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richPivotRecords1.xml" ContentType="application/vnd.openxmlformats-officedocument.spreadsheetml.richPivot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Data_Analytics_Lab\New_Projects_2026\IBM Hr Analytics\"/>
    </mc:Choice>
  </mc:AlternateContent>
  <xr:revisionPtr revIDLastSave="0" documentId="13_ncr:1_{3B3083C0-DB6D-488E-9E99-F6A9C39D2879}" xr6:coauthVersionLast="47" xr6:coauthVersionMax="47" xr10:uidLastSave="{00000000-0000-0000-0000-000000000000}"/>
  <bookViews>
    <workbookView xWindow="-108" yWindow="-108" windowWidth="23256" windowHeight="12576" xr2:uid="{8D9ABC1D-F28B-45A0-82C2-F55E9C0E6AF4}"/>
  </bookViews>
  <sheets>
    <sheet name="WA_Fn-UseC_-HR-Employee-Attriti" sheetId="1" r:id="rId1"/>
    <sheet name="Pivot" sheetId="4" r:id="rId2"/>
    <sheet name="Dashboard" sheetId="6" r:id="rId3"/>
    <sheet name="Lookup" sheetId="3" r:id="rId4"/>
    <sheet name="About Dataset" sheetId="2" r:id="rId5"/>
  </sheets>
  <definedNames>
    <definedName name="_xlnm._FilterDatabase" localSheetId="0" hidden="1">'WA_Fn-UseC_-HR-Employee-Attriti'!$A$1:$A$1471</definedName>
    <definedName name="Slicer_AgeGroup">#N/A</definedName>
    <definedName name="Slicer_BusinessTravel">#N/A</definedName>
    <definedName name="Slicer_Department">#N/A</definedName>
    <definedName name="Slicer_Gender">#N/A</definedName>
    <definedName name="Slicer_JobRole">#N/A</definedName>
    <definedName name="Slicer_MaritalStatus">#N/A</definedName>
    <definedName name="Slicer_OverTime">#N/A</definedName>
    <definedName name="Slicer_promotion_status">#N/A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B2" i="1" l="1"/>
  <c r="CB3" i="1"/>
  <c r="CB4" i="1"/>
  <c r="CB5" i="1"/>
  <c r="CB6" i="1"/>
  <c r="CB7" i="1"/>
  <c r="CB8" i="1"/>
  <c r="CB9" i="1"/>
  <c r="CB10" i="1"/>
  <c r="CB11" i="1"/>
  <c r="CB12" i="1"/>
  <c r="CB13" i="1"/>
  <c r="CB14" i="1"/>
  <c r="CB15" i="1"/>
  <c r="CB16" i="1"/>
  <c r="CB17" i="1"/>
  <c r="CB18" i="1"/>
  <c r="CB19" i="1"/>
  <c r="CB20" i="1"/>
  <c r="CB21" i="1"/>
  <c r="CB22" i="1"/>
  <c r="CB23" i="1"/>
  <c r="CB24" i="1"/>
  <c r="CB25" i="1"/>
  <c r="CB26" i="1"/>
  <c r="CB27" i="1"/>
  <c r="CB28" i="1"/>
  <c r="CB29" i="1"/>
  <c r="CB30" i="1"/>
  <c r="CB31" i="1"/>
  <c r="CB32" i="1"/>
  <c r="CB33" i="1"/>
  <c r="CB34" i="1"/>
  <c r="CB35" i="1"/>
  <c r="CB36" i="1"/>
  <c r="CB37" i="1"/>
  <c r="CB38" i="1"/>
  <c r="CB39" i="1"/>
  <c r="CB40" i="1"/>
  <c r="CB41" i="1"/>
  <c r="CB42" i="1"/>
  <c r="CB43" i="1"/>
  <c r="CB44" i="1"/>
  <c r="CB45" i="1"/>
  <c r="CB46" i="1"/>
  <c r="CB47" i="1"/>
  <c r="CB48" i="1"/>
  <c r="CB49" i="1"/>
  <c r="CB50" i="1"/>
  <c r="CB51" i="1"/>
  <c r="CB52" i="1"/>
  <c r="CB53" i="1"/>
  <c r="CB54" i="1"/>
  <c r="CB55" i="1"/>
  <c r="CB56" i="1"/>
  <c r="CB57" i="1"/>
  <c r="CB58" i="1"/>
  <c r="CB59" i="1"/>
  <c r="CB60" i="1"/>
  <c r="CB61" i="1"/>
  <c r="CB62" i="1"/>
  <c r="CB63" i="1"/>
  <c r="CB64" i="1"/>
  <c r="CB65" i="1"/>
  <c r="CB66" i="1"/>
  <c r="CB67" i="1"/>
  <c r="CB68" i="1"/>
  <c r="CB69" i="1"/>
  <c r="CB70" i="1"/>
  <c r="CB71" i="1"/>
  <c r="CB72" i="1"/>
  <c r="CB73" i="1"/>
  <c r="CB74" i="1"/>
  <c r="CB75" i="1"/>
  <c r="CB76" i="1"/>
  <c r="CB77" i="1"/>
  <c r="CB78" i="1"/>
  <c r="CB79" i="1"/>
  <c r="CB80" i="1"/>
  <c r="CB81" i="1"/>
  <c r="CB82" i="1"/>
  <c r="CB83" i="1"/>
  <c r="CB84" i="1"/>
  <c r="CB85" i="1"/>
  <c r="CB86" i="1"/>
  <c r="CB87" i="1"/>
  <c r="CB88" i="1"/>
  <c r="CB89" i="1"/>
  <c r="CB90" i="1"/>
  <c r="CB91" i="1"/>
  <c r="CB92" i="1"/>
  <c r="CB93" i="1"/>
  <c r="CB94" i="1"/>
  <c r="CB95" i="1"/>
  <c r="CB96" i="1"/>
  <c r="CB97" i="1"/>
  <c r="CB98" i="1"/>
  <c r="CB99" i="1"/>
  <c r="CB100" i="1"/>
  <c r="CB101" i="1"/>
  <c r="CB102" i="1"/>
  <c r="CB103" i="1"/>
  <c r="CB104" i="1"/>
  <c r="CB105" i="1"/>
  <c r="CB106" i="1"/>
  <c r="CB107" i="1"/>
  <c r="CB108" i="1"/>
  <c r="CB109" i="1"/>
  <c r="CB110" i="1"/>
  <c r="CB111" i="1"/>
  <c r="CB112" i="1"/>
  <c r="CB113" i="1"/>
  <c r="CB114" i="1"/>
  <c r="CB115" i="1"/>
  <c r="CB116" i="1"/>
  <c r="CB117" i="1"/>
  <c r="CB118" i="1"/>
  <c r="CB119" i="1"/>
  <c r="CB120" i="1"/>
  <c r="CB121" i="1"/>
  <c r="CB122" i="1"/>
  <c r="CB123" i="1"/>
  <c r="CB124" i="1"/>
  <c r="CB125" i="1"/>
  <c r="CB126" i="1"/>
  <c r="CB127" i="1"/>
  <c r="CB128" i="1"/>
  <c r="CB129" i="1"/>
  <c r="CB130" i="1"/>
  <c r="CB131" i="1"/>
  <c r="CB132" i="1"/>
  <c r="CB133" i="1"/>
  <c r="CB134" i="1"/>
  <c r="CB135" i="1"/>
  <c r="CB136" i="1"/>
  <c r="CB137" i="1"/>
  <c r="CB138" i="1"/>
  <c r="CB139" i="1"/>
  <c r="CB140" i="1"/>
  <c r="CB141" i="1"/>
  <c r="CB142" i="1"/>
  <c r="CB143" i="1"/>
  <c r="CB144" i="1"/>
  <c r="CB145" i="1"/>
  <c r="CB146" i="1"/>
  <c r="CB147" i="1"/>
  <c r="CB148" i="1"/>
  <c r="CB149" i="1"/>
  <c r="CB150" i="1"/>
  <c r="CB151" i="1"/>
  <c r="CB152" i="1"/>
  <c r="CB153" i="1"/>
  <c r="CB154" i="1"/>
  <c r="CB155" i="1"/>
  <c r="CB156" i="1"/>
  <c r="CB157" i="1"/>
  <c r="CB158" i="1"/>
  <c r="CB159" i="1"/>
  <c r="CB160" i="1"/>
  <c r="CB161" i="1"/>
  <c r="CB162" i="1"/>
  <c r="CB163" i="1"/>
  <c r="CB164" i="1"/>
  <c r="CB165" i="1"/>
  <c r="CB166" i="1"/>
  <c r="CB167" i="1"/>
  <c r="CB168" i="1"/>
  <c r="CB169" i="1"/>
  <c r="CB170" i="1"/>
  <c r="CB171" i="1"/>
  <c r="CB172" i="1"/>
  <c r="CB173" i="1"/>
  <c r="CB174" i="1"/>
  <c r="CB175" i="1"/>
  <c r="CB176" i="1"/>
  <c r="CB177" i="1"/>
  <c r="CB178" i="1"/>
  <c r="CB179" i="1"/>
  <c r="CB180" i="1"/>
  <c r="CB181" i="1"/>
  <c r="CB182" i="1"/>
  <c r="CB183" i="1"/>
  <c r="CB184" i="1"/>
  <c r="CB185" i="1"/>
  <c r="CB186" i="1"/>
  <c r="CB187" i="1"/>
  <c r="CB188" i="1"/>
  <c r="CB189" i="1"/>
  <c r="CB190" i="1"/>
  <c r="CB191" i="1"/>
  <c r="CB192" i="1"/>
  <c r="CB193" i="1"/>
  <c r="CB194" i="1"/>
  <c r="CB195" i="1"/>
  <c r="CB196" i="1"/>
  <c r="CB197" i="1"/>
  <c r="CB198" i="1"/>
  <c r="CB199" i="1"/>
  <c r="CB200" i="1"/>
  <c r="CB201" i="1"/>
  <c r="CB202" i="1"/>
  <c r="CB203" i="1"/>
  <c r="CB204" i="1"/>
  <c r="CB205" i="1"/>
  <c r="CB206" i="1"/>
  <c r="CB207" i="1"/>
  <c r="CB208" i="1"/>
  <c r="CB209" i="1"/>
  <c r="CB210" i="1"/>
  <c r="CB211" i="1"/>
  <c r="CB212" i="1"/>
  <c r="CB213" i="1"/>
  <c r="CB214" i="1"/>
  <c r="CB215" i="1"/>
  <c r="CB216" i="1"/>
  <c r="CB217" i="1"/>
  <c r="CB218" i="1"/>
  <c r="CB219" i="1"/>
  <c r="CB220" i="1"/>
  <c r="CB221" i="1"/>
  <c r="CB222" i="1"/>
  <c r="CB223" i="1"/>
  <c r="CB224" i="1"/>
  <c r="CB225" i="1"/>
  <c r="CB226" i="1"/>
  <c r="CB227" i="1"/>
  <c r="CB228" i="1"/>
  <c r="CB229" i="1"/>
  <c r="CB230" i="1"/>
  <c r="CB231" i="1"/>
  <c r="CB232" i="1"/>
  <c r="CB233" i="1"/>
  <c r="CB234" i="1"/>
  <c r="CB235" i="1"/>
  <c r="CB236" i="1"/>
  <c r="CB237" i="1"/>
  <c r="CB238" i="1"/>
  <c r="CB239" i="1"/>
  <c r="CB240" i="1"/>
  <c r="CB241" i="1"/>
  <c r="CB242" i="1"/>
  <c r="CB243" i="1"/>
  <c r="CB244" i="1"/>
  <c r="CB245" i="1"/>
  <c r="CB246" i="1"/>
  <c r="CB247" i="1"/>
  <c r="CB248" i="1"/>
  <c r="CB249" i="1"/>
  <c r="CB250" i="1"/>
  <c r="CB251" i="1"/>
  <c r="CB252" i="1"/>
  <c r="CB253" i="1"/>
  <c r="CB254" i="1"/>
  <c r="CB255" i="1"/>
  <c r="CB256" i="1"/>
  <c r="CB257" i="1"/>
  <c r="CB258" i="1"/>
  <c r="CB259" i="1"/>
  <c r="CB260" i="1"/>
  <c r="CB261" i="1"/>
  <c r="CB262" i="1"/>
  <c r="CB263" i="1"/>
  <c r="CB264" i="1"/>
  <c r="CB265" i="1"/>
  <c r="CB266" i="1"/>
  <c r="CB267" i="1"/>
  <c r="CB268" i="1"/>
  <c r="CB269" i="1"/>
  <c r="CB270" i="1"/>
  <c r="CB271" i="1"/>
  <c r="CB272" i="1"/>
  <c r="CB273" i="1"/>
  <c r="CB274" i="1"/>
  <c r="CB275" i="1"/>
  <c r="CB276" i="1"/>
  <c r="CB277" i="1"/>
  <c r="CB278" i="1"/>
  <c r="CB279" i="1"/>
  <c r="CB280" i="1"/>
  <c r="CB281" i="1"/>
  <c r="CB282" i="1"/>
  <c r="CB283" i="1"/>
  <c r="CB284" i="1"/>
  <c r="CB285" i="1"/>
  <c r="CB286" i="1"/>
  <c r="CB287" i="1"/>
  <c r="CB288" i="1"/>
  <c r="CB289" i="1"/>
  <c r="CB290" i="1"/>
  <c r="CB291" i="1"/>
  <c r="CB292" i="1"/>
  <c r="CB293" i="1"/>
  <c r="CB294" i="1"/>
  <c r="CB295" i="1"/>
  <c r="CB296" i="1"/>
  <c r="CB297" i="1"/>
  <c r="CB298" i="1"/>
  <c r="CB299" i="1"/>
  <c r="CB300" i="1"/>
  <c r="CB301" i="1"/>
  <c r="CB302" i="1"/>
  <c r="CB303" i="1"/>
  <c r="CB304" i="1"/>
  <c r="CB305" i="1"/>
  <c r="CB306" i="1"/>
  <c r="CB307" i="1"/>
  <c r="CB308" i="1"/>
  <c r="CB309" i="1"/>
  <c r="CB310" i="1"/>
  <c r="CB311" i="1"/>
  <c r="CB312" i="1"/>
  <c r="CB313" i="1"/>
  <c r="CB314" i="1"/>
  <c r="CB315" i="1"/>
  <c r="CB316" i="1"/>
  <c r="CB317" i="1"/>
  <c r="CB318" i="1"/>
  <c r="CB319" i="1"/>
  <c r="CB320" i="1"/>
  <c r="CB321" i="1"/>
  <c r="CB322" i="1"/>
  <c r="CB323" i="1"/>
  <c r="CB324" i="1"/>
  <c r="CB325" i="1"/>
  <c r="CB326" i="1"/>
  <c r="CB327" i="1"/>
  <c r="CB328" i="1"/>
  <c r="CB329" i="1"/>
  <c r="CB330" i="1"/>
  <c r="CB331" i="1"/>
  <c r="CB332" i="1"/>
  <c r="CB333" i="1"/>
  <c r="CB334" i="1"/>
  <c r="CB335" i="1"/>
  <c r="CB336" i="1"/>
  <c r="CB337" i="1"/>
  <c r="CB338" i="1"/>
  <c r="CB339" i="1"/>
  <c r="CB340" i="1"/>
  <c r="CB341" i="1"/>
  <c r="CB342" i="1"/>
  <c r="CB343" i="1"/>
  <c r="CB344" i="1"/>
  <c r="CB345" i="1"/>
  <c r="CB346" i="1"/>
  <c r="CB347" i="1"/>
  <c r="CB348" i="1"/>
  <c r="CB349" i="1"/>
  <c r="CB350" i="1"/>
  <c r="CB351" i="1"/>
  <c r="CB352" i="1"/>
  <c r="CB353" i="1"/>
  <c r="CB354" i="1"/>
  <c r="CB355" i="1"/>
  <c r="CB356" i="1"/>
  <c r="CB357" i="1"/>
  <c r="CB358" i="1"/>
  <c r="CB359" i="1"/>
  <c r="CB360" i="1"/>
  <c r="CB361" i="1"/>
  <c r="CB362" i="1"/>
  <c r="CB363" i="1"/>
  <c r="CB364" i="1"/>
  <c r="CB365" i="1"/>
  <c r="CB366" i="1"/>
  <c r="CB367" i="1"/>
  <c r="CB368" i="1"/>
  <c r="CB369" i="1"/>
  <c r="CB370" i="1"/>
  <c r="CB371" i="1"/>
  <c r="CB372" i="1"/>
  <c r="CB373" i="1"/>
  <c r="CB374" i="1"/>
  <c r="CB375" i="1"/>
  <c r="CB376" i="1"/>
  <c r="CB377" i="1"/>
  <c r="CB378" i="1"/>
  <c r="CB379" i="1"/>
  <c r="CB380" i="1"/>
  <c r="CB381" i="1"/>
  <c r="CB382" i="1"/>
  <c r="CB383" i="1"/>
  <c r="CB384" i="1"/>
  <c r="CB385" i="1"/>
  <c r="CB386" i="1"/>
  <c r="CB387" i="1"/>
  <c r="CB388" i="1"/>
  <c r="CB389" i="1"/>
  <c r="CB390" i="1"/>
  <c r="CB391" i="1"/>
  <c r="CB392" i="1"/>
  <c r="CB393" i="1"/>
  <c r="CB394" i="1"/>
  <c r="CB395" i="1"/>
  <c r="CB396" i="1"/>
  <c r="CB397" i="1"/>
  <c r="CB398" i="1"/>
  <c r="CB399" i="1"/>
  <c r="CB400" i="1"/>
  <c r="CB401" i="1"/>
  <c r="CB402" i="1"/>
  <c r="CB403" i="1"/>
  <c r="CB404" i="1"/>
  <c r="CB405" i="1"/>
  <c r="CB406" i="1"/>
  <c r="CB407" i="1"/>
  <c r="CB408" i="1"/>
  <c r="CB409" i="1"/>
  <c r="CB410" i="1"/>
  <c r="CB411" i="1"/>
  <c r="CB412" i="1"/>
  <c r="CB413" i="1"/>
  <c r="CB414" i="1"/>
  <c r="CB415" i="1"/>
  <c r="CB416" i="1"/>
  <c r="CB417" i="1"/>
  <c r="CB418" i="1"/>
  <c r="CB419" i="1"/>
  <c r="CB420" i="1"/>
  <c r="CB421" i="1"/>
  <c r="CB422" i="1"/>
  <c r="CB423" i="1"/>
  <c r="CB424" i="1"/>
  <c r="CB425" i="1"/>
  <c r="CB426" i="1"/>
  <c r="CB427" i="1"/>
  <c r="CB428" i="1"/>
  <c r="CB429" i="1"/>
  <c r="CB430" i="1"/>
  <c r="CB431" i="1"/>
  <c r="CB432" i="1"/>
  <c r="CB433" i="1"/>
  <c r="CB434" i="1"/>
  <c r="CB435" i="1"/>
  <c r="CB436" i="1"/>
  <c r="CB437" i="1"/>
  <c r="CB438" i="1"/>
  <c r="CB439" i="1"/>
  <c r="CB440" i="1"/>
  <c r="CB441" i="1"/>
  <c r="CB442" i="1"/>
  <c r="CB443" i="1"/>
  <c r="CB444" i="1"/>
  <c r="CB445" i="1"/>
  <c r="CB446" i="1"/>
  <c r="CB447" i="1"/>
  <c r="CB448" i="1"/>
  <c r="CB449" i="1"/>
  <c r="CB450" i="1"/>
  <c r="CB451" i="1"/>
  <c r="CB452" i="1"/>
  <c r="CB453" i="1"/>
  <c r="CB454" i="1"/>
  <c r="CB455" i="1"/>
  <c r="CB456" i="1"/>
  <c r="CB457" i="1"/>
  <c r="CB458" i="1"/>
  <c r="CB459" i="1"/>
  <c r="CB460" i="1"/>
  <c r="CB461" i="1"/>
  <c r="CB462" i="1"/>
  <c r="CB463" i="1"/>
  <c r="CB464" i="1"/>
  <c r="CB465" i="1"/>
  <c r="CB466" i="1"/>
  <c r="CB467" i="1"/>
  <c r="CB468" i="1"/>
  <c r="CB469" i="1"/>
  <c r="CB470" i="1"/>
  <c r="CB471" i="1"/>
  <c r="CB472" i="1"/>
  <c r="CB473" i="1"/>
  <c r="CB474" i="1"/>
  <c r="CB475" i="1"/>
  <c r="CB476" i="1"/>
  <c r="CB477" i="1"/>
  <c r="CB478" i="1"/>
  <c r="CB479" i="1"/>
  <c r="CB480" i="1"/>
  <c r="CB481" i="1"/>
  <c r="CB482" i="1"/>
  <c r="CB483" i="1"/>
  <c r="CB484" i="1"/>
  <c r="CB485" i="1"/>
  <c r="CB486" i="1"/>
  <c r="CB487" i="1"/>
  <c r="CB488" i="1"/>
  <c r="CB489" i="1"/>
  <c r="CB490" i="1"/>
  <c r="CB491" i="1"/>
  <c r="CB492" i="1"/>
  <c r="CB493" i="1"/>
  <c r="CB494" i="1"/>
  <c r="CB495" i="1"/>
  <c r="CB496" i="1"/>
  <c r="CB497" i="1"/>
  <c r="CB498" i="1"/>
  <c r="CB499" i="1"/>
  <c r="CB500" i="1"/>
  <c r="CB501" i="1"/>
  <c r="CB502" i="1"/>
  <c r="CB503" i="1"/>
  <c r="CB504" i="1"/>
  <c r="CB505" i="1"/>
  <c r="CB506" i="1"/>
  <c r="CB507" i="1"/>
  <c r="CB508" i="1"/>
  <c r="CB509" i="1"/>
  <c r="CB510" i="1"/>
  <c r="CB511" i="1"/>
  <c r="CB512" i="1"/>
  <c r="CB513" i="1"/>
  <c r="CB514" i="1"/>
  <c r="CB515" i="1"/>
  <c r="CB516" i="1"/>
  <c r="CB517" i="1"/>
  <c r="CB518" i="1"/>
  <c r="CB519" i="1"/>
  <c r="CB520" i="1"/>
  <c r="CB521" i="1"/>
  <c r="CB522" i="1"/>
  <c r="CB523" i="1"/>
  <c r="CB524" i="1"/>
  <c r="CB525" i="1"/>
  <c r="CB526" i="1"/>
  <c r="CB527" i="1"/>
  <c r="CB528" i="1"/>
  <c r="CB529" i="1"/>
  <c r="CB530" i="1"/>
  <c r="CB531" i="1"/>
  <c r="CB532" i="1"/>
  <c r="CB533" i="1"/>
  <c r="CB534" i="1"/>
  <c r="CB535" i="1"/>
  <c r="CB536" i="1"/>
  <c r="CB537" i="1"/>
  <c r="CB538" i="1"/>
  <c r="CB539" i="1"/>
  <c r="CB540" i="1"/>
  <c r="CB541" i="1"/>
  <c r="CB542" i="1"/>
  <c r="CB543" i="1"/>
  <c r="CB544" i="1"/>
  <c r="CB545" i="1"/>
  <c r="CB546" i="1"/>
  <c r="CB547" i="1"/>
  <c r="CB548" i="1"/>
  <c r="CB549" i="1"/>
  <c r="CB550" i="1"/>
  <c r="CB551" i="1"/>
  <c r="CB552" i="1"/>
  <c r="CB553" i="1"/>
  <c r="CB554" i="1"/>
  <c r="CB555" i="1"/>
  <c r="CB556" i="1"/>
  <c r="CB557" i="1"/>
  <c r="CB558" i="1"/>
  <c r="CB559" i="1"/>
  <c r="CB560" i="1"/>
  <c r="CB561" i="1"/>
  <c r="CB562" i="1"/>
  <c r="CB563" i="1"/>
  <c r="CB564" i="1"/>
  <c r="CB565" i="1"/>
  <c r="CB566" i="1"/>
  <c r="CB567" i="1"/>
  <c r="CB568" i="1"/>
  <c r="CB569" i="1"/>
  <c r="CB570" i="1"/>
  <c r="CB571" i="1"/>
  <c r="CB572" i="1"/>
  <c r="CB573" i="1"/>
  <c r="CB574" i="1"/>
  <c r="CB575" i="1"/>
  <c r="CB576" i="1"/>
  <c r="CB577" i="1"/>
  <c r="CB578" i="1"/>
  <c r="CB579" i="1"/>
  <c r="CB580" i="1"/>
  <c r="CB581" i="1"/>
  <c r="CB582" i="1"/>
  <c r="CB583" i="1"/>
  <c r="CB584" i="1"/>
  <c r="CB585" i="1"/>
  <c r="CB586" i="1"/>
  <c r="CB587" i="1"/>
  <c r="CB588" i="1"/>
  <c r="CB589" i="1"/>
  <c r="CB590" i="1"/>
  <c r="CB591" i="1"/>
  <c r="CB592" i="1"/>
  <c r="CB593" i="1"/>
  <c r="CB594" i="1"/>
  <c r="CB595" i="1"/>
  <c r="CB596" i="1"/>
  <c r="CB597" i="1"/>
  <c r="CB598" i="1"/>
  <c r="CB599" i="1"/>
  <c r="CB600" i="1"/>
  <c r="CB601" i="1"/>
  <c r="CB602" i="1"/>
  <c r="CB603" i="1"/>
  <c r="CB604" i="1"/>
  <c r="CB605" i="1"/>
  <c r="CB606" i="1"/>
  <c r="CB607" i="1"/>
  <c r="CB608" i="1"/>
  <c r="CB609" i="1"/>
  <c r="CB610" i="1"/>
  <c r="CB611" i="1"/>
  <c r="CB612" i="1"/>
  <c r="CB613" i="1"/>
  <c r="CB614" i="1"/>
  <c r="CB615" i="1"/>
  <c r="CB616" i="1"/>
  <c r="CB617" i="1"/>
  <c r="CB618" i="1"/>
  <c r="CB619" i="1"/>
  <c r="CB620" i="1"/>
  <c r="CB621" i="1"/>
  <c r="CB622" i="1"/>
  <c r="CB623" i="1"/>
  <c r="CB624" i="1"/>
  <c r="CB625" i="1"/>
  <c r="CB626" i="1"/>
  <c r="CB627" i="1"/>
  <c r="CB628" i="1"/>
  <c r="CB629" i="1"/>
  <c r="CB630" i="1"/>
  <c r="CB631" i="1"/>
  <c r="CB632" i="1"/>
  <c r="CB633" i="1"/>
  <c r="CB634" i="1"/>
  <c r="CB635" i="1"/>
  <c r="CB636" i="1"/>
  <c r="CB637" i="1"/>
  <c r="CB638" i="1"/>
  <c r="CB639" i="1"/>
  <c r="CB640" i="1"/>
  <c r="CB641" i="1"/>
  <c r="CB642" i="1"/>
  <c r="CB643" i="1"/>
  <c r="CB644" i="1"/>
  <c r="CB645" i="1"/>
  <c r="CB646" i="1"/>
  <c r="CB647" i="1"/>
  <c r="CB648" i="1"/>
  <c r="CB649" i="1"/>
  <c r="CB650" i="1"/>
  <c r="CB651" i="1"/>
  <c r="CB652" i="1"/>
  <c r="CB653" i="1"/>
  <c r="CB654" i="1"/>
  <c r="CB655" i="1"/>
  <c r="CB656" i="1"/>
  <c r="CB657" i="1"/>
  <c r="CB658" i="1"/>
  <c r="CB659" i="1"/>
  <c r="CB660" i="1"/>
  <c r="CB661" i="1"/>
  <c r="CB662" i="1"/>
  <c r="CB663" i="1"/>
  <c r="CB664" i="1"/>
  <c r="CB665" i="1"/>
  <c r="CB666" i="1"/>
  <c r="CB667" i="1"/>
  <c r="CB668" i="1"/>
  <c r="CB669" i="1"/>
  <c r="CB670" i="1"/>
  <c r="CB671" i="1"/>
  <c r="CB672" i="1"/>
  <c r="CB673" i="1"/>
  <c r="CB674" i="1"/>
  <c r="CB675" i="1"/>
  <c r="CB676" i="1"/>
  <c r="CB677" i="1"/>
  <c r="CB678" i="1"/>
  <c r="CB679" i="1"/>
  <c r="CB680" i="1"/>
  <c r="CB681" i="1"/>
  <c r="CB682" i="1"/>
  <c r="CB683" i="1"/>
  <c r="CB684" i="1"/>
  <c r="CB685" i="1"/>
  <c r="CB686" i="1"/>
  <c r="CB687" i="1"/>
  <c r="CB688" i="1"/>
  <c r="CB689" i="1"/>
  <c r="CB690" i="1"/>
  <c r="CB691" i="1"/>
  <c r="CB692" i="1"/>
  <c r="CB693" i="1"/>
  <c r="CB694" i="1"/>
  <c r="CB695" i="1"/>
  <c r="CB696" i="1"/>
  <c r="CB697" i="1"/>
  <c r="CB698" i="1"/>
  <c r="CB699" i="1"/>
  <c r="CB700" i="1"/>
  <c r="CB701" i="1"/>
  <c r="CB702" i="1"/>
  <c r="CB703" i="1"/>
  <c r="CB704" i="1"/>
  <c r="CB705" i="1"/>
  <c r="CB706" i="1"/>
  <c r="CB707" i="1"/>
  <c r="CB708" i="1"/>
  <c r="CB709" i="1"/>
  <c r="CB710" i="1"/>
  <c r="CB711" i="1"/>
  <c r="CB712" i="1"/>
  <c r="CB713" i="1"/>
  <c r="CB714" i="1"/>
  <c r="CB715" i="1"/>
  <c r="CB716" i="1"/>
  <c r="CB717" i="1"/>
  <c r="CB718" i="1"/>
  <c r="CB719" i="1"/>
  <c r="CB720" i="1"/>
  <c r="CB721" i="1"/>
  <c r="CB722" i="1"/>
  <c r="CB723" i="1"/>
  <c r="CB724" i="1"/>
  <c r="CB725" i="1"/>
  <c r="CB726" i="1"/>
  <c r="CB727" i="1"/>
  <c r="CB728" i="1"/>
  <c r="CB729" i="1"/>
  <c r="CB730" i="1"/>
  <c r="CB731" i="1"/>
  <c r="CB732" i="1"/>
  <c r="CB733" i="1"/>
  <c r="CB734" i="1"/>
  <c r="CB735" i="1"/>
  <c r="CB736" i="1"/>
  <c r="CB737" i="1"/>
  <c r="CB738" i="1"/>
  <c r="CB739" i="1"/>
  <c r="CB740" i="1"/>
  <c r="CB741" i="1"/>
  <c r="CB742" i="1"/>
  <c r="CB743" i="1"/>
  <c r="CB744" i="1"/>
  <c r="CB745" i="1"/>
  <c r="CB746" i="1"/>
  <c r="CB747" i="1"/>
  <c r="CB748" i="1"/>
  <c r="CB749" i="1"/>
  <c r="CB750" i="1"/>
  <c r="CB751" i="1"/>
  <c r="CB752" i="1"/>
  <c r="CB753" i="1"/>
  <c r="CB754" i="1"/>
  <c r="CB755" i="1"/>
  <c r="CB756" i="1"/>
  <c r="CB757" i="1"/>
  <c r="CB758" i="1"/>
  <c r="CB759" i="1"/>
  <c r="CB760" i="1"/>
  <c r="CB761" i="1"/>
  <c r="CB762" i="1"/>
  <c r="CB763" i="1"/>
  <c r="CB764" i="1"/>
  <c r="CB765" i="1"/>
  <c r="CB766" i="1"/>
  <c r="CB767" i="1"/>
  <c r="CB768" i="1"/>
  <c r="CB769" i="1"/>
  <c r="CB770" i="1"/>
  <c r="CB771" i="1"/>
  <c r="CB772" i="1"/>
  <c r="CB773" i="1"/>
  <c r="CB774" i="1"/>
  <c r="CB775" i="1"/>
  <c r="CB776" i="1"/>
  <c r="CB777" i="1"/>
  <c r="CB778" i="1"/>
  <c r="CB779" i="1"/>
  <c r="CB780" i="1"/>
  <c r="CB781" i="1"/>
  <c r="CB782" i="1"/>
  <c r="CB783" i="1"/>
  <c r="CB784" i="1"/>
  <c r="CB785" i="1"/>
  <c r="CB786" i="1"/>
  <c r="CB787" i="1"/>
  <c r="CB788" i="1"/>
  <c r="CB789" i="1"/>
  <c r="CB790" i="1"/>
  <c r="CB791" i="1"/>
  <c r="CB792" i="1"/>
  <c r="CB793" i="1"/>
  <c r="CB794" i="1"/>
  <c r="CB795" i="1"/>
  <c r="CB796" i="1"/>
  <c r="CB797" i="1"/>
  <c r="CB798" i="1"/>
  <c r="CB799" i="1"/>
  <c r="CB800" i="1"/>
  <c r="CB801" i="1"/>
  <c r="CB802" i="1"/>
  <c r="CB803" i="1"/>
  <c r="CB804" i="1"/>
  <c r="CB805" i="1"/>
  <c r="CB806" i="1"/>
  <c r="CB807" i="1"/>
  <c r="CB808" i="1"/>
  <c r="CB809" i="1"/>
  <c r="CB810" i="1"/>
  <c r="CB811" i="1"/>
  <c r="CB812" i="1"/>
  <c r="CB813" i="1"/>
  <c r="CB814" i="1"/>
  <c r="CB815" i="1"/>
  <c r="CB816" i="1"/>
  <c r="CB817" i="1"/>
  <c r="CB818" i="1"/>
  <c r="CB819" i="1"/>
  <c r="CB820" i="1"/>
  <c r="CB821" i="1"/>
  <c r="CB822" i="1"/>
  <c r="CB823" i="1"/>
  <c r="CB824" i="1"/>
  <c r="CB825" i="1"/>
  <c r="CB826" i="1"/>
  <c r="CB827" i="1"/>
  <c r="CB828" i="1"/>
  <c r="CB829" i="1"/>
  <c r="CB830" i="1"/>
  <c r="CB831" i="1"/>
  <c r="CB832" i="1"/>
  <c r="CB833" i="1"/>
  <c r="CB834" i="1"/>
  <c r="CB835" i="1"/>
  <c r="CB836" i="1"/>
  <c r="CB837" i="1"/>
  <c r="CB838" i="1"/>
  <c r="CB839" i="1"/>
  <c r="CB840" i="1"/>
  <c r="CB841" i="1"/>
  <c r="CB842" i="1"/>
  <c r="CB843" i="1"/>
  <c r="CB844" i="1"/>
  <c r="CB845" i="1"/>
  <c r="CB846" i="1"/>
  <c r="CB847" i="1"/>
  <c r="CB848" i="1"/>
  <c r="CB849" i="1"/>
  <c r="CB850" i="1"/>
  <c r="CB851" i="1"/>
  <c r="CB852" i="1"/>
  <c r="CB853" i="1"/>
  <c r="CB854" i="1"/>
  <c r="CB855" i="1"/>
  <c r="CB856" i="1"/>
  <c r="CB857" i="1"/>
  <c r="CB858" i="1"/>
  <c r="CB859" i="1"/>
  <c r="CB860" i="1"/>
  <c r="CB861" i="1"/>
  <c r="CB862" i="1"/>
  <c r="CB863" i="1"/>
  <c r="CB864" i="1"/>
  <c r="CB865" i="1"/>
  <c r="CB866" i="1"/>
  <c r="CB867" i="1"/>
  <c r="CB868" i="1"/>
  <c r="CB869" i="1"/>
  <c r="CB870" i="1"/>
  <c r="CB871" i="1"/>
  <c r="CB872" i="1"/>
  <c r="CB873" i="1"/>
  <c r="CB874" i="1"/>
  <c r="CB875" i="1"/>
  <c r="CB876" i="1"/>
  <c r="CB877" i="1"/>
  <c r="CB878" i="1"/>
  <c r="CB879" i="1"/>
  <c r="CB880" i="1"/>
  <c r="CB881" i="1"/>
  <c r="CB882" i="1"/>
  <c r="CB883" i="1"/>
  <c r="CB884" i="1"/>
  <c r="CB885" i="1"/>
  <c r="CB886" i="1"/>
  <c r="CB887" i="1"/>
  <c r="CB888" i="1"/>
  <c r="CB889" i="1"/>
  <c r="CB890" i="1"/>
  <c r="CB891" i="1"/>
  <c r="CB892" i="1"/>
  <c r="CB893" i="1"/>
  <c r="CB894" i="1"/>
  <c r="CB895" i="1"/>
  <c r="CB896" i="1"/>
  <c r="CB897" i="1"/>
  <c r="CB898" i="1"/>
  <c r="CB899" i="1"/>
  <c r="CB900" i="1"/>
  <c r="CB901" i="1"/>
  <c r="CB902" i="1"/>
  <c r="CB903" i="1"/>
  <c r="CB904" i="1"/>
  <c r="CB905" i="1"/>
  <c r="CB906" i="1"/>
  <c r="CB907" i="1"/>
  <c r="CB908" i="1"/>
  <c r="CB909" i="1"/>
  <c r="CB910" i="1"/>
  <c r="CB911" i="1"/>
  <c r="CB912" i="1"/>
  <c r="CB913" i="1"/>
  <c r="CB914" i="1"/>
  <c r="CB915" i="1"/>
  <c r="CB916" i="1"/>
  <c r="CB917" i="1"/>
  <c r="CB918" i="1"/>
  <c r="CB919" i="1"/>
  <c r="CB920" i="1"/>
  <c r="CB921" i="1"/>
  <c r="CB922" i="1"/>
  <c r="CB923" i="1"/>
  <c r="CB924" i="1"/>
  <c r="CB925" i="1"/>
  <c r="CB926" i="1"/>
  <c r="CB927" i="1"/>
  <c r="CB928" i="1"/>
  <c r="CB929" i="1"/>
  <c r="CB930" i="1"/>
  <c r="CB931" i="1"/>
  <c r="CB932" i="1"/>
  <c r="CB933" i="1"/>
  <c r="CB934" i="1"/>
  <c r="CB935" i="1"/>
  <c r="CB936" i="1"/>
  <c r="CB937" i="1"/>
  <c r="CB938" i="1"/>
  <c r="CB939" i="1"/>
  <c r="CB940" i="1"/>
  <c r="CB941" i="1"/>
  <c r="CB942" i="1"/>
  <c r="CB943" i="1"/>
  <c r="CB944" i="1"/>
  <c r="CB945" i="1"/>
  <c r="CB946" i="1"/>
  <c r="CB947" i="1"/>
  <c r="CB948" i="1"/>
  <c r="CB949" i="1"/>
  <c r="CB950" i="1"/>
  <c r="CB951" i="1"/>
  <c r="CB952" i="1"/>
  <c r="CB953" i="1"/>
  <c r="CB954" i="1"/>
  <c r="CB955" i="1"/>
  <c r="CB956" i="1"/>
  <c r="CB957" i="1"/>
  <c r="CB958" i="1"/>
  <c r="CB959" i="1"/>
  <c r="CB960" i="1"/>
  <c r="CB961" i="1"/>
  <c r="CB962" i="1"/>
  <c r="CB963" i="1"/>
  <c r="CB964" i="1"/>
  <c r="CB965" i="1"/>
  <c r="CB966" i="1"/>
  <c r="CB967" i="1"/>
  <c r="CB968" i="1"/>
  <c r="CB969" i="1"/>
  <c r="CB970" i="1"/>
  <c r="CB971" i="1"/>
  <c r="CB972" i="1"/>
  <c r="CB973" i="1"/>
  <c r="CB974" i="1"/>
  <c r="CB975" i="1"/>
  <c r="CB976" i="1"/>
  <c r="CB977" i="1"/>
  <c r="CB978" i="1"/>
  <c r="CB979" i="1"/>
  <c r="CB980" i="1"/>
  <c r="CB981" i="1"/>
  <c r="CB982" i="1"/>
  <c r="CB983" i="1"/>
  <c r="CB984" i="1"/>
  <c r="CB985" i="1"/>
  <c r="CB986" i="1"/>
  <c r="CB987" i="1"/>
  <c r="CB988" i="1"/>
  <c r="CB989" i="1"/>
  <c r="CB990" i="1"/>
  <c r="CB991" i="1"/>
  <c r="CB992" i="1"/>
  <c r="CB993" i="1"/>
  <c r="CB994" i="1"/>
  <c r="CB995" i="1"/>
  <c r="CB996" i="1"/>
  <c r="CB997" i="1"/>
  <c r="CB998" i="1"/>
  <c r="CB999" i="1"/>
  <c r="CB1000" i="1"/>
  <c r="CB1001" i="1"/>
  <c r="CB1002" i="1"/>
  <c r="CB1003" i="1"/>
  <c r="CB1004" i="1"/>
  <c r="CB1005" i="1"/>
  <c r="CB1006" i="1"/>
  <c r="CB1007" i="1"/>
  <c r="CB1008" i="1"/>
  <c r="CB1009" i="1"/>
  <c r="CB1010" i="1"/>
  <c r="CB1011" i="1"/>
  <c r="CB1012" i="1"/>
  <c r="CB1013" i="1"/>
  <c r="CB1014" i="1"/>
  <c r="CB1015" i="1"/>
  <c r="CB1016" i="1"/>
  <c r="CB1017" i="1"/>
  <c r="CB1018" i="1"/>
  <c r="CB1019" i="1"/>
  <c r="CB1020" i="1"/>
  <c r="CB1021" i="1"/>
  <c r="CB1022" i="1"/>
  <c r="CB1023" i="1"/>
  <c r="CB1024" i="1"/>
  <c r="CB1025" i="1"/>
  <c r="CB1026" i="1"/>
  <c r="CB1027" i="1"/>
  <c r="CB1028" i="1"/>
  <c r="CB1029" i="1"/>
  <c r="CB1030" i="1"/>
  <c r="CB1031" i="1"/>
  <c r="CB1032" i="1"/>
  <c r="CB1033" i="1"/>
  <c r="CB1034" i="1"/>
  <c r="CB1035" i="1"/>
  <c r="CB1036" i="1"/>
  <c r="CB1037" i="1"/>
  <c r="CB1038" i="1"/>
  <c r="CB1039" i="1"/>
  <c r="CB1040" i="1"/>
  <c r="CB1041" i="1"/>
  <c r="CB1042" i="1"/>
  <c r="CB1043" i="1"/>
  <c r="CB1044" i="1"/>
  <c r="CB1045" i="1"/>
  <c r="CB1046" i="1"/>
  <c r="CB1047" i="1"/>
  <c r="CB1048" i="1"/>
  <c r="CB1049" i="1"/>
  <c r="CB1050" i="1"/>
  <c r="CB1051" i="1"/>
  <c r="CB1052" i="1"/>
  <c r="CB1053" i="1"/>
  <c r="CB1054" i="1"/>
  <c r="CB1055" i="1"/>
  <c r="CB1056" i="1"/>
  <c r="CB1057" i="1"/>
  <c r="CB1058" i="1"/>
  <c r="CB1059" i="1"/>
  <c r="CB1060" i="1"/>
  <c r="CB1061" i="1"/>
  <c r="CB1062" i="1"/>
  <c r="CB1063" i="1"/>
  <c r="CB1064" i="1"/>
  <c r="CB1065" i="1"/>
  <c r="CB1066" i="1"/>
  <c r="CB1067" i="1"/>
  <c r="CB1068" i="1"/>
  <c r="CB1069" i="1"/>
  <c r="CB1070" i="1"/>
  <c r="CB1071" i="1"/>
  <c r="CB1072" i="1"/>
  <c r="CB1073" i="1"/>
  <c r="CB1074" i="1"/>
  <c r="CB1075" i="1"/>
  <c r="CB1076" i="1"/>
  <c r="CB1077" i="1"/>
  <c r="CB1078" i="1"/>
  <c r="CB1079" i="1"/>
  <c r="CB1080" i="1"/>
  <c r="CB1081" i="1"/>
  <c r="CB1082" i="1"/>
  <c r="CB1083" i="1"/>
  <c r="CB1084" i="1"/>
  <c r="CB1085" i="1"/>
  <c r="CB1086" i="1"/>
  <c r="CB1087" i="1"/>
  <c r="CB1088" i="1"/>
  <c r="CB1089" i="1"/>
  <c r="CB1090" i="1"/>
  <c r="CB1091" i="1"/>
  <c r="CB1092" i="1"/>
  <c r="CB1093" i="1"/>
  <c r="CB1094" i="1"/>
  <c r="CB1095" i="1"/>
  <c r="CB1096" i="1"/>
  <c r="CB1097" i="1"/>
  <c r="CB1098" i="1"/>
  <c r="CB1099" i="1"/>
  <c r="CB1100" i="1"/>
  <c r="CB1101" i="1"/>
  <c r="CB1102" i="1"/>
  <c r="CB1103" i="1"/>
  <c r="CB1104" i="1"/>
  <c r="CB1105" i="1"/>
  <c r="CB1106" i="1"/>
  <c r="CB1107" i="1"/>
  <c r="CB1108" i="1"/>
  <c r="CB1109" i="1"/>
  <c r="CB1110" i="1"/>
  <c r="CB1111" i="1"/>
  <c r="CB1112" i="1"/>
  <c r="CB1113" i="1"/>
  <c r="CB1114" i="1"/>
  <c r="CB1115" i="1"/>
  <c r="CB1116" i="1"/>
  <c r="CB1117" i="1"/>
  <c r="CB1118" i="1"/>
  <c r="CB1119" i="1"/>
  <c r="CB1120" i="1"/>
  <c r="CB1121" i="1"/>
  <c r="CB1122" i="1"/>
  <c r="CB1123" i="1"/>
  <c r="CB1124" i="1"/>
  <c r="CB1125" i="1"/>
  <c r="CB1126" i="1"/>
  <c r="CB1127" i="1"/>
  <c r="CB1128" i="1"/>
  <c r="CB1129" i="1"/>
  <c r="CB1130" i="1"/>
  <c r="CB1131" i="1"/>
  <c r="CB1132" i="1"/>
  <c r="CB1133" i="1"/>
  <c r="CB1134" i="1"/>
  <c r="CB1135" i="1"/>
  <c r="CB1136" i="1"/>
  <c r="CB1137" i="1"/>
  <c r="CB1138" i="1"/>
  <c r="CB1139" i="1"/>
  <c r="CB1140" i="1"/>
  <c r="CB1141" i="1"/>
  <c r="CB1142" i="1"/>
  <c r="CB1143" i="1"/>
  <c r="CB1144" i="1"/>
  <c r="CB1145" i="1"/>
  <c r="CB1146" i="1"/>
  <c r="CB1147" i="1"/>
  <c r="CB1148" i="1"/>
  <c r="CB1149" i="1"/>
  <c r="CB1150" i="1"/>
  <c r="CB1151" i="1"/>
  <c r="CB1152" i="1"/>
  <c r="CB1153" i="1"/>
  <c r="CB1154" i="1"/>
  <c r="CB1155" i="1"/>
  <c r="CB1156" i="1"/>
  <c r="CB1157" i="1"/>
  <c r="CB1158" i="1"/>
  <c r="CB1159" i="1"/>
  <c r="CB1160" i="1"/>
  <c r="CB1161" i="1"/>
  <c r="CB1162" i="1"/>
  <c r="CB1163" i="1"/>
  <c r="CB1164" i="1"/>
  <c r="CB1165" i="1"/>
  <c r="CB1166" i="1"/>
  <c r="CB1167" i="1"/>
  <c r="CB1168" i="1"/>
  <c r="CB1169" i="1"/>
  <c r="CB1170" i="1"/>
  <c r="CB1171" i="1"/>
  <c r="CB1172" i="1"/>
  <c r="CB1173" i="1"/>
  <c r="CB1174" i="1"/>
  <c r="CB1175" i="1"/>
  <c r="CB1176" i="1"/>
  <c r="CB1177" i="1"/>
  <c r="CB1178" i="1"/>
  <c r="CB1179" i="1"/>
  <c r="CB1180" i="1"/>
  <c r="CB1181" i="1"/>
  <c r="CB1182" i="1"/>
  <c r="CB1183" i="1"/>
  <c r="CB1184" i="1"/>
  <c r="CB1185" i="1"/>
  <c r="CB1186" i="1"/>
  <c r="CB1187" i="1"/>
  <c r="CB1188" i="1"/>
  <c r="CB1189" i="1"/>
  <c r="CB1190" i="1"/>
  <c r="CB1191" i="1"/>
  <c r="CB1192" i="1"/>
  <c r="CB1193" i="1"/>
  <c r="CB1194" i="1"/>
  <c r="CB1195" i="1"/>
  <c r="CB1196" i="1"/>
  <c r="CB1197" i="1"/>
  <c r="CB1198" i="1"/>
  <c r="CB1199" i="1"/>
  <c r="CB1200" i="1"/>
  <c r="CB1201" i="1"/>
  <c r="CB1202" i="1"/>
  <c r="CB1203" i="1"/>
  <c r="CB1204" i="1"/>
  <c r="CB1205" i="1"/>
  <c r="CB1206" i="1"/>
  <c r="CB1207" i="1"/>
  <c r="CB1208" i="1"/>
  <c r="CB1209" i="1"/>
  <c r="CB1210" i="1"/>
  <c r="CB1211" i="1"/>
  <c r="CB1212" i="1"/>
  <c r="CB1213" i="1"/>
  <c r="CB1214" i="1"/>
  <c r="CB1215" i="1"/>
  <c r="CB1216" i="1"/>
  <c r="CB1217" i="1"/>
  <c r="CB1218" i="1"/>
  <c r="CB1219" i="1"/>
  <c r="CB1220" i="1"/>
  <c r="CB1221" i="1"/>
  <c r="CB1222" i="1"/>
  <c r="CB1223" i="1"/>
  <c r="CB1224" i="1"/>
  <c r="CB1225" i="1"/>
  <c r="CB1226" i="1"/>
  <c r="CB1227" i="1"/>
  <c r="CB1228" i="1"/>
  <c r="CB1229" i="1"/>
  <c r="CB1230" i="1"/>
  <c r="CB1231" i="1"/>
  <c r="CB1232" i="1"/>
  <c r="CB1233" i="1"/>
  <c r="CB1234" i="1"/>
  <c r="CB1235" i="1"/>
  <c r="CB1236" i="1"/>
  <c r="CB1237" i="1"/>
  <c r="CB1238" i="1"/>
  <c r="CB1239" i="1"/>
  <c r="CB1240" i="1"/>
  <c r="CB1241" i="1"/>
  <c r="CB1242" i="1"/>
  <c r="CB1243" i="1"/>
  <c r="CB1244" i="1"/>
  <c r="CB1245" i="1"/>
  <c r="CB1246" i="1"/>
  <c r="CB1247" i="1"/>
  <c r="CB1248" i="1"/>
  <c r="CB1249" i="1"/>
  <c r="CB1250" i="1"/>
  <c r="CB1251" i="1"/>
  <c r="CB1252" i="1"/>
  <c r="CB1253" i="1"/>
  <c r="CB1254" i="1"/>
  <c r="CB1255" i="1"/>
  <c r="CB1256" i="1"/>
  <c r="CB1257" i="1"/>
  <c r="CB1258" i="1"/>
  <c r="CB1259" i="1"/>
  <c r="CB1260" i="1"/>
  <c r="CB1261" i="1"/>
  <c r="CB1262" i="1"/>
  <c r="CB1263" i="1"/>
  <c r="CB1264" i="1"/>
  <c r="CB1265" i="1"/>
  <c r="CB1266" i="1"/>
  <c r="CB1267" i="1"/>
  <c r="CB1268" i="1"/>
  <c r="CB1269" i="1"/>
  <c r="CB1270" i="1"/>
  <c r="CB1271" i="1"/>
  <c r="CB1272" i="1"/>
  <c r="CB1273" i="1"/>
  <c r="CB1274" i="1"/>
  <c r="CB1275" i="1"/>
  <c r="CB1276" i="1"/>
  <c r="CB1277" i="1"/>
  <c r="CB1278" i="1"/>
  <c r="CB1279" i="1"/>
  <c r="CB1280" i="1"/>
  <c r="CB1281" i="1"/>
  <c r="CB1282" i="1"/>
  <c r="CB1283" i="1"/>
  <c r="CB1284" i="1"/>
  <c r="CB1285" i="1"/>
  <c r="CB1286" i="1"/>
  <c r="CB1287" i="1"/>
  <c r="CB1288" i="1"/>
  <c r="CB1289" i="1"/>
  <c r="CB1290" i="1"/>
  <c r="CB1291" i="1"/>
  <c r="CB1292" i="1"/>
  <c r="CB1293" i="1"/>
  <c r="CB1294" i="1"/>
  <c r="CB1295" i="1"/>
  <c r="CB1296" i="1"/>
  <c r="CB1297" i="1"/>
  <c r="CB1298" i="1"/>
  <c r="CB1299" i="1"/>
  <c r="CB1300" i="1"/>
  <c r="CB1301" i="1"/>
  <c r="CB1302" i="1"/>
  <c r="CB1303" i="1"/>
  <c r="CB1304" i="1"/>
  <c r="CB1305" i="1"/>
  <c r="CB1306" i="1"/>
  <c r="CB1307" i="1"/>
  <c r="CB1308" i="1"/>
  <c r="CB1309" i="1"/>
  <c r="CB1310" i="1"/>
  <c r="CB1311" i="1"/>
  <c r="CB1312" i="1"/>
  <c r="CB1313" i="1"/>
  <c r="CB1314" i="1"/>
  <c r="CB1315" i="1"/>
  <c r="CB1316" i="1"/>
  <c r="CB1317" i="1"/>
  <c r="CB1318" i="1"/>
  <c r="CB1319" i="1"/>
  <c r="CB1320" i="1"/>
  <c r="CB1321" i="1"/>
  <c r="CB1322" i="1"/>
  <c r="CB1323" i="1"/>
  <c r="CB1324" i="1"/>
  <c r="CB1325" i="1"/>
  <c r="CB1326" i="1"/>
  <c r="CB1327" i="1"/>
  <c r="CB1328" i="1"/>
  <c r="CB1329" i="1"/>
  <c r="CB1330" i="1"/>
  <c r="CB1331" i="1"/>
  <c r="CB1332" i="1"/>
  <c r="CB1333" i="1"/>
  <c r="CB1334" i="1"/>
  <c r="CB1335" i="1"/>
  <c r="CB1336" i="1"/>
  <c r="CB1337" i="1"/>
  <c r="CB1338" i="1"/>
  <c r="CB1339" i="1"/>
  <c r="CB1340" i="1"/>
  <c r="CB1341" i="1"/>
  <c r="CB1342" i="1"/>
  <c r="CB1343" i="1"/>
  <c r="CB1344" i="1"/>
  <c r="CB1345" i="1"/>
  <c r="CB1346" i="1"/>
  <c r="CB1347" i="1"/>
  <c r="CB1348" i="1"/>
  <c r="CB1349" i="1"/>
  <c r="CB1350" i="1"/>
  <c r="CB1351" i="1"/>
  <c r="CB1352" i="1"/>
  <c r="CB1353" i="1"/>
  <c r="CB1354" i="1"/>
  <c r="CB1355" i="1"/>
  <c r="CB1356" i="1"/>
  <c r="CB1357" i="1"/>
  <c r="CB1358" i="1"/>
  <c r="CB1359" i="1"/>
  <c r="CB1360" i="1"/>
  <c r="CB1361" i="1"/>
  <c r="CB1362" i="1"/>
  <c r="CB1363" i="1"/>
  <c r="CB1364" i="1"/>
  <c r="CB1365" i="1"/>
  <c r="CB1366" i="1"/>
  <c r="CB1367" i="1"/>
  <c r="CB1368" i="1"/>
  <c r="CB1369" i="1"/>
  <c r="CB1370" i="1"/>
  <c r="CB1371" i="1"/>
  <c r="CB1372" i="1"/>
  <c r="CB1373" i="1"/>
  <c r="CB1374" i="1"/>
  <c r="CB1375" i="1"/>
  <c r="CB1376" i="1"/>
  <c r="CB1377" i="1"/>
  <c r="CB1378" i="1"/>
  <c r="CB1379" i="1"/>
  <c r="CB1380" i="1"/>
  <c r="CB1381" i="1"/>
  <c r="CB1382" i="1"/>
  <c r="CB1383" i="1"/>
  <c r="CB1384" i="1"/>
  <c r="CB1385" i="1"/>
  <c r="CB1386" i="1"/>
  <c r="CB1387" i="1"/>
  <c r="CB1388" i="1"/>
  <c r="CB1389" i="1"/>
  <c r="CB1390" i="1"/>
  <c r="CB1391" i="1"/>
  <c r="CB1392" i="1"/>
  <c r="CB1393" i="1"/>
  <c r="CB1394" i="1"/>
  <c r="CB1395" i="1"/>
  <c r="CB1396" i="1"/>
  <c r="CB1397" i="1"/>
  <c r="CB1398" i="1"/>
  <c r="CB1399" i="1"/>
  <c r="CB1400" i="1"/>
  <c r="CB1401" i="1"/>
  <c r="CB1402" i="1"/>
  <c r="CB1403" i="1"/>
  <c r="CB1404" i="1"/>
  <c r="CB1405" i="1"/>
  <c r="CB1406" i="1"/>
  <c r="CB1407" i="1"/>
  <c r="CB1408" i="1"/>
  <c r="CB1409" i="1"/>
  <c r="CB1410" i="1"/>
  <c r="CB1411" i="1"/>
  <c r="CB1412" i="1"/>
  <c r="CB1413" i="1"/>
  <c r="CB1414" i="1"/>
  <c r="CB1415" i="1"/>
  <c r="CB1416" i="1"/>
  <c r="CB1417" i="1"/>
  <c r="CB1418" i="1"/>
  <c r="CB1419" i="1"/>
  <c r="CB1420" i="1"/>
  <c r="CB1421" i="1"/>
  <c r="CB1422" i="1"/>
  <c r="CB1423" i="1"/>
  <c r="CB1424" i="1"/>
  <c r="CB1425" i="1"/>
  <c r="CB1426" i="1"/>
  <c r="CB1427" i="1"/>
  <c r="CB1428" i="1"/>
  <c r="CB1429" i="1"/>
  <c r="CB1430" i="1"/>
  <c r="CB1431" i="1"/>
  <c r="CB1432" i="1"/>
  <c r="CB1433" i="1"/>
  <c r="CB1434" i="1"/>
  <c r="CB1435" i="1"/>
  <c r="CB1436" i="1"/>
  <c r="CB1437" i="1"/>
  <c r="CB1438" i="1"/>
  <c r="CB1439" i="1"/>
  <c r="CB1440" i="1"/>
  <c r="CB1441" i="1"/>
  <c r="CB1442" i="1"/>
  <c r="CB1443" i="1"/>
  <c r="CB1444" i="1"/>
  <c r="CB1445" i="1"/>
  <c r="CB1446" i="1"/>
  <c r="CB1447" i="1"/>
  <c r="CB1448" i="1"/>
  <c r="CB1449" i="1"/>
  <c r="CB1450" i="1"/>
  <c r="CB1451" i="1"/>
  <c r="CB1452" i="1"/>
  <c r="CB1453" i="1"/>
  <c r="CB1454" i="1"/>
  <c r="CB1455" i="1"/>
  <c r="CB1456" i="1"/>
  <c r="CB1457" i="1"/>
  <c r="CB1458" i="1"/>
  <c r="CB1459" i="1"/>
  <c r="CB1460" i="1"/>
  <c r="CB1461" i="1"/>
  <c r="CB1462" i="1"/>
  <c r="CB1463" i="1"/>
  <c r="CB1464" i="1"/>
  <c r="CB1465" i="1"/>
  <c r="CB1466" i="1"/>
  <c r="CB1467" i="1"/>
  <c r="CB1468" i="1"/>
  <c r="CB1469" i="1"/>
  <c r="CB1470" i="1"/>
  <c r="CB1471" i="1"/>
  <c r="CA2" i="1"/>
  <c r="CA3" i="1"/>
  <c r="CA4" i="1"/>
  <c r="CA5" i="1"/>
  <c r="CA6" i="1"/>
  <c r="CA7" i="1"/>
  <c r="CA8" i="1"/>
  <c r="CA9" i="1"/>
  <c r="CA10" i="1"/>
  <c r="CA11" i="1"/>
  <c r="CA12" i="1"/>
  <c r="CA13" i="1"/>
  <c r="CA14" i="1"/>
  <c r="CA15" i="1"/>
  <c r="CA16" i="1"/>
  <c r="CA17" i="1"/>
  <c r="CA18" i="1"/>
  <c r="CA19" i="1"/>
  <c r="CA20" i="1"/>
  <c r="CA21" i="1"/>
  <c r="CA22" i="1"/>
  <c r="CA23" i="1"/>
  <c r="CA24" i="1"/>
  <c r="CA25" i="1"/>
  <c r="CA26" i="1"/>
  <c r="CA27" i="1"/>
  <c r="CA28" i="1"/>
  <c r="CA29" i="1"/>
  <c r="CA30" i="1"/>
  <c r="CA31" i="1"/>
  <c r="CA32" i="1"/>
  <c r="CA33" i="1"/>
  <c r="CA34" i="1"/>
  <c r="CA35" i="1"/>
  <c r="CA36" i="1"/>
  <c r="CA37" i="1"/>
  <c r="CA38" i="1"/>
  <c r="CA39" i="1"/>
  <c r="CA40" i="1"/>
  <c r="CA41" i="1"/>
  <c r="CA42" i="1"/>
  <c r="CA43" i="1"/>
  <c r="CA44" i="1"/>
  <c r="CA45" i="1"/>
  <c r="CA46" i="1"/>
  <c r="CA47" i="1"/>
  <c r="CA48" i="1"/>
  <c r="CA49" i="1"/>
  <c r="CA50" i="1"/>
  <c r="CA51" i="1"/>
  <c r="CA52" i="1"/>
  <c r="CA53" i="1"/>
  <c r="CA54" i="1"/>
  <c r="CA55" i="1"/>
  <c r="CA56" i="1"/>
  <c r="CA57" i="1"/>
  <c r="CA58" i="1"/>
  <c r="CA59" i="1"/>
  <c r="CA60" i="1"/>
  <c r="CA61" i="1"/>
  <c r="CA62" i="1"/>
  <c r="CA63" i="1"/>
  <c r="CA64" i="1"/>
  <c r="CA65" i="1"/>
  <c r="CA66" i="1"/>
  <c r="CA67" i="1"/>
  <c r="CA68" i="1"/>
  <c r="CA69" i="1"/>
  <c r="CA70" i="1"/>
  <c r="CA71" i="1"/>
  <c r="CA72" i="1"/>
  <c r="CA73" i="1"/>
  <c r="CA74" i="1"/>
  <c r="CA75" i="1"/>
  <c r="CA76" i="1"/>
  <c r="CA77" i="1"/>
  <c r="CA78" i="1"/>
  <c r="CA79" i="1"/>
  <c r="CA80" i="1"/>
  <c r="CA81" i="1"/>
  <c r="CA82" i="1"/>
  <c r="CA83" i="1"/>
  <c r="CA84" i="1"/>
  <c r="CA85" i="1"/>
  <c r="CA86" i="1"/>
  <c r="CA87" i="1"/>
  <c r="CA88" i="1"/>
  <c r="CA89" i="1"/>
  <c r="CA90" i="1"/>
  <c r="CA91" i="1"/>
  <c r="CA92" i="1"/>
  <c r="CA93" i="1"/>
  <c r="CA94" i="1"/>
  <c r="CA95" i="1"/>
  <c r="CA96" i="1"/>
  <c r="CA97" i="1"/>
  <c r="CA98" i="1"/>
  <c r="CA99" i="1"/>
  <c r="CA100" i="1"/>
  <c r="CA101" i="1"/>
  <c r="CA102" i="1"/>
  <c r="CA103" i="1"/>
  <c r="CA104" i="1"/>
  <c r="CA105" i="1"/>
  <c r="CA106" i="1"/>
  <c r="CA107" i="1"/>
  <c r="CA108" i="1"/>
  <c r="CA109" i="1"/>
  <c r="CA110" i="1"/>
  <c r="CA111" i="1"/>
  <c r="CA112" i="1"/>
  <c r="CA113" i="1"/>
  <c r="CA114" i="1"/>
  <c r="CA115" i="1"/>
  <c r="CA116" i="1"/>
  <c r="CA117" i="1"/>
  <c r="CA118" i="1"/>
  <c r="CA119" i="1"/>
  <c r="CA120" i="1"/>
  <c r="CA121" i="1"/>
  <c r="CA122" i="1"/>
  <c r="CA123" i="1"/>
  <c r="CA124" i="1"/>
  <c r="CA125" i="1"/>
  <c r="CA126" i="1"/>
  <c r="CA127" i="1"/>
  <c r="CA128" i="1"/>
  <c r="CA129" i="1"/>
  <c r="CA130" i="1"/>
  <c r="CA131" i="1"/>
  <c r="CA132" i="1"/>
  <c r="CA133" i="1"/>
  <c r="CA134" i="1"/>
  <c r="CA135" i="1"/>
  <c r="CA136" i="1"/>
  <c r="CA137" i="1"/>
  <c r="CA138" i="1"/>
  <c r="CA139" i="1"/>
  <c r="CA140" i="1"/>
  <c r="CA141" i="1"/>
  <c r="CA142" i="1"/>
  <c r="CA143" i="1"/>
  <c r="CA144" i="1"/>
  <c r="CA145" i="1"/>
  <c r="CA146" i="1"/>
  <c r="CA147" i="1"/>
  <c r="CA148" i="1"/>
  <c r="CA149" i="1"/>
  <c r="CA150" i="1"/>
  <c r="CA151" i="1"/>
  <c r="CA152" i="1"/>
  <c r="CA153" i="1"/>
  <c r="CA154" i="1"/>
  <c r="CA155" i="1"/>
  <c r="CA156" i="1"/>
  <c r="CA157" i="1"/>
  <c r="CA158" i="1"/>
  <c r="CA159" i="1"/>
  <c r="CA160" i="1"/>
  <c r="CA161" i="1"/>
  <c r="CA162" i="1"/>
  <c r="CA163" i="1"/>
  <c r="CA164" i="1"/>
  <c r="CA165" i="1"/>
  <c r="CA166" i="1"/>
  <c r="CA167" i="1"/>
  <c r="CA168" i="1"/>
  <c r="CA169" i="1"/>
  <c r="CA170" i="1"/>
  <c r="CA171" i="1"/>
  <c r="CA172" i="1"/>
  <c r="CA173" i="1"/>
  <c r="CA174" i="1"/>
  <c r="CA175" i="1"/>
  <c r="CA176" i="1"/>
  <c r="CA177" i="1"/>
  <c r="CA178" i="1"/>
  <c r="CA179" i="1"/>
  <c r="CA180" i="1"/>
  <c r="CA181" i="1"/>
  <c r="CA182" i="1"/>
  <c r="CA183" i="1"/>
  <c r="CA184" i="1"/>
  <c r="CA185" i="1"/>
  <c r="CA186" i="1"/>
  <c r="CA187" i="1"/>
  <c r="CA188" i="1"/>
  <c r="CA189" i="1"/>
  <c r="CA190" i="1"/>
  <c r="CA191" i="1"/>
  <c r="CA192" i="1"/>
  <c r="CA193" i="1"/>
  <c r="CA194" i="1"/>
  <c r="CA195" i="1"/>
  <c r="CA196" i="1"/>
  <c r="CA197" i="1"/>
  <c r="CA198" i="1"/>
  <c r="CA199" i="1"/>
  <c r="CA200" i="1"/>
  <c r="CA201" i="1"/>
  <c r="CA202" i="1"/>
  <c r="CA203" i="1"/>
  <c r="CA204" i="1"/>
  <c r="CA205" i="1"/>
  <c r="CA206" i="1"/>
  <c r="CA207" i="1"/>
  <c r="CA208" i="1"/>
  <c r="CA209" i="1"/>
  <c r="CA210" i="1"/>
  <c r="CA211" i="1"/>
  <c r="CA212" i="1"/>
  <c r="CA213" i="1"/>
  <c r="CA214" i="1"/>
  <c r="CA215" i="1"/>
  <c r="CA216" i="1"/>
  <c r="CA217" i="1"/>
  <c r="CA218" i="1"/>
  <c r="CA219" i="1"/>
  <c r="CA220" i="1"/>
  <c r="CA221" i="1"/>
  <c r="CA222" i="1"/>
  <c r="CA223" i="1"/>
  <c r="CA224" i="1"/>
  <c r="CA225" i="1"/>
  <c r="CA226" i="1"/>
  <c r="CA227" i="1"/>
  <c r="CA228" i="1"/>
  <c r="CA229" i="1"/>
  <c r="CA230" i="1"/>
  <c r="CA231" i="1"/>
  <c r="CA232" i="1"/>
  <c r="CA233" i="1"/>
  <c r="CA234" i="1"/>
  <c r="CA235" i="1"/>
  <c r="CA236" i="1"/>
  <c r="CA237" i="1"/>
  <c r="CA238" i="1"/>
  <c r="CA239" i="1"/>
  <c r="CA240" i="1"/>
  <c r="CA241" i="1"/>
  <c r="CA242" i="1"/>
  <c r="CA243" i="1"/>
  <c r="CA244" i="1"/>
  <c r="CA245" i="1"/>
  <c r="CA246" i="1"/>
  <c r="CA247" i="1"/>
  <c r="CA248" i="1"/>
  <c r="CA249" i="1"/>
  <c r="CA250" i="1"/>
  <c r="CA251" i="1"/>
  <c r="CA252" i="1"/>
  <c r="CA253" i="1"/>
  <c r="CA254" i="1"/>
  <c r="CA255" i="1"/>
  <c r="CA256" i="1"/>
  <c r="CA257" i="1"/>
  <c r="CA258" i="1"/>
  <c r="CA259" i="1"/>
  <c r="CA260" i="1"/>
  <c r="CA261" i="1"/>
  <c r="CA262" i="1"/>
  <c r="CA263" i="1"/>
  <c r="CA264" i="1"/>
  <c r="CA265" i="1"/>
  <c r="CA266" i="1"/>
  <c r="CA267" i="1"/>
  <c r="CA268" i="1"/>
  <c r="CA269" i="1"/>
  <c r="CA270" i="1"/>
  <c r="CA271" i="1"/>
  <c r="CA272" i="1"/>
  <c r="CA273" i="1"/>
  <c r="CA274" i="1"/>
  <c r="CA275" i="1"/>
  <c r="CA276" i="1"/>
  <c r="CA277" i="1"/>
  <c r="CA278" i="1"/>
  <c r="CA279" i="1"/>
  <c r="CA280" i="1"/>
  <c r="CA281" i="1"/>
  <c r="CA282" i="1"/>
  <c r="CA283" i="1"/>
  <c r="CA284" i="1"/>
  <c r="CA285" i="1"/>
  <c r="CA286" i="1"/>
  <c r="CA287" i="1"/>
  <c r="CA288" i="1"/>
  <c r="CA289" i="1"/>
  <c r="CA290" i="1"/>
  <c r="CA291" i="1"/>
  <c r="CA292" i="1"/>
  <c r="CA293" i="1"/>
  <c r="CA294" i="1"/>
  <c r="CA295" i="1"/>
  <c r="CA296" i="1"/>
  <c r="CA297" i="1"/>
  <c r="CA298" i="1"/>
  <c r="CA299" i="1"/>
  <c r="CA300" i="1"/>
  <c r="CA301" i="1"/>
  <c r="CA302" i="1"/>
  <c r="CA303" i="1"/>
  <c r="CA304" i="1"/>
  <c r="CA305" i="1"/>
  <c r="CA306" i="1"/>
  <c r="CA307" i="1"/>
  <c r="CA308" i="1"/>
  <c r="CA309" i="1"/>
  <c r="CA310" i="1"/>
  <c r="CA311" i="1"/>
  <c r="CA312" i="1"/>
  <c r="CA313" i="1"/>
  <c r="CA314" i="1"/>
  <c r="CA315" i="1"/>
  <c r="CA316" i="1"/>
  <c r="CA317" i="1"/>
  <c r="CA318" i="1"/>
  <c r="CA319" i="1"/>
  <c r="CA320" i="1"/>
  <c r="CA321" i="1"/>
  <c r="CA322" i="1"/>
  <c r="CA323" i="1"/>
  <c r="CA324" i="1"/>
  <c r="CA325" i="1"/>
  <c r="CA326" i="1"/>
  <c r="CA327" i="1"/>
  <c r="CA328" i="1"/>
  <c r="CA329" i="1"/>
  <c r="CA330" i="1"/>
  <c r="CA331" i="1"/>
  <c r="CA332" i="1"/>
  <c r="CA333" i="1"/>
  <c r="CA334" i="1"/>
  <c r="CA335" i="1"/>
  <c r="CA336" i="1"/>
  <c r="CA337" i="1"/>
  <c r="CA338" i="1"/>
  <c r="CA339" i="1"/>
  <c r="CA340" i="1"/>
  <c r="CA341" i="1"/>
  <c r="CA342" i="1"/>
  <c r="CA343" i="1"/>
  <c r="CA344" i="1"/>
  <c r="CA345" i="1"/>
  <c r="CA346" i="1"/>
  <c r="CA347" i="1"/>
  <c r="CA348" i="1"/>
  <c r="CA349" i="1"/>
  <c r="CA350" i="1"/>
  <c r="CA351" i="1"/>
  <c r="CA352" i="1"/>
  <c r="CA353" i="1"/>
  <c r="CA354" i="1"/>
  <c r="CA355" i="1"/>
  <c r="CA356" i="1"/>
  <c r="CA357" i="1"/>
  <c r="CA358" i="1"/>
  <c r="CA359" i="1"/>
  <c r="CA360" i="1"/>
  <c r="CA361" i="1"/>
  <c r="CA362" i="1"/>
  <c r="CA363" i="1"/>
  <c r="CA364" i="1"/>
  <c r="CA365" i="1"/>
  <c r="CA366" i="1"/>
  <c r="CA367" i="1"/>
  <c r="CA368" i="1"/>
  <c r="CA369" i="1"/>
  <c r="CA370" i="1"/>
  <c r="CA371" i="1"/>
  <c r="CA372" i="1"/>
  <c r="CA373" i="1"/>
  <c r="CA374" i="1"/>
  <c r="CA375" i="1"/>
  <c r="CA376" i="1"/>
  <c r="CA377" i="1"/>
  <c r="CA378" i="1"/>
  <c r="CA379" i="1"/>
  <c r="CA380" i="1"/>
  <c r="CA381" i="1"/>
  <c r="CA382" i="1"/>
  <c r="CA383" i="1"/>
  <c r="CA384" i="1"/>
  <c r="CA385" i="1"/>
  <c r="CA386" i="1"/>
  <c r="CA387" i="1"/>
  <c r="CA388" i="1"/>
  <c r="CA389" i="1"/>
  <c r="CA390" i="1"/>
  <c r="CA391" i="1"/>
  <c r="CA392" i="1"/>
  <c r="CA393" i="1"/>
  <c r="CA394" i="1"/>
  <c r="CA395" i="1"/>
  <c r="CA396" i="1"/>
  <c r="CA397" i="1"/>
  <c r="CA398" i="1"/>
  <c r="CA399" i="1"/>
  <c r="CA400" i="1"/>
  <c r="CA401" i="1"/>
  <c r="CA402" i="1"/>
  <c r="CA403" i="1"/>
  <c r="CA404" i="1"/>
  <c r="CA405" i="1"/>
  <c r="CA406" i="1"/>
  <c r="CA407" i="1"/>
  <c r="CA408" i="1"/>
  <c r="CA409" i="1"/>
  <c r="CA410" i="1"/>
  <c r="CA411" i="1"/>
  <c r="CA412" i="1"/>
  <c r="CA413" i="1"/>
  <c r="CA414" i="1"/>
  <c r="CA415" i="1"/>
  <c r="CA416" i="1"/>
  <c r="CA417" i="1"/>
  <c r="CA418" i="1"/>
  <c r="CA419" i="1"/>
  <c r="CA420" i="1"/>
  <c r="CA421" i="1"/>
  <c r="CA422" i="1"/>
  <c r="CA423" i="1"/>
  <c r="CA424" i="1"/>
  <c r="CA425" i="1"/>
  <c r="CA426" i="1"/>
  <c r="CA427" i="1"/>
  <c r="CA428" i="1"/>
  <c r="CA429" i="1"/>
  <c r="CA430" i="1"/>
  <c r="CA431" i="1"/>
  <c r="CA432" i="1"/>
  <c r="CA433" i="1"/>
  <c r="CA434" i="1"/>
  <c r="CA435" i="1"/>
  <c r="CA436" i="1"/>
  <c r="CA437" i="1"/>
  <c r="CA438" i="1"/>
  <c r="CA439" i="1"/>
  <c r="CA440" i="1"/>
  <c r="CA441" i="1"/>
  <c r="CA442" i="1"/>
  <c r="CA443" i="1"/>
  <c r="CA444" i="1"/>
  <c r="CA445" i="1"/>
  <c r="CA446" i="1"/>
  <c r="CA447" i="1"/>
  <c r="CA448" i="1"/>
  <c r="CA449" i="1"/>
  <c r="CA450" i="1"/>
  <c r="CA451" i="1"/>
  <c r="CA452" i="1"/>
  <c r="CA453" i="1"/>
  <c r="CA454" i="1"/>
  <c r="CA455" i="1"/>
  <c r="CA456" i="1"/>
  <c r="CA457" i="1"/>
  <c r="CA458" i="1"/>
  <c r="CA459" i="1"/>
  <c r="CA460" i="1"/>
  <c r="CA461" i="1"/>
  <c r="CA462" i="1"/>
  <c r="CA463" i="1"/>
  <c r="CA464" i="1"/>
  <c r="CA465" i="1"/>
  <c r="CA466" i="1"/>
  <c r="CA467" i="1"/>
  <c r="CA468" i="1"/>
  <c r="CA469" i="1"/>
  <c r="CA470" i="1"/>
  <c r="CA471" i="1"/>
  <c r="CA472" i="1"/>
  <c r="CA473" i="1"/>
  <c r="CA474" i="1"/>
  <c r="CA475" i="1"/>
  <c r="CA476" i="1"/>
  <c r="CA477" i="1"/>
  <c r="CA478" i="1"/>
  <c r="CA479" i="1"/>
  <c r="CA480" i="1"/>
  <c r="CA481" i="1"/>
  <c r="CA482" i="1"/>
  <c r="CA483" i="1"/>
  <c r="CA484" i="1"/>
  <c r="CA485" i="1"/>
  <c r="CA486" i="1"/>
  <c r="CA487" i="1"/>
  <c r="CA488" i="1"/>
  <c r="CA489" i="1"/>
  <c r="CA490" i="1"/>
  <c r="CA491" i="1"/>
  <c r="CA492" i="1"/>
  <c r="CA493" i="1"/>
  <c r="CA494" i="1"/>
  <c r="CA495" i="1"/>
  <c r="CA496" i="1"/>
  <c r="CA497" i="1"/>
  <c r="CA498" i="1"/>
  <c r="CA499" i="1"/>
  <c r="CA500" i="1"/>
  <c r="CA501" i="1"/>
  <c r="CA502" i="1"/>
  <c r="CA503" i="1"/>
  <c r="CA504" i="1"/>
  <c r="CA505" i="1"/>
  <c r="CA506" i="1"/>
  <c r="CA507" i="1"/>
  <c r="CA508" i="1"/>
  <c r="CA509" i="1"/>
  <c r="CA510" i="1"/>
  <c r="CA511" i="1"/>
  <c r="CA512" i="1"/>
  <c r="CA513" i="1"/>
  <c r="CA514" i="1"/>
  <c r="CA515" i="1"/>
  <c r="CA516" i="1"/>
  <c r="CA517" i="1"/>
  <c r="CA518" i="1"/>
  <c r="CA519" i="1"/>
  <c r="CA520" i="1"/>
  <c r="CA521" i="1"/>
  <c r="CA522" i="1"/>
  <c r="CA523" i="1"/>
  <c r="CA524" i="1"/>
  <c r="CA525" i="1"/>
  <c r="CA526" i="1"/>
  <c r="CA527" i="1"/>
  <c r="CA528" i="1"/>
  <c r="CA529" i="1"/>
  <c r="CA530" i="1"/>
  <c r="CA531" i="1"/>
  <c r="CA532" i="1"/>
  <c r="CA533" i="1"/>
  <c r="CA534" i="1"/>
  <c r="CA535" i="1"/>
  <c r="CA536" i="1"/>
  <c r="CA537" i="1"/>
  <c r="CA538" i="1"/>
  <c r="CA539" i="1"/>
  <c r="CA540" i="1"/>
  <c r="CA541" i="1"/>
  <c r="CA542" i="1"/>
  <c r="CA543" i="1"/>
  <c r="CA544" i="1"/>
  <c r="CA545" i="1"/>
  <c r="CA546" i="1"/>
  <c r="CA547" i="1"/>
  <c r="CA548" i="1"/>
  <c r="CA549" i="1"/>
  <c r="CA550" i="1"/>
  <c r="CA551" i="1"/>
  <c r="CA552" i="1"/>
  <c r="CA553" i="1"/>
  <c r="CA554" i="1"/>
  <c r="CA555" i="1"/>
  <c r="CA556" i="1"/>
  <c r="CA557" i="1"/>
  <c r="CA558" i="1"/>
  <c r="CA559" i="1"/>
  <c r="CA560" i="1"/>
  <c r="CA561" i="1"/>
  <c r="CA562" i="1"/>
  <c r="CA563" i="1"/>
  <c r="CA564" i="1"/>
  <c r="CA565" i="1"/>
  <c r="CA566" i="1"/>
  <c r="CA567" i="1"/>
  <c r="CA568" i="1"/>
  <c r="CA569" i="1"/>
  <c r="CA570" i="1"/>
  <c r="CA571" i="1"/>
  <c r="CA572" i="1"/>
  <c r="CA573" i="1"/>
  <c r="CA574" i="1"/>
  <c r="CA575" i="1"/>
  <c r="CA576" i="1"/>
  <c r="CA577" i="1"/>
  <c r="CA578" i="1"/>
  <c r="CA579" i="1"/>
  <c r="CA580" i="1"/>
  <c r="CA581" i="1"/>
  <c r="CA582" i="1"/>
  <c r="CA583" i="1"/>
  <c r="CA584" i="1"/>
  <c r="CA585" i="1"/>
  <c r="CA586" i="1"/>
  <c r="CA587" i="1"/>
  <c r="CA588" i="1"/>
  <c r="CA589" i="1"/>
  <c r="CA590" i="1"/>
  <c r="CA591" i="1"/>
  <c r="CA592" i="1"/>
  <c r="CA593" i="1"/>
  <c r="CA594" i="1"/>
  <c r="CA595" i="1"/>
  <c r="CA596" i="1"/>
  <c r="CA597" i="1"/>
  <c r="CA598" i="1"/>
  <c r="CA599" i="1"/>
  <c r="CA600" i="1"/>
  <c r="CA601" i="1"/>
  <c r="CA602" i="1"/>
  <c r="CA603" i="1"/>
  <c r="CA604" i="1"/>
  <c r="CA605" i="1"/>
  <c r="CA606" i="1"/>
  <c r="CA607" i="1"/>
  <c r="CA608" i="1"/>
  <c r="CA609" i="1"/>
  <c r="CA610" i="1"/>
  <c r="CA611" i="1"/>
  <c r="CA612" i="1"/>
  <c r="CA613" i="1"/>
  <c r="CA614" i="1"/>
  <c r="CA615" i="1"/>
  <c r="CA616" i="1"/>
  <c r="CA617" i="1"/>
  <c r="CA618" i="1"/>
  <c r="CA619" i="1"/>
  <c r="CA620" i="1"/>
  <c r="CA621" i="1"/>
  <c r="CA622" i="1"/>
  <c r="CA623" i="1"/>
  <c r="CA624" i="1"/>
  <c r="CA625" i="1"/>
  <c r="CA626" i="1"/>
  <c r="CA627" i="1"/>
  <c r="CA628" i="1"/>
  <c r="CA629" i="1"/>
  <c r="CA630" i="1"/>
  <c r="CA631" i="1"/>
  <c r="CA632" i="1"/>
  <c r="CA633" i="1"/>
  <c r="CA634" i="1"/>
  <c r="CA635" i="1"/>
  <c r="CA636" i="1"/>
  <c r="CA637" i="1"/>
  <c r="CA638" i="1"/>
  <c r="CA639" i="1"/>
  <c r="CA640" i="1"/>
  <c r="CA641" i="1"/>
  <c r="CA642" i="1"/>
  <c r="CA643" i="1"/>
  <c r="CA644" i="1"/>
  <c r="CA645" i="1"/>
  <c r="CA646" i="1"/>
  <c r="CA647" i="1"/>
  <c r="CA648" i="1"/>
  <c r="CA649" i="1"/>
  <c r="CA650" i="1"/>
  <c r="CA651" i="1"/>
  <c r="CA652" i="1"/>
  <c r="CA653" i="1"/>
  <c r="CA654" i="1"/>
  <c r="CA655" i="1"/>
  <c r="CA656" i="1"/>
  <c r="CA657" i="1"/>
  <c r="CA658" i="1"/>
  <c r="CA659" i="1"/>
  <c r="CA660" i="1"/>
  <c r="CA661" i="1"/>
  <c r="CA662" i="1"/>
  <c r="CA663" i="1"/>
  <c r="CA664" i="1"/>
  <c r="CA665" i="1"/>
  <c r="CA666" i="1"/>
  <c r="CA667" i="1"/>
  <c r="CA668" i="1"/>
  <c r="CA669" i="1"/>
  <c r="CA670" i="1"/>
  <c r="CA671" i="1"/>
  <c r="CA672" i="1"/>
  <c r="CA673" i="1"/>
  <c r="CA674" i="1"/>
  <c r="CA675" i="1"/>
  <c r="CA676" i="1"/>
  <c r="CA677" i="1"/>
  <c r="CA678" i="1"/>
  <c r="CA679" i="1"/>
  <c r="CA680" i="1"/>
  <c r="CA681" i="1"/>
  <c r="CA682" i="1"/>
  <c r="CA683" i="1"/>
  <c r="CA684" i="1"/>
  <c r="CA685" i="1"/>
  <c r="CA686" i="1"/>
  <c r="CA687" i="1"/>
  <c r="CA688" i="1"/>
  <c r="CA689" i="1"/>
  <c r="CA690" i="1"/>
  <c r="CA691" i="1"/>
  <c r="CA692" i="1"/>
  <c r="CA693" i="1"/>
  <c r="CA694" i="1"/>
  <c r="CA695" i="1"/>
  <c r="CA696" i="1"/>
  <c r="CA697" i="1"/>
  <c r="CA698" i="1"/>
  <c r="CA699" i="1"/>
  <c r="CA700" i="1"/>
  <c r="CA701" i="1"/>
  <c r="CA702" i="1"/>
  <c r="CA703" i="1"/>
  <c r="CA704" i="1"/>
  <c r="CA705" i="1"/>
  <c r="CA706" i="1"/>
  <c r="CA707" i="1"/>
  <c r="CA708" i="1"/>
  <c r="CA709" i="1"/>
  <c r="CA710" i="1"/>
  <c r="CA711" i="1"/>
  <c r="CA712" i="1"/>
  <c r="CA713" i="1"/>
  <c r="CA714" i="1"/>
  <c r="CA715" i="1"/>
  <c r="CA716" i="1"/>
  <c r="CA717" i="1"/>
  <c r="CA718" i="1"/>
  <c r="CA719" i="1"/>
  <c r="CA720" i="1"/>
  <c r="CA721" i="1"/>
  <c r="CA722" i="1"/>
  <c r="CA723" i="1"/>
  <c r="CA724" i="1"/>
  <c r="CA725" i="1"/>
  <c r="CA726" i="1"/>
  <c r="CA727" i="1"/>
  <c r="CA728" i="1"/>
  <c r="CA729" i="1"/>
  <c r="CA730" i="1"/>
  <c r="CA731" i="1"/>
  <c r="CA732" i="1"/>
  <c r="CA733" i="1"/>
  <c r="CA734" i="1"/>
  <c r="CA735" i="1"/>
  <c r="CA736" i="1"/>
  <c r="CA737" i="1"/>
  <c r="CA738" i="1"/>
  <c r="CA739" i="1"/>
  <c r="CA740" i="1"/>
  <c r="CA741" i="1"/>
  <c r="CA742" i="1"/>
  <c r="CA743" i="1"/>
  <c r="CA744" i="1"/>
  <c r="CA745" i="1"/>
  <c r="CA746" i="1"/>
  <c r="CA747" i="1"/>
  <c r="CA748" i="1"/>
  <c r="CA749" i="1"/>
  <c r="CA750" i="1"/>
  <c r="CA751" i="1"/>
  <c r="CA752" i="1"/>
  <c r="CA753" i="1"/>
  <c r="CA754" i="1"/>
  <c r="CA755" i="1"/>
  <c r="CA756" i="1"/>
  <c r="CA757" i="1"/>
  <c r="CA758" i="1"/>
  <c r="CA759" i="1"/>
  <c r="CA760" i="1"/>
  <c r="CA761" i="1"/>
  <c r="CA762" i="1"/>
  <c r="CA763" i="1"/>
  <c r="CA764" i="1"/>
  <c r="CA765" i="1"/>
  <c r="CA766" i="1"/>
  <c r="CA767" i="1"/>
  <c r="CA768" i="1"/>
  <c r="CA769" i="1"/>
  <c r="CA770" i="1"/>
  <c r="CA771" i="1"/>
  <c r="CA772" i="1"/>
  <c r="CA773" i="1"/>
  <c r="CA774" i="1"/>
  <c r="CA775" i="1"/>
  <c r="CA776" i="1"/>
  <c r="CA777" i="1"/>
  <c r="CA778" i="1"/>
  <c r="CA779" i="1"/>
  <c r="CA780" i="1"/>
  <c r="CA781" i="1"/>
  <c r="CA782" i="1"/>
  <c r="CA783" i="1"/>
  <c r="CA784" i="1"/>
  <c r="CA785" i="1"/>
  <c r="CA786" i="1"/>
  <c r="CA787" i="1"/>
  <c r="CA788" i="1"/>
  <c r="CA789" i="1"/>
  <c r="CA790" i="1"/>
  <c r="CA791" i="1"/>
  <c r="CA792" i="1"/>
  <c r="CA793" i="1"/>
  <c r="CA794" i="1"/>
  <c r="CA795" i="1"/>
  <c r="CA796" i="1"/>
  <c r="CA797" i="1"/>
  <c r="CA798" i="1"/>
  <c r="CA799" i="1"/>
  <c r="CA800" i="1"/>
  <c r="CA801" i="1"/>
  <c r="CA802" i="1"/>
  <c r="CA803" i="1"/>
  <c r="CA804" i="1"/>
  <c r="CA805" i="1"/>
  <c r="CA806" i="1"/>
  <c r="CA807" i="1"/>
  <c r="CA808" i="1"/>
  <c r="CA809" i="1"/>
  <c r="CA810" i="1"/>
  <c r="CA811" i="1"/>
  <c r="CA812" i="1"/>
  <c r="CA813" i="1"/>
  <c r="CA814" i="1"/>
  <c r="CA815" i="1"/>
  <c r="CA816" i="1"/>
  <c r="CA817" i="1"/>
  <c r="CA818" i="1"/>
  <c r="CA819" i="1"/>
  <c r="CA820" i="1"/>
  <c r="CA821" i="1"/>
  <c r="CA822" i="1"/>
  <c r="CA823" i="1"/>
  <c r="CA824" i="1"/>
  <c r="CA825" i="1"/>
  <c r="CA826" i="1"/>
  <c r="CA827" i="1"/>
  <c r="CA828" i="1"/>
  <c r="CA829" i="1"/>
  <c r="CA830" i="1"/>
  <c r="CA831" i="1"/>
  <c r="CA832" i="1"/>
  <c r="CA833" i="1"/>
  <c r="CA834" i="1"/>
  <c r="CA835" i="1"/>
  <c r="CA836" i="1"/>
  <c r="CA837" i="1"/>
  <c r="CA838" i="1"/>
  <c r="CA839" i="1"/>
  <c r="CA840" i="1"/>
  <c r="CA841" i="1"/>
  <c r="CA842" i="1"/>
  <c r="CA843" i="1"/>
  <c r="CA844" i="1"/>
  <c r="CA845" i="1"/>
  <c r="CA846" i="1"/>
  <c r="CA847" i="1"/>
  <c r="CA848" i="1"/>
  <c r="CA849" i="1"/>
  <c r="CA850" i="1"/>
  <c r="CA851" i="1"/>
  <c r="CA852" i="1"/>
  <c r="CA853" i="1"/>
  <c r="CA854" i="1"/>
  <c r="CA855" i="1"/>
  <c r="CA856" i="1"/>
  <c r="CA857" i="1"/>
  <c r="CA858" i="1"/>
  <c r="CA859" i="1"/>
  <c r="CA860" i="1"/>
  <c r="CA861" i="1"/>
  <c r="CA862" i="1"/>
  <c r="CA863" i="1"/>
  <c r="CA864" i="1"/>
  <c r="CA865" i="1"/>
  <c r="CA866" i="1"/>
  <c r="CA867" i="1"/>
  <c r="CA868" i="1"/>
  <c r="CA869" i="1"/>
  <c r="CA870" i="1"/>
  <c r="CA871" i="1"/>
  <c r="CA872" i="1"/>
  <c r="CA873" i="1"/>
  <c r="CA874" i="1"/>
  <c r="CA875" i="1"/>
  <c r="CA876" i="1"/>
  <c r="CA877" i="1"/>
  <c r="CA878" i="1"/>
  <c r="CA879" i="1"/>
  <c r="CA880" i="1"/>
  <c r="CA881" i="1"/>
  <c r="CA882" i="1"/>
  <c r="CA883" i="1"/>
  <c r="CA884" i="1"/>
  <c r="CA885" i="1"/>
  <c r="CA886" i="1"/>
  <c r="CA887" i="1"/>
  <c r="CA888" i="1"/>
  <c r="CA889" i="1"/>
  <c r="CA890" i="1"/>
  <c r="CA891" i="1"/>
  <c r="CA892" i="1"/>
  <c r="CA893" i="1"/>
  <c r="CA894" i="1"/>
  <c r="CA895" i="1"/>
  <c r="CA896" i="1"/>
  <c r="CA897" i="1"/>
  <c r="CA898" i="1"/>
  <c r="CA899" i="1"/>
  <c r="CA900" i="1"/>
  <c r="CA901" i="1"/>
  <c r="CA902" i="1"/>
  <c r="CA903" i="1"/>
  <c r="CA904" i="1"/>
  <c r="CA905" i="1"/>
  <c r="CA906" i="1"/>
  <c r="CA907" i="1"/>
  <c r="CA908" i="1"/>
  <c r="CA909" i="1"/>
  <c r="CA910" i="1"/>
  <c r="CA911" i="1"/>
  <c r="CA912" i="1"/>
  <c r="CA913" i="1"/>
  <c r="CA914" i="1"/>
  <c r="CA915" i="1"/>
  <c r="CA916" i="1"/>
  <c r="CA917" i="1"/>
  <c r="CA918" i="1"/>
  <c r="CA919" i="1"/>
  <c r="CA920" i="1"/>
  <c r="CA921" i="1"/>
  <c r="CA922" i="1"/>
  <c r="CA923" i="1"/>
  <c r="CA924" i="1"/>
  <c r="CA925" i="1"/>
  <c r="CA926" i="1"/>
  <c r="CA927" i="1"/>
  <c r="CA928" i="1"/>
  <c r="CA929" i="1"/>
  <c r="CA930" i="1"/>
  <c r="CA931" i="1"/>
  <c r="CA932" i="1"/>
  <c r="CA933" i="1"/>
  <c r="CA934" i="1"/>
  <c r="CA935" i="1"/>
  <c r="CA936" i="1"/>
  <c r="CA937" i="1"/>
  <c r="CA938" i="1"/>
  <c r="CA939" i="1"/>
  <c r="CA940" i="1"/>
  <c r="CA941" i="1"/>
  <c r="CA942" i="1"/>
  <c r="CA943" i="1"/>
  <c r="CA944" i="1"/>
  <c r="CA945" i="1"/>
  <c r="CA946" i="1"/>
  <c r="CA947" i="1"/>
  <c r="CA948" i="1"/>
  <c r="CA949" i="1"/>
  <c r="CA950" i="1"/>
  <c r="CA951" i="1"/>
  <c r="CA952" i="1"/>
  <c r="CA953" i="1"/>
  <c r="CA954" i="1"/>
  <c r="CA955" i="1"/>
  <c r="CA956" i="1"/>
  <c r="CA957" i="1"/>
  <c r="CA958" i="1"/>
  <c r="CA959" i="1"/>
  <c r="CA960" i="1"/>
  <c r="CA961" i="1"/>
  <c r="CA962" i="1"/>
  <c r="CA963" i="1"/>
  <c r="CA964" i="1"/>
  <c r="CA965" i="1"/>
  <c r="CA966" i="1"/>
  <c r="CA967" i="1"/>
  <c r="CA968" i="1"/>
  <c r="CA969" i="1"/>
  <c r="CA970" i="1"/>
  <c r="CA971" i="1"/>
  <c r="CA972" i="1"/>
  <c r="CA973" i="1"/>
  <c r="CA974" i="1"/>
  <c r="CA975" i="1"/>
  <c r="CA976" i="1"/>
  <c r="CA977" i="1"/>
  <c r="CA978" i="1"/>
  <c r="CA979" i="1"/>
  <c r="CA980" i="1"/>
  <c r="CA981" i="1"/>
  <c r="CA982" i="1"/>
  <c r="CA983" i="1"/>
  <c r="CA984" i="1"/>
  <c r="CA985" i="1"/>
  <c r="CA986" i="1"/>
  <c r="CA987" i="1"/>
  <c r="CA988" i="1"/>
  <c r="CA989" i="1"/>
  <c r="CA990" i="1"/>
  <c r="CA991" i="1"/>
  <c r="CA992" i="1"/>
  <c r="CA993" i="1"/>
  <c r="CA994" i="1"/>
  <c r="CA995" i="1"/>
  <c r="CA996" i="1"/>
  <c r="CA997" i="1"/>
  <c r="CA998" i="1"/>
  <c r="CA999" i="1"/>
  <c r="CA1000" i="1"/>
  <c r="CA1001" i="1"/>
  <c r="CA1002" i="1"/>
  <c r="CA1003" i="1"/>
  <c r="CA1004" i="1"/>
  <c r="CA1005" i="1"/>
  <c r="CA1006" i="1"/>
  <c r="CA1007" i="1"/>
  <c r="CA1008" i="1"/>
  <c r="CA1009" i="1"/>
  <c r="CA1010" i="1"/>
  <c r="CA1011" i="1"/>
  <c r="CA1012" i="1"/>
  <c r="CA1013" i="1"/>
  <c r="CA1014" i="1"/>
  <c r="CA1015" i="1"/>
  <c r="CA1016" i="1"/>
  <c r="CA1017" i="1"/>
  <c r="CA1018" i="1"/>
  <c r="CA1019" i="1"/>
  <c r="CA1020" i="1"/>
  <c r="CA1021" i="1"/>
  <c r="CA1022" i="1"/>
  <c r="CA1023" i="1"/>
  <c r="CA1024" i="1"/>
  <c r="CA1025" i="1"/>
  <c r="CA1026" i="1"/>
  <c r="CA1027" i="1"/>
  <c r="CA1028" i="1"/>
  <c r="CA1029" i="1"/>
  <c r="CA1030" i="1"/>
  <c r="CA1031" i="1"/>
  <c r="CA1032" i="1"/>
  <c r="CA1033" i="1"/>
  <c r="CA1034" i="1"/>
  <c r="CA1035" i="1"/>
  <c r="CA1036" i="1"/>
  <c r="CA1037" i="1"/>
  <c r="CA1038" i="1"/>
  <c r="CA1039" i="1"/>
  <c r="CA1040" i="1"/>
  <c r="CA1041" i="1"/>
  <c r="CA1042" i="1"/>
  <c r="CA1043" i="1"/>
  <c r="CA1044" i="1"/>
  <c r="CA1045" i="1"/>
  <c r="CA1046" i="1"/>
  <c r="CA1047" i="1"/>
  <c r="CA1048" i="1"/>
  <c r="CA1049" i="1"/>
  <c r="CA1050" i="1"/>
  <c r="CA1051" i="1"/>
  <c r="CA1052" i="1"/>
  <c r="CA1053" i="1"/>
  <c r="CA1054" i="1"/>
  <c r="CA1055" i="1"/>
  <c r="CA1056" i="1"/>
  <c r="CA1057" i="1"/>
  <c r="CA1058" i="1"/>
  <c r="CA1059" i="1"/>
  <c r="CA1060" i="1"/>
  <c r="CA1061" i="1"/>
  <c r="CA1062" i="1"/>
  <c r="CA1063" i="1"/>
  <c r="CA1064" i="1"/>
  <c r="CA1065" i="1"/>
  <c r="CA1066" i="1"/>
  <c r="CA1067" i="1"/>
  <c r="CA1068" i="1"/>
  <c r="CA1069" i="1"/>
  <c r="CA1070" i="1"/>
  <c r="CA1071" i="1"/>
  <c r="CA1072" i="1"/>
  <c r="CA1073" i="1"/>
  <c r="CA1074" i="1"/>
  <c r="CA1075" i="1"/>
  <c r="CA1076" i="1"/>
  <c r="CA1077" i="1"/>
  <c r="CA1078" i="1"/>
  <c r="CA1079" i="1"/>
  <c r="CA1080" i="1"/>
  <c r="CA1081" i="1"/>
  <c r="CA1082" i="1"/>
  <c r="CA1083" i="1"/>
  <c r="CA1084" i="1"/>
  <c r="CA1085" i="1"/>
  <c r="CA1086" i="1"/>
  <c r="CA1087" i="1"/>
  <c r="CA1088" i="1"/>
  <c r="CA1089" i="1"/>
  <c r="CA1090" i="1"/>
  <c r="CA1091" i="1"/>
  <c r="CA1092" i="1"/>
  <c r="CA1093" i="1"/>
  <c r="CA1094" i="1"/>
  <c r="CA1095" i="1"/>
  <c r="CA1096" i="1"/>
  <c r="CA1097" i="1"/>
  <c r="CA1098" i="1"/>
  <c r="CA1099" i="1"/>
  <c r="CA1100" i="1"/>
  <c r="CA1101" i="1"/>
  <c r="CA1102" i="1"/>
  <c r="CA1103" i="1"/>
  <c r="CA1104" i="1"/>
  <c r="CA1105" i="1"/>
  <c r="CA1106" i="1"/>
  <c r="CA1107" i="1"/>
  <c r="CA1108" i="1"/>
  <c r="CA1109" i="1"/>
  <c r="CA1110" i="1"/>
  <c r="CA1111" i="1"/>
  <c r="CA1112" i="1"/>
  <c r="CA1113" i="1"/>
  <c r="CA1114" i="1"/>
  <c r="CA1115" i="1"/>
  <c r="CA1116" i="1"/>
  <c r="CA1117" i="1"/>
  <c r="CA1118" i="1"/>
  <c r="CA1119" i="1"/>
  <c r="CA1120" i="1"/>
  <c r="CA1121" i="1"/>
  <c r="CA1122" i="1"/>
  <c r="CA1123" i="1"/>
  <c r="CA1124" i="1"/>
  <c r="CA1125" i="1"/>
  <c r="CA1126" i="1"/>
  <c r="CA1127" i="1"/>
  <c r="CA1128" i="1"/>
  <c r="CA1129" i="1"/>
  <c r="CA1130" i="1"/>
  <c r="CA1131" i="1"/>
  <c r="CA1132" i="1"/>
  <c r="CA1133" i="1"/>
  <c r="CA1134" i="1"/>
  <c r="CA1135" i="1"/>
  <c r="CA1136" i="1"/>
  <c r="CA1137" i="1"/>
  <c r="CA1138" i="1"/>
  <c r="CA1139" i="1"/>
  <c r="CA1140" i="1"/>
  <c r="CA1141" i="1"/>
  <c r="CA1142" i="1"/>
  <c r="CA1143" i="1"/>
  <c r="CA1144" i="1"/>
  <c r="CA1145" i="1"/>
  <c r="CA1146" i="1"/>
  <c r="CA1147" i="1"/>
  <c r="CA1148" i="1"/>
  <c r="CA1149" i="1"/>
  <c r="CA1150" i="1"/>
  <c r="CA1151" i="1"/>
  <c r="CA1152" i="1"/>
  <c r="CA1153" i="1"/>
  <c r="CA1154" i="1"/>
  <c r="CA1155" i="1"/>
  <c r="CA1156" i="1"/>
  <c r="CA1157" i="1"/>
  <c r="CA1158" i="1"/>
  <c r="CA1159" i="1"/>
  <c r="CA1160" i="1"/>
  <c r="CA1161" i="1"/>
  <c r="CA1162" i="1"/>
  <c r="CA1163" i="1"/>
  <c r="CA1164" i="1"/>
  <c r="CA1165" i="1"/>
  <c r="CA1166" i="1"/>
  <c r="CA1167" i="1"/>
  <c r="CA1168" i="1"/>
  <c r="CA1169" i="1"/>
  <c r="CA1170" i="1"/>
  <c r="CA1171" i="1"/>
  <c r="CA1172" i="1"/>
  <c r="CA1173" i="1"/>
  <c r="CA1174" i="1"/>
  <c r="CA1175" i="1"/>
  <c r="CA1176" i="1"/>
  <c r="CA1177" i="1"/>
  <c r="CA1178" i="1"/>
  <c r="CA1179" i="1"/>
  <c r="CA1180" i="1"/>
  <c r="CA1181" i="1"/>
  <c r="CA1182" i="1"/>
  <c r="CA1183" i="1"/>
  <c r="CA1184" i="1"/>
  <c r="CA1185" i="1"/>
  <c r="CA1186" i="1"/>
  <c r="CA1187" i="1"/>
  <c r="CA1188" i="1"/>
  <c r="CA1189" i="1"/>
  <c r="CA1190" i="1"/>
  <c r="CA1191" i="1"/>
  <c r="CA1192" i="1"/>
  <c r="CA1193" i="1"/>
  <c r="CA1194" i="1"/>
  <c r="CA1195" i="1"/>
  <c r="CA1196" i="1"/>
  <c r="CA1197" i="1"/>
  <c r="CA1198" i="1"/>
  <c r="CA1199" i="1"/>
  <c r="CA1200" i="1"/>
  <c r="CA1201" i="1"/>
  <c r="CA1202" i="1"/>
  <c r="CA1203" i="1"/>
  <c r="CA1204" i="1"/>
  <c r="CA1205" i="1"/>
  <c r="CA1206" i="1"/>
  <c r="CA1207" i="1"/>
  <c r="CA1208" i="1"/>
  <c r="CA1209" i="1"/>
  <c r="CA1210" i="1"/>
  <c r="CA1211" i="1"/>
  <c r="CA1212" i="1"/>
  <c r="CA1213" i="1"/>
  <c r="CA1214" i="1"/>
  <c r="CA1215" i="1"/>
  <c r="CA1216" i="1"/>
  <c r="CA1217" i="1"/>
  <c r="CA1218" i="1"/>
  <c r="CA1219" i="1"/>
  <c r="CA1220" i="1"/>
  <c r="CA1221" i="1"/>
  <c r="CA1222" i="1"/>
  <c r="CA1223" i="1"/>
  <c r="CA1224" i="1"/>
  <c r="CA1225" i="1"/>
  <c r="CA1226" i="1"/>
  <c r="CA1227" i="1"/>
  <c r="CA1228" i="1"/>
  <c r="CA1229" i="1"/>
  <c r="CA1230" i="1"/>
  <c r="CA1231" i="1"/>
  <c r="CA1232" i="1"/>
  <c r="CA1233" i="1"/>
  <c r="CA1234" i="1"/>
  <c r="CA1235" i="1"/>
  <c r="CA1236" i="1"/>
  <c r="CA1237" i="1"/>
  <c r="CA1238" i="1"/>
  <c r="CA1239" i="1"/>
  <c r="CA1240" i="1"/>
  <c r="CA1241" i="1"/>
  <c r="CA1242" i="1"/>
  <c r="CA1243" i="1"/>
  <c r="CA1244" i="1"/>
  <c r="CA1245" i="1"/>
  <c r="CA1246" i="1"/>
  <c r="CA1247" i="1"/>
  <c r="CA1248" i="1"/>
  <c r="CA1249" i="1"/>
  <c r="CA1250" i="1"/>
  <c r="CA1251" i="1"/>
  <c r="CA1252" i="1"/>
  <c r="CA1253" i="1"/>
  <c r="CA1254" i="1"/>
  <c r="CA1255" i="1"/>
  <c r="CA1256" i="1"/>
  <c r="CA1257" i="1"/>
  <c r="CA1258" i="1"/>
  <c r="CA1259" i="1"/>
  <c r="CA1260" i="1"/>
  <c r="CA1261" i="1"/>
  <c r="CA1262" i="1"/>
  <c r="CA1263" i="1"/>
  <c r="CA1264" i="1"/>
  <c r="CA1265" i="1"/>
  <c r="CA1266" i="1"/>
  <c r="CA1267" i="1"/>
  <c r="CA1268" i="1"/>
  <c r="CA1269" i="1"/>
  <c r="CA1270" i="1"/>
  <c r="CA1271" i="1"/>
  <c r="CA1272" i="1"/>
  <c r="CA1273" i="1"/>
  <c r="CA1274" i="1"/>
  <c r="CA1275" i="1"/>
  <c r="CA1276" i="1"/>
  <c r="CA1277" i="1"/>
  <c r="CA1278" i="1"/>
  <c r="CA1279" i="1"/>
  <c r="CA1280" i="1"/>
  <c r="CA1281" i="1"/>
  <c r="CA1282" i="1"/>
  <c r="CA1283" i="1"/>
  <c r="CA1284" i="1"/>
  <c r="CA1285" i="1"/>
  <c r="CA1286" i="1"/>
  <c r="CA1287" i="1"/>
  <c r="CA1288" i="1"/>
  <c r="CA1289" i="1"/>
  <c r="CA1290" i="1"/>
  <c r="CA1291" i="1"/>
  <c r="CA1292" i="1"/>
  <c r="CA1293" i="1"/>
  <c r="CA1294" i="1"/>
  <c r="CA1295" i="1"/>
  <c r="CA1296" i="1"/>
  <c r="CA1297" i="1"/>
  <c r="CA1298" i="1"/>
  <c r="CA1299" i="1"/>
  <c r="CA1300" i="1"/>
  <c r="CA1301" i="1"/>
  <c r="CA1302" i="1"/>
  <c r="CA1303" i="1"/>
  <c r="CA1304" i="1"/>
  <c r="CA1305" i="1"/>
  <c r="CA1306" i="1"/>
  <c r="CA1307" i="1"/>
  <c r="CA1308" i="1"/>
  <c r="CA1309" i="1"/>
  <c r="CA1310" i="1"/>
  <c r="CA1311" i="1"/>
  <c r="CA1312" i="1"/>
  <c r="CA1313" i="1"/>
  <c r="CA1314" i="1"/>
  <c r="CA1315" i="1"/>
  <c r="CA1316" i="1"/>
  <c r="CA1317" i="1"/>
  <c r="CA1318" i="1"/>
  <c r="CA1319" i="1"/>
  <c r="CA1320" i="1"/>
  <c r="CA1321" i="1"/>
  <c r="CA1322" i="1"/>
  <c r="CA1323" i="1"/>
  <c r="CA1324" i="1"/>
  <c r="CA1325" i="1"/>
  <c r="CA1326" i="1"/>
  <c r="CA1327" i="1"/>
  <c r="CA1328" i="1"/>
  <c r="CA1329" i="1"/>
  <c r="CA1330" i="1"/>
  <c r="CA1331" i="1"/>
  <c r="CA1332" i="1"/>
  <c r="CA1333" i="1"/>
  <c r="CA1334" i="1"/>
  <c r="CA1335" i="1"/>
  <c r="CA1336" i="1"/>
  <c r="CA1337" i="1"/>
  <c r="CA1338" i="1"/>
  <c r="CA1339" i="1"/>
  <c r="CA1340" i="1"/>
  <c r="CA1341" i="1"/>
  <c r="CA1342" i="1"/>
  <c r="CA1343" i="1"/>
  <c r="CA1344" i="1"/>
  <c r="CA1345" i="1"/>
  <c r="CA1346" i="1"/>
  <c r="CA1347" i="1"/>
  <c r="CA1348" i="1"/>
  <c r="CA1349" i="1"/>
  <c r="CA1350" i="1"/>
  <c r="CA1351" i="1"/>
  <c r="CA1352" i="1"/>
  <c r="CA1353" i="1"/>
  <c r="CA1354" i="1"/>
  <c r="CA1355" i="1"/>
  <c r="CA1356" i="1"/>
  <c r="CA1357" i="1"/>
  <c r="CA1358" i="1"/>
  <c r="CA1359" i="1"/>
  <c r="CA1360" i="1"/>
  <c r="CA1361" i="1"/>
  <c r="CA1362" i="1"/>
  <c r="CA1363" i="1"/>
  <c r="CA1364" i="1"/>
  <c r="CA1365" i="1"/>
  <c r="CA1366" i="1"/>
  <c r="CA1367" i="1"/>
  <c r="CA1368" i="1"/>
  <c r="CA1369" i="1"/>
  <c r="CA1370" i="1"/>
  <c r="CA1371" i="1"/>
  <c r="CA1372" i="1"/>
  <c r="CA1373" i="1"/>
  <c r="CA1374" i="1"/>
  <c r="CA1375" i="1"/>
  <c r="CA1376" i="1"/>
  <c r="CA1377" i="1"/>
  <c r="CA1378" i="1"/>
  <c r="CA1379" i="1"/>
  <c r="CA1380" i="1"/>
  <c r="CA1381" i="1"/>
  <c r="CA1382" i="1"/>
  <c r="CA1383" i="1"/>
  <c r="CA1384" i="1"/>
  <c r="CA1385" i="1"/>
  <c r="CA1386" i="1"/>
  <c r="CA1387" i="1"/>
  <c r="CA1388" i="1"/>
  <c r="CA1389" i="1"/>
  <c r="CA1390" i="1"/>
  <c r="CA1391" i="1"/>
  <c r="CA1392" i="1"/>
  <c r="CA1393" i="1"/>
  <c r="CA1394" i="1"/>
  <c r="CA1395" i="1"/>
  <c r="CA1396" i="1"/>
  <c r="CA1397" i="1"/>
  <c r="CA1398" i="1"/>
  <c r="CA1399" i="1"/>
  <c r="CA1400" i="1"/>
  <c r="CA1401" i="1"/>
  <c r="CA1402" i="1"/>
  <c r="CA1403" i="1"/>
  <c r="CA1404" i="1"/>
  <c r="CA1405" i="1"/>
  <c r="CA1406" i="1"/>
  <c r="CA1407" i="1"/>
  <c r="CA1408" i="1"/>
  <c r="CA1409" i="1"/>
  <c r="CA1410" i="1"/>
  <c r="CA1411" i="1"/>
  <c r="CA1412" i="1"/>
  <c r="CA1413" i="1"/>
  <c r="CA1414" i="1"/>
  <c r="CA1415" i="1"/>
  <c r="CA1416" i="1"/>
  <c r="CA1417" i="1"/>
  <c r="CA1418" i="1"/>
  <c r="CA1419" i="1"/>
  <c r="CA1420" i="1"/>
  <c r="CA1421" i="1"/>
  <c r="CA1422" i="1"/>
  <c r="CA1423" i="1"/>
  <c r="CA1424" i="1"/>
  <c r="CA1425" i="1"/>
  <c r="CA1426" i="1"/>
  <c r="CA1427" i="1"/>
  <c r="CA1428" i="1"/>
  <c r="CA1429" i="1"/>
  <c r="CA1430" i="1"/>
  <c r="CA1431" i="1"/>
  <c r="CA1432" i="1"/>
  <c r="CA1433" i="1"/>
  <c r="CA1434" i="1"/>
  <c r="CA1435" i="1"/>
  <c r="CA1436" i="1"/>
  <c r="CA1437" i="1"/>
  <c r="CA1438" i="1"/>
  <c r="CA1439" i="1"/>
  <c r="CA1440" i="1"/>
  <c r="CA1441" i="1"/>
  <c r="CA1442" i="1"/>
  <c r="CA1443" i="1"/>
  <c r="CA1444" i="1"/>
  <c r="CA1445" i="1"/>
  <c r="CA1446" i="1"/>
  <c r="CA1447" i="1"/>
  <c r="CA1448" i="1"/>
  <c r="CA1449" i="1"/>
  <c r="CA1450" i="1"/>
  <c r="CA1451" i="1"/>
  <c r="CA1452" i="1"/>
  <c r="CA1453" i="1"/>
  <c r="CA1454" i="1"/>
  <c r="CA1455" i="1"/>
  <c r="CA1456" i="1"/>
  <c r="CA1457" i="1"/>
  <c r="CA1458" i="1"/>
  <c r="CA1459" i="1"/>
  <c r="CA1460" i="1"/>
  <c r="CA1461" i="1"/>
  <c r="CA1462" i="1"/>
  <c r="CA1463" i="1"/>
  <c r="CA1464" i="1"/>
  <c r="CA1465" i="1"/>
  <c r="CA1466" i="1"/>
  <c r="CA1467" i="1"/>
  <c r="CA1468" i="1"/>
  <c r="CA1469" i="1"/>
  <c r="CA1470" i="1"/>
  <c r="CA1471" i="1"/>
  <c r="AQ3" i="1"/>
  <c r="AQ4" i="1"/>
  <c r="AQ5" i="1"/>
  <c r="AQ6" i="1"/>
  <c r="AQ7" i="1"/>
  <c r="AQ8" i="1"/>
  <c r="AQ9" i="1"/>
  <c r="AQ10" i="1"/>
  <c r="AQ11" i="1"/>
  <c r="AQ12" i="1"/>
  <c r="AQ13" i="1"/>
  <c r="AQ14" i="1"/>
  <c r="AQ15" i="1"/>
  <c r="AQ16" i="1"/>
  <c r="AQ17" i="1"/>
  <c r="AQ18" i="1"/>
  <c r="AQ19" i="1"/>
  <c r="AQ20" i="1"/>
  <c r="AQ21" i="1"/>
  <c r="AQ22" i="1"/>
  <c r="AQ23" i="1"/>
  <c r="AQ24" i="1"/>
  <c r="AQ25" i="1"/>
  <c r="AQ26" i="1"/>
  <c r="AQ27" i="1"/>
  <c r="AQ28" i="1"/>
  <c r="AQ29" i="1"/>
  <c r="AQ30" i="1"/>
  <c r="AQ31" i="1"/>
  <c r="AQ32" i="1"/>
  <c r="AQ33" i="1"/>
  <c r="AQ34" i="1"/>
  <c r="AQ35" i="1"/>
  <c r="AQ36" i="1"/>
  <c r="AQ37" i="1"/>
  <c r="AQ38" i="1"/>
  <c r="AQ39" i="1"/>
  <c r="AQ40" i="1"/>
  <c r="AQ41" i="1"/>
  <c r="AQ42" i="1"/>
  <c r="AQ43" i="1"/>
  <c r="AQ44" i="1"/>
  <c r="AQ45" i="1"/>
  <c r="AQ46" i="1"/>
  <c r="AQ47" i="1"/>
  <c r="AQ48" i="1"/>
  <c r="AQ49" i="1"/>
  <c r="AQ50" i="1"/>
  <c r="AQ51" i="1"/>
  <c r="AQ52" i="1"/>
  <c r="AQ53" i="1"/>
  <c r="AQ54" i="1"/>
  <c r="AQ55" i="1"/>
  <c r="AQ56" i="1"/>
  <c r="AQ57" i="1"/>
  <c r="AQ58" i="1"/>
  <c r="AQ59" i="1"/>
  <c r="AQ60" i="1"/>
  <c r="AQ61" i="1"/>
  <c r="AQ62" i="1"/>
  <c r="AQ63" i="1"/>
  <c r="AQ64" i="1"/>
  <c r="AQ65" i="1"/>
  <c r="AQ66" i="1"/>
  <c r="AQ67" i="1"/>
  <c r="AQ68" i="1"/>
  <c r="AQ69" i="1"/>
  <c r="AQ70" i="1"/>
  <c r="AQ71" i="1"/>
  <c r="AQ72" i="1"/>
  <c r="AQ73" i="1"/>
  <c r="AQ74" i="1"/>
  <c r="AQ75" i="1"/>
  <c r="AQ76" i="1"/>
  <c r="AQ77" i="1"/>
  <c r="AQ78" i="1"/>
  <c r="AQ79" i="1"/>
  <c r="AQ80" i="1"/>
  <c r="AQ81" i="1"/>
  <c r="AQ82" i="1"/>
  <c r="AQ83" i="1"/>
  <c r="AQ84" i="1"/>
  <c r="AQ85" i="1"/>
  <c r="AQ86" i="1"/>
  <c r="AQ87" i="1"/>
  <c r="AQ88" i="1"/>
  <c r="AQ89" i="1"/>
  <c r="AQ90" i="1"/>
  <c r="AQ91" i="1"/>
  <c r="AQ92" i="1"/>
  <c r="AQ93" i="1"/>
  <c r="AQ94" i="1"/>
  <c r="AQ95" i="1"/>
  <c r="AQ96" i="1"/>
  <c r="AQ97" i="1"/>
  <c r="AQ98" i="1"/>
  <c r="AQ99" i="1"/>
  <c r="AQ100" i="1"/>
  <c r="AQ101" i="1"/>
  <c r="AQ102" i="1"/>
  <c r="AQ103" i="1"/>
  <c r="AQ104" i="1"/>
  <c r="AQ105" i="1"/>
  <c r="AQ106" i="1"/>
  <c r="AQ107" i="1"/>
  <c r="AQ108" i="1"/>
  <c r="AQ109" i="1"/>
  <c r="AQ110" i="1"/>
  <c r="AQ111" i="1"/>
  <c r="AQ112" i="1"/>
  <c r="AQ113" i="1"/>
  <c r="AQ114" i="1"/>
  <c r="AQ115" i="1"/>
  <c r="AQ116" i="1"/>
  <c r="AQ117" i="1"/>
  <c r="AQ118" i="1"/>
  <c r="AQ119" i="1"/>
  <c r="AQ120" i="1"/>
  <c r="AQ121" i="1"/>
  <c r="AQ122" i="1"/>
  <c r="AQ123" i="1"/>
  <c r="AQ124" i="1"/>
  <c r="AQ125" i="1"/>
  <c r="AQ126" i="1"/>
  <c r="AQ127" i="1"/>
  <c r="AQ128" i="1"/>
  <c r="AQ129" i="1"/>
  <c r="AQ130" i="1"/>
  <c r="AQ131" i="1"/>
  <c r="AQ132" i="1"/>
  <c r="AQ133" i="1"/>
  <c r="AQ134" i="1"/>
  <c r="AQ135" i="1"/>
  <c r="AQ136" i="1"/>
  <c r="AQ137" i="1"/>
  <c r="AQ138" i="1"/>
  <c r="AQ139" i="1"/>
  <c r="AQ140" i="1"/>
  <c r="AQ141" i="1"/>
  <c r="AQ142" i="1"/>
  <c r="AQ143" i="1"/>
  <c r="AQ144" i="1"/>
  <c r="AQ145" i="1"/>
  <c r="AQ146" i="1"/>
  <c r="AQ147" i="1"/>
  <c r="AQ148" i="1"/>
  <c r="AQ149" i="1"/>
  <c r="AQ150" i="1"/>
  <c r="AQ151" i="1"/>
  <c r="AQ152" i="1"/>
  <c r="AQ153" i="1"/>
  <c r="AQ154" i="1"/>
  <c r="AQ155" i="1"/>
  <c r="AQ156" i="1"/>
  <c r="AQ157" i="1"/>
  <c r="AQ158" i="1"/>
  <c r="AQ159" i="1"/>
  <c r="AQ160" i="1"/>
  <c r="AQ161" i="1"/>
  <c r="AQ162" i="1"/>
  <c r="AQ163" i="1"/>
  <c r="AQ164" i="1"/>
  <c r="AQ165" i="1"/>
  <c r="AQ166" i="1"/>
  <c r="AQ167" i="1"/>
  <c r="AQ168" i="1"/>
  <c r="AQ169" i="1"/>
  <c r="AQ170" i="1"/>
  <c r="AQ171" i="1"/>
  <c r="AQ172" i="1"/>
  <c r="AQ173" i="1"/>
  <c r="AQ174" i="1"/>
  <c r="AQ175" i="1"/>
  <c r="AQ176" i="1"/>
  <c r="AQ177" i="1"/>
  <c r="AQ178" i="1"/>
  <c r="AQ179" i="1"/>
  <c r="AQ180" i="1"/>
  <c r="AQ181" i="1"/>
  <c r="AQ182" i="1"/>
  <c r="AQ183" i="1"/>
  <c r="AQ184" i="1"/>
  <c r="AQ185" i="1"/>
  <c r="AQ186" i="1"/>
  <c r="AQ187" i="1"/>
  <c r="AQ188" i="1"/>
  <c r="AQ189" i="1"/>
  <c r="AQ190" i="1"/>
  <c r="AQ191" i="1"/>
  <c r="AQ192" i="1"/>
  <c r="AQ193" i="1"/>
  <c r="AQ194" i="1"/>
  <c r="AQ195" i="1"/>
  <c r="AQ196" i="1"/>
  <c r="AQ197" i="1"/>
  <c r="AQ198" i="1"/>
  <c r="AQ199" i="1"/>
  <c r="AQ200" i="1"/>
  <c r="AQ201" i="1"/>
  <c r="AQ202" i="1"/>
  <c r="AQ203" i="1"/>
  <c r="AQ204" i="1"/>
  <c r="AQ205" i="1"/>
  <c r="AQ206" i="1"/>
  <c r="AQ207" i="1"/>
  <c r="AQ208" i="1"/>
  <c r="AQ209" i="1"/>
  <c r="AQ210" i="1"/>
  <c r="AQ211" i="1"/>
  <c r="AQ212" i="1"/>
  <c r="AQ213" i="1"/>
  <c r="AQ214" i="1"/>
  <c r="AQ215" i="1"/>
  <c r="AQ216" i="1"/>
  <c r="AQ217" i="1"/>
  <c r="AQ218" i="1"/>
  <c r="AQ219" i="1"/>
  <c r="AQ220" i="1"/>
  <c r="AQ221" i="1"/>
  <c r="AQ222" i="1"/>
  <c r="AQ223" i="1"/>
  <c r="AQ224" i="1"/>
  <c r="AQ225" i="1"/>
  <c r="AQ226" i="1"/>
  <c r="AQ227" i="1"/>
  <c r="AQ228" i="1"/>
  <c r="AQ229" i="1"/>
  <c r="AQ230" i="1"/>
  <c r="AQ231" i="1"/>
  <c r="AQ232" i="1"/>
  <c r="AQ233" i="1"/>
  <c r="AQ234" i="1"/>
  <c r="AQ235" i="1"/>
  <c r="AQ236" i="1"/>
  <c r="AQ237" i="1"/>
  <c r="AQ238" i="1"/>
  <c r="AQ239" i="1"/>
  <c r="AQ240" i="1"/>
  <c r="AQ241" i="1"/>
  <c r="AQ242" i="1"/>
  <c r="AQ243" i="1"/>
  <c r="AQ244" i="1"/>
  <c r="AQ245" i="1"/>
  <c r="AQ246" i="1"/>
  <c r="AQ247" i="1"/>
  <c r="AQ248" i="1"/>
  <c r="AQ249" i="1"/>
  <c r="AQ250" i="1"/>
  <c r="AQ251" i="1"/>
  <c r="AQ252" i="1"/>
  <c r="AQ253" i="1"/>
  <c r="AQ254" i="1"/>
  <c r="AQ255" i="1"/>
  <c r="AQ256" i="1"/>
  <c r="AQ257" i="1"/>
  <c r="AQ258" i="1"/>
  <c r="AQ259" i="1"/>
  <c r="AQ260" i="1"/>
  <c r="AQ261" i="1"/>
  <c r="AQ262" i="1"/>
  <c r="AQ263" i="1"/>
  <c r="AQ264" i="1"/>
  <c r="AQ265" i="1"/>
  <c r="AQ266" i="1"/>
  <c r="AQ267" i="1"/>
  <c r="AQ268" i="1"/>
  <c r="AQ269" i="1"/>
  <c r="AQ270" i="1"/>
  <c r="AQ271" i="1"/>
  <c r="AQ272" i="1"/>
  <c r="AQ273" i="1"/>
  <c r="AQ274" i="1"/>
  <c r="AQ275" i="1"/>
  <c r="AQ276" i="1"/>
  <c r="AQ277" i="1"/>
  <c r="AQ278" i="1"/>
  <c r="AQ279" i="1"/>
  <c r="AQ280" i="1"/>
  <c r="AQ281" i="1"/>
  <c r="AQ282" i="1"/>
  <c r="AQ283" i="1"/>
  <c r="AQ284" i="1"/>
  <c r="AQ285" i="1"/>
  <c r="AQ286" i="1"/>
  <c r="AQ287" i="1"/>
  <c r="AQ288" i="1"/>
  <c r="AQ289" i="1"/>
  <c r="AQ290" i="1"/>
  <c r="AQ291" i="1"/>
  <c r="AQ292" i="1"/>
  <c r="AQ293" i="1"/>
  <c r="AQ294" i="1"/>
  <c r="AQ295" i="1"/>
  <c r="AQ296" i="1"/>
  <c r="AQ297" i="1"/>
  <c r="AQ298" i="1"/>
  <c r="AQ299" i="1"/>
  <c r="AQ300" i="1"/>
  <c r="AQ301" i="1"/>
  <c r="AQ302" i="1"/>
  <c r="AQ303" i="1"/>
  <c r="AQ304" i="1"/>
  <c r="AQ305" i="1"/>
  <c r="AQ306" i="1"/>
  <c r="AQ307" i="1"/>
  <c r="AQ308" i="1"/>
  <c r="AQ309" i="1"/>
  <c r="AQ310" i="1"/>
  <c r="AQ311" i="1"/>
  <c r="AQ312" i="1"/>
  <c r="AQ313" i="1"/>
  <c r="AQ314" i="1"/>
  <c r="AQ315" i="1"/>
  <c r="AQ316" i="1"/>
  <c r="AQ317" i="1"/>
  <c r="AQ318" i="1"/>
  <c r="AQ319" i="1"/>
  <c r="AQ320" i="1"/>
  <c r="AQ321" i="1"/>
  <c r="AQ322" i="1"/>
  <c r="AQ323" i="1"/>
  <c r="AQ324" i="1"/>
  <c r="AQ325" i="1"/>
  <c r="AQ326" i="1"/>
  <c r="AQ327" i="1"/>
  <c r="AQ328" i="1"/>
  <c r="AQ329" i="1"/>
  <c r="AQ330" i="1"/>
  <c r="AQ331" i="1"/>
  <c r="AQ332" i="1"/>
  <c r="AQ333" i="1"/>
  <c r="AQ334" i="1"/>
  <c r="AQ335" i="1"/>
  <c r="AQ336" i="1"/>
  <c r="AQ337" i="1"/>
  <c r="AQ338" i="1"/>
  <c r="AQ339" i="1"/>
  <c r="AQ340" i="1"/>
  <c r="AQ341" i="1"/>
  <c r="AQ342" i="1"/>
  <c r="AQ343" i="1"/>
  <c r="AQ344" i="1"/>
  <c r="AQ345" i="1"/>
  <c r="AQ346" i="1"/>
  <c r="AQ347" i="1"/>
  <c r="AQ348" i="1"/>
  <c r="AQ349" i="1"/>
  <c r="AQ350" i="1"/>
  <c r="AQ351" i="1"/>
  <c r="AQ352" i="1"/>
  <c r="AQ353" i="1"/>
  <c r="AQ354" i="1"/>
  <c r="AQ355" i="1"/>
  <c r="AQ356" i="1"/>
  <c r="AQ357" i="1"/>
  <c r="AQ358" i="1"/>
  <c r="AQ359" i="1"/>
  <c r="AQ360" i="1"/>
  <c r="AQ361" i="1"/>
  <c r="AQ362" i="1"/>
  <c r="AQ363" i="1"/>
  <c r="AQ364" i="1"/>
  <c r="AQ365" i="1"/>
  <c r="AQ366" i="1"/>
  <c r="AQ367" i="1"/>
  <c r="AQ368" i="1"/>
  <c r="AQ369" i="1"/>
  <c r="AQ370" i="1"/>
  <c r="AQ371" i="1"/>
  <c r="AQ372" i="1"/>
  <c r="AQ373" i="1"/>
  <c r="AQ374" i="1"/>
  <c r="AQ375" i="1"/>
  <c r="AQ376" i="1"/>
  <c r="AQ377" i="1"/>
  <c r="AQ378" i="1"/>
  <c r="AQ379" i="1"/>
  <c r="AQ380" i="1"/>
  <c r="AQ381" i="1"/>
  <c r="AQ382" i="1"/>
  <c r="AQ383" i="1"/>
  <c r="AQ384" i="1"/>
  <c r="AQ385" i="1"/>
  <c r="AQ386" i="1"/>
  <c r="AQ387" i="1"/>
  <c r="AQ388" i="1"/>
  <c r="AQ389" i="1"/>
  <c r="AQ390" i="1"/>
  <c r="AQ391" i="1"/>
  <c r="AQ392" i="1"/>
  <c r="AQ393" i="1"/>
  <c r="AQ394" i="1"/>
  <c r="AQ395" i="1"/>
  <c r="AQ396" i="1"/>
  <c r="AQ397" i="1"/>
  <c r="AQ398" i="1"/>
  <c r="AQ399" i="1"/>
  <c r="AQ400" i="1"/>
  <c r="AQ401" i="1"/>
  <c r="AQ402" i="1"/>
  <c r="AQ403" i="1"/>
  <c r="AQ404" i="1"/>
  <c r="AQ405" i="1"/>
  <c r="AQ406" i="1"/>
  <c r="AQ407" i="1"/>
  <c r="AQ408" i="1"/>
  <c r="AQ409" i="1"/>
  <c r="AQ410" i="1"/>
  <c r="AQ411" i="1"/>
  <c r="AQ412" i="1"/>
  <c r="AQ413" i="1"/>
  <c r="AQ414" i="1"/>
  <c r="AQ415" i="1"/>
  <c r="AQ416" i="1"/>
  <c r="AQ417" i="1"/>
  <c r="AQ418" i="1"/>
  <c r="AQ419" i="1"/>
  <c r="AQ420" i="1"/>
  <c r="AQ421" i="1"/>
  <c r="AQ422" i="1"/>
  <c r="AQ423" i="1"/>
  <c r="AQ424" i="1"/>
  <c r="AQ425" i="1"/>
  <c r="AQ426" i="1"/>
  <c r="AQ427" i="1"/>
  <c r="AQ428" i="1"/>
  <c r="AQ429" i="1"/>
  <c r="AQ430" i="1"/>
  <c r="AQ431" i="1"/>
  <c r="AQ432" i="1"/>
  <c r="AQ433" i="1"/>
  <c r="AQ434" i="1"/>
  <c r="AQ435" i="1"/>
  <c r="AQ436" i="1"/>
  <c r="AQ437" i="1"/>
  <c r="AQ438" i="1"/>
  <c r="AQ439" i="1"/>
  <c r="AQ440" i="1"/>
  <c r="AQ441" i="1"/>
  <c r="AQ442" i="1"/>
  <c r="AQ443" i="1"/>
  <c r="AQ444" i="1"/>
  <c r="AQ445" i="1"/>
  <c r="AQ446" i="1"/>
  <c r="AQ447" i="1"/>
  <c r="AQ448" i="1"/>
  <c r="AQ449" i="1"/>
  <c r="AQ450" i="1"/>
  <c r="AQ451" i="1"/>
  <c r="AQ452" i="1"/>
  <c r="AQ453" i="1"/>
  <c r="AQ454" i="1"/>
  <c r="AQ455" i="1"/>
  <c r="AQ456" i="1"/>
  <c r="AQ457" i="1"/>
  <c r="AQ458" i="1"/>
  <c r="AQ459" i="1"/>
  <c r="AQ460" i="1"/>
  <c r="AQ461" i="1"/>
  <c r="AQ462" i="1"/>
  <c r="AQ463" i="1"/>
  <c r="AQ464" i="1"/>
  <c r="AQ465" i="1"/>
  <c r="AQ466" i="1"/>
  <c r="AQ467" i="1"/>
  <c r="AQ468" i="1"/>
  <c r="AQ469" i="1"/>
  <c r="AQ470" i="1"/>
  <c r="AQ471" i="1"/>
  <c r="AQ472" i="1"/>
  <c r="AQ473" i="1"/>
  <c r="AQ474" i="1"/>
  <c r="AQ475" i="1"/>
  <c r="AQ476" i="1"/>
  <c r="AQ477" i="1"/>
  <c r="AQ478" i="1"/>
  <c r="AQ479" i="1"/>
  <c r="AQ480" i="1"/>
  <c r="AQ481" i="1"/>
  <c r="AQ482" i="1"/>
  <c r="AQ483" i="1"/>
  <c r="AQ484" i="1"/>
  <c r="AQ485" i="1"/>
  <c r="AQ486" i="1"/>
  <c r="AQ487" i="1"/>
  <c r="AQ488" i="1"/>
  <c r="AQ489" i="1"/>
  <c r="AQ490" i="1"/>
  <c r="AQ491" i="1"/>
  <c r="AQ492" i="1"/>
  <c r="AQ493" i="1"/>
  <c r="AQ494" i="1"/>
  <c r="AQ495" i="1"/>
  <c r="AQ496" i="1"/>
  <c r="AQ497" i="1"/>
  <c r="AQ498" i="1"/>
  <c r="AQ499" i="1"/>
  <c r="AQ500" i="1"/>
  <c r="AQ501" i="1"/>
  <c r="AQ502" i="1"/>
  <c r="AQ503" i="1"/>
  <c r="AQ504" i="1"/>
  <c r="AQ505" i="1"/>
  <c r="AQ506" i="1"/>
  <c r="AQ507" i="1"/>
  <c r="AQ508" i="1"/>
  <c r="AQ509" i="1"/>
  <c r="AQ510" i="1"/>
  <c r="AQ511" i="1"/>
  <c r="AQ512" i="1"/>
  <c r="AQ513" i="1"/>
  <c r="AQ514" i="1"/>
  <c r="AQ515" i="1"/>
  <c r="AQ516" i="1"/>
  <c r="AQ517" i="1"/>
  <c r="AQ518" i="1"/>
  <c r="AQ519" i="1"/>
  <c r="AQ520" i="1"/>
  <c r="AQ521" i="1"/>
  <c r="AQ522" i="1"/>
  <c r="AQ523" i="1"/>
  <c r="AQ524" i="1"/>
  <c r="AQ525" i="1"/>
  <c r="AQ526" i="1"/>
  <c r="AQ527" i="1"/>
  <c r="AQ528" i="1"/>
  <c r="AQ529" i="1"/>
  <c r="AQ530" i="1"/>
  <c r="AQ531" i="1"/>
  <c r="AQ532" i="1"/>
  <c r="AQ533" i="1"/>
  <c r="AQ534" i="1"/>
  <c r="AQ535" i="1"/>
  <c r="AQ536" i="1"/>
  <c r="AQ537" i="1"/>
  <c r="AQ538" i="1"/>
  <c r="AQ539" i="1"/>
  <c r="AQ540" i="1"/>
  <c r="AQ541" i="1"/>
  <c r="AQ542" i="1"/>
  <c r="AQ543" i="1"/>
  <c r="AQ544" i="1"/>
  <c r="AQ545" i="1"/>
  <c r="AQ546" i="1"/>
  <c r="AQ547" i="1"/>
  <c r="AQ548" i="1"/>
  <c r="AQ549" i="1"/>
  <c r="AQ550" i="1"/>
  <c r="AQ551" i="1"/>
  <c r="AQ552" i="1"/>
  <c r="AQ553" i="1"/>
  <c r="AQ554" i="1"/>
  <c r="AQ555" i="1"/>
  <c r="AQ556" i="1"/>
  <c r="AQ557" i="1"/>
  <c r="AQ558" i="1"/>
  <c r="AQ559" i="1"/>
  <c r="AQ560" i="1"/>
  <c r="AQ561" i="1"/>
  <c r="AQ562" i="1"/>
  <c r="AQ563" i="1"/>
  <c r="AQ564" i="1"/>
  <c r="AQ565" i="1"/>
  <c r="AQ566" i="1"/>
  <c r="AQ567" i="1"/>
  <c r="AQ568" i="1"/>
  <c r="AQ569" i="1"/>
  <c r="AQ570" i="1"/>
  <c r="AQ571" i="1"/>
  <c r="AQ572" i="1"/>
  <c r="AQ573" i="1"/>
  <c r="AQ574" i="1"/>
  <c r="AQ575" i="1"/>
  <c r="AQ576" i="1"/>
  <c r="AQ577" i="1"/>
  <c r="AQ578" i="1"/>
  <c r="AQ579" i="1"/>
  <c r="AQ580" i="1"/>
  <c r="AQ581" i="1"/>
  <c r="AQ582" i="1"/>
  <c r="AQ583" i="1"/>
  <c r="AQ584" i="1"/>
  <c r="AQ585" i="1"/>
  <c r="AQ586" i="1"/>
  <c r="AQ587" i="1"/>
  <c r="AQ588" i="1"/>
  <c r="AQ589" i="1"/>
  <c r="AQ590" i="1"/>
  <c r="AQ591" i="1"/>
  <c r="AQ592" i="1"/>
  <c r="AQ593" i="1"/>
  <c r="AQ594" i="1"/>
  <c r="AQ595" i="1"/>
  <c r="AQ596" i="1"/>
  <c r="AQ597" i="1"/>
  <c r="AQ598" i="1"/>
  <c r="AQ599" i="1"/>
  <c r="AQ600" i="1"/>
  <c r="AQ601" i="1"/>
  <c r="AQ602" i="1"/>
  <c r="AQ603" i="1"/>
  <c r="AQ604" i="1"/>
  <c r="AQ605" i="1"/>
  <c r="AQ606" i="1"/>
  <c r="AQ607" i="1"/>
  <c r="AQ608" i="1"/>
  <c r="AQ609" i="1"/>
  <c r="AQ610" i="1"/>
  <c r="AQ611" i="1"/>
  <c r="AQ612" i="1"/>
  <c r="AQ613" i="1"/>
  <c r="AQ614" i="1"/>
  <c r="AQ615" i="1"/>
  <c r="AQ616" i="1"/>
  <c r="AQ617" i="1"/>
  <c r="AQ618" i="1"/>
  <c r="AQ619" i="1"/>
  <c r="AQ620" i="1"/>
  <c r="AQ621" i="1"/>
  <c r="AQ622" i="1"/>
  <c r="AQ623" i="1"/>
  <c r="AQ624" i="1"/>
  <c r="AQ625" i="1"/>
  <c r="AQ626" i="1"/>
  <c r="AQ627" i="1"/>
  <c r="AQ628" i="1"/>
  <c r="AQ629" i="1"/>
  <c r="AQ630" i="1"/>
  <c r="AQ631" i="1"/>
  <c r="AQ632" i="1"/>
  <c r="AQ633" i="1"/>
  <c r="AQ634" i="1"/>
  <c r="AQ635" i="1"/>
  <c r="AQ636" i="1"/>
  <c r="AQ637" i="1"/>
  <c r="AQ638" i="1"/>
  <c r="AQ639" i="1"/>
  <c r="AQ640" i="1"/>
  <c r="AQ641" i="1"/>
  <c r="AQ642" i="1"/>
  <c r="AQ643" i="1"/>
  <c r="AQ644" i="1"/>
  <c r="AQ645" i="1"/>
  <c r="AQ646" i="1"/>
  <c r="AQ647" i="1"/>
  <c r="AQ648" i="1"/>
  <c r="AQ649" i="1"/>
  <c r="AQ650" i="1"/>
  <c r="AQ651" i="1"/>
  <c r="AQ652" i="1"/>
  <c r="AQ653" i="1"/>
  <c r="AQ654" i="1"/>
  <c r="AQ655" i="1"/>
  <c r="AQ656" i="1"/>
  <c r="AQ657" i="1"/>
  <c r="AQ658" i="1"/>
  <c r="AQ659" i="1"/>
  <c r="AQ660" i="1"/>
  <c r="AQ661" i="1"/>
  <c r="AQ662" i="1"/>
  <c r="AQ663" i="1"/>
  <c r="AQ664" i="1"/>
  <c r="AQ665" i="1"/>
  <c r="AQ666" i="1"/>
  <c r="AQ667" i="1"/>
  <c r="AQ668" i="1"/>
  <c r="AQ669" i="1"/>
  <c r="AQ670" i="1"/>
  <c r="AQ671" i="1"/>
  <c r="AQ672" i="1"/>
  <c r="AQ673" i="1"/>
  <c r="AQ674" i="1"/>
  <c r="AQ675" i="1"/>
  <c r="AQ676" i="1"/>
  <c r="AQ677" i="1"/>
  <c r="AQ678" i="1"/>
  <c r="AQ679" i="1"/>
  <c r="AQ680" i="1"/>
  <c r="AQ681" i="1"/>
  <c r="AQ682" i="1"/>
  <c r="AQ683" i="1"/>
  <c r="AQ684" i="1"/>
  <c r="AQ685" i="1"/>
  <c r="AQ686" i="1"/>
  <c r="AQ687" i="1"/>
  <c r="AQ688" i="1"/>
  <c r="AQ689" i="1"/>
  <c r="AQ690" i="1"/>
  <c r="AQ691" i="1"/>
  <c r="AQ692" i="1"/>
  <c r="AQ693" i="1"/>
  <c r="AQ694" i="1"/>
  <c r="AQ695" i="1"/>
  <c r="AQ696" i="1"/>
  <c r="AQ697" i="1"/>
  <c r="AQ698" i="1"/>
  <c r="AQ699" i="1"/>
  <c r="AQ700" i="1"/>
  <c r="AQ701" i="1"/>
  <c r="AQ702" i="1"/>
  <c r="AQ703" i="1"/>
  <c r="AQ704" i="1"/>
  <c r="AQ705" i="1"/>
  <c r="AQ706" i="1"/>
  <c r="AQ707" i="1"/>
  <c r="AQ708" i="1"/>
  <c r="AQ709" i="1"/>
  <c r="AQ710" i="1"/>
  <c r="AQ711" i="1"/>
  <c r="AQ712" i="1"/>
  <c r="AQ713" i="1"/>
  <c r="AQ714" i="1"/>
  <c r="AQ715" i="1"/>
  <c r="AQ716" i="1"/>
  <c r="AQ717" i="1"/>
  <c r="AQ718" i="1"/>
  <c r="AQ719" i="1"/>
  <c r="AQ720" i="1"/>
  <c r="AQ721" i="1"/>
  <c r="AQ722" i="1"/>
  <c r="AQ723" i="1"/>
  <c r="AQ724" i="1"/>
  <c r="AQ725" i="1"/>
  <c r="AQ726" i="1"/>
  <c r="AQ727" i="1"/>
  <c r="AQ728" i="1"/>
  <c r="AQ729" i="1"/>
  <c r="AQ730" i="1"/>
  <c r="AQ731" i="1"/>
  <c r="AQ732" i="1"/>
  <c r="AQ733" i="1"/>
  <c r="AQ734" i="1"/>
  <c r="AQ735" i="1"/>
  <c r="AQ736" i="1"/>
  <c r="AQ737" i="1"/>
  <c r="AQ738" i="1"/>
  <c r="AQ739" i="1"/>
  <c r="AQ740" i="1"/>
  <c r="AQ741" i="1"/>
  <c r="AQ742" i="1"/>
  <c r="AQ743" i="1"/>
  <c r="AQ744" i="1"/>
  <c r="AQ745" i="1"/>
  <c r="AQ746" i="1"/>
  <c r="AQ747" i="1"/>
  <c r="AQ748" i="1"/>
  <c r="AQ749" i="1"/>
  <c r="AQ750" i="1"/>
  <c r="AQ751" i="1"/>
  <c r="AQ752" i="1"/>
  <c r="AQ753" i="1"/>
  <c r="AQ754" i="1"/>
  <c r="AQ755" i="1"/>
  <c r="AQ756" i="1"/>
  <c r="AQ757" i="1"/>
  <c r="AQ758" i="1"/>
  <c r="AQ759" i="1"/>
  <c r="AQ760" i="1"/>
  <c r="AQ761" i="1"/>
  <c r="AQ762" i="1"/>
  <c r="AQ763" i="1"/>
  <c r="AQ764" i="1"/>
  <c r="AQ765" i="1"/>
  <c r="AQ766" i="1"/>
  <c r="AQ767" i="1"/>
  <c r="AQ768" i="1"/>
  <c r="AQ769" i="1"/>
  <c r="AQ770" i="1"/>
  <c r="AQ771" i="1"/>
  <c r="AQ772" i="1"/>
  <c r="AQ773" i="1"/>
  <c r="AQ774" i="1"/>
  <c r="AQ775" i="1"/>
  <c r="AQ776" i="1"/>
  <c r="AQ777" i="1"/>
  <c r="AQ778" i="1"/>
  <c r="AQ779" i="1"/>
  <c r="AQ780" i="1"/>
  <c r="AQ781" i="1"/>
  <c r="AQ782" i="1"/>
  <c r="AQ783" i="1"/>
  <c r="AQ784" i="1"/>
  <c r="AQ785" i="1"/>
  <c r="AQ786" i="1"/>
  <c r="AQ787" i="1"/>
  <c r="AQ788" i="1"/>
  <c r="AQ789" i="1"/>
  <c r="AQ790" i="1"/>
  <c r="AQ791" i="1"/>
  <c r="AQ792" i="1"/>
  <c r="AQ793" i="1"/>
  <c r="AQ794" i="1"/>
  <c r="AQ795" i="1"/>
  <c r="AQ796" i="1"/>
  <c r="AQ797" i="1"/>
  <c r="AQ798" i="1"/>
  <c r="AQ799" i="1"/>
  <c r="AQ800" i="1"/>
  <c r="AQ801" i="1"/>
  <c r="AQ802" i="1"/>
  <c r="AQ803" i="1"/>
  <c r="AQ804" i="1"/>
  <c r="AQ805" i="1"/>
  <c r="AQ806" i="1"/>
  <c r="AQ807" i="1"/>
  <c r="AQ808" i="1"/>
  <c r="AQ809" i="1"/>
  <c r="AQ810" i="1"/>
  <c r="AQ811" i="1"/>
  <c r="AQ812" i="1"/>
  <c r="AQ813" i="1"/>
  <c r="AQ814" i="1"/>
  <c r="AQ815" i="1"/>
  <c r="AQ816" i="1"/>
  <c r="AQ817" i="1"/>
  <c r="AQ818" i="1"/>
  <c r="AQ819" i="1"/>
  <c r="AQ820" i="1"/>
  <c r="AQ821" i="1"/>
  <c r="AQ822" i="1"/>
  <c r="AQ823" i="1"/>
  <c r="AQ824" i="1"/>
  <c r="AQ825" i="1"/>
  <c r="AQ826" i="1"/>
  <c r="AQ827" i="1"/>
  <c r="AQ828" i="1"/>
  <c r="AQ829" i="1"/>
  <c r="AQ830" i="1"/>
  <c r="AQ831" i="1"/>
  <c r="AQ832" i="1"/>
  <c r="AQ833" i="1"/>
  <c r="AQ834" i="1"/>
  <c r="AQ835" i="1"/>
  <c r="AQ836" i="1"/>
  <c r="AQ837" i="1"/>
  <c r="AQ838" i="1"/>
  <c r="AQ839" i="1"/>
  <c r="AQ840" i="1"/>
  <c r="AQ841" i="1"/>
  <c r="AQ842" i="1"/>
  <c r="AQ843" i="1"/>
  <c r="AQ844" i="1"/>
  <c r="AQ845" i="1"/>
  <c r="AQ846" i="1"/>
  <c r="AQ847" i="1"/>
  <c r="AQ848" i="1"/>
  <c r="AQ849" i="1"/>
  <c r="AQ850" i="1"/>
  <c r="AQ851" i="1"/>
  <c r="AQ852" i="1"/>
  <c r="AQ853" i="1"/>
  <c r="AQ854" i="1"/>
  <c r="AQ855" i="1"/>
  <c r="AQ856" i="1"/>
  <c r="AQ857" i="1"/>
  <c r="AQ858" i="1"/>
  <c r="AQ859" i="1"/>
  <c r="AQ860" i="1"/>
  <c r="AQ861" i="1"/>
  <c r="AQ862" i="1"/>
  <c r="AQ863" i="1"/>
  <c r="AQ864" i="1"/>
  <c r="AQ865" i="1"/>
  <c r="AQ866" i="1"/>
  <c r="AQ867" i="1"/>
  <c r="AQ868" i="1"/>
  <c r="AQ869" i="1"/>
  <c r="AQ870" i="1"/>
  <c r="AQ871" i="1"/>
  <c r="AQ872" i="1"/>
  <c r="AQ873" i="1"/>
  <c r="AQ874" i="1"/>
  <c r="AQ875" i="1"/>
  <c r="AQ876" i="1"/>
  <c r="AQ877" i="1"/>
  <c r="AQ878" i="1"/>
  <c r="AQ879" i="1"/>
  <c r="AQ880" i="1"/>
  <c r="AQ881" i="1"/>
  <c r="AQ882" i="1"/>
  <c r="AQ883" i="1"/>
  <c r="AQ884" i="1"/>
  <c r="AQ885" i="1"/>
  <c r="AQ886" i="1"/>
  <c r="AQ887" i="1"/>
  <c r="AQ888" i="1"/>
  <c r="AQ889" i="1"/>
  <c r="AQ890" i="1"/>
  <c r="AQ891" i="1"/>
  <c r="AQ892" i="1"/>
  <c r="AQ893" i="1"/>
  <c r="AQ894" i="1"/>
  <c r="AQ895" i="1"/>
  <c r="AQ896" i="1"/>
  <c r="AQ897" i="1"/>
  <c r="AQ898" i="1"/>
  <c r="AQ899" i="1"/>
  <c r="AQ900" i="1"/>
  <c r="AQ901" i="1"/>
  <c r="AQ902" i="1"/>
  <c r="AQ903" i="1"/>
  <c r="AQ904" i="1"/>
  <c r="AQ905" i="1"/>
  <c r="AQ906" i="1"/>
  <c r="AQ907" i="1"/>
  <c r="AQ908" i="1"/>
  <c r="AQ909" i="1"/>
  <c r="AQ910" i="1"/>
  <c r="AQ911" i="1"/>
  <c r="AQ912" i="1"/>
  <c r="AQ913" i="1"/>
  <c r="AQ914" i="1"/>
  <c r="AQ915" i="1"/>
  <c r="AQ916" i="1"/>
  <c r="AQ917" i="1"/>
  <c r="AQ918" i="1"/>
  <c r="AQ919" i="1"/>
  <c r="AQ920" i="1"/>
  <c r="AQ921" i="1"/>
  <c r="AQ922" i="1"/>
  <c r="AQ923" i="1"/>
  <c r="AQ924" i="1"/>
  <c r="AQ925" i="1"/>
  <c r="AQ926" i="1"/>
  <c r="AQ927" i="1"/>
  <c r="AQ928" i="1"/>
  <c r="AQ929" i="1"/>
  <c r="AQ930" i="1"/>
  <c r="AQ931" i="1"/>
  <c r="AQ932" i="1"/>
  <c r="AQ933" i="1"/>
  <c r="AQ934" i="1"/>
  <c r="AQ935" i="1"/>
  <c r="AQ936" i="1"/>
  <c r="AQ937" i="1"/>
  <c r="AQ938" i="1"/>
  <c r="AQ939" i="1"/>
  <c r="AQ940" i="1"/>
  <c r="AQ941" i="1"/>
  <c r="AQ942" i="1"/>
  <c r="AQ943" i="1"/>
  <c r="AQ944" i="1"/>
  <c r="AQ945" i="1"/>
  <c r="AQ946" i="1"/>
  <c r="AQ947" i="1"/>
  <c r="AQ948" i="1"/>
  <c r="AQ949" i="1"/>
  <c r="AQ950" i="1"/>
  <c r="AQ951" i="1"/>
  <c r="AQ952" i="1"/>
  <c r="AQ953" i="1"/>
  <c r="AQ954" i="1"/>
  <c r="AQ955" i="1"/>
  <c r="AQ956" i="1"/>
  <c r="AQ957" i="1"/>
  <c r="AQ958" i="1"/>
  <c r="AQ959" i="1"/>
  <c r="AQ960" i="1"/>
  <c r="AQ961" i="1"/>
  <c r="AQ962" i="1"/>
  <c r="AQ963" i="1"/>
  <c r="AQ964" i="1"/>
  <c r="AQ965" i="1"/>
  <c r="AQ966" i="1"/>
  <c r="AQ967" i="1"/>
  <c r="AQ968" i="1"/>
  <c r="AQ969" i="1"/>
  <c r="AQ970" i="1"/>
  <c r="AQ971" i="1"/>
  <c r="AQ972" i="1"/>
  <c r="AQ973" i="1"/>
  <c r="AQ974" i="1"/>
  <c r="AQ975" i="1"/>
  <c r="AQ976" i="1"/>
  <c r="AQ977" i="1"/>
  <c r="AQ978" i="1"/>
  <c r="AQ979" i="1"/>
  <c r="AQ980" i="1"/>
  <c r="AQ981" i="1"/>
  <c r="AQ982" i="1"/>
  <c r="AQ983" i="1"/>
  <c r="AQ984" i="1"/>
  <c r="AQ985" i="1"/>
  <c r="AQ986" i="1"/>
  <c r="AQ987" i="1"/>
  <c r="AQ988" i="1"/>
  <c r="AQ989" i="1"/>
  <c r="AQ990" i="1"/>
  <c r="AQ991" i="1"/>
  <c r="AQ992" i="1"/>
  <c r="AQ993" i="1"/>
  <c r="AQ994" i="1"/>
  <c r="AQ995" i="1"/>
  <c r="AQ996" i="1"/>
  <c r="AQ997" i="1"/>
  <c r="AQ998" i="1"/>
  <c r="AQ999" i="1"/>
  <c r="AQ1000" i="1"/>
  <c r="AQ1001" i="1"/>
  <c r="AQ1002" i="1"/>
  <c r="AQ1003" i="1"/>
  <c r="AQ1004" i="1"/>
  <c r="AQ1005" i="1"/>
  <c r="AQ1006" i="1"/>
  <c r="AQ1007" i="1"/>
  <c r="AQ1008" i="1"/>
  <c r="AQ1009" i="1"/>
  <c r="AQ1010" i="1"/>
  <c r="AQ1011" i="1"/>
  <c r="AQ1012" i="1"/>
  <c r="AQ1013" i="1"/>
  <c r="AQ1014" i="1"/>
  <c r="AQ1015" i="1"/>
  <c r="AQ1016" i="1"/>
  <c r="AQ1017" i="1"/>
  <c r="AQ1018" i="1"/>
  <c r="AQ1019" i="1"/>
  <c r="AQ1020" i="1"/>
  <c r="AQ1021" i="1"/>
  <c r="AQ1022" i="1"/>
  <c r="AQ1023" i="1"/>
  <c r="AQ1024" i="1"/>
  <c r="AQ1025" i="1"/>
  <c r="AQ1026" i="1"/>
  <c r="AQ1027" i="1"/>
  <c r="AQ1028" i="1"/>
  <c r="AQ1029" i="1"/>
  <c r="AQ1030" i="1"/>
  <c r="AQ1031" i="1"/>
  <c r="AQ1032" i="1"/>
  <c r="AQ1033" i="1"/>
  <c r="AQ1034" i="1"/>
  <c r="AQ1035" i="1"/>
  <c r="AQ1036" i="1"/>
  <c r="AQ1037" i="1"/>
  <c r="AQ1038" i="1"/>
  <c r="AQ1039" i="1"/>
  <c r="AQ1040" i="1"/>
  <c r="AQ1041" i="1"/>
  <c r="AQ1042" i="1"/>
  <c r="AQ1043" i="1"/>
  <c r="AQ1044" i="1"/>
  <c r="AQ1045" i="1"/>
  <c r="AQ1046" i="1"/>
  <c r="AQ1047" i="1"/>
  <c r="AQ1048" i="1"/>
  <c r="AQ1049" i="1"/>
  <c r="AQ1050" i="1"/>
  <c r="AQ1051" i="1"/>
  <c r="AQ1052" i="1"/>
  <c r="AQ1053" i="1"/>
  <c r="AQ1054" i="1"/>
  <c r="AQ1055" i="1"/>
  <c r="AQ1056" i="1"/>
  <c r="AQ1057" i="1"/>
  <c r="AQ1058" i="1"/>
  <c r="AQ1059" i="1"/>
  <c r="AQ1060" i="1"/>
  <c r="AQ1061" i="1"/>
  <c r="AQ1062" i="1"/>
  <c r="AQ1063" i="1"/>
  <c r="AQ1064" i="1"/>
  <c r="AQ1065" i="1"/>
  <c r="AQ1066" i="1"/>
  <c r="AQ1067" i="1"/>
  <c r="AQ1068" i="1"/>
  <c r="AQ1069" i="1"/>
  <c r="AQ1070" i="1"/>
  <c r="AQ1071" i="1"/>
  <c r="AQ1072" i="1"/>
  <c r="AQ1073" i="1"/>
  <c r="AQ1074" i="1"/>
  <c r="AQ1075" i="1"/>
  <c r="AQ1076" i="1"/>
  <c r="AQ1077" i="1"/>
  <c r="AQ1078" i="1"/>
  <c r="AQ1079" i="1"/>
  <c r="AQ1080" i="1"/>
  <c r="AQ1081" i="1"/>
  <c r="AQ1082" i="1"/>
  <c r="AQ1083" i="1"/>
  <c r="AQ1084" i="1"/>
  <c r="AQ1085" i="1"/>
  <c r="AQ1086" i="1"/>
  <c r="AQ1087" i="1"/>
  <c r="AQ1088" i="1"/>
  <c r="AQ1089" i="1"/>
  <c r="AQ1090" i="1"/>
  <c r="AQ1091" i="1"/>
  <c r="AQ1092" i="1"/>
  <c r="AQ1093" i="1"/>
  <c r="AQ1094" i="1"/>
  <c r="AQ1095" i="1"/>
  <c r="AQ1096" i="1"/>
  <c r="AQ1097" i="1"/>
  <c r="AQ1098" i="1"/>
  <c r="AQ1099" i="1"/>
  <c r="AQ1100" i="1"/>
  <c r="AQ1101" i="1"/>
  <c r="AQ1102" i="1"/>
  <c r="AQ1103" i="1"/>
  <c r="AQ1104" i="1"/>
  <c r="AQ1105" i="1"/>
  <c r="AQ1106" i="1"/>
  <c r="AQ1107" i="1"/>
  <c r="AQ1108" i="1"/>
  <c r="AQ1109" i="1"/>
  <c r="AQ1110" i="1"/>
  <c r="AQ1111" i="1"/>
  <c r="AQ1112" i="1"/>
  <c r="AQ1113" i="1"/>
  <c r="AQ1114" i="1"/>
  <c r="AQ1115" i="1"/>
  <c r="AQ1116" i="1"/>
  <c r="AQ1117" i="1"/>
  <c r="AQ1118" i="1"/>
  <c r="AQ1119" i="1"/>
  <c r="AQ1120" i="1"/>
  <c r="AQ1121" i="1"/>
  <c r="AQ1122" i="1"/>
  <c r="AQ1123" i="1"/>
  <c r="AQ1124" i="1"/>
  <c r="AQ1125" i="1"/>
  <c r="AQ1126" i="1"/>
  <c r="AQ1127" i="1"/>
  <c r="AQ1128" i="1"/>
  <c r="AQ1129" i="1"/>
  <c r="AQ1130" i="1"/>
  <c r="AQ1131" i="1"/>
  <c r="AQ1132" i="1"/>
  <c r="AQ1133" i="1"/>
  <c r="AQ1134" i="1"/>
  <c r="AQ1135" i="1"/>
  <c r="AQ1136" i="1"/>
  <c r="AQ1137" i="1"/>
  <c r="AQ1138" i="1"/>
  <c r="AQ1139" i="1"/>
  <c r="AQ1140" i="1"/>
  <c r="AQ1141" i="1"/>
  <c r="AQ1142" i="1"/>
  <c r="AQ1143" i="1"/>
  <c r="AQ1144" i="1"/>
  <c r="AQ1145" i="1"/>
  <c r="AQ1146" i="1"/>
  <c r="AQ1147" i="1"/>
  <c r="AQ1148" i="1"/>
  <c r="AQ1149" i="1"/>
  <c r="AQ1150" i="1"/>
  <c r="AQ1151" i="1"/>
  <c r="AQ1152" i="1"/>
  <c r="AQ1153" i="1"/>
  <c r="AQ1154" i="1"/>
  <c r="AQ1155" i="1"/>
  <c r="AQ1156" i="1"/>
  <c r="AQ1157" i="1"/>
  <c r="AQ1158" i="1"/>
  <c r="AQ1159" i="1"/>
  <c r="AQ1160" i="1"/>
  <c r="AQ1161" i="1"/>
  <c r="AQ1162" i="1"/>
  <c r="AQ1163" i="1"/>
  <c r="AQ1164" i="1"/>
  <c r="AQ1165" i="1"/>
  <c r="AQ1166" i="1"/>
  <c r="AQ1167" i="1"/>
  <c r="AQ1168" i="1"/>
  <c r="AQ1169" i="1"/>
  <c r="AQ1170" i="1"/>
  <c r="AQ1171" i="1"/>
  <c r="AQ1172" i="1"/>
  <c r="AQ1173" i="1"/>
  <c r="AQ1174" i="1"/>
  <c r="AQ1175" i="1"/>
  <c r="AQ1176" i="1"/>
  <c r="AQ1177" i="1"/>
  <c r="AQ1178" i="1"/>
  <c r="AQ1179" i="1"/>
  <c r="AQ1180" i="1"/>
  <c r="AQ1181" i="1"/>
  <c r="AQ1182" i="1"/>
  <c r="AQ1183" i="1"/>
  <c r="AQ1184" i="1"/>
  <c r="AQ1185" i="1"/>
  <c r="AQ1186" i="1"/>
  <c r="AQ1187" i="1"/>
  <c r="AQ1188" i="1"/>
  <c r="AQ1189" i="1"/>
  <c r="AQ1190" i="1"/>
  <c r="AQ1191" i="1"/>
  <c r="AQ1192" i="1"/>
  <c r="AQ1193" i="1"/>
  <c r="AQ1194" i="1"/>
  <c r="AQ1195" i="1"/>
  <c r="AQ1196" i="1"/>
  <c r="AQ1197" i="1"/>
  <c r="AQ1198" i="1"/>
  <c r="AQ1199" i="1"/>
  <c r="AQ1200" i="1"/>
  <c r="AQ1201" i="1"/>
  <c r="AQ1202" i="1"/>
  <c r="AQ1203" i="1"/>
  <c r="AQ1204" i="1"/>
  <c r="AQ1205" i="1"/>
  <c r="AQ1206" i="1"/>
  <c r="AQ1207" i="1"/>
  <c r="AQ1208" i="1"/>
  <c r="AQ1209" i="1"/>
  <c r="AQ1210" i="1"/>
  <c r="AQ1211" i="1"/>
  <c r="AQ1212" i="1"/>
  <c r="AQ1213" i="1"/>
  <c r="AQ1214" i="1"/>
  <c r="AQ1215" i="1"/>
  <c r="AQ1216" i="1"/>
  <c r="AQ1217" i="1"/>
  <c r="AQ1218" i="1"/>
  <c r="AQ1219" i="1"/>
  <c r="AQ1220" i="1"/>
  <c r="AQ1221" i="1"/>
  <c r="AQ1222" i="1"/>
  <c r="AQ1223" i="1"/>
  <c r="AQ1224" i="1"/>
  <c r="AQ1225" i="1"/>
  <c r="AQ1226" i="1"/>
  <c r="AQ1227" i="1"/>
  <c r="AQ1228" i="1"/>
  <c r="AQ1229" i="1"/>
  <c r="AQ1230" i="1"/>
  <c r="AQ1231" i="1"/>
  <c r="AQ1232" i="1"/>
  <c r="AQ1233" i="1"/>
  <c r="AQ1234" i="1"/>
  <c r="AQ1235" i="1"/>
  <c r="AQ1236" i="1"/>
  <c r="AQ1237" i="1"/>
  <c r="AQ1238" i="1"/>
  <c r="AQ1239" i="1"/>
  <c r="AQ1240" i="1"/>
  <c r="AQ1241" i="1"/>
  <c r="AQ1242" i="1"/>
  <c r="AQ1243" i="1"/>
  <c r="AQ1244" i="1"/>
  <c r="AQ1245" i="1"/>
  <c r="AQ1246" i="1"/>
  <c r="AQ1247" i="1"/>
  <c r="AQ1248" i="1"/>
  <c r="AQ1249" i="1"/>
  <c r="AQ1250" i="1"/>
  <c r="AQ1251" i="1"/>
  <c r="AQ1252" i="1"/>
  <c r="AQ1253" i="1"/>
  <c r="AQ1254" i="1"/>
  <c r="AQ1255" i="1"/>
  <c r="AQ1256" i="1"/>
  <c r="AQ1257" i="1"/>
  <c r="AQ1258" i="1"/>
  <c r="AQ1259" i="1"/>
  <c r="AQ1260" i="1"/>
  <c r="AQ1261" i="1"/>
  <c r="AQ1262" i="1"/>
  <c r="AQ1263" i="1"/>
  <c r="AQ1264" i="1"/>
  <c r="AQ1265" i="1"/>
  <c r="AQ1266" i="1"/>
  <c r="AQ1267" i="1"/>
  <c r="AQ1268" i="1"/>
  <c r="AQ1269" i="1"/>
  <c r="AQ1270" i="1"/>
  <c r="AQ1271" i="1"/>
  <c r="AQ1272" i="1"/>
  <c r="AQ1273" i="1"/>
  <c r="AQ1274" i="1"/>
  <c r="AQ1275" i="1"/>
  <c r="AQ1276" i="1"/>
  <c r="AQ1277" i="1"/>
  <c r="AQ1278" i="1"/>
  <c r="AQ1279" i="1"/>
  <c r="AQ1280" i="1"/>
  <c r="AQ1281" i="1"/>
  <c r="AQ1282" i="1"/>
  <c r="AQ1283" i="1"/>
  <c r="AQ1284" i="1"/>
  <c r="AQ1285" i="1"/>
  <c r="AQ1286" i="1"/>
  <c r="AQ1287" i="1"/>
  <c r="AQ1288" i="1"/>
  <c r="AQ1289" i="1"/>
  <c r="AQ1290" i="1"/>
  <c r="AQ1291" i="1"/>
  <c r="AQ1292" i="1"/>
  <c r="AQ1293" i="1"/>
  <c r="AQ1294" i="1"/>
  <c r="AQ1295" i="1"/>
  <c r="AQ1296" i="1"/>
  <c r="AQ1297" i="1"/>
  <c r="AQ1298" i="1"/>
  <c r="AQ1299" i="1"/>
  <c r="AQ1300" i="1"/>
  <c r="AQ1301" i="1"/>
  <c r="AQ1302" i="1"/>
  <c r="AQ1303" i="1"/>
  <c r="AQ1304" i="1"/>
  <c r="AQ1305" i="1"/>
  <c r="AQ1306" i="1"/>
  <c r="AQ1307" i="1"/>
  <c r="AQ1308" i="1"/>
  <c r="AQ1309" i="1"/>
  <c r="AQ1310" i="1"/>
  <c r="AQ1311" i="1"/>
  <c r="AQ1312" i="1"/>
  <c r="AQ1313" i="1"/>
  <c r="AQ1314" i="1"/>
  <c r="AQ1315" i="1"/>
  <c r="AQ1316" i="1"/>
  <c r="AQ1317" i="1"/>
  <c r="AQ1318" i="1"/>
  <c r="AQ1319" i="1"/>
  <c r="AQ1320" i="1"/>
  <c r="AQ1321" i="1"/>
  <c r="AQ1322" i="1"/>
  <c r="AQ1323" i="1"/>
  <c r="AQ1324" i="1"/>
  <c r="AQ1325" i="1"/>
  <c r="AQ1326" i="1"/>
  <c r="AQ1327" i="1"/>
  <c r="AQ1328" i="1"/>
  <c r="AQ1329" i="1"/>
  <c r="AQ1330" i="1"/>
  <c r="AQ1331" i="1"/>
  <c r="AQ1332" i="1"/>
  <c r="AQ1333" i="1"/>
  <c r="AQ1334" i="1"/>
  <c r="AQ1335" i="1"/>
  <c r="AQ1336" i="1"/>
  <c r="AQ1337" i="1"/>
  <c r="AQ1338" i="1"/>
  <c r="AQ1339" i="1"/>
  <c r="AQ1340" i="1"/>
  <c r="AQ1341" i="1"/>
  <c r="AQ1342" i="1"/>
  <c r="AQ1343" i="1"/>
  <c r="AQ1344" i="1"/>
  <c r="AQ1345" i="1"/>
  <c r="AQ1346" i="1"/>
  <c r="AQ1347" i="1"/>
  <c r="AQ1348" i="1"/>
  <c r="AQ1349" i="1"/>
  <c r="AQ1350" i="1"/>
  <c r="AQ1351" i="1"/>
  <c r="AQ1352" i="1"/>
  <c r="AQ1353" i="1"/>
  <c r="AQ1354" i="1"/>
  <c r="AQ1355" i="1"/>
  <c r="AQ1356" i="1"/>
  <c r="AQ1357" i="1"/>
  <c r="AQ1358" i="1"/>
  <c r="AQ1359" i="1"/>
  <c r="AQ1360" i="1"/>
  <c r="AQ1361" i="1"/>
  <c r="AQ1362" i="1"/>
  <c r="AQ1363" i="1"/>
  <c r="AQ1364" i="1"/>
  <c r="AQ1365" i="1"/>
  <c r="AQ1366" i="1"/>
  <c r="AQ1367" i="1"/>
  <c r="AQ1368" i="1"/>
  <c r="AQ1369" i="1"/>
  <c r="AQ1370" i="1"/>
  <c r="AQ1371" i="1"/>
  <c r="AQ1372" i="1"/>
  <c r="AQ1373" i="1"/>
  <c r="AQ1374" i="1"/>
  <c r="AQ1375" i="1"/>
  <c r="AQ1376" i="1"/>
  <c r="AQ1377" i="1"/>
  <c r="AQ1378" i="1"/>
  <c r="AQ1379" i="1"/>
  <c r="AQ1380" i="1"/>
  <c r="AQ1381" i="1"/>
  <c r="AQ1382" i="1"/>
  <c r="AQ1383" i="1"/>
  <c r="AQ1384" i="1"/>
  <c r="AQ1385" i="1"/>
  <c r="AQ1386" i="1"/>
  <c r="AQ1387" i="1"/>
  <c r="AQ1388" i="1"/>
  <c r="AQ1389" i="1"/>
  <c r="AQ1390" i="1"/>
  <c r="AQ1391" i="1"/>
  <c r="AQ1392" i="1"/>
  <c r="AQ1393" i="1"/>
  <c r="AQ1394" i="1"/>
  <c r="AQ1395" i="1"/>
  <c r="AQ1396" i="1"/>
  <c r="AQ1397" i="1"/>
  <c r="AQ1398" i="1"/>
  <c r="AQ1399" i="1"/>
  <c r="AQ1400" i="1"/>
  <c r="AQ1401" i="1"/>
  <c r="AQ1402" i="1"/>
  <c r="AQ1403" i="1"/>
  <c r="AQ1404" i="1"/>
  <c r="AQ1405" i="1"/>
  <c r="AQ1406" i="1"/>
  <c r="AQ1407" i="1"/>
  <c r="AQ1408" i="1"/>
  <c r="AQ1409" i="1"/>
  <c r="AQ1410" i="1"/>
  <c r="AQ1411" i="1"/>
  <c r="AQ1412" i="1"/>
  <c r="AQ1413" i="1"/>
  <c r="AQ1414" i="1"/>
  <c r="AQ1415" i="1"/>
  <c r="AQ1416" i="1"/>
  <c r="AQ1417" i="1"/>
  <c r="AQ1418" i="1"/>
  <c r="AQ1419" i="1"/>
  <c r="AQ1420" i="1"/>
  <c r="AQ1421" i="1"/>
  <c r="AQ1422" i="1"/>
  <c r="AQ1423" i="1"/>
  <c r="AQ1424" i="1"/>
  <c r="AQ1425" i="1"/>
  <c r="AQ1426" i="1"/>
  <c r="AQ1427" i="1"/>
  <c r="AQ1428" i="1"/>
  <c r="AQ1429" i="1"/>
  <c r="AQ1430" i="1"/>
  <c r="AQ1431" i="1"/>
  <c r="AQ1432" i="1"/>
  <c r="AQ1433" i="1"/>
  <c r="AQ1434" i="1"/>
  <c r="AQ1435" i="1"/>
  <c r="AQ1436" i="1"/>
  <c r="AQ1437" i="1"/>
  <c r="AQ1438" i="1"/>
  <c r="AQ1439" i="1"/>
  <c r="AQ1440" i="1"/>
  <c r="AQ1441" i="1"/>
  <c r="AQ1442" i="1"/>
  <c r="AQ1443" i="1"/>
  <c r="AQ1444" i="1"/>
  <c r="AQ1445" i="1"/>
  <c r="AQ1446" i="1"/>
  <c r="AQ1447" i="1"/>
  <c r="AQ1448" i="1"/>
  <c r="AQ1449" i="1"/>
  <c r="AQ1450" i="1"/>
  <c r="AQ1451" i="1"/>
  <c r="AQ1452" i="1"/>
  <c r="AQ1453" i="1"/>
  <c r="AQ1454" i="1"/>
  <c r="AQ1455" i="1"/>
  <c r="AQ1456" i="1"/>
  <c r="AQ1457" i="1"/>
  <c r="AQ1458" i="1"/>
  <c r="AQ1459" i="1"/>
  <c r="AQ1460" i="1"/>
  <c r="AQ1461" i="1"/>
  <c r="AQ1462" i="1"/>
  <c r="AQ1463" i="1"/>
  <c r="AQ1464" i="1"/>
  <c r="AQ1465" i="1"/>
  <c r="AQ1466" i="1"/>
  <c r="AQ1467" i="1"/>
  <c r="AQ1468" i="1"/>
  <c r="AQ1469" i="1"/>
  <c r="AQ1470" i="1"/>
  <c r="AQ1471" i="1"/>
  <c r="AQ2" i="1"/>
  <c r="AL3"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374" i="1"/>
  <c r="AL375" i="1"/>
  <c r="AL376" i="1"/>
  <c r="AL377" i="1"/>
  <c r="AL378" i="1"/>
  <c r="AL379" i="1"/>
  <c r="AL380" i="1"/>
  <c r="AL381" i="1"/>
  <c r="AL382" i="1"/>
  <c r="AL383" i="1"/>
  <c r="AL384" i="1"/>
  <c r="AL385" i="1"/>
  <c r="AL386" i="1"/>
  <c r="AL387" i="1"/>
  <c r="AL388" i="1"/>
  <c r="AL389" i="1"/>
  <c r="AL390" i="1"/>
  <c r="AL391" i="1"/>
  <c r="AL392" i="1"/>
  <c r="AL393" i="1"/>
  <c r="AL394" i="1"/>
  <c r="AL395" i="1"/>
  <c r="AL396" i="1"/>
  <c r="AL397" i="1"/>
  <c r="AL398" i="1"/>
  <c r="AL399" i="1"/>
  <c r="AL400" i="1"/>
  <c r="AL401" i="1"/>
  <c r="AL402" i="1"/>
  <c r="AL403" i="1"/>
  <c r="AL404" i="1"/>
  <c r="AL405" i="1"/>
  <c r="AL406" i="1"/>
  <c r="AL407" i="1"/>
  <c r="AL408" i="1"/>
  <c r="AL409" i="1"/>
  <c r="AL410" i="1"/>
  <c r="AL411" i="1"/>
  <c r="AL412" i="1"/>
  <c r="AL413" i="1"/>
  <c r="AL414" i="1"/>
  <c r="AL415" i="1"/>
  <c r="AL416" i="1"/>
  <c r="AL417" i="1"/>
  <c r="AL418" i="1"/>
  <c r="AL419" i="1"/>
  <c r="AL420" i="1"/>
  <c r="AL421" i="1"/>
  <c r="AL422" i="1"/>
  <c r="AL423" i="1"/>
  <c r="AL424" i="1"/>
  <c r="AL425" i="1"/>
  <c r="AL426" i="1"/>
  <c r="AL427" i="1"/>
  <c r="AL428" i="1"/>
  <c r="AL429" i="1"/>
  <c r="AL430" i="1"/>
  <c r="AL431" i="1"/>
  <c r="AL432" i="1"/>
  <c r="AL433" i="1"/>
  <c r="AL434" i="1"/>
  <c r="AL435" i="1"/>
  <c r="AL436" i="1"/>
  <c r="AL437" i="1"/>
  <c r="AL438" i="1"/>
  <c r="AL439" i="1"/>
  <c r="AL440" i="1"/>
  <c r="AL441" i="1"/>
  <c r="AL442" i="1"/>
  <c r="AL443" i="1"/>
  <c r="AL444" i="1"/>
  <c r="AL445" i="1"/>
  <c r="AL446" i="1"/>
  <c r="AL447" i="1"/>
  <c r="AL448" i="1"/>
  <c r="AL449" i="1"/>
  <c r="AL450" i="1"/>
  <c r="AL451" i="1"/>
  <c r="AL452" i="1"/>
  <c r="AL453" i="1"/>
  <c r="AL454" i="1"/>
  <c r="AL455" i="1"/>
  <c r="AL456" i="1"/>
  <c r="AL457" i="1"/>
  <c r="AL458" i="1"/>
  <c r="AL459" i="1"/>
  <c r="AL460" i="1"/>
  <c r="AL461" i="1"/>
  <c r="AL462" i="1"/>
  <c r="AL463" i="1"/>
  <c r="AL464" i="1"/>
  <c r="AL465" i="1"/>
  <c r="AL466" i="1"/>
  <c r="AL467" i="1"/>
  <c r="AL468" i="1"/>
  <c r="AL469" i="1"/>
  <c r="AL470" i="1"/>
  <c r="AL471" i="1"/>
  <c r="AL472" i="1"/>
  <c r="AL473" i="1"/>
  <c r="AL474" i="1"/>
  <c r="AL475" i="1"/>
  <c r="AL476" i="1"/>
  <c r="AL477" i="1"/>
  <c r="AL478" i="1"/>
  <c r="AL479" i="1"/>
  <c r="AL480" i="1"/>
  <c r="AL481" i="1"/>
  <c r="AL482" i="1"/>
  <c r="AL483" i="1"/>
  <c r="AL484" i="1"/>
  <c r="AL485" i="1"/>
  <c r="AL486" i="1"/>
  <c r="AL487" i="1"/>
  <c r="AL488" i="1"/>
  <c r="AL489" i="1"/>
  <c r="AL490" i="1"/>
  <c r="AL491" i="1"/>
  <c r="AL492" i="1"/>
  <c r="AL493" i="1"/>
  <c r="AL494" i="1"/>
  <c r="AL495" i="1"/>
  <c r="AL496" i="1"/>
  <c r="AL497" i="1"/>
  <c r="AL498" i="1"/>
  <c r="AL499" i="1"/>
  <c r="AL500" i="1"/>
  <c r="AL501" i="1"/>
  <c r="AL502" i="1"/>
  <c r="AL503" i="1"/>
  <c r="AL504" i="1"/>
  <c r="AL505" i="1"/>
  <c r="AL506" i="1"/>
  <c r="AL507" i="1"/>
  <c r="AL508" i="1"/>
  <c r="AL509" i="1"/>
  <c r="AL510" i="1"/>
  <c r="AL511" i="1"/>
  <c r="AL512" i="1"/>
  <c r="AL513" i="1"/>
  <c r="AL514" i="1"/>
  <c r="AL515" i="1"/>
  <c r="AL516" i="1"/>
  <c r="AL517" i="1"/>
  <c r="AL518" i="1"/>
  <c r="AL519" i="1"/>
  <c r="AL520" i="1"/>
  <c r="AL521" i="1"/>
  <c r="AL522" i="1"/>
  <c r="AL523" i="1"/>
  <c r="AL524" i="1"/>
  <c r="AL525" i="1"/>
  <c r="AL526" i="1"/>
  <c r="AL527" i="1"/>
  <c r="AL528" i="1"/>
  <c r="AL529" i="1"/>
  <c r="AL530" i="1"/>
  <c r="AL531" i="1"/>
  <c r="AL532" i="1"/>
  <c r="AL533" i="1"/>
  <c r="AL534" i="1"/>
  <c r="AL535" i="1"/>
  <c r="AL536" i="1"/>
  <c r="AL537" i="1"/>
  <c r="AL538" i="1"/>
  <c r="AL539" i="1"/>
  <c r="AL540" i="1"/>
  <c r="AL541" i="1"/>
  <c r="AL542" i="1"/>
  <c r="AL543" i="1"/>
  <c r="AL544" i="1"/>
  <c r="AL545" i="1"/>
  <c r="AL546" i="1"/>
  <c r="AL547" i="1"/>
  <c r="AL548" i="1"/>
  <c r="AL549" i="1"/>
  <c r="AL550" i="1"/>
  <c r="AL551" i="1"/>
  <c r="AL552" i="1"/>
  <c r="AL553" i="1"/>
  <c r="AL554" i="1"/>
  <c r="AL555" i="1"/>
  <c r="AL556" i="1"/>
  <c r="AL557" i="1"/>
  <c r="AL558" i="1"/>
  <c r="AL559" i="1"/>
  <c r="AL560" i="1"/>
  <c r="AL561" i="1"/>
  <c r="AL562" i="1"/>
  <c r="AL563" i="1"/>
  <c r="AL564" i="1"/>
  <c r="AL565" i="1"/>
  <c r="AL566" i="1"/>
  <c r="AL567" i="1"/>
  <c r="AL568" i="1"/>
  <c r="AL569" i="1"/>
  <c r="AL570" i="1"/>
  <c r="AL571" i="1"/>
  <c r="AL572" i="1"/>
  <c r="AL573" i="1"/>
  <c r="AL574" i="1"/>
  <c r="AL575" i="1"/>
  <c r="AL576" i="1"/>
  <c r="AL577" i="1"/>
  <c r="AL578" i="1"/>
  <c r="AL579" i="1"/>
  <c r="AL580" i="1"/>
  <c r="AL581" i="1"/>
  <c r="AL582" i="1"/>
  <c r="AL583" i="1"/>
  <c r="AL584" i="1"/>
  <c r="AL585" i="1"/>
  <c r="AL586" i="1"/>
  <c r="AL587" i="1"/>
  <c r="AL588" i="1"/>
  <c r="AL589" i="1"/>
  <c r="AL590" i="1"/>
  <c r="AL591" i="1"/>
  <c r="AL592" i="1"/>
  <c r="AL593" i="1"/>
  <c r="AL594" i="1"/>
  <c r="AL595" i="1"/>
  <c r="AL596" i="1"/>
  <c r="AL597" i="1"/>
  <c r="AL598" i="1"/>
  <c r="AL599" i="1"/>
  <c r="AL600" i="1"/>
  <c r="AL601" i="1"/>
  <c r="AL602" i="1"/>
  <c r="AL603" i="1"/>
  <c r="AL604" i="1"/>
  <c r="AL605" i="1"/>
  <c r="AL606" i="1"/>
  <c r="AL607" i="1"/>
  <c r="AL608" i="1"/>
  <c r="AL609" i="1"/>
  <c r="AL610"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634" i="1"/>
  <c r="AL635" i="1"/>
  <c r="AL636" i="1"/>
  <c r="AL637" i="1"/>
  <c r="AL638" i="1"/>
  <c r="AL639" i="1"/>
  <c r="AL640" i="1"/>
  <c r="AL641" i="1"/>
  <c r="AL642" i="1"/>
  <c r="AL643" i="1"/>
  <c r="AL644" i="1"/>
  <c r="AL645" i="1"/>
  <c r="AL646" i="1"/>
  <c r="AL647" i="1"/>
  <c r="AL648" i="1"/>
  <c r="AL649" i="1"/>
  <c r="AL650" i="1"/>
  <c r="AL651" i="1"/>
  <c r="AL652" i="1"/>
  <c r="AL653" i="1"/>
  <c r="AL654" i="1"/>
  <c r="AL655" i="1"/>
  <c r="AL656" i="1"/>
  <c r="AL657" i="1"/>
  <c r="AL658" i="1"/>
  <c r="AL659" i="1"/>
  <c r="AL660" i="1"/>
  <c r="AL661" i="1"/>
  <c r="AL662" i="1"/>
  <c r="AL663" i="1"/>
  <c r="AL664" i="1"/>
  <c r="AL665" i="1"/>
  <c r="AL666" i="1"/>
  <c r="AL667" i="1"/>
  <c r="AL668" i="1"/>
  <c r="AL669" i="1"/>
  <c r="AL670" i="1"/>
  <c r="AL671" i="1"/>
  <c r="AL672" i="1"/>
  <c r="AL673" i="1"/>
  <c r="AL674" i="1"/>
  <c r="AL675" i="1"/>
  <c r="AL676" i="1"/>
  <c r="AL677" i="1"/>
  <c r="AL678" i="1"/>
  <c r="AL679" i="1"/>
  <c r="AL680" i="1"/>
  <c r="AL681" i="1"/>
  <c r="AL682" i="1"/>
  <c r="AL683" i="1"/>
  <c r="AL684" i="1"/>
  <c r="AL685" i="1"/>
  <c r="AL686" i="1"/>
  <c r="AL687" i="1"/>
  <c r="AL688" i="1"/>
  <c r="AL689" i="1"/>
  <c r="AL690" i="1"/>
  <c r="AL691" i="1"/>
  <c r="AL692" i="1"/>
  <c r="AL693" i="1"/>
  <c r="AL694" i="1"/>
  <c r="AL695" i="1"/>
  <c r="AL696" i="1"/>
  <c r="AL697" i="1"/>
  <c r="AL698" i="1"/>
  <c r="AL699" i="1"/>
  <c r="AL700" i="1"/>
  <c r="AL701" i="1"/>
  <c r="AL702" i="1"/>
  <c r="AL703" i="1"/>
  <c r="AL704" i="1"/>
  <c r="AL705" i="1"/>
  <c r="AL706" i="1"/>
  <c r="AL707" i="1"/>
  <c r="AL708" i="1"/>
  <c r="AL709" i="1"/>
  <c r="AL710" i="1"/>
  <c r="AL711" i="1"/>
  <c r="AL712" i="1"/>
  <c r="AL713" i="1"/>
  <c r="AL714" i="1"/>
  <c r="AL715" i="1"/>
  <c r="AL716" i="1"/>
  <c r="AL717" i="1"/>
  <c r="AL718" i="1"/>
  <c r="AL719" i="1"/>
  <c r="AL720" i="1"/>
  <c r="AL721" i="1"/>
  <c r="AL722" i="1"/>
  <c r="AL723" i="1"/>
  <c r="AL724" i="1"/>
  <c r="AL725" i="1"/>
  <c r="AL726" i="1"/>
  <c r="AL727" i="1"/>
  <c r="AL728" i="1"/>
  <c r="AL729" i="1"/>
  <c r="AL730" i="1"/>
  <c r="AL731" i="1"/>
  <c r="AL732" i="1"/>
  <c r="AL733" i="1"/>
  <c r="AL734" i="1"/>
  <c r="AL735" i="1"/>
  <c r="AL736" i="1"/>
  <c r="AL737" i="1"/>
  <c r="AL738" i="1"/>
  <c r="AL739" i="1"/>
  <c r="AL740" i="1"/>
  <c r="AL741" i="1"/>
  <c r="AL742" i="1"/>
  <c r="AL743" i="1"/>
  <c r="AL744" i="1"/>
  <c r="AL745" i="1"/>
  <c r="AL746" i="1"/>
  <c r="AL747" i="1"/>
  <c r="AL748" i="1"/>
  <c r="AL749" i="1"/>
  <c r="AL750" i="1"/>
  <c r="AL751" i="1"/>
  <c r="AL752" i="1"/>
  <c r="AL753" i="1"/>
  <c r="AL754" i="1"/>
  <c r="AL755" i="1"/>
  <c r="AL756" i="1"/>
  <c r="AL757" i="1"/>
  <c r="AL758" i="1"/>
  <c r="AL759" i="1"/>
  <c r="AL760" i="1"/>
  <c r="AL761" i="1"/>
  <c r="AL762" i="1"/>
  <c r="AL763" i="1"/>
  <c r="AL764" i="1"/>
  <c r="AL765" i="1"/>
  <c r="AL766" i="1"/>
  <c r="AL767" i="1"/>
  <c r="AL768" i="1"/>
  <c r="AL769" i="1"/>
  <c r="AL770" i="1"/>
  <c r="AL771" i="1"/>
  <c r="AL772" i="1"/>
  <c r="AL773" i="1"/>
  <c r="AL774" i="1"/>
  <c r="AL775" i="1"/>
  <c r="AL776" i="1"/>
  <c r="AL777" i="1"/>
  <c r="AL778" i="1"/>
  <c r="AL779" i="1"/>
  <c r="AL780" i="1"/>
  <c r="AL781" i="1"/>
  <c r="AL782" i="1"/>
  <c r="AL783" i="1"/>
  <c r="AL784" i="1"/>
  <c r="AL785" i="1"/>
  <c r="AL786" i="1"/>
  <c r="AL787" i="1"/>
  <c r="AL788" i="1"/>
  <c r="AL789" i="1"/>
  <c r="AL790" i="1"/>
  <c r="AL791" i="1"/>
  <c r="AL792" i="1"/>
  <c r="AL793" i="1"/>
  <c r="AL794" i="1"/>
  <c r="AL795" i="1"/>
  <c r="AL796" i="1"/>
  <c r="AL797" i="1"/>
  <c r="AL798" i="1"/>
  <c r="AL799" i="1"/>
  <c r="AL800" i="1"/>
  <c r="AL801" i="1"/>
  <c r="AL802" i="1"/>
  <c r="AL803" i="1"/>
  <c r="AL804" i="1"/>
  <c r="AL805" i="1"/>
  <c r="AL806" i="1"/>
  <c r="AL807" i="1"/>
  <c r="AL808" i="1"/>
  <c r="AL809" i="1"/>
  <c r="AL810" i="1"/>
  <c r="AL811" i="1"/>
  <c r="AL812" i="1"/>
  <c r="AL813" i="1"/>
  <c r="AL814" i="1"/>
  <c r="AL815" i="1"/>
  <c r="AL816" i="1"/>
  <c r="AL817" i="1"/>
  <c r="AL818" i="1"/>
  <c r="AL819" i="1"/>
  <c r="AL820" i="1"/>
  <c r="AL821" i="1"/>
  <c r="AL822" i="1"/>
  <c r="AL823" i="1"/>
  <c r="AL824" i="1"/>
  <c r="AL825" i="1"/>
  <c r="AL826" i="1"/>
  <c r="AL827" i="1"/>
  <c r="AL828" i="1"/>
  <c r="AL829" i="1"/>
  <c r="AL830" i="1"/>
  <c r="AL831" i="1"/>
  <c r="AL832" i="1"/>
  <c r="AL833" i="1"/>
  <c r="AL834" i="1"/>
  <c r="AL835" i="1"/>
  <c r="AL836" i="1"/>
  <c r="AL837" i="1"/>
  <c r="AL838" i="1"/>
  <c r="AL839" i="1"/>
  <c r="AL840" i="1"/>
  <c r="AL841" i="1"/>
  <c r="AL842" i="1"/>
  <c r="AL843" i="1"/>
  <c r="AL844" i="1"/>
  <c r="AL845" i="1"/>
  <c r="AL846" i="1"/>
  <c r="AL847" i="1"/>
  <c r="AL848" i="1"/>
  <c r="AL849" i="1"/>
  <c r="AL850" i="1"/>
  <c r="AL851" i="1"/>
  <c r="AL852" i="1"/>
  <c r="AL853" i="1"/>
  <c r="AL854" i="1"/>
  <c r="AL855" i="1"/>
  <c r="AL856" i="1"/>
  <c r="AL857" i="1"/>
  <c r="AL858" i="1"/>
  <c r="AL859" i="1"/>
  <c r="AL860" i="1"/>
  <c r="AL861" i="1"/>
  <c r="AL862" i="1"/>
  <c r="AL863" i="1"/>
  <c r="AL864" i="1"/>
  <c r="AL865" i="1"/>
  <c r="AL866" i="1"/>
  <c r="AL867" i="1"/>
  <c r="AL868" i="1"/>
  <c r="AL869" i="1"/>
  <c r="AL870" i="1"/>
  <c r="AL871" i="1"/>
  <c r="AL872" i="1"/>
  <c r="AL873" i="1"/>
  <c r="AL874" i="1"/>
  <c r="AL875" i="1"/>
  <c r="AL876" i="1"/>
  <c r="AL877" i="1"/>
  <c r="AL878" i="1"/>
  <c r="AL879" i="1"/>
  <c r="AL880" i="1"/>
  <c r="AL881" i="1"/>
  <c r="AL882" i="1"/>
  <c r="AL883" i="1"/>
  <c r="AL884" i="1"/>
  <c r="AL885" i="1"/>
  <c r="AL886" i="1"/>
  <c r="AL887" i="1"/>
  <c r="AL888" i="1"/>
  <c r="AL889" i="1"/>
  <c r="AL890" i="1"/>
  <c r="AL891" i="1"/>
  <c r="AL892" i="1"/>
  <c r="AL893" i="1"/>
  <c r="AL894" i="1"/>
  <c r="AL895" i="1"/>
  <c r="AL896" i="1"/>
  <c r="AL897" i="1"/>
  <c r="AL898" i="1"/>
  <c r="AL899" i="1"/>
  <c r="AL900" i="1"/>
  <c r="AL901" i="1"/>
  <c r="AL902" i="1"/>
  <c r="AL903" i="1"/>
  <c r="AL904" i="1"/>
  <c r="AL905" i="1"/>
  <c r="AL906" i="1"/>
  <c r="AL907" i="1"/>
  <c r="AL908" i="1"/>
  <c r="AL909" i="1"/>
  <c r="AL910" i="1"/>
  <c r="AL911" i="1"/>
  <c r="AL912" i="1"/>
  <c r="AL913" i="1"/>
  <c r="AL914" i="1"/>
  <c r="AL915" i="1"/>
  <c r="AL916" i="1"/>
  <c r="AL917" i="1"/>
  <c r="AL918" i="1"/>
  <c r="AL919" i="1"/>
  <c r="AL920" i="1"/>
  <c r="AL921" i="1"/>
  <c r="AL922" i="1"/>
  <c r="AL923" i="1"/>
  <c r="AL924" i="1"/>
  <c r="AL925" i="1"/>
  <c r="AL926" i="1"/>
  <c r="AL927" i="1"/>
  <c r="AL928" i="1"/>
  <c r="AL929" i="1"/>
  <c r="AL930" i="1"/>
  <c r="AL931" i="1"/>
  <c r="AL932" i="1"/>
  <c r="AL933" i="1"/>
  <c r="AL934" i="1"/>
  <c r="AL935" i="1"/>
  <c r="AL936" i="1"/>
  <c r="AL937" i="1"/>
  <c r="AL938" i="1"/>
  <c r="AL939" i="1"/>
  <c r="AL940" i="1"/>
  <c r="AL941" i="1"/>
  <c r="AL942" i="1"/>
  <c r="AL943" i="1"/>
  <c r="AL944" i="1"/>
  <c r="AL945" i="1"/>
  <c r="AL946" i="1"/>
  <c r="AL947" i="1"/>
  <c r="AL948" i="1"/>
  <c r="AL949" i="1"/>
  <c r="AL950" i="1"/>
  <c r="AL951" i="1"/>
  <c r="AL952" i="1"/>
  <c r="AL953" i="1"/>
  <c r="AL954" i="1"/>
  <c r="AL955" i="1"/>
  <c r="AL956" i="1"/>
  <c r="AL957" i="1"/>
  <c r="AL958" i="1"/>
  <c r="AL959" i="1"/>
  <c r="AL960" i="1"/>
  <c r="AL961" i="1"/>
  <c r="AL962" i="1"/>
  <c r="AL963" i="1"/>
  <c r="AL964" i="1"/>
  <c r="AL965" i="1"/>
  <c r="AL966" i="1"/>
  <c r="AL967" i="1"/>
  <c r="AL968" i="1"/>
  <c r="AL969" i="1"/>
  <c r="AL970" i="1"/>
  <c r="AL971" i="1"/>
  <c r="AL972" i="1"/>
  <c r="AL973" i="1"/>
  <c r="AL974" i="1"/>
  <c r="AL975" i="1"/>
  <c r="AL976" i="1"/>
  <c r="AL977" i="1"/>
  <c r="AL978" i="1"/>
  <c r="AL979" i="1"/>
  <c r="AL980" i="1"/>
  <c r="AL981" i="1"/>
  <c r="AL982" i="1"/>
  <c r="AL983" i="1"/>
  <c r="AL984" i="1"/>
  <c r="AL985" i="1"/>
  <c r="AL986" i="1"/>
  <c r="AL987" i="1"/>
  <c r="AL988" i="1"/>
  <c r="AL989" i="1"/>
  <c r="AL990" i="1"/>
  <c r="AL991" i="1"/>
  <c r="AL992" i="1"/>
  <c r="AL993" i="1"/>
  <c r="AL994" i="1"/>
  <c r="AL995" i="1"/>
  <c r="AL996" i="1"/>
  <c r="AL997" i="1"/>
  <c r="AL998" i="1"/>
  <c r="AL999" i="1"/>
  <c r="AL1000" i="1"/>
  <c r="AL1001" i="1"/>
  <c r="AL1002" i="1"/>
  <c r="AL1003" i="1"/>
  <c r="AL1004" i="1"/>
  <c r="AL1005" i="1"/>
  <c r="AL1006" i="1"/>
  <c r="AL1007" i="1"/>
  <c r="AL1008" i="1"/>
  <c r="AL1009" i="1"/>
  <c r="AL1010" i="1"/>
  <c r="AL1011" i="1"/>
  <c r="AL1012" i="1"/>
  <c r="AL1013" i="1"/>
  <c r="AL1014" i="1"/>
  <c r="AL1015" i="1"/>
  <c r="AL1016" i="1"/>
  <c r="AL1017" i="1"/>
  <c r="AL1018" i="1"/>
  <c r="AL1019" i="1"/>
  <c r="AL1020" i="1"/>
  <c r="AL1021" i="1"/>
  <c r="AL1022" i="1"/>
  <c r="AL1023" i="1"/>
  <c r="AL1024" i="1"/>
  <c r="AL1025" i="1"/>
  <c r="AL1026" i="1"/>
  <c r="AL1027" i="1"/>
  <c r="AL1028" i="1"/>
  <c r="AL1029" i="1"/>
  <c r="AL1030" i="1"/>
  <c r="AL1031" i="1"/>
  <c r="AL1032" i="1"/>
  <c r="AL1033" i="1"/>
  <c r="AL1034" i="1"/>
  <c r="AL1035" i="1"/>
  <c r="AL1036" i="1"/>
  <c r="AL1037" i="1"/>
  <c r="AL1038" i="1"/>
  <c r="AL1039" i="1"/>
  <c r="AL1040" i="1"/>
  <c r="AL1041" i="1"/>
  <c r="AL1042" i="1"/>
  <c r="AL1043" i="1"/>
  <c r="AL1044" i="1"/>
  <c r="AL1045" i="1"/>
  <c r="AL1046" i="1"/>
  <c r="AL1047" i="1"/>
  <c r="AL1048" i="1"/>
  <c r="AL1049" i="1"/>
  <c r="AL1050" i="1"/>
  <c r="AL1051" i="1"/>
  <c r="AL1052" i="1"/>
  <c r="AL1053" i="1"/>
  <c r="AL1054" i="1"/>
  <c r="AL1055" i="1"/>
  <c r="AL1056" i="1"/>
  <c r="AL1057" i="1"/>
  <c r="AL1058" i="1"/>
  <c r="AL1059" i="1"/>
  <c r="AL1060" i="1"/>
  <c r="AL1061" i="1"/>
  <c r="AL1062" i="1"/>
  <c r="AL1063" i="1"/>
  <c r="AL1064" i="1"/>
  <c r="AL1065" i="1"/>
  <c r="AL1066" i="1"/>
  <c r="AL1067" i="1"/>
  <c r="AL1068" i="1"/>
  <c r="AL1069" i="1"/>
  <c r="AL1070" i="1"/>
  <c r="AL1071" i="1"/>
  <c r="AL1072" i="1"/>
  <c r="AL1073" i="1"/>
  <c r="AL1074" i="1"/>
  <c r="AL1075" i="1"/>
  <c r="AL1076" i="1"/>
  <c r="AL1077" i="1"/>
  <c r="AL1078" i="1"/>
  <c r="AL1079" i="1"/>
  <c r="AL1080" i="1"/>
  <c r="AL1081" i="1"/>
  <c r="AL1082" i="1"/>
  <c r="AL1083" i="1"/>
  <c r="AL1084" i="1"/>
  <c r="AL1085" i="1"/>
  <c r="AL1086" i="1"/>
  <c r="AL1087" i="1"/>
  <c r="AL1088" i="1"/>
  <c r="AL1089" i="1"/>
  <c r="AL1090" i="1"/>
  <c r="AL1091" i="1"/>
  <c r="AL1092" i="1"/>
  <c r="AL1093" i="1"/>
  <c r="AL1094" i="1"/>
  <c r="AL1095" i="1"/>
  <c r="AL1096" i="1"/>
  <c r="AL1097" i="1"/>
  <c r="AL1098" i="1"/>
  <c r="AL1099" i="1"/>
  <c r="AL1100" i="1"/>
  <c r="AL1101" i="1"/>
  <c r="AL1102" i="1"/>
  <c r="AL1103" i="1"/>
  <c r="AL1104" i="1"/>
  <c r="AL1105" i="1"/>
  <c r="AL1106" i="1"/>
  <c r="AL1107" i="1"/>
  <c r="AL1108" i="1"/>
  <c r="AL1109" i="1"/>
  <c r="AL1110" i="1"/>
  <c r="AL1111" i="1"/>
  <c r="AL1112" i="1"/>
  <c r="AL1113" i="1"/>
  <c r="AL1114" i="1"/>
  <c r="AL1115" i="1"/>
  <c r="AL1116" i="1"/>
  <c r="AL1117" i="1"/>
  <c r="AL1118" i="1"/>
  <c r="AL1119" i="1"/>
  <c r="AL1120" i="1"/>
  <c r="AL1121" i="1"/>
  <c r="AL1122" i="1"/>
  <c r="AL1123" i="1"/>
  <c r="AL1124" i="1"/>
  <c r="AL1125" i="1"/>
  <c r="AL1126" i="1"/>
  <c r="AL1127" i="1"/>
  <c r="AL1128" i="1"/>
  <c r="AL1129" i="1"/>
  <c r="AL1130" i="1"/>
  <c r="AL1131" i="1"/>
  <c r="AL1132" i="1"/>
  <c r="AL1133" i="1"/>
  <c r="AL1134" i="1"/>
  <c r="AL1135" i="1"/>
  <c r="AL1136" i="1"/>
  <c r="AL1137" i="1"/>
  <c r="AL1138" i="1"/>
  <c r="AL1139" i="1"/>
  <c r="AL1140" i="1"/>
  <c r="AL1141" i="1"/>
  <c r="AL1142" i="1"/>
  <c r="AL1143" i="1"/>
  <c r="AL1144" i="1"/>
  <c r="AL1145" i="1"/>
  <c r="AL1146" i="1"/>
  <c r="AL1147" i="1"/>
  <c r="AL1148" i="1"/>
  <c r="AL1149" i="1"/>
  <c r="AL1150" i="1"/>
  <c r="AL1151" i="1"/>
  <c r="AL1152" i="1"/>
  <c r="AL1153" i="1"/>
  <c r="AL1154" i="1"/>
  <c r="AL1155" i="1"/>
  <c r="AL1156" i="1"/>
  <c r="AL1157" i="1"/>
  <c r="AL1158" i="1"/>
  <c r="AL1159" i="1"/>
  <c r="AL1160" i="1"/>
  <c r="AL1161" i="1"/>
  <c r="AL1162" i="1"/>
  <c r="AL1163" i="1"/>
  <c r="AL1164" i="1"/>
  <c r="AL1165" i="1"/>
  <c r="AL1166" i="1"/>
  <c r="AL1167" i="1"/>
  <c r="AL1168" i="1"/>
  <c r="AL1169" i="1"/>
  <c r="AL1170" i="1"/>
  <c r="AL1171" i="1"/>
  <c r="AL1172" i="1"/>
  <c r="AL1173" i="1"/>
  <c r="AL1174" i="1"/>
  <c r="AL1175" i="1"/>
  <c r="AL1176" i="1"/>
  <c r="AL1177" i="1"/>
  <c r="AL1178" i="1"/>
  <c r="AL1179" i="1"/>
  <c r="AL1180" i="1"/>
  <c r="AL1181" i="1"/>
  <c r="AL1182" i="1"/>
  <c r="AL1183" i="1"/>
  <c r="AL1184" i="1"/>
  <c r="AL1185" i="1"/>
  <c r="AL1186" i="1"/>
  <c r="AL1187" i="1"/>
  <c r="AL1188" i="1"/>
  <c r="AL1189" i="1"/>
  <c r="AL1190" i="1"/>
  <c r="AL1191" i="1"/>
  <c r="AL1192" i="1"/>
  <c r="AL1193" i="1"/>
  <c r="AL1194" i="1"/>
  <c r="AL1195" i="1"/>
  <c r="AL1196" i="1"/>
  <c r="AL1197" i="1"/>
  <c r="AL1198" i="1"/>
  <c r="AL1199" i="1"/>
  <c r="AL1200" i="1"/>
  <c r="AL1201" i="1"/>
  <c r="AL1202" i="1"/>
  <c r="AL1203" i="1"/>
  <c r="AL1204" i="1"/>
  <c r="AL1205" i="1"/>
  <c r="AL1206" i="1"/>
  <c r="AL1207" i="1"/>
  <c r="AL1208" i="1"/>
  <c r="AL1209" i="1"/>
  <c r="AL1210" i="1"/>
  <c r="AL1211" i="1"/>
  <c r="AL1212" i="1"/>
  <c r="AL1213" i="1"/>
  <c r="AL1214" i="1"/>
  <c r="AL1215" i="1"/>
  <c r="AL1216" i="1"/>
  <c r="AL1217" i="1"/>
  <c r="AL1218" i="1"/>
  <c r="AL1219" i="1"/>
  <c r="AL1220" i="1"/>
  <c r="AL1221" i="1"/>
  <c r="AL1222" i="1"/>
  <c r="AL1223" i="1"/>
  <c r="AL1224" i="1"/>
  <c r="AL1225" i="1"/>
  <c r="AL1226" i="1"/>
  <c r="AL1227" i="1"/>
  <c r="AL1228" i="1"/>
  <c r="AL1229" i="1"/>
  <c r="AL1230" i="1"/>
  <c r="AL1231" i="1"/>
  <c r="AL1232" i="1"/>
  <c r="AL1233" i="1"/>
  <c r="AL1234" i="1"/>
  <c r="AL1235" i="1"/>
  <c r="AL1236" i="1"/>
  <c r="AL1237" i="1"/>
  <c r="AL1238" i="1"/>
  <c r="AL1239" i="1"/>
  <c r="AL1240" i="1"/>
  <c r="AL1241" i="1"/>
  <c r="AL1242" i="1"/>
  <c r="AL1243" i="1"/>
  <c r="AL1244" i="1"/>
  <c r="AL1245" i="1"/>
  <c r="AL1246" i="1"/>
  <c r="AL1247" i="1"/>
  <c r="AL1248" i="1"/>
  <c r="AL1249" i="1"/>
  <c r="AL1250" i="1"/>
  <c r="AL1251" i="1"/>
  <c r="AL1252" i="1"/>
  <c r="AL1253" i="1"/>
  <c r="AL1254" i="1"/>
  <c r="AL1255" i="1"/>
  <c r="AL1256" i="1"/>
  <c r="AL1257" i="1"/>
  <c r="AL1258" i="1"/>
  <c r="AL1259" i="1"/>
  <c r="AL1260" i="1"/>
  <c r="AL1261" i="1"/>
  <c r="AL1262" i="1"/>
  <c r="AL1263" i="1"/>
  <c r="AL1264" i="1"/>
  <c r="AL1265" i="1"/>
  <c r="AL1266" i="1"/>
  <c r="AL1267" i="1"/>
  <c r="AL1268" i="1"/>
  <c r="AL1269" i="1"/>
  <c r="AL1270" i="1"/>
  <c r="AL1271" i="1"/>
  <c r="AL1272" i="1"/>
  <c r="AL1273" i="1"/>
  <c r="AL1274" i="1"/>
  <c r="AL1275" i="1"/>
  <c r="AL1276" i="1"/>
  <c r="AL1277" i="1"/>
  <c r="AL1278" i="1"/>
  <c r="AL1279" i="1"/>
  <c r="AL1280" i="1"/>
  <c r="AL1281" i="1"/>
  <c r="AL1282" i="1"/>
  <c r="AL1283" i="1"/>
  <c r="AL1284" i="1"/>
  <c r="AL1285" i="1"/>
  <c r="AL1286" i="1"/>
  <c r="AL1287" i="1"/>
  <c r="AL1288" i="1"/>
  <c r="AL1289" i="1"/>
  <c r="AL1290" i="1"/>
  <c r="AL1291" i="1"/>
  <c r="AL1292" i="1"/>
  <c r="AL1293" i="1"/>
  <c r="AL1294" i="1"/>
  <c r="AL1295" i="1"/>
  <c r="AL1296" i="1"/>
  <c r="AL1297" i="1"/>
  <c r="AL1298" i="1"/>
  <c r="AL1299" i="1"/>
  <c r="AL1300" i="1"/>
  <c r="AL1301" i="1"/>
  <c r="AL1302" i="1"/>
  <c r="AL1303" i="1"/>
  <c r="AL1304" i="1"/>
  <c r="AL1305" i="1"/>
  <c r="AL1306" i="1"/>
  <c r="AL1307" i="1"/>
  <c r="AL1308" i="1"/>
  <c r="AL1309" i="1"/>
  <c r="AL1310" i="1"/>
  <c r="AL1311" i="1"/>
  <c r="AL1312" i="1"/>
  <c r="AL1313" i="1"/>
  <c r="AL1314" i="1"/>
  <c r="AL1315" i="1"/>
  <c r="AL1316" i="1"/>
  <c r="AL1317" i="1"/>
  <c r="AL1318" i="1"/>
  <c r="AL1319" i="1"/>
  <c r="AL1320" i="1"/>
  <c r="AL1321" i="1"/>
  <c r="AL1322" i="1"/>
  <c r="AL1323" i="1"/>
  <c r="AL1324" i="1"/>
  <c r="AL1325" i="1"/>
  <c r="AL1326" i="1"/>
  <c r="AL1327" i="1"/>
  <c r="AL1328" i="1"/>
  <c r="AL1329" i="1"/>
  <c r="AL1330" i="1"/>
  <c r="AL1331" i="1"/>
  <c r="AL1332" i="1"/>
  <c r="AL1333" i="1"/>
  <c r="AL1334" i="1"/>
  <c r="AL1335" i="1"/>
  <c r="AL1336" i="1"/>
  <c r="AL1337" i="1"/>
  <c r="AL1338" i="1"/>
  <c r="AL1339" i="1"/>
  <c r="AL1340" i="1"/>
  <c r="AL1341" i="1"/>
  <c r="AL1342" i="1"/>
  <c r="AL1343" i="1"/>
  <c r="AL1344" i="1"/>
  <c r="AL1345" i="1"/>
  <c r="AL1346" i="1"/>
  <c r="AL1347" i="1"/>
  <c r="AL1348" i="1"/>
  <c r="AL1349" i="1"/>
  <c r="AL1350" i="1"/>
  <c r="AL1351" i="1"/>
  <c r="AL1352" i="1"/>
  <c r="AL1353" i="1"/>
  <c r="AL1354" i="1"/>
  <c r="AL1355" i="1"/>
  <c r="AL1356" i="1"/>
  <c r="AL1357" i="1"/>
  <c r="AL1358" i="1"/>
  <c r="AL1359" i="1"/>
  <c r="AL1360" i="1"/>
  <c r="AL1361" i="1"/>
  <c r="AL1362" i="1"/>
  <c r="AL1363" i="1"/>
  <c r="AL1364" i="1"/>
  <c r="AL1365" i="1"/>
  <c r="AL1366" i="1"/>
  <c r="AL1367" i="1"/>
  <c r="AL1368" i="1"/>
  <c r="AL1369" i="1"/>
  <c r="AL1370" i="1"/>
  <c r="AL1371" i="1"/>
  <c r="AL1372" i="1"/>
  <c r="AL1373" i="1"/>
  <c r="AL1374" i="1"/>
  <c r="AL1375" i="1"/>
  <c r="AL1376" i="1"/>
  <c r="AL1377" i="1"/>
  <c r="AL1378" i="1"/>
  <c r="AL1379" i="1"/>
  <c r="AL1380" i="1"/>
  <c r="AL1381" i="1"/>
  <c r="AL1382" i="1"/>
  <c r="AL1383" i="1"/>
  <c r="AL1384" i="1"/>
  <c r="AL1385" i="1"/>
  <c r="AL1386" i="1"/>
  <c r="AL1387" i="1"/>
  <c r="AL1388" i="1"/>
  <c r="AL1389" i="1"/>
  <c r="AL1390" i="1"/>
  <c r="AL1391" i="1"/>
  <c r="AL1392" i="1"/>
  <c r="AL1393" i="1"/>
  <c r="AL1394" i="1"/>
  <c r="AL1395" i="1"/>
  <c r="AL1396" i="1"/>
  <c r="AL1397" i="1"/>
  <c r="AL1398" i="1"/>
  <c r="AL1399" i="1"/>
  <c r="AL1400" i="1"/>
  <c r="AL1401" i="1"/>
  <c r="AL1402" i="1"/>
  <c r="AL1403" i="1"/>
  <c r="AL1404" i="1"/>
  <c r="AL1405" i="1"/>
  <c r="AL1406" i="1"/>
  <c r="AL1407" i="1"/>
  <c r="AL1408" i="1"/>
  <c r="AL1409" i="1"/>
  <c r="AL1410" i="1"/>
  <c r="AL1411" i="1"/>
  <c r="AL1412" i="1"/>
  <c r="AL1413" i="1"/>
  <c r="AL1414" i="1"/>
  <c r="AL1415" i="1"/>
  <c r="AL1416" i="1"/>
  <c r="AL1417" i="1"/>
  <c r="AL1418" i="1"/>
  <c r="AL1419" i="1"/>
  <c r="AL1420" i="1"/>
  <c r="AL1421" i="1"/>
  <c r="AL1422" i="1"/>
  <c r="AL1423" i="1"/>
  <c r="AL1424" i="1"/>
  <c r="AL1425" i="1"/>
  <c r="AL1426" i="1"/>
  <c r="AL1427" i="1"/>
  <c r="AL1428" i="1"/>
  <c r="AL1429" i="1"/>
  <c r="AL1430" i="1"/>
  <c r="AL1431" i="1"/>
  <c r="AL1432" i="1"/>
  <c r="AL1433" i="1"/>
  <c r="AL1434" i="1"/>
  <c r="AL1435" i="1"/>
  <c r="AL1436" i="1"/>
  <c r="AL1437" i="1"/>
  <c r="AL1438" i="1"/>
  <c r="AL1439" i="1"/>
  <c r="AL1440" i="1"/>
  <c r="AL1441" i="1"/>
  <c r="AL1442" i="1"/>
  <c r="AL1443" i="1"/>
  <c r="AL1444" i="1"/>
  <c r="AL1445" i="1"/>
  <c r="AL1446" i="1"/>
  <c r="AL1447" i="1"/>
  <c r="AL1448" i="1"/>
  <c r="AL1449" i="1"/>
  <c r="AL1450" i="1"/>
  <c r="AL1451" i="1"/>
  <c r="AL1452" i="1"/>
  <c r="AL1453" i="1"/>
  <c r="AL1454" i="1"/>
  <c r="AL1455" i="1"/>
  <c r="AL1456" i="1"/>
  <c r="AL1457" i="1"/>
  <c r="AL1458" i="1"/>
  <c r="AL1459" i="1"/>
  <c r="AL1460" i="1"/>
  <c r="AL1461" i="1"/>
  <c r="AL1462" i="1"/>
  <c r="AL1463" i="1"/>
  <c r="AL1464" i="1"/>
  <c r="AL1465" i="1"/>
  <c r="AL1466" i="1"/>
  <c r="AL1467" i="1"/>
  <c r="AL1468" i="1"/>
  <c r="AL1469" i="1"/>
  <c r="AL1470" i="1"/>
  <c r="AL1471" i="1"/>
  <c r="AL2" i="1"/>
  <c r="AI3"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56" i="1"/>
  <c r="AI257" i="1"/>
  <c r="AI258" i="1"/>
  <c r="AI259" i="1"/>
  <c r="AI260" i="1"/>
  <c r="AI261" i="1"/>
  <c r="AI262" i="1"/>
  <c r="AI263"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AI326" i="1"/>
  <c r="AI327" i="1"/>
  <c r="AI328" i="1"/>
  <c r="AI329" i="1"/>
  <c r="AI330" i="1"/>
  <c r="AI331" i="1"/>
  <c r="AI332" i="1"/>
  <c r="AI333" i="1"/>
  <c r="AI334" i="1"/>
  <c r="AI335" i="1"/>
  <c r="AI336" i="1"/>
  <c r="AI337" i="1"/>
  <c r="AI338" i="1"/>
  <c r="AI339" i="1"/>
  <c r="AI340" i="1"/>
  <c r="AI341" i="1"/>
  <c r="AI342" i="1"/>
  <c r="AI343" i="1"/>
  <c r="AI344" i="1"/>
  <c r="AI345" i="1"/>
  <c r="AI346" i="1"/>
  <c r="AI347" i="1"/>
  <c r="AI348" i="1"/>
  <c r="AI349" i="1"/>
  <c r="AI350" i="1"/>
  <c r="AI351" i="1"/>
  <c r="AI352" i="1"/>
  <c r="AI353" i="1"/>
  <c r="AI354" i="1"/>
  <c r="AI355" i="1"/>
  <c r="AI356" i="1"/>
  <c r="AI357" i="1"/>
  <c r="AI358" i="1"/>
  <c r="AI359" i="1"/>
  <c r="AI360" i="1"/>
  <c r="AI361" i="1"/>
  <c r="AI362" i="1"/>
  <c r="AI363" i="1"/>
  <c r="AI364" i="1"/>
  <c r="AI365" i="1"/>
  <c r="AI366" i="1"/>
  <c r="AI367" i="1"/>
  <c r="AI368" i="1"/>
  <c r="AI369" i="1"/>
  <c r="AI370" i="1"/>
  <c r="AI371" i="1"/>
  <c r="AI372" i="1"/>
  <c r="AI373" i="1"/>
  <c r="AI374" i="1"/>
  <c r="AI375" i="1"/>
  <c r="AI376" i="1"/>
  <c r="AI377" i="1"/>
  <c r="AI378" i="1"/>
  <c r="AI379" i="1"/>
  <c r="AI380" i="1"/>
  <c r="AI381" i="1"/>
  <c r="AI382" i="1"/>
  <c r="AI383" i="1"/>
  <c r="AI384" i="1"/>
  <c r="AI385" i="1"/>
  <c r="AI386" i="1"/>
  <c r="AI387" i="1"/>
  <c r="AI388" i="1"/>
  <c r="AI389" i="1"/>
  <c r="AI390" i="1"/>
  <c r="AI391" i="1"/>
  <c r="AI392" i="1"/>
  <c r="AI393" i="1"/>
  <c r="AI394" i="1"/>
  <c r="AI395" i="1"/>
  <c r="AI396" i="1"/>
  <c r="AI397" i="1"/>
  <c r="AI398" i="1"/>
  <c r="AI399" i="1"/>
  <c r="AI400" i="1"/>
  <c r="AI401" i="1"/>
  <c r="AI402" i="1"/>
  <c r="AI403" i="1"/>
  <c r="AI404" i="1"/>
  <c r="AI405" i="1"/>
  <c r="AI406" i="1"/>
  <c r="AI407" i="1"/>
  <c r="AI408" i="1"/>
  <c r="AI409" i="1"/>
  <c r="AI410" i="1"/>
  <c r="AI411" i="1"/>
  <c r="AI412" i="1"/>
  <c r="AI413" i="1"/>
  <c r="AI414" i="1"/>
  <c r="AI415" i="1"/>
  <c r="AI416" i="1"/>
  <c r="AI417" i="1"/>
  <c r="AI418" i="1"/>
  <c r="AI419" i="1"/>
  <c r="AI420" i="1"/>
  <c r="AI421" i="1"/>
  <c r="AI422" i="1"/>
  <c r="AI423" i="1"/>
  <c r="AI424" i="1"/>
  <c r="AI425" i="1"/>
  <c r="AI426" i="1"/>
  <c r="AI427" i="1"/>
  <c r="AI428" i="1"/>
  <c r="AI429" i="1"/>
  <c r="AI430" i="1"/>
  <c r="AI431" i="1"/>
  <c r="AI432" i="1"/>
  <c r="AI433" i="1"/>
  <c r="AI434" i="1"/>
  <c r="AI435" i="1"/>
  <c r="AI436" i="1"/>
  <c r="AI437" i="1"/>
  <c r="AI438" i="1"/>
  <c r="AI439" i="1"/>
  <c r="AI440" i="1"/>
  <c r="AI441" i="1"/>
  <c r="AI442" i="1"/>
  <c r="AI443" i="1"/>
  <c r="AI444" i="1"/>
  <c r="AI445" i="1"/>
  <c r="AI446" i="1"/>
  <c r="AI447" i="1"/>
  <c r="AI448" i="1"/>
  <c r="AI449" i="1"/>
  <c r="AI450" i="1"/>
  <c r="AI451" i="1"/>
  <c r="AI452" i="1"/>
  <c r="AI453" i="1"/>
  <c r="AI454" i="1"/>
  <c r="AI455" i="1"/>
  <c r="AI456" i="1"/>
  <c r="AI457" i="1"/>
  <c r="AI458" i="1"/>
  <c r="AI459" i="1"/>
  <c r="AI460" i="1"/>
  <c r="AI461" i="1"/>
  <c r="AI462" i="1"/>
  <c r="AI463" i="1"/>
  <c r="AI464" i="1"/>
  <c r="AI465" i="1"/>
  <c r="AI466" i="1"/>
  <c r="AI467" i="1"/>
  <c r="AI468" i="1"/>
  <c r="AI469" i="1"/>
  <c r="AI470" i="1"/>
  <c r="AI471" i="1"/>
  <c r="AI472" i="1"/>
  <c r="AI473" i="1"/>
  <c r="AI474" i="1"/>
  <c r="AI475" i="1"/>
  <c r="AI476" i="1"/>
  <c r="AI477" i="1"/>
  <c r="AI478" i="1"/>
  <c r="AI479" i="1"/>
  <c r="AI480" i="1"/>
  <c r="AI481" i="1"/>
  <c r="AI482" i="1"/>
  <c r="AI483" i="1"/>
  <c r="AI484" i="1"/>
  <c r="AI485" i="1"/>
  <c r="AI486" i="1"/>
  <c r="AI487" i="1"/>
  <c r="AI488" i="1"/>
  <c r="AI489" i="1"/>
  <c r="AI490" i="1"/>
  <c r="AI491" i="1"/>
  <c r="AI492" i="1"/>
  <c r="AI493" i="1"/>
  <c r="AI494" i="1"/>
  <c r="AI495" i="1"/>
  <c r="AI496" i="1"/>
  <c r="AI497" i="1"/>
  <c r="AI498" i="1"/>
  <c r="AI499" i="1"/>
  <c r="AI500" i="1"/>
  <c r="AI501" i="1"/>
  <c r="AI502" i="1"/>
  <c r="AI503" i="1"/>
  <c r="AI504" i="1"/>
  <c r="AI505" i="1"/>
  <c r="AI506" i="1"/>
  <c r="AI507" i="1"/>
  <c r="AI508" i="1"/>
  <c r="AI509" i="1"/>
  <c r="AI510" i="1"/>
  <c r="AI511" i="1"/>
  <c r="AI512" i="1"/>
  <c r="AI513" i="1"/>
  <c r="AI514" i="1"/>
  <c r="AI515" i="1"/>
  <c r="AI516" i="1"/>
  <c r="AI517" i="1"/>
  <c r="AI518" i="1"/>
  <c r="AI519" i="1"/>
  <c r="AI520" i="1"/>
  <c r="AI521" i="1"/>
  <c r="AI522" i="1"/>
  <c r="AI523" i="1"/>
  <c r="AI524" i="1"/>
  <c r="AI525" i="1"/>
  <c r="AI526" i="1"/>
  <c r="AI527" i="1"/>
  <c r="AI528" i="1"/>
  <c r="AI529" i="1"/>
  <c r="AI530" i="1"/>
  <c r="AI531" i="1"/>
  <c r="AI532" i="1"/>
  <c r="AI533" i="1"/>
  <c r="AI534" i="1"/>
  <c r="AI535" i="1"/>
  <c r="AI536" i="1"/>
  <c r="AI537" i="1"/>
  <c r="AI538" i="1"/>
  <c r="AI539" i="1"/>
  <c r="AI540" i="1"/>
  <c r="AI541" i="1"/>
  <c r="AI542" i="1"/>
  <c r="AI543" i="1"/>
  <c r="AI544" i="1"/>
  <c r="AI545" i="1"/>
  <c r="AI546" i="1"/>
  <c r="AI547" i="1"/>
  <c r="AI548" i="1"/>
  <c r="AI549" i="1"/>
  <c r="AI550" i="1"/>
  <c r="AI551" i="1"/>
  <c r="AI552" i="1"/>
  <c r="AI553" i="1"/>
  <c r="AI554" i="1"/>
  <c r="AI555" i="1"/>
  <c r="AI556" i="1"/>
  <c r="AI557" i="1"/>
  <c r="AI558" i="1"/>
  <c r="AI559" i="1"/>
  <c r="AI560" i="1"/>
  <c r="AI561" i="1"/>
  <c r="AI562" i="1"/>
  <c r="AI563" i="1"/>
  <c r="AI564" i="1"/>
  <c r="AI565" i="1"/>
  <c r="AI566" i="1"/>
  <c r="AI567" i="1"/>
  <c r="AI568" i="1"/>
  <c r="AI569" i="1"/>
  <c r="AI570" i="1"/>
  <c r="AI571" i="1"/>
  <c r="AI572" i="1"/>
  <c r="AI573" i="1"/>
  <c r="AI574" i="1"/>
  <c r="AI575" i="1"/>
  <c r="AI576" i="1"/>
  <c r="AI577" i="1"/>
  <c r="AI578" i="1"/>
  <c r="AI579" i="1"/>
  <c r="AI580" i="1"/>
  <c r="AI581" i="1"/>
  <c r="AI582" i="1"/>
  <c r="AI583" i="1"/>
  <c r="AI584" i="1"/>
  <c r="AI585" i="1"/>
  <c r="AI586" i="1"/>
  <c r="AI587" i="1"/>
  <c r="AI588" i="1"/>
  <c r="AI589" i="1"/>
  <c r="AI590" i="1"/>
  <c r="AI591" i="1"/>
  <c r="AI592" i="1"/>
  <c r="AI593" i="1"/>
  <c r="AI594" i="1"/>
  <c r="AI595" i="1"/>
  <c r="AI596" i="1"/>
  <c r="AI597" i="1"/>
  <c r="AI598" i="1"/>
  <c r="AI599" i="1"/>
  <c r="AI600" i="1"/>
  <c r="AI601" i="1"/>
  <c r="AI602" i="1"/>
  <c r="AI603" i="1"/>
  <c r="AI604" i="1"/>
  <c r="AI605" i="1"/>
  <c r="AI606" i="1"/>
  <c r="AI607" i="1"/>
  <c r="AI608" i="1"/>
  <c r="AI609" i="1"/>
  <c r="AI610" i="1"/>
  <c r="AI611" i="1"/>
  <c r="AI612" i="1"/>
  <c r="AI613" i="1"/>
  <c r="AI614" i="1"/>
  <c r="AI615" i="1"/>
  <c r="AI616" i="1"/>
  <c r="AI617" i="1"/>
  <c r="AI618" i="1"/>
  <c r="AI619" i="1"/>
  <c r="AI620" i="1"/>
  <c r="AI621" i="1"/>
  <c r="AI622" i="1"/>
  <c r="AI623" i="1"/>
  <c r="AI624" i="1"/>
  <c r="AI625" i="1"/>
  <c r="AI626" i="1"/>
  <c r="AI627" i="1"/>
  <c r="AI628" i="1"/>
  <c r="AI629" i="1"/>
  <c r="AI630" i="1"/>
  <c r="AI631" i="1"/>
  <c r="AI632" i="1"/>
  <c r="AI633" i="1"/>
  <c r="AI634" i="1"/>
  <c r="AI635" i="1"/>
  <c r="AI636" i="1"/>
  <c r="AI637" i="1"/>
  <c r="AI638" i="1"/>
  <c r="AI639" i="1"/>
  <c r="AI640" i="1"/>
  <c r="AI641" i="1"/>
  <c r="AI642" i="1"/>
  <c r="AI643" i="1"/>
  <c r="AI644" i="1"/>
  <c r="AI645" i="1"/>
  <c r="AI646" i="1"/>
  <c r="AI647" i="1"/>
  <c r="AI648" i="1"/>
  <c r="AI649" i="1"/>
  <c r="AI650" i="1"/>
  <c r="AI651" i="1"/>
  <c r="AI652" i="1"/>
  <c r="AI653" i="1"/>
  <c r="AI654" i="1"/>
  <c r="AI655" i="1"/>
  <c r="AI656" i="1"/>
  <c r="AI657" i="1"/>
  <c r="AI658" i="1"/>
  <c r="AI659" i="1"/>
  <c r="AI660" i="1"/>
  <c r="AI661" i="1"/>
  <c r="AI662" i="1"/>
  <c r="AI663" i="1"/>
  <c r="AI664" i="1"/>
  <c r="AI665" i="1"/>
  <c r="AI666" i="1"/>
  <c r="AI667" i="1"/>
  <c r="AI668" i="1"/>
  <c r="AI669" i="1"/>
  <c r="AI670" i="1"/>
  <c r="AI671" i="1"/>
  <c r="AI672" i="1"/>
  <c r="AI673" i="1"/>
  <c r="AI674" i="1"/>
  <c r="AI675" i="1"/>
  <c r="AI676" i="1"/>
  <c r="AI677" i="1"/>
  <c r="AI678" i="1"/>
  <c r="AI679" i="1"/>
  <c r="AI680" i="1"/>
  <c r="AI681" i="1"/>
  <c r="AI682" i="1"/>
  <c r="AI683" i="1"/>
  <c r="AI684" i="1"/>
  <c r="AI685" i="1"/>
  <c r="AI686" i="1"/>
  <c r="AI687" i="1"/>
  <c r="AI688" i="1"/>
  <c r="AI689" i="1"/>
  <c r="AI690" i="1"/>
  <c r="AI691" i="1"/>
  <c r="AI692" i="1"/>
  <c r="AI693" i="1"/>
  <c r="AI694" i="1"/>
  <c r="AI695" i="1"/>
  <c r="AI696" i="1"/>
  <c r="AI697" i="1"/>
  <c r="AI698" i="1"/>
  <c r="AI699" i="1"/>
  <c r="AI700" i="1"/>
  <c r="AI701" i="1"/>
  <c r="AI702" i="1"/>
  <c r="AI703" i="1"/>
  <c r="AI704" i="1"/>
  <c r="AI705" i="1"/>
  <c r="AI706" i="1"/>
  <c r="AI707" i="1"/>
  <c r="AI708" i="1"/>
  <c r="AI709" i="1"/>
  <c r="AI710" i="1"/>
  <c r="AI711" i="1"/>
  <c r="AI712" i="1"/>
  <c r="AI713" i="1"/>
  <c r="AI714" i="1"/>
  <c r="AI715" i="1"/>
  <c r="AI716" i="1"/>
  <c r="AI717" i="1"/>
  <c r="AI718" i="1"/>
  <c r="AI719" i="1"/>
  <c r="AI720" i="1"/>
  <c r="AI721" i="1"/>
  <c r="AI722" i="1"/>
  <c r="AI723" i="1"/>
  <c r="AI724" i="1"/>
  <c r="AI725" i="1"/>
  <c r="AI726" i="1"/>
  <c r="AI727" i="1"/>
  <c r="AI728" i="1"/>
  <c r="AI729" i="1"/>
  <c r="AI730" i="1"/>
  <c r="AI731" i="1"/>
  <c r="AI732" i="1"/>
  <c r="AI733" i="1"/>
  <c r="AI734" i="1"/>
  <c r="AI735" i="1"/>
  <c r="AI736" i="1"/>
  <c r="AI737" i="1"/>
  <c r="AI738" i="1"/>
  <c r="AI739" i="1"/>
  <c r="AI740" i="1"/>
  <c r="AI741" i="1"/>
  <c r="AI742" i="1"/>
  <c r="AI743" i="1"/>
  <c r="AI744" i="1"/>
  <c r="AI745" i="1"/>
  <c r="AI746" i="1"/>
  <c r="AI747" i="1"/>
  <c r="AI748" i="1"/>
  <c r="AI749" i="1"/>
  <c r="AI750" i="1"/>
  <c r="AI751" i="1"/>
  <c r="AI752" i="1"/>
  <c r="AI753" i="1"/>
  <c r="AI754" i="1"/>
  <c r="AI755" i="1"/>
  <c r="AI756" i="1"/>
  <c r="AI757" i="1"/>
  <c r="AI758" i="1"/>
  <c r="AI759" i="1"/>
  <c r="AI760" i="1"/>
  <c r="AI761" i="1"/>
  <c r="AI762" i="1"/>
  <c r="AI763" i="1"/>
  <c r="AI764" i="1"/>
  <c r="AI765" i="1"/>
  <c r="AI766" i="1"/>
  <c r="AI767" i="1"/>
  <c r="AI768" i="1"/>
  <c r="AI769" i="1"/>
  <c r="AI770" i="1"/>
  <c r="AI771" i="1"/>
  <c r="AI772" i="1"/>
  <c r="AI773" i="1"/>
  <c r="AI774" i="1"/>
  <c r="AI775" i="1"/>
  <c r="AI776" i="1"/>
  <c r="AI777" i="1"/>
  <c r="AI778" i="1"/>
  <c r="AI779" i="1"/>
  <c r="AI780" i="1"/>
  <c r="AI781" i="1"/>
  <c r="AI782" i="1"/>
  <c r="AI783" i="1"/>
  <c r="AI784" i="1"/>
  <c r="AI785" i="1"/>
  <c r="AI786" i="1"/>
  <c r="AI787" i="1"/>
  <c r="AI788" i="1"/>
  <c r="AI789" i="1"/>
  <c r="AI790" i="1"/>
  <c r="AI791" i="1"/>
  <c r="AI792" i="1"/>
  <c r="AI793" i="1"/>
  <c r="AI794" i="1"/>
  <c r="AI795" i="1"/>
  <c r="AI796" i="1"/>
  <c r="AI797" i="1"/>
  <c r="AI798" i="1"/>
  <c r="AI799" i="1"/>
  <c r="AI800" i="1"/>
  <c r="AI801" i="1"/>
  <c r="AI802" i="1"/>
  <c r="AI803" i="1"/>
  <c r="AI804" i="1"/>
  <c r="AI805" i="1"/>
  <c r="AI806" i="1"/>
  <c r="AI807" i="1"/>
  <c r="AI808" i="1"/>
  <c r="AI809" i="1"/>
  <c r="AI810" i="1"/>
  <c r="AI811" i="1"/>
  <c r="AI812" i="1"/>
  <c r="AI813" i="1"/>
  <c r="AI814" i="1"/>
  <c r="AI815" i="1"/>
  <c r="AI816" i="1"/>
  <c r="AI817" i="1"/>
  <c r="AI818" i="1"/>
  <c r="AI819" i="1"/>
  <c r="AI820" i="1"/>
  <c r="AI821" i="1"/>
  <c r="AI822" i="1"/>
  <c r="AI823" i="1"/>
  <c r="AI824" i="1"/>
  <c r="AI825" i="1"/>
  <c r="AI826" i="1"/>
  <c r="AI827" i="1"/>
  <c r="AI828" i="1"/>
  <c r="AI829" i="1"/>
  <c r="AI830" i="1"/>
  <c r="AI831" i="1"/>
  <c r="AI832" i="1"/>
  <c r="AI833" i="1"/>
  <c r="AI834" i="1"/>
  <c r="AI835" i="1"/>
  <c r="AI836" i="1"/>
  <c r="AI837" i="1"/>
  <c r="AI838" i="1"/>
  <c r="AI839" i="1"/>
  <c r="AI840" i="1"/>
  <c r="AI841" i="1"/>
  <c r="AI842" i="1"/>
  <c r="AI843" i="1"/>
  <c r="AI844" i="1"/>
  <c r="AI845" i="1"/>
  <c r="AI846" i="1"/>
  <c r="AI847" i="1"/>
  <c r="AI848" i="1"/>
  <c r="AI849" i="1"/>
  <c r="AI850" i="1"/>
  <c r="AI851" i="1"/>
  <c r="AI852" i="1"/>
  <c r="AI853" i="1"/>
  <c r="AI854" i="1"/>
  <c r="AI855" i="1"/>
  <c r="AI856" i="1"/>
  <c r="AI857" i="1"/>
  <c r="AI858" i="1"/>
  <c r="AI859" i="1"/>
  <c r="AI860" i="1"/>
  <c r="AI861" i="1"/>
  <c r="AI862" i="1"/>
  <c r="AI863" i="1"/>
  <c r="AI864" i="1"/>
  <c r="AI865" i="1"/>
  <c r="AI866" i="1"/>
  <c r="AI867" i="1"/>
  <c r="AI868" i="1"/>
  <c r="AI869" i="1"/>
  <c r="AI870" i="1"/>
  <c r="AI871" i="1"/>
  <c r="AI872" i="1"/>
  <c r="AI873" i="1"/>
  <c r="AI874" i="1"/>
  <c r="AI875" i="1"/>
  <c r="AI876" i="1"/>
  <c r="AI877" i="1"/>
  <c r="AI878" i="1"/>
  <c r="AI879" i="1"/>
  <c r="AI880" i="1"/>
  <c r="AI881" i="1"/>
  <c r="AI882" i="1"/>
  <c r="AI883" i="1"/>
  <c r="AI884" i="1"/>
  <c r="AI885" i="1"/>
  <c r="AI886" i="1"/>
  <c r="AI887" i="1"/>
  <c r="AI888" i="1"/>
  <c r="AI889" i="1"/>
  <c r="AI890" i="1"/>
  <c r="AI891" i="1"/>
  <c r="AI892" i="1"/>
  <c r="AI893" i="1"/>
  <c r="AI894" i="1"/>
  <c r="AI895" i="1"/>
  <c r="AI896" i="1"/>
  <c r="AI897" i="1"/>
  <c r="AI898" i="1"/>
  <c r="AI899" i="1"/>
  <c r="AI900" i="1"/>
  <c r="AI901" i="1"/>
  <c r="AI902" i="1"/>
  <c r="AI903" i="1"/>
  <c r="AI904" i="1"/>
  <c r="AI905" i="1"/>
  <c r="AI906" i="1"/>
  <c r="AI907" i="1"/>
  <c r="AI908" i="1"/>
  <c r="AI909" i="1"/>
  <c r="AI910" i="1"/>
  <c r="AI911" i="1"/>
  <c r="AI912" i="1"/>
  <c r="AI913" i="1"/>
  <c r="AI914" i="1"/>
  <c r="AI915" i="1"/>
  <c r="AI916" i="1"/>
  <c r="AI917" i="1"/>
  <c r="AI918" i="1"/>
  <c r="AI919" i="1"/>
  <c r="AI920" i="1"/>
  <c r="AI921" i="1"/>
  <c r="AI922" i="1"/>
  <c r="AI923" i="1"/>
  <c r="AI924" i="1"/>
  <c r="AI925" i="1"/>
  <c r="AI926" i="1"/>
  <c r="AI927" i="1"/>
  <c r="AI928" i="1"/>
  <c r="AI929" i="1"/>
  <c r="AI930" i="1"/>
  <c r="AI931" i="1"/>
  <c r="AI932" i="1"/>
  <c r="AI933" i="1"/>
  <c r="AI934" i="1"/>
  <c r="AI935" i="1"/>
  <c r="AI936" i="1"/>
  <c r="AI937" i="1"/>
  <c r="AI938" i="1"/>
  <c r="AI939" i="1"/>
  <c r="AI940" i="1"/>
  <c r="AI941" i="1"/>
  <c r="AI942" i="1"/>
  <c r="AI943" i="1"/>
  <c r="AI944" i="1"/>
  <c r="AI945" i="1"/>
  <c r="AI946" i="1"/>
  <c r="AI947" i="1"/>
  <c r="AI948" i="1"/>
  <c r="AI949" i="1"/>
  <c r="AI950" i="1"/>
  <c r="AI951" i="1"/>
  <c r="AI952" i="1"/>
  <c r="AI953" i="1"/>
  <c r="AI954" i="1"/>
  <c r="AI955" i="1"/>
  <c r="AI956" i="1"/>
  <c r="AI957" i="1"/>
  <c r="AI958" i="1"/>
  <c r="AI959" i="1"/>
  <c r="AI960" i="1"/>
  <c r="AI961" i="1"/>
  <c r="AI962" i="1"/>
  <c r="AI963" i="1"/>
  <c r="AI964" i="1"/>
  <c r="AI965" i="1"/>
  <c r="AI966" i="1"/>
  <c r="AI967" i="1"/>
  <c r="AI968" i="1"/>
  <c r="AI969" i="1"/>
  <c r="AI970" i="1"/>
  <c r="AI971" i="1"/>
  <c r="AI972" i="1"/>
  <c r="AI973" i="1"/>
  <c r="AI974" i="1"/>
  <c r="AI975" i="1"/>
  <c r="AI976" i="1"/>
  <c r="AI977" i="1"/>
  <c r="AI978" i="1"/>
  <c r="AI979" i="1"/>
  <c r="AI980" i="1"/>
  <c r="AI981" i="1"/>
  <c r="AI982" i="1"/>
  <c r="AI983" i="1"/>
  <c r="AI984" i="1"/>
  <c r="AI985" i="1"/>
  <c r="AI986" i="1"/>
  <c r="AI987" i="1"/>
  <c r="AI988" i="1"/>
  <c r="AI989" i="1"/>
  <c r="AI990" i="1"/>
  <c r="AI991" i="1"/>
  <c r="AI992" i="1"/>
  <c r="AI993" i="1"/>
  <c r="AI994" i="1"/>
  <c r="AI995" i="1"/>
  <c r="AI996" i="1"/>
  <c r="AI997" i="1"/>
  <c r="AI998" i="1"/>
  <c r="AI999" i="1"/>
  <c r="AI1000" i="1"/>
  <c r="AI1001" i="1"/>
  <c r="AI1002" i="1"/>
  <c r="AI1003" i="1"/>
  <c r="AI1004" i="1"/>
  <c r="AI1005" i="1"/>
  <c r="AI1006" i="1"/>
  <c r="AI1007" i="1"/>
  <c r="AI1008" i="1"/>
  <c r="AI1009" i="1"/>
  <c r="AI1010" i="1"/>
  <c r="AI1011" i="1"/>
  <c r="AI1012" i="1"/>
  <c r="AI1013" i="1"/>
  <c r="AI1014" i="1"/>
  <c r="AI1015" i="1"/>
  <c r="AI1016" i="1"/>
  <c r="AI1017" i="1"/>
  <c r="AI1018" i="1"/>
  <c r="AI1019" i="1"/>
  <c r="AI1020" i="1"/>
  <c r="AI1021" i="1"/>
  <c r="AI1022" i="1"/>
  <c r="AI1023" i="1"/>
  <c r="AI1024" i="1"/>
  <c r="AI1025" i="1"/>
  <c r="AI1026" i="1"/>
  <c r="AI1027" i="1"/>
  <c r="AI1028" i="1"/>
  <c r="AI1029" i="1"/>
  <c r="AI1030" i="1"/>
  <c r="AI1031" i="1"/>
  <c r="AI1032" i="1"/>
  <c r="AI1033" i="1"/>
  <c r="AI1034" i="1"/>
  <c r="AI1035" i="1"/>
  <c r="AI1036" i="1"/>
  <c r="AI1037" i="1"/>
  <c r="AI1038" i="1"/>
  <c r="AI1039" i="1"/>
  <c r="AI1040" i="1"/>
  <c r="AI1041" i="1"/>
  <c r="AI1042" i="1"/>
  <c r="AI1043" i="1"/>
  <c r="AI1044" i="1"/>
  <c r="AI1045" i="1"/>
  <c r="AI1046" i="1"/>
  <c r="AI1047" i="1"/>
  <c r="AI1048" i="1"/>
  <c r="AI1049" i="1"/>
  <c r="AI1050" i="1"/>
  <c r="AI1051" i="1"/>
  <c r="AI1052" i="1"/>
  <c r="AI1053" i="1"/>
  <c r="AI1054" i="1"/>
  <c r="AI1055" i="1"/>
  <c r="AI1056" i="1"/>
  <c r="AI1057" i="1"/>
  <c r="AI1058" i="1"/>
  <c r="AI1059" i="1"/>
  <c r="AI1060" i="1"/>
  <c r="AI1061" i="1"/>
  <c r="AI1062" i="1"/>
  <c r="AI1063" i="1"/>
  <c r="AI1064" i="1"/>
  <c r="AI1065" i="1"/>
  <c r="AI1066" i="1"/>
  <c r="AI1067" i="1"/>
  <c r="AI1068" i="1"/>
  <c r="AI1069" i="1"/>
  <c r="AI1070" i="1"/>
  <c r="AI1071" i="1"/>
  <c r="AI1072" i="1"/>
  <c r="AI1073" i="1"/>
  <c r="AI1074" i="1"/>
  <c r="AI1075" i="1"/>
  <c r="AI1076" i="1"/>
  <c r="AI1077" i="1"/>
  <c r="AI1078" i="1"/>
  <c r="AI1079" i="1"/>
  <c r="AI1080" i="1"/>
  <c r="AI1081" i="1"/>
  <c r="AI1082" i="1"/>
  <c r="AI1083" i="1"/>
  <c r="AI1084" i="1"/>
  <c r="AI1085" i="1"/>
  <c r="AI1086" i="1"/>
  <c r="AI1087" i="1"/>
  <c r="AI1088" i="1"/>
  <c r="AI1089" i="1"/>
  <c r="AI1090" i="1"/>
  <c r="AI1091" i="1"/>
  <c r="AI1092" i="1"/>
  <c r="AI1093" i="1"/>
  <c r="AI1094" i="1"/>
  <c r="AI1095" i="1"/>
  <c r="AI1096" i="1"/>
  <c r="AI1097" i="1"/>
  <c r="AI1098" i="1"/>
  <c r="AI1099" i="1"/>
  <c r="AI1100" i="1"/>
  <c r="AI1101" i="1"/>
  <c r="AI1102" i="1"/>
  <c r="AI1103" i="1"/>
  <c r="AI1104" i="1"/>
  <c r="AI1105" i="1"/>
  <c r="AI1106" i="1"/>
  <c r="AI1107" i="1"/>
  <c r="AI1108" i="1"/>
  <c r="AI1109" i="1"/>
  <c r="AI1110" i="1"/>
  <c r="AI1111" i="1"/>
  <c r="AI1112" i="1"/>
  <c r="AI1113" i="1"/>
  <c r="AI1114" i="1"/>
  <c r="AI1115" i="1"/>
  <c r="AI1116" i="1"/>
  <c r="AI1117" i="1"/>
  <c r="AI1118" i="1"/>
  <c r="AI1119" i="1"/>
  <c r="AI1120" i="1"/>
  <c r="AI1121" i="1"/>
  <c r="AI1122" i="1"/>
  <c r="AI1123" i="1"/>
  <c r="AI1124" i="1"/>
  <c r="AI1125" i="1"/>
  <c r="AI1126" i="1"/>
  <c r="AI1127" i="1"/>
  <c r="AI1128" i="1"/>
  <c r="AI1129" i="1"/>
  <c r="AI1130" i="1"/>
  <c r="AI1131" i="1"/>
  <c r="AI1132" i="1"/>
  <c r="AI1133" i="1"/>
  <c r="AI1134" i="1"/>
  <c r="AI1135" i="1"/>
  <c r="AI1136" i="1"/>
  <c r="AI1137" i="1"/>
  <c r="AI1138" i="1"/>
  <c r="AI1139" i="1"/>
  <c r="AI1140" i="1"/>
  <c r="AI1141" i="1"/>
  <c r="AI1142" i="1"/>
  <c r="AI1143" i="1"/>
  <c r="AI1144" i="1"/>
  <c r="AI1145" i="1"/>
  <c r="AI1146" i="1"/>
  <c r="AI1147" i="1"/>
  <c r="AI1148" i="1"/>
  <c r="AI1149" i="1"/>
  <c r="AI1150" i="1"/>
  <c r="AI1151" i="1"/>
  <c r="AI1152" i="1"/>
  <c r="AI1153" i="1"/>
  <c r="AI1154" i="1"/>
  <c r="AI1155" i="1"/>
  <c r="AI1156" i="1"/>
  <c r="AI1157" i="1"/>
  <c r="AI1158" i="1"/>
  <c r="AI1159" i="1"/>
  <c r="AI1160" i="1"/>
  <c r="AI1161" i="1"/>
  <c r="AI1162" i="1"/>
  <c r="AI1163" i="1"/>
  <c r="AI1164" i="1"/>
  <c r="AI1165" i="1"/>
  <c r="AI1166" i="1"/>
  <c r="AI1167" i="1"/>
  <c r="AI1168" i="1"/>
  <c r="AI1169" i="1"/>
  <c r="AI1170" i="1"/>
  <c r="AI1171" i="1"/>
  <c r="AI1172" i="1"/>
  <c r="AI1173" i="1"/>
  <c r="AI1174" i="1"/>
  <c r="AI1175" i="1"/>
  <c r="AI1176" i="1"/>
  <c r="AI1177" i="1"/>
  <c r="AI1178" i="1"/>
  <c r="AI1179" i="1"/>
  <c r="AI1180" i="1"/>
  <c r="AI1181" i="1"/>
  <c r="AI1182" i="1"/>
  <c r="AI1183" i="1"/>
  <c r="AI1184" i="1"/>
  <c r="AI1185" i="1"/>
  <c r="AI1186" i="1"/>
  <c r="AI1187" i="1"/>
  <c r="AI1188" i="1"/>
  <c r="AI1189" i="1"/>
  <c r="AI1190" i="1"/>
  <c r="AI1191" i="1"/>
  <c r="AI1192" i="1"/>
  <c r="AI1193" i="1"/>
  <c r="AI1194" i="1"/>
  <c r="AI1195" i="1"/>
  <c r="AI1196" i="1"/>
  <c r="AI1197" i="1"/>
  <c r="AI1198" i="1"/>
  <c r="AI1199" i="1"/>
  <c r="AI1200" i="1"/>
  <c r="AI1201" i="1"/>
  <c r="AI1202" i="1"/>
  <c r="AI1203" i="1"/>
  <c r="AI1204" i="1"/>
  <c r="AI1205" i="1"/>
  <c r="AI1206" i="1"/>
  <c r="AI1207" i="1"/>
  <c r="AI1208" i="1"/>
  <c r="AI1209" i="1"/>
  <c r="AI1210" i="1"/>
  <c r="AI1211" i="1"/>
  <c r="AI1212" i="1"/>
  <c r="AI1213" i="1"/>
  <c r="AI1214" i="1"/>
  <c r="AI1215" i="1"/>
  <c r="AI1216" i="1"/>
  <c r="AI1217" i="1"/>
  <c r="AI1218" i="1"/>
  <c r="AI1219" i="1"/>
  <c r="AI1220" i="1"/>
  <c r="AI1221" i="1"/>
  <c r="AI1222" i="1"/>
  <c r="AI1223" i="1"/>
  <c r="AI1224" i="1"/>
  <c r="AI1225" i="1"/>
  <c r="AI1226" i="1"/>
  <c r="AI1227" i="1"/>
  <c r="AI1228" i="1"/>
  <c r="AI1229" i="1"/>
  <c r="AI1230" i="1"/>
  <c r="AI1231" i="1"/>
  <c r="AI1232" i="1"/>
  <c r="AI1233" i="1"/>
  <c r="AI1234" i="1"/>
  <c r="AI1235" i="1"/>
  <c r="AI1236" i="1"/>
  <c r="AI1237" i="1"/>
  <c r="AI1238" i="1"/>
  <c r="AI1239" i="1"/>
  <c r="AI1240" i="1"/>
  <c r="AI1241" i="1"/>
  <c r="AI1242" i="1"/>
  <c r="AI1243" i="1"/>
  <c r="AI1244" i="1"/>
  <c r="AI1245" i="1"/>
  <c r="AI1246" i="1"/>
  <c r="AI1247" i="1"/>
  <c r="AI1248" i="1"/>
  <c r="AI1249" i="1"/>
  <c r="AI1250" i="1"/>
  <c r="AI1251" i="1"/>
  <c r="AI1252" i="1"/>
  <c r="AI1253" i="1"/>
  <c r="AI1254" i="1"/>
  <c r="AI1255" i="1"/>
  <c r="AI1256" i="1"/>
  <c r="AI1257" i="1"/>
  <c r="AI1258" i="1"/>
  <c r="AI1259" i="1"/>
  <c r="AI1260" i="1"/>
  <c r="AI1261" i="1"/>
  <c r="AI1262" i="1"/>
  <c r="AI1263" i="1"/>
  <c r="AI1264" i="1"/>
  <c r="AI1265" i="1"/>
  <c r="AI1266" i="1"/>
  <c r="AI1267" i="1"/>
  <c r="AI1268" i="1"/>
  <c r="AI1269" i="1"/>
  <c r="AI1270" i="1"/>
  <c r="AI1271" i="1"/>
  <c r="AI1272" i="1"/>
  <c r="AI1273" i="1"/>
  <c r="AI1274" i="1"/>
  <c r="AI1275" i="1"/>
  <c r="AI1276" i="1"/>
  <c r="AI1277" i="1"/>
  <c r="AI1278" i="1"/>
  <c r="AI1279" i="1"/>
  <c r="AI1280" i="1"/>
  <c r="AI1281" i="1"/>
  <c r="AI1282" i="1"/>
  <c r="AI1283" i="1"/>
  <c r="AI1284" i="1"/>
  <c r="AI1285" i="1"/>
  <c r="AI1286" i="1"/>
  <c r="AI1287" i="1"/>
  <c r="AI1288" i="1"/>
  <c r="AI1289" i="1"/>
  <c r="AI1290" i="1"/>
  <c r="AI1291" i="1"/>
  <c r="AI1292" i="1"/>
  <c r="AI1293" i="1"/>
  <c r="AI1294" i="1"/>
  <c r="AI1295" i="1"/>
  <c r="AI1296" i="1"/>
  <c r="AI1297" i="1"/>
  <c r="AI1298" i="1"/>
  <c r="AI1299" i="1"/>
  <c r="AI1300" i="1"/>
  <c r="AI1301" i="1"/>
  <c r="AI1302" i="1"/>
  <c r="AI1303" i="1"/>
  <c r="AI1304" i="1"/>
  <c r="AI1305" i="1"/>
  <c r="AI1306" i="1"/>
  <c r="AI1307" i="1"/>
  <c r="AI1308" i="1"/>
  <c r="AI1309" i="1"/>
  <c r="AI1310" i="1"/>
  <c r="AI1311" i="1"/>
  <c r="AI1312" i="1"/>
  <c r="AI1313" i="1"/>
  <c r="AI1314" i="1"/>
  <c r="AI1315" i="1"/>
  <c r="AI1316" i="1"/>
  <c r="AI1317" i="1"/>
  <c r="AI1318" i="1"/>
  <c r="AI1319" i="1"/>
  <c r="AI1320" i="1"/>
  <c r="AI1321" i="1"/>
  <c r="AI1322" i="1"/>
  <c r="AI1323" i="1"/>
  <c r="AI1324" i="1"/>
  <c r="AI1325" i="1"/>
  <c r="AI1326" i="1"/>
  <c r="AI1327" i="1"/>
  <c r="AI1328" i="1"/>
  <c r="AI1329" i="1"/>
  <c r="AI1330" i="1"/>
  <c r="AI1331" i="1"/>
  <c r="AI1332" i="1"/>
  <c r="AI1333" i="1"/>
  <c r="AI1334" i="1"/>
  <c r="AI1335" i="1"/>
  <c r="AI1336" i="1"/>
  <c r="AI1337" i="1"/>
  <c r="AI1338" i="1"/>
  <c r="AI1339" i="1"/>
  <c r="AI1340" i="1"/>
  <c r="AI1341" i="1"/>
  <c r="AI1342" i="1"/>
  <c r="AI1343" i="1"/>
  <c r="AI1344" i="1"/>
  <c r="AI1345" i="1"/>
  <c r="AI1346" i="1"/>
  <c r="AI1347" i="1"/>
  <c r="AI1348" i="1"/>
  <c r="AI1349" i="1"/>
  <c r="AI1350" i="1"/>
  <c r="AI1351" i="1"/>
  <c r="AI1352" i="1"/>
  <c r="AI1353" i="1"/>
  <c r="AI1354" i="1"/>
  <c r="AI1355" i="1"/>
  <c r="AI1356" i="1"/>
  <c r="AI1357" i="1"/>
  <c r="AI1358" i="1"/>
  <c r="AI1359" i="1"/>
  <c r="AI1360" i="1"/>
  <c r="AI1361" i="1"/>
  <c r="AI1362" i="1"/>
  <c r="AI1363" i="1"/>
  <c r="AI1364" i="1"/>
  <c r="AI1365" i="1"/>
  <c r="AI1366" i="1"/>
  <c r="AI1367" i="1"/>
  <c r="AI1368" i="1"/>
  <c r="AI1369" i="1"/>
  <c r="AI1370" i="1"/>
  <c r="AI1371" i="1"/>
  <c r="AI1372" i="1"/>
  <c r="AI1373" i="1"/>
  <c r="AI1374" i="1"/>
  <c r="AI1375" i="1"/>
  <c r="AI1376" i="1"/>
  <c r="AI1377" i="1"/>
  <c r="AI1378" i="1"/>
  <c r="AI1379" i="1"/>
  <c r="AI1380" i="1"/>
  <c r="AI1381" i="1"/>
  <c r="AI1382" i="1"/>
  <c r="AI1383" i="1"/>
  <c r="AI1384" i="1"/>
  <c r="AI1385" i="1"/>
  <c r="AI1386" i="1"/>
  <c r="AI1387" i="1"/>
  <c r="AI1388" i="1"/>
  <c r="AI1389" i="1"/>
  <c r="AI1390" i="1"/>
  <c r="AI1391" i="1"/>
  <c r="AI1392" i="1"/>
  <c r="AI1393" i="1"/>
  <c r="AI1394" i="1"/>
  <c r="AI1395" i="1"/>
  <c r="AI1396" i="1"/>
  <c r="AI1397" i="1"/>
  <c r="AI1398" i="1"/>
  <c r="AI1399" i="1"/>
  <c r="AI1400" i="1"/>
  <c r="AI1401" i="1"/>
  <c r="AI1402" i="1"/>
  <c r="AI1403" i="1"/>
  <c r="AI1404" i="1"/>
  <c r="AI1405" i="1"/>
  <c r="AI1406" i="1"/>
  <c r="AI1407" i="1"/>
  <c r="AI1408" i="1"/>
  <c r="AI1409" i="1"/>
  <c r="AI1410" i="1"/>
  <c r="AI1411" i="1"/>
  <c r="AI1412" i="1"/>
  <c r="AI1413" i="1"/>
  <c r="AI1414" i="1"/>
  <c r="AI1415" i="1"/>
  <c r="AI1416" i="1"/>
  <c r="AI1417" i="1"/>
  <c r="AI1418" i="1"/>
  <c r="AI1419" i="1"/>
  <c r="AI1420" i="1"/>
  <c r="AI1421" i="1"/>
  <c r="AI1422" i="1"/>
  <c r="AI1423" i="1"/>
  <c r="AI1424" i="1"/>
  <c r="AI1425" i="1"/>
  <c r="AI1426" i="1"/>
  <c r="AI1427" i="1"/>
  <c r="AI1428" i="1"/>
  <c r="AI1429" i="1"/>
  <c r="AI1430" i="1"/>
  <c r="AI1431" i="1"/>
  <c r="AI1432" i="1"/>
  <c r="AI1433" i="1"/>
  <c r="AI1434" i="1"/>
  <c r="AI1435" i="1"/>
  <c r="AI1436" i="1"/>
  <c r="AI1437" i="1"/>
  <c r="AI1438" i="1"/>
  <c r="AI1439" i="1"/>
  <c r="AI1440" i="1"/>
  <c r="AI1441" i="1"/>
  <c r="AI1442" i="1"/>
  <c r="AI1443" i="1"/>
  <c r="AI1444" i="1"/>
  <c r="AI1445" i="1"/>
  <c r="AI1446" i="1"/>
  <c r="AI1447" i="1"/>
  <c r="AI1448" i="1"/>
  <c r="AI1449" i="1"/>
  <c r="AI1450" i="1"/>
  <c r="AI1451" i="1"/>
  <c r="AI1452" i="1"/>
  <c r="AI1453" i="1"/>
  <c r="AI1454" i="1"/>
  <c r="AI1455" i="1"/>
  <c r="AI1456" i="1"/>
  <c r="AI1457" i="1"/>
  <c r="AI1458" i="1"/>
  <c r="AI1459" i="1"/>
  <c r="AI1460" i="1"/>
  <c r="AI1461" i="1"/>
  <c r="AI1462" i="1"/>
  <c r="AI1463" i="1"/>
  <c r="AI1464" i="1"/>
  <c r="AI1465" i="1"/>
  <c r="AI1466" i="1"/>
  <c r="AI1467" i="1"/>
  <c r="AI1468" i="1"/>
  <c r="AI1469" i="1"/>
  <c r="AI1470" i="1"/>
  <c r="AI1471" i="1"/>
  <c r="AI2" i="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374" i="1"/>
  <c r="AG375" i="1"/>
  <c r="AG376" i="1"/>
  <c r="AG377" i="1"/>
  <c r="AG378" i="1"/>
  <c r="AG379" i="1"/>
  <c r="AG380" i="1"/>
  <c r="AG381" i="1"/>
  <c r="AG382" i="1"/>
  <c r="AG383" i="1"/>
  <c r="AG384" i="1"/>
  <c r="AG385" i="1"/>
  <c r="AG386" i="1"/>
  <c r="AG387" i="1"/>
  <c r="AG388" i="1"/>
  <c r="AG389" i="1"/>
  <c r="AG390" i="1"/>
  <c r="AG391" i="1"/>
  <c r="AG392" i="1"/>
  <c r="AG393" i="1"/>
  <c r="AG394" i="1"/>
  <c r="AG395" i="1"/>
  <c r="AG396" i="1"/>
  <c r="AG397" i="1"/>
  <c r="AG398" i="1"/>
  <c r="AG399" i="1"/>
  <c r="AG400" i="1"/>
  <c r="AG401" i="1"/>
  <c r="AG402" i="1"/>
  <c r="AG403" i="1"/>
  <c r="AG404" i="1"/>
  <c r="AG405" i="1"/>
  <c r="AG406" i="1"/>
  <c r="AG407" i="1"/>
  <c r="AG408" i="1"/>
  <c r="AG409" i="1"/>
  <c r="AG410" i="1"/>
  <c r="AG411" i="1"/>
  <c r="AG412" i="1"/>
  <c r="AG413" i="1"/>
  <c r="AG414" i="1"/>
  <c r="AG415" i="1"/>
  <c r="AG416" i="1"/>
  <c r="AG417" i="1"/>
  <c r="AG418" i="1"/>
  <c r="AG419" i="1"/>
  <c r="AG420" i="1"/>
  <c r="AG421" i="1"/>
  <c r="AG422" i="1"/>
  <c r="AG423" i="1"/>
  <c r="AG424" i="1"/>
  <c r="AG425" i="1"/>
  <c r="AG426" i="1"/>
  <c r="AG427" i="1"/>
  <c r="AG428" i="1"/>
  <c r="AG429" i="1"/>
  <c r="AG430" i="1"/>
  <c r="AG431" i="1"/>
  <c r="AG432" i="1"/>
  <c r="AG433" i="1"/>
  <c r="AG434" i="1"/>
  <c r="AG435" i="1"/>
  <c r="AG436" i="1"/>
  <c r="AG437" i="1"/>
  <c r="AG438" i="1"/>
  <c r="AG439" i="1"/>
  <c r="AG440" i="1"/>
  <c r="AG441" i="1"/>
  <c r="AG442" i="1"/>
  <c r="AG443" i="1"/>
  <c r="AG444" i="1"/>
  <c r="AG445" i="1"/>
  <c r="AG446" i="1"/>
  <c r="AG447" i="1"/>
  <c r="AG448" i="1"/>
  <c r="AG449" i="1"/>
  <c r="AG450" i="1"/>
  <c r="AG451" i="1"/>
  <c r="AG452" i="1"/>
  <c r="AG453" i="1"/>
  <c r="AG454" i="1"/>
  <c r="AG455" i="1"/>
  <c r="AG456" i="1"/>
  <c r="AG457" i="1"/>
  <c r="AG458" i="1"/>
  <c r="AG459" i="1"/>
  <c r="AG460" i="1"/>
  <c r="AG461" i="1"/>
  <c r="AG462" i="1"/>
  <c r="AG463" i="1"/>
  <c r="AG464" i="1"/>
  <c r="AG465" i="1"/>
  <c r="AG466" i="1"/>
  <c r="AG467" i="1"/>
  <c r="AG468" i="1"/>
  <c r="AG469" i="1"/>
  <c r="AG470" i="1"/>
  <c r="AG471" i="1"/>
  <c r="AG472" i="1"/>
  <c r="AG473" i="1"/>
  <c r="AG474" i="1"/>
  <c r="AG475" i="1"/>
  <c r="AG476" i="1"/>
  <c r="AG477" i="1"/>
  <c r="AG478" i="1"/>
  <c r="AG479" i="1"/>
  <c r="AG480" i="1"/>
  <c r="AG481" i="1"/>
  <c r="AG482" i="1"/>
  <c r="AG483" i="1"/>
  <c r="AG484" i="1"/>
  <c r="AG485" i="1"/>
  <c r="AG486" i="1"/>
  <c r="AG487" i="1"/>
  <c r="AG488" i="1"/>
  <c r="AG489" i="1"/>
  <c r="AG490" i="1"/>
  <c r="AG491" i="1"/>
  <c r="AG492" i="1"/>
  <c r="AG493" i="1"/>
  <c r="AG494" i="1"/>
  <c r="AG495" i="1"/>
  <c r="AG496" i="1"/>
  <c r="AG497" i="1"/>
  <c r="AG498" i="1"/>
  <c r="AG499" i="1"/>
  <c r="AG500" i="1"/>
  <c r="AG501" i="1"/>
  <c r="AG502" i="1"/>
  <c r="AG503" i="1"/>
  <c r="AG504" i="1"/>
  <c r="AG505" i="1"/>
  <c r="AG506" i="1"/>
  <c r="AG507" i="1"/>
  <c r="AG508" i="1"/>
  <c r="AG509" i="1"/>
  <c r="AG510" i="1"/>
  <c r="AG511" i="1"/>
  <c r="AG512" i="1"/>
  <c r="AG513" i="1"/>
  <c r="AG514" i="1"/>
  <c r="AG515" i="1"/>
  <c r="AG516" i="1"/>
  <c r="AG517" i="1"/>
  <c r="AG518" i="1"/>
  <c r="AG519" i="1"/>
  <c r="AG520" i="1"/>
  <c r="AG521" i="1"/>
  <c r="AG522" i="1"/>
  <c r="AG523" i="1"/>
  <c r="AG524" i="1"/>
  <c r="AG525" i="1"/>
  <c r="AG526" i="1"/>
  <c r="AG527" i="1"/>
  <c r="AG528" i="1"/>
  <c r="AG529" i="1"/>
  <c r="AG530" i="1"/>
  <c r="AG531" i="1"/>
  <c r="AG532" i="1"/>
  <c r="AG533" i="1"/>
  <c r="AG534" i="1"/>
  <c r="AG535" i="1"/>
  <c r="AG536" i="1"/>
  <c r="AG537" i="1"/>
  <c r="AG538" i="1"/>
  <c r="AG539" i="1"/>
  <c r="AG540" i="1"/>
  <c r="AG541" i="1"/>
  <c r="AG542" i="1"/>
  <c r="AG543" i="1"/>
  <c r="AG544" i="1"/>
  <c r="AG545" i="1"/>
  <c r="AG546" i="1"/>
  <c r="AG547" i="1"/>
  <c r="AG548" i="1"/>
  <c r="AG549" i="1"/>
  <c r="AG550" i="1"/>
  <c r="AG551" i="1"/>
  <c r="AG552" i="1"/>
  <c r="AG553" i="1"/>
  <c r="AG554" i="1"/>
  <c r="AG555" i="1"/>
  <c r="AG556" i="1"/>
  <c r="AG557" i="1"/>
  <c r="AG558" i="1"/>
  <c r="AG559" i="1"/>
  <c r="AG560" i="1"/>
  <c r="AG561" i="1"/>
  <c r="AG562" i="1"/>
  <c r="AG563" i="1"/>
  <c r="AG564" i="1"/>
  <c r="AG565" i="1"/>
  <c r="AG566" i="1"/>
  <c r="AG567" i="1"/>
  <c r="AG568" i="1"/>
  <c r="AG569" i="1"/>
  <c r="AG570" i="1"/>
  <c r="AG571" i="1"/>
  <c r="AG572" i="1"/>
  <c r="AG573" i="1"/>
  <c r="AG574" i="1"/>
  <c r="AG575" i="1"/>
  <c r="AG576" i="1"/>
  <c r="AG577" i="1"/>
  <c r="AG578" i="1"/>
  <c r="AG579" i="1"/>
  <c r="AG580" i="1"/>
  <c r="AG581" i="1"/>
  <c r="AG582" i="1"/>
  <c r="AG583" i="1"/>
  <c r="AG584" i="1"/>
  <c r="AG585" i="1"/>
  <c r="AG586" i="1"/>
  <c r="AG587" i="1"/>
  <c r="AG588" i="1"/>
  <c r="AG589" i="1"/>
  <c r="AG590" i="1"/>
  <c r="AG591" i="1"/>
  <c r="AG592" i="1"/>
  <c r="AG593" i="1"/>
  <c r="AG594" i="1"/>
  <c r="AG595" i="1"/>
  <c r="AG596" i="1"/>
  <c r="AG597" i="1"/>
  <c r="AG598" i="1"/>
  <c r="AG599" i="1"/>
  <c r="AG600" i="1"/>
  <c r="AG601" i="1"/>
  <c r="AG602" i="1"/>
  <c r="AG603" i="1"/>
  <c r="AG604" i="1"/>
  <c r="AG605" i="1"/>
  <c r="AG606" i="1"/>
  <c r="AG607" i="1"/>
  <c r="AG608" i="1"/>
  <c r="AG609" i="1"/>
  <c r="AG610" i="1"/>
  <c r="AG611" i="1"/>
  <c r="AG612" i="1"/>
  <c r="AG613" i="1"/>
  <c r="AG614" i="1"/>
  <c r="AG615" i="1"/>
  <c r="AG616" i="1"/>
  <c r="AG617" i="1"/>
  <c r="AG618" i="1"/>
  <c r="AG619" i="1"/>
  <c r="AG620" i="1"/>
  <c r="AG621" i="1"/>
  <c r="AG622" i="1"/>
  <c r="AG623" i="1"/>
  <c r="AG624" i="1"/>
  <c r="AG625" i="1"/>
  <c r="AG626" i="1"/>
  <c r="AG627" i="1"/>
  <c r="AG628" i="1"/>
  <c r="AG629" i="1"/>
  <c r="AG630" i="1"/>
  <c r="AG631" i="1"/>
  <c r="AG632" i="1"/>
  <c r="AG633" i="1"/>
  <c r="AG634" i="1"/>
  <c r="AG635" i="1"/>
  <c r="AG636" i="1"/>
  <c r="AG637" i="1"/>
  <c r="AG638" i="1"/>
  <c r="AG639" i="1"/>
  <c r="AG640" i="1"/>
  <c r="AG641" i="1"/>
  <c r="AG642" i="1"/>
  <c r="AG643" i="1"/>
  <c r="AG644" i="1"/>
  <c r="AG645" i="1"/>
  <c r="AG646" i="1"/>
  <c r="AG647" i="1"/>
  <c r="AG648" i="1"/>
  <c r="AG649" i="1"/>
  <c r="AG650" i="1"/>
  <c r="AG651" i="1"/>
  <c r="AG652" i="1"/>
  <c r="AG653" i="1"/>
  <c r="AG654" i="1"/>
  <c r="AG655" i="1"/>
  <c r="AG656" i="1"/>
  <c r="AG657" i="1"/>
  <c r="AG658" i="1"/>
  <c r="AG659" i="1"/>
  <c r="AG660" i="1"/>
  <c r="AG661" i="1"/>
  <c r="AG662" i="1"/>
  <c r="AG663" i="1"/>
  <c r="AG664" i="1"/>
  <c r="AG665" i="1"/>
  <c r="AG666" i="1"/>
  <c r="AG667" i="1"/>
  <c r="AG668" i="1"/>
  <c r="AG669" i="1"/>
  <c r="AG670" i="1"/>
  <c r="AG671" i="1"/>
  <c r="AG672" i="1"/>
  <c r="AG673" i="1"/>
  <c r="AG674" i="1"/>
  <c r="AG675" i="1"/>
  <c r="AG676" i="1"/>
  <c r="AG677" i="1"/>
  <c r="AG678" i="1"/>
  <c r="AG679" i="1"/>
  <c r="AG680" i="1"/>
  <c r="AG681" i="1"/>
  <c r="AG682" i="1"/>
  <c r="AG683" i="1"/>
  <c r="AG684" i="1"/>
  <c r="AG685" i="1"/>
  <c r="AG686" i="1"/>
  <c r="AG687" i="1"/>
  <c r="AG688" i="1"/>
  <c r="AG689" i="1"/>
  <c r="AG690" i="1"/>
  <c r="AG691" i="1"/>
  <c r="AG692" i="1"/>
  <c r="AG693" i="1"/>
  <c r="AG694" i="1"/>
  <c r="AG695" i="1"/>
  <c r="AG696" i="1"/>
  <c r="AG697" i="1"/>
  <c r="AG698" i="1"/>
  <c r="AG699" i="1"/>
  <c r="AG700" i="1"/>
  <c r="AG701" i="1"/>
  <c r="AG702" i="1"/>
  <c r="AG703" i="1"/>
  <c r="AG704" i="1"/>
  <c r="AG705" i="1"/>
  <c r="AG706" i="1"/>
  <c r="AG707" i="1"/>
  <c r="AG708" i="1"/>
  <c r="AG709" i="1"/>
  <c r="AG710" i="1"/>
  <c r="AG711" i="1"/>
  <c r="AG712" i="1"/>
  <c r="AG713" i="1"/>
  <c r="AG714" i="1"/>
  <c r="AG715" i="1"/>
  <c r="AG716" i="1"/>
  <c r="AG717" i="1"/>
  <c r="AG718" i="1"/>
  <c r="AG719" i="1"/>
  <c r="AG720" i="1"/>
  <c r="AG721" i="1"/>
  <c r="AG722" i="1"/>
  <c r="AG723" i="1"/>
  <c r="AG724" i="1"/>
  <c r="AG725" i="1"/>
  <c r="AG726" i="1"/>
  <c r="AG727" i="1"/>
  <c r="AG728" i="1"/>
  <c r="AG729" i="1"/>
  <c r="AG730" i="1"/>
  <c r="AG731" i="1"/>
  <c r="AG732" i="1"/>
  <c r="AG733" i="1"/>
  <c r="AG734" i="1"/>
  <c r="AG735" i="1"/>
  <c r="AG736" i="1"/>
  <c r="AG737" i="1"/>
  <c r="AG738" i="1"/>
  <c r="AG739" i="1"/>
  <c r="AG740" i="1"/>
  <c r="AG741" i="1"/>
  <c r="AG742" i="1"/>
  <c r="AG743" i="1"/>
  <c r="AG744" i="1"/>
  <c r="AG745" i="1"/>
  <c r="AG746" i="1"/>
  <c r="AG747" i="1"/>
  <c r="AG748" i="1"/>
  <c r="AG749" i="1"/>
  <c r="AG750" i="1"/>
  <c r="AG751" i="1"/>
  <c r="AG752" i="1"/>
  <c r="AG753" i="1"/>
  <c r="AG754" i="1"/>
  <c r="AG755" i="1"/>
  <c r="AG756" i="1"/>
  <c r="AG757" i="1"/>
  <c r="AG758" i="1"/>
  <c r="AG759" i="1"/>
  <c r="AG760" i="1"/>
  <c r="AG761" i="1"/>
  <c r="AG762" i="1"/>
  <c r="AG763" i="1"/>
  <c r="AG764" i="1"/>
  <c r="AG765" i="1"/>
  <c r="AG766" i="1"/>
  <c r="AG767" i="1"/>
  <c r="AG768" i="1"/>
  <c r="AG769" i="1"/>
  <c r="AG770" i="1"/>
  <c r="AG771" i="1"/>
  <c r="AG772" i="1"/>
  <c r="AG773" i="1"/>
  <c r="AG774" i="1"/>
  <c r="AG775" i="1"/>
  <c r="AG776" i="1"/>
  <c r="AG777" i="1"/>
  <c r="AG778" i="1"/>
  <c r="AG779" i="1"/>
  <c r="AG780" i="1"/>
  <c r="AG781" i="1"/>
  <c r="AG782" i="1"/>
  <c r="AG783" i="1"/>
  <c r="AG784" i="1"/>
  <c r="AG785" i="1"/>
  <c r="AG786" i="1"/>
  <c r="AG787" i="1"/>
  <c r="AG788" i="1"/>
  <c r="AG789" i="1"/>
  <c r="AG790" i="1"/>
  <c r="AG791" i="1"/>
  <c r="AG792" i="1"/>
  <c r="AG793" i="1"/>
  <c r="AG794" i="1"/>
  <c r="AG795" i="1"/>
  <c r="AG796" i="1"/>
  <c r="AG797" i="1"/>
  <c r="AG798" i="1"/>
  <c r="AG799" i="1"/>
  <c r="AG800" i="1"/>
  <c r="AG801" i="1"/>
  <c r="AG802" i="1"/>
  <c r="AG803" i="1"/>
  <c r="AG804" i="1"/>
  <c r="AG805" i="1"/>
  <c r="AG806" i="1"/>
  <c r="AG807" i="1"/>
  <c r="AG808" i="1"/>
  <c r="AG809" i="1"/>
  <c r="AG810" i="1"/>
  <c r="AG811" i="1"/>
  <c r="AG812" i="1"/>
  <c r="AG813" i="1"/>
  <c r="AG814" i="1"/>
  <c r="AG815" i="1"/>
  <c r="AG816" i="1"/>
  <c r="AG817" i="1"/>
  <c r="AG818" i="1"/>
  <c r="AG819" i="1"/>
  <c r="AG820" i="1"/>
  <c r="AG821" i="1"/>
  <c r="AG822" i="1"/>
  <c r="AG823" i="1"/>
  <c r="AG824" i="1"/>
  <c r="AG825" i="1"/>
  <c r="AG826" i="1"/>
  <c r="AG827" i="1"/>
  <c r="AG828" i="1"/>
  <c r="AG829" i="1"/>
  <c r="AG830" i="1"/>
  <c r="AG831" i="1"/>
  <c r="AG832" i="1"/>
  <c r="AG833" i="1"/>
  <c r="AG834" i="1"/>
  <c r="AG835" i="1"/>
  <c r="AG836" i="1"/>
  <c r="AG837" i="1"/>
  <c r="AG838" i="1"/>
  <c r="AG839" i="1"/>
  <c r="AG840" i="1"/>
  <c r="AG841" i="1"/>
  <c r="AG842" i="1"/>
  <c r="AG843" i="1"/>
  <c r="AG844" i="1"/>
  <c r="AG845" i="1"/>
  <c r="AG846" i="1"/>
  <c r="AG847" i="1"/>
  <c r="AG848" i="1"/>
  <c r="AG849" i="1"/>
  <c r="AG850" i="1"/>
  <c r="AG851" i="1"/>
  <c r="AG852" i="1"/>
  <c r="AG853" i="1"/>
  <c r="AG854" i="1"/>
  <c r="AG855" i="1"/>
  <c r="AG856" i="1"/>
  <c r="AG857" i="1"/>
  <c r="AG858" i="1"/>
  <c r="AG859" i="1"/>
  <c r="AG860" i="1"/>
  <c r="AG861" i="1"/>
  <c r="AG862" i="1"/>
  <c r="AG863" i="1"/>
  <c r="AG864" i="1"/>
  <c r="AG865" i="1"/>
  <c r="AG866" i="1"/>
  <c r="AG867" i="1"/>
  <c r="AG868" i="1"/>
  <c r="AG869" i="1"/>
  <c r="AG870" i="1"/>
  <c r="AG871" i="1"/>
  <c r="AG872" i="1"/>
  <c r="AG873" i="1"/>
  <c r="AG874" i="1"/>
  <c r="AG875" i="1"/>
  <c r="AG876" i="1"/>
  <c r="AG877" i="1"/>
  <c r="AG878" i="1"/>
  <c r="AG879" i="1"/>
  <c r="AG880" i="1"/>
  <c r="AG881" i="1"/>
  <c r="AG882" i="1"/>
  <c r="AG883" i="1"/>
  <c r="AG884" i="1"/>
  <c r="AG885" i="1"/>
  <c r="AG886" i="1"/>
  <c r="AG887" i="1"/>
  <c r="AG888" i="1"/>
  <c r="AG889" i="1"/>
  <c r="AG890" i="1"/>
  <c r="AG891" i="1"/>
  <c r="AG892" i="1"/>
  <c r="AG893" i="1"/>
  <c r="AG894" i="1"/>
  <c r="AG895" i="1"/>
  <c r="AG896" i="1"/>
  <c r="AG897" i="1"/>
  <c r="AG898" i="1"/>
  <c r="AG899" i="1"/>
  <c r="AG900" i="1"/>
  <c r="AG901" i="1"/>
  <c r="AG902" i="1"/>
  <c r="AG903" i="1"/>
  <c r="AG904" i="1"/>
  <c r="AG905" i="1"/>
  <c r="AG906" i="1"/>
  <c r="AG907" i="1"/>
  <c r="AG908" i="1"/>
  <c r="AG909" i="1"/>
  <c r="AG910" i="1"/>
  <c r="AG911" i="1"/>
  <c r="AG912" i="1"/>
  <c r="AG913" i="1"/>
  <c r="AG914" i="1"/>
  <c r="AG915" i="1"/>
  <c r="AG916" i="1"/>
  <c r="AG917" i="1"/>
  <c r="AG918" i="1"/>
  <c r="AG919" i="1"/>
  <c r="AG920" i="1"/>
  <c r="AG921" i="1"/>
  <c r="AG922" i="1"/>
  <c r="AG923" i="1"/>
  <c r="AG924" i="1"/>
  <c r="AG925" i="1"/>
  <c r="AG926" i="1"/>
  <c r="AG927" i="1"/>
  <c r="AG928" i="1"/>
  <c r="AG929" i="1"/>
  <c r="AG930" i="1"/>
  <c r="AG931" i="1"/>
  <c r="AG932" i="1"/>
  <c r="AG933" i="1"/>
  <c r="AG934" i="1"/>
  <c r="AG935" i="1"/>
  <c r="AG936" i="1"/>
  <c r="AG937" i="1"/>
  <c r="AG938" i="1"/>
  <c r="AG939" i="1"/>
  <c r="AG940" i="1"/>
  <c r="AG941" i="1"/>
  <c r="AG942" i="1"/>
  <c r="AG943" i="1"/>
  <c r="AG944" i="1"/>
  <c r="AG945" i="1"/>
  <c r="AG946" i="1"/>
  <c r="AG947" i="1"/>
  <c r="AG948" i="1"/>
  <c r="AG949" i="1"/>
  <c r="AG950" i="1"/>
  <c r="AG951" i="1"/>
  <c r="AG952" i="1"/>
  <c r="AG953" i="1"/>
  <c r="AG954" i="1"/>
  <c r="AG955" i="1"/>
  <c r="AG956" i="1"/>
  <c r="AG957" i="1"/>
  <c r="AG958" i="1"/>
  <c r="AG959" i="1"/>
  <c r="AG960" i="1"/>
  <c r="AG961" i="1"/>
  <c r="AG962" i="1"/>
  <c r="AG963" i="1"/>
  <c r="AG964" i="1"/>
  <c r="AG965" i="1"/>
  <c r="AG966" i="1"/>
  <c r="AG967" i="1"/>
  <c r="AG968" i="1"/>
  <c r="AG969" i="1"/>
  <c r="AG970" i="1"/>
  <c r="AG971" i="1"/>
  <c r="AG972" i="1"/>
  <c r="AG973" i="1"/>
  <c r="AG974" i="1"/>
  <c r="AG975" i="1"/>
  <c r="AG976" i="1"/>
  <c r="AG977" i="1"/>
  <c r="AG978" i="1"/>
  <c r="AG979" i="1"/>
  <c r="AG980" i="1"/>
  <c r="AG981" i="1"/>
  <c r="AG982" i="1"/>
  <c r="AG983" i="1"/>
  <c r="AG984" i="1"/>
  <c r="AG985" i="1"/>
  <c r="AG986" i="1"/>
  <c r="AG987" i="1"/>
  <c r="AG988" i="1"/>
  <c r="AG989" i="1"/>
  <c r="AG990" i="1"/>
  <c r="AG991" i="1"/>
  <c r="AG992" i="1"/>
  <c r="AG993" i="1"/>
  <c r="AG994" i="1"/>
  <c r="AG995" i="1"/>
  <c r="AG996" i="1"/>
  <c r="AG997" i="1"/>
  <c r="AG998" i="1"/>
  <c r="AG999" i="1"/>
  <c r="AG1000" i="1"/>
  <c r="AG1001" i="1"/>
  <c r="AG1002" i="1"/>
  <c r="AG1003" i="1"/>
  <c r="AG1004" i="1"/>
  <c r="AG1005" i="1"/>
  <c r="AG1006" i="1"/>
  <c r="AG1007" i="1"/>
  <c r="AG1008" i="1"/>
  <c r="AG1009" i="1"/>
  <c r="AG1010" i="1"/>
  <c r="AG1011" i="1"/>
  <c r="AG1012" i="1"/>
  <c r="AG1013" i="1"/>
  <c r="AG1014" i="1"/>
  <c r="AG1015" i="1"/>
  <c r="AG1016" i="1"/>
  <c r="AG1017" i="1"/>
  <c r="AG1018" i="1"/>
  <c r="AG1019" i="1"/>
  <c r="AG1020" i="1"/>
  <c r="AG1021" i="1"/>
  <c r="AG1022" i="1"/>
  <c r="AG1023" i="1"/>
  <c r="AG1024" i="1"/>
  <c r="AG1025" i="1"/>
  <c r="AG1026" i="1"/>
  <c r="AG1027" i="1"/>
  <c r="AG1028" i="1"/>
  <c r="AG1029" i="1"/>
  <c r="AG1030" i="1"/>
  <c r="AG1031" i="1"/>
  <c r="AG1032" i="1"/>
  <c r="AG1033" i="1"/>
  <c r="AG1034" i="1"/>
  <c r="AG1035" i="1"/>
  <c r="AG1036" i="1"/>
  <c r="AG1037" i="1"/>
  <c r="AG1038" i="1"/>
  <c r="AG1039" i="1"/>
  <c r="AG1040" i="1"/>
  <c r="AG1041" i="1"/>
  <c r="AG1042" i="1"/>
  <c r="AG1043" i="1"/>
  <c r="AG1044" i="1"/>
  <c r="AG1045" i="1"/>
  <c r="AG1046" i="1"/>
  <c r="AG1047" i="1"/>
  <c r="AG1048" i="1"/>
  <c r="AG1049" i="1"/>
  <c r="AG1050" i="1"/>
  <c r="AG1051" i="1"/>
  <c r="AG1052" i="1"/>
  <c r="AG1053" i="1"/>
  <c r="AG1054" i="1"/>
  <c r="AG1055" i="1"/>
  <c r="AG1056" i="1"/>
  <c r="AG1057" i="1"/>
  <c r="AG1058" i="1"/>
  <c r="AG1059" i="1"/>
  <c r="AG1060" i="1"/>
  <c r="AG1061" i="1"/>
  <c r="AG1062" i="1"/>
  <c r="AG1063" i="1"/>
  <c r="AG1064" i="1"/>
  <c r="AG1065" i="1"/>
  <c r="AG1066" i="1"/>
  <c r="AG1067" i="1"/>
  <c r="AG1068" i="1"/>
  <c r="AG1069" i="1"/>
  <c r="AG1070" i="1"/>
  <c r="AG1071" i="1"/>
  <c r="AG1072" i="1"/>
  <c r="AG1073" i="1"/>
  <c r="AG1074" i="1"/>
  <c r="AG1075" i="1"/>
  <c r="AG1076" i="1"/>
  <c r="AG1077" i="1"/>
  <c r="AG1078" i="1"/>
  <c r="AG1079" i="1"/>
  <c r="AG1080" i="1"/>
  <c r="AG1081" i="1"/>
  <c r="AG1082" i="1"/>
  <c r="AG1083" i="1"/>
  <c r="AG1084" i="1"/>
  <c r="AG1085" i="1"/>
  <c r="AG1086" i="1"/>
  <c r="AG1087" i="1"/>
  <c r="AG1088" i="1"/>
  <c r="AG1089" i="1"/>
  <c r="AG1090" i="1"/>
  <c r="AG1091" i="1"/>
  <c r="AG1092" i="1"/>
  <c r="AG1093" i="1"/>
  <c r="AG1094" i="1"/>
  <c r="AG1095" i="1"/>
  <c r="AG1096" i="1"/>
  <c r="AG1097" i="1"/>
  <c r="AG1098" i="1"/>
  <c r="AG1099" i="1"/>
  <c r="AG1100" i="1"/>
  <c r="AG1101" i="1"/>
  <c r="AG1102" i="1"/>
  <c r="AG1103" i="1"/>
  <c r="AG1104" i="1"/>
  <c r="AG1105" i="1"/>
  <c r="AG1106" i="1"/>
  <c r="AG1107" i="1"/>
  <c r="AG1108" i="1"/>
  <c r="AG1109" i="1"/>
  <c r="AG1110" i="1"/>
  <c r="AG1111" i="1"/>
  <c r="AG1112" i="1"/>
  <c r="AG1113" i="1"/>
  <c r="AG1114" i="1"/>
  <c r="AG1115" i="1"/>
  <c r="AG1116" i="1"/>
  <c r="AG1117" i="1"/>
  <c r="AG1118" i="1"/>
  <c r="AG1119" i="1"/>
  <c r="AG1120" i="1"/>
  <c r="AG1121" i="1"/>
  <c r="AG1122" i="1"/>
  <c r="AG1123" i="1"/>
  <c r="AG1124" i="1"/>
  <c r="AG1125" i="1"/>
  <c r="AG1126" i="1"/>
  <c r="AG1127" i="1"/>
  <c r="AG1128" i="1"/>
  <c r="AG1129" i="1"/>
  <c r="AG1130" i="1"/>
  <c r="AG1131" i="1"/>
  <c r="AG1132" i="1"/>
  <c r="AG1133" i="1"/>
  <c r="AG1134" i="1"/>
  <c r="AG1135" i="1"/>
  <c r="AG1136" i="1"/>
  <c r="AG1137" i="1"/>
  <c r="AG1138" i="1"/>
  <c r="AG1139" i="1"/>
  <c r="AG1140" i="1"/>
  <c r="AG1141" i="1"/>
  <c r="AG1142" i="1"/>
  <c r="AG1143" i="1"/>
  <c r="AG1144" i="1"/>
  <c r="AG1145" i="1"/>
  <c r="AG1146" i="1"/>
  <c r="AG1147" i="1"/>
  <c r="AG1148" i="1"/>
  <c r="AG1149" i="1"/>
  <c r="AG1150" i="1"/>
  <c r="AG1151" i="1"/>
  <c r="AG1152" i="1"/>
  <c r="AG1153" i="1"/>
  <c r="AG1154" i="1"/>
  <c r="AG1155" i="1"/>
  <c r="AG1156" i="1"/>
  <c r="AG1157" i="1"/>
  <c r="AG1158" i="1"/>
  <c r="AG1159" i="1"/>
  <c r="AG1160" i="1"/>
  <c r="AG1161" i="1"/>
  <c r="AG1162" i="1"/>
  <c r="AG1163" i="1"/>
  <c r="AG1164" i="1"/>
  <c r="AG1165" i="1"/>
  <c r="AG1166" i="1"/>
  <c r="AG1167" i="1"/>
  <c r="AG1168" i="1"/>
  <c r="AG1169" i="1"/>
  <c r="AG1170" i="1"/>
  <c r="AG1171" i="1"/>
  <c r="AG1172" i="1"/>
  <c r="AG1173" i="1"/>
  <c r="AG1174" i="1"/>
  <c r="AG1175" i="1"/>
  <c r="AG1176" i="1"/>
  <c r="AG1177" i="1"/>
  <c r="AG1178" i="1"/>
  <c r="AG1179" i="1"/>
  <c r="AG1180" i="1"/>
  <c r="AG1181" i="1"/>
  <c r="AG1182" i="1"/>
  <c r="AG1183" i="1"/>
  <c r="AG1184" i="1"/>
  <c r="AG1185" i="1"/>
  <c r="AG1186" i="1"/>
  <c r="AG1187" i="1"/>
  <c r="AG1188" i="1"/>
  <c r="AG1189" i="1"/>
  <c r="AG1190" i="1"/>
  <c r="AG1191" i="1"/>
  <c r="AG1192" i="1"/>
  <c r="AG1193" i="1"/>
  <c r="AG1194" i="1"/>
  <c r="AG1195" i="1"/>
  <c r="AG1196" i="1"/>
  <c r="AG1197" i="1"/>
  <c r="AG1198" i="1"/>
  <c r="AG1199" i="1"/>
  <c r="AG1200" i="1"/>
  <c r="AG1201" i="1"/>
  <c r="AG1202" i="1"/>
  <c r="AG1203" i="1"/>
  <c r="AG1204" i="1"/>
  <c r="AG1205" i="1"/>
  <c r="AG1206" i="1"/>
  <c r="AG1207" i="1"/>
  <c r="AG1208" i="1"/>
  <c r="AG1209" i="1"/>
  <c r="AG1210" i="1"/>
  <c r="AG1211" i="1"/>
  <c r="AG1212" i="1"/>
  <c r="AG1213" i="1"/>
  <c r="AG1214" i="1"/>
  <c r="AG1215" i="1"/>
  <c r="AG1216" i="1"/>
  <c r="AG1217" i="1"/>
  <c r="AG1218" i="1"/>
  <c r="AG1219" i="1"/>
  <c r="AG1220" i="1"/>
  <c r="AG1221" i="1"/>
  <c r="AG1222" i="1"/>
  <c r="AG1223" i="1"/>
  <c r="AG1224" i="1"/>
  <c r="AG1225" i="1"/>
  <c r="AG1226" i="1"/>
  <c r="AG1227" i="1"/>
  <c r="AG1228" i="1"/>
  <c r="AG1229" i="1"/>
  <c r="AG1230" i="1"/>
  <c r="AG1231" i="1"/>
  <c r="AG1232" i="1"/>
  <c r="AG1233" i="1"/>
  <c r="AG1234" i="1"/>
  <c r="AG1235" i="1"/>
  <c r="AG1236" i="1"/>
  <c r="AG1237" i="1"/>
  <c r="AG1238" i="1"/>
  <c r="AG1239" i="1"/>
  <c r="AG1240" i="1"/>
  <c r="AG1241" i="1"/>
  <c r="AG1242" i="1"/>
  <c r="AG1243" i="1"/>
  <c r="AG1244" i="1"/>
  <c r="AG1245" i="1"/>
  <c r="AG1246" i="1"/>
  <c r="AG1247" i="1"/>
  <c r="AG1248" i="1"/>
  <c r="AG1249" i="1"/>
  <c r="AG1250" i="1"/>
  <c r="AG1251" i="1"/>
  <c r="AG1252" i="1"/>
  <c r="AG1253" i="1"/>
  <c r="AG1254" i="1"/>
  <c r="AG1255" i="1"/>
  <c r="AG1256" i="1"/>
  <c r="AG1257" i="1"/>
  <c r="AG1258" i="1"/>
  <c r="AG1259" i="1"/>
  <c r="AG1260" i="1"/>
  <c r="AG1261" i="1"/>
  <c r="AG1262" i="1"/>
  <c r="AG1263" i="1"/>
  <c r="AG1264" i="1"/>
  <c r="AG1265" i="1"/>
  <c r="AG1266" i="1"/>
  <c r="AG1267" i="1"/>
  <c r="AG1268" i="1"/>
  <c r="AG1269" i="1"/>
  <c r="AG1270" i="1"/>
  <c r="AG1271" i="1"/>
  <c r="AG1272" i="1"/>
  <c r="AG1273" i="1"/>
  <c r="AG1274" i="1"/>
  <c r="AG1275" i="1"/>
  <c r="AG1276" i="1"/>
  <c r="AG1277" i="1"/>
  <c r="AG1278" i="1"/>
  <c r="AG1279" i="1"/>
  <c r="AG1280" i="1"/>
  <c r="AG1281" i="1"/>
  <c r="AG1282" i="1"/>
  <c r="AG1283" i="1"/>
  <c r="AG1284" i="1"/>
  <c r="AG1285" i="1"/>
  <c r="AG1286" i="1"/>
  <c r="AG1287" i="1"/>
  <c r="AG1288" i="1"/>
  <c r="AG1289" i="1"/>
  <c r="AG1290" i="1"/>
  <c r="AG1291" i="1"/>
  <c r="AG1292" i="1"/>
  <c r="AG1293" i="1"/>
  <c r="AG1294" i="1"/>
  <c r="AG1295" i="1"/>
  <c r="AG1296" i="1"/>
  <c r="AG1297" i="1"/>
  <c r="AG1298" i="1"/>
  <c r="AG1299" i="1"/>
  <c r="AG1300" i="1"/>
  <c r="AG1301" i="1"/>
  <c r="AG1302" i="1"/>
  <c r="AG1303" i="1"/>
  <c r="AG1304" i="1"/>
  <c r="AG1305" i="1"/>
  <c r="AG1306" i="1"/>
  <c r="AG1307" i="1"/>
  <c r="AG1308" i="1"/>
  <c r="AG1309" i="1"/>
  <c r="AG1310" i="1"/>
  <c r="AG1311" i="1"/>
  <c r="AG1312" i="1"/>
  <c r="AG1313" i="1"/>
  <c r="AG1314" i="1"/>
  <c r="AG1315" i="1"/>
  <c r="AG1316" i="1"/>
  <c r="AG1317" i="1"/>
  <c r="AG1318" i="1"/>
  <c r="AG1319" i="1"/>
  <c r="AG1320" i="1"/>
  <c r="AG1321" i="1"/>
  <c r="AG1322" i="1"/>
  <c r="AG1323" i="1"/>
  <c r="AG1324" i="1"/>
  <c r="AG1325" i="1"/>
  <c r="AG1326" i="1"/>
  <c r="AG1327" i="1"/>
  <c r="AG1328" i="1"/>
  <c r="AG1329" i="1"/>
  <c r="AG1330" i="1"/>
  <c r="AG1331" i="1"/>
  <c r="AG1332" i="1"/>
  <c r="AG1333" i="1"/>
  <c r="AG1334" i="1"/>
  <c r="AG1335" i="1"/>
  <c r="AG1336" i="1"/>
  <c r="AG1337" i="1"/>
  <c r="AG1338" i="1"/>
  <c r="AG1339" i="1"/>
  <c r="AG1340" i="1"/>
  <c r="AG1341" i="1"/>
  <c r="AG1342" i="1"/>
  <c r="AG1343" i="1"/>
  <c r="AG1344" i="1"/>
  <c r="AG1345" i="1"/>
  <c r="AG1346" i="1"/>
  <c r="AG1347" i="1"/>
  <c r="AG1348" i="1"/>
  <c r="AG1349" i="1"/>
  <c r="AG1350" i="1"/>
  <c r="AG1351" i="1"/>
  <c r="AG1352" i="1"/>
  <c r="AG1353" i="1"/>
  <c r="AG1354" i="1"/>
  <c r="AG1355" i="1"/>
  <c r="AG1356" i="1"/>
  <c r="AG1357" i="1"/>
  <c r="AG1358" i="1"/>
  <c r="AG1359" i="1"/>
  <c r="AG1360" i="1"/>
  <c r="AG1361" i="1"/>
  <c r="AG1362" i="1"/>
  <c r="AG1363" i="1"/>
  <c r="AG1364" i="1"/>
  <c r="AG1365" i="1"/>
  <c r="AG1366" i="1"/>
  <c r="AG1367" i="1"/>
  <c r="AG1368" i="1"/>
  <c r="AG1369" i="1"/>
  <c r="AG1370" i="1"/>
  <c r="AG1371" i="1"/>
  <c r="AG1372" i="1"/>
  <c r="AG1373" i="1"/>
  <c r="AG1374" i="1"/>
  <c r="AG1375" i="1"/>
  <c r="AG1376" i="1"/>
  <c r="AG1377" i="1"/>
  <c r="AG1378" i="1"/>
  <c r="AG1379" i="1"/>
  <c r="AG1380" i="1"/>
  <c r="AG1381" i="1"/>
  <c r="AG1382" i="1"/>
  <c r="AG1383" i="1"/>
  <c r="AG1384" i="1"/>
  <c r="AG1385" i="1"/>
  <c r="AG1386" i="1"/>
  <c r="AG1387" i="1"/>
  <c r="AG1388" i="1"/>
  <c r="AG1389" i="1"/>
  <c r="AG1390" i="1"/>
  <c r="AG1391" i="1"/>
  <c r="AG1392" i="1"/>
  <c r="AG1393" i="1"/>
  <c r="AG1394" i="1"/>
  <c r="AG1395" i="1"/>
  <c r="AG1396" i="1"/>
  <c r="AG1397" i="1"/>
  <c r="AG1398" i="1"/>
  <c r="AG1399" i="1"/>
  <c r="AG1400" i="1"/>
  <c r="AG1401" i="1"/>
  <c r="AG1402" i="1"/>
  <c r="AG1403" i="1"/>
  <c r="AG1404" i="1"/>
  <c r="AG1405" i="1"/>
  <c r="AG1406" i="1"/>
  <c r="AG1407" i="1"/>
  <c r="AG1408" i="1"/>
  <c r="AG1409" i="1"/>
  <c r="AG1410" i="1"/>
  <c r="AG1411" i="1"/>
  <c r="AG1412" i="1"/>
  <c r="AG1413" i="1"/>
  <c r="AG1414" i="1"/>
  <c r="AG1415" i="1"/>
  <c r="AG1416" i="1"/>
  <c r="AG1417" i="1"/>
  <c r="AG1418" i="1"/>
  <c r="AG1419" i="1"/>
  <c r="AG1420" i="1"/>
  <c r="AG1421" i="1"/>
  <c r="AG1422" i="1"/>
  <c r="AG1423" i="1"/>
  <c r="AG1424" i="1"/>
  <c r="AG1425" i="1"/>
  <c r="AG1426" i="1"/>
  <c r="AG1427" i="1"/>
  <c r="AG1428" i="1"/>
  <c r="AG1429" i="1"/>
  <c r="AG1430" i="1"/>
  <c r="AG1431" i="1"/>
  <c r="AG1432" i="1"/>
  <c r="AG1433" i="1"/>
  <c r="AG1434" i="1"/>
  <c r="AG1435" i="1"/>
  <c r="AG1436" i="1"/>
  <c r="AG1437" i="1"/>
  <c r="AG1438" i="1"/>
  <c r="AG1439" i="1"/>
  <c r="AG1440" i="1"/>
  <c r="AG1441" i="1"/>
  <c r="AG1442" i="1"/>
  <c r="AG1443" i="1"/>
  <c r="AG1444" i="1"/>
  <c r="AG1445" i="1"/>
  <c r="AG1446" i="1"/>
  <c r="AG1447" i="1"/>
  <c r="AG1448" i="1"/>
  <c r="AG1449" i="1"/>
  <c r="AG1450" i="1"/>
  <c r="AG1451" i="1"/>
  <c r="AG1452" i="1"/>
  <c r="AG1453" i="1"/>
  <c r="AG1454" i="1"/>
  <c r="AG1455" i="1"/>
  <c r="AG1456" i="1"/>
  <c r="AG1457" i="1"/>
  <c r="AG1458" i="1"/>
  <c r="AG1459" i="1"/>
  <c r="AG1460" i="1"/>
  <c r="AG1461" i="1"/>
  <c r="AG1462" i="1"/>
  <c r="AG1463" i="1"/>
  <c r="AG1464" i="1"/>
  <c r="AG1465" i="1"/>
  <c r="AG1466" i="1"/>
  <c r="AG1467" i="1"/>
  <c r="AG1468" i="1"/>
  <c r="AG1469" i="1"/>
  <c r="AG1470" i="1"/>
  <c r="AG1471" i="1"/>
  <c r="AG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2" i="1"/>
  <c r="G3" i="1" a="1"/>
  <c r="G3" i="1" s="1"/>
  <c r="G4" i="1" a="1"/>
  <c r="G4" i="1" s="1"/>
  <c r="G5" i="1" a="1"/>
  <c r="G5" i="1" s="1"/>
  <c r="G6" i="1" a="1"/>
  <c r="G6" i="1" s="1"/>
  <c r="G7" i="1" a="1"/>
  <c r="G7" i="1" s="1"/>
  <c r="G8" i="1" a="1"/>
  <c r="G8" i="1" s="1"/>
  <c r="G9" i="1" a="1"/>
  <c r="G9" i="1" s="1"/>
  <c r="G10" i="1" a="1"/>
  <c r="G10" i="1" s="1"/>
  <c r="G11" i="1" a="1"/>
  <c r="G11" i="1" s="1"/>
  <c r="G12" i="1" a="1"/>
  <c r="G12" i="1" s="1"/>
  <c r="G13" i="1" a="1"/>
  <c r="G13" i="1" s="1"/>
  <c r="G14" i="1" a="1"/>
  <c r="G14" i="1" s="1"/>
  <c r="G15" i="1" a="1"/>
  <c r="G15" i="1" s="1"/>
  <c r="G16" i="1" a="1"/>
  <c r="G16" i="1" s="1"/>
  <c r="G17" i="1" a="1"/>
  <c r="G17" i="1" s="1"/>
  <c r="G18" i="1" a="1"/>
  <c r="G18" i="1" s="1"/>
  <c r="G19" i="1" a="1"/>
  <c r="G19" i="1" s="1"/>
  <c r="G20" i="1" a="1"/>
  <c r="G20" i="1" s="1"/>
  <c r="G21" i="1" a="1"/>
  <c r="G21" i="1" s="1"/>
  <c r="G22" i="1" a="1"/>
  <c r="G22" i="1" s="1"/>
  <c r="G23" i="1" a="1"/>
  <c r="G23" i="1" s="1"/>
  <c r="G24" i="1" a="1"/>
  <c r="G24" i="1" s="1"/>
  <c r="G25" i="1" a="1"/>
  <c r="G25" i="1" s="1"/>
  <c r="G26" i="1" a="1"/>
  <c r="G26" i="1" s="1"/>
  <c r="G27" i="1" a="1"/>
  <c r="G27" i="1" s="1"/>
  <c r="G28" i="1" a="1"/>
  <c r="G28" i="1" s="1"/>
  <c r="G29" i="1" a="1"/>
  <c r="G29" i="1" s="1"/>
  <c r="G30" i="1" a="1"/>
  <c r="G30" i="1" s="1"/>
  <c r="G31" i="1" a="1"/>
  <c r="G31" i="1" s="1"/>
  <c r="G32" i="1" a="1"/>
  <c r="G32" i="1" s="1"/>
  <c r="G33" i="1" a="1"/>
  <c r="G33" i="1" s="1"/>
  <c r="G34" i="1" a="1"/>
  <c r="G34" i="1" s="1"/>
  <c r="G35" i="1" a="1"/>
  <c r="G35" i="1" s="1"/>
  <c r="G36" i="1" a="1"/>
  <c r="G36" i="1" s="1"/>
  <c r="G37" i="1" a="1"/>
  <c r="G37" i="1" s="1"/>
  <c r="G38" i="1" a="1"/>
  <c r="G38" i="1" s="1"/>
  <c r="G39" i="1" a="1"/>
  <c r="G39" i="1" s="1"/>
  <c r="G40" i="1" a="1"/>
  <c r="G40" i="1" s="1"/>
  <c r="G41" i="1" a="1"/>
  <c r="G41" i="1" s="1"/>
  <c r="G42" i="1" a="1"/>
  <c r="G42" i="1" s="1"/>
  <c r="G43" i="1" a="1"/>
  <c r="G43" i="1" s="1"/>
  <c r="G44" i="1" a="1"/>
  <c r="G44" i="1" s="1"/>
  <c r="G45" i="1" a="1"/>
  <c r="G45" i="1" s="1"/>
  <c r="G46" i="1" a="1"/>
  <c r="G46" i="1" s="1"/>
  <c r="G47" i="1" a="1"/>
  <c r="G47" i="1" s="1"/>
  <c r="G48" i="1" a="1"/>
  <c r="G48" i="1" s="1"/>
  <c r="G49" i="1" a="1"/>
  <c r="G49" i="1" s="1"/>
  <c r="G50" i="1" a="1"/>
  <c r="G50" i="1" s="1"/>
  <c r="G51" i="1" a="1"/>
  <c r="G51" i="1" s="1"/>
  <c r="G52" i="1" a="1"/>
  <c r="G52" i="1" s="1"/>
  <c r="G53" i="1" a="1"/>
  <c r="G53" i="1" s="1"/>
  <c r="G54" i="1" a="1"/>
  <c r="G54" i="1" s="1"/>
  <c r="G55" i="1" a="1"/>
  <c r="G55" i="1" s="1"/>
  <c r="G56" i="1" a="1"/>
  <c r="G56" i="1" s="1"/>
  <c r="G57" i="1" a="1"/>
  <c r="G57" i="1" s="1"/>
  <c r="G58" i="1" a="1"/>
  <c r="G58" i="1" s="1"/>
  <c r="G59" i="1" a="1"/>
  <c r="G59" i="1" s="1"/>
  <c r="G60" i="1" a="1"/>
  <c r="G60" i="1" s="1"/>
  <c r="G61" i="1" a="1"/>
  <c r="G61" i="1" s="1"/>
  <c r="G62" i="1" a="1"/>
  <c r="G62" i="1" s="1"/>
  <c r="G63" i="1" a="1"/>
  <c r="G63" i="1" s="1"/>
  <c r="G64" i="1" a="1"/>
  <c r="G64" i="1" s="1"/>
  <c r="G65" i="1" a="1"/>
  <c r="G65" i="1" s="1"/>
  <c r="G66" i="1" a="1"/>
  <c r="G66" i="1" s="1"/>
  <c r="G67" i="1" a="1"/>
  <c r="G67" i="1" s="1"/>
  <c r="G68" i="1" a="1"/>
  <c r="G68" i="1" s="1"/>
  <c r="G69" i="1" a="1"/>
  <c r="G69" i="1" s="1"/>
  <c r="G70" i="1" a="1"/>
  <c r="G70" i="1" s="1"/>
  <c r="G71" i="1" a="1"/>
  <c r="G71" i="1" s="1"/>
  <c r="G72" i="1" a="1"/>
  <c r="G72" i="1" s="1"/>
  <c r="G73" i="1" a="1"/>
  <c r="G73" i="1" s="1"/>
  <c r="G74" i="1" a="1"/>
  <c r="G74" i="1" s="1"/>
  <c r="G75" i="1" a="1"/>
  <c r="G75" i="1" s="1"/>
  <c r="G76" i="1" a="1"/>
  <c r="G76" i="1" s="1"/>
  <c r="G77" i="1" a="1"/>
  <c r="G77" i="1" s="1"/>
  <c r="G78" i="1" a="1"/>
  <c r="G78" i="1" s="1"/>
  <c r="G79" i="1" a="1"/>
  <c r="G79" i="1" s="1"/>
  <c r="G80" i="1" a="1"/>
  <c r="G80" i="1" s="1"/>
  <c r="G81" i="1" a="1"/>
  <c r="G81" i="1" s="1"/>
  <c r="G82" i="1" a="1"/>
  <c r="G82" i="1" s="1"/>
  <c r="G83" i="1" a="1"/>
  <c r="G83" i="1" s="1"/>
  <c r="G84" i="1" a="1"/>
  <c r="G84" i="1" s="1"/>
  <c r="G85" i="1" a="1"/>
  <c r="G85" i="1" s="1"/>
  <c r="G86" i="1" a="1"/>
  <c r="G86" i="1" s="1"/>
  <c r="G87" i="1" a="1"/>
  <c r="G87" i="1" s="1"/>
  <c r="G88" i="1" a="1"/>
  <c r="G88" i="1" s="1"/>
  <c r="G89" i="1" a="1"/>
  <c r="G89" i="1" s="1"/>
  <c r="G90" i="1" a="1"/>
  <c r="G90" i="1" s="1"/>
  <c r="G91" i="1" a="1"/>
  <c r="G91" i="1" s="1"/>
  <c r="G92" i="1" a="1"/>
  <c r="G92" i="1" s="1"/>
  <c r="G93" i="1" a="1"/>
  <c r="G93" i="1" s="1"/>
  <c r="G94" i="1" a="1"/>
  <c r="G94" i="1" s="1"/>
  <c r="G95" i="1" a="1"/>
  <c r="G95" i="1" s="1"/>
  <c r="G96" i="1" a="1"/>
  <c r="G96" i="1" s="1"/>
  <c r="G97" i="1" a="1"/>
  <c r="G97" i="1" s="1"/>
  <c r="G98" i="1" a="1"/>
  <c r="G98" i="1" s="1"/>
  <c r="G99" i="1" a="1"/>
  <c r="G99" i="1" s="1"/>
  <c r="G100" i="1" a="1"/>
  <c r="G100" i="1" s="1"/>
  <c r="G101" i="1" a="1"/>
  <c r="G101" i="1" s="1"/>
  <c r="G102" i="1" a="1"/>
  <c r="G102" i="1" s="1"/>
  <c r="G103" i="1" a="1"/>
  <c r="G103" i="1" s="1"/>
  <c r="G104" i="1" a="1"/>
  <c r="G104" i="1" s="1"/>
  <c r="G105" i="1" a="1"/>
  <c r="G105" i="1" s="1"/>
  <c r="G106" i="1" a="1"/>
  <c r="G106" i="1" s="1"/>
  <c r="G107" i="1" a="1"/>
  <c r="G107" i="1" s="1"/>
  <c r="G108" i="1" a="1"/>
  <c r="G108" i="1" s="1"/>
  <c r="G109" i="1" a="1"/>
  <c r="G109" i="1" s="1"/>
  <c r="G110" i="1" a="1"/>
  <c r="G110" i="1" s="1"/>
  <c r="G111" i="1" a="1"/>
  <c r="G111" i="1" s="1"/>
  <c r="G112" i="1" a="1"/>
  <c r="G112" i="1" s="1"/>
  <c r="G113" i="1" a="1"/>
  <c r="G113" i="1" s="1"/>
  <c r="G114" i="1" a="1"/>
  <c r="G114" i="1" s="1"/>
  <c r="G115" i="1" a="1"/>
  <c r="G115" i="1" s="1"/>
  <c r="G116" i="1" a="1"/>
  <c r="G116" i="1" s="1"/>
  <c r="G117" i="1" a="1"/>
  <c r="G117" i="1" s="1"/>
  <c r="G118" i="1" a="1"/>
  <c r="G118" i="1" s="1"/>
  <c r="G119" i="1" a="1"/>
  <c r="G119" i="1" s="1"/>
  <c r="G120" i="1" a="1"/>
  <c r="G120" i="1" s="1"/>
  <c r="G121" i="1" a="1"/>
  <c r="G121" i="1" s="1"/>
  <c r="G122" i="1" a="1"/>
  <c r="G122" i="1" s="1"/>
  <c r="G123" i="1" a="1"/>
  <c r="G123" i="1" s="1"/>
  <c r="G124" i="1" a="1"/>
  <c r="G124" i="1" s="1"/>
  <c r="G125" i="1" a="1"/>
  <c r="G125" i="1" s="1"/>
  <c r="G126" i="1" a="1"/>
  <c r="G126" i="1" s="1"/>
  <c r="G127" i="1" a="1"/>
  <c r="G127" i="1" s="1"/>
  <c r="G128" i="1" a="1"/>
  <c r="G128" i="1" s="1"/>
  <c r="G129" i="1" a="1"/>
  <c r="G129" i="1" s="1"/>
  <c r="G130" i="1" a="1"/>
  <c r="G130" i="1" s="1"/>
  <c r="G131" i="1" a="1"/>
  <c r="G131" i="1" s="1"/>
  <c r="G132" i="1" a="1"/>
  <c r="G132" i="1" s="1"/>
  <c r="G133" i="1" a="1"/>
  <c r="G133" i="1" s="1"/>
  <c r="G134" i="1" a="1"/>
  <c r="G134" i="1" s="1"/>
  <c r="G135" i="1" a="1"/>
  <c r="G135" i="1" s="1"/>
  <c r="G136" i="1" a="1"/>
  <c r="G136" i="1" s="1"/>
  <c r="G137" i="1" a="1"/>
  <c r="G137" i="1" s="1"/>
  <c r="G138" i="1" a="1"/>
  <c r="G138" i="1" s="1"/>
  <c r="G139" i="1" a="1"/>
  <c r="G139" i="1" s="1"/>
  <c r="G140" i="1" a="1"/>
  <c r="G140" i="1" s="1"/>
  <c r="G141" i="1" a="1"/>
  <c r="G141" i="1" s="1"/>
  <c r="G142" i="1" a="1"/>
  <c r="G142" i="1" s="1"/>
  <c r="G143" i="1" a="1"/>
  <c r="G143" i="1" s="1"/>
  <c r="G144" i="1" a="1"/>
  <c r="G144" i="1" s="1"/>
  <c r="G145" i="1" a="1"/>
  <c r="G145" i="1" s="1"/>
  <c r="G146" i="1" a="1"/>
  <c r="G146" i="1" s="1"/>
  <c r="G147" i="1" a="1"/>
  <c r="G147" i="1" s="1"/>
  <c r="G148" i="1" a="1"/>
  <c r="G148" i="1" s="1"/>
  <c r="G149" i="1" a="1"/>
  <c r="G149" i="1" s="1"/>
  <c r="G150" i="1" a="1"/>
  <c r="G150" i="1" s="1"/>
  <c r="G151" i="1" a="1"/>
  <c r="G151" i="1" s="1"/>
  <c r="G152" i="1" a="1"/>
  <c r="G152" i="1" s="1"/>
  <c r="G153" i="1" a="1"/>
  <c r="G153" i="1" s="1"/>
  <c r="G154" i="1" a="1"/>
  <c r="G154" i="1" s="1"/>
  <c r="G155" i="1" a="1"/>
  <c r="G155" i="1" s="1"/>
  <c r="G156" i="1" a="1"/>
  <c r="G156" i="1" s="1"/>
  <c r="G157" i="1" a="1"/>
  <c r="G157" i="1" s="1"/>
  <c r="G158" i="1" a="1"/>
  <c r="G158" i="1" s="1"/>
  <c r="G159" i="1" a="1"/>
  <c r="G159" i="1" s="1"/>
  <c r="G160" i="1" a="1"/>
  <c r="G160" i="1" s="1"/>
  <c r="G161" i="1" a="1"/>
  <c r="G161" i="1" s="1"/>
  <c r="G162" i="1" a="1"/>
  <c r="G162" i="1" s="1"/>
  <c r="G163" i="1" a="1"/>
  <c r="G163" i="1" s="1"/>
  <c r="G164" i="1" a="1"/>
  <c r="G164" i="1" s="1"/>
  <c r="G165" i="1" a="1"/>
  <c r="G165" i="1" s="1"/>
  <c r="G166" i="1" a="1"/>
  <c r="G166" i="1" s="1"/>
  <c r="G167" i="1" a="1"/>
  <c r="G167" i="1" s="1"/>
  <c r="G168" i="1" a="1"/>
  <c r="G168" i="1" s="1"/>
  <c r="G169" i="1" a="1"/>
  <c r="G169" i="1" s="1"/>
  <c r="G170" i="1" a="1"/>
  <c r="G170" i="1" s="1"/>
  <c r="G171" i="1" a="1"/>
  <c r="G171" i="1" s="1"/>
  <c r="G172" i="1" a="1"/>
  <c r="G172" i="1" s="1"/>
  <c r="G173" i="1" a="1"/>
  <c r="G173" i="1" s="1"/>
  <c r="G174" i="1" a="1"/>
  <c r="G174" i="1" s="1"/>
  <c r="G175" i="1" a="1"/>
  <c r="G175" i="1" s="1"/>
  <c r="G176" i="1" a="1"/>
  <c r="G176" i="1" s="1"/>
  <c r="G177" i="1" a="1"/>
  <c r="G177" i="1" s="1"/>
  <c r="G178" i="1" a="1"/>
  <c r="G178" i="1" s="1"/>
  <c r="G179" i="1" a="1"/>
  <c r="G179" i="1" s="1"/>
  <c r="G180" i="1" a="1"/>
  <c r="G180" i="1" s="1"/>
  <c r="G181" i="1" a="1"/>
  <c r="G181" i="1" s="1"/>
  <c r="G182" i="1" a="1"/>
  <c r="G182" i="1" s="1"/>
  <c r="G183" i="1" a="1"/>
  <c r="G183" i="1" s="1"/>
  <c r="G184" i="1" a="1"/>
  <c r="G184" i="1" s="1"/>
  <c r="G185" i="1" a="1"/>
  <c r="G185" i="1" s="1"/>
  <c r="G186" i="1" a="1"/>
  <c r="G186" i="1" s="1"/>
  <c r="G187" i="1" a="1"/>
  <c r="G187" i="1" s="1"/>
  <c r="G188" i="1" a="1"/>
  <c r="G188" i="1" s="1"/>
  <c r="G189" i="1" a="1"/>
  <c r="G189" i="1" s="1"/>
  <c r="G190" i="1" a="1"/>
  <c r="G190" i="1" s="1"/>
  <c r="G191" i="1" a="1"/>
  <c r="G191" i="1" s="1"/>
  <c r="G192" i="1" a="1"/>
  <c r="G192" i="1" s="1"/>
  <c r="G193" i="1" a="1"/>
  <c r="G193" i="1" s="1"/>
  <c r="G194" i="1" a="1"/>
  <c r="G194" i="1" s="1"/>
  <c r="G195" i="1" a="1"/>
  <c r="G195" i="1" s="1"/>
  <c r="G196" i="1" a="1"/>
  <c r="G196" i="1" s="1"/>
  <c r="G197" i="1" a="1"/>
  <c r="G197" i="1" s="1"/>
  <c r="G198" i="1" a="1"/>
  <c r="G198" i="1" s="1"/>
  <c r="G199" i="1" a="1"/>
  <c r="G199" i="1" s="1"/>
  <c r="G200" i="1" a="1"/>
  <c r="G200" i="1" s="1"/>
  <c r="G201" i="1" a="1"/>
  <c r="G201" i="1" s="1"/>
  <c r="G202" i="1" a="1"/>
  <c r="G202" i="1" s="1"/>
  <c r="G203" i="1" a="1"/>
  <c r="G203" i="1" s="1"/>
  <c r="G204" i="1" a="1"/>
  <c r="G204" i="1" s="1"/>
  <c r="G205" i="1" a="1"/>
  <c r="G205" i="1" s="1"/>
  <c r="G206" i="1" a="1"/>
  <c r="G206" i="1" s="1"/>
  <c r="G207" i="1" a="1"/>
  <c r="G207" i="1" s="1"/>
  <c r="G208" i="1" a="1"/>
  <c r="G208" i="1" s="1"/>
  <c r="G209" i="1" a="1"/>
  <c r="G209" i="1" s="1"/>
  <c r="G210" i="1" a="1"/>
  <c r="G210" i="1" s="1"/>
  <c r="G211" i="1" a="1"/>
  <c r="G211" i="1" s="1"/>
  <c r="G212" i="1" a="1"/>
  <c r="G212" i="1" s="1"/>
  <c r="G213" i="1" a="1"/>
  <c r="G213" i="1" s="1"/>
  <c r="G214" i="1" a="1"/>
  <c r="G214" i="1" s="1"/>
  <c r="G215" i="1" a="1"/>
  <c r="G215" i="1" s="1"/>
  <c r="G216" i="1" a="1"/>
  <c r="G216" i="1" s="1"/>
  <c r="G217" i="1" a="1"/>
  <c r="G217" i="1" s="1"/>
  <c r="G218" i="1" a="1"/>
  <c r="G218" i="1" s="1"/>
  <c r="G219" i="1" a="1"/>
  <c r="G219" i="1" s="1"/>
  <c r="G220" i="1" a="1"/>
  <c r="G220" i="1" s="1"/>
  <c r="G221" i="1" a="1"/>
  <c r="G221" i="1" s="1"/>
  <c r="G222" i="1" a="1"/>
  <c r="G222" i="1" s="1"/>
  <c r="G223" i="1" a="1"/>
  <c r="G223" i="1" s="1"/>
  <c r="G224" i="1" a="1"/>
  <c r="G224" i="1" s="1"/>
  <c r="G225" i="1" a="1"/>
  <c r="G225" i="1" s="1"/>
  <c r="G226" i="1" a="1"/>
  <c r="G226" i="1" s="1"/>
  <c r="G227" i="1" a="1"/>
  <c r="G227" i="1" s="1"/>
  <c r="G228" i="1" a="1"/>
  <c r="G228" i="1" s="1"/>
  <c r="G229" i="1" a="1"/>
  <c r="G229" i="1" s="1"/>
  <c r="G230" i="1" a="1"/>
  <c r="G230" i="1" s="1"/>
  <c r="G231" i="1" a="1"/>
  <c r="G231" i="1" s="1"/>
  <c r="G232" i="1" a="1"/>
  <c r="G232" i="1" s="1"/>
  <c r="G233" i="1" a="1"/>
  <c r="G233" i="1" s="1"/>
  <c r="G234" i="1" a="1"/>
  <c r="G234" i="1" s="1"/>
  <c r="G235" i="1" a="1"/>
  <c r="G235" i="1" s="1"/>
  <c r="G236" i="1" a="1"/>
  <c r="G236" i="1" s="1"/>
  <c r="G237" i="1" a="1"/>
  <c r="G237" i="1" s="1"/>
  <c r="G238" i="1" a="1"/>
  <c r="G238" i="1" s="1"/>
  <c r="G239" i="1" a="1"/>
  <c r="G239" i="1" s="1"/>
  <c r="G240" i="1" a="1"/>
  <c r="G240" i="1" s="1"/>
  <c r="G241" i="1" a="1"/>
  <c r="G241" i="1" s="1"/>
  <c r="G242" i="1" a="1"/>
  <c r="G242" i="1" s="1"/>
  <c r="G243" i="1" a="1"/>
  <c r="G243" i="1" s="1"/>
  <c r="G244" i="1" a="1"/>
  <c r="G244" i="1" s="1"/>
  <c r="G245" i="1" a="1"/>
  <c r="G245" i="1" s="1"/>
  <c r="G246" i="1" a="1"/>
  <c r="G246" i="1" s="1"/>
  <c r="G247" i="1" a="1"/>
  <c r="G247" i="1" s="1"/>
  <c r="G248" i="1" a="1"/>
  <c r="G248" i="1" s="1"/>
  <c r="G249" i="1" a="1"/>
  <c r="G249" i="1" s="1"/>
  <c r="G250" i="1" a="1"/>
  <c r="G250" i="1" s="1"/>
  <c r="G251" i="1" a="1"/>
  <c r="G251" i="1" s="1"/>
  <c r="G252" i="1" a="1"/>
  <c r="G252" i="1" s="1"/>
  <c r="G253" i="1" a="1"/>
  <c r="G253" i="1" s="1"/>
  <c r="G254" i="1" a="1"/>
  <c r="G254" i="1" s="1"/>
  <c r="G255" i="1" a="1"/>
  <c r="G255" i="1" s="1"/>
  <c r="G256" i="1" a="1"/>
  <c r="G256" i="1" s="1"/>
  <c r="G257" i="1" a="1"/>
  <c r="G257" i="1" s="1"/>
  <c r="G258" i="1" a="1"/>
  <c r="G258" i="1" s="1"/>
  <c r="G259" i="1" a="1"/>
  <c r="G259" i="1" s="1"/>
  <c r="G260" i="1" a="1"/>
  <c r="G260" i="1" s="1"/>
  <c r="G261" i="1" a="1"/>
  <c r="G261" i="1" s="1"/>
  <c r="G262" i="1" a="1"/>
  <c r="G262" i="1" s="1"/>
  <c r="G263" i="1" a="1"/>
  <c r="G263" i="1" s="1"/>
  <c r="G264" i="1" a="1"/>
  <c r="G264" i="1" s="1"/>
  <c r="G265" i="1" a="1"/>
  <c r="G265" i="1" s="1"/>
  <c r="G266" i="1" a="1"/>
  <c r="G266" i="1" s="1"/>
  <c r="G267" i="1" a="1"/>
  <c r="G267" i="1" s="1"/>
  <c r="G268" i="1" a="1"/>
  <c r="G268" i="1" s="1"/>
  <c r="G269" i="1" a="1"/>
  <c r="G269" i="1" s="1"/>
  <c r="G270" i="1" a="1"/>
  <c r="G270" i="1" s="1"/>
  <c r="G271" i="1" a="1"/>
  <c r="G271" i="1" s="1"/>
  <c r="G272" i="1" a="1"/>
  <c r="G272" i="1" s="1"/>
  <c r="G273" i="1" a="1"/>
  <c r="G273" i="1" s="1"/>
  <c r="G274" i="1" a="1"/>
  <c r="G274" i="1" s="1"/>
  <c r="G275" i="1" a="1"/>
  <c r="G275" i="1" s="1"/>
  <c r="G276" i="1" a="1"/>
  <c r="G276" i="1" s="1"/>
  <c r="G277" i="1" a="1"/>
  <c r="G277" i="1" s="1"/>
  <c r="G278" i="1" a="1"/>
  <c r="G278" i="1" s="1"/>
  <c r="G279" i="1" a="1"/>
  <c r="G279" i="1" s="1"/>
  <c r="G280" i="1" a="1"/>
  <c r="G280" i="1" s="1"/>
  <c r="G281" i="1" a="1"/>
  <c r="G281" i="1" s="1"/>
  <c r="G282" i="1" a="1"/>
  <c r="G282" i="1" s="1"/>
  <c r="G283" i="1" a="1"/>
  <c r="G283" i="1" s="1"/>
  <c r="G284" i="1" a="1"/>
  <c r="G284" i="1" s="1"/>
  <c r="G285" i="1" a="1"/>
  <c r="G285" i="1" s="1"/>
  <c r="G286" i="1" a="1"/>
  <c r="G286" i="1" s="1"/>
  <c r="G287" i="1" a="1"/>
  <c r="G287" i="1" s="1"/>
  <c r="G288" i="1" a="1"/>
  <c r="G288" i="1" s="1"/>
  <c r="G289" i="1" a="1"/>
  <c r="G289" i="1" s="1"/>
  <c r="G290" i="1" a="1"/>
  <c r="G290" i="1" s="1"/>
  <c r="G291" i="1" a="1"/>
  <c r="G291" i="1" s="1"/>
  <c r="G292" i="1" a="1"/>
  <c r="G292" i="1" s="1"/>
  <c r="G293" i="1" a="1"/>
  <c r="G293" i="1" s="1"/>
  <c r="G294" i="1" a="1"/>
  <c r="G294" i="1" s="1"/>
  <c r="G295" i="1" a="1"/>
  <c r="G295" i="1" s="1"/>
  <c r="G296" i="1" a="1"/>
  <c r="G296" i="1" s="1"/>
  <c r="G297" i="1" a="1"/>
  <c r="G297" i="1" s="1"/>
  <c r="G298" i="1" a="1"/>
  <c r="G298" i="1" s="1"/>
  <c r="G299" i="1" a="1"/>
  <c r="G299" i="1" s="1"/>
  <c r="G300" i="1" a="1"/>
  <c r="G300" i="1" s="1"/>
  <c r="G301" i="1" a="1"/>
  <c r="G301" i="1" s="1"/>
  <c r="G302" i="1" a="1"/>
  <c r="G302" i="1" s="1"/>
  <c r="G303" i="1" a="1"/>
  <c r="G303" i="1" s="1"/>
  <c r="G304" i="1" a="1"/>
  <c r="G304" i="1" s="1"/>
  <c r="G305" i="1" a="1"/>
  <c r="G305" i="1" s="1"/>
  <c r="G306" i="1" a="1"/>
  <c r="G306" i="1" s="1"/>
  <c r="G307" i="1" a="1"/>
  <c r="G307" i="1" s="1"/>
  <c r="G308" i="1" a="1"/>
  <c r="G308" i="1" s="1"/>
  <c r="G309" i="1" a="1"/>
  <c r="G309" i="1" s="1"/>
  <c r="G310" i="1" a="1"/>
  <c r="G310" i="1" s="1"/>
  <c r="G311" i="1" a="1"/>
  <c r="G311" i="1" s="1"/>
  <c r="G312" i="1" a="1"/>
  <c r="G312" i="1" s="1"/>
  <c r="G313" i="1" a="1"/>
  <c r="G313" i="1" s="1"/>
  <c r="G314" i="1" a="1"/>
  <c r="G314" i="1" s="1"/>
  <c r="G315" i="1" a="1"/>
  <c r="G315" i="1" s="1"/>
  <c r="G316" i="1" a="1"/>
  <c r="G316" i="1" s="1"/>
  <c r="G317" i="1" a="1"/>
  <c r="G317" i="1" s="1"/>
  <c r="G318" i="1" a="1"/>
  <c r="G318" i="1" s="1"/>
  <c r="G319" i="1" a="1"/>
  <c r="G319" i="1" s="1"/>
  <c r="G320" i="1" a="1"/>
  <c r="G320" i="1" s="1"/>
  <c r="G321" i="1" a="1"/>
  <c r="G321" i="1" s="1"/>
  <c r="G322" i="1" a="1"/>
  <c r="G322" i="1" s="1"/>
  <c r="G323" i="1" a="1"/>
  <c r="G323" i="1" s="1"/>
  <c r="G324" i="1" a="1"/>
  <c r="G324" i="1" s="1"/>
  <c r="G325" i="1" a="1"/>
  <c r="G325" i="1" s="1"/>
  <c r="G326" i="1" a="1"/>
  <c r="G326" i="1" s="1"/>
  <c r="G327" i="1" a="1"/>
  <c r="G327" i="1" s="1"/>
  <c r="G328" i="1" a="1"/>
  <c r="G328" i="1" s="1"/>
  <c r="G329" i="1" a="1"/>
  <c r="G329" i="1" s="1"/>
  <c r="G330" i="1" a="1"/>
  <c r="G330" i="1" s="1"/>
  <c r="G331" i="1" a="1"/>
  <c r="G331" i="1" s="1"/>
  <c r="G332" i="1" a="1"/>
  <c r="G332" i="1" s="1"/>
  <c r="G333" i="1" a="1"/>
  <c r="G333" i="1" s="1"/>
  <c r="G334" i="1" a="1"/>
  <c r="G334" i="1" s="1"/>
  <c r="G335" i="1" a="1"/>
  <c r="G335" i="1" s="1"/>
  <c r="G336" i="1" a="1"/>
  <c r="G336" i="1" s="1"/>
  <c r="G337" i="1" a="1"/>
  <c r="G337" i="1" s="1"/>
  <c r="G338" i="1" a="1"/>
  <c r="G338" i="1" s="1"/>
  <c r="G339" i="1" a="1"/>
  <c r="G339" i="1" s="1"/>
  <c r="G340" i="1" a="1"/>
  <c r="G340" i="1" s="1"/>
  <c r="G341" i="1" a="1"/>
  <c r="G341" i="1" s="1"/>
  <c r="G342" i="1" a="1"/>
  <c r="G342" i="1" s="1"/>
  <c r="G343" i="1" a="1"/>
  <c r="G343" i="1" s="1"/>
  <c r="G344" i="1" a="1"/>
  <c r="G344" i="1" s="1"/>
  <c r="G345" i="1" a="1"/>
  <c r="G345" i="1" s="1"/>
  <c r="G346" i="1" a="1"/>
  <c r="G346" i="1" s="1"/>
  <c r="G347" i="1" a="1"/>
  <c r="G347" i="1" s="1"/>
  <c r="G348" i="1" a="1"/>
  <c r="G348" i="1" s="1"/>
  <c r="G349" i="1" a="1"/>
  <c r="G349" i="1" s="1"/>
  <c r="G350" i="1" a="1"/>
  <c r="G350" i="1" s="1"/>
  <c r="G351" i="1" a="1"/>
  <c r="G351" i="1" s="1"/>
  <c r="G352" i="1" a="1"/>
  <c r="G352" i="1" s="1"/>
  <c r="G353" i="1" a="1"/>
  <c r="G353" i="1" s="1"/>
  <c r="G354" i="1" a="1"/>
  <c r="G354" i="1" s="1"/>
  <c r="G355" i="1" a="1"/>
  <c r="G355" i="1" s="1"/>
  <c r="G356" i="1" a="1"/>
  <c r="G356" i="1" s="1"/>
  <c r="G357" i="1" a="1"/>
  <c r="G357" i="1" s="1"/>
  <c r="G358" i="1" a="1"/>
  <c r="G358" i="1" s="1"/>
  <c r="G359" i="1" a="1"/>
  <c r="G359" i="1" s="1"/>
  <c r="G360" i="1" a="1"/>
  <c r="G360" i="1" s="1"/>
  <c r="G361" i="1" a="1"/>
  <c r="G361" i="1" s="1"/>
  <c r="G362" i="1" a="1"/>
  <c r="G362" i="1" s="1"/>
  <c r="G363" i="1" a="1"/>
  <c r="G363" i="1" s="1"/>
  <c r="G364" i="1" a="1"/>
  <c r="G364" i="1" s="1"/>
  <c r="G365" i="1" a="1"/>
  <c r="G365" i="1" s="1"/>
  <c r="G366" i="1" a="1"/>
  <c r="G366" i="1" s="1"/>
  <c r="G367" i="1" a="1"/>
  <c r="G367" i="1" s="1"/>
  <c r="G368" i="1" a="1"/>
  <c r="G368" i="1" s="1"/>
  <c r="G369" i="1" a="1"/>
  <c r="G369" i="1" s="1"/>
  <c r="G370" i="1" a="1"/>
  <c r="G370" i="1" s="1"/>
  <c r="G371" i="1" a="1"/>
  <c r="G371" i="1" s="1"/>
  <c r="G372" i="1" a="1"/>
  <c r="G372" i="1" s="1"/>
  <c r="G373" i="1" a="1"/>
  <c r="G373" i="1" s="1"/>
  <c r="G374" i="1" a="1"/>
  <c r="G374" i="1" s="1"/>
  <c r="G375" i="1" a="1"/>
  <c r="G375" i="1" s="1"/>
  <c r="G376" i="1" a="1"/>
  <c r="G376" i="1" s="1"/>
  <c r="G377" i="1" a="1"/>
  <c r="G377" i="1" s="1"/>
  <c r="G378" i="1" a="1"/>
  <c r="G378" i="1" s="1"/>
  <c r="G379" i="1" a="1"/>
  <c r="G379" i="1" s="1"/>
  <c r="G380" i="1" a="1"/>
  <c r="G380" i="1" s="1"/>
  <c r="G381" i="1" a="1"/>
  <c r="G381" i="1" s="1"/>
  <c r="G382" i="1" a="1"/>
  <c r="G382" i="1" s="1"/>
  <c r="G383" i="1" a="1"/>
  <c r="G383" i="1" s="1"/>
  <c r="G384" i="1" a="1"/>
  <c r="G384" i="1" s="1"/>
  <c r="G385" i="1" a="1"/>
  <c r="G385" i="1" s="1"/>
  <c r="G386" i="1" a="1"/>
  <c r="G386" i="1" s="1"/>
  <c r="G387" i="1" a="1"/>
  <c r="G387" i="1" s="1"/>
  <c r="G388" i="1" a="1"/>
  <c r="G388" i="1" s="1"/>
  <c r="G389" i="1" a="1"/>
  <c r="G389" i="1" s="1"/>
  <c r="G390" i="1" a="1"/>
  <c r="G390" i="1" s="1"/>
  <c r="G391" i="1" a="1"/>
  <c r="G391" i="1" s="1"/>
  <c r="G392" i="1" a="1"/>
  <c r="G392" i="1" s="1"/>
  <c r="G393" i="1" a="1"/>
  <c r="G393" i="1" s="1"/>
  <c r="G394" i="1" a="1"/>
  <c r="G394" i="1" s="1"/>
  <c r="G395" i="1" a="1"/>
  <c r="G395" i="1" s="1"/>
  <c r="G396" i="1" a="1"/>
  <c r="G396" i="1" s="1"/>
  <c r="G397" i="1" a="1"/>
  <c r="G397" i="1" s="1"/>
  <c r="G398" i="1" a="1"/>
  <c r="G398" i="1" s="1"/>
  <c r="G399" i="1" a="1"/>
  <c r="G399" i="1" s="1"/>
  <c r="G400" i="1" a="1"/>
  <c r="G400" i="1" s="1"/>
  <c r="G401" i="1" a="1"/>
  <c r="G401" i="1" s="1"/>
  <c r="G402" i="1" a="1"/>
  <c r="G402" i="1" s="1"/>
  <c r="G403" i="1" a="1"/>
  <c r="G403" i="1" s="1"/>
  <c r="G404" i="1" a="1"/>
  <c r="G404" i="1" s="1"/>
  <c r="G405" i="1" a="1"/>
  <c r="G405" i="1" s="1"/>
  <c r="G406" i="1" a="1"/>
  <c r="G406" i="1" s="1"/>
  <c r="G407" i="1" a="1"/>
  <c r="G407" i="1" s="1"/>
  <c r="G408" i="1" a="1"/>
  <c r="G408" i="1" s="1"/>
  <c r="G409" i="1" a="1"/>
  <c r="G409" i="1" s="1"/>
  <c r="G410" i="1" a="1"/>
  <c r="G410" i="1" s="1"/>
  <c r="G411" i="1" a="1"/>
  <c r="G411" i="1" s="1"/>
  <c r="G412" i="1" a="1"/>
  <c r="G412" i="1" s="1"/>
  <c r="G413" i="1" a="1"/>
  <c r="G413" i="1" s="1"/>
  <c r="G414" i="1" a="1"/>
  <c r="G414" i="1" s="1"/>
  <c r="G415" i="1" a="1"/>
  <c r="G415" i="1" s="1"/>
  <c r="G416" i="1" a="1"/>
  <c r="G416" i="1" s="1"/>
  <c r="G417" i="1" a="1"/>
  <c r="G417" i="1" s="1"/>
  <c r="G418" i="1" a="1"/>
  <c r="G418" i="1" s="1"/>
  <c r="G419" i="1" a="1"/>
  <c r="G419" i="1" s="1"/>
  <c r="G420" i="1" a="1"/>
  <c r="G420" i="1" s="1"/>
  <c r="G421" i="1" a="1"/>
  <c r="G421" i="1" s="1"/>
  <c r="G422" i="1" a="1"/>
  <c r="G422" i="1" s="1"/>
  <c r="G423" i="1" a="1"/>
  <c r="G423" i="1" s="1"/>
  <c r="G424" i="1" a="1"/>
  <c r="G424" i="1" s="1"/>
  <c r="G425" i="1" a="1"/>
  <c r="G425" i="1" s="1"/>
  <c r="G426" i="1" a="1"/>
  <c r="G426" i="1" s="1"/>
  <c r="G427" i="1" a="1"/>
  <c r="G427" i="1" s="1"/>
  <c r="G428" i="1" a="1"/>
  <c r="G428" i="1" s="1"/>
  <c r="G429" i="1" a="1"/>
  <c r="G429" i="1" s="1"/>
  <c r="G430" i="1" a="1"/>
  <c r="G430" i="1" s="1"/>
  <c r="G431" i="1" a="1"/>
  <c r="G431" i="1" s="1"/>
  <c r="G432" i="1" a="1"/>
  <c r="G432" i="1" s="1"/>
  <c r="G433" i="1" a="1"/>
  <c r="G433" i="1" s="1"/>
  <c r="G434" i="1" a="1"/>
  <c r="G434" i="1" s="1"/>
  <c r="G435" i="1" a="1"/>
  <c r="G435" i="1" s="1"/>
  <c r="G436" i="1" a="1"/>
  <c r="G436" i="1" s="1"/>
  <c r="G437" i="1" a="1"/>
  <c r="G437" i="1" s="1"/>
  <c r="G438" i="1" a="1"/>
  <c r="G438" i="1" s="1"/>
  <c r="G439" i="1" a="1"/>
  <c r="G439" i="1" s="1"/>
  <c r="G440" i="1" a="1"/>
  <c r="G440" i="1" s="1"/>
  <c r="G441" i="1" a="1"/>
  <c r="G441" i="1" s="1"/>
  <c r="G442" i="1" a="1"/>
  <c r="G442" i="1" s="1"/>
  <c r="G443" i="1" a="1"/>
  <c r="G443" i="1" s="1"/>
  <c r="G444" i="1" a="1"/>
  <c r="G444" i="1" s="1"/>
  <c r="G445" i="1" a="1"/>
  <c r="G445" i="1" s="1"/>
  <c r="G446" i="1" a="1"/>
  <c r="G446" i="1" s="1"/>
  <c r="G447" i="1" a="1"/>
  <c r="G447" i="1" s="1"/>
  <c r="G448" i="1" a="1"/>
  <c r="G448" i="1" s="1"/>
  <c r="G449" i="1" a="1"/>
  <c r="G449" i="1" s="1"/>
  <c r="G450" i="1" a="1"/>
  <c r="G450" i="1" s="1"/>
  <c r="G451" i="1" a="1"/>
  <c r="G451" i="1" s="1"/>
  <c r="G452" i="1" a="1"/>
  <c r="G452" i="1" s="1"/>
  <c r="G453" i="1" a="1"/>
  <c r="G453" i="1" s="1"/>
  <c r="G454" i="1" a="1"/>
  <c r="G454" i="1" s="1"/>
  <c r="G455" i="1" a="1"/>
  <c r="G455" i="1" s="1"/>
  <c r="G456" i="1" a="1"/>
  <c r="G456" i="1" s="1"/>
  <c r="G457" i="1" a="1"/>
  <c r="G457" i="1" s="1"/>
  <c r="G458" i="1" a="1"/>
  <c r="G458" i="1" s="1"/>
  <c r="G459" i="1" a="1"/>
  <c r="G459" i="1" s="1"/>
  <c r="G460" i="1" a="1"/>
  <c r="G460" i="1" s="1"/>
  <c r="G461" i="1" a="1"/>
  <c r="G461" i="1" s="1"/>
  <c r="G462" i="1" a="1"/>
  <c r="G462" i="1" s="1"/>
  <c r="G463" i="1" a="1"/>
  <c r="G463" i="1" s="1"/>
  <c r="G464" i="1" a="1"/>
  <c r="G464" i="1" s="1"/>
  <c r="G465" i="1" a="1"/>
  <c r="G465" i="1" s="1"/>
  <c r="G466" i="1" a="1"/>
  <c r="G466" i="1" s="1"/>
  <c r="G467" i="1" a="1"/>
  <c r="G467" i="1" s="1"/>
  <c r="G468" i="1" a="1"/>
  <c r="G468" i="1" s="1"/>
  <c r="G469" i="1" a="1"/>
  <c r="G469" i="1" s="1"/>
  <c r="G470" i="1" a="1"/>
  <c r="G470" i="1" s="1"/>
  <c r="G471" i="1" a="1"/>
  <c r="G471" i="1" s="1"/>
  <c r="G472" i="1" a="1"/>
  <c r="G472" i="1" s="1"/>
  <c r="G473" i="1" a="1"/>
  <c r="G473" i="1" s="1"/>
  <c r="G474" i="1" a="1"/>
  <c r="G474" i="1" s="1"/>
  <c r="G475" i="1" a="1"/>
  <c r="G475" i="1" s="1"/>
  <c r="G476" i="1" a="1"/>
  <c r="G476" i="1" s="1"/>
  <c r="G477" i="1" a="1"/>
  <c r="G477" i="1" s="1"/>
  <c r="G478" i="1" a="1"/>
  <c r="G478" i="1" s="1"/>
  <c r="G479" i="1" a="1"/>
  <c r="G479" i="1" s="1"/>
  <c r="G480" i="1" a="1"/>
  <c r="G480" i="1" s="1"/>
  <c r="G481" i="1" a="1"/>
  <c r="G481" i="1" s="1"/>
  <c r="G482" i="1" a="1"/>
  <c r="G482" i="1" s="1"/>
  <c r="G483" i="1" a="1"/>
  <c r="G483" i="1" s="1"/>
  <c r="G484" i="1" a="1"/>
  <c r="G484" i="1" s="1"/>
  <c r="G485" i="1" a="1"/>
  <c r="G485" i="1" s="1"/>
  <c r="G486" i="1" a="1"/>
  <c r="G486" i="1" s="1"/>
  <c r="G487" i="1" a="1"/>
  <c r="G487" i="1" s="1"/>
  <c r="G488" i="1" a="1"/>
  <c r="G488" i="1" s="1"/>
  <c r="G489" i="1" a="1"/>
  <c r="G489" i="1" s="1"/>
  <c r="G490" i="1" a="1"/>
  <c r="G490" i="1" s="1"/>
  <c r="G491" i="1" a="1"/>
  <c r="G491" i="1" s="1"/>
  <c r="G492" i="1" a="1"/>
  <c r="G492" i="1" s="1"/>
  <c r="G493" i="1" a="1"/>
  <c r="G493" i="1" s="1"/>
  <c r="G494" i="1" a="1"/>
  <c r="G494" i="1" s="1"/>
  <c r="G495" i="1" a="1"/>
  <c r="G495" i="1" s="1"/>
  <c r="G496" i="1" a="1"/>
  <c r="G496" i="1" s="1"/>
  <c r="G497" i="1" a="1"/>
  <c r="G497" i="1" s="1"/>
  <c r="G498" i="1" a="1"/>
  <c r="G498" i="1" s="1"/>
  <c r="G499" i="1" a="1"/>
  <c r="G499" i="1" s="1"/>
  <c r="G500" i="1" a="1"/>
  <c r="G500" i="1" s="1"/>
  <c r="G501" i="1" a="1"/>
  <c r="G501" i="1" s="1"/>
  <c r="G502" i="1" a="1"/>
  <c r="G502" i="1" s="1"/>
  <c r="G503" i="1" a="1"/>
  <c r="G503" i="1" s="1"/>
  <c r="G504" i="1" a="1"/>
  <c r="G504" i="1" s="1"/>
  <c r="G505" i="1" a="1"/>
  <c r="G505" i="1" s="1"/>
  <c r="G506" i="1" a="1"/>
  <c r="G506" i="1" s="1"/>
  <c r="G507" i="1" a="1"/>
  <c r="G507" i="1" s="1"/>
  <c r="G508" i="1" a="1"/>
  <c r="G508" i="1" s="1"/>
  <c r="G509" i="1" a="1"/>
  <c r="G509" i="1" s="1"/>
  <c r="G510" i="1" a="1"/>
  <c r="G510" i="1" s="1"/>
  <c r="G511" i="1" a="1"/>
  <c r="G511" i="1" s="1"/>
  <c r="G512" i="1" a="1"/>
  <c r="G512" i="1" s="1"/>
  <c r="G513" i="1" a="1"/>
  <c r="G513" i="1" s="1"/>
  <c r="G514" i="1" a="1"/>
  <c r="G514" i="1" s="1"/>
  <c r="G515" i="1" a="1"/>
  <c r="G515" i="1" s="1"/>
  <c r="G516" i="1" a="1"/>
  <c r="G516" i="1" s="1"/>
  <c r="G517" i="1" a="1"/>
  <c r="G517" i="1" s="1"/>
  <c r="G518" i="1" a="1"/>
  <c r="G518" i="1" s="1"/>
  <c r="G519" i="1" a="1"/>
  <c r="G519" i="1" s="1"/>
  <c r="G520" i="1" a="1"/>
  <c r="G520" i="1" s="1"/>
  <c r="G521" i="1" a="1"/>
  <c r="G521" i="1" s="1"/>
  <c r="G522" i="1" a="1"/>
  <c r="G522" i="1" s="1"/>
  <c r="G523" i="1" a="1"/>
  <c r="G523" i="1" s="1"/>
  <c r="G524" i="1" a="1"/>
  <c r="G524" i="1" s="1"/>
  <c r="G525" i="1" a="1"/>
  <c r="G525" i="1" s="1"/>
  <c r="G526" i="1" a="1"/>
  <c r="G526" i="1" s="1"/>
  <c r="G527" i="1" a="1"/>
  <c r="G527" i="1" s="1"/>
  <c r="G528" i="1" a="1"/>
  <c r="G528" i="1" s="1"/>
  <c r="G529" i="1" a="1"/>
  <c r="G529" i="1" s="1"/>
  <c r="G530" i="1" a="1"/>
  <c r="G530" i="1" s="1"/>
  <c r="G531" i="1" a="1"/>
  <c r="G531" i="1" s="1"/>
  <c r="G532" i="1" a="1"/>
  <c r="G532" i="1" s="1"/>
  <c r="G533" i="1" a="1"/>
  <c r="G533" i="1" s="1"/>
  <c r="G534" i="1" a="1"/>
  <c r="G534" i="1" s="1"/>
  <c r="G535" i="1" a="1"/>
  <c r="G535" i="1" s="1"/>
  <c r="G536" i="1" a="1"/>
  <c r="G536" i="1" s="1"/>
  <c r="G537" i="1" a="1"/>
  <c r="G537" i="1" s="1"/>
  <c r="G538" i="1" a="1"/>
  <c r="G538" i="1" s="1"/>
  <c r="G539" i="1" a="1"/>
  <c r="G539" i="1" s="1"/>
  <c r="G540" i="1" a="1"/>
  <c r="G540" i="1" s="1"/>
  <c r="G541" i="1" a="1"/>
  <c r="G541" i="1" s="1"/>
  <c r="G542" i="1" a="1"/>
  <c r="G542" i="1" s="1"/>
  <c r="G543" i="1" a="1"/>
  <c r="G543" i="1" s="1"/>
  <c r="G544" i="1" a="1"/>
  <c r="G544" i="1" s="1"/>
  <c r="G545" i="1" a="1"/>
  <c r="G545" i="1" s="1"/>
  <c r="G546" i="1" a="1"/>
  <c r="G546" i="1" s="1"/>
  <c r="G547" i="1" a="1"/>
  <c r="G547" i="1" s="1"/>
  <c r="G548" i="1" a="1"/>
  <c r="G548" i="1" s="1"/>
  <c r="G549" i="1" a="1"/>
  <c r="G549" i="1" s="1"/>
  <c r="G550" i="1" a="1"/>
  <c r="G550" i="1" s="1"/>
  <c r="G551" i="1" a="1"/>
  <c r="G551" i="1" s="1"/>
  <c r="G552" i="1" a="1"/>
  <c r="G552" i="1" s="1"/>
  <c r="G553" i="1" a="1"/>
  <c r="G553" i="1" s="1"/>
  <c r="G554" i="1" a="1"/>
  <c r="G554" i="1" s="1"/>
  <c r="G555" i="1" a="1"/>
  <c r="G555" i="1" s="1"/>
  <c r="G556" i="1" a="1"/>
  <c r="G556" i="1" s="1"/>
  <c r="G557" i="1" a="1"/>
  <c r="G557" i="1" s="1"/>
  <c r="G558" i="1" a="1"/>
  <c r="G558" i="1" s="1"/>
  <c r="G559" i="1" a="1"/>
  <c r="G559" i="1" s="1"/>
  <c r="G560" i="1" a="1"/>
  <c r="G560" i="1" s="1"/>
  <c r="G561" i="1" a="1"/>
  <c r="G561" i="1" s="1"/>
  <c r="G562" i="1" a="1"/>
  <c r="G562" i="1" s="1"/>
  <c r="G563" i="1" a="1"/>
  <c r="G563" i="1" s="1"/>
  <c r="G564" i="1" a="1"/>
  <c r="G564" i="1" s="1"/>
  <c r="G565" i="1" a="1"/>
  <c r="G565" i="1" s="1"/>
  <c r="G566" i="1" a="1"/>
  <c r="G566" i="1" s="1"/>
  <c r="G567" i="1" a="1"/>
  <c r="G567" i="1" s="1"/>
  <c r="G568" i="1" a="1"/>
  <c r="G568" i="1" s="1"/>
  <c r="G569" i="1" a="1"/>
  <c r="G569" i="1" s="1"/>
  <c r="G570" i="1" a="1"/>
  <c r="G570" i="1" s="1"/>
  <c r="G571" i="1" a="1"/>
  <c r="G571" i="1" s="1"/>
  <c r="G572" i="1" a="1"/>
  <c r="G572" i="1" s="1"/>
  <c r="G573" i="1" a="1"/>
  <c r="G573" i="1" s="1"/>
  <c r="G574" i="1" a="1"/>
  <c r="G574" i="1" s="1"/>
  <c r="G575" i="1" a="1"/>
  <c r="G575" i="1" s="1"/>
  <c r="G576" i="1" a="1"/>
  <c r="G576" i="1" s="1"/>
  <c r="G577" i="1" a="1"/>
  <c r="G577" i="1" s="1"/>
  <c r="G578" i="1" a="1"/>
  <c r="G578" i="1" s="1"/>
  <c r="G579" i="1" a="1"/>
  <c r="G579" i="1" s="1"/>
  <c r="G580" i="1" a="1"/>
  <c r="G580" i="1" s="1"/>
  <c r="G581" i="1" a="1"/>
  <c r="G581" i="1" s="1"/>
  <c r="G582" i="1" a="1"/>
  <c r="G582" i="1" s="1"/>
  <c r="G583" i="1" a="1"/>
  <c r="G583" i="1" s="1"/>
  <c r="G584" i="1" a="1"/>
  <c r="G584" i="1" s="1"/>
  <c r="G585" i="1" a="1"/>
  <c r="G585" i="1" s="1"/>
  <c r="G586" i="1" a="1"/>
  <c r="G586" i="1" s="1"/>
  <c r="G587" i="1" a="1"/>
  <c r="G587" i="1" s="1"/>
  <c r="G588" i="1" a="1"/>
  <c r="G588" i="1" s="1"/>
  <c r="G589" i="1" a="1"/>
  <c r="G589" i="1" s="1"/>
  <c r="G590" i="1" a="1"/>
  <c r="G590" i="1" s="1"/>
  <c r="G591" i="1" a="1"/>
  <c r="G591" i="1" s="1"/>
  <c r="G592" i="1" a="1"/>
  <c r="G592" i="1" s="1"/>
  <c r="G593" i="1" a="1"/>
  <c r="G593" i="1" s="1"/>
  <c r="G594" i="1" a="1"/>
  <c r="G594" i="1" s="1"/>
  <c r="G595" i="1" a="1"/>
  <c r="G595" i="1" s="1"/>
  <c r="G596" i="1" a="1"/>
  <c r="G596" i="1" s="1"/>
  <c r="G597" i="1" a="1"/>
  <c r="G597" i="1" s="1"/>
  <c r="G598" i="1" a="1"/>
  <c r="G598" i="1" s="1"/>
  <c r="G599" i="1" a="1"/>
  <c r="G599" i="1" s="1"/>
  <c r="G600" i="1" a="1"/>
  <c r="G600" i="1" s="1"/>
  <c r="G601" i="1" a="1"/>
  <c r="G601" i="1" s="1"/>
  <c r="G602" i="1" a="1"/>
  <c r="G602" i="1" s="1"/>
  <c r="G603" i="1" a="1"/>
  <c r="G603" i="1" s="1"/>
  <c r="G604" i="1" a="1"/>
  <c r="G604" i="1" s="1"/>
  <c r="G605" i="1" a="1"/>
  <c r="G605" i="1" s="1"/>
  <c r="G606" i="1" a="1"/>
  <c r="G606" i="1" s="1"/>
  <c r="G607" i="1" a="1"/>
  <c r="G607" i="1" s="1"/>
  <c r="G608" i="1" a="1"/>
  <c r="G608" i="1" s="1"/>
  <c r="G609" i="1" a="1"/>
  <c r="G609" i="1" s="1"/>
  <c r="G610" i="1" a="1"/>
  <c r="G610" i="1" s="1"/>
  <c r="G611" i="1" a="1"/>
  <c r="G611" i="1" s="1"/>
  <c r="G612" i="1" a="1"/>
  <c r="G612" i="1" s="1"/>
  <c r="G613" i="1" a="1"/>
  <c r="G613" i="1" s="1"/>
  <c r="G614" i="1" a="1"/>
  <c r="G614" i="1" s="1"/>
  <c r="G615" i="1" a="1"/>
  <c r="G615" i="1" s="1"/>
  <c r="G616" i="1" a="1"/>
  <c r="G616" i="1" s="1"/>
  <c r="G617" i="1" a="1"/>
  <c r="G617" i="1" s="1"/>
  <c r="G618" i="1" a="1"/>
  <c r="G618" i="1" s="1"/>
  <c r="G619" i="1" a="1"/>
  <c r="G619" i="1" s="1"/>
  <c r="G620" i="1" a="1"/>
  <c r="G620" i="1" s="1"/>
  <c r="G621" i="1" a="1"/>
  <c r="G621" i="1" s="1"/>
  <c r="G622" i="1" a="1"/>
  <c r="G622" i="1" s="1"/>
  <c r="G623" i="1" a="1"/>
  <c r="G623" i="1" s="1"/>
  <c r="G624" i="1" a="1"/>
  <c r="G624" i="1" s="1"/>
  <c r="G625" i="1" a="1"/>
  <c r="G625" i="1" s="1"/>
  <c r="G626" i="1" a="1"/>
  <c r="G626" i="1" s="1"/>
  <c r="G627" i="1" a="1"/>
  <c r="G627" i="1" s="1"/>
  <c r="G628" i="1" a="1"/>
  <c r="G628" i="1" s="1"/>
  <c r="G629" i="1" a="1"/>
  <c r="G629" i="1" s="1"/>
  <c r="G630" i="1" a="1"/>
  <c r="G630" i="1" s="1"/>
  <c r="G631" i="1" a="1"/>
  <c r="G631" i="1" s="1"/>
  <c r="G632" i="1" a="1"/>
  <c r="G632" i="1" s="1"/>
  <c r="G633" i="1" a="1"/>
  <c r="G633" i="1" s="1"/>
  <c r="G634" i="1" a="1"/>
  <c r="G634" i="1" s="1"/>
  <c r="G635" i="1" a="1"/>
  <c r="G635" i="1" s="1"/>
  <c r="G636" i="1" a="1"/>
  <c r="G636" i="1" s="1"/>
  <c r="G637" i="1" a="1"/>
  <c r="G637" i="1" s="1"/>
  <c r="G638" i="1" a="1"/>
  <c r="G638" i="1" s="1"/>
  <c r="G639" i="1" a="1"/>
  <c r="G639" i="1" s="1"/>
  <c r="G640" i="1" a="1"/>
  <c r="G640" i="1" s="1"/>
  <c r="G641" i="1" a="1"/>
  <c r="G641" i="1" s="1"/>
  <c r="G642" i="1" a="1"/>
  <c r="G642" i="1" s="1"/>
  <c r="G643" i="1" a="1"/>
  <c r="G643" i="1" s="1"/>
  <c r="G644" i="1" a="1"/>
  <c r="G644" i="1" s="1"/>
  <c r="G645" i="1" a="1"/>
  <c r="G645" i="1" s="1"/>
  <c r="G646" i="1" a="1"/>
  <c r="G646" i="1" s="1"/>
  <c r="G647" i="1" a="1"/>
  <c r="G647" i="1" s="1"/>
  <c r="G648" i="1" a="1"/>
  <c r="G648" i="1" s="1"/>
  <c r="G649" i="1" a="1"/>
  <c r="G649" i="1" s="1"/>
  <c r="G650" i="1" a="1"/>
  <c r="G650" i="1" s="1"/>
  <c r="G651" i="1" a="1"/>
  <c r="G651" i="1" s="1"/>
  <c r="G652" i="1" a="1"/>
  <c r="G652" i="1" s="1"/>
  <c r="G653" i="1" a="1"/>
  <c r="G653" i="1" s="1"/>
  <c r="G654" i="1" a="1"/>
  <c r="G654" i="1" s="1"/>
  <c r="G655" i="1" a="1"/>
  <c r="G655" i="1" s="1"/>
  <c r="G656" i="1" a="1"/>
  <c r="G656" i="1" s="1"/>
  <c r="G657" i="1" a="1"/>
  <c r="G657" i="1" s="1"/>
  <c r="G658" i="1" a="1"/>
  <c r="G658" i="1" s="1"/>
  <c r="G659" i="1" a="1"/>
  <c r="G659" i="1" s="1"/>
  <c r="G660" i="1" a="1"/>
  <c r="G660" i="1" s="1"/>
  <c r="G661" i="1" a="1"/>
  <c r="G661" i="1" s="1"/>
  <c r="G662" i="1" a="1"/>
  <c r="G662" i="1" s="1"/>
  <c r="G663" i="1" a="1"/>
  <c r="G663" i="1" s="1"/>
  <c r="G664" i="1" a="1"/>
  <c r="G664" i="1" s="1"/>
  <c r="G665" i="1" a="1"/>
  <c r="G665" i="1" s="1"/>
  <c r="G666" i="1" a="1"/>
  <c r="G666" i="1" s="1"/>
  <c r="G667" i="1" a="1"/>
  <c r="G667" i="1" s="1"/>
  <c r="G668" i="1" a="1"/>
  <c r="G668" i="1" s="1"/>
  <c r="G669" i="1" a="1"/>
  <c r="G669" i="1" s="1"/>
  <c r="G670" i="1" a="1"/>
  <c r="G670" i="1" s="1"/>
  <c r="G671" i="1" a="1"/>
  <c r="G671" i="1" s="1"/>
  <c r="G672" i="1" a="1"/>
  <c r="G672" i="1" s="1"/>
  <c r="G673" i="1" a="1"/>
  <c r="G673" i="1" s="1"/>
  <c r="G674" i="1" a="1"/>
  <c r="G674" i="1" s="1"/>
  <c r="G675" i="1" a="1"/>
  <c r="G675" i="1" s="1"/>
  <c r="G676" i="1" a="1"/>
  <c r="G676" i="1" s="1"/>
  <c r="G677" i="1" a="1"/>
  <c r="G677" i="1" s="1"/>
  <c r="G678" i="1" a="1"/>
  <c r="G678" i="1" s="1"/>
  <c r="G679" i="1" a="1"/>
  <c r="G679" i="1" s="1"/>
  <c r="G680" i="1" a="1"/>
  <c r="G680" i="1" s="1"/>
  <c r="G681" i="1" a="1"/>
  <c r="G681" i="1" s="1"/>
  <c r="G682" i="1" a="1"/>
  <c r="G682" i="1" s="1"/>
  <c r="G683" i="1" a="1"/>
  <c r="G683" i="1" s="1"/>
  <c r="G684" i="1" a="1"/>
  <c r="G684" i="1" s="1"/>
  <c r="G685" i="1" a="1"/>
  <c r="G685" i="1" s="1"/>
  <c r="G686" i="1" a="1"/>
  <c r="G686" i="1" s="1"/>
  <c r="G687" i="1" a="1"/>
  <c r="G687" i="1" s="1"/>
  <c r="G688" i="1" a="1"/>
  <c r="G688" i="1" s="1"/>
  <c r="G689" i="1" a="1"/>
  <c r="G689" i="1" s="1"/>
  <c r="G690" i="1" a="1"/>
  <c r="G690" i="1" s="1"/>
  <c r="G691" i="1" a="1"/>
  <c r="G691" i="1" s="1"/>
  <c r="G692" i="1" a="1"/>
  <c r="G692" i="1" s="1"/>
  <c r="G693" i="1" a="1"/>
  <c r="G693" i="1" s="1"/>
  <c r="G694" i="1" a="1"/>
  <c r="G694" i="1" s="1"/>
  <c r="G695" i="1" a="1"/>
  <c r="G695" i="1" s="1"/>
  <c r="G696" i="1" a="1"/>
  <c r="G696" i="1" s="1"/>
  <c r="G697" i="1" a="1"/>
  <c r="G697" i="1" s="1"/>
  <c r="G698" i="1" a="1"/>
  <c r="G698" i="1" s="1"/>
  <c r="G699" i="1" a="1"/>
  <c r="G699" i="1" s="1"/>
  <c r="G700" i="1" a="1"/>
  <c r="G700" i="1" s="1"/>
  <c r="G701" i="1" a="1"/>
  <c r="G701" i="1" s="1"/>
  <c r="G702" i="1" a="1"/>
  <c r="G702" i="1" s="1"/>
  <c r="G703" i="1" a="1"/>
  <c r="G703" i="1" s="1"/>
  <c r="G704" i="1" a="1"/>
  <c r="G704" i="1" s="1"/>
  <c r="G705" i="1" a="1"/>
  <c r="G705" i="1" s="1"/>
  <c r="G706" i="1" a="1"/>
  <c r="G706" i="1" s="1"/>
  <c r="G707" i="1" a="1"/>
  <c r="G707" i="1" s="1"/>
  <c r="G708" i="1" a="1"/>
  <c r="G708" i="1" s="1"/>
  <c r="G709" i="1" a="1"/>
  <c r="G709" i="1" s="1"/>
  <c r="G710" i="1" a="1"/>
  <c r="G710" i="1" s="1"/>
  <c r="G711" i="1" a="1"/>
  <c r="G711" i="1" s="1"/>
  <c r="G712" i="1" a="1"/>
  <c r="G712" i="1" s="1"/>
  <c r="G713" i="1" a="1"/>
  <c r="G713" i="1" s="1"/>
  <c r="G714" i="1" a="1"/>
  <c r="G714" i="1" s="1"/>
  <c r="G715" i="1" a="1"/>
  <c r="G715" i="1" s="1"/>
  <c r="G716" i="1" a="1"/>
  <c r="G716" i="1" s="1"/>
  <c r="G717" i="1" a="1"/>
  <c r="G717" i="1" s="1"/>
  <c r="G718" i="1" a="1"/>
  <c r="G718" i="1" s="1"/>
  <c r="G719" i="1" a="1"/>
  <c r="G719" i="1" s="1"/>
  <c r="G720" i="1" a="1"/>
  <c r="G720" i="1" s="1"/>
  <c r="G721" i="1" a="1"/>
  <c r="G721" i="1" s="1"/>
  <c r="G722" i="1" a="1"/>
  <c r="G722" i="1" s="1"/>
  <c r="G723" i="1" a="1"/>
  <c r="G723" i="1" s="1"/>
  <c r="G724" i="1" a="1"/>
  <c r="G724" i="1" s="1"/>
  <c r="G725" i="1" a="1"/>
  <c r="G725" i="1" s="1"/>
  <c r="G726" i="1" a="1"/>
  <c r="G726" i="1" s="1"/>
  <c r="G727" i="1" a="1"/>
  <c r="G727" i="1" s="1"/>
  <c r="G728" i="1" a="1"/>
  <c r="G728" i="1" s="1"/>
  <c r="G729" i="1" a="1"/>
  <c r="G729" i="1" s="1"/>
  <c r="G730" i="1" a="1"/>
  <c r="G730" i="1" s="1"/>
  <c r="G731" i="1" a="1"/>
  <c r="G731" i="1" s="1"/>
  <c r="G732" i="1" a="1"/>
  <c r="G732" i="1" s="1"/>
  <c r="G733" i="1" a="1"/>
  <c r="G733" i="1" s="1"/>
  <c r="G734" i="1" a="1"/>
  <c r="G734" i="1" s="1"/>
  <c r="G735" i="1" a="1"/>
  <c r="G735" i="1" s="1"/>
  <c r="G736" i="1" a="1"/>
  <c r="G736" i="1" s="1"/>
  <c r="G737" i="1" a="1"/>
  <c r="G737" i="1" s="1"/>
  <c r="G738" i="1" a="1"/>
  <c r="G738" i="1" s="1"/>
  <c r="G739" i="1" a="1"/>
  <c r="G739" i="1" s="1"/>
  <c r="G740" i="1" a="1"/>
  <c r="G740" i="1" s="1"/>
  <c r="G741" i="1" a="1"/>
  <c r="G741" i="1" s="1"/>
  <c r="G742" i="1" a="1"/>
  <c r="G742" i="1" s="1"/>
  <c r="G743" i="1" a="1"/>
  <c r="G743" i="1" s="1"/>
  <c r="G744" i="1" a="1"/>
  <c r="G744" i="1" s="1"/>
  <c r="G745" i="1" a="1"/>
  <c r="G745" i="1" s="1"/>
  <c r="G746" i="1" a="1"/>
  <c r="G746" i="1" s="1"/>
  <c r="G747" i="1" a="1"/>
  <c r="G747" i="1" s="1"/>
  <c r="G748" i="1" a="1"/>
  <c r="G748" i="1" s="1"/>
  <c r="G749" i="1" a="1"/>
  <c r="G749" i="1" s="1"/>
  <c r="G750" i="1" a="1"/>
  <c r="G750" i="1" s="1"/>
  <c r="G751" i="1" a="1"/>
  <c r="G751" i="1" s="1"/>
  <c r="G752" i="1" a="1"/>
  <c r="G752" i="1" s="1"/>
  <c r="G753" i="1" a="1"/>
  <c r="G753" i="1" s="1"/>
  <c r="G754" i="1" a="1"/>
  <c r="G754" i="1" s="1"/>
  <c r="G755" i="1" a="1"/>
  <c r="G755" i="1" s="1"/>
  <c r="G756" i="1" a="1"/>
  <c r="G756" i="1" s="1"/>
  <c r="G757" i="1" a="1"/>
  <c r="G757" i="1" s="1"/>
  <c r="G758" i="1" a="1"/>
  <c r="G758" i="1" s="1"/>
  <c r="G759" i="1" a="1"/>
  <c r="G759" i="1" s="1"/>
  <c r="G760" i="1" a="1"/>
  <c r="G760" i="1" s="1"/>
  <c r="G761" i="1" a="1"/>
  <c r="G761" i="1" s="1"/>
  <c r="G762" i="1" a="1"/>
  <c r="G762" i="1" s="1"/>
  <c r="G763" i="1" a="1"/>
  <c r="G763" i="1" s="1"/>
  <c r="G764" i="1" a="1"/>
  <c r="G764" i="1" s="1"/>
  <c r="G765" i="1" a="1"/>
  <c r="G765" i="1" s="1"/>
  <c r="G766" i="1" a="1"/>
  <c r="G766" i="1" s="1"/>
  <c r="G767" i="1" a="1"/>
  <c r="G767" i="1" s="1"/>
  <c r="G768" i="1" a="1"/>
  <c r="G768" i="1" s="1"/>
  <c r="G769" i="1" a="1"/>
  <c r="G769" i="1" s="1"/>
  <c r="G770" i="1" a="1"/>
  <c r="G770" i="1" s="1"/>
  <c r="G771" i="1" a="1"/>
  <c r="G771" i="1" s="1"/>
  <c r="G772" i="1" a="1"/>
  <c r="G772" i="1" s="1"/>
  <c r="G773" i="1" a="1"/>
  <c r="G773" i="1" s="1"/>
  <c r="G774" i="1" a="1"/>
  <c r="G774" i="1" s="1"/>
  <c r="G775" i="1" a="1"/>
  <c r="G775" i="1" s="1"/>
  <c r="G776" i="1" a="1"/>
  <c r="G776" i="1" s="1"/>
  <c r="G777" i="1" a="1"/>
  <c r="G777" i="1" s="1"/>
  <c r="G778" i="1" a="1"/>
  <c r="G778" i="1" s="1"/>
  <c r="G779" i="1" a="1"/>
  <c r="G779" i="1" s="1"/>
  <c r="G780" i="1" a="1"/>
  <c r="G780" i="1" s="1"/>
  <c r="G781" i="1" a="1"/>
  <c r="G781" i="1" s="1"/>
  <c r="G782" i="1" a="1"/>
  <c r="G782" i="1" s="1"/>
  <c r="G783" i="1" a="1"/>
  <c r="G783" i="1" s="1"/>
  <c r="G784" i="1" a="1"/>
  <c r="G784" i="1" s="1"/>
  <c r="G785" i="1" a="1"/>
  <c r="G785" i="1" s="1"/>
  <c r="G786" i="1" a="1"/>
  <c r="G786" i="1" s="1"/>
  <c r="G787" i="1" a="1"/>
  <c r="G787" i="1" s="1"/>
  <c r="G788" i="1" a="1"/>
  <c r="G788" i="1" s="1"/>
  <c r="G789" i="1" a="1"/>
  <c r="G789" i="1" s="1"/>
  <c r="G790" i="1" a="1"/>
  <c r="G790" i="1" s="1"/>
  <c r="G791" i="1" a="1"/>
  <c r="G791" i="1" s="1"/>
  <c r="G792" i="1" a="1"/>
  <c r="G792" i="1" s="1"/>
  <c r="G793" i="1" a="1"/>
  <c r="G793" i="1" s="1"/>
  <c r="G794" i="1" a="1"/>
  <c r="G794" i="1" s="1"/>
  <c r="G795" i="1" a="1"/>
  <c r="G795" i="1" s="1"/>
  <c r="G796" i="1" a="1"/>
  <c r="G796" i="1" s="1"/>
  <c r="G797" i="1" a="1"/>
  <c r="G797" i="1" s="1"/>
  <c r="G798" i="1" a="1"/>
  <c r="G798" i="1" s="1"/>
  <c r="G799" i="1" a="1"/>
  <c r="G799" i="1" s="1"/>
  <c r="G800" i="1" a="1"/>
  <c r="G800" i="1" s="1"/>
  <c r="G801" i="1" a="1"/>
  <c r="G801" i="1" s="1"/>
  <c r="G802" i="1" a="1"/>
  <c r="G802" i="1" s="1"/>
  <c r="G803" i="1" a="1"/>
  <c r="G803" i="1" s="1"/>
  <c r="G804" i="1" a="1"/>
  <c r="G804" i="1" s="1"/>
  <c r="G805" i="1" a="1"/>
  <c r="G805" i="1" s="1"/>
  <c r="G806" i="1" a="1"/>
  <c r="G806" i="1" s="1"/>
  <c r="G807" i="1" a="1"/>
  <c r="G807" i="1" s="1"/>
  <c r="G808" i="1" a="1"/>
  <c r="G808" i="1" s="1"/>
  <c r="G809" i="1" a="1"/>
  <c r="G809" i="1" s="1"/>
  <c r="G810" i="1" a="1"/>
  <c r="G810" i="1" s="1"/>
  <c r="G811" i="1" a="1"/>
  <c r="G811" i="1" s="1"/>
  <c r="G812" i="1" a="1"/>
  <c r="G812" i="1" s="1"/>
  <c r="G813" i="1" a="1"/>
  <c r="G813" i="1" s="1"/>
  <c r="G814" i="1" a="1"/>
  <c r="G814" i="1" s="1"/>
  <c r="G815" i="1" a="1"/>
  <c r="G815" i="1" s="1"/>
  <c r="G816" i="1" a="1"/>
  <c r="G816" i="1" s="1"/>
  <c r="G817" i="1" a="1"/>
  <c r="G817" i="1" s="1"/>
  <c r="G818" i="1" a="1"/>
  <c r="G818" i="1" s="1"/>
  <c r="G819" i="1" a="1"/>
  <c r="G819" i="1" s="1"/>
  <c r="G820" i="1" a="1"/>
  <c r="G820" i="1" s="1"/>
  <c r="G821" i="1" a="1"/>
  <c r="G821" i="1" s="1"/>
  <c r="G822" i="1" a="1"/>
  <c r="G822" i="1" s="1"/>
  <c r="G823" i="1" a="1"/>
  <c r="G823" i="1" s="1"/>
  <c r="G824" i="1" a="1"/>
  <c r="G824" i="1" s="1"/>
  <c r="G825" i="1" a="1"/>
  <c r="G825" i="1" s="1"/>
  <c r="G826" i="1" a="1"/>
  <c r="G826" i="1" s="1"/>
  <c r="G827" i="1" a="1"/>
  <c r="G827" i="1" s="1"/>
  <c r="G828" i="1" a="1"/>
  <c r="G828" i="1" s="1"/>
  <c r="G829" i="1" a="1"/>
  <c r="G829" i="1" s="1"/>
  <c r="G830" i="1" a="1"/>
  <c r="G830" i="1" s="1"/>
  <c r="G831" i="1" a="1"/>
  <c r="G831" i="1" s="1"/>
  <c r="G832" i="1" a="1"/>
  <c r="G832" i="1" s="1"/>
  <c r="G833" i="1" a="1"/>
  <c r="G833" i="1" s="1"/>
  <c r="G834" i="1" a="1"/>
  <c r="G834" i="1" s="1"/>
  <c r="G835" i="1" a="1"/>
  <c r="G835" i="1" s="1"/>
  <c r="G836" i="1" a="1"/>
  <c r="G836" i="1" s="1"/>
  <c r="G837" i="1" a="1"/>
  <c r="G837" i="1" s="1"/>
  <c r="G838" i="1" a="1"/>
  <c r="G838" i="1" s="1"/>
  <c r="G839" i="1" a="1"/>
  <c r="G839" i="1" s="1"/>
  <c r="G840" i="1" a="1"/>
  <c r="G840" i="1" s="1"/>
  <c r="G841" i="1" a="1"/>
  <c r="G841" i="1" s="1"/>
  <c r="G842" i="1" a="1"/>
  <c r="G842" i="1" s="1"/>
  <c r="G843" i="1" a="1"/>
  <c r="G843" i="1" s="1"/>
  <c r="G844" i="1" a="1"/>
  <c r="G844" i="1" s="1"/>
  <c r="G845" i="1" a="1"/>
  <c r="G845" i="1" s="1"/>
  <c r="G846" i="1" a="1"/>
  <c r="G846" i="1" s="1"/>
  <c r="G847" i="1" a="1"/>
  <c r="G847" i="1" s="1"/>
  <c r="G848" i="1" a="1"/>
  <c r="G848" i="1" s="1"/>
  <c r="G849" i="1" a="1"/>
  <c r="G849" i="1" s="1"/>
  <c r="G850" i="1" a="1"/>
  <c r="G850" i="1" s="1"/>
  <c r="G851" i="1" a="1"/>
  <c r="G851" i="1" s="1"/>
  <c r="G852" i="1" a="1"/>
  <c r="G852" i="1" s="1"/>
  <c r="G853" i="1" a="1"/>
  <c r="G853" i="1" s="1"/>
  <c r="G854" i="1" a="1"/>
  <c r="G854" i="1" s="1"/>
  <c r="G855" i="1" a="1"/>
  <c r="G855" i="1" s="1"/>
  <c r="G856" i="1" a="1"/>
  <c r="G856" i="1" s="1"/>
  <c r="G857" i="1" a="1"/>
  <c r="G857" i="1" s="1"/>
  <c r="G858" i="1" a="1"/>
  <c r="G858" i="1" s="1"/>
  <c r="G859" i="1" a="1"/>
  <c r="G859" i="1" s="1"/>
  <c r="G860" i="1" a="1"/>
  <c r="G860" i="1" s="1"/>
  <c r="G861" i="1" a="1"/>
  <c r="G861" i="1" s="1"/>
  <c r="G862" i="1" a="1"/>
  <c r="G862" i="1" s="1"/>
  <c r="G863" i="1" a="1"/>
  <c r="G863" i="1" s="1"/>
  <c r="G864" i="1" a="1"/>
  <c r="G864" i="1" s="1"/>
  <c r="G865" i="1" a="1"/>
  <c r="G865" i="1" s="1"/>
  <c r="G866" i="1" a="1"/>
  <c r="G866" i="1" s="1"/>
  <c r="G867" i="1" a="1"/>
  <c r="G867" i="1" s="1"/>
  <c r="G868" i="1" a="1"/>
  <c r="G868" i="1" s="1"/>
  <c r="G869" i="1" a="1"/>
  <c r="G869" i="1" s="1"/>
  <c r="G870" i="1" a="1"/>
  <c r="G870" i="1" s="1"/>
  <c r="G871" i="1" a="1"/>
  <c r="G871" i="1" s="1"/>
  <c r="G872" i="1" a="1"/>
  <c r="G872" i="1" s="1"/>
  <c r="G873" i="1" a="1"/>
  <c r="G873" i="1" s="1"/>
  <c r="G874" i="1" a="1"/>
  <c r="G874" i="1" s="1"/>
  <c r="G875" i="1" a="1"/>
  <c r="G875" i="1" s="1"/>
  <c r="G876" i="1" a="1"/>
  <c r="G876" i="1" s="1"/>
  <c r="G877" i="1" a="1"/>
  <c r="G877" i="1" s="1"/>
  <c r="G878" i="1" a="1"/>
  <c r="G878" i="1" s="1"/>
  <c r="G879" i="1" a="1"/>
  <c r="G879" i="1" s="1"/>
  <c r="G880" i="1" a="1"/>
  <c r="G880" i="1" s="1"/>
  <c r="G881" i="1" a="1"/>
  <c r="G881" i="1" s="1"/>
  <c r="G882" i="1" a="1"/>
  <c r="G882" i="1" s="1"/>
  <c r="G883" i="1" a="1"/>
  <c r="G883" i="1" s="1"/>
  <c r="G884" i="1" a="1"/>
  <c r="G884" i="1" s="1"/>
  <c r="G885" i="1" a="1"/>
  <c r="G885" i="1" s="1"/>
  <c r="G886" i="1" a="1"/>
  <c r="G886" i="1" s="1"/>
  <c r="G887" i="1" a="1"/>
  <c r="G887" i="1" s="1"/>
  <c r="G888" i="1" a="1"/>
  <c r="G888" i="1" s="1"/>
  <c r="G889" i="1" a="1"/>
  <c r="G889" i="1" s="1"/>
  <c r="G890" i="1" a="1"/>
  <c r="G890" i="1" s="1"/>
  <c r="G891" i="1" a="1"/>
  <c r="G891" i="1" s="1"/>
  <c r="G892" i="1" a="1"/>
  <c r="G892" i="1" s="1"/>
  <c r="G893" i="1" a="1"/>
  <c r="G893" i="1" s="1"/>
  <c r="G894" i="1" a="1"/>
  <c r="G894" i="1" s="1"/>
  <c r="G895" i="1" a="1"/>
  <c r="G895" i="1" s="1"/>
  <c r="G896" i="1" a="1"/>
  <c r="G896" i="1" s="1"/>
  <c r="G897" i="1" a="1"/>
  <c r="G897" i="1" s="1"/>
  <c r="G898" i="1" a="1"/>
  <c r="G898" i="1" s="1"/>
  <c r="G899" i="1" a="1"/>
  <c r="G899" i="1" s="1"/>
  <c r="G900" i="1" a="1"/>
  <c r="G900" i="1" s="1"/>
  <c r="G901" i="1" a="1"/>
  <c r="G901" i="1" s="1"/>
  <c r="G902" i="1" a="1"/>
  <c r="G902" i="1" s="1"/>
  <c r="G903" i="1" a="1"/>
  <c r="G903" i="1" s="1"/>
  <c r="G904" i="1" a="1"/>
  <c r="G904" i="1" s="1"/>
  <c r="G905" i="1" a="1"/>
  <c r="G905" i="1" s="1"/>
  <c r="G906" i="1" a="1"/>
  <c r="G906" i="1" s="1"/>
  <c r="G907" i="1" a="1"/>
  <c r="G907" i="1" s="1"/>
  <c r="G908" i="1" a="1"/>
  <c r="G908" i="1" s="1"/>
  <c r="G909" i="1" a="1"/>
  <c r="G909" i="1" s="1"/>
  <c r="G910" i="1" a="1"/>
  <c r="G910" i="1" s="1"/>
  <c r="G911" i="1" a="1"/>
  <c r="G911" i="1" s="1"/>
  <c r="G912" i="1" a="1"/>
  <c r="G912" i="1" s="1"/>
  <c r="G913" i="1" a="1"/>
  <c r="G913" i="1" s="1"/>
  <c r="G914" i="1" a="1"/>
  <c r="G914" i="1" s="1"/>
  <c r="G915" i="1" a="1"/>
  <c r="G915" i="1" s="1"/>
  <c r="G916" i="1" a="1"/>
  <c r="G916" i="1" s="1"/>
  <c r="G917" i="1" a="1"/>
  <c r="G917" i="1" s="1"/>
  <c r="G918" i="1" a="1"/>
  <c r="G918" i="1" s="1"/>
  <c r="G919" i="1" a="1"/>
  <c r="G919" i="1" s="1"/>
  <c r="G920" i="1" a="1"/>
  <c r="G920" i="1" s="1"/>
  <c r="G921" i="1" a="1"/>
  <c r="G921" i="1" s="1"/>
  <c r="G922" i="1" a="1"/>
  <c r="G922" i="1" s="1"/>
  <c r="G923" i="1" a="1"/>
  <c r="G923" i="1" s="1"/>
  <c r="G924" i="1" a="1"/>
  <c r="G924" i="1" s="1"/>
  <c r="G925" i="1" a="1"/>
  <c r="G925" i="1" s="1"/>
  <c r="G926" i="1" a="1"/>
  <c r="G926" i="1" s="1"/>
  <c r="G927" i="1" a="1"/>
  <c r="G927" i="1" s="1"/>
  <c r="G928" i="1" a="1"/>
  <c r="G928" i="1" s="1"/>
  <c r="G929" i="1" a="1"/>
  <c r="G929" i="1" s="1"/>
  <c r="G930" i="1" a="1"/>
  <c r="G930" i="1" s="1"/>
  <c r="G931" i="1" a="1"/>
  <c r="G931" i="1" s="1"/>
  <c r="G932" i="1" a="1"/>
  <c r="G932" i="1" s="1"/>
  <c r="G933" i="1" a="1"/>
  <c r="G933" i="1" s="1"/>
  <c r="G934" i="1" a="1"/>
  <c r="G934" i="1" s="1"/>
  <c r="G935" i="1" a="1"/>
  <c r="G935" i="1" s="1"/>
  <c r="G936" i="1" a="1"/>
  <c r="G936" i="1" s="1"/>
  <c r="G937" i="1" a="1"/>
  <c r="G937" i="1" s="1"/>
  <c r="G938" i="1" a="1"/>
  <c r="G938" i="1" s="1"/>
  <c r="G939" i="1" a="1"/>
  <c r="G939" i="1" s="1"/>
  <c r="G940" i="1" a="1"/>
  <c r="G940" i="1" s="1"/>
  <c r="G941" i="1" a="1"/>
  <c r="G941" i="1" s="1"/>
  <c r="G942" i="1" a="1"/>
  <c r="G942" i="1" s="1"/>
  <c r="G943" i="1" a="1"/>
  <c r="G943" i="1" s="1"/>
  <c r="G944" i="1" a="1"/>
  <c r="G944" i="1" s="1"/>
  <c r="G945" i="1" a="1"/>
  <c r="G945" i="1" s="1"/>
  <c r="G946" i="1" a="1"/>
  <c r="G946" i="1" s="1"/>
  <c r="G947" i="1" a="1"/>
  <c r="G947" i="1" s="1"/>
  <c r="G948" i="1" a="1"/>
  <c r="G948" i="1" s="1"/>
  <c r="G949" i="1" a="1"/>
  <c r="G949" i="1" s="1"/>
  <c r="G950" i="1" a="1"/>
  <c r="G950" i="1" s="1"/>
  <c r="G951" i="1" a="1"/>
  <c r="G951" i="1" s="1"/>
  <c r="G952" i="1" a="1"/>
  <c r="G952" i="1" s="1"/>
  <c r="G953" i="1" a="1"/>
  <c r="G953" i="1" s="1"/>
  <c r="G954" i="1" a="1"/>
  <c r="G954" i="1" s="1"/>
  <c r="G955" i="1" a="1"/>
  <c r="G955" i="1" s="1"/>
  <c r="G956" i="1" a="1"/>
  <c r="G956" i="1" s="1"/>
  <c r="G957" i="1" a="1"/>
  <c r="G957" i="1" s="1"/>
  <c r="G958" i="1" a="1"/>
  <c r="G958" i="1" s="1"/>
  <c r="G959" i="1" a="1"/>
  <c r="G959" i="1" s="1"/>
  <c r="G960" i="1" a="1"/>
  <c r="G960" i="1" s="1"/>
  <c r="G961" i="1" a="1"/>
  <c r="G961" i="1" s="1"/>
  <c r="G962" i="1" a="1"/>
  <c r="G962" i="1" s="1"/>
  <c r="G963" i="1" a="1"/>
  <c r="G963" i="1" s="1"/>
  <c r="G964" i="1" a="1"/>
  <c r="G964" i="1" s="1"/>
  <c r="G965" i="1" a="1"/>
  <c r="G965" i="1" s="1"/>
  <c r="G966" i="1" a="1"/>
  <c r="G966" i="1" s="1"/>
  <c r="G967" i="1" a="1"/>
  <c r="G967" i="1" s="1"/>
  <c r="G968" i="1" a="1"/>
  <c r="G968" i="1" s="1"/>
  <c r="G969" i="1" a="1"/>
  <c r="G969" i="1" s="1"/>
  <c r="G970" i="1" a="1"/>
  <c r="G970" i="1" s="1"/>
  <c r="G971" i="1" a="1"/>
  <c r="G971" i="1" s="1"/>
  <c r="G972" i="1" a="1"/>
  <c r="G972" i="1" s="1"/>
  <c r="G973" i="1" a="1"/>
  <c r="G973" i="1" s="1"/>
  <c r="G974" i="1" a="1"/>
  <c r="G974" i="1" s="1"/>
  <c r="G975" i="1" a="1"/>
  <c r="G975" i="1" s="1"/>
  <c r="G976" i="1" a="1"/>
  <c r="G976" i="1" s="1"/>
  <c r="G977" i="1" a="1"/>
  <c r="G977" i="1" s="1"/>
  <c r="G978" i="1" a="1"/>
  <c r="G978" i="1" s="1"/>
  <c r="G979" i="1" a="1"/>
  <c r="G979" i="1" s="1"/>
  <c r="G980" i="1" a="1"/>
  <c r="G980" i="1" s="1"/>
  <c r="G981" i="1" a="1"/>
  <c r="G981" i="1" s="1"/>
  <c r="G982" i="1" a="1"/>
  <c r="G982" i="1" s="1"/>
  <c r="G983" i="1" a="1"/>
  <c r="G983" i="1" s="1"/>
  <c r="G984" i="1" a="1"/>
  <c r="G984" i="1" s="1"/>
  <c r="G985" i="1" a="1"/>
  <c r="G985" i="1" s="1"/>
  <c r="G986" i="1" a="1"/>
  <c r="G986" i="1" s="1"/>
  <c r="G987" i="1" a="1"/>
  <c r="G987" i="1" s="1"/>
  <c r="G988" i="1" a="1"/>
  <c r="G988" i="1" s="1"/>
  <c r="G989" i="1" a="1"/>
  <c r="G989" i="1" s="1"/>
  <c r="G990" i="1" a="1"/>
  <c r="G990" i="1" s="1"/>
  <c r="G991" i="1" a="1"/>
  <c r="G991" i="1" s="1"/>
  <c r="G992" i="1" a="1"/>
  <c r="G992" i="1" s="1"/>
  <c r="G993" i="1" a="1"/>
  <c r="G993" i="1" s="1"/>
  <c r="G994" i="1" a="1"/>
  <c r="G994" i="1" s="1"/>
  <c r="G995" i="1" a="1"/>
  <c r="G995" i="1" s="1"/>
  <c r="G996" i="1" a="1"/>
  <c r="G996" i="1" s="1"/>
  <c r="G997" i="1" a="1"/>
  <c r="G997" i="1" s="1"/>
  <c r="G998" i="1" a="1"/>
  <c r="G998" i="1" s="1"/>
  <c r="G999" i="1" a="1"/>
  <c r="G999" i="1" s="1"/>
  <c r="G1000" i="1" a="1"/>
  <c r="G1000" i="1" s="1"/>
  <c r="G1001" i="1" a="1"/>
  <c r="G1001" i="1" s="1"/>
  <c r="G1002" i="1" a="1"/>
  <c r="G1002" i="1" s="1"/>
  <c r="G1003" i="1" a="1"/>
  <c r="G1003" i="1" s="1"/>
  <c r="G1004" i="1" a="1"/>
  <c r="G1004" i="1" s="1"/>
  <c r="G1005" i="1" a="1"/>
  <c r="G1005" i="1" s="1"/>
  <c r="G1006" i="1" a="1"/>
  <c r="G1006" i="1" s="1"/>
  <c r="G1007" i="1" a="1"/>
  <c r="G1007" i="1" s="1"/>
  <c r="G1008" i="1" a="1"/>
  <c r="G1008" i="1" s="1"/>
  <c r="G1009" i="1" a="1"/>
  <c r="G1009" i="1" s="1"/>
  <c r="G1010" i="1" a="1"/>
  <c r="G1010" i="1" s="1"/>
  <c r="G1011" i="1" a="1"/>
  <c r="G1011" i="1" s="1"/>
  <c r="G1012" i="1" a="1"/>
  <c r="G1012" i="1" s="1"/>
  <c r="G1013" i="1" a="1"/>
  <c r="G1013" i="1" s="1"/>
  <c r="G1014" i="1" a="1"/>
  <c r="G1014" i="1" s="1"/>
  <c r="G1015" i="1" a="1"/>
  <c r="G1015" i="1" s="1"/>
  <c r="G1016" i="1" a="1"/>
  <c r="G1016" i="1" s="1"/>
  <c r="G1017" i="1" a="1"/>
  <c r="G1017" i="1" s="1"/>
  <c r="G1018" i="1" a="1"/>
  <c r="G1018" i="1" s="1"/>
  <c r="G1019" i="1" a="1"/>
  <c r="G1019" i="1" s="1"/>
  <c r="G1020" i="1" a="1"/>
  <c r="G1020" i="1" s="1"/>
  <c r="G1021" i="1" a="1"/>
  <c r="G1021" i="1" s="1"/>
  <c r="G1022" i="1" a="1"/>
  <c r="G1022" i="1" s="1"/>
  <c r="G1023" i="1" a="1"/>
  <c r="G1023" i="1" s="1"/>
  <c r="G1024" i="1" a="1"/>
  <c r="G1024" i="1" s="1"/>
  <c r="G1025" i="1" a="1"/>
  <c r="G1025" i="1" s="1"/>
  <c r="G1026" i="1" a="1"/>
  <c r="G1026" i="1" s="1"/>
  <c r="G1027" i="1" a="1"/>
  <c r="G1027" i="1" s="1"/>
  <c r="G1028" i="1" a="1"/>
  <c r="G1028" i="1" s="1"/>
  <c r="G1029" i="1" a="1"/>
  <c r="G1029" i="1" s="1"/>
  <c r="G1030" i="1" a="1"/>
  <c r="G1030" i="1" s="1"/>
  <c r="G1031" i="1" a="1"/>
  <c r="G1031" i="1" s="1"/>
  <c r="G1032" i="1" a="1"/>
  <c r="G1032" i="1" s="1"/>
  <c r="G1033" i="1" a="1"/>
  <c r="G1033" i="1" s="1"/>
  <c r="G1034" i="1" a="1"/>
  <c r="G1034" i="1" s="1"/>
  <c r="G1035" i="1" a="1"/>
  <c r="G1035" i="1" s="1"/>
  <c r="G1036" i="1" a="1"/>
  <c r="G1036" i="1" s="1"/>
  <c r="G1037" i="1" a="1"/>
  <c r="G1037" i="1" s="1"/>
  <c r="G1038" i="1" a="1"/>
  <c r="G1038" i="1" s="1"/>
  <c r="G1039" i="1" a="1"/>
  <c r="G1039" i="1" s="1"/>
  <c r="G1040" i="1" a="1"/>
  <c r="G1040" i="1" s="1"/>
  <c r="G1041" i="1" a="1"/>
  <c r="G1041" i="1" s="1"/>
  <c r="G1042" i="1" a="1"/>
  <c r="G1042" i="1" s="1"/>
  <c r="G1043" i="1" a="1"/>
  <c r="G1043" i="1" s="1"/>
  <c r="G1044" i="1" a="1"/>
  <c r="G1044" i="1" s="1"/>
  <c r="G1045" i="1" a="1"/>
  <c r="G1045" i="1" s="1"/>
  <c r="G1046" i="1" a="1"/>
  <c r="G1046" i="1" s="1"/>
  <c r="G1047" i="1" a="1"/>
  <c r="G1047" i="1" s="1"/>
  <c r="G1048" i="1" a="1"/>
  <c r="G1048" i="1" s="1"/>
  <c r="G1049" i="1" a="1"/>
  <c r="G1049" i="1" s="1"/>
  <c r="G1050" i="1" a="1"/>
  <c r="G1050" i="1" s="1"/>
  <c r="G1051" i="1" a="1"/>
  <c r="G1051" i="1" s="1"/>
  <c r="G1052" i="1" a="1"/>
  <c r="G1052" i="1" s="1"/>
  <c r="G1053" i="1" a="1"/>
  <c r="G1053" i="1" s="1"/>
  <c r="G1054" i="1" a="1"/>
  <c r="G1054" i="1" s="1"/>
  <c r="G1055" i="1" a="1"/>
  <c r="G1055" i="1" s="1"/>
  <c r="G1056" i="1" a="1"/>
  <c r="G1056" i="1" s="1"/>
  <c r="G1057" i="1" a="1"/>
  <c r="G1057" i="1" s="1"/>
  <c r="G1058" i="1" a="1"/>
  <c r="G1058" i="1" s="1"/>
  <c r="G1059" i="1" a="1"/>
  <c r="G1059" i="1" s="1"/>
  <c r="G1060" i="1" a="1"/>
  <c r="G1060" i="1" s="1"/>
  <c r="G1061" i="1" a="1"/>
  <c r="G1061" i="1" s="1"/>
  <c r="G1062" i="1" a="1"/>
  <c r="G1062" i="1" s="1"/>
  <c r="G1063" i="1" a="1"/>
  <c r="G1063" i="1" s="1"/>
  <c r="G1064" i="1" a="1"/>
  <c r="G1064" i="1" s="1"/>
  <c r="G1065" i="1" a="1"/>
  <c r="G1065" i="1" s="1"/>
  <c r="G1066" i="1" a="1"/>
  <c r="G1066" i="1" s="1"/>
  <c r="G1067" i="1" a="1"/>
  <c r="G1067" i="1" s="1"/>
  <c r="G1068" i="1" a="1"/>
  <c r="G1068" i="1" s="1"/>
  <c r="G1069" i="1" a="1"/>
  <c r="G1069" i="1" s="1"/>
  <c r="G1070" i="1" a="1"/>
  <c r="G1070" i="1" s="1"/>
  <c r="G1071" i="1" a="1"/>
  <c r="G1071" i="1" s="1"/>
  <c r="G1072" i="1" a="1"/>
  <c r="G1072" i="1" s="1"/>
  <c r="G1073" i="1" a="1"/>
  <c r="G1073" i="1" s="1"/>
  <c r="G1074" i="1" a="1"/>
  <c r="G1074" i="1" s="1"/>
  <c r="G1075" i="1" a="1"/>
  <c r="G1075" i="1" s="1"/>
  <c r="G1076" i="1" a="1"/>
  <c r="G1076" i="1" s="1"/>
  <c r="G1077" i="1" a="1"/>
  <c r="G1077" i="1" s="1"/>
  <c r="G1078" i="1" a="1"/>
  <c r="G1078" i="1" s="1"/>
  <c r="G1079" i="1" a="1"/>
  <c r="G1079" i="1" s="1"/>
  <c r="G1080" i="1" a="1"/>
  <c r="G1080" i="1" s="1"/>
  <c r="G1081" i="1" a="1"/>
  <c r="G1081" i="1" s="1"/>
  <c r="G1082" i="1" a="1"/>
  <c r="G1082" i="1" s="1"/>
  <c r="G1083" i="1" a="1"/>
  <c r="G1083" i="1" s="1"/>
  <c r="G1084" i="1" a="1"/>
  <c r="G1084" i="1" s="1"/>
  <c r="G1085" i="1" a="1"/>
  <c r="G1085" i="1" s="1"/>
  <c r="G1086" i="1" a="1"/>
  <c r="G1086" i="1" s="1"/>
  <c r="G1087" i="1" a="1"/>
  <c r="G1087" i="1" s="1"/>
  <c r="G1088" i="1" a="1"/>
  <c r="G1088" i="1" s="1"/>
  <c r="G1089" i="1" a="1"/>
  <c r="G1089" i="1" s="1"/>
  <c r="G1090" i="1" a="1"/>
  <c r="G1090" i="1" s="1"/>
  <c r="G1091" i="1" a="1"/>
  <c r="G1091" i="1" s="1"/>
  <c r="G1092" i="1" a="1"/>
  <c r="G1092" i="1" s="1"/>
  <c r="G1093" i="1" a="1"/>
  <c r="G1093" i="1" s="1"/>
  <c r="G1094" i="1" a="1"/>
  <c r="G1094" i="1" s="1"/>
  <c r="G1095" i="1" a="1"/>
  <c r="G1095" i="1" s="1"/>
  <c r="G1096" i="1" a="1"/>
  <c r="G1096" i="1" s="1"/>
  <c r="G1097" i="1" a="1"/>
  <c r="G1097" i="1" s="1"/>
  <c r="G1098" i="1" a="1"/>
  <c r="G1098" i="1" s="1"/>
  <c r="G1099" i="1" a="1"/>
  <c r="G1099" i="1" s="1"/>
  <c r="G1100" i="1" a="1"/>
  <c r="G1100" i="1" s="1"/>
  <c r="G1101" i="1" a="1"/>
  <c r="G1101" i="1" s="1"/>
  <c r="G1102" i="1" a="1"/>
  <c r="G1102" i="1" s="1"/>
  <c r="G1103" i="1" a="1"/>
  <c r="G1103" i="1" s="1"/>
  <c r="G1104" i="1" a="1"/>
  <c r="G1104" i="1" s="1"/>
  <c r="G1105" i="1" a="1"/>
  <c r="G1105" i="1" s="1"/>
  <c r="G1106" i="1" a="1"/>
  <c r="G1106" i="1" s="1"/>
  <c r="G1107" i="1" a="1"/>
  <c r="G1107" i="1" s="1"/>
  <c r="G1108" i="1" a="1"/>
  <c r="G1108" i="1" s="1"/>
  <c r="G1109" i="1" a="1"/>
  <c r="G1109" i="1" s="1"/>
  <c r="G1110" i="1" a="1"/>
  <c r="G1110" i="1" s="1"/>
  <c r="G1111" i="1" a="1"/>
  <c r="G1111" i="1" s="1"/>
  <c r="G1112" i="1" a="1"/>
  <c r="G1112" i="1" s="1"/>
  <c r="G1113" i="1" a="1"/>
  <c r="G1113" i="1" s="1"/>
  <c r="G1114" i="1" a="1"/>
  <c r="G1114" i="1" s="1"/>
  <c r="G1115" i="1" a="1"/>
  <c r="G1115" i="1" s="1"/>
  <c r="G1116" i="1" a="1"/>
  <c r="G1116" i="1" s="1"/>
  <c r="G1117" i="1" a="1"/>
  <c r="G1117" i="1" s="1"/>
  <c r="G1118" i="1" a="1"/>
  <c r="G1118" i="1" s="1"/>
  <c r="G1119" i="1" a="1"/>
  <c r="G1119" i="1" s="1"/>
  <c r="G1120" i="1" a="1"/>
  <c r="G1120" i="1" s="1"/>
  <c r="G1121" i="1" a="1"/>
  <c r="G1121" i="1" s="1"/>
  <c r="G1122" i="1" a="1"/>
  <c r="G1122" i="1" s="1"/>
  <c r="G1123" i="1" a="1"/>
  <c r="G1123" i="1" s="1"/>
  <c r="G1124" i="1" a="1"/>
  <c r="G1124" i="1" s="1"/>
  <c r="G1125" i="1" a="1"/>
  <c r="G1125" i="1" s="1"/>
  <c r="G1126" i="1" a="1"/>
  <c r="G1126" i="1" s="1"/>
  <c r="G1127" i="1" a="1"/>
  <c r="G1127" i="1" s="1"/>
  <c r="G1128" i="1" a="1"/>
  <c r="G1128" i="1" s="1"/>
  <c r="G1129" i="1" a="1"/>
  <c r="G1129" i="1" s="1"/>
  <c r="G1130" i="1" a="1"/>
  <c r="G1130" i="1" s="1"/>
  <c r="G1131" i="1" a="1"/>
  <c r="G1131" i="1" s="1"/>
  <c r="G1132" i="1" a="1"/>
  <c r="G1132" i="1" s="1"/>
  <c r="G1133" i="1" a="1"/>
  <c r="G1133" i="1" s="1"/>
  <c r="G1134" i="1" a="1"/>
  <c r="G1134" i="1" s="1"/>
  <c r="G1135" i="1" a="1"/>
  <c r="G1135" i="1" s="1"/>
  <c r="G1136" i="1" a="1"/>
  <c r="G1136" i="1" s="1"/>
  <c r="G1137" i="1" a="1"/>
  <c r="G1137" i="1" s="1"/>
  <c r="G1138" i="1" a="1"/>
  <c r="G1138" i="1" s="1"/>
  <c r="G1139" i="1" a="1"/>
  <c r="G1139" i="1" s="1"/>
  <c r="G1140" i="1" a="1"/>
  <c r="G1140" i="1" s="1"/>
  <c r="G1141" i="1" a="1"/>
  <c r="G1141" i="1" s="1"/>
  <c r="G1142" i="1" a="1"/>
  <c r="G1142" i="1" s="1"/>
  <c r="G1143" i="1" a="1"/>
  <c r="G1143" i="1" s="1"/>
  <c r="G1144" i="1" a="1"/>
  <c r="G1144" i="1" s="1"/>
  <c r="G1145" i="1" a="1"/>
  <c r="G1145" i="1" s="1"/>
  <c r="G1146" i="1" a="1"/>
  <c r="G1146" i="1" s="1"/>
  <c r="G1147" i="1" a="1"/>
  <c r="G1147" i="1" s="1"/>
  <c r="G1148" i="1" a="1"/>
  <c r="G1148" i="1" s="1"/>
  <c r="G1149" i="1" a="1"/>
  <c r="G1149" i="1" s="1"/>
  <c r="G1150" i="1" a="1"/>
  <c r="G1150" i="1" s="1"/>
  <c r="G1151" i="1" a="1"/>
  <c r="G1151" i="1" s="1"/>
  <c r="G1152" i="1" a="1"/>
  <c r="G1152" i="1" s="1"/>
  <c r="G1153" i="1" a="1"/>
  <c r="G1153" i="1" s="1"/>
  <c r="G1154" i="1" a="1"/>
  <c r="G1154" i="1" s="1"/>
  <c r="G1155" i="1" a="1"/>
  <c r="G1155" i="1" s="1"/>
  <c r="G1156" i="1" a="1"/>
  <c r="G1156" i="1" s="1"/>
  <c r="G1157" i="1" a="1"/>
  <c r="G1157" i="1" s="1"/>
  <c r="G1158" i="1" a="1"/>
  <c r="G1158" i="1" s="1"/>
  <c r="G1159" i="1" a="1"/>
  <c r="G1159" i="1" s="1"/>
  <c r="G1160" i="1" a="1"/>
  <c r="G1160" i="1" s="1"/>
  <c r="G1161" i="1" a="1"/>
  <c r="G1161" i="1" s="1"/>
  <c r="G1162" i="1" a="1"/>
  <c r="G1162" i="1" s="1"/>
  <c r="G1163" i="1" a="1"/>
  <c r="G1163" i="1" s="1"/>
  <c r="G1164" i="1" a="1"/>
  <c r="G1164" i="1" s="1"/>
  <c r="G1165" i="1" a="1"/>
  <c r="G1165" i="1" s="1"/>
  <c r="G1166" i="1" a="1"/>
  <c r="G1166" i="1" s="1"/>
  <c r="G1167" i="1" a="1"/>
  <c r="G1167" i="1" s="1"/>
  <c r="G1168" i="1" a="1"/>
  <c r="G1168" i="1" s="1"/>
  <c r="G1169" i="1" a="1"/>
  <c r="G1169" i="1" s="1"/>
  <c r="G1170" i="1" a="1"/>
  <c r="G1170" i="1" s="1"/>
  <c r="G1171" i="1" a="1"/>
  <c r="G1171" i="1" s="1"/>
  <c r="G1172" i="1" a="1"/>
  <c r="G1172" i="1" s="1"/>
  <c r="G1173" i="1" a="1"/>
  <c r="G1173" i="1" s="1"/>
  <c r="G1174" i="1" a="1"/>
  <c r="G1174" i="1" s="1"/>
  <c r="G1175" i="1" a="1"/>
  <c r="G1175" i="1" s="1"/>
  <c r="G1176" i="1" a="1"/>
  <c r="G1176" i="1" s="1"/>
  <c r="G1177" i="1" a="1"/>
  <c r="G1177" i="1" s="1"/>
  <c r="G1178" i="1" a="1"/>
  <c r="G1178" i="1" s="1"/>
  <c r="G1179" i="1" a="1"/>
  <c r="G1179" i="1" s="1"/>
  <c r="G1180" i="1" a="1"/>
  <c r="G1180" i="1" s="1"/>
  <c r="G1181" i="1" a="1"/>
  <c r="G1181" i="1" s="1"/>
  <c r="G1182" i="1" a="1"/>
  <c r="G1182" i="1" s="1"/>
  <c r="G1183" i="1" a="1"/>
  <c r="G1183" i="1" s="1"/>
  <c r="G1184" i="1" a="1"/>
  <c r="G1184" i="1" s="1"/>
  <c r="G1185" i="1" a="1"/>
  <c r="G1185" i="1" s="1"/>
  <c r="G1186" i="1" a="1"/>
  <c r="G1186" i="1" s="1"/>
  <c r="G1187" i="1" a="1"/>
  <c r="G1187" i="1" s="1"/>
  <c r="G1188" i="1" a="1"/>
  <c r="G1188" i="1" s="1"/>
  <c r="G1189" i="1" a="1"/>
  <c r="G1189" i="1" s="1"/>
  <c r="G1190" i="1" a="1"/>
  <c r="G1190" i="1" s="1"/>
  <c r="G1191" i="1" a="1"/>
  <c r="G1191" i="1" s="1"/>
  <c r="G1192" i="1" a="1"/>
  <c r="G1192" i="1" s="1"/>
  <c r="G1193" i="1" a="1"/>
  <c r="G1193" i="1" s="1"/>
  <c r="G1194" i="1" a="1"/>
  <c r="G1194" i="1" s="1"/>
  <c r="G1195" i="1" a="1"/>
  <c r="G1195" i="1" s="1"/>
  <c r="G1196" i="1" a="1"/>
  <c r="G1196" i="1" s="1"/>
  <c r="G1197" i="1" a="1"/>
  <c r="G1197" i="1" s="1"/>
  <c r="G1198" i="1" a="1"/>
  <c r="G1198" i="1" s="1"/>
  <c r="G1199" i="1" a="1"/>
  <c r="G1199" i="1" s="1"/>
  <c r="G1200" i="1" a="1"/>
  <c r="G1200" i="1" s="1"/>
  <c r="G1201" i="1" a="1"/>
  <c r="G1201" i="1" s="1"/>
  <c r="G1202" i="1" a="1"/>
  <c r="G1202" i="1" s="1"/>
  <c r="G1203" i="1" a="1"/>
  <c r="G1203" i="1" s="1"/>
  <c r="G1204" i="1" a="1"/>
  <c r="G1204" i="1" s="1"/>
  <c r="G1205" i="1" a="1"/>
  <c r="G1205" i="1" s="1"/>
  <c r="G1206" i="1" a="1"/>
  <c r="G1206" i="1" s="1"/>
  <c r="G1207" i="1" a="1"/>
  <c r="G1207" i="1" s="1"/>
  <c r="G1208" i="1" a="1"/>
  <c r="G1208" i="1" s="1"/>
  <c r="G1209" i="1" a="1"/>
  <c r="G1209" i="1" s="1"/>
  <c r="G1210" i="1" a="1"/>
  <c r="G1210" i="1" s="1"/>
  <c r="G1211" i="1" a="1"/>
  <c r="G1211" i="1" s="1"/>
  <c r="G1212" i="1" a="1"/>
  <c r="G1212" i="1" s="1"/>
  <c r="G1213" i="1" a="1"/>
  <c r="G1213" i="1" s="1"/>
  <c r="G1214" i="1" a="1"/>
  <c r="G1214" i="1" s="1"/>
  <c r="G1215" i="1" a="1"/>
  <c r="G1215" i="1" s="1"/>
  <c r="G1216" i="1" a="1"/>
  <c r="G1216" i="1" s="1"/>
  <c r="G1217" i="1" a="1"/>
  <c r="G1217" i="1" s="1"/>
  <c r="G1218" i="1" a="1"/>
  <c r="G1218" i="1" s="1"/>
  <c r="G1219" i="1" a="1"/>
  <c r="G1219" i="1" s="1"/>
  <c r="G1220" i="1" a="1"/>
  <c r="G1220" i="1" s="1"/>
  <c r="G1221" i="1" a="1"/>
  <c r="G1221" i="1" s="1"/>
  <c r="G1222" i="1" a="1"/>
  <c r="G1222" i="1" s="1"/>
  <c r="G1223" i="1" a="1"/>
  <c r="G1223" i="1" s="1"/>
  <c r="G1224" i="1" a="1"/>
  <c r="G1224" i="1" s="1"/>
  <c r="G1225" i="1" a="1"/>
  <c r="G1225" i="1" s="1"/>
  <c r="G1226" i="1" a="1"/>
  <c r="G1226" i="1" s="1"/>
  <c r="G1227" i="1" a="1"/>
  <c r="G1227" i="1" s="1"/>
  <c r="G1228" i="1" a="1"/>
  <c r="G1228" i="1" s="1"/>
  <c r="G1229" i="1" a="1"/>
  <c r="G1229" i="1" s="1"/>
  <c r="G1230" i="1" a="1"/>
  <c r="G1230" i="1" s="1"/>
  <c r="G1231" i="1" a="1"/>
  <c r="G1231" i="1" s="1"/>
  <c r="G1232" i="1" a="1"/>
  <c r="G1232" i="1" s="1"/>
  <c r="G1233" i="1" a="1"/>
  <c r="G1233" i="1" s="1"/>
  <c r="G1234" i="1" a="1"/>
  <c r="G1234" i="1" s="1"/>
  <c r="G1235" i="1" a="1"/>
  <c r="G1235" i="1" s="1"/>
  <c r="G1236" i="1" a="1"/>
  <c r="G1236" i="1" s="1"/>
  <c r="G1237" i="1" a="1"/>
  <c r="G1237" i="1" s="1"/>
  <c r="G1238" i="1" a="1"/>
  <c r="G1238" i="1" s="1"/>
  <c r="G1239" i="1" a="1"/>
  <c r="G1239" i="1" s="1"/>
  <c r="G1240" i="1" a="1"/>
  <c r="G1240" i="1" s="1"/>
  <c r="G1241" i="1" a="1"/>
  <c r="G1241" i="1" s="1"/>
  <c r="G1242" i="1" a="1"/>
  <c r="G1242" i="1" s="1"/>
  <c r="G1243" i="1" a="1"/>
  <c r="G1243" i="1" s="1"/>
  <c r="G1244" i="1" a="1"/>
  <c r="G1244" i="1" s="1"/>
  <c r="G1245" i="1" a="1"/>
  <c r="G1245" i="1" s="1"/>
  <c r="G1246" i="1" a="1"/>
  <c r="G1246" i="1" s="1"/>
  <c r="G1247" i="1" a="1"/>
  <c r="G1247" i="1" s="1"/>
  <c r="G1248" i="1" a="1"/>
  <c r="G1248" i="1" s="1"/>
  <c r="G1249" i="1" a="1"/>
  <c r="G1249" i="1" s="1"/>
  <c r="G1250" i="1" a="1"/>
  <c r="G1250" i="1" s="1"/>
  <c r="G1251" i="1" a="1"/>
  <c r="G1251" i="1" s="1"/>
  <c r="G1252" i="1" a="1"/>
  <c r="G1252" i="1" s="1"/>
  <c r="G1253" i="1" a="1"/>
  <c r="G1253" i="1" s="1"/>
  <c r="G1254" i="1" a="1"/>
  <c r="G1254" i="1" s="1"/>
  <c r="G1255" i="1" a="1"/>
  <c r="G1255" i="1" s="1"/>
  <c r="G1256" i="1" a="1"/>
  <c r="G1256" i="1" s="1"/>
  <c r="G1257" i="1" a="1"/>
  <c r="G1257" i="1" s="1"/>
  <c r="G1258" i="1" a="1"/>
  <c r="G1258" i="1" s="1"/>
  <c r="G1259" i="1" a="1"/>
  <c r="G1259" i="1" s="1"/>
  <c r="G1260" i="1" a="1"/>
  <c r="G1260" i="1" s="1"/>
  <c r="G1261" i="1" a="1"/>
  <c r="G1261" i="1" s="1"/>
  <c r="G1262" i="1" a="1"/>
  <c r="G1262" i="1" s="1"/>
  <c r="G1263" i="1" a="1"/>
  <c r="G1263" i="1" s="1"/>
  <c r="G1264" i="1" a="1"/>
  <c r="G1264" i="1" s="1"/>
  <c r="G1265" i="1" a="1"/>
  <c r="G1265" i="1" s="1"/>
  <c r="G1266" i="1" a="1"/>
  <c r="G1266" i="1" s="1"/>
  <c r="G1267" i="1" a="1"/>
  <c r="G1267" i="1" s="1"/>
  <c r="G1268" i="1" a="1"/>
  <c r="G1268" i="1" s="1"/>
  <c r="G1269" i="1" a="1"/>
  <c r="G1269" i="1" s="1"/>
  <c r="G1270" i="1" a="1"/>
  <c r="G1270" i="1" s="1"/>
  <c r="G1271" i="1" a="1"/>
  <c r="G1271" i="1" s="1"/>
  <c r="G1272" i="1" a="1"/>
  <c r="G1272" i="1" s="1"/>
  <c r="G1273" i="1" a="1"/>
  <c r="G1273" i="1" s="1"/>
  <c r="G1274" i="1" a="1"/>
  <c r="G1274" i="1" s="1"/>
  <c r="G1275" i="1" a="1"/>
  <c r="G1275" i="1" s="1"/>
  <c r="G1276" i="1" a="1"/>
  <c r="G1276" i="1" s="1"/>
  <c r="G1277" i="1" a="1"/>
  <c r="G1277" i="1" s="1"/>
  <c r="G1278" i="1" a="1"/>
  <c r="G1278" i="1" s="1"/>
  <c r="G1279" i="1" a="1"/>
  <c r="G1279" i="1" s="1"/>
  <c r="G1280" i="1" a="1"/>
  <c r="G1280" i="1" s="1"/>
  <c r="G1281" i="1" a="1"/>
  <c r="G1281" i="1" s="1"/>
  <c r="G1282" i="1" a="1"/>
  <c r="G1282" i="1" s="1"/>
  <c r="G1283" i="1" a="1"/>
  <c r="G1283" i="1" s="1"/>
  <c r="G1284" i="1" a="1"/>
  <c r="G1284" i="1" s="1"/>
  <c r="G1285" i="1" a="1"/>
  <c r="G1285" i="1" s="1"/>
  <c r="G1286" i="1" a="1"/>
  <c r="G1286" i="1" s="1"/>
  <c r="G1287" i="1" a="1"/>
  <c r="G1287" i="1" s="1"/>
  <c r="G1288" i="1" a="1"/>
  <c r="G1288" i="1" s="1"/>
  <c r="G1289" i="1" a="1"/>
  <c r="G1289" i="1" s="1"/>
  <c r="G1290" i="1" a="1"/>
  <c r="G1290" i="1" s="1"/>
  <c r="G1291" i="1" a="1"/>
  <c r="G1291" i="1" s="1"/>
  <c r="G1292" i="1" a="1"/>
  <c r="G1292" i="1" s="1"/>
  <c r="G1293" i="1" a="1"/>
  <c r="G1293" i="1" s="1"/>
  <c r="G1294" i="1" a="1"/>
  <c r="G1294" i="1" s="1"/>
  <c r="G1295" i="1" a="1"/>
  <c r="G1295" i="1" s="1"/>
  <c r="G1296" i="1" a="1"/>
  <c r="G1296" i="1" s="1"/>
  <c r="G1297" i="1" a="1"/>
  <c r="G1297" i="1" s="1"/>
  <c r="G1298" i="1" a="1"/>
  <c r="G1298" i="1" s="1"/>
  <c r="G1299" i="1" a="1"/>
  <c r="G1299" i="1" s="1"/>
  <c r="G1300" i="1" a="1"/>
  <c r="G1300" i="1" s="1"/>
  <c r="G1301" i="1" a="1"/>
  <c r="G1301" i="1" s="1"/>
  <c r="G1302" i="1" a="1"/>
  <c r="G1302" i="1" s="1"/>
  <c r="G1303" i="1" a="1"/>
  <c r="G1303" i="1" s="1"/>
  <c r="G1304" i="1" a="1"/>
  <c r="G1304" i="1" s="1"/>
  <c r="G1305" i="1" a="1"/>
  <c r="G1305" i="1" s="1"/>
  <c r="G1306" i="1" a="1"/>
  <c r="G1306" i="1" s="1"/>
  <c r="G1307" i="1" a="1"/>
  <c r="G1307" i="1" s="1"/>
  <c r="G1308" i="1" a="1"/>
  <c r="G1308" i="1" s="1"/>
  <c r="G1309" i="1" a="1"/>
  <c r="G1309" i="1" s="1"/>
  <c r="G1310" i="1" a="1"/>
  <c r="G1310" i="1" s="1"/>
  <c r="G1311" i="1" a="1"/>
  <c r="G1311" i="1" s="1"/>
  <c r="G1312" i="1" a="1"/>
  <c r="G1312" i="1" s="1"/>
  <c r="G1313" i="1" a="1"/>
  <c r="G1313" i="1" s="1"/>
  <c r="G1314" i="1" a="1"/>
  <c r="G1314" i="1" s="1"/>
  <c r="G1315" i="1" a="1"/>
  <c r="G1315" i="1" s="1"/>
  <c r="G1316" i="1" a="1"/>
  <c r="G1316" i="1" s="1"/>
  <c r="G1317" i="1" a="1"/>
  <c r="G1317" i="1" s="1"/>
  <c r="G1318" i="1" a="1"/>
  <c r="G1318" i="1" s="1"/>
  <c r="G1319" i="1" a="1"/>
  <c r="G1319" i="1" s="1"/>
  <c r="G1320" i="1" a="1"/>
  <c r="G1320" i="1" s="1"/>
  <c r="G1321" i="1" a="1"/>
  <c r="G1321" i="1" s="1"/>
  <c r="G1322" i="1" a="1"/>
  <c r="G1322" i="1" s="1"/>
  <c r="G1323" i="1" a="1"/>
  <c r="G1323" i="1" s="1"/>
  <c r="G1324" i="1" a="1"/>
  <c r="G1324" i="1" s="1"/>
  <c r="G1325" i="1" a="1"/>
  <c r="G1325" i="1" s="1"/>
  <c r="G1326" i="1" a="1"/>
  <c r="G1326" i="1" s="1"/>
  <c r="G1327" i="1" a="1"/>
  <c r="G1327" i="1" s="1"/>
  <c r="G1328" i="1" a="1"/>
  <c r="G1328" i="1" s="1"/>
  <c r="G1329" i="1" a="1"/>
  <c r="G1329" i="1" s="1"/>
  <c r="G1330" i="1" a="1"/>
  <c r="G1330" i="1" s="1"/>
  <c r="G1331" i="1" a="1"/>
  <c r="G1331" i="1" s="1"/>
  <c r="G1332" i="1" a="1"/>
  <c r="G1332" i="1" s="1"/>
  <c r="G1333" i="1" a="1"/>
  <c r="G1333" i="1" s="1"/>
  <c r="G1334" i="1" a="1"/>
  <c r="G1334" i="1" s="1"/>
  <c r="G1335" i="1" a="1"/>
  <c r="G1335" i="1" s="1"/>
  <c r="G1336" i="1" a="1"/>
  <c r="G1336" i="1" s="1"/>
  <c r="G1337" i="1" a="1"/>
  <c r="G1337" i="1" s="1"/>
  <c r="G1338" i="1" a="1"/>
  <c r="G1338" i="1" s="1"/>
  <c r="G1339" i="1" a="1"/>
  <c r="G1339" i="1" s="1"/>
  <c r="G1340" i="1" a="1"/>
  <c r="G1340" i="1" s="1"/>
  <c r="G1341" i="1" a="1"/>
  <c r="G1341" i="1" s="1"/>
  <c r="G1342" i="1" a="1"/>
  <c r="G1342" i="1" s="1"/>
  <c r="G1343" i="1" a="1"/>
  <c r="G1343" i="1" s="1"/>
  <c r="G1344" i="1" a="1"/>
  <c r="G1344" i="1" s="1"/>
  <c r="G1345" i="1" a="1"/>
  <c r="G1345" i="1" s="1"/>
  <c r="G1346" i="1" a="1"/>
  <c r="G1346" i="1" s="1"/>
  <c r="G1347" i="1" a="1"/>
  <c r="G1347" i="1" s="1"/>
  <c r="G1348" i="1" a="1"/>
  <c r="G1348" i="1" s="1"/>
  <c r="G1349" i="1" a="1"/>
  <c r="G1349" i="1" s="1"/>
  <c r="G1350" i="1" a="1"/>
  <c r="G1350" i="1" s="1"/>
  <c r="G1351" i="1" a="1"/>
  <c r="G1351" i="1" s="1"/>
  <c r="G1352" i="1" a="1"/>
  <c r="G1352" i="1" s="1"/>
  <c r="G1353" i="1" a="1"/>
  <c r="G1353" i="1" s="1"/>
  <c r="G1354" i="1" a="1"/>
  <c r="G1354" i="1" s="1"/>
  <c r="G1355" i="1" a="1"/>
  <c r="G1355" i="1" s="1"/>
  <c r="G1356" i="1" a="1"/>
  <c r="G1356" i="1" s="1"/>
  <c r="G1357" i="1" a="1"/>
  <c r="G1357" i="1" s="1"/>
  <c r="G1358" i="1" a="1"/>
  <c r="G1358" i="1" s="1"/>
  <c r="G1359" i="1" a="1"/>
  <c r="G1359" i="1" s="1"/>
  <c r="G1360" i="1" a="1"/>
  <c r="G1360" i="1" s="1"/>
  <c r="G1361" i="1" a="1"/>
  <c r="G1361" i="1" s="1"/>
  <c r="G1362" i="1" a="1"/>
  <c r="G1362" i="1" s="1"/>
  <c r="G1363" i="1" a="1"/>
  <c r="G1363" i="1" s="1"/>
  <c r="G1364" i="1" a="1"/>
  <c r="G1364" i="1" s="1"/>
  <c r="G1365" i="1" a="1"/>
  <c r="G1365" i="1" s="1"/>
  <c r="G1366" i="1" a="1"/>
  <c r="G1366" i="1" s="1"/>
  <c r="G1367" i="1" a="1"/>
  <c r="G1367" i="1" s="1"/>
  <c r="G1368" i="1" a="1"/>
  <c r="G1368" i="1" s="1"/>
  <c r="G1369" i="1" a="1"/>
  <c r="G1369" i="1" s="1"/>
  <c r="G1370" i="1" a="1"/>
  <c r="G1370" i="1" s="1"/>
  <c r="G1371" i="1" a="1"/>
  <c r="G1371" i="1" s="1"/>
  <c r="G1372" i="1" a="1"/>
  <c r="G1372" i="1" s="1"/>
  <c r="G1373" i="1" a="1"/>
  <c r="G1373" i="1" s="1"/>
  <c r="G1374" i="1" a="1"/>
  <c r="G1374" i="1" s="1"/>
  <c r="G1375" i="1" a="1"/>
  <c r="G1375" i="1" s="1"/>
  <c r="G1376" i="1" a="1"/>
  <c r="G1376" i="1" s="1"/>
  <c r="G1377" i="1" a="1"/>
  <c r="G1377" i="1" s="1"/>
  <c r="G1378" i="1" a="1"/>
  <c r="G1378" i="1" s="1"/>
  <c r="G1379" i="1" a="1"/>
  <c r="G1379" i="1" s="1"/>
  <c r="G1380" i="1" a="1"/>
  <c r="G1380" i="1" s="1"/>
  <c r="G1381" i="1" a="1"/>
  <c r="G1381" i="1" s="1"/>
  <c r="G1382" i="1" a="1"/>
  <c r="G1382" i="1" s="1"/>
  <c r="G1383" i="1" a="1"/>
  <c r="G1383" i="1" s="1"/>
  <c r="G1384" i="1" a="1"/>
  <c r="G1384" i="1" s="1"/>
  <c r="G1385" i="1" a="1"/>
  <c r="G1385" i="1" s="1"/>
  <c r="G1386" i="1" a="1"/>
  <c r="G1386" i="1" s="1"/>
  <c r="G1387" i="1" a="1"/>
  <c r="G1387" i="1" s="1"/>
  <c r="G1388" i="1" a="1"/>
  <c r="G1388" i="1" s="1"/>
  <c r="G1389" i="1" a="1"/>
  <c r="G1389" i="1" s="1"/>
  <c r="G1390" i="1" a="1"/>
  <c r="G1390" i="1" s="1"/>
  <c r="G1391" i="1" a="1"/>
  <c r="G1391" i="1" s="1"/>
  <c r="G1392" i="1" a="1"/>
  <c r="G1392" i="1" s="1"/>
  <c r="G1393" i="1" a="1"/>
  <c r="G1393" i="1" s="1"/>
  <c r="G1394" i="1" a="1"/>
  <c r="G1394" i="1" s="1"/>
  <c r="G1395" i="1" a="1"/>
  <c r="G1395" i="1" s="1"/>
  <c r="G1396" i="1" a="1"/>
  <c r="G1396" i="1" s="1"/>
  <c r="G1397" i="1" a="1"/>
  <c r="G1397" i="1" s="1"/>
  <c r="G1398" i="1" a="1"/>
  <c r="G1398" i="1" s="1"/>
  <c r="G1399" i="1" a="1"/>
  <c r="G1399" i="1" s="1"/>
  <c r="G1400" i="1" a="1"/>
  <c r="G1400" i="1" s="1"/>
  <c r="G1401" i="1" a="1"/>
  <c r="G1401" i="1" s="1"/>
  <c r="G1402" i="1" a="1"/>
  <c r="G1402" i="1" s="1"/>
  <c r="G1403" i="1" a="1"/>
  <c r="G1403" i="1" s="1"/>
  <c r="G1404" i="1" a="1"/>
  <c r="G1404" i="1" s="1"/>
  <c r="G1405" i="1" a="1"/>
  <c r="G1405" i="1" s="1"/>
  <c r="G1406" i="1" a="1"/>
  <c r="G1406" i="1" s="1"/>
  <c r="G1407" i="1" a="1"/>
  <c r="G1407" i="1" s="1"/>
  <c r="G1408" i="1" a="1"/>
  <c r="G1408" i="1" s="1"/>
  <c r="G1409" i="1" a="1"/>
  <c r="G1409" i="1" s="1"/>
  <c r="G1410" i="1" a="1"/>
  <c r="G1410" i="1" s="1"/>
  <c r="G1411" i="1" a="1"/>
  <c r="G1411" i="1" s="1"/>
  <c r="G1412" i="1" a="1"/>
  <c r="G1412" i="1" s="1"/>
  <c r="G1413" i="1" a="1"/>
  <c r="G1413" i="1" s="1"/>
  <c r="G1414" i="1" a="1"/>
  <c r="G1414" i="1" s="1"/>
  <c r="G1415" i="1" a="1"/>
  <c r="G1415" i="1" s="1"/>
  <c r="G1416" i="1" a="1"/>
  <c r="G1416" i="1" s="1"/>
  <c r="G1417" i="1" a="1"/>
  <c r="G1417" i="1" s="1"/>
  <c r="G1418" i="1" a="1"/>
  <c r="G1418" i="1" s="1"/>
  <c r="G1419" i="1" a="1"/>
  <c r="G1419" i="1" s="1"/>
  <c r="G1420" i="1" a="1"/>
  <c r="G1420" i="1" s="1"/>
  <c r="G1421" i="1" a="1"/>
  <c r="G1421" i="1" s="1"/>
  <c r="G1422" i="1" a="1"/>
  <c r="G1422" i="1" s="1"/>
  <c r="G1423" i="1" a="1"/>
  <c r="G1423" i="1" s="1"/>
  <c r="G1424" i="1" a="1"/>
  <c r="G1424" i="1" s="1"/>
  <c r="G1425" i="1" a="1"/>
  <c r="G1425" i="1" s="1"/>
  <c r="G1426" i="1" a="1"/>
  <c r="G1426" i="1" s="1"/>
  <c r="G1427" i="1" a="1"/>
  <c r="G1427" i="1" s="1"/>
  <c r="G1428" i="1" a="1"/>
  <c r="G1428" i="1" s="1"/>
  <c r="G1429" i="1" a="1"/>
  <c r="G1429" i="1" s="1"/>
  <c r="G1430" i="1" a="1"/>
  <c r="G1430" i="1" s="1"/>
  <c r="G1431" i="1" a="1"/>
  <c r="G1431" i="1" s="1"/>
  <c r="G1432" i="1" a="1"/>
  <c r="G1432" i="1" s="1"/>
  <c r="G1433" i="1" a="1"/>
  <c r="G1433" i="1" s="1"/>
  <c r="G1434" i="1" a="1"/>
  <c r="G1434" i="1" s="1"/>
  <c r="G1435" i="1" a="1"/>
  <c r="G1435" i="1" s="1"/>
  <c r="G1436" i="1" a="1"/>
  <c r="G1436" i="1" s="1"/>
  <c r="G1437" i="1" a="1"/>
  <c r="G1437" i="1" s="1"/>
  <c r="G1438" i="1" a="1"/>
  <c r="G1438" i="1" s="1"/>
  <c r="G1439" i="1" a="1"/>
  <c r="G1439" i="1" s="1"/>
  <c r="G1440" i="1" a="1"/>
  <c r="G1440" i="1" s="1"/>
  <c r="G1441" i="1" a="1"/>
  <c r="G1441" i="1" s="1"/>
  <c r="G1442" i="1" a="1"/>
  <c r="G1442" i="1" s="1"/>
  <c r="G1443" i="1" a="1"/>
  <c r="G1443" i="1" s="1"/>
  <c r="G1444" i="1" a="1"/>
  <c r="G1444" i="1" s="1"/>
  <c r="G1445" i="1" a="1"/>
  <c r="G1445" i="1" s="1"/>
  <c r="G1446" i="1" a="1"/>
  <c r="G1446" i="1" s="1"/>
  <c r="G1447" i="1" a="1"/>
  <c r="G1447" i="1" s="1"/>
  <c r="G1448" i="1" a="1"/>
  <c r="G1448" i="1" s="1"/>
  <c r="G1449" i="1" a="1"/>
  <c r="G1449" i="1" s="1"/>
  <c r="G1450" i="1" a="1"/>
  <c r="G1450" i="1" s="1"/>
  <c r="G1451" i="1" a="1"/>
  <c r="G1451" i="1" s="1"/>
  <c r="G1452" i="1" a="1"/>
  <c r="G1452" i="1" s="1"/>
  <c r="G1453" i="1" a="1"/>
  <c r="G1453" i="1" s="1"/>
  <c r="G1454" i="1" a="1"/>
  <c r="G1454" i="1" s="1"/>
  <c r="G1455" i="1" a="1"/>
  <c r="G1455" i="1" s="1"/>
  <c r="G1456" i="1" a="1"/>
  <c r="G1456" i="1" s="1"/>
  <c r="G1457" i="1" a="1"/>
  <c r="G1457" i="1" s="1"/>
  <c r="G1458" i="1" a="1"/>
  <c r="G1458" i="1" s="1"/>
  <c r="G1459" i="1" a="1"/>
  <c r="G1459" i="1" s="1"/>
  <c r="G1460" i="1" a="1"/>
  <c r="G1460" i="1" s="1"/>
  <c r="G1461" i="1" a="1"/>
  <c r="G1461" i="1" s="1"/>
  <c r="G1462" i="1" a="1"/>
  <c r="G1462" i="1" s="1"/>
  <c r="G1463" i="1" a="1"/>
  <c r="G1463" i="1" s="1"/>
  <c r="G1464" i="1" a="1"/>
  <c r="G1464" i="1" s="1"/>
  <c r="G1465" i="1" a="1"/>
  <c r="G1465" i="1" s="1"/>
  <c r="G1466" i="1" a="1"/>
  <c r="G1466" i="1" s="1"/>
  <c r="G1467" i="1" a="1"/>
  <c r="G1467" i="1" s="1"/>
  <c r="G1468" i="1" a="1"/>
  <c r="G1468" i="1" s="1"/>
  <c r="G1469" i="1" a="1"/>
  <c r="G1469" i="1" s="1"/>
  <c r="G1470" i="1" a="1"/>
  <c r="G1470" i="1" s="1"/>
  <c r="G1471" i="1" a="1"/>
  <c r="G1471" i="1" s="1"/>
  <c r="G2" i="1" a="1"/>
  <c r="G2" i="1" s="1"/>
  <c r="BK3" i="1"/>
  <c r="BK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2" i="1"/>
  <c r="AS3" i="1" a="1"/>
  <c r="AS3" i="1" s="1"/>
  <c r="AS4" i="1" a="1"/>
  <c r="AS4" i="1" s="1"/>
  <c r="AS5" i="1" a="1"/>
  <c r="AS5" i="1" s="1"/>
  <c r="AS6" i="1" a="1"/>
  <c r="AS6" i="1" s="1"/>
  <c r="AS7" i="1" a="1"/>
  <c r="AS7" i="1" s="1"/>
  <c r="AS8" i="1" a="1"/>
  <c r="AS8" i="1" s="1"/>
  <c r="AS9" i="1" a="1"/>
  <c r="AS9" i="1" s="1"/>
  <c r="AS10" i="1" a="1"/>
  <c r="AS10" i="1" s="1"/>
  <c r="AS11" i="1" a="1"/>
  <c r="AS11" i="1" s="1"/>
  <c r="AS12" i="1" a="1"/>
  <c r="AS12" i="1" s="1"/>
  <c r="AS13" i="1" a="1"/>
  <c r="AS13" i="1" s="1"/>
  <c r="AS14" i="1" a="1"/>
  <c r="AS14" i="1" s="1"/>
  <c r="AS15" i="1" a="1"/>
  <c r="AS15" i="1" s="1"/>
  <c r="AS16" i="1" a="1"/>
  <c r="AS16" i="1" s="1"/>
  <c r="AS17" i="1" a="1"/>
  <c r="AS17" i="1" s="1"/>
  <c r="AS18" i="1" a="1"/>
  <c r="AS18" i="1" s="1"/>
  <c r="AS19" i="1" a="1"/>
  <c r="AS19" i="1" s="1"/>
  <c r="AS20" i="1" a="1"/>
  <c r="AS20" i="1" s="1"/>
  <c r="AS21" i="1" a="1"/>
  <c r="AS21" i="1" s="1"/>
  <c r="AS22" i="1" a="1"/>
  <c r="AS22" i="1" s="1"/>
  <c r="AS23" i="1" a="1"/>
  <c r="AS23" i="1" s="1"/>
  <c r="AS24" i="1" a="1"/>
  <c r="AS24" i="1" s="1"/>
  <c r="AS25" i="1" a="1"/>
  <c r="AS25" i="1" s="1"/>
  <c r="AS26" i="1" a="1"/>
  <c r="AS26" i="1" s="1"/>
  <c r="AS27" i="1" a="1"/>
  <c r="AS27" i="1" s="1"/>
  <c r="AS28" i="1" a="1"/>
  <c r="AS28" i="1" s="1"/>
  <c r="AS29" i="1" a="1"/>
  <c r="AS29" i="1" s="1"/>
  <c r="AS30" i="1" a="1"/>
  <c r="AS30" i="1" s="1"/>
  <c r="AS31" i="1" a="1"/>
  <c r="AS31" i="1" s="1"/>
  <c r="AS32" i="1" a="1"/>
  <c r="AS32" i="1" s="1"/>
  <c r="AS33" i="1" a="1"/>
  <c r="AS33" i="1" s="1"/>
  <c r="AS34" i="1" a="1"/>
  <c r="AS34" i="1" s="1"/>
  <c r="AS35" i="1" a="1"/>
  <c r="AS35" i="1" s="1"/>
  <c r="AS36" i="1" a="1"/>
  <c r="AS36" i="1" s="1"/>
  <c r="AS37" i="1" a="1"/>
  <c r="AS37" i="1" s="1"/>
  <c r="AS38" i="1" a="1"/>
  <c r="AS38" i="1" s="1"/>
  <c r="AS39" i="1" a="1"/>
  <c r="AS39" i="1" s="1"/>
  <c r="AS40" i="1" a="1"/>
  <c r="AS40" i="1" s="1"/>
  <c r="AS41" i="1" a="1"/>
  <c r="AS41" i="1" s="1"/>
  <c r="AS42" i="1" a="1"/>
  <c r="AS42" i="1" s="1"/>
  <c r="AS43" i="1" a="1"/>
  <c r="AS43" i="1" s="1"/>
  <c r="AS44" i="1" a="1"/>
  <c r="AS44" i="1" s="1"/>
  <c r="AS45" i="1" a="1"/>
  <c r="AS45" i="1" s="1"/>
  <c r="AS46" i="1" a="1"/>
  <c r="AS46" i="1" s="1"/>
  <c r="AS47" i="1" a="1"/>
  <c r="AS47" i="1" s="1"/>
  <c r="AS48" i="1" a="1"/>
  <c r="AS48" i="1" s="1"/>
  <c r="AS49" i="1" a="1"/>
  <c r="AS49" i="1" s="1"/>
  <c r="AS50" i="1" a="1"/>
  <c r="AS50" i="1" s="1"/>
  <c r="AS51" i="1" a="1"/>
  <c r="AS51" i="1" s="1"/>
  <c r="AS52" i="1" a="1"/>
  <c r="AS52" i="1" s="1"/>
  <c r="AS53" i="1" a="1"/>
  <c r="AS53" i="1" s="1"/>
  <c r="AS54" i="1" a="1"/>
  <c r="AS54" i="1" s="1"/>
  <c r="AS55" i="1" a="1"/>
  <c r="AS55" i="1" s="1"/>
  <c r="AS56" i="1" a="1"/>
  <c r="AS56" i="1" s="1"/>
  <c r="AS57" i="1" a="1"/>
  <c r="AS57" i="1" s="1"/>
  <c r="AS58" i="1" a="1"/>
  <c r="AS58" i="1" s="1"/>
  <c r="AS59" i="1" a="1"/>
  <c r="AS59" i="1" s="1"/>
  <c r="AS60" i="1" a="1"/>
  <c r="AS60" i="1" s="1"/>
  <c r="AS61" i="1" a="1"/>
  <c r="AS61" i="1" s="1"/>
  <c r="AS62" i="1" a="1"/>
  <c r="AS62" i="1" s="1"/>
  <c r="AS63" i="1" a="1"/>
  <c r="AS63" i="1" s="1"/>
  <c r="AS64" i="1" a="1"/>
  <c r="AS64" i="1" s="1"/>
  <c r="AS65" i="1" a="1"/>
  <c r="AS65" i="1" s="1"/>
  <c r="AS66" i="1" a="1"/>
  <c r="AS66" i="1" s="1"/>
  <c r="AS67" i="1" a="1"/>
  <c r="AS67" i="1" s="1"/>
  <c r="AS68" i="1" a="1"/>
  <c r="AS68" i="1" s="1"/>
  <c r="AS69" i="1" a="1"/>
  <c r="AS69" i="1" s="1"/>
  <c r="AS70" i="1" a="1"/>
  <c r="AS70" i="1" s="1"/>
  <c r="AS71" i="1" a="1"/>
  <c r="AS71" i="1" s="1"/>
  <c r="AS72" i="1" a="1"/>
  <c r="AS72" i="1" s="1"/>
  <c r="AS73" i="1" a="1"/>
  <c r="AS73" i="1" s="1"/>
  <c r="AS74" i="1" a="1"/>
  <c r="AS74" i="1" s="1"/>
  <c r="AS75" i="1" a="1"/>
  <c r="AS75" i="1" s="1"/>
  <c r="AS76" i="1" a="1"/>
  <c r="AS76" i="1" s="1"/>
  <c r="AS77" i="1" a="1"/>
  <c r="AS77" i="1" s="1"/>
  <c r="AS78" i="1" a="1"/>
  <c r="AS78" i="1" s="1"/>
  <c r="AS79" i="1" a="1"/>
  <c r="AS79" i="1" s="1"/>
  <c r="AS80" i="1" a="1"/>
  <c r="AS80" i="1" s="1"/>
  <c r="AS81" i="1" a="1"/>
  <c r="AS81" i="1" s="1"/>
  <c r="AS82" i="1" a="1"/>
  <c r="AS82" i="1" s="1"/>
  <c r="AS83" i="1" a="1"/>
  <c r="AS83" i="1" s="1"/>
  <c r="AS84" i="1" a="1"/>
  <c r="AS84" i="1" s="1"/>
  <c r="AS85" i="1" a="1"/>
  <c r="AS85" i="1" s="1"/>
  <c r="AS86" i="1" a="1"/>
  <c r="AS86" i="1" s="1"/>
  <c r="AS87" i="1" a="1"/>
  <c r="AS87" i="1" s="1"/>
  <c r="AS88" i="1" a="1"/>
  <c r="AS88" i="1" s="1"/>
  <c r="AS89" i="1" a="1"/>
  <c r="AS89" i="1" s="1"/>
  <c r="AS90" i="1" a="1"/>
  <c r="AS90" i="1" s="1"/>
  <c r="AS91" i="1" a="1"/>
  <c r="AS91" i="1" s="1"/>
  <c r="AS92" i="1" a="1"/>
  <c r="AS92" i="1" s="1"/>
  <c r="AS93" i="1" a="1"/>
  <c r="AS93" i="1" s="1"/>
  <c r="AS94" i="1" a="1"/>
  <c r="AS94" i="1" s="1"/>
  <c r="AS95" i="1" a="1"/>
  <c r="AS95" i="1" s="1"/>
  <c r="AS96" i="1" a="1"/>
  <c r="AS96" i="1" s="1"/>
  <c r="AS97" i="1" a="1"/>
  <c r="AS97" i="1" s="1"/>
  <c r="AS98" i="1" a="1"/>
  <c r="AS98" i="1" s="1"/>
  <c r="AS99" i="1" a="1"/>
  <c r="AS99" i="1" s="1"/>
  <c r="AS100" i="1" a="1"/>
  <c r="AS100" i="1" s="1"/>
  <c r="AS101" i="1" a="1"/>
  <c r="AS101" i="1" s="1"/>
  <c r="AS102" i="1" a="1"/>
  <c r="AS102" i="1" s="1"/>
  <c r="AS103" i="1" a="1"/>
  <c r="AS103" i="1" s="1"/>
  <c r="AS104" i="1" a="1"/>
  <c r="AS104" i="1" s="1"/>
  <c r="AS105" i="1" a="1"/>
  <c r="AS105" i="1" s="1"/>
  <c r="AS106" i="1" a="1"/>
  <c r="AS106" i="1" s="1"/>
  <c r="AS107" i="1" a="1"/>
  <c r="AS107" i="1" s="1"/>
  <c r="AS108" i="1" a="1"/>
  <c r="AS108" i="1" s="1"/>
  <c r="AS109" i="1" a="1"/>
  <c r="AS109" i="1" s="1"/>
  <c r="AS110" i="1" a="1"/>
  <c r="AS110" i="1" s="1"/>
  <c r="AS111" i="1" a="1"/>
  <c r="AS111" i="1" s="1"/>
  <c r="AS112" i="1" a="1"/>
  <c r="AS112" i="1" s="1"/>
  <c r="AS113" i="1" a="1"/>
  <c r="AS113" i="1" s="1"/>
  <c r="AS114" i="1" a="1"/>
  <c r="AS114" i="1" s="1"/>
  <c r="AS115" i="1" a="1"/>
  <c r="AS115" i="1" s="1"/>
  <c r="AS116" i="1" a="1"/>
  <c r="AS116" i="1" s="1"/>
  <c r="AS117" i="1" a="1"/>
  <c r="AS117" i="1" s="1"/>
  <c r="AS118" i="1" a="1"/>
  <c r="AS118" i="1" s="1"/>
  <c r="AS119" i="1" a="1"/>
  <c r="AS119" i="1" s="1"/>
  <c r="AS120" i="1" a="1"/>
  <c r="AS120" i="1" s="1"/>
  <c r="AS121" i="1" a="1"/>
  <c r="AS121" i="1" s="1"/>
  <c r="AS122" i="1" a="1"/>
  <c r="AS122" i="1" s="1"/>
  <c r="AS123" i="1" a="1"/>
  <c r="AS123" i="1" s="1"/>
  <c r="AS124" i="1" a="1"/>
  <c r="AS124" i="1" s="1"/>
  <c r="AS125" i="1" a="1"/>
  <c r="AS125" i="1" s="1"/>
  <c r="AS126" i="1" a="1"/>
  <c r="AS126" i="1" s="1"/>
  <c r="AS127" i="1" a="1"/>
  <c r="AS127" i="1" s="1"/>
  <c r="AS128" i="1" a="1"/>
  <c r="AS128" i="1" s="1"/>
  <c r="AS129" i="1" a="1"/>
  <c r="AS129" i="1" s="1"/>
  <c r="AS130" i="1" a="1"/>
  <c r="AS130" i="1" s="1"/>
  <c r="AS131" i="1" a="1"/>
  <c r="AS131" i="1" s="1"/>
  <c r="AS132" i="1" a="1"/>
  <c r="AS132" i="1" s="1"/>
  <c r="AS133" i="1" a="1"/>
  <c r="AS133" i="1" s="1"/>
  <c r="AS134" i="1" a="1"/>
  <c r="AS134" i="1" s="1"/>
  <c r="AS135" i="1" a="1"/>
  <c r="AS135" i="1" s="1"/>
  <c r="AS136" i="1" a="1"/>
  <c r="AS136" i="1" s="1"/>
  <c r="AS137" i="1" a="1"/>
  <c r="AS137" i="1" s="1"/>
  <c r="AS138" i="1" a="1"/>
  <c r="AS138" i="1" s="1"/>
  <c r="AS139" i="1" a="1"/>
  <c r="AS139" i="1" s="1"/>
  <c r="AS140" i="1" a="1"/>
  <c r="AS140" i="1" s="1"/>
  <c r="AS141" i="1" a="1"/>
  <c r="AS141" i="1" s="1"/>
  <c r="AS142" i="1" a="1"/>
  <c r="AS142" i="1" s="1"/>
  <c r="AS143" i="1" a="1"/>
  <c r="AS143" i="1" s="1"/>
  <c r="AS144" i="1" a="1"/>
  <c r="AS144" i="1" s="1"/>
  <c r="AS145" i="1" a="1"/>
  <c r="AS145" i="1" s="1"/>
  <c r="AS146" i="1" a="1"/>
  <c r="AS146" i="1" s="1"/>
  <c r="AS147" i="1" a="1"/>
  <c r="AS147" i="1" s="1"/>
  <c r="AS148" i="1" a="1"/>
  <c r="AS148" i="1" s="1"/>
  <c r="AS149" i="1" a="1"/>
  <c r="AS149" i="1" s="1"/>
  <c r="AS150" i="1" a="1"/>
  <c r="AS150" i="1" s="1"/>
  <c r="AS151" i="1" a="1"/>
  <c r="AS151" i="1" s="1"/>
  <c r="AS152" i="1" a="1"/>
  <c r="AS152" i="1" s="1"/>
  <c r="AS153" i="1" a="1"/>
  <c r="AS153" i="1" s="1"/>
  <c r="AS154" i="1" a="1"/>
  <c r="AS154" i="1" s="1"/>
  <c r="AS155" i="1" a="1"/>
  <c r="AS155" i="1" s="1"/>
  <c r="AS156" i="1" a="1"/>
  <c r="AS156" i="1" s="1"/>
  <c r="AS157" i="1" a="1"/>
  <c r="AS157" i="1" s="1"/>
  <c r="AS158" i="1" a="1"/>
  <c r="AS158" i="1" s="1"/>
  <c r="AS159" i="1" a="1"/>
  <c r="AS159" i="1" s="1"/>
  <c r="AS160" i="1" a="1"/>
  <c r="AS160" i="1" s="1"/>
  <c r="AS161" i="1" a="1"/>
  <c r="AS161" i="1" s="1"/>
  <c r="AS162" i="1" a="1"/>
  <c r="AS162" i="1" s="1"/>
  <c r="AS163" i="1" a="1"/>
  <c r="AS163" i="1" s="1"/>
  <c r="AS164" i="1" a="1"/>
  <c r="AS164" i="1" s="1"/>
  <c r="AS165" i="1" a="1"/>
  <c r="AS165" i="1" s="1"/>
  <c r="AS166" i="1" a="1"/>
  <c r="AS166" i="1" s="1"/>
  <c r="AS167" i="1" a="1"/>
  <c r="AS167" i="1" s="1"/>
  <c r="AS168" i="1" a="1"/>
  <c r="AS168" i="1" s="1"/>
  <c r="AS169" i="1" a="1"/>
  <c r="AS169" i="1" s="1"/>
  <c r="AS170" i="1" a="1"/>
  <c r="AS170" i="1" s="1"/>
  <c r="AS171" i="1" a="1"/>
  <c r="AS171" i="1" s="1"/>
  <c r="AS172" i="1" a="1"/>
  <c r="AS172" i="1" s="1"/>
  <c r="AS173" i="1" a="1"/>
  <c r="AS173" i="1" s="1"/>
  <c r="AS174" i="1" a="1"/>
  <c r="AS174" i="1" s="1"/>
  <c r="AS175" i="1" a="1"/>
  <c r="AS175" i="1" s="1"/>
  <c r="AS176" i="1" a="1"/>
  <c r="AS176" i="1" s="1"/>
  <c r="AS177" i="1" a="1"/>
  <c r="AS177" i="1" s="1"/>
  <c r="AS178" i="1" a="1"/>
  <c r="AS178" i="1" s="1"/>
  <c r="AS179" i="1" a="1"/>
  <c r="AS179" i="1" s="1"/>
  <c r="AS180" i="1" a="1"/>
  <c r="AS180" i="1" s="1"/>
  <c r="AS181" i="1" a="1"/>
  <c r="AS181" i="1" s="1"/>
  <c r="AS182" i="1" a="1"/>
  <c r="AS182" i="1" s="1"/>
  <c r="AS183" i="1" a="1"/>
  <c r="AS183" i="1" s="1"/>
  <c r="AS184" i="1" a="1"/>
  <c r="AS184" i="1" s="1"/>
  <c r="AS185" i="1" a="1"/>
  <c r="AS185" i="1" s="1"/>
  <c r="AS186" i="1" a="1"/>
  <c r="AS186" i="1" s="1"/>
  <c r="AS187" i="1" a="1"/>
  <c r="AS187" i="1" s="1"/>
  <c r="AS188" i="1" a="1"/>
  <c r="AS188" i="1" s="1"/>
  <c r="AS189" i="1" a="1"/>
  <c r="AS189" i="1" s="1"/>
  <c r="AS190" i="1" a="1"/>
  <c r="AS190" i="1" s="1"/>
  <c r="AS191" i="1" a="1"/>
  <c r="AS191" i="1" s="1"/>
  <c r="AS192" i="1" a="1"/>
  <c r="AS192" i="1" s="1"/>
  <c r="AS193" i="1" a="1"/>
  <c r="AS193" i="1" s="1"/>
  <c r="AS194" i="1" a="1"/>
  <c r="AS194" i="1" s="1"/>
  <c r="AS195" i="1" a="1"/>
  <c r="AS195" i="1" s="1"/>
  <c r="AS196" i="1" a="1"/>
  <c r="AS196" i="1" s="1"/>
  <c r="AS197" i="1" a="1"/>
  <c r="AS197" i="1" s="1"/>
  <c r="AS198" i="1" a="1"/>
  <c r="AS198" i="1" s="1"/>
  <c r="AS199" i="1" a="1"/>
  <c r="AS199" i="1" s="1"/>
  <c r="AS200" i="1" a="1"/>
  <c r="AS200" i="1" s="1"/>
  <c r="AS201" i="1" a="1"/>
  <c r="AS201" i="1" s="1"/>
  <c r="AS202" i="1" a="1"/>
  <c r="AS202" i="1" s="1"/>
  <c r="AS203" i="1" a="1"/>
  <c r="AS203" i="1" s="1"/>
  <c r="AS204" i="1" a="1"/>
  <c r="AS204" i="1" s="1"/>
  <c r="AS205" i="1" a="1"/>
  <c r="AS205" i="1" s="1"/>
  <c r="AS206" i="1" a="1"/>
  <c r="AS206" i="1" s="1"/>
  <c r="AS207" i="1" a="1"/>
  <c r="AS207" i="1" s="1"/>
  <c r="AS208" i="1" a="1"/>
  <c r="AS208" i="1" s="1"/>
  <c r="AS209" i="1" a="1"/>
  <c r="AS209" i="1" s="1"/>
  <c r="AS210" i="1" a="1"/>
  <c r="AS210" i="1" s="1"/>
  <c r="AS211" i="1" a="1"/>
  <c r="AS211" i="1" s="1"/>
  <c r="AS212" i="1" a="1"/>
  <c r="AS212" i="1" s="1"/>
  <c r="AS213" i="1" a="1"/>
  <c r="AS213" i="1" s="1"/>
  <c r="AS214" i="1" a="1"/>
  <c r="AS214" i="1" s="1"/>
  <c r="AS215" i="1" a="1"/>
  <c r="AS215" i="1" s="1"/>
  <c r="AS216" i="1" a="1"/>
  <c r="AS216" i="1" s="1"/>
  <c r="AS217" i="1" a="1"/>
  <c r="AS217" i="1" s="1"/>
  <c r="AS218" i="1" a="1"/>
  <c r="AS218" i="1" s="1"/>
  <c r="AS219" i="1" a="1"/>
  <c r="AS219" i="1" s="1"/>
  <c r="AS220" i="1" a="1"/>
  <c r="AS220" i="1" s="1"/>
  <c r="AS221" i="1" a="1"/>
  <c r="AS221" i="1" s="1"/>
  <c r="AS222" i="1" a="1"/>
  <c r="AS222" i="1" s="1"/>
  <c r="AS223" i="1" a="1"/>
  <c r="AS223" i="1" s="1"/>
  <c r="AS224" i="1" a="1"/>
  <c r="AS224" i="1" s="1"/>
  <c r="AS225" i="1" a="1"/>
  <c r="AS225" i="1" s="1"/>
  <c r="AS226" i="1" a="1"/>
  <c r="AS226" i="1" s="1"/>
  <c r="AS227" i="1" a="1"/>
  <c r="AS227" i="1" s="1"/>
  <c r="AS228" i="1" a="1"/>
  <c r="AS228" i="1" s="1"/>
  <c r="AS229" i="1" a="1"/>
  <c r="AS229" i="1" s="1"/>
  <c r="AS230" i="1" a="1"/>
  <c r="AS230" i="1" s="1"/>
  <c r="AS231" i="1" a="1"/>
  <c r="AS231" i="1" s="1"/>
  <c r="AS232" i="1" a="1"/>
  <c r="AS232" i="1" s="1"/>
  <c r="AS233" i="1" a="1"/>
  <c r="AS233" i="1" s="1"/>
  <c r="AS234" i="1" a="1"/>
  <c r="AS234" i="1" s="1"/>
  <c r="AS235" i="1" a="1"/>
  <c r="AS235" i="1" s="1"/>
  <c r="AS236" i="1" a="1"/>
  <c r="AS236" i="1" s="1"/>
  <c r="AS237" i="1" a="1"/>
  <c r="AS237" i="1" s="1"/>
  <c r="AS238" i="1" a="1"/>
  <c r="AS238" i="1" s="1"/>
  <c r="AS239" i="1" a="1"/>
  <c r="AS239" i="1" s="1"/>
  <c r="AS240" i="1" a="1"/>
  <c r="AS240" i="1" s="1"/>
  <c r="AS241" i="1" a="1"/>
  <c r="AS241" i="1" s="1"/>
  <c r="AS242" i="1" a="1"/>
  <c r="AS242" i="1" s="1"/>
  <c r="AS243" i="1" a="1"/>
  <c r="AS243" i="1" s="1"/>
  <c r="AS244" i="1" a="1"/>
  <c r="AS244" i="1" s="1"/>
  <c r="AS245" i="1" a="1"/>
  <c r="AS245" i="1" s="1"/>
  <c r="AS246" i="1" a="1"/>
  <c r="AS246" i="1" s="1"/>
  <c r="AS247" i="1" a="1"/>
  <c r="AS247" i="1" s="1"/>
  <c r="AS248" i="1" a="1"/>
  <c r="AS248" i="1" s="1"/>
  <c r="AS249" i="1" a="1"/>
  <c r="AS249" i="1" s="1"/>
  <c r="AS250" i="1" a="1"/>
  <c r="AS250" i="1" s="1"/>
  <c r="AS251" i="1" a="1"/>
  <c r="AS251" i="1" s="1"/>
  <c r="AS252" i="1" a="1"/>
  <c r="AS252" i="1" s="1"/>
  <c r="AS253" i="1" a="1"/>
  <c r="AS253" i="1" s="1"/>
  <c r="AS254" i="1" a="1"/>
  <c r="AS254" i="1" s="1"/>
  <c r="AS255" i="1" a="1"/>
  <c r="AS255" i="1" s="1"/>
  <c r="AS256" i="1" a="1"/>
  <c r="AS256" i="1" s="1"/>
  <c r="AS257" i="1" a="1"/>
  <c r="AS257" i="1" s="1"/>
  <c r="AS258" i="1" a="1"/>
  <c r="AS258" i="1" s="1"/>
  <c r="AS259" i="1" a="1"/>
  <c r="AS259" i="1" s="1"/>
  <c r="AS260" i="1" a="1"/>
  <c r="AS260" i="1" s="1"/>
  <c r="AS261" i="1" a="1"/>
  <c r="AS261" i="1" s="1"/>
  <c r="AS262" i="1" a="1"/>
  <c r="AS262" i="1" s="1"/>
  <c r="AS263" i="1" a="1"/>
  <c r="AS263" i="1" s="1"/>
  <c r="AS264" i="1" a="1"/>
  <c r="AS264" i="1" s="1"/>
  <c r="AS265" i="1" a="1"/>
  <c r="AS265" i="1" s="1"/>
  <c r="AS266" i="1" a="1"/>
  <c r="AS266" i="1" s="1"/>
  <c r="AS267" i="1" a="1"/>
  <c r="AS267" i="1" s="1"/>
  <c r="AS268" i="1" a="1"/>
  <c r="AS268" i="1" s="1"/>
  <c r="AS269" i="1" a="1"/>
  <c r="AS269" i="1" s="1"/>
  <c r="AS270" i="1" a="1"/>
  <c r="AS270" i="1" s="1"/>
  <c r="AS271" i="1" a="1"/>
  <c r="AS271" i="1" s="1"/>
  <c r="AS272" i="1" a="1"/>
  <c r="AS272" i="1" s="1"/>
  <c r="AS273" i="1" a="1"/>
  <c r="AS273" i="1" s="1"/>
  <c r="AS274" i="1" a="1"/>
  <c r="AS274" i="1" s="1"/>
  <c r="AS275" i="1" a="1"/>
  <c r="AS275" i="1" s="1"/>
  <c r="AS276" i="1" a="1"/>
  <c r="AS276" i="1" s="1"/>
  <c r="AS277" i="1" a="1"/>
  <c r="AS277" i="1" s="1"/>
  <c r="AS278" i="1" a="1"/>
  <c r="AS278" i="1" s="1"/>
  <c r="AS279" i="1" a="1"/>
  <c r="AS279" i="1" s="1"/>
  <c r="AS280" i="1" a="1"/>
  <c r="AS280" i="1" s="1"/>
  <c r="AS281" i="1" a="1"/>
  <c r="AS281" i="1" s="1"/>
  <c r="AS282" i="1" a="1"/>
  <c r="AS282" i="1" s="1"/>
  <c r="AS283" i="1" a="1"/>
  <c r="AS283" i="1" s="1"/>
  <c r="AS284" i="1" a="1"/>
  <c r="AS284" i="1" s="1"/>
  <c r="AS285" i="1" a="1"/>
  <c r="AS285" i="1" s="1"/>
  <c r="AS286" i="1" a="1"/>
  <c r="AS286" i="1" s="1"/>
  <c r="AS287" i="1" a="1"/>
  <c r="AS287" i="1" s="1"/>
  <c r="AS288" i="1" a="1"/>
  <c r="AS288" i="1" s="1"/>
  <c r="AS289" i="1" a="1"/>
  <c r="AS289" i="1" s="1"/>
  <c r="AS290" i="1" a="1"/>
  <c r="AS290" i="1" s="1"/>
  <c r="AS291" i="1" a="1"/>
  <c r="AS291" i="1" s="1"/>
  <c r="AS292" i="1" a="1"/>
  <c r="AS292" i="1" s="1"/>
  <c r="AS293" i="1" a="1"/>
  <c r="AS293" i="1" s="1"/>
  <c r="AS294" i="1" a="1"/>
  <c r="AS294" i="1" s="1"/>
  <c r="AS295" i="1" a="1"/>
  <c r="AS295" i="1" s="1"/>
  <c r="AS296" i="1" a="1"/>
  <c r="AS296" i="1" s="1"/>
  <c r="AS297" i="1" a="1"/>
  <c r="AS297" i="1" s="1"/>
  <c r="AS298" i="1" a="1"/>
  <c r="AS298" i="1" s="1"/>
  <c r="AS299" i="1" a="1"/>
  <c r="AS299" i="1" s="1"/>
  <c r="AS300" i="1" a="1"/>
  <c r="AS300" i="1" s="1"/>
  <c r="AS301" i="1" a="1"/>
  <c r="AS301" i="1" s="1"/>
  <c r="AS302" i="1" a="1"/>
  <c r="AS302" i="1" s="1"/>
  <c r="AS303" i="1" a="1"/>
  <c r="AS303" i="1" s="1"/>
  <c r="AS304" i="1" a="1"/>
  <c r="AS304" i="1" s="1"/>
  <c r="AS305" i="1" a="1"/>
  <c r="AS305" i="1" s="1"/>
  <c r="AS306" i="1" a="1"/>
  <c r="AS306" i="1" s="1"/>
  <c r="AS307" i="1" a="1"/>
  <c r="AS307" i="1" s="1"/>
  <c r="AS308" i="1" a="1"/>
  <c r="AS308" i="1" s="1"/>
  <c r="AS309" i="1" a="1"/>
  <c r="AS309" i="1" s="1"/>
  <c r="AS310" i="1" a="1"/>
  <c r="AS310" i="1" s="1"/>
  <c r="AS311" i="1" a="1"/>
  <c r="AS311" i="1" s="1"/>
  <c r="AS312" i="1" a="1"/>
  <c r="AS312" i="1" s="1"/>
  <c r="AS313" i="1" a="1"/>
  <c r="AS313" i="1" s="1"/>
  <c r="AS314" i="1" a="1"/>
  <c r="AS314" i="1" s="1"/>
  <c r="AS315" i="1" a="1"/>
  <c r="AS315" i="1" s="1"/>
  <c r="AS316" i="1" a="1"/>
  <c r="AS316" i="1" s="1"/>
  <c r="AS317" i="1" a="1"/>
  <c r="AS317" i="1" s="1"/>
  <c r="AS318" i="1" a="1"/>
  <c r="AS318" i="1" s="1"/>
  <c r="AS319" i="1" a="1"/>
  <c r="AS319" i="1" s="1"/>
  <c r="AS320" i="1" a="1"/>
  <c r="AS320" i="1" s="1"/>
  <c r="AS321" i="1" a="1"/>
  <c r="AS321" i="1" s="1"/>
  <c r="AS322" i="1" a="1"/>
  <c r="AS322" i="1" s="1"/>
  <c r="AS323" i="1" a="1"/>
  <c r="AS323" i="1" s="1"/>
  <c r="AS324" i="1" a="1"/>
  <c r="AS324" i="1" s="1"/>
  <c r="AS325" i="1" a="1"/>
  <c r="AS325" i="1" s="1"/>
  <c r="AS326" i="1" a="1"/>
  <c r="AS326" i="1" s="1"/>
  <c r="AS327" i="1" a="1"/>
  <c r="AS327" i="1" s="1"/>
  <c r="AS328" i="1" a="1"/>
  <c r="AS328" i="1" s="1"/>
  <c r="AS329" i="1" a="1"/>
  <c r="AS329" i="1" s="1"/>
  <c r="AS330" i="1" a="1"/>
  <c r="AS330" i="1" s="1"/>
  <c r="AS331" i="1" a="1"/>
  <c r="AS331" i="1" s="1"/>
  <c r="AS332" i="1" a="1"/>
  <c r="AS332" i="1" s="1"/>
  <c r="AS333" i="1" a="1"/>
  <c r="AS333" i="1" s="1"/>
  <c r="AS334" i="1" a="1"/>
  <c r="AS334" i="1" s="1"/>
  <c r="AS335" i="1" a="1"/>
  <c r="AS335" i="1" s="1"/>
  <c r="AS336" i="1" a="1"/>
  <c r="AS336" i="1" s="1"/>
  <c r="AS337" i="1" a="1"/>
  <c r="AS337" i="1" s="1"/>
  <c r="AS338" i="1" a="1"/>
  <c r="AS338" i="1" s="1"/>
  <c r="AS339" i="1" a="1"/>
  <c r="AS339" i="1" s="1"/>
  <c r="AS340" i="1" a="1"/>
  <c r="AS340" i="1" s="1"/>
  <c r="AS341" i="1" a="1"/>
  <c r="AS341" i="1" s="1"/>
  <c r="AS342" i="1" a="1"/>
  <c r="AS342" i="1" s="1"/>
  <c r="AS343" i="1" a="1"/>
  <c r="AS343" i="1" s="1"/>
  <c r="AS344" i="1" a="1"/>
  <c r="AS344" i="1" s="1"/>
  <c r="AS345" i="1" a="1"/>
  <c r="AS345" i="1" s="1"/>
  <c r="AS346" i="1" a="1"/>
  <c r="AS346" i="1" s="1"/>
  <c r="AS347" i="1" a="1"/>
  <c r="AS347" i="1" s="1"/>
  <c r="AS348" i="1" a="1"/>
  <c r="AS348" i="1" s="1"/>
  <c r="AS349" i="1" a="1"/>
  <c r="AS349" i="1" s="1"/>
  <c r="AS350" i="1" a="1"/>
  <c r="AS350" i="1" s="1"/>
  <c r="AS351" i="1" a="1"/>
  <c r="AS351" i="1" s="1"/>
  <c r="AS352" i="1" a="1"/>
  <c r="AS352" i="1" s="1"/>
  <c r="AS353" i="1" a="1"/>
  <c r="AS353" i="1" s="1"/>
  <c r="AS354" i="1" a="1"/>
  <c r="AS354" i="1" s="1"/>
  <c r="AS355" i="1" a="1"/>
  <c r="AS355" i="1" s="1"/>
  <c r="AS356" i="1" a="1"/>
  <c r="AS356" i="1" s="1"/>
  <c r="AS357" i="1" a="1"/>
  <c r="AS357" i="1" s="1"/>
  <c r="AS358" i="1" a="1"/>
  <c r="AS358" i="1" s="1"/>
  <c r="AS359" i="1" a="1"/>
  <c r="AS359" i="1" s="1"/>
  <c r="AS360" i="1" a="1"/>
  <c r="AS360" i="1" s="1"/>
  <c r="AS361" i="1" a="1"/>
  <c r="AS361" i="1" s="1"/>
  <c r="AS362" i="1" a="1"/>
  <c r="AS362" i="1" s="1"/>
  <c r="AS363" i="1" a="1"/>
  <c r="AS363" i="1" s="1"/>
  <c r="AS364" i="1" a="1"/>
  <c r="AS364" i="1" s="1"/>
  <c r="AS365" i="1" a="1"/>
  <c r="AS365" i="1" s="1"/>
  <c r="AS366" i="1" a="1"/>
  <c r="AS366" i="1" s="1"/>
  <c r="AS367" i="1" a="1"/>
  <c r="AS367" i="1" s="1"/>
  <c r="AS368" i="1" a="1"/>
  <c r="AS368" i="1" s="1"/>
  <c r="AS369" i="1" a="1"/>
  <c r="AS369" i="1" s="1"/>
  <c r="AS370" i="1" a="1"/>
  <c r="AS370" i="1" s="1"/>
  <c r="AS371" i="1" a="1"/>
  <c r="AS371" i="1" s="1"/>
  <c r="AS372" i="1" a="1"/>
  <c r="AS372" i="1" s="1"/>
  <c r="AS373" i="1" a="1"/>
  <c r="AS373" i="1" s="1"/>
  <c r="AS374" i="1" a="1"/>
  <c r="AS374" i="1" s="1"/>
  <c r="AS375" i="1" a="1"/>
  <c r="AS375" i="1" s="1"/>
  <c r="AS376" i="1" a="1"/>
  <c r="AS376" i="1" s="1"/>
  <c r="AS377" i="1" a="1"/>
  <c r="AS377" i="1" s="1"/>
  <c r="AS378" i="1" a="1"/>
  <c r="AS378" i="1" s="1"/>
  <c r="AS379" i="1" a="1"/>
  <c r="AS379" i="1" s="1"/>
  <c r="AS380" i="1" a="1"/>
  <c r="AS380" i="1" s="1"/>
  <c r="AS381" i="1" a="1"/>
  <c r="AS381" i="1" s="1"/>
  <c r="AS382" i="1" a="1"/>
  <c r="AS382" i="1" s="1"/>
  <c r="AS383" i="1" a="1"/>
  <c r="AS383" i="1" s="1"/>
  <c r="AS384" i="1" a="1"/>
  <c r="AS384" i="1" s="1"/>
  <c r="AS385" i="1" a="1"/>
  <c r="AS385" i="1" s="1"/>
  <c r="AS386" i="1" a="1"/>
  <c r="AS386" i="1" s="1"/>
  <c r="AS387" i="1" a="1"/>
  <c r="AS387" i="1" s="1"/>
  <c r="AS388" i="1" a="1"/>
  <c r="AS388" i="1" s="1"/>
  <c r="AS389" i="1" a="1"/>
  <c r="AS389" i="1" s="1"/>
  <c r="AS390" i="1" a="1"/>
  <c r="AS390" i="1" s="1"/>
  <c r="AS391" i="1" a="1"/>
  <c r="AS391" i="1" s="1"/>
  <c r="AS392" i="1" a="1"/>
  <c r="AS392" i="1" s="1"/>
  <c r="AS393" i="1" a="1"/>
  <c r="AS393" i="1" s="1"/>
  <c r="AS394" i="1" a="1"/>
  <c r="AS394" i="1" s="1"/>
  <c r="AS395" i="1" a="1"/>
  <c r="AS395" i="1" s="1"/>
  <c r="AS396" i="1" a="1"/>
  <c r="AS396" i="1" s="1"/>
  <c r="AS397" i="1" a="1"/>
  <c r="AS397" i="1" s="1"/>
  <c r="AS398" i="1" a="1"/>
  <c r="AS398" i="1" s="1"/>
  <c r="AS399" i="1" a="1"/>
  <c r="AS399" i="1" s="1"/>
  <c r="AS400" i="1" a="1"/>
  <c r="AS400" i="1" s="1"/>
  <c r="AS401" i="1" a="1"/>
  <c r="AS401" i="1" s="1"/>
  <c r="AS402" i="1" a="1"/>
  <c r="AS402" i="1" s="1"/>
  <c r="AS403" i="1" a="1"/>
  <c r="AS403" i="1" s="1"/>
  <c r="AS404" i="1" a="1"/>
  <c r="AS404" i="1" s="1"/>
  <c r="AS405" i="1" a="1"/>
  <c r="AS405" i="1" s="1"/>
  <c r="AS406" i="1" a="1"/>
  <c r="AS406" i="1" s="1"/>
  <c r="AS407" i="1" a="1"/>
  <c r="AS407" i="1" s="1"/>
  <c r="AS408" i="1" a="1"/>
  <c r="AS408" i="1" s="1"/>
  <c r="AS409" i="1" a="1"/>
  <c r="AS409" i="1" s="1"/>
  <c r="AS410" i="1" a="1"/>
  <c r="AS410" i="1" s="1"/>
  <c r="AS411" i="1" a="1"/>
  <c r="AS411" i="1" s="1"/>
  <c r="AS412" i="1" a="1"/>
  <c r="AS412" i="1" s="1"/>
  <c r="AS413" i="1" a="1"/>
  <c r="AS413" i="1" s="1"/>
  <c r="AS414" i="1" a="1"/>
  <c r="AS414" i="1" s="1"/>
  <c r="AS415" i="1" a="1"/>
  <c r="AS415" i="1" s="1"/>
  <c r="AS416" i="1" a="1"/>
  <c r="AS416" i="1" s="1"/>
  <c r="AS417" i="1" a="1"/>
  <c r="AS417" i="1" s="1"/>
  <c r="AS418" i="1" a="1"/>
  <c r="AS418" i="1" s="1"/>
  <c r="AS419" i="1" a="1"/>
  <c r="AS419" i="1" s="1"/>
  <c r="AS420" i="1" a="1"/>
  <c r="AS420" i="1" s="1"/>
  <c r="AS421" i="1" a="1"/>
  <c r="AS421" i="1" s="1"/>
  <c r="AS422" i="1" a="1"/>
  <c r="AS422" i="1" s="1"/>
  <c r="AS423" i="1" a="1"/>
  <c r="AS423" i="1" s="1"/>
  <c r="AS424" i="1" a="1"/>
  <c r="AS424" i="1" s="1"/>
  <c r="AS425" i="1" a="1"/>
  <c r="AS425" i="1" s="1"/>
  <c r="AS426" i="1" a="1"/>
  <c r="AS426" i="1" s="1"/>
  <c r="AS427" i="1" a="1"/>
  <c r="AS427" i="1" s="1"/>
  <c r="AS428" i="1" a="1"/>
  <c r="AS428" i="1" s="1"/>
  <c r="AS429" i="1" a="1"/>
  <c r="AS429" i="1" s="1"/>
  <c r="AS430" i="1" a="1"/>
  <c r="AS430" i="1" s="1"/>
  <c r="AS431" i="1" a="1"/>
  <c r="AS431" i="1" s="1"/>
  <c r="AS432" i="1" a="1"/>
  <c r="AS432" i="1" s="1"/>
  <c r="AS433" i="1" a="1"/>
  <c r="AS433" i="1" s="1"/>
  <c r="AS434" i="1" a="1"/>
  <c r="AS434" i="1" s="1"/>
  <c r="AS435" i="1" a="1"/>
  <c r="AS435" i="1" s="1"/>
  <c r="AS436" i="1" a="1"/>
  <c r="AS436" i="1" s="1"/>
  <c r="AS437" i="1" a="1"/>
  <c r="AS437" i="1" s="1"/>
  <c r="AS438" i="1" a="1"/>
  <c r="AS438" i="1" s="1"/>
  <c r="AS439" i="1" a="1"/>
  <c r="AS439" i="1" s="1"/>
  <c r="AS440" i="1" a="1"/>
  <c r="AS440" i="1" s="1"/>
  <c r="AS441" i="1" a="1"/>
  <c r="AS441" i="1" s="1"/>
  <c r="AS442" i="1" a="1"/>
  <c r="AS442" i="1" s="1"/>
  <c r="AS443" i="1" a="1"/>
  <c r="AS443" i="1" s="1"/>
  <c r="AS444" i="1" a="1"/>
  <c r="AS444" i="1" s="1"/>
  <c r="AS445" i="1" a="1"/>
  <c r="AS445" i="1" s="1"/>
  <c r="AS446" i="1" a="1"/>
  <c r="AS446" i="1" s="1"/>
  <c r="AS447" i="1" a="1"/>
  <c r="AS447" i="1" s="1"/>
  <c r="AS448" i="1" a="1"/>
  <c r="AS448" i="1" s="1"/>
  <c r="AS449" i="1" a="1"/>
  <c r="AS449" i="1" s="1"/>
  <c r="AS450" i="1" a="1"/>
  <c r="AS450" i="1" s="1"/>
  <c r="AS451" i="1" a="1"/>
  <c r="AS451" i="1" s="1"/>
  <c r="AS452" i="1" a="1"/>
  <c r="AS452" i="1" s="1"/>
  <c r="AS453" i="1" a="1"/>
  <c r="AS453" i="1" s="1"/>
  <c r="AS454" i="1" a="1"/>
  <c r="AS454" i="1" s="1"/>
  <c r="AS455" i="1" a="1"/>
  <c r="AS455" i="1" s="1"/>
  <c r="AS456" i="1" a="1"/>
  <c r="AS456" i="1" s="1"/>
  <c r="AS457" i="1" a="1"/>
  <c r="AS457" i="1" s="1"/>
  <c r="AS458" i="1" a="1"/>
  <c r="AS458" i="1" s="1"/>
  <c r="AS459" i="1" a="1"/>
  <c r="AS459" i="1" s="1"/>
  <c r="AS460" i="1" a="1"/>
  <c r="AS460" i="1" s="1"/>
  <c r="AS461" i="1" a="1"/>
  <c r="AS461" i="1" s="1"/>
  <c r="AS462" i="1" a="1"/>
  <c r="AS462" i="1" s="1"/>
  <c r="AS463" i="1" a="1"/>
  <c r="AS463" i="1" s="1"/>
  <c r="AS464" i="1" a="1"/>
  <c r="AS464" i="1" s="1"/>
  <c r="AS465" i="1" a="1"/>
  <c r="AS465" i="1" s="1"/>
  <c r="AS466" i="1" a="1"/>
  <c r="AS466" i="1" s="1"/>
  <c r="AS467" i="1" a="1"/>
  <c r="AS467" i="1" s="1"/>
  <c r="AS468" i="1" a="1"/>
  <c r="AS468" i="1" s="1"/>
  <c r="AS469" i="1" a="1"/>
  <c r="AS469" i="1" s="1"/>
  <c r="AS470" i="1" a="1"/>
  <c r="AS470" i="1" s="1"/>
  <c r="AS471" i="1" a="1"/>
  <c r="AS471" i="1" s="1"/>
  <c r="AS472" i="1" a="1"/>
  <c r="AS472" i="1" s="1"/>
  <c r="AS473" i="1" a="1"/>
  <c r="AS473" i="1" s="1"/>
  <c r="AS474" i="1" a="1"/>
  <c r="AS474" i="1" s="1"/>
  <c r="AS475" i="1" a="1"/>
  <c r="AS475" i="1" s="1"/>
  <c r="AS476" i="1" a="1"/>
  <c r="AS476" i="1" s="1"/>
  <c r="AS477" i="1" a="1"/>
  <c r="AS477" i="1" s="1"/>
  <c r="AS478" i="1" a="1"/>
  <c r="AS478" i="1" s="1"/>
  <c r="AS479" i="1" a="1"/>
  <c r="AS479" i="1" s="1"/>
  <c r="AS480" i="1" a="1"/>
  <c r="AS480" i="1" s="1"/>
  <c r="AS481" i="1" a="1"/>
  <c r="AS481" i="1" s="1"/>
  <c r="AS482" i="1" a="1"/>
  <c r="AS482" i="1" s="1"/>
  <c r="AS483" i="1" a="1"/>
  <c r="AS483" i="1" s="1"/>
  <c r="AS484" i="1" a="1"/>
  <c r="AS484" i="1" s="1"/>
  <c r="AS485" i="1" a="1"/>
  <c r="AS485" i="1" s="1"/>
  <c r="AS486" i="1" a="1"/>
  <c r="AS486" i="1" s="1"/>
  <c r="AS487" i="1" a="1"/>
  <c r="AS487" i="1" s="1"/>
  <c r="AS488" i="1" a="1"/>
  <c r="AS488" i="1" s="1"/>
  <c r="AS489" i="1" a="1"/>
  <c r="AS489" i="1" s="1"/>
  <c r="AS490" i="1" a="1"/>
  <c r="AS490" i="1" s="1"/>
  <c r="AS491" i="1" a="1"/>
  <c r="AS491" i="1" s="1"/>
  <c r="AS492" i="1" a="1"/>
  <c r="AS492" i="1" s="1"/>
  <c r="AS493" i="1" a="1"/>
  <c r="AS493" i="1" s="1"/>
  <c r="AS494" i="1" a="1"/>
  <c r="AS494" i="1" s="1"/>
  <c r="AS495" i="1" a="1"/>
  <c r="AS495" i="1" s="1"/>
  <c r="AS496" i="1" a="1"/>
  <c r="AS496" i="1" s="1"/>
  <c r="AS497" i="1" a="1"/>
  <c r="AS497" i="1" s="1"/>
  <c r="AS498" i="1" a="1"/>
  <c r="AS498" i="1" s="1"/>
  <c r="AS499" i="1" a="1"/>
  <c r="AS499" i="1" s="1"/>
  <c r="AS500" i="1" a="1"/>
  <c r="AS500" i="1" s="1"/>
  <c r="AS501" i="1" a="1"/>
  <c r="AS501" i="1" s="1"/>
  <c r="AS502" i="1" a="1"/>
  <c r="AS502" i="1" s="1"/>
  <c r="AS503" i="1" a="1"/>
  <c r="AS503" i="1" s="1"/>
  <c r="AS504" i="1" a="1"/>
  <c r="AS504" i="1" s="1"/>
  <c r="AS505" i="1" a="1"/>
  <c r="AS505" i="1" s="1"/>
  <c r="AS506" i="1" a="1"/>
  <c r="AS506" i="1" s="1"/>
  <c r="AS507" i="1" a="1"/>
  <c r="AS507" i="1" s="1"/>
  <c r="AS508" i="1" a="1"/>
  <c r="AS508" i="1" s="1"/>
  <c r="AS509" i="1" a="1"/>
  <c r="AS509" i="1" s="1"/>
  <c r="AS510" i="1" a="1"/>
  <c r="AS510" i="1" s="1"/>
  <c r="AS511" i="1" a="1"/>
  <c r="AS511" i="1" s="1"/>
  <c r="AS512" i="1" a="1"/>
  <c r="AS512" i="1" s="1"/>
  <c r="AS513" i="1" a="1"/>
  <c r="AS513" i="1" s="1"/>
  <c r="AS514" i="1" a="1"/>
  <c r="AS514" i="1" s="1"/>
  <c r="AS515" i="1" a="1"/>
  <c r="AS515" i="1" s="1"/>
  <c r="AS516" i="1" a="1"/>
  <c r="AS516" i="1" s="1"/>
  <c r="AS517" i="1" a="1"/>
  <c r="AS517" i="1" s="1"/>
  <c r="AS518" i="1" a="1"/>
  <c r="AS518" i="1" s="1"/>
  <c r="AS519" i="1" a="1"/>
  <c r="AS519" i="1" s="1"/>
  <c r="AS520" i="1" a="1"/>
  <c r="AS520" i="1" s="1"/>
  <c r="AS521" i="1" a="1"/>
  <c r="AS521" i="1" s="1"/>
  <c r="AS522" i="1" a="1"/>
  <c r="AS522" i="1" s="1"/>
  <c r="AS523" i="1" a="1"/>
  <c r="AS523" i="1" s="1"/>
  <c r="AS524" i="1" a="1"/>
  <c r="AS524" i="1" s="1"/>
  <c r="AS525" i="1" a="1"/>
  <c r="AS525" i="1" s="1"/>
  <c r="AS526" i="1" a="1"/>
  <c r="AS526" i="1" s="1"/>
  <c r="AS527" i="1" a="1"/>
  <c r="AS527" i="1" s="1"/>
  <c r="AS528" i="1" a="1"/>
  <c r="AS528" i="1" s="1"/>
  <c r="AS529" i="1" a="1"/>
  <c r="AS529" i="1" s="1"/>
  <c r="AS530" i="1" a="1"/>
  <c r="AS530" i="1" s="1"/>
  <c r="AS531" i="1" a="1"/>
  <c r="AS531" i="1" s="1"/>
  <c r="AS532" i="1" a="1"/>
  <c r="AS532" i="1" s="1"/>
  <c r="AS533" i="1" a="1"/>
  <c r="AS533" i="1" s="1"/>
  <c r="AS534" i="1" a="1"/>
  <c r="AS534" i="1" s="1"/>
  <c r="AS535" i="1" a="1"/>
  <c r="AS535" i="1" s="1"/>
  <c r="AS536" i="1" a="1"/>
  <c r="AS536" i="1" s="1"/>
  <c r="AS537" i="1" a="1"/>
  <c r="AS537" i="1" s="1"/>
  <c r="AS538" i="1" a="1"/>
  <c r="AS538" i="1" s="1"/>
  <c r="AS539" i="1" a="1"/>
  <c r="AS539" i="1" s="1"/>
  <c r="AS540" i="1" a="1"/>
  <c r="AS540" i="1" s="1"/>
  <c r="AS541" i="1" a="1"/>
  <c r="AS541" i="1" s="1"/>
  <c r="AS542" i="1" a="1"/>
  <c r="AS542" i="1" s="1"/>
  <c r="AS543" i="1" a="1"/>
  <c r="AS543" i="1" s="1"/>
  <c r="AS544" i="1" a="1"/>
  <c r="AS544" i="1" s="1"/>
  <c r="AS545" i="1" a="1"/>
  <c r="AS545" i="1" s="1"/>
  <c r="AS546" i="1" a="1"/>
  <c r="AS546" i="1" s="1"/>
  <c r="AS547" i="1" a="1"/>
  <c r="AS547" i="1" s="1"/>
  <c r="AS548" i="1" a="1"/>
  <c r="AS548" i="1" s="1"/>
  <c r="AS549" i="1" a="1"/>
  <c r="AS549" i="1" s="1"/>
  <c r="AS550" i="1" a="1"/>
  <c r="AS550" i="1" s="1"/>
  <c r="AS551" i="1" a="1"/>
  <c r="AS551" i="1" s="1"/>
  <c r="AS552" i="1" a="1"/>
  <c r="AS552" i="1" s="1"/>
  <c r="AS553" i="1" a="1"/>
  <c r="AS553" i="1" s="1"/>
  <c r="AS554" i="1" a="1"/>
  <c r="AS554" i="1" s="1"/>
  <c r="AS555" i="1" a="1"/>
  <c r="AS555" i="1" s="1"/>
  <c r="AS556" i="1" a="1"/>
  <c r="AS556" i="1" s="1"/>
  <c r="AS557" i="1" a="1"/>
  <c r="AS557" i="1" s="1"/>
  <c r="AS558" i="1" a="1"/>
  <c r="AS558" i="1" s="1"/>
  <c r="AS559" i="1" a="1"/>
  <c r="AS559" i="1" s="1"/>
  <c r="AS560" i="1" a="1"/>
  <c r="AS560" i="1" s="1"/>
  <c r="AS561" i="1" a="1"/>
  <c r="AS561" i="1" s="1"/>
  <c r="AS562" i="1" a="1"/>
  <c r="AS562" i="1" s="1"/>
  <c r="AS563" i="1" a="1"/>
  <c r="AS563" i="1" s="1"/>
  <c r="AS564" i="1" a="1"/>
  <c r="AS564" i="1" s="1"/>
  <c r="AS565" i="1" a="1"/>
  <c r="AS565" i="1" s="1"/>
  <c r="AS566" i="1" a="1"/>
  <c r="AS566" i="1" s="1"/>
  <c r="AS567" i="1" a="1"/>
  <c r="AS567" i="1" s="1"/>
  <c r="AS568" i="1" a="1"/>
  <c r="AS568" i="1" s="1"/>
  <c r="AS569" i="1" a="1"/>
  <c r="AS569" i="1" s="1"/>
  <c r="AS570" i="1" a="1"/>
  <c r="AS570" i="1" s="1"/>
  <c r="AS571" i="1" a="1"/>
  <c r="AS571" i="1" s="1"/>
  <c r="AS572" i="1" a="1"/>
  <c r="AS572" i="1" s="1"/>
  <c r="AS573" i="1" a="1"/>
  <c r="AS573" i="1" s="1"/>
  <c r="AS574" i="1" a="1"/>
  <c r="AS574" i="1" s="1"/>
  <c r="AS575" i="1" a="1"/>
  <c r="AS575" i="1" s="1"/>
  <c r="AS576" i="1" a="1"/>
  <c r="AS576" i="1" s="1"/>
  <c r="AS577" i="1" a="1"/>
  <c r="AS577" i="1" s="1"/>
  <c r="AS578" i="1" a="1"/>
  <c r="AS578" i="1" s="1"/>
  <c r="AS579" i="1" a="1"/>
  <c r="AS579" i="1" s="1"/>
  <c r="AS580" i="1" a="1"/>
  <c r="AS580" i="1" s="1"/>
  <c r="AS581" i="1" a="1"/>
  <c r="AS581" i="1" s="1"/>
  <c r="AS582" i="1" a="1"/>
  <c r="AS582" i="1" s="1"/>
  <c r="AS583" i="1" a="1"/>
  <c r="AS583" i="1" s="1"/>
  <c r="AS584" i="1" a="1"/>
  <c r="AS584" i="1" s="1"/>
  <c r="AS585" i="1" a="1"/>
  <c r="AS585" i="1" s="1"/>
  <c r="AS586" i="1" a="1"/>
  <c r="AS586" i="1" s="1"/>
  <c r="AS587" i="1" a="1"/>
  <c r="AS587" i="1" s="1"/>
  <c r="AS588" i="1" a="1"/>
  <c r="AS588" i="1" s="1"/>
  <c r="AS589" i="1" a="1"/>
  <c r="AS589" i="1" s="1"/>
  <c r="AS590" i="1" a="1"/>
  <c r="AS590" i="1" s="1"/>
  <c r="AS591" i="1" a="1"/>
  <c r="AS591" i="1" s="1"/>
  <c r="AS592" i="1" a="1"/>
  <c r="AS592" i="1" s="1"/>
  <c r="AS593" i="1" a="1"/>
  <c r="AS593" i="1" s="1"/>
  <c r="AS594" i="1" a="1"/>
  <c r="AS594" i="1" s="1"/>
  <c r="AS595" i="1" a="1"/>
  <c r="AS595" i="1" s="1"/>
  <c r="AS596" i="1" a="1"/>
  <c r="AS596" i="1" s="1"/>
  <c r="AS597" i="1" a="1"/>
  <c r="AS597" i="1" s="1"/>
  <c r="AS598" i="1" a="1"/>
  <c r="AS598" i="1" s="1"/>
  <c r="AS599" i="1" a="1"/>
  <c r="AS599" i="1" s="1"/>
  <c r="AS600" i="1" a="1"/>
  <c r="AS600" i="1" s="1"/>
  <c r="AS601" i="1" a="1"/>
  <c r="AS601" i="1" s="1"/>
  <c r="AS602" i="1" a="1"/>
  <c r="AS602" i="1" s="1"/>
  <c r="AS603" i="1" a="1"/>
  <c r="AS603" i="1" s="1"/>
  <c r="AS604" i="1" a="1"/>
  <c r="AS604" i="1" s="1"/>
  <c r="AS605" i="1" a="1"/>
  <c r="AS605" i="1" s="1"/>
  <c r="AS606" i="1" a="1"/>
  <c r="AS606" i="1" s="1"/>
  <c r="AS607" i="1" a="1"/>
  <c r="AS607" i="1" s="1"/>
  <c r="AS608" i="1" a="1"/>
  <c r="AS608" i="1" s="1"/>
  <c r="AS609" i="1" a="1"/>
  <c r="AS609" i="1" s="1"/>
  <c r="AS610" i="1" a="1"/>
  <c r="AS610" i="1" s="1"/>
  <c r="AS611" i="1" a="1"/>
  <c r="AS611" i="1" s="1"/>
  <c r="AS612" i="1" a="1"/>
  <c r="AS612" i="1" s="1"/>
  <c r="AS613" i="1" a="1"/>
  <c r="AS613" i="1" s="1"/>
  <c r="AS614" i="1" a="1"/>
  <c r="AS614" i="1" s="1"/>
  <c r="AS615" i="1" a="1"/>
  <c r="AS615" i="1" s="1"/>
  <c r="AS616" i="1" a="1"/>
  <c r="AS616" i="1" s="1"/>
  <c r="AS617" i="1" a="1"/>
  <c r="AS617" i="1" s="1"/>
  <c r="AS618" i="1" a="1"/>
  <c r="AS618" i="1" s="1"/>
  <c r="AS619" i="1" a="1"/>
  <c r="AS619" i="1" s="1"/>
  <c r="AS620" i="1" a="1"/>
  <c r="AS620" i="1" s="1"/>
  <c r="AS621" i="1" a="1"/>
  <c r="AS621" i="1" s="1"/>
  <c r="AS622" i="1" a="1"/>
  <c r="AS622" i="1" s="1"/>
  <c r="AS623" i="1" a="1"/>
  <c r="AS623" i="1" s="1"/>
  <c r="AS624" i="1" a="1"/>
  <c r="AS624" i="1" s="1"/>
  <c r="AS625" i="1" a="1"/>
  <c r="AS625" i="1" s="1"/>
  <c r="AS626" i="1" a="1"/>
  <c r="AS626" i="1" s="1"/>
  <c r="AS627" i="1" a="1"/>
  <c r="AS627" i="1" s="1"/>
  <c r="AS628" i="1" a="1"/>
  <c r="AS628" i="1" s="1"/>
  <c r="AS629" i="1" a="1"/>
  <c r="AS629" i="1" s="1"/>
  <c r="AS630" i="1" a="1"/>
  <c r="AS630" i="1" s="1"/>
  <c r="AS631" i="1" a="1"/>
  <c r="AS631" i="1" s="1"/>
  <c r="AS632" i="1" a="1"/>
  <c r="AS632" i="1" s="1"/>
  <c r="AS633" i="1" a="1"/>
  <c r="AS633" i="1" s="1"/>
  <c r="AS634" i="1" a="1"/>
  <c r="AS634" i="1" s="1"/>
  <c r="AS635" i="1" a="1"/>
  <c r="AS635" i="1" s="1"/>
  <c r="AS636" i="1" a="1"/>
  <c r="AS636" i="1" s="1"/>
  <c r="AS637" i="1" a="1"/>
  <c r="AS637" i="1" s="1"/>
  <c r="AS638" i="1" a="1"/>
  <c r="AS638" i="1" s="1"/>
  <c r="AS639" i="1" a="1"/>
  <c r="AS639" i="1" s="1"/>
  <c r="AS640" i="1" a="1"/>
  <c r="AS640" i="1" s="1"/>
  <c r="AS641" i="1" a="1"/>
  <c r="AS641" i="1" s="1"/>
  <c r="AS642" i="1" a="1"/>
  <c r="AS642" i="1" s="1"/>
  <c r="AS643" i="1" a="1"/>
  <c r="AS643" i="1" s="1"/>
  <c r="AS644" i="1" a="1"/>
  <c r="AS644" i="1" s="1"/>
  <c r="AS645" i="1" a="1"/>
  <c r="AS645" i="1" s="1"/>
  <c r="AS646" i="1" a="1"/>
  <c r="AS646" i="1" s="1"/>
  <c r="AS647" i="1" a="1"/>
  <c r="AS647" i="1" s="1"/>
  <c r="AS648" i="1" a="1"/>
  <c r="AS648" i="1" s="1"/>
  <c r="AS649" i="1" a="1"/>
  <c r="AS649" i="1" s="1"/>
  <c r="AS650" i="1" a="1"/>
  <c r="AS650" i="1" s="1"/>
  <c r="AS651" i="1" a="1"/>
  <c r="AS651" i="1" s="1"/>
  <c r="AS652" i="1" a="1"/>
  <c r="AS652" i="1" s="1"/>
  <c r="AS653" i="1" a="1"/>
  <c r="AS653" i="1" s="1"/>
  <c r="AS654" i="1" a="1"/>
  <c r="AS654" i="1" s="1"/>
  <c r="AS655" i="1" a="1"/>
  <c r="AS655" i="1" s="1"/>
  <c r="AS656" i="1" a="1"/>
  <c r="AS656" i="1" s="1"/>
  <c r="AS657" i="1" a="1"/>
  <c r="AS657" i="1" s="1"/>
  <c r="AS658" i="1" a="1"/>
  <c r="AS658" i="1" s="1"/>
  <c r="AS659" i="1" a="1"/>
  <c r="AS659" i="1" s="1"/>
  <c r="AS660" i="1" a="1"/>
  <c r="AS660" i="1" s="1"/>
  <c r="AS661" i="1" a="1"/>
  <c r="AS661" i="1" s="1"/>
  <c r="AS662" i="1" a="1"/>
  <c r="AS662" i="1" s="1"/>
  <c r="AS663" i="1" a="1"/>
  <c r="AS663" i="1" s="1"/>
  <c r="AS664" i="1" a="1"/>
  <c r="AS664" i="1" s="1"/>
  <c r="AS665" i="1" a="1"/>
  <c r="AS665" i="1" s="1"/>
  <c r="AS666" i="1" a="1"/>
  <c r="AS666" i="1" s="1"/>
  <c r="AS667" i="1" a="1"/>
  <c r="AS667" i="1" s="1"/>
  <c r="AS668" i="1" a="1"/>
  <c r="AS668" i="1" s="1"/>
  <c r="AS669" i="1" a="1"/>
  <c r="AS669" i="1" s="1"/>
  <c r="AS670" i="1" a="1"/>
  <c r="AS670" i="1" s="1"/>
  <c r="AS671" i="1" a="1"/>
  <c r="AS671" i="1" s="1"/>
  <c r="AS672" i="1" a="1"/>
  <c r="AS672" i="1" s="1"/>
  <c r="AS673" i="1" a="1"/>
  <c r="AS673" i="1" s="1"/>
  <c r="AS674" i="1" a="1"/>
  <c r="AS674" i="1" s="1"/>
  <c r="AS675" i="1" a="1"/>
  <c r="AS675" i="1" s="1"/>
  <c r="AS676" i="1" a="1"/>
  <c r="AS676" i="1" s="1"/>
  <c r="AS677" i="1" a="1"/>
  <c r="AS677" i="1" s="1"/>
  <c r="AS678" i="1" a="1"/>
  <c r="AS678" i="1" s="1"/>
  <c r="AS679" i="1" a="1"/>
  <c r="AS679" i="1" s="1"/>
  <c r="AS680" i="1" a="1"/>
  <c r="AS680" i="1" s="1"/>
  <c r="AS681" i="1" a="1"/>
  <c r="AS681" i="1" s="1"/>
  <c r="AS682" i="1" a="1"/>
  <c r="AS682" i="1" s="1"/>
  <c r="AS683" i="1" a="1"/>
  <c r="AS683" i="1" s="1"/>
  <c r="AS684" i="1" a="1"/>
  <c r="AS684" i="1" s="1"/>
  <c r="AS685" i="1" a="1"/>
  <c r="AS685" i="1" s="1"/>
  <c r="AS686" i="1" a="1"/>
  <c r="AS686" i="1" s="1"/>
  <c r="AS687" i="1" a="1"/>
  <c r="AS687" i="1" s="1"/>
  <c r="AS688" i="1" a="1"/>
  <c r="AS688" i="1" s="1"/>
  <c r="AS689" i="1" a="1"/>
  <c r="AS689" i="1" s="1"/>
  <c r="AS690" i="1" a="1"/>
  <c r="AS690" i="1" s="1"/>
  <c r="AS691" i="1" a="1"/>
  <c r="AS691" i="1" s="1"/>
  <c r="AS692" i="1" a="1"/>
  <c r="AS692" i="1" s="1"/>
  <c r="AS693" i="1" a="1"/>
  <c r="AS693" i="1" s="1"/>
  <c r="AS694" i="1" a="1"/>
  <c r="AS694" i="1" s="1"/>
  <c r="AS695" i="1" a="1"/>
  <c r="AS695" i="1" s="1"/>
  <c r="AS696" i="1" a="1"/>
  <c r="AS696" i="1" s="1"/>
  <c r="AS697" i="1" a="1"/>
  <c r="AS697" i="1" s="1"/>
  <c r="AS698" i="1" a="1"/>
  <c r="AS698" i="1" s="1"/>
  <c r="AS699" i="1" a="1"/>
  <c r="AS699" i="1" s="1"/>
  <c r="AS700" i="1" a="1"/>
  <c r="AS700" i="1" s="1"/>
  <c r="AS701" i="1" a="1"/>
  <c r="AS701" i="1" s="1"/>
  <c r="AS702" i="1" a="1"/>
  <c r="AS702" i="1" s="1"/>
  <c r="AS703" i="1" a="1"/>
  <c r="AS703" i="1" s="1"/>
  <c r="AS704" i="1" a="1"/>
  <c r="AS704" i="1" s="1"/>
  <c r="AS705" i="1" a="1"/>
  <c r="AS705" i="1" s="1"/>
  <c r="AS706" i="1" a="1"/>
  <c r="AS706" i="1" s="1"/>
  <c r="AS707" i="1" a="1"/>
  <c r="AS707" i="1" s="1"/>
  <c r="AS708" i="1" a="1"/>
  <c r="AS708" i="1" s="1"/>
  <c r="AS709" i="1" a="1"/>
  <c r="AS709" i="1" s="1"/>
  <c r="AS710" i="1" a="1"/>
  <c r="AS710" i="1" s="1"/>
  <c r="AS711" i="1" a="1"/>
  <c r="AS711" i="1" s="1"/>
  <c r="AS712" i="1" a="1"/>
  <c r="AS712" i="1" s="1"/>
  <c r="AS713" i="1" a="1"/>
  <c r="AS713" i="1" s="1"/>
  <c r="AS714" i="1" a="1"/>
  <c r="AS714" i="1" s="1"/>
  <c r="AS715" i="1" a="1"/>
  <c r="AS715" i="1" s="1"/>
  <c r="AS716" i="1" a="1"/>
  <c r="AS716" i="1" s="1"/>
  <c r="AS717" i="1" a="1"/>
  <c r="AS717" i="1" s="1"/>
  <c r="AS718" i="1" a="1"/>
  <c r="AS718" i="1" s="1"/>
  <c r="AS719" i="1" a="1"/>
  <c r="AS719" i="1" s="1"/>
  <c r="AS720" i="1" a="1"/>
  <c r="AS720" i="1" s="1"/>
  <c r="AS721" i="1" a="1"/>
  <c r="AS721" i="1" s="1"/>
  <c r="AS722" i="1" a="1"/>
  <c r="AS722" i="1" s="1"/>
  <c r="AS723" i="1" a="1"/>
  <c r="AS723" i="1" s="1"/>
  <c r="AS724" i="1" a="1"/>
  <c r="AS724" i="1" s="1"/>
  <c r="AS725" i="1" a="1"/>
  <c r="AS725" i="1" s="1"/>
  <c r="AS726" i="1" a="1"/>
  <c r="AS726" i="1" s="1"/>
  <c r="AS727" i="1" a="1"/>
  <c r="AS727" i="1" s="1"/>
  <c r="AS728" i="1" a="1"/>
  <c r="AS728" i="1" s="1"/>
  <c r="AS729" i="1" a="1"/>
  <c r="AS729" i="1" s="1"/>
  <c r="AS730" i="1" a="1"/>
  <c r="AS730" i="1" s="1"/>
  <c r="AS731" i="1" a="1"/>
  <c r="AS731" i="1" s="1"/>
  <c r="AS732" i="1" a="1"/>
  <c r="AS732" i="1" s="1"/>
  <c r="AS733" i="1" a="1"/>
  <c r="AS733" i="1" s="1"/>
  <c r="AS734" i="1" a="1"/>
  <c r="AS734" i="1" s="1"/>
  <c r="AS735" i="1" a="1"/>
  <c r="AS735" i="1" s="1"/>
  <c r="AS736" i="1" a="1"/>
  <c r="AS736" i="1" s="1"/>
  <c r="AS737" i="1" a="1"/>
  <c r="AS737" i="1" s="1"/>
  <c r="AS738" i="1" a="1"/>
  <c r="AS738" i="1" s="1"/>
  <c r="AS739" i="1" a="1"/>
  <c r="AS739" i="1" s="1"/>
  <c r="AS740" i="1" a="1"/>
  <c r="AS740" i="1" s="1"/>
  <c r="AS741" i="1" a="1"/>
  <c r="AS741" i="1" s="1"/>
  <c r="AS742" i="1" a="1"/>
  <c r="AS742" i="1" s="1"/>
  <c r="AS743" i="1" a="1"/>
  <c r="AS743" i="1" s="1"/>
  <c r="AS744" i="1" a="1"/>
  <c r="AS744" i="1" s="1"/>
  <c r="AS745" i="1" a="1"/>
  <c r="AS745" i="1" s="1"/>
  <c r="AS746" i="1" a="1"/>
  <c r="AS746" i="1" s="1"/>
  <c r="AS747" i="1" a="1"/>
  <c r="AS747" i="1" s="1"/>
  <c r="AS748" i="1" a="1"/>
  <c r="AS748" i="1" s="1"/>
  <c r="AS749" i="1" a="1"/>
  <c r="AS749" i="1" s="1"/>
  <c r="AS750" i="1" a="1"/>
  <c r="AS750" i="1" s="1"/>
  <c r="AS751" i="1" a="1"/>
  <c r="AS751" i="1" s="1"/>
  <c r="AS752" i="1" a="1"/>
  <c r="AS752" i="1" s="1"/>
  <c r="AS753" i="1" a="1"/>
  <c r="AS753" i="1" s="1"/>
  <c r="AS754" i="1" a="1"/>
  <c r="AS754" i="1" s="1"/>
  <c r="AS755" i="1" a="1"/>
  <c r="AS755" i="1" s="1"/>
  <c r="AS756" i="1" a="1"/>
  <c r="AS756" i="1" s="1"/>
  <c r="AS757" i="1" a="1"/>
  <c r="AS757" i="1" s="1"/>
  <c r="AS758" i="1" a="1"/>
  <c r="AS758" i="1" s="1"/>
  <c r="AS759" i="1" a="1"/>
  <c r="AS759" i="1" s="1"/>
  <c r="AS760" i="1" a="1"/>
  <c r="AS760" i="1" s="1"/>
  <c r="AS761" i="1" a="1"/>
  <c r="AS761" i="1" s="1"/>
  <c r="AS762" i="1" a="1"/>
  <c r="AS762" i="1" s="1"/>
  <c r="AS763" i="1" a="1"/>
  <c r="AS763" i="1" s="1"/>
  <c r="AS764" i="1" a="1"/>
  <c r="AS764" i="1" s="1"/>
  <c r="AS765" i="1" a="1"/>
  <c r="AS765" i="1" s="1"/>
  <c r="AS766" i="1" a="1"/>
  <c r="AS766" i="1" s="1"/>
  <c r="AS767" i="1" a="1"/>
  <c r="AS767" i="1" s="1"/>
  <c r="AS768" i="1" a="1"/>
  <c r="AS768" i="1" s="1"/>
  <c r="AS769" i="1" a="1"/>
  <c r="AS769" i="1" s="1"/>
  <c r="AS770" i="1" a="1"/>
  <c r="AS770" i="1" s="1"/>
  <c r="AS771" i="1" a="1"/>
  <c r="AS771" i="1" s="1"/>
  <c r="AS772" i="1" a="1"/>
  <c r="AS772" i="1" s="1"/>
  <c r="AS773" i="1" a="1"/>
  <c r="AS773" i="1" s="1"/>
  <c r="AS774" i="1" a="1"/>
  <c r="AS774" i="1" s="1"/>
  <c r="AS775" i="1" a="1"/>
  <c r="AS775" i="1" s="1"/>
  <c r="AS776" i="1" a="1"/>
  <c r="AS776" i="1" s="1"/>
  <c r="AS777" i="1" a="1"/>
  <c r="AS777" i="1" s="1"/>
  <c r="AS778" i="1" a="1"/>
  <c r="AS778" i="1" s="1"/>
  <c r="AS779" i="1" a="1"/>
  <c r="AS779" i="1" s="1"/>
  <c r="AS780" i="1" a="1"/>
  <c r="AS780" i="1" s="1"/>
  <c r="AS781" i="1" a="1"/>
  <c r="AS781" i="1" s="1"/>
  <c r="AS782" i="1" a="1"/>
  <c r="AS782" i="1" s="1"/>
  <c r="AS783" i="1" a="1"/>
  <c r="AS783" i="1" s="1"/>
  <c r="AS784" i="1" a="1"/>
  <c r="AS784" i="1" s="1"/>
  <c r="AS785" i="1" a="1"/>
  <c r="AS785" i="1" s="1"/>
  <c r="AS786" i="1" a="1"/>
  <c r="AS786" i="1" s="1"/>
  <c r="AS787" i="1" a="1"/>
  <c r="AS787" i="1" s="1"/>
  <c r="AS788" i="1" a="1"/>
  <c r="AS788" i="1" s="1"/>
  <c r="AS789" i="1" a="1"/>
  <c r="AS789" i="1" s="1"/>
  <c r="AS790" i="1" a="1"/>
  <c r="AS790" i="1" s="1"/>
  <c r="AS791" i="1" a="1"/>
  <c r="AS791" i="1" s="1"/>
  <c r="AS792" i="1" a="1"/>
  <c r="AS792" i="1" s="1"/>
  <c r="AS793" i="1" a="1"/>
  <c r="AS793" i="1" s="1"/>
  <c r="AS794" i="1" a="1"/>
  <c r="AS794" i="1" s="1"/>
  <c r="AS795" i="1" a="1"/>
  <c r="AS795" i="1" s="1"/>
  <c r="AS796" i="1" a="1"/>
  <c r="AS796" i="1" s="1"/>
  <c r="AS797" i="1" a="1"/>
  <c r="AS797" i="1" s="1"/>
  <c r="AS798" i="1" a="1"/>
  <c r="AS798" i="1" s="1"/>
  <c r="AS799" i="1" a="1"/>
  <c r="AS799" i="1" s="1"/>
  <c r="AS800" i="1" a="1"/>
  <c r="AS800" i="1" s="1"/>
  <c r="AS801" i="1" a="1"/>
  <c r="AS801" i="1" s="1"/>
  <c r="AS802" i="1" a="1"/>
  <c r="AS802" i="1" s="1"/>
  <c r="AS803" i="1" a="1"/>
  <c r="AS803" i="1" s="1"/>
  <c r="AS804" i="1" a="1"/>
  <c r="AS804" i="1" s="1"/>
  <c r="AS805" i="1" a="1"/>
  <c r="AS805" i="1" s="1"/>
  <c r="AS806" i="1" a="1"/>
  <c r="AS806" i="1" s="1"/>
  <c r="AS807" i="1" a="1"/>
  <c r="AS807" i="1" s="1"/>
  <c r="AS808" i="1" a="1"/>
  <c r="AS808" i="1" s="1"/>
  <c r="AS809" i="1" a="1"/>
  <c r="AS809" i="1" s="1"/>
  <c r="AS810" i="1" a="1"/>
  <c r="AS810" i="1" s="1"/>
  <c r="AS811" i="1" a="1"/>
  <c r="AS811" i="1" s="1"/>
  <c r="AS812" i="1" a="1"/>
  <c r="AS812" i="1" s="1"/>
  <c r="AS813" i="1" a="1"/>
  <c r="AS813" i="1" s="1"/>
  <c r="AS814" i="1" a="1"/>
  <c r="AS814" i="1" s="1"/>
  <c r="AS815" i="1" a="1"/>
  <c r="AS815" i="1" s="1"/>
  <c r="AS816" i="1" a="1"/>
  <c r="AS816" i="1" s="1"/>
  <c r="AS817" i="1" a="1"/>
  <c r="AS817" i="1" s="1"/>
  <c r="AS818" i="1" a="1"/>
  <c r="AS818" i="1" s="1"/>
  <c r="AS819" i="1" a="1"/>
  <c r="AS819" i="1" s="1"/>
  <c r="AS820" i="1" a="1"/>
  <c r="AS820" i="1" s="1"/>
  <c r="AS821" i="1" a="1"/>
  <c r="AS821" i="1" s="1"/>
  <c r="AS822" i="1" a="1"/>
  <c r="AS822" i="1" s="1"/>
  <c r="AS823" i="1" a="1"/>
  <c r="AS823" i="1" s="1"/>
  <c r="AS824" i="1" a="1"/>
  <c r="AS824" i="1" s="1"/>
  <c r="AS825" i="1" a="1"/>
  <c r="AS825" i="1" s="1"/>
  <c r="AS826" i="1" a="1"/>
  <c r="AS826" i="1" s="1"/>
  <c r="AS827" i="1" a="1"/>
  <c r="AS827" i="1" s="1"/>
  <c r="AS828" i="1" a="1"/>
  <c r="AS828" i="1" s="1"/>
  <c r="AS829" i="1" a="1"/>
  <c r="AS829" i="1" s="1"/>
  <c r="AS830" i="1" a="1"/>
  <c r="AS830" i="1" s="1"/>
  <c r="AS831" i="1" a="1"/>
  <c r="AS831" i="1" s="1"/>
  <c r="AS832" i="1" a="1"/>
  <c r="AS832" i="1" s="1"/>
  <c r="AS833" i="1" a="1"/>
  <c r="AS833" i="1" s="1"/>
  <c r="AS834" i="1" a="1"/>
  <c r="AS834" i="1" s="1"/>
  <c r="AS835" i="1" a="1"/>
  <c r="AS835" i="1" s="1"/>
  <c r="AS836" i="1" a="1"/>
  <c r="AS836" i="1" s="1"/>
  <c r="AS837" i="1" a="1"/>
  <c r="AS837" i="1" s="1"/>
  <c r="AS838" i="1" a="1"/>
  <c r="AS838" i="1" s="1"/>
  <c r="AS839" i="1" a="1"/>
  <c r="AS839" i="1" s="1"/>
  <c r="AS840" i="1" a="1"/>
  <c r="AS840" i="1" s="1"/>
  <c r="AS841" i="1" a="1"/>
  <c r="AS841" i="1" s="1"/>
  <c r="AS842" i="1" a="1"/>
  <c r="AS842" i="1" s="1"/>
  <c r="AS843" i="1" a="1"/>
  <c r="AS843" i="1" s="1"/>
  <c r="AS844" i="1" a="1"/>
  <c r="AS844" i="1" s="1"/>
  <c r="AS845" i="1" a="1"/>
  <c r="AS845" i="1" s="1"/>
  <c r="AS846" i="1" a="1"/>
  <c r="AS846" i="1" s="1"/>
  <c r="AS847" i="1" a="1"/>
  <c r="AS847" i="1" s="1"/>
  <c r="AS848" i="1" a="1"/>
  <c r="AS848" i="1" s="1"/>
  <c r="AS849" i="1" a="1"/>
  <c r="AS849" i="1" s="1"/>
  <c r="AS850" i="1" a="1"/>
  <c r="AS850" i="1" s="1"/>
  <c r="AS851" i="1" a="1"/>
  <c r="AS851" i="1" s="1"/>
  <c r="AS852" i="1" a="1"/>
  <c r="AS852" i="1" s="1"/>
  <c r="AS853" i="1" a="1"/>
  <c r="AS853" i="1" s="1"/>
  <c r="AS854" i="1" a="1"/>
  <c r="AS854" i="1" s="1"/>
  <c r="AS855" i="1" a="1"/>
  <c r="AS855" i="1" s="1"/>
  <c r="AS856" i="1" a="1"/>
  <c r="AS856" i="1" s="1"/>
  <c r="AS857" i="1" a="1"/>
  <c r="AS857" i="1" s="1"/>
  <c r="AS858" i="1" a="1"/>
  <c r="AS858" i="1" s="1"/>
  <c r="AS859" i="1" a="1"/>
  <c r="AS859" i="1" s="1"/>
  <c r="AS860" i="1" a="1"/>
  <c r="AS860" i="1" s="1"/>
  <c r="AS861" i="1" a="1"/>
  <c r="AS861" i="1" s="1"/>
  <c r="AS862" i="1" a="1"/>
  <c r="AS862" i="1" s="1"/>
  <c r="AS863" i="1" a="1"/>
  <c r="AS863" i="1" s="1"/>
  <c r="AS864" i="1" a="1"/>
  <c r="AS864" i="1" s="1"/>
  <c r="AS865" i="1" a="1"/>
  <c r="AS865" i="1" s="1"/>
  <c r="AS866" i="1" a="1"/>
  <c r="AS866" i="1" s="1"/>
  <c r="AS867" i="1" a="1"/>
  <c r="AS867" i="1" s="1"/>
  <c r="AS868" i="1" a="1"/>
  <c r="AS868" i="1" s="1"/>
  <c r="AS869" i="1" a="1"/>
  <c r="AS869" i="1" s="1"/>
  <c r="AS870" i="1" a="1"/>
  <c r="AS870" i="1" s="1"/>
  <c r="AS871" i="1" a="1"/>
  <c r="AS871" i="1" s="1"/>
  <c r="AS872" i="1" a="1"/>
  <c r="AS872" i="1" s="1"/>
  <c r="AS873" i="1" a="1"/>
  <c r="AS873" i="1" s="1"/>
  <c r="AS874" i="1" a="1"/>
  <c r="AS874" i="1" s="1"/>
  <c r="AS875" i="1" a="1"/>
  <c r="AS875" i="1" s="1"/>
  <c r="AS876" i="1" a="1"/>
  <c r="AS876" i="1" s="1"/>
  <c r="AS877" i="1" a="1"/>
  <c r="AS877" i="1" s="1"/>
  <c r="AS878" i="1" a="1"/>
  <c r="AS878" i="1" s="1"/>
  <c r="AS879" i="1" a="1"/>
  <c r="AS879" i="1" s="1"/>
  <c r="AS880" i="1" a="1"/>
  <c r="AS880" i="1" s="1"/>
  <c r="AS881" i="1" a="1"/>
  <c r="AS881" i="1" s="1"/>
  <c r="AS882" i="1" a="1"/>
  <c r="AS882" i="1" s="1"/>
  <c r="AS883" i="1" a="1"/>
  <c r="AS883" i="1" s="1"/>
  <c r="AS884" i="1" a="1"/>
  <c r="AS884" i="1" s="1"/>
  <c r="AS885" i="1" a="1"/>
  <c r="AS885" i="1" s="1"/>
  <c r="AS886" i="1" a="1"/>
  <c r="AS886" i="1" s="1"/>
  <c r="AS887" i="1" a="1"/>
  <c r="AS887" i="1" s="1"/>
  <c r="AS888" i="1" a="1"/>
  <c r="AS888" i="1" s="1"/>
  <c r="AS889" i="1" a="1"/>
  <c r="AS889" i="1" s="1"/>
  <c r="AS890" i="1" a="1"/>
  <c r="AS890" i="1" s="1"/>
  <c r="AS891" i="1" a="1"/>
  <c r="AS891" i="1" s="1"/>
  <c r="AS892" i="1" a="1"/>
  <c r="AS892" i="1" s="1"/>
  <c r="AS893" i="1" a="1"/>
  <c r="AS893" i="1" s="1"/>
  <c r="AS894" i="1" a="1"/>
  <c r="AS894" i="1" s="1"/>
  <c r="AS895" i="1" a="1"/>
  <c r="AS895" i="1" s="1"/>
  <c r="AS896" i="1" a="1"/>
  <c r="AS896" i="1" s="1"/>
  <c r="AS897" i="1" a="1"/>
  <c r="AS897" i="1" s="1"/>
  <c r="AS898" i="1" a="1"/>
  <c r="AS898" i="1" s="1"/>
  <c r="AS899" i="1" a="1"/>
  <c r="AS899" i="1" s="1"/>
  <c r="AS900" i="1" a="1"/>
  <c r="AS900" i="1" s="1"/>
  <c r="AS901" i="1" a="1"/>
  <c r="AS901" i="1" s="1"/>
  <c r="AS902" i="1" a="1"/>
  <c r="AS902" i="1" s="1"/>
  <c r="AS903" i="1" a="1"/>
  <c r="AS903" i="1" s="1"/>
  <c r="AS904" i="1" a="1"/>
  <c r="AS904" i="1" s="1"/>
  <c r="AS905" i="1" a="1"/>
  <c r="AS905" i="1" s="1"/>
  <c r="AS906" i="1" a="1"/>
  <c r="AS906" i="1" s="1"/>
  <c r="AS907" i="1" a="1"/>
  <c r="AS907" i="1" s="1"/>
  <c r="AS908" i="1" a="1"/>
  <c r="AS908" i="1" s="1"/>
  <c r="AS909" i="1" a="1"/>
  <c r="AS909" i="1" s="1"/>
  <c r="AS910" i="1" a="1"/>
  <c r="AS910" i="1" s="1"/>
  <c r="AS911" i="1" a="1"/>
  <c r="AS911" i="1" s="1"/>
  <c r="AS912" i="1" a="1"/>
  <c r="AS912" i="1" s="1"/>
  <c r="AS913" i="1" a="1"/>
  <c r="AS913" i="1" s="1"/>
  <c r="AS914" i="1" a="1"/>
  <c r="AS914" i="1" s="1"/>
  <c r="AS915" i="1" a="1"/>
  <c r="AS915" i="1" s="1"/>
  <c r="AS916" i="1" a="1"/>
  <c r="AS916" i="1" s="1"/>
  <c r="AS917" i="1" a="1"/>
  <c r="AS917" i="1" s="1"/>
  <c r="AS918" i="1" a="1"/>
  <c r="AS918" i="1" s="1"/>
  <c r="AS919" i="1" a="1"/>
  <c r="AS919" i="1" s="1"/>
  <c r="AS920" i="1" a="1"/>
  <c r="AS920" i="1" s="1"/>
  <c r="AS921" i="1" a="1"/>
  <c r="AS921" i="1" s="1"/>
  <c r="AS922" i="1" a="1"/>
  <c r="AS922" i="1" s="1"/>
  <c r="AS923" i="1" a="1"/>
  <c r="AS923" i="1" s="1"/>
  <c r="AS924" i="1" a="1"/>
  <c r="AS924" i="1" s="1"/>
  <c r="AS925" i="1" a="1"/>
  <c r="AS925" i="1" s="1"/>
  <c r="AS926" i="1" a="1"/>
  <c r="AS926" i="1" s="1"/>
  <c r="AS927" i="1" a="1"/>
  <c r="AS927" i="1" s="1"/>
  <c r="AS928" i="1" a="1"/>
  <c r="AS928" i="1" s="1"/>
  <c r="AS929" i="1" a="1"/>
  <c r="AS929" i="1" s="1"/>
  <c r="AS930" i="1" a="1"/>
  <c r="AS930" i="1" s="1"/>
  <c r="AS931" i="1" a="1"/>
  <c r="AS931" i="1" s="1"/>
  <c r="AS932" i="1" a="1"/>
  <c r="AS932" i="1" s="1"/>
  <c r="AS933" i="1" a="1"/>
  <c r="AS933" i="1" s="1"/>
  <c r="AS934" i="1" a="1"/>
  <c r="AS934" i="1" s="1"/>
  <c r="AS935" i="1" a="1"/>
  <c r="AS935" i="1" s="1"/>
  <c r="AS936" i="1" a="1"/>
  <c r="AS936" i="1" s="1"/>
  <c r="AS937" i="1" a="1"/>
  <c r="AS937" i="1" s="1"/>
  <c r="AS938" i="1" a="1"/>
  <c r="AS938" i="1" s="1"/>
  <c r="AS939" i="1" a="1"/>
  <c r="AS939" i="1" s="1"/>
  <c r="AS940" i="1" a="1"/>
  <c r="AS940" i="1" s="1"/>
  <c r="AS941" i="1" a="1"/>
  <c r="AS941" i="1" s="1"/>
  <c r="AS942" i="1" a="1"/>
  <c r="AS942" i="1" s="1"/>
  <c r="AS943" i="1" a="1"/>
  <c r="AS943" i="1" s="1"/>
  <c r="AS944" i="1" a="1"/>
  <c r="AS944" i="1" s="1"/>
  <c r="AS945" i="1" a="1"/>
  <c r="AS945" i="1" s="1"/>
  <c r="AS946" i="1" a="1"/>
  <c r="AS946" i="1" s="1"/>
  <c r="AS947" i="1" a="1"/>
  <c r="AS947" i="1" s="1"/>
  <c r="AS948" i="1" a="1"/>
  <c r="AS948" i="1" s="1"/>
  <c r="AS949" i="1" a="1"/>
  <c r="AS949" i="1" s="1"/>
  <c r="AS950" i="1" a="1"/>
  <c r="AS950" i="1" s="1"/>
  <c r="AS951" i="1" a="1"/>
  <c r="AS951" i="1" s="1"/>
  <c r="AS952" i="1" a="1"/>
  <c r="AS952" i="1" s="1"/>
  <c r="AS953" i="1" a="1"/>
  <c r="AS953" i="1" s="1"/>
  <c r="AS954" i="1" a="1"/>
  <c r="AS954" i="1" s="1"/>
  <c r="AS955" i="1" a="1"/>
  <c r="AS955" i="1" s="1"/>
  <c r="AS956" i="1" a="1"/>
  <c r="AS956" i="1" s="1"/>
  <c r="AS957" i="1" a="1"/>
  <c r="AS957" i="1" s="1"/>
  <c r="AS958" i="1" a="1"/>
  <c r="AS958" i="1" s="1"/>
  <c r="AS959" i="1" a="1"/>
  <c r="AS959" i="1" s="1"/>
  <c r="AS960" i="1" a="1"/>
  <c r="AS960" i="1" s="1"/>
  <c r="AS961" i="1" a="1"/>
  <c r="AS961" i="1" s="1"/>
  <c r="AS962" i="1" a="1"/>
  <c r="AS962" i="1" s="1"/>
  <c r="AS963" i="1" a="1"/>
  <c r="AS963" i="1" s="1"/>
  <c r="AS964" i="1" a="1"/>
  <c r="AS964" i="1" s="1"/>
  <c r="AS965" i="1" a="1"/>
  <c r="AS965" i="1" s="1"/>
  <c r="AS966" i="1" a="1"/>
  <c r="AS966" i="1" s="1"/>
  <c r="AS967" i="1" a="1"/>
  <c r="AS967" i="1" s="1"/>
  <c r="AS968" i="1" a="1"/>
  <c r="AS968" i="1" s="1"/>
  <c r="AS969" i="1" a="1"/>
  <c r="AS969" i="1" s="1"/>
  <c r="AS970" i="1" a="1"/>
  <c r="AS970" i="1" s="1"/>
  <c r="AS971" i="1" a="1"/>
  <c r="AS971" i="1" s="1"/>
  <c r="AS972" i="1" a="1"/>
  <c r="AS972" i="1" s="1"/>
  <c r="AS973" i="1" a="1"/>
  <c r="AS973" i="1" s="1"/>
  <c r="AS974" i="1" a="1"/>
  <c r="AS974" i="1" s="1"/>
  <c r="AS975" i="1" a="1"/>
  <c r="AS975" i="1" s="1"/>
  <c r="AS976" i="1" a="1"/>
  <c r="AS976" i="1" s="1"/>
  <c r="AS977" i="1" a="1"/>
  <c r="AS977" i="1" s="1"/>
  <c r="AS978" i="1" a="1"/>
  <c r="AS978" i="1" s="1"/>
  <c r="AS979" i="1" a="1"/>
  <c r="AS979" i="1" s="1"/>
  <c r="AS980" i="1" a="1"/>
  <c r="AS980" i="1" s="1"/>
  <c r="AS981" i="1" a="1"/>
  <c r="AS981" i="1" s="1"/>
  <c r="AS982" i="1" a="1"/>
  <c r="AS982" i="1" s="1"/>
  <c r="AS983" i="1" a="1"/>
  <c r="AS983" i="1" s="1"/>
  <c r="AS984" i="1" a="1"/>
  <c r="AS984" i="1" s="1"/>
  <c r="AS985" i="1" a="1"/>
  <c r="AS985" i="1" s="1"/>
  <c r="AS986" i="1" a="1"/>
  <c r="AS986" i="1" s="1"/>
  <c r="AS987" i="1" a="1"/>
  <c r="AS987" i="1" s="1"/>
  <c r="AS988" i="1" a="1"/>
  <c r="AS988" i="1" s="1"/>
  <c r="AS989" i="1" a="1"/>
  <c r="AS989" i="1" s="1"/>
  <c r="AS990" i="1" a="1"/>
  <c r="AS990" i="1" s="1"/>
  <c r="AS991" i="1" a="1"/>
  <c r="AS991" i="1" s="1"/>
  <c r="AS992" i="1" a="1"/>
  <c r="AS992" i="1" s="1"/>
  <c r="AS993" i="1" a="1"/>
  <c r="AS993" i="1" s="1"/>
  <c r="AS994" i="1" a="1"/>
  <c r="AS994" i="1" s="1"/>
  <c r="AS995" i="1" a="1"/>
  <c r="AS995" i="1" s="1"/>
  <c r="AS996" i="1" a="1"/>
  <c r="AS996" i="1" s="1"/>
  <c r="AS997" i="1" a="1"/>
  <c r="AS997" i="1" s="1"/>
  <c r="AS998" i="1" a="1"/>
  <c r="AS998" i="1" s="1"/>
  <c r="AS999" i="1" a="1"/>
  <c r="AS999" i="1" s="1"/>
  <c r="AS1000" i="1" a="1"/>
  <c r="AS1000" i="1" s="1"/>
  <c r="AS1001" i="1" a="1"/>
  <c r="AS1001" i="1" s="1"/>
  <c r="AS1002" i="1" a="1"/>
  <c r="AS1002" i="1" s="1"/>
  <c r="AS1003" i="1" a="1"/>
  <c r="AS1003" i="1" s="1"/>
  <c r="AS1004" i="1" a="1"/>
  <c r="AS1004" i="1" s="1"/>
  <c r="AS1005" i="1" a="1"/>
  <c r="AS1005" i="1" s="1"/>
  <c r="AS1006" i="1" a="1"/>
  <c r="AS1006" i="1" s="1"/>
  <c r="AS1007" i="1" a="1"/>
  <c r="AS1007" i="1" s="1"/>
  <c r="AS1008" i="1" a="1"/>
  <c r="AS1008" i="1" s="1"/>
  <c r="AS1009" i="1" a="1"/>
  <c r="AS1009" i="1" s="1"/>
  <c r="AS1010" i="1" a="1"/>
  <c r="AS1010" i="1" s="1"/>
  <c r="AS1011" i="1" a="1"/>
  <c r="AS1011" i="1" s="1"/>
  <c r="AS1012" i="1" a="1"/>
  <c r="AS1012" i="1" s="1"/>
  <c r="AS1013" i="1" a="1"/>
  <c r="AS1013" i="1" s="1"/>
  <c r="AS1014" i="1" a="1"/>
  <c r="AS1014" i="1" s="1"/>
  <c r="AS1015" i="1" a="1"/>
  <c r="AS1015" i="1" s="1"/>
  <c r="AS1016" i="1" a="1"/>
  <c r="AS1016" i="1" s="1"/>
  <c r="AS1017" i="1" a="1"/>
  <c r="AS1017" i="1" s="1"/>
  <c r="AS1018" i="1" a="1"/>
  <c r="AS1018" i="1" s="1"/>
  <c r="AS1019" i="1" a="1"/>
  <c r="AS1019" i="1" s="1"/>
  <c r="AS1020" i="1" a="1"/>
  <c r="AS1020" i="1" s="1"/>
  <c r="AS1021" i="1" a="1"/>
  <c r="AS1021" i="1" s="1"/>
  <c r="AS1022" i="1" a="1"/>
  <c r="AS1022" i="1" s="1"/>
  <c r="AS1023" i="1" a="1"/>
  <c r="AS1023" i="1" s="1"/>
  <c r="AS1024" i="1" a="1"/>
  <c r="AS1024" i="1" s="1"/>
  <c r="AS1025" i="1" a="1"/>
  <c r="AS1025" i="1" s="1"/>
  <c r="AS1026" i="1" a="1"/>
  <c r="AS1026" i="1" s="1"/>
  <c r="AS1027" i="1" a="1"/>
  <c r="AS1027" i="1" s="1"/>
  <c r="AS1028" i="1" a="1"/>
  <c r="AS1028" i="1" s="1"/>
  <c r="AS1029" i="1" a="1"/>
  <c r="AS1029" i="1" s="1"/>
  <c r="AS1030" i="1" a="1"/>
  <c r="AS1030" i="1" s="1"/>
  <c r="AS1031" i="1" a="1"/>
  <c r="AS1031" i="1" s="1"/>
  <c r="AS1032" i="1" a="1"/>
  <c r="AS1032" i="1" s="1"/>
  <c r="AS1033" i="1" a="1"/>
  <c r="AS1033" i="1" s="1"/>
  <c r="AS1034" i="1" a="1"/>
  <c r="AS1034" i="1" s="1"/>
  <c r="AS1035" i="1" a="1"/>
  <c r="AS1035" i="1" s="1"/>
  <c r="AS1036" i="1" a="1"/>
  <c r="AS1036" i="1" s="1"/>
  <c r="AS1037" i="1" a="1"/>
  <c r="AS1037" i="1" s="1"/>
  <c r="AS1038" i="1" a="1"/>
  <c r="AS1038" i="1" s="1"/>
  <c r="AS1039" i="1" a="1"/>
  <c r="AS1039" i="1" s="1"/>
  <c r="AS1040" i="1" a="1"/>
  <c r="AS1040" i="1" s="1"/>
  <c r="AS1041" i="1" a="1"/>
  <c r="AS1041" i="1" s="1"/>
  <c r="AS1042" i="1" a="1"/>
  <c r="AS1042" i="1" s="1"/>
  <c r="AS1043" i="1" a="1"/>
  <c r="AS1043" i="1" s="1"/>
  <c r="AS1044" i="1" a="1"/>
  <c r="AS1044" i="1" s="1"/>
  <c r="AS1045" i="1" a="1"/>
  <c r="AS1045" i="1" s="1"/>
  <c r="AS1046" i="1" a="1"/>
  <c r="AS1046" i="1" s="1"/>
  <c r="AS1047" i="1" a="1"/>
  <c r="AS1047" i="1" s="1"/>
  <c r="AS1048" i="1" a="1"/>
  <c r="AS1048" i="1" s="1"/>
  <c r="AS1049" i="1" a="1"/>
  <c r="AS1049" i="1" s="1"/>
  <c r="AS1050" i="1" a="1"/>
  <c r="AS1050" i="1" s="1"/>
  <c r="AS1051" i="1" a="1"/>
  <c r="AS1051" i="1" s="1"/>
  <c r="AS1052" i="1" a="1"/>
  <c r="AS1052" i="1" s="1"/>
  <c r="AS1053" i="1" a="1"/>
  <c r="AS1053" i="1" s="1"/>
  <c r="AS1054" i="1" a="1"/>
  <c r="AS1054" i="1" s="1"/>
  <c r="AS1055" i="1" a="1"/>
  <c r="AS1055" i="1" s="1"/>
  <c r="AS1056" i="1" a="1"/>
  <c r="AS1056" i="1" s="1"/>
  <c r="AS1057" i="1" a="1"/>
  <c r="AS1057" i="1" s="1"/>
  <c r="AS1058" i="1" a="1"/>
  <c r="AS1058" i="1" s="1"/>
  <c r="AS1059" i="1" a="1"/>
  <c r="AS1059" i="1" s="1"/>
  <c r="AS1060" i="1" a="1"/>
  <c r="AS1060" i="1" s="1"/>
  <c r="AS1061" i="1" a="1"/>
  <c r="AS1061" i="1" s="1"/>
  <c r="AS1062" i="1" a="1"/>
  <c r="AS1062" i="1" s="1"/>
  <c r="AS1063" i="1" a="1"/>
  <c r="AS1063" i="1" s="1"/>
  <c r="AS1064" i="1" a="1"/>
  <c r="AS1064" i="1" s="1"/>
  <c r="AS1065" i="1" a="1"/>
  <c r="AS1065" i="1" s="1"/>
  <c r="AS1066" i="1" a="1"/>
  <c r="AS1066" i="1" s="1"/>
  <c r="AS1067" i="1" a="1"/>
  <c r="AS1067" i="1" s="1"/>
  <c r="AS1068" i="1" a="1"/>
  <c r="AS1068" i="1" s="1"/>
  <c r="AS1069" i="1" a="1"/>
  <c r="AS1069" i="1" s="1"/>
  <c r="AS1070" i="1" a="1"/>
  <c r="AS1070" i="1" s="1"/>
  <c r="AS1071" i="1" a="1"/>
  <c r="AS1071" i="1" s="1"/>
  <c r="AS1072" i="1" a="1"/>
  <c r="AS1072" i="1" s="1"/>
  <c r="AS1073" i="1" a="1"/>
  <c r="AS1073" i="1" s="1"/>
  <c r="AS1074" i="1" a="1"/>
  <c r="AS1074" i="1" s="1"/>
  <c r="AS1075" i="1" a="1"/>
  <c r="AS1075" i="1" s="1"/>
  <c r="AS1076" i="1" a="1"/>
  <c r="AS1076" i="1" s="1"/>
  <c r="AS1077" i="1" a="1"/>
  <c r="AS1077" i="1" s="1"/>
  <c r="AS1078" i="1" a="1"/>
  <c r="AS1078" i="1" s="1"/>
  <c r="AS1079" i="1" a="1"/>
  <c r="AS1079" i="1" s="1"/>
  <c r="AS1080" i="1" a="1"/>
  <c r="AS1080" i="1" s="1"/>
  <c r="AS1081" i="1" a="1"/>
  <c r="AS1081" i="1" s="1"/>
  <c r="AS1082" i="1" a="1"/>
  <c r="AS1082" i="1" s="1"/>
  <c r="AS1083" i="1" a="1"/>
  <c r="AS1083" i="1" s="1"/>
  <c r="AS1084" i="1" a="1"/>
  <c r="AS1084" i="1" s="1"/>
  <c r="AS1085" i="1" a="1"/>
  <c r="AS1085" i="1" s="1"/>
  <c r="AS1086" i="1" a="1"/>
  <c r="AS1086" i="1" s="1"/>
  <c r="AS1087" i="1" a="1"/>
  <c r="AS1087" i="1" s="1"/>
  <c r="AS1088" i="1" a="1"/>
  <c r="AS1088" i="1" s="1"/>
  <c r="AS1089" i="1" a="1"/>
  <c r="AS1089" i="1" s="1"/>
  <c r="AS1090" i="1" a="1"/>
  <c r="AS1090" i="1" s="1"/>
  <c r="AS1091" i="1" a="1"/>
  <c r="AS1091" i="1" s="1"/>
  <c r="AS1092" i="1" a="1"/>
  <c r="AS1092" i="1" s="1"/>
  <c r="AS1093" i="1" a="1"/>
  <c r="AS1093" i="1" s="1"/>
  <c r="AS1094" i="1" a="1"/>
  <c r="AS1094" i="1" s="1"/>
  <c r="AS1095" i="1" a="1"/>
  <c r="AS1095" i="1" s="1"/>
  <c r="AS1096" i="1" a="1"/>
  <c r="AS1096" i="1" s="1"/>
  <c r="AS1097" i="1" a="1"/>
  <c r="AS1097" i="1" s="1"/>
  <c r="AS1098" i="1" a="1"/>
  <c r="AS1098" i="1" s="1"/>
  <c r="AS1099" i="1" a="1"/>
  <c r="AS1099" i="1" s="1"/>
  <c r="AS1100" i="1" a="1"/>
  <c r="AS1100" i="1" s="1"/>
  <c r="AS1101" i="1" a="1"/>
  <c r="AS1101" i="1" s="1"/>
  <c r="AS1102" i="1" a="1"/>
  <c r="AS1102" i="1" s="1"/>
  <c r="AS1103" i="1" a="1"/>
  <c r="AS1103" i="1" s="1"/>
  <c r="AS1104" i="1" a="1"/>
  <c r="AS1104" i="1" s="1"/>
  <c r="AS1105" i="1" a="1"/>
  <c r="AS1105" i="1" s="1"/>
  <c r="AS1106" i="1" a="1"/>
  <c r="AS1106" i="1" s="1"/>
  <c r="AS1107" i="1" a="1"/>
  <c r="AS1107" i="1" s="1"/>
  <c r="AS1108" i="1" a="1"/>
  <c r="AS1108" i="1" s="1"/>
  <c r="AS1109" i="1" a="1"/>
  <c r="AS1109" i="1" s="1"/>
  <c r="AS1110" i="1" a="1"/>
  <c r="AS1110" i="1" s="1"/>
  <c r="AS1111" i="1" a="1"/>
  <c r="AS1111" i="1" s="1"/>
  <c r="AS1112" i="1" a="1"/>
  <c r="AS1112" i="1" s="1"/>
  <c r="AS1113" i="1" a="1"/>
  <c r="AS1113" i="1" s="1"/>
  <c r="AS1114" i="1" a="1"/>
  <c r="AS1114" i="1" s="1"/>
  <c r="AS1115" i="1" a="1"/>
  <c r="AS1115" i="1" s="1"/>
  <c r="AS1116" i="1" a="1"/>
  <c r="AS1116" i="1" s="1"/>
  <c r="AS1117" i="1" a="1"/>
  <c r="AS1117" i="1" s="1"/>
  <c r="AS1118" i="1" a="1"/>
  <c r="AS1118" i="1" s="1"/>
  <c r="AS1119" i="1" a="1"/>
  <c r="AS1119" i="1" s="1"/>
  <c r="AS1120" i="1" a="1"/>
  <c r="AS1120" i="1" s="1"/>
  <c r="AS1121" i="1" a="1"/>
  <c r="AS1121" i="1" s="1"/>
  <c r="AS1122" i="1" a="1"/>
  <c r="AS1122" i="1" s="1"/>
  <c r="AS1123" i="1" a="1"/>
  <c r="AS1123" i="1" s="1"/>
  <c r="AS1124" i="1" a="1"/>
  <c r="AS1124" i="1" s="1"/>
  <c r="AS1125" i="1" a="1"/>
  <c r="AS1125" i="1" s="1"/>
  <c r="AS1126" i="1" a="1"/>
  <c r="AS1126" i="1" s="1"/>
  <c r="AS1127" i="1" a="1"/>
  <c r="AS1127" i="1" s="1"/>
  <c r="AS1128" i="1" a="1"/>
  <c r="AS1128" i="1" s="1"/>
  <c r="AS1129" i="1" a="1"/>
  <c r="AS1129" i="1" s="1"/>
  <c r="AS1130" i="1" a="1"/>
  <c r="AS1130" i="1" s="1"/>
  <c r="AS1131" i="1" a="1"/>
  <c r="AS1131" i="1" s="1"/>
  <c r="AS1132" i="1" a="1"/>
  <c r="AS1132" i="1" s="1"/>
  <c r="AS1133" i="1" a="1"/>
  <c r="AS1133" i="1" s="1"/>
  <c r="AS1134" i="1" a="1"/>
  <c r="AS1134" i="1" s="1"/>
  <c r="AS1135" i="1" a="1"/>
  <c r="AS1135" i="1" s="1"/>
  <c r="AS1136" i="1" a="1"/>
  <c r="AS1136" i="1" s="1"/>
  <c r="AS1137" i="1" a="1"/>
  <c r="AS1137" i="1" s="1"/>
  <c r="AS1138" i="1" a="1"/>
  <c r="AS1138" i="1" s="1"/>
  <c r="AS1139" i="1" a="1"/>
  <c r="AS1139" i="1" s="1"/>
  <c r="AS1140" i="1" a="1"/>
  <c r="AS1140" i="1" s="1"/>
  <c r="AS1141" i="1" a="1"/>
  <c r="AS1141" i="1" s="1"/>
  <c r="AS1142" i="1" a="1"/>
  <c r="AS1142" i="1" s="1"/>
  <c r="AS1143" i="1" a="1"/>
  <c r="AS1143" i="1" s="1"/>
  <c r="AS1144" i="1" a="1"/>
  <c r="AS1144" i="1" s="1"/>
  <c r="AS1145" i="1" a="1"/>
  <c r="AS1145" i="1" s="1"/>
  <c r="AS1146" i="1" a="1"/>
  <c r="AS1146" i="1" s="1"/>
  <c r="AS1147" i="1" a="1"/>
  <c r="AS1147" i="1" s="1"/>
  <c r="AS1148" i="1" a="1"/>
  <c r="AS1148" i="1" s="1"/>
  <c r="AS1149" i="1" a="1"/>
  <c r="AS1149" i="1" s="1"/>
  <c r="AS1150" i="1" a="1"/>
  <c r="AS1150" i="1" s="1"/>
  <c r="AS1151" i="1" a="1"/>
  <c r="AS1151" i="1" s="1"/>
  <c r="AS1152" i="1" a="1"/>
  <c r="AS1152" i="1" s="1"/>
  <c r="AS1153" i="1" a="1"/>
  <c r="AS1153" i="1" s="1"/>
  <c r="AS1154" i="1" a="1"/>
  <c r="AS1154" i="1" s="1"/>
  <c r="AS1155" i="1" a="1"/>
  <c r="AS1155" i="1" s="1"/>
  <c r="AS1156" i="1" a="1"/>
  <c r="AS1156" i="1" s="1"/>
  <c r="AS1157" i="1" a="1"/>
  <c r="AS1157" i="1" s="1"/>
  <c r="AS1158" i="1" a="1"/>
  <c r="AS1158" i="1" s="1"/>
  <c r="AS1159" i="1" a="1"/>
  <c r="AS1159" i="1" s="1"/>
  <c r="AS1160" i="1" a="1"/>
  <c r="AS1160" i="1" s="1"/>
  <c r="AS1161" i="1" a="1"/>
  <c r="AS1161" i="1" s="1"/>
  <c r="AS1162" i="1" a="1"/>
  <c r="AS1162" i="1" s="1"/>
  <c r="AS1163" i="1" a="1"/>
  <c r="AS1163" i="1" s="1"/>
  <c r="AS1164" i="1" a="1"/>
  <c r="AS1164" i="1" s="1"/>
  <c r="AS1165" i="1" a="1"/>
  <c r="AS1165" i="1" s="1"/>
  <c r="AS1166" i="1" a="1"/>
  <c r="AS1166" i="1" s="1"/>
  <c r="AS1167" i="1" a="1"/>
  <c r="AS1167" i="1" s="1"/>
  <c r="AS1168" i="1" a="1"/>
  <c r="AS1168" i="1" s="1"/>
  <c r="AS1169" i="1" a="1"/>
  <c r="AS1169" i="1" s="1"/>
  <c r="AS1170" i="1" a="1"/>
  <c r="AS1170" i="1" s="1"/>
  <c r="AS1171" i="1" a="1"/>
  <c r="AS1171" i="1" s="1"/>
  <c r="AS1172" i="1" a="1"/>
  <c r="AS1172" i="1" s="1"/>
  <c r="AS1173" i="1" a="1"/>
  <c r="AS1173" i="1" s="1"/>
  <c r="AS1174" i="1" a="1"/>
  <c r="AS1174" i="1" s="1"/>
  <c r="AS1175" i="1" a="1"/>
  <c r="AS1175" i="1" s="1"/>
  <c r="AS1176" i="1" a="1"/>
  <c r="AS1176" i="1" s="1"/>
  <c r="AS1177" i="1" a="1"/>
  <c r="AS1177" i="1" s="1"/>
  <c r="AS1178" i="1" a="1"/>
  <c r="AS1178" i="1" s="1"/>
  <c r="AS1179" i="1" a="1"/>
  <c r="AS1179" i="1" s="1"/>
  <c r="AS1180" i="1" a="1"/>
  <c r="AS1180" i="1" s="1"/>
  <c r="AS1181" i="1" a="1"/>
  <c r="AS1181" i="1" s="1"/>
  <c r="AS1182" i="1" a="1"/>
  <c r="AS1182" i="1" s="1"/>
  <c r="AS1183" i="1" a="1"/>
  <c r="AS1183" i="1" s="1"/>
  <c r="AS1184" i="1" a="1"/>
  <c r="AS1184" i="1" s="1"/>
  <c r="AS1185" i="1" a="1"/>
  <c r="AS1185" i="1" s="1"/>
  <c r="AS1186" i="1" a="1"/>
  <c r="AS1186" i="1" s="1"/>
  <c r="AS1187" i="1" a="1"/>
  <c r="AS1187" i="1" s="1"/>
  <c r="AS1188" i="1" a="1"/>
  <c r="AS1188" i="1" s="1"/>
  <c r="AS1189" i="1" a="1"/>
  <c r="AS1189" i="1" s="1"/>
  <c r="AS1190" i="1" a="1"/>
  <c r="AS1190" i="1" s="1"/>
  <c r="AS1191" i="1" a="1"/>
  <c r="AS1191" i="1" s="1"/>
  <c r="AS1192" i="1" a="1"/>
  <c r="AS1192" i="1" s="1"/>
  <c r="AS1193" i="1" a="1"/>
  <c r="AS1193" i="1" s="1"/>
  <c r="AS1194" i="1" a="1"/>
  <c r="AS1194" i="1" s="1"/>
  <c r="AS1195" i="1" a="1"/>
  <c r="AS1195" i="1" s="1"/>
  <c r="AS1196" i="1" a="1"/>
  <c r="AS1196" i="1" s="1"/>
  <c r="AS1197" i="1" a="1"/>
  <c r="AS1197" i="1" s="1"/>
  <c r="AS1198" i="1" a="1"/>
  <c r="AS1198" i="1" s="1"/>
  <c r="AS1199" i="1" a="1"/>
  <c r="AS1199" i="1" s="1"/>
  <c r="AS1200" i="1" a="1"/>
  <c r="AS1200" i="1" s="1"/>
  <c r="AS1201" i="1" a="1"/>
  <c r="AS1201" i="1" s="1"/>
  <c r="AS1202" i="1" a="1"/>
  <c r="AS1202" i="1" s="1"/>
  <c r="AS1203" i="1" a="1"/>
  <c r="AS1203" i="1" s="1"/>
  <c r="AS1204" i="1" a="1"/>
  <c r="AS1204" i="1" s="1"/>
  <c r="AS1205" i="1" a="1"/>
  <c r="AS1205" i="1" s="1"/>
  <c r="AS1206" i="1" a="1"/>
  <c r="AS1206" i="1" s="1"/>
  <c r="AS1207" i="1" a="1"/>
  <c r="AS1207" i="1" s="1"/>
  <c r="AS1208" i="1" a="1"/>
  <c r="AS1208" i="1" s="1"/>
  <c r="AS1209" i="1" a="1"/>
  <c r="AS1209" i="1" s="1"/>
  <c r="AS1210" i="1" a="1"/>
  <c r="AS1210" i="1" s="1"/>
  <c r="AS1211" i="1" a="1"/>
  <c r="AS1211" i="1" s="1"/>
  <c r="AS1212" i="1" a="1"/>
  <c r="AS1212" i="1" s="1"/>
  <c r="AS1213" i="1" a="1"/>
  <c r="AS1213" i="1" s="1"/>
  <c r="AS1214" i="1" a="1"/>
  <c r="AS1214" i="1" s="1"/>
  <c r="AS1215" i="1" a="1"/>
  <c r="AS1215" i="1" s="1"/>
  <c r="AS1216" i="1" a="1"/>
  <c r="AS1216" i="1" s="1"/>
  <c r="AS1217" i="1" a="1"/>
  <c r="AS1217" i="1" s="1"/>
  <c r="AS1218" i="1" a="1"/>
  <c r="AS1218" i="1" s="1"/>
  <c r="AS1219" i="1" a="1"/>
  <c r="AS1219" i="1" s="1"/>
  <c r="AS1220" i="1" a="1"/>
  <c r="AS1220" i="1" s="1"/>
  <c r="AS1221" i="1" a="1"/>
  <c r="AS1221" i="1" s="1"/>
  <c r="AS1222" i="1" a="1"/>
  <c r="AS1222" i="1" s="1"/>
  <c r="AS1223" i="1" a="1"/>
  <c r="AS1223" i="1" s="1"/>
  <c r="AS1224" i="1" a="1"/>
  <c r="AS1224" i="1" s="1"/>
  <c r="AS1225" i="1" a="1"/>
  <c r="AS1225" i="1" s="1"/>
  <c r="AS1226" i="1" a="1"/>
  <c r="AS1226" i="1" s="1"/>
  <c r="AS1227" i="1" a="1"/>
  <c r="AS1227" i="1" s="1"/>
  <c r="AS1228" i="1" a="1"/>
  <c r="AS1228" i="1" s="1"/>
  <c r="AS1229" i="1" a="1"/>
  <c r="AS1229" i="1" s="1"/>
  <c r="AS1230" i="1" a="1"/>
  <c r="AS1230" i="1" s="1"/>
  <c r="AS1231" i="1" a="1"/>
  <c r="AS1231" i="1" s="1"/>
  <c r="AS1232" i="1" a="1"/>
  <c r="AS1232" i="1" s="1"/>
  <c r="AS1233" i="1" a="1"/>
  <c r="AS1233" i="1" s="1"/>
  <c r="AS1234" i="1" a="1"/>
  <c r="AS1234" i="1" s="1"/>
  <c r="AS1235" i="1" a="1"/>
  <c r="AS1235" i="1" s="1"/>
  <c r="AS1236" i="1" a="1"/>
  <c r="AS1236" i="1" s="1"/>
  <c r="AS1237" i="1" a="1"/>
  <c r="AS1237" i="1" s="1"/>
  <c r="AS1238" i="1" a="1"/>
  <c r="AS1238" i="1" s="1"/>
  <c r="AS1239" i="1" a="1"/>
  <c r="AS1239" i="1" s="1"/>
  <c r="AS1240" i="1" a="1"/>
  <c r="AS1240" i="1" s="1"/>
  <c r="AS1241" i="1" a="1"/>
  <c r="AS1241" i="1" s="1"/>
  <c r="AS1242" i="1" a="1"/>
  <c r="AS1242" i="1" s="1"/>
  <c r="AS1243" i="1" a="1"/>
  <c r="AS1243" i="1" s="1"/>
  <c r="AS1244" i="1" a="1"/>
  <c r="AS1244" i="1" s="1"/>
  <c r="AS1245" i="1" a="1"/>
  <c r="AS1245" i="1" s="1"/>
  <c r="AS1246" i="1" a="1"/>
  <c r="AS1246" i="1" s="1"/>
  <c r="AS1247" i="1" a="1"/>
  <c r="AS1247" i="1" s="1"/>
  <c r="AS1248" i="1" a="1"/>
  <c r="AS1248" i="1" s="1"/>
  <c r="AS1249" i="1" a="1"/>
  <c r="AS1249" i="1" s="1"/>
  <c r="AS1250" i="1" a="1"/>
  <c r="AS1250" i="1" s="1"/>
  <c r="AS1251" i="1" a="1"/>
  <c r="AS1251" i="1" s="1"/>
  <c r="AS1252" i="1" a="1"/>
  <c r="AS1252" i="1" s="1"/>
  <c r="AS1253" i="1" a="1"/>
  <c r="AS1253" i="1" s="1"/>
  <c r="AS1254" i="1" a="1"/>
  <c r="AS1254" i="1" s="1"/>
  <c r="AS1255" i="1" a="1"/>
  <c r="AS1255" i="1" s="1"/>
  <c r="AS1256" i="1" a="1"/>
  <c r="AS1256" i="1" s="1"/>
  <c r="AS1257" i="1" a="1"/>
  <c r="AS1257" i="1" s="1"/>
  <c r="AS1258" i="1" a="1"/>
  <c r="AS1258" i="1" s="1"/>
  <c r="AS1259" i="1" a="1"/>
  <c r="AS1259" i="1" s="1"/>
  <c r="AS1260" i="1" a="1"/>
  <c r="AS1260" i="1" s="1"/>
  <c r="AS1261" i="1" a="1"/>
  <c r="AS1261" i="1" s="1"/>
  <c r="AS1262" i="1" a="1"/>
  <c r="AS1262" i="1" s="1"/>
  <c r="AS1263" i="1" a="1"/>
  <c r="AS1263" i="1" s="1"/>
  <c r="AS1264" i="1" a="1"/>
  <c r="AS1264" i="1" s="1"/>
  <c r="AS1265" i="1" a="1"/>
  <c r="AS1265" i="1" s="1"/>
  <c r="AS1266" i="1" a="1"/>
  <c r="AS1266" i="1" s="1"/>
  <c r="AS1267" i="1" a="1"/>
  <c r="AS1267" i="1" s="1"/>
  <c r="AS1268" i="1" a="1"/>
  <c r="AS1268" i="1" s="1"/>
  <c r="AS1269" i="1" a="1"/>
  <c r="AS1269" i="1" s="1"/>
  <c r="AS1270" i="1" a="1"/>
  <c r="AS1270" i="1" s="1"/>
  <c r="AS1271" i="1" a="1"/>
  <c r="AS1271" i="1" s="1"/>
  <c r="AS1272" i="1" a="1"/>
  <c r="AS1272" i="1" s="1"/>
  <c r="AS1273" i="1" a="1"/>
  <c r="AS1273" i="1" s="1"/>
  <c r="AS1274" i="1" a="1"/>
  <c r="AS1274" i="1" s="1"/>
  <c r="AS1275" i="1" a="1"/>
  <c r="AS1275" i="1" s="1"/>
  <c r="AS1276" i="1" a="1"/>
  <c r="AS1276" i="1" s="1"/>
  <c r="AS1277" i="1" a="1"/>
  <c r="AS1277" i="1" s="1"/>
  <c r="AS1278" i="1" a="1"/>
  <c r="AS1278" i="1" s="1"/>
  <c r="AS1279" i="1" a="1"/>
  <c r="AS1279" i="1" s="1"/>
  <c r="AS1280" i="1" a="1"/>
  <c r="AS1280" i="1" s="1"/>
  <c r="AS1281" i="1" a="1"/>
  <c r="AS1281" i="1" s="1"/>
  <c r="AS1282" i="1" a="1"/>
  <c r="AS1282" i="1" s="1"/>
  <c r="AS1283" i="1" a="1"/>
  <c r="AS1283" i="1" s="1"/>
  <c r="AS1284" i="1" a="1"/>
  <c r="AS1284" i="1" s="1"/>
  <c r="AS1285" i="1" a="1"/>
  <c r="AS1285" i="1" s="1"/>
  <c r="AS1286" i="1" a="1"/>
  <c r="AS1286" i="1" s="1"/>
  <c r="AS1287" i="1" a="1"/>
  <c r="AS1287" i="1" s="1"/>
  <c r="AS1288" i="1" a="1"/>
  <c r="AS1288" i="1" s="1"/>
  <c r="AS1289" i="1" a="1"/>
  <c r="AS1289" i="1" s="1"/>
  <c r="AS1290" i="1" a="1"/>
  <c r="AS1290" i="1" s="1"/>
  <c r="AS1291" i="1" a="1"/>
  <c r="AS1291" i="1" s="1"/>
  <c r="AS1292" i="1" a="1"/>
  <c r="AS1292" i="1" s="1"/>
  <c r="AS1293" i="1" a="1"/>
  <c r="AS1293" i="1" s="1"/>
  <c r="AS1294" i="1" a="1"/>
  <c r="AS1294" i="1" s="1"/>
  <c r="AS1295" i="1" a="1"/>
  <c r="AS1295" i="1" s="1"/>
  <c r="AS1296" i="1" a="1"/>
  <c r="AS1296" i="1" s="1"/>
  <c r="AS1297" i="1" a="1"/>
  <c r="AS1297" i="1" s="1"/>
  <c r="AS1298" i="1" a="1"/>
  <c r="AS1298" i="1" s="1"/>
  <c r="AS1299" i="1" a="1"/>
  <c r="AS1299" i="1" s="1"/>
  <c r="AS1300" i="1" a="1"/>
  <c r="AS1300" i="1" s="1"/>
  <c r="AS1301" i="1" a="1"/>
  <c r="AS1301" i="1" s="1"/>
  <c r="AS1302" i="1" a="1"/>
  <c r="AS1302" i="1" s="1"/>
  <c r="AS1303" i="1" a="1"/>
  <c r="AS1303" i="1" s="1"/>
  <c r="AS1304" i="1" a="1"/>
  <c r="AS1304" i="1" s="1"/>
  <c r="AS1305" i="1" a="1"/>
  <c r="AS1305" i="1" s="1"/>
  <c r="AS1306" i="1" a="1"/>
  <c r="AS1306" i="1" s="1"/>
  <c r="AS1307" i="1" a="1"/>
  <c r="AS1307" i="1" s="1"/>
  <c r="AS1308" i="1" a="1"/>
  <c r="AS1308" i="1" s="1"/>
  <c r="AS1309" i="1" a="1"/>
  <c r="AS1309" i="1" s="1"/>
  <c r="AS1310" i="1" a="1"/>
  <c r="AS1310" i="1" s="1"/>
  <c r="AS1311" i="1" a="1"/>
  <c r="AS1311" i="1" s="1"/>
  <c r="AS1312" i="1" a="1"/>
  <c r="AS1312" i="1" s="1"/>
  <c r="AS1313" i="1" a="1"/>
  <c r="AS1313" i="1" s="1"/>
  <c r="AS1314" i="1" a="1"/>
  <c r="AS1314" i="1" s="1"/>
  <c r="AS1315" i="1" a="1"/>
  <c r="AS1315" i="1" s="1"/>
  <c r="AS1316" i="1" a="1"/>
  <c r="AS1316" i="1" s="1"/>
  <c r="AS1317" i="1" a="1"/>
  <c r="AS1317" i="1" s="1"/>
  <c r="AS1318" i="1" a="1"/>
  <c r="AS1318" i="1" s="1"/>
  <c r="AS1319" i="1" a="1"/>
  <c r="AS1319" i="1" s="1"/>
  <c r="AS1320" i="1" a="1"/>
  <c r="AS1320" i="1" s="1"/>
  <c r="AS1321" i="1" a="1"/>
  <c r="AS1321" i="1" s="1"/>
  <c r="AS1322" i="1" a="1"/>
  <c r="AS1322" i="1" s="1"/>
  <c r="AS1323" i="1" a="1"/>
  <c r="AS1323" i="1" s="1"/>
  <c r="AS1324" i="1" a="1"/>
  <c r="AS1324" i="1" s="1"/>
  <c r="AS1325" i="1" a="1"/>
  <c r="AS1325" i="1" s="1"/>
  <c r="AS1326" i="1" a="1"/>
  <c r="AS1326" i="1" s="1"/>
  <c r="AS1327" i="1" a="1"/>
  <c r="AS1327" i="1" s="1"/>
  <c r="AS1328" i="1" a="1"/>
  <c r="AS1328" i="1" s="1"/>
  <c r="AS1329" i="1" a="1"/>
  <c r="AS1329" i="1" s="1"/>
  <c r="AS1330" i="1" a="1"/>
  <c r="AS1330" i="1" s="1"/>
  <c r="AS1331" i="1" a="1"/>
  <c r="AS1331" i="1" s="1"/>
  <c r="AS1332" i="1" a="1"/>
  <c r="AS1332" i="1" s="1"/>
  <c r="AS1333" i="1" a="1"/>
  <c r="AS1333" i="1" s="1"/>
  <c r="AS1334" i="1" a="1"/>
  <c r="AS1334" i="1" s="1"/>
  <c r="AS1335" i="1" a="1"/>
  <c r="AS1335" i="1" s="1"/>
  <c r="AS1336" i="1" a="1"/>
  <c r="AS1336" i="1" s="1"/>
  <c r="AS1337" i="1" a="1"/>
  <c r="AS1337" i="1" s="1"/>
  <c r="AS1338" i="1" a="1"/>
  <c r="AS1338" i="1" s="1"/>
  <c r="AS1339" i="1" a="1"/>
  <c r="AS1339" i="1" s="1"/>
  <c r="AS1340" i="1" a="1"/>
  <c r="AS1340" i="1" s="1"/>
  <c r="AS1341" i="1" a="1"/>
  <c r="AS1341" i="1" s="1"/>
  <c r="AS1342" i="1" a="1"/>
  <c r="AS1342" i="1" s="1"/>
  <c r="AS1343" i="1" a="1"/>
  <c r="AS1343" i="1" s="1"/>
  <c r="AS1344" i="1" a="1"/>
  <c r="AS1344" i="1" s="1"/>
  <c r="AS1345" i="1" a="1"/>
  <c r="AS1345" i="1" s="1"/>
  <c r="AS1346" i="1" a="1"/>
  <c r="AS1346" i="1" s="1"/>
  <c r="AS1347" i="1" a="1"/>
  <c r="AS1347" i="1" s="1"/>
  <c r="AS1348" i="1" a="1"/>
  <c r="AS1348" i="1" s="1"/>
  <c r="AS1349" i="1" a="1"/>
  <c r="AS1349" i="1" s="1"/>
  <c r="AS1350" i="1" a="1"/>
  <c r="AS1350" i="1" s="1"/>
  <c r="AS1351" i="1" a="1"/>
  <c r="AS1351" i="1" s="1"/>
  <c r="AS1352" i="1" a="1"/>
  <c r="AS1352" i="1" s="1"/>
  <c r="AS1353" i="1" a="1"/>
  <c r="AS1353" i="1" s="1"/>
  <c r="AS1354" i="1" a="1"/>
  <c r="AS1354" i="1" s="1"/>
  <c r="AS1355" i="1" a="1"/>
  <c r="AS1355" i="1" s="1"/>
  <c r="AS1356" i="1" a="1"/>
  <c r="AS1356" i="1" s="1"/>
  <c r="AS1357" i="1" a="1"/>
  <c r="AS1357" i="1" s="1"/>
  <c r="AS1358" i="1" a="1"/>
  <c r="AS1358" i="1" s="1"/>
  <c r="AS1359" i="1" a="1"/>
  <c r="AS1359" i="1" s="1"/>
  <c r="AS1360" i="1" a="1"/>
  <c r="AS1360" i="1" s="1"/>
  <c r="AS1361" i="1" a="1"/>
  <c r="AS1361" i="1" s="1"/>
  <c r="AS1362" i="1" a="1"/>
  <c r="AS1362" i="1" s="1"/>
  <c r="AS1363" i="1" a="1"/>
  <c r="AS1363" i="1" s="1"/>
  <c r="AS1364" i="1" a="1"/>
  <c r="AS1364" i="1" s="1"/>
  <c r="AS1365" i="1" a="1"/>
  <c r="AS1365" i="1" s="1"/>
  <c r="AS1366" i="1" a="1"/>
  <c r="AS1366" i="1" s="1"/>
  <c r="AS1367" i="1" a="1"/>
  <c r="AS1367" i="1" s="1"/>
  <c r="AS1368" i="1" a="1"/>
  <c r="AS1368" i="1" s="1"/>
  <c r="AS1369" i="1" a="1"/>
  <c r="AS1369" i="1" s="1"/>
  <c r="AS1370" i="1" a="1"/>
  <c r="AS1370" i="1" s="1"/>
  <c r="AS1371" i="1" a="1"/>
  <c r="AS1371" i="1" s="1"/>
  <c r="AS1372" i="1" a="1"/>
  <c r="AS1372" i="1" s="1"/>
  <c r="AS1373" i="1" a="1"/>
  <c r="AS1373" i="1" s="1"/>
  <c r="AS1374" i="1" a="1"/>
  <c r="AS1374" i="1" s="1"/>
  <c r="AS1375" i="1" a="1"/>
  <c r="AS1375" i="1" s="1"/>
  <c r="AS1376" i="1" a="1"/>
  <c r="AS1376" i="1" s="1"/>
  <c r="AS1377" i="1" a="1"/>
  <c r="AS1377" i="1" s="1"/>
  <c r="AS1378" i="1" a="1"/>
  <c r="AS1378" i="1" s="1"/>
  <c r="AS1379" i="1" a="1"/>
  <c r="AS1379" i="1" s="1"/>
  <c r="AS1380" i="1" a="1"/>
  <c r="AS1380" i="1" s="1"/>
  <c r="AS1381" i="1" a="1"/>
  <c r="AS1381" i="1" s="1"/>
  <c r="AS1382" i="1" a="1"/>
  <c r="AS1382" i="1" s="1"/>
  <c r="AS1383" i="1" a="1"/>
  <c r="AS1383" i="1" s="1"/>
  <c r="AS1384" i="1" a="1"/>
  <c r="AS1384" i="1" s="1"/>
  <c r="AS1385" i="1" a="1"/>
  <c r="AS1385" i="1" s="1"/>
  <c r="AS1386" i="1" a="1"/>
  <c r="AS1386" i="1" s="1"/>
  <c r="AS1387" i="1" a="1"/>
  <c r="AS1387" i="1" s="1"/>
  <c r="AS1388" i="1" a="1"/>
  <c r="AS1388" i="1" s="1"/>
  <c r="AS1389" i="1" a="1"/>
  <c r="AS1389" i="1" s="1"/>
  <c r="AS1390" i="1" a="1"/>
  <c r="AS1390" i="1" s="1"/>
  <c r="AS1391" i="1" a="1"/>
  <c r="AS1391" i="1" s="1"/>
  <c r="AS1392" i="1" a="1"/>
  <c r="AS1392" i="1" s="1"/>
  <c r="AS1393" i="1" a="1"/>
  <c r="AS1393" i="1" s="1"/>
  <c r="AS1394" i="1" a="1"/>
  <c r="AS1394" i="1" s="1"/>
  <c r="AS1395" i="1" a="1"/>
  <c r="AS1395" i="1" s="1"/>
  <c r="AS1396" i="1" a="1"/>
  <c r="AS1396" i="1" s="1"/>
  <c r="AS1397" i="1" a="1"/>
  <c r="AS1397" i="1" s="1"/>
  <c r="AS1398" i="1" a="1"/>
  <c r="AS1398" i="1" s="1"/>
  <c r="AS1399" i="1" a="1"/>
  <c r="AS1399" i="1" s="1"/>
  <c r="AS1400" i="1" a="1"/>
  <c r="AS1400" i="1" s="1"/>
  <c r="AS1401" i="1" a="1"/>
  <c r="AS1401" i="1" s="1"/>
  <c r="AS1402" i="1" a="1"/>
  <c r="AS1402" i="1" s="1"/>
  <c r="AS1403" i="1" a="1"/>
  <c r="AS1403" i="1" s="1"/>
  <c r="AS1404" i="1" a="1"/>
  <c r="AS1404" i="1" s="1"/>
  <c r="AS1405" i="1" a="1"/>
  <c r="AS1405" i="1" s="1"/>
  <c r="AS1406" i="1" a="1"/>
  <c r="AS1406" i="1" s="1"/>
  <c r="AS1407" i="1" a="1"/>
  <c r="AS1407" i="1" s="1"/>
  <c r="AS1408" i="1" a="1"/>
  <c r="AS1408" i="1" s="1"/>
  <c r="AS1409" i="1" a="1"/>
  <c r="AS1409" i="1" s="1"/>
  <c r="AS1410" i="1" a="1"/>
  <c r="AS1410" i="1" s="1"/>
  <c r="AS1411" i="1" a="1"/>
  <c r="AS1411" i="1" s="1"/>
  <c r="AS1412" i="1" a="1"/>
  <c r="AS1412" i="1" s="1"/>
  <c r="AS1413" i="1" a="1"/>
  <c r="AS1413" i="1" s="1"/>
  <c r="AS1414" i="1" a="1"/>
  <c r="AS1414" i="1" s="1"/>
  <c r="AS1415" i="1" a="1"/>
  <c r="AS1415" i="1" s="1"/>
  <c r="AS1416" i="1" a="1"/>
  <c r="AS1416" i="1" s="1"/>
  <c r="AS1417" i="1" a="1"/>
  <c r="AS1417" i="1" s="1"/>
  <c r="AS1418" i="1" a="1"/>
  <c r="AS1418" i="1" s="1"/>
  <c r="AS1419" i="1" a="1"/>
  <c r="AS1419" i="1" s="1"/>
  <c r="AS1420" i="1" a="1"/>
  <c r="AS1420" i="1" s="1"/>
  <c r="AS1421" i="1" a="1"/>
  <c r="AS1421" i="1" s="1"/>
  <c r="AS1422" i="1" a="1"/>
  <c r="AS1422" i="1" s="1"/>
  <c r="AS1423" i="1" a="1"/>
  <c r="AS1423" i="1" s="1"/>
  <c r="AS1424" i="1" a="1"/>
  <c r="AS1424" i="1" s="1"/>
  <c r="AS1425" i="1" a="1"/>
  <c r="AS1425" i="1" s="1"/>
  <c r="AS1426" i="1" a="1"/>
  <c r="AS1426" i="1" s="1"/>
  <c r="AS1427" i="1" a="1"/>
  <c r="AS1427" i="1" s="1"/>
  <c r="AS1428" i="1" a="1"/>
  <c r="AS1428" i="1" s="1"/>
  <c r="AS1429" i="1" a="1"/>
  <c r="AS1429" i="1" s="1"/>
  <c r="AS1430" i="1" a="1"/>
  <c r="AS1430" i="1" s="1"/>
  <c r="AS1431" i="1" a="1"/>
  <c r="AS1431" i="1" s="1"/>
  <c r="AS1432" i="1" a="1"/>
  <c r="AS1432" i="1" s="1"/>
  <c r="AS1433" i="1" a="1"/>
  <c r="AS1433" i="1" s="1"/>
  <c r="AS1434" i="1" a="1"/>
  <c r="AS1434" i="1" s="1"/>
  <c r="AS1435" i="1" a="1"/>
  <c r="AS1435" i="1" s="1"/>
  <c r="AS1436" i="1" a="1"/>
  <c r="AS1436" i="1" s="1"/>
  <c r="AS1437" i="1" a="1"/>
  <c r="AS1437" i="1" s="1"/>
  <c r="AS1438" i="1" a="1"/>
  <c r="AS1438" i="1" s="1"/>
  <c r="AS1439" i="1" a="1"/>
  <c r="AS1439" i="1" s="1"/>
  <c r="AS1440" i="1" a="1"/>
  <c r="AS1440" i="1" s="1"/>
  <c r="AS1441" i="1" a="1"/>
  <c r="AS1441" i="1" s="1"/>
  <c r="AS1442" i="1" a="1"/>
  <c r="AS1442" i="1" s="1"/>
  <c r="AS1443" i="1" a="1"/>
  <c r="AS1443" i="1" s="1"/>
  <c r="AS1444" i="1" a="1"/>
  <c r="AS1444" i="1" s="1"/>
  <c r="AS1445" i="1" a="1"/>
  <c r="AS1445" i="1" s="1"/>
  <c r="AS1446" i="1" a="1"/>
  <c r="AS1446" i="1" s="1"/>
  <c r="AS1447" i="1" a="1"/>
  <c r="AS1447" i="1" s="1"/>
  <c r="AS1448" i="1" a="1"/>
  <c r="AS1448" i="1" s="1"/>
  <c r="AS1449" i="1" a="1"/>
  <c r="AS1449" i="1" s="1"/>
  <c r="AS1450" i="1" a="1"/>
  <c r="AS1450" i="1" s="1"/>
  <c r="AS1451" i="1" a="1"/>
  <c r="AS1451" i="1" s="1"/>
  <c r="AS1452" i="1" a="1"/>
  <c r="AS1452" i="1" s="1"/>
  <c r="AS1453" i="1" a="1"/>
  <c r="AS1453" i="1" s="1"/>
  <c r="AS1454" i="1" a="1"/>
  <c r="AS1454" i="1" s="1"/>
  <c r="AS1455" i="1" a="1"/>
  <c r="AS1455" i="1" s="1"/>
  <c r="AS1456" i="1" a="1"/>
  <c r="AS1456" i="1" s="1"/>
  <c r="AS1457" i="1" a="1"/>
  <c r="AS1457" i="1" s="1"/>
  <c r="AS1458" i="1" a="1"/>
  <c r="AS1458" i="1" s="1"/>
  <c r="AS1459" i="1" a="1"/>
  <c r="AS1459" i="1" s="1"/>
  <c r="AS1460" i="1" a="1"/>
  <c r="AS1460" i="1" s="1"/>
  <c r="AS1461" i="1" a="1"/>
  <c r="AS1461" i="1" s="1"/>
  <c r="AS1462" i="1" a="1"/>
  <c r="AS1462" i="1" s="1"/>
  <c r="AS1463" i="1" a="1"/>
  <c r="AS1463" i="1" s="1"/>
  <c r="AS1464" i="1" a="1"/>
  <c r="AS1464" i="1" s="1"/>
  <c r="AS1465" i="1" a="1"/>
  <c r="AS1465" i="1" s="1"/>
  <c r="AS1466" i="1" a="1"/>
  <c r="AS1466" i="1" s="1"/>
  <c r="AS1467" i="1" a="1"/>
  <c r="AS1467" i="1" s="1"/>
  <c r="AS1468" i="1" a="1"/>
  <c r="AS1468" i="1" s="1"/>
  <c r="AS1469" i="1" a="1"/>
  <c r="AS1469" i="1" s="1"/>
  <c r="AS1470" i="1" a="1"/>
  <c r="AS1470" i="1" s="1"/>
  <c r="AS1471" i="1" a="1"/>
  <c r="AS1471" i="1" s="1"/>
  <c r="AS2" i="1" a="1"/>
  <c r="AS2" i="1" s="1"/>
  <c r="BV2" i="1" a="1"/>
  <c r="BV2" i="1" s="1"/>
  <c r="AV3" i="1" a="1"/>
  <c r="AV3" i="1" s="1"/>
  <c r="AV4" i="1" a="1"/>
  <c r="AV4" i="1" s="1"/>
  <c r="AV5" i="1" a="1"/>
  <c r="AV5" i="1" s="1"/>
  <c r="AV6" i="1" a="1"/>
  <c r="AV6" i="1" s="1"/>
  <c r="AV7" i="1" a="1"/>
  <c r="AV7" i="1" s="1"/>
  <c r="AV8" i="1" a="1"/>
  <c r="AV8" i="1" s="1"/>
  <c r="AV9" i="1" a="1"/>
  <c r="AV9" i="1" s="1"/>
  <c r="AV10" i="1" a="1"/>
  <c r="AV10" i="1" s="1"/>
  <c r="AV11" i="1" a="1"/>
  <c r="AV11" i="1" s="1"/>
  <c r="AV12" i="1" a="1"/>
  <c r="AV12" i="1" s="1"/>
  <c r="AV13" i="1" a="1"/>
  <c r="AV13" i="1" s="1"/>
  <c r="AV14" i="1" a="1"/>
  <c r="AV14" i="1" s="1"/>
  <c r="AV15" i="1" a="1"/>
  <c r="AV15" i="1" s="1"/>
  <c r="AV16" i="1" a="1"/>
  <c r="AV16" i="1" s="1"/>
  <c r="AV17" i="1" a="1"/>
  <c r="AV17" i="1" s="1"/>
  <c r="AV18" i="1" a="1"/>
  <c r="AV18" i="1" s="1"/>
  <c r="AV19" i="1" a="1"/>
  <c r="AV19" i="1" s="1"/>
  <c r="AV20" i="1" a="1"/>
  <c r="AV20" i="1" s="1"/>
  <c r="AV21" i="1" a="1"/>
  <c r="AV21" i="1" s="1"/>
  <c r="AV22" i="1" a="1"/>
  <c r="AV22" i="1" s="1"/>
  <c r="AV23" i="1" a="1"/>
  <c r="AV23" i="1" s="1"/>
  <c r="AV24" i="1" a="1"/>
  <c r="AV24" i="1" s="1"/>
  <c r="AV25" i="1" a="1"/>
  <c r="AV25" i="1" s="1"/>
  <c r="AV26" i="1" a="1"/>
  <c r="AV26" i="1" s="1"/>
  <c r="AV27" i="1" a="1"/>
  <c r="AV27" i="1" s="1"/>
  <c r="AV28" i="1" a="1"/>
  <c r="AV28" i="1" s="1"/>
  <c r="AV29" i="1" a="1"/>
  <c r="AV29" i="1" s="1"/>
  <c r="AV30" i="1" a="1"/>
  <c r="AV30" i="1" s="1"/>
  <c r="AV31" i="1" a="1"/>
  <c r="AV31" i="1" s="1"/>
  <c r="AV32" i="1" a="1"/>
  <c r="AV32" i="1" s="1"/>
  <c r="AV33" i="1" a="1"/>
  <c r="AV33" i="1" s="1"/>
  <c r="AV34" i="1" a="1"/>
  <c r="AV34" i="1" s="1"/>
  <c r="AV35" i="1" a="1"/>
  <c r="AV35" i="1" s="1"/>
  <c r="AV36" i="1" a="1"/>
  <c r="AV36" i="1" s="1"/>
  <c r="AV37" i="1" a="1"/>
  <c r="AV37" i="1" s="1"/>
  <c r="AV38" i="1" a="1"/>
  <c r="AV38" i="1" s="1"/>
  <c r="AV39" i="1" a="1"/>
  <c r="AV39" i="1" s="1"/>
  <c r="AV40" i="1" a="1"/>
  <c r="AV40" i="1" s="1"/>
  <c r="AV41" i="1" a="1"/>
  <c r="AV41" i="1" s="1"/>
  <c r="AV42" i="1" a="1"/>
  <c r="AV42" i="1" s="1"/>
  <c r="AV43" i="1" a="1"/>
  <c r="AV43" i="1" s="1"/>
  <c r="AV44" i="1" a="1"/>
  <c r="AV44" i="1" s="1"/>
  <c r="AV45" i="1" a="1"/>
  <c r="AV45" i="1" s="1"/>
  <c r="AV46" i="1" a="1"/>
  <c r="AV46" i="1" s="1"/>
  <c r="AV47" i="1" a="1"/>
  <c r="AV47" i="1" s="1"/>
  <c r="AV48" i="1" a="1"/>
  <c r="AV48" i="1" s="1"/>
  <c r="AV49" i="1" a="1"/>
  <c r="AV49" i="1" s="1"/>
  <c r="AV50" i="1" a="1"/>
  <c r="AV50" i="1" s="1"/>
  <c r="AV51" i="1" a="1"/>
  <c r="AV51" i="1" s="1"/>
  <c r="AV52" i="1" a="1"/>
  <c r="AV52" i="1" s="1"/>
  <c r="AV53" i="1" a="1"/>
  <c r="AV53" i="1" s="1"/>
  <c r="AV54" i="1" a="1"/>
  <c r="AV54" i="1" s="1"/>
  <c r="AV55" i="1" a="1"/>
  <c r="AV55" i="1" s="1"/>
  <c r="AV56" i="1" a="1"/>
  <c r="AV56" i="1" s="1"/>
  <c r="AV57" i="1" a="1"/>
  <c r="AV57" i="1" s="1"/>
  <c r="AV58" i="1" a="1"/>
  <c r="AV58" i="1" s="1"/>
  <c r="AV59" i="1" a="1"/>
  <c r="AV59" i="1" s="1"/>
  <c r="AV60" i="1" a="1"/>
  <c r="AV60" i="1" s="1"/>
  <c r="AV61" i="1" a="1"/>
  <c r="AV61" i="1" s="1"/>
  <c r="AV62" i="1" a="1"/>
  <c r="AV62" i="1" s="1"/>
  <c r="AV63" i="1" a="1"/>
  <c r="AV63" i="1" s="1"/>
  <c r="AV64" i="1" a="1"/>
  <c r="AV64" i="1" s="1"/>
  <c r="AV65" i="1" a="1"/>
  <c r="AV65" i="1" s="1"/>
  <c r="AV66" i="1" a="1"/>
  <c r="AV66" i="1" s="1"/>
  <c r="AV67" i="1" a="1"/>
  <c r="AV67" i="1" s="1"/>
  <c r="AV68" i="1" a="1"/>
  <c r="AV68" i="1" s="1"/>
  <c r="AV69" i="1" a="1"/>
  <c r="AV69" i="1" s="1"/>
  <c r="AV70" i="1" a="1"/>
  <c r="AV70" i="1" s="1"/>
  <c r="AV71" i="1" a="1"/>
  <c r="AV71" i="1" s="1"/>
  <c r="AV72" i="1" a="1"/>
  <c r="AV72" i="1" s="1"/>
  <c r="AV73" i="1" a="1"/>
  <c r="AV73" i="1" s="1"/>
  <c r="AV74" i="1" a="1"/>
  <c r="AV74" i="1" s="1"/>
  <c r="AV75" i="1" a="1"/>
  <c r="AV75" i="1" s="1"/>
  <c r="AV76" i="1" a="1"/>
  <c r="AV76" i="1" s="1"/>
  <c r="AV77" i="1" a="1"/>
  <c r="AV77" i="1" s="1"/>
  <c r="AV78" i="1" a="1"/>
  <c r="AV78" i="1" s="1"/>
  <c r="AV79" i="1" a="1"/>
  <c r="AV79" i="1" s="1"/>
  <c r="AV80" i="1" a="1"/>
  <c r="AV80" i="1" s="1"/>
  <c r="AV81" i="1" a="1"/>
  <c r="AV81" i="1" s="1"/>
  <c r="AV82" i="1" a="1"/>
  <c r="AV82" i="1" s="1"/>
  <c r="AV83" i="1" a="1"/>
  <c r="AV83" i="1" s="1"/>
  <c r="AV84" i="1" a="1"/>
  <c r="AV84" i="1" s="1"/>
  <c r="AV85" i="1" a="1"/>
  <c r="AV85" i="1" s="1"/>
  <c r="AV86" i="1" a="1"/>
  <c r="AV86" i="1" s="1"/>
  <c r="AV87" i="1" a="1"/>
  <c r="AV87" i="1" s="1"/>
  <c r="AV88" i="1" a="1"/>
  <c r="AV88" i="1" s="1"/>
  <c r="AV89" i="1" a="1"/>
  <c r="AV89" i="1" s="1"/>
  <c r="AV90" i="1" a="1"/>
  <c r="AV90" i="1" s="1"/>
  <c r="AV91" i="1" a="1"/>
  <c r="AV91" i="1" s="1"/>
  <c r="AV92" i="1" a="1"/>
  <c r="AV92" i="1" s="1"/>
  <c r="AV93" i="1" a="1"/>
  <c r="AV93" i="1" s="1"/>
  <c r="AV94" i="1" a="1"/>
  <c r="AV94" i="1" s="1"/>
  <c r="AV95" i="1" a="1"/>
  <c r="AV95" i="1" s="1"/>
  <c r="AV96" i="1" a="1"/>
  <c r="AV96" i="1" s="1"/>
  <c r="AV97" i="1" a="1"/>
  <c r="AV97" i="1" s="1"/>
  <c r="AV98" i="1" a="1"/>
  <c r="AV98" i="1" s="1"/>
  <c r="AV99" i="1" a="1"/>
  <c r="AV99" i="1" s="1"/>
  <c r="AV100" i="1" a="1"/>
  <c r="AV100" i="1" s="1"/>
  <c r="AV101" i="1" a="1"/>
  <c r="AV101" i="1" s="1"/>
  <c r="AV102" i="1" a="1"/>
  <c r="AV102" i="1" s="1"/>
  <c r="AV103" i="1" a="1"/>
  <c r="AV103" i="1" s="1"/>
  <c r="AV104" i="1" a="1"/>
  <c r="AV104" i="1" s="1"/>
  <c r="AV105" i="1" a="1"/>
  <c r="AV105" i="1" s="1"/>
  <c r="AV106" i="1" a="1"/>
  <c r="AV106" i="1" s="1"/>
  <c r="AV107" i="1" a="1"/>
  <c r="AV107" i="1" s="1"/>
  <c r="AV108" i="1" a="1"/>
  <c r="AV108" i="1" s="1"/>
  <c r="AV109" i="1" a="1"/>
  <c r="AV109" i="1" s="1"/>
  <c r="AV110" i="1" a="1"/>
  <c r="AV110" i="1" s="1"/>
  <c r="AV111" i="1" a="1"/>
  <c r="AV111" i="1" s="1"/>
  <c r="AV112" i="1" a="1"/>
  <c r="AV112" i="1" s="1"/>
  <c r="AV113" i="1" a="1"/>
  <c r="AV113" i="1" s="1"/>
  <c r="AV114" i="1" a="1"/>
  <c r="AV114" i="1" s="1"/>
  <c r="AV115" i="1" a="1"/>
  <c r="AV115" i="1" s="1"/>
  <c r="AV116" i="1" a="1"/>
  <c r="AV116" i="1" s="1"/>
  <c r="AV117" i="1" a="1"/>
  <c r="AV117" i="1" s="1"/>
  <c r="AV118" i="1" a="1"/>
  <c r="AV118" i="1" s="1"/>
  <c r="AV119" i="1" a="1"/>
  <c r="AV119" i="1" s="1"/>
  <c r="AV120" i="1" a="1"/>
  <c r="AV120" i="1" s="1"/>
  <c r="AV121" i="1" a="1"/>
  <c r="AV121" i="1" s="1"/>
  <c r="AV122" i="1" a="1"/>
  <c r="AV122" i="1" s="1"/>
  <c r="AV123" i="1" a="1"/>
  <c r="AV123" i="1" s="1"/>
  <c r="AV124" i="1" a="1"/>
  <c r="AV124" i="1" s="1"/>
  <c r="AV125" i="1" a="1"/>
  <c r="AV125" i="1" s="1"/>
  <c r="AV126" i="1" a="1"/>
  <c r="AV126" i="1" s="1"/>
  <c r="AV127" i="1" a="1"/>
  <c r="AV127" i="1" s="1"/>
  <c r="AV128" i="1" a="1"/>
  <c r="AV128" i="1" s="1"/>
  <c r="AV129" i="1" a="1"/>
  <c r="AV129" i="1" s="1"/>
  <c r="AV130" i="1" a="1"/>
  <c r="AV130" i="1" s="1"/>
  <c r="AV131" i="1" a="1"/>
  <c r="AV131" i="1" s="1"/>
  <c r="AV132" i="1" a="1"/>
  <c r="AV132" i="1" s="1"/>
  <c r="AV133" i="1" a="1"/>
  <c r="AV133" i="1" s="1"/>
  <c r="AV134" i="1" a="1"/>
  <c r="AV134" i="1" s="1"/>
  <c r="AV135" i="1" a="1"/>
  <c r="AV135" i="1" s="1"/>
  <c r="AV136" i="1" a="1"/>
  <c r="AV136" i="1" s="1"/>
  <c r="AV137" i="1" a="1"/>
  <c r="AV137" i="1" s="1"/>
  <c r="AV138" i="1" a="1"/>
  <c r="AV138" i="1" s="1"/>
  <c r="AV139" i="1" a="1"/>
  <c r="AV139" i="1" s="1"/>
  <c r="AV140" i="1" a="1"/>
  <c r="AV140" i="1" s="1"/>
  <c r="AV141" i="1" a="1"/>
  <c r="AV141" i="1" s="1"/>
  <c r="AV142" i="1" a="1"/>
  <c r="AV142" i="1" s="1"/>
  <c r="AV143" i="1" a="1"/>
  <c r="AV143" i="1" s="1"/>
  <c r="AV144" i="1" a="1"/>
  <c r="AV144" i="1" s="1"/>
  <c r="AV145" i="1" a="1"/>
  <c r="AV145" i="1" s="1"/>
  <c r="AV146" i="1" a="1"/>
  <c r="AV146" i="1" s="1"/>
  <c r="AV147" i="1" a="1"/>
  <c r="AV147" i="1" s="1"/>
  <c r="AV148" i="1" a="1"/>
  <c r="AV148" i="1" s="1"/>
  <c r="AV149" i="1" a="1"/>
  <c r="AV149" i="1" s="1"/>
  <c r="AV150" i="1" a="1"/>
  <c r="AV150" i="1" s="1"/>
  <c r="AV151" i="1" a="1"/>
  <c r="AV151" i="1" s="1"/>
  <c r="AV152" i="1" a="1"/>
  <c r="AV152" i="1" s="1"/>
  <c r="AV153" i="1" a="1"/>
  <c r="AV153" i="1" s="1"/>
  <c r="AV154" i="1" a="1"/>
  <c r="AV154" i="1" s="1"/>
  <c r="AV155" i="1" a="1"/>
  <c r="AV155" i="1" s="1"/>
  <c r="AV156" i="1" a="1"/>
  <c r="AV156" i="1" s="1"/>
  <c r="AV157" i="1" a="1"/>
  <c r="AV157" i="1" s="1"/>
  <c r="AV158" i="1" a="1"/>
  <c r="AV158" i="1" s="1"/>
  <c r="AV159" i="1" a="1"/>
  <c r="AV159" i="1" s="1"/>
  <c r="AV160" i="1" a="1"/>
  <c r="AV160" i="1" s="1"/>
  <c r="AV161" i="1" a="1"/>
  <c r="AV161" i="1" s="1"/>
  <c r="AV162" i="1" a="1"/>
  <c r="AV162" i="1" s="1"/>
  <c r="AV163" i="1" a="1"/>
  <c r="AV163" i="1" s="1"/>
  <c r="AV164" i="1" a="1"/>
  <c r="AV164" i="1" s="1"/>
  <c r="AV165" i="1" a="1"/>
  <c r="AV165" i="1" s="1"/>
  <c r="AV166" i="1" a="1"/>
  <c r="AV166" i="1" s="1"/>
  <c r="AV167" i="1" a="1"/>
  <c r="AV167" i="1" s="1"/>
  <c r="AV168" i="1" a="1"/>
  <c r="AV168" i="1" s="1"/>
  <c r="AV169" i="1" a="1"/>
  <c r="AV169" i="1" s="1"/>
  <c r="AV170" i="1" a="1"/>
  <c r="AV170" i="1" s="1"/>
  <c r="AV171" i="1" a="1"/>
  <c r="AV171" i="1" s="1"/>
  <c r="AV172" i="1" a="1"/>
  <c r="AV172" i="1" s="1"/>
  <c r="AV173" i="1" a="1"/>
  <c r="AV173" i="1" s="1"/>
  <c r="AV174" i="1" a="1"/>
  <c r="AV174" i="1" s="1"/>
  <c r="AV175" i="1" a="1"/>
  <c r="AV175" i="1" s="1"/>
  <c r="AV176" i="1" a="1"/>
  <c r="AV176" i="1" s="1"/>
  <c r="AV177" i="1" a="1"/>
  <c r="AV177" i="1" s="1"/>
  <c r="AV178" i="1" a="1"/>
  <c r="AV178" i="1" s="1"/>
  <c r="AV179" i="1" a="1"/>
  <c r="AV179" i="1" s="1"/>
  <c r="AV180" i="1" a="1"/>
  <c r="AV180" i="1" s="1"/>
  <c r="AV181" i="1" a="1"/>
  <c r="AV181" i="1" s="1"/>
  <c r="AV182" i="1" a="1"/>
  <c r="AV182" i="1" s="1"/>
  <c r="AV183" i="1" a="1"/>
  <c r="AV183" i="1" s="1"/>
  <c r="AV184" i="1" a="1"/>
  <c r="AV184" i="1" s="1"/>
  <c r="AV185" i="1" a="1"/>
  <c r="AV185" i="1" s="1"/>
  <c r="AV186" i="1" a="1"/>
  <c r="AV186" i="1" s="1"/>
  <c r="AV187" i="1" a="1"/>
  <c r="AV187" i="1" s="1"/>
  <c r="AV188" i="1" a="1"/>
  <c r="AV188" i="1" s="1"/>
  <c r="AV189" i="1" a="1"/>
  <c r="AV189" i="1" s="1"/>
  <c r="AV190" i="1" a="1"/>
  <c r="AV190" i="1" s="1"/>
  <c r="AV191" i="1" a="1"/>
  <c r="AV191" i="1" s="1"/>
  <c r="AV192" i="1" a="1"/>
  <c r="AV192" i="1" s="1"/>
  <c r="AV193" i="1" a="1"/>
  <c r="AV193" i="1" s="1"/>
  <c r="AV194" i="1" a="1"/>
  <c r="AV194" i="1" s="1"/>
  <c r="AV195" i="1" a="1"/>
  <c r="AV195" i="1" s="1"/>
  <c r="AV196" i="1" a="1"/>
  <c r="AV196" i="1" s="1"/>
  <c r="AV197" i="1" a="1"/>
  <c r="AV197" i="1" s="1"/>
  <c r="AV198" i="1" a="1"/>
  <c r="AV198" i="1" s="1"/>
  <c r="AV199" i="1" a="1"/>
  <c r="AV199" i="1" s="1"/>
  <c r="AV200" i="1" a="1"/>
  <c r="AV200" i="1" s="1"/>
  <c r="AV201" i="1" a="1"/>
  <c r="AV201" i="1" s="1"/>
  <c r="AV202" i="1" a="1"/>
  <c r="AV202" i="1" s="1"/>
  <c r="AV203" i="1" a="1"/>
  <c r="AV203" i="1" s="1"/>
  <c r="AV204" i="1" a="1"/>
  <c r="AV204" i="1" s="1"/>
  <c r="AV205" i="1" a="1"/>
  <c r="AV205" i="1" s="1"/>
  <c r="AV206" i="1" a="1"/>
  <c r="AV206" i="1" s="1"/>
  <c r="AV207" i="1" a="1"/>
  <c r="AV207" i="1" s="1"/>
  <c r="AV208" i="1" a="1"/>
  <c r="AV208" i="1" s="1"/>
  <c r="AV209" i="1" a="1"/>
  <c r="AV209" i="1" s="1"/>
  <c r="AV210" i="1" a="1"/>
  <c r="AV210" i="1" s="1"/>
  <c r="AV211" i="1" a="1"/>
  <c r="AV211" i="1" s="1"/>
  <c r="AV212" i="1" a="1"/>
  <c r="AV212" i="1" s="1"/>
  <c r="AV213" i="1" a="1"/>
  <c r="AV213" i="1" s="1"/>
  <c r="AV214" i="1" a="1"/>
  <c r="AV214" i="1" s="1"/>
  <c r="AV215" i="1" a="1"/>
  <c r="AV215" i="1" s="1"/>
  <c r="AV216" i="1" a="1"/>
  <c r="AV216" i="1" s="1"/>
  <c r="AV217" i="1" a="1"/>
  <c r="AV217" i="1" s="1"/>
  <c r="AV218" i="1" a="1"/>
  <c r="AV218" i="1" s="1"/>
  <c r="AV219" i="1" a="1"/>
  <c r="AV219" i="1" s="1"/>
  <c r="AV220" i="1" a="1"/>
  <c r="AV220" i="1" s="1"/>
  <c r="AV221" i="1" a="1"/>
  <c r="AV221" i="1" s="1"/>
  <c r="AV222" i="1" a="1"/>
  <c r="AV222" i="1" s="1"/>
  <c r="AV223" i="1" a="1"/>
  <c r="AV223" i="1" s="1"/>
  <c r="AV224" i="1" a="1"/>
  <c r="AV224" i="1" s="1"/>
  <c r="AV225" i="1" a="1"/>
  <c r="AV225" i="1" s="1"/>
  <c r="AV226" i="1" a="1"/>
  <c r="AV226" i="1" s="1"/>
  <c r="AV227" i="1" a="1"/>
  <c r="AV227" i="1" s="1"/>
  <c r="AV228" i="1" a="1"/>
  <c r="AV228" i="1" s="1"/>
  <c r="AV229" i="1" a="1"/>
  <c r="AV229" i="1" s="1"/>
  <c r="AV230" i="1" a="1"/>
  <c r="AV230" i="1" s="1"/>
  <c r="AV231" i="1" a="1"/>
  <c r="AV231" i="1" s="1"/>
  <c r="AV232" i="1" a="1"/>
  <c r="AV232" i="1" s="1"/>
  <c r="AV233" i="1" a="1"/>
  <c r="AV233" i="1" s="1"/>
  <c r="AV234" i="1" a="1"/>
  <c r="AV234" i="1" s="1"/>
  <c r="AV235" i="1" a="1"/>
  <c r="AV235" i="1" s="1"/>
  <c r="AV236" i="1" a="1"/>
  <c r="AV236" i="1" s="1"/>
  <c r="AV237" i="1" a="1"/>
  <c r="AV237" i="1" s="1"/>
  <c r="AV238" i="1" a="1"/>
  <c r="AV238" i="1" s="1"/>
  <c r="AV239" i="1" a="1"/>
  <c r="AV239" i="1" s="1"/>
  <c r="AV240" i="1" a="1"/>
  <c r="AV240" i="1" s="1"/>
  <c r="AV241" i="1" a="1"/>
  <c r="AV241" i="1" s="1"/>
  <c r="AV242" i="1" a="1"/>
  <c r="AV242" i="1" s="1"/>
  <c r="AV243" i="1" a="1"/>
  <c r="AV243" i="1" s="1"/>
  <c r="AV244" i="1" a="1"/>
  <c r="AV244" i="1" s="1"/>
  <c r="AV245" i="1" a="1"/>
  <c r="AV245" i="1" s="1"/>
  <c r="AV246" i="1" a="1"/>
  <c r="AV246" i="1" s="1"/>
  <c r="AV247" i="1" a="1"/>
  <c r="AV247" i="1" s="1"/>
  <c r="AV248" i="1" a="1"/>
  <c r="AV248" i="1" s="1"/>
  <c r="AV249" i="1" a="1"/>
  <c r="AV249" i="1" s="1"/>
  <c r="AV250" i="1" a="1"/>
  <c r="AV250" i="1" s="1"/>
  <c r="AV251" i="1" a="1"/>
  <c r="AV251" i="1" s="1"/>
  <c r="AV252" i="1" a="1"/>
  <c r="AV252" i="1" s="1"/>
  <c r="AV253" i="1" a="1"/>
  <c r="AV253" i="1" s="1"/>
  <c r="AV254" i="1" a="1"/>
  <c r="AV254" i="1" s="1"/>
  <c r="AV255" i="1" a="1"/>
  <c r="AV255" i="1" s="1"/>
  <c r="AV256" i="1" a="1"/>
  <c r="AV256" i="1" s="1"/>
  <c r="AV257" i="1" a="1"/>
  <c r="AV257" i="1" s="1"/>
  <c r="AV258" i="1" a="1"/>
  <c r="AV258" i="1" s="1"/>
  <c r="AV259" i="1" a="1"/>
  <c r="AV259" i="1" s="1"/>
  <c r="AV260" i="1" a="1"/>
  <c r="AV260" i="1" s="1"/>
  <c r="AV261" i="1" a="1"/>
  <c r="AV261" i="1" s="1"/>
  <c r="AV262" i="1" a="1"/>
  <c r="AV262" i="1" s="1"/>
  <c r="AV263" i="1" a="1"/>
  <c r="AV263" i="1" s="1"/>
  <c r="AV264" i="1" a="1"/>
  <c r="AV264" i="1" s="1"/>
  <c r="AV265" i="1" a="1"/>
  <c r="AV265" i="1" s="1"/>
  <c r="AV266" i="1" a="1"/>
  <c r="AV266" i="1" s="1"/>
  <c r="AV267" i="1" a="1"/>
  <c r="AV267" i="1" s="1"/>
  <c r="AV268" i="1" a="1"/>
  <c r="AV268" i="1" s="1"/>
  <c r="AV269" i="1" a="1"/>
  <c r="AV269" i="1" s="1"/>
  <c r="AV270" i="1" a="1"/>
  <c r="AV270" i="1" s="1"/>
  <c r="AV271" i="1" a="1"/>
  <c r="AV271" i="1" s="1"/>
  <c r="AV272" i="1" a="1"/>
  <c r="AV272" i="1" s="1"/>
  <c r="AV273" i="1" a="1"/>
  <c r="AV273" i="1" s="1"/>
  <c r="AV274" i="1" a="1"/>
  <c r="AV274" i="1" s="1"/>
  <c r="AV275" i="1" a="1"/>
  <c r="AV275" i="1" s="1"/>
  <c r="AV276" i="1" a="1"/>
  <c r="AV276" i="1" s="1"/>
  <c r="AV277" i="1" a="1"/>
  <c r="AV277" i="1" s="1"/>
  <c r="AV278" i="1" a="1"/>
  <c r="AV278" i="1" s="1"/>
  <c r="AV279" i="1" a="1"/>
  <c r="AV279" i="1" s="1"/>
  <c r="AV280" i="1" a="1"/>
  <c r="AV280" i="1" s="1"/>
  <c r="AV281" i="1" a="1"/>
  <c r="AV281" i="1" s="1"/>
  <c r="AV282" i="1" a="1"/>
  <c r="AV282" i="1" s="1"/>
  <c r="AV283" i="1" a="1"/>
  <c r="AV283" i="1" s="1"/>
  <c r="AV284" i="1" a="1"/>
  <c r="AV284" i="1" s="1"/>
  <c r="AV285" i="1" a="1"/>
  <c r="AV285" i="1" s="1"/>
  <c r="AV286" i="1" a="1"/>
  <c r="AV286" i="1" s="1"/>
  <c r="AV287" i="1" a="1"/>
  <c r="AV287" i="1" s="1"/>
  <c r="AV288" i="1" a="1"/>
  <c r="AV288" i="1" s="1"/>
  <c r="AV289" i="1" a="1"/>
  <c r="AV289" i="1" s="1"/>
  <c r="AV290" i="1" a="1"/>
  <c r="AV290" i="1" s="1"/>
  <c r="AV291" i="1" a="1"/>
  <c r="AV291" i="1" s="1"/>
  <c r="AV292" i="1" a="1"/>
  <c r="AV292" i="1" s="1"/>
  <c r="AV293" i="1" a="1"/>
  <c r="AV293" i="1" s="1"/>
  <c r="AV294" i="1" a="1"/>
  <c r="AV294" i="1" s="1"/>
  <c r="AV295" i="1" a="1"/>
  <c r="AV295" i="1" s="1"/>
  <c r="AV296" i="1" a="1"/>
  <c r="AV296" i="1" s="1"/>
  <c r="AV297" i="1" a="1"/>
  <c r="AV297" i="1" s="1"/>
  <c r="AV298" i="1" a="1"/>
  <c r="AV298" i="1" s="1"/>
  <c r="AV299" i="1" a="1"/>
  <c r="AV299" i="1" s="1"/>
  <c r="AV300" i="1" a="1"/>
  <c r="AV300" i="1" s="1"/>
  <c r="AV301" i="1" a="1"/>
  <c r="AV301" i="1" s="1"/>
  <c r="AV302" i="1" a="1"/>
  <c r="AV302" i="1" s="1"/>
  <c r="AV303" i="1" a="1"/>
  <c r="AV303" i="1" s="1"/>
  <c r="AV304" i="1" a="1"/>
  <c r="AV304" i="1" s="1"/>
  <c r="AV305" i="1" a="1"/>
  <c r="AV305" i="1" s="1"/>
  <c r="AV306" i="1" a="1"/>
  <c r="AV306" i="1" s="1"/>
  <c r="AV307" i="1" a="1"/>
  <c r="AV307" i="1" s="1"/>
  <c r="AV308" i="1" a="1"/>
  <c r="AV308" i="1" s="1"/>
  <c r="AV309" i="1" a="1"/>
  <c r="AV309" i="1" s="1"/>
  <c r="AV310" i="1" a="1"/>
  <c r="AV310" i="1" s="1"/>
  <c r="AV311" i="1" a="1"/>
  <c r="AV311" i="1" s="1"/>
  <c r="AV312" i="1" a="1"/>
  <c r="AV312" i="1" s="1"/>
  <c r="AV313" i="1" a="1"/>
  <c r="AV313" i="1" s="1"/>
  <c r="AV314" i="1" a="1"/>
  <c r="AV314" i="1" s="1"/>
  <c r="AV315" i="1" a="1"/>
  <c r="AV315" i="1" s="1"/>
  <c r="AV316" i="1" a="1"/>
  <c r="AV316" i="1" s="1"/>
  <c r="AV317" i="1" a="1"/>
  <c r="AV317" i="1" s="1"/>
  <c r="AV318" i="1" a="1"/>
  <c r="AV318" i="1" s="1"/>
  <c r="AV319" i="1" a="1"/>
  <c r="AV319" i="1" s="1"/>
  <c r="AV320" i="1" a="1"/>
  <c r="AV320" i="1" s="1"/>
  <c r="AV321" i="1" a="1"/>
  <c r="AV321" i="1" s="1"/>
  <c r="AV322" i="1" a="1"/>
  <c r="AV322" i="1" s="1"/>
  <c r="AV323" i="1" a="1"/>
  <c r="AV323" i="1" s="1"/>
  <c r="AV324" i="1" a="1"/>
  <c r="AV324" i="1" s="1"/>
  <c r="AV325" i="1" a="1"/>
  <c r="AV325" i="1" s="1"/>
  <c r="AV326" i="1" a="1"/>
  <c r="AV326" i="1" s="1"/>
  <c r="AV327" i="1" a="1"/>
  <c r="AV327" i="1" s="1"/>
  <c r="AV328" i="1" a="1"/>
  <c r="AV328" i="1" s="1"/>
  <c r="AV329" i="1" a="1"/>
  <c r="AV329" i="1" s="1"/>
  <c r="AV330" i="1" a="1"/>
  <c r="AV330" i="1" s="1"/>
  <c r="AV331" i="1" a="1"/>
  <c r="AV331" i="1" s="1"/>
  <c r="AV332" i="1" a="1"/>
  <c r="AV332" i="1" s="1"/>
  <c r="AV333" i="1" a="1"/>
  <c r="AV333" i="1" s="1"/>
  <c r="AV334" i="1" a="1"/>
  <c r="AV334" i="1" s="1"/>
  <c r="AV335" i="1" a="1"/>
  <c r="AV335" i="1" s="1"/>
  <c r="AV336" i="1" a="1"/>
  <c r="AV336" i="1" s="1"/>
  <c r="AV337" i="1" a="1"/>
  <c r="AV337" i="1" s="1"/>
  <c r="AV338" i="1" a="1"/>
  <c r="AV338" i="1" s="1"/>
  <c r="AV339" i="1" a="1"/>
  <c r="AV339" i="1" s="1"/>
  <c r="AV340" i="1" a="1"/>
  <c r="AV340" i="1" s="1"/>
  <c r="AV341" i="1" a="1"/>
  <c r="AV341" i="1" s="1"/>
  <c r="AV342" i="1" a="1"/>
  <c r="AV342" i="1" s="1"/>
  <c r="AV343" i="1" a="1"/>
  <c r="AV343" i="1" s="1"/>
  <c r="AV344" i="1" a="1"/>
  <c r="AV344" i="1" s="1"/>
  <c r="AV345" i="1" a="1"/>
  <c r="AV345" i="1" s="1"/>
  <c r="AV346" i="1" a="1"/>
  <c r="AV346" i="1" s="1"/>
  <c r="AV347" i="1" a="1"/>
  <c r="AV347" i="1" s="1"/>
  <c r="AV348" i="1" a="1"/>
  <c r="AV348" i="1" s="1"/>
  <c r="AV349" i="1" a="1"/>
  <c r="AV349" i="1" s="1"/>
  <c r="AV350" i="1" a="1"/>
  <c r="AV350" i="1" s="1"/>
  <c r="AV351" i="1" a="1"/>
  <c r="AV351" i="1" s="1"/>
  <c r="AV352" i="1" a="1"/>
  <c r="AV352" i="1" s="1"/>
  <c r="AV353" i="1" a="1"/>
  <c r="AV353" i="1" s="1"/>
  <c r="AV354" i="1" a="1"/>
  <c r="AV354" i="1" s="1"/>
  <c r="AV355" i="1" a="1"/>
  <c r="AV355" i="1" s="1"/>
  <c r="AV356" i="1" a="1"/>
  <c r="AV356" i="1" s="1"/>
  <c r="AV357" i="1" a="1"/>
  <c r="AV357" i="1" s="1"/>
  <c r="AV358" i="1" a="1"/>
  <c r="AV358" i="1" s="1"/>
  <c r="AV359" i="1" a="1"/>
  <c r="AV359" i="1" s="1"/>
  <c r="AV360" i="1" a="1"/>
  <c r="AV360" i="1" s="1"/>
  <c r="AV361" i="1" a="1"/>
  <c r="AV361" i="1" s="1"/>
  <c r="AV362" i="1" a="1"/>
  <c r="AV362" i="1" s="1"/>
  <c r="AV363" i="1" a="1"/>
  <c r="AV363" i="1" s="1"/>
  <c r="AV364" i="1" a="1"/>
  <c r="AV364" i="1" s="1"/>
  <c r="AV365" i="1" a="1"/>
  <c r="AV365" i="1" s="1"/>
  <c r="AV366" i="1" a="1"/>
  <c r="AV366" i="1" s="1"/>
  <c r="AV367" i="1" a="1"/>
  <c r="AV367" i="1" s="1"/>
  <c r="AV368" i="1" a="1"/>
  <c r="AV368" i="1" s="1"/>
  <c r="AV369" i="1" a="1"/>
  <c r="AV369" i="1" s="1"/>
  <c r="AV370" i="1" a="1"/>
  <c r="AV370" i="1" s="1"/>
  <c r="AV371" i="1" a="1"/>
  <c r="AV371" i="1" s="1"/>
  <c r="AV372" i="1" a="1"/>
  <c r="AV372" i="1" s="1"/>
  <c r="AV373" i="1" a="1"/>
  <c r="AV373" i="1" s="1"/>
  <c r="AV374" i="1" a="1"/>
  <c r="AV374" i="1" s="1"/>
  <c r="AV375" i="1" a="1"/>
  <c r="AV375" i="1" s="1"/>
  <c r="AV376" i="1" a="1"/>
  <c r="AV376" i="1" s="1"/>
  <c r="AV377" i="1" a="1"/>
  <c r="AV377" i="1" s="1"/>
  <c r="AV378" i="1" a="1"/>
  <c r="AV378" i="1" s="1"/>
  <c r="AV379" i="1" a="1"/>
  <c r="AV379" i="1" s="1"/>
  <c r="AV380" i="1" a="1"/>
  <c r="AV380" i="1" s="1"/>
  <c r="AV381" i="1" a="1"/>
  <c r="AV381" i="1" s="1"/>
  <c r="AV382" i="1" a="1"/>
  <c r="AV382" i="1" s="1"/>
  <c r="AV383" i="1" a="1"/>
  <c r="AV383" i="1" s="1"/>
  <c r="AV384" i="1" a="1"/>
  <c r="AV384" i="1" s="1"/>
  <c r="AV385" i="1" a="1"/>
  <c r="AV385" i="1" s="1"/>
  <c r="AV386" i="1" a="1"/>
  <c r="AV386" i="1" s="1"/>
  <c r="AV387" i="1" a="1"/>
  <c r="AV387" i="1" s="1"/>
  <c r="AV388" i="1" a="1"/>
  <c r="AV388" i="1" s="1"/>
  <c r="AV389" i="1" a="1"/>
  <c r="AV389" i="1" s="1"/>
  <c r="AV390" i="1" a="1"/>
  <c r="AV390" i="1" s="1"/>
  <c r="AV391" i="1" a="1"/>
  <c r="AV391" i="1" s="1"/>
  <c r="AV392" i="1" a="1"/>
  <c r="AV392" i="1" s="1"/>
  <c r="AV393" i="1" a="1"/>
  <c r="AV393" i="1" s="1"/>
  <c r="AV394" i="1" a="1"/>
  <c r="AV394" i="1" s="1"/>
  <c r="AV395" i="1" a="1"/>
  <c r="AV395" i="1" s="1"/>
  <c r="AV396" i="1" a="1"/>
  <c r="AV396" i="1" s="1"/>
  <c r="AV397" i="1" a="1"/>
  <c r="AV397" i="1" s="1"/>
  <c r="AV398" i="1" a="1"/>
  <c r="AV398" i="1" s="1"/>
  <c r="AV399" i="1" a="1"/>
  <c r="AV399" i="1" s="1"/>
  <c r="AV400" i="1" a="1"/>
  <c r="AV400" i="1" s="1"/>
  <c r="AV401" i="1" a="1"/>
  <c r="AV401" i="1" s="1"/>
  <c r="AV402" i="1" a="1"/>
  <c r="AV402" i="1" s="1"/>
  <c r="AV403" i="1" a="1"/>
  <c r="AV403" i="1" s="1"/>
  <c r="AV404" i="1" a="1"/>
  <c r="AV404" i="1" s="1"/>
  <c r="AV405" i="1" a="1"/>
  <c r="AV405" i="1" s="1"/>
  <c r="AV406" i="1" a="1"/>
  <c r="AV406" i="1" s="1"/>
  <c r="AV407" i="1" a="1"/>
  <c r="AV407" i="1" s="1"/>
  <c r="AV408" i="1" a="1"/>
  <c r="AV408" i="1" s="1"/>
  <c r="AV409" i="1" a="1"/>
  <c r="AV409" i="1" s="1"/>
  <c r="AV410" i="1" a="1"/>
  <c r="AV410" i="1" s="1"/>
  <c r="AV411" i="1" a="1"/>
  <c r="AV411" i="1" s="1"/>
  <c r="AV412" i="1" a="1"/>
  <c r="AV412" i="1" s="1"/>
  <c r="AV413" i="1" a="1"/>
  <c r="AV413" i="1" s="1"/>
  <c r="AV414" i="1" a="1"/>
  <c r="AV414" i="1" s="1"/>
  <c r="AV415" i="1" a="1"/>
  <c r="AV415" i="1" s="1"/>
  <c r="AV416" i="1" a="1"/>
  <c r="AV416" i="1" s="1"/>
  <c r="AV417" i="1" a="1"/>
  <c r="AV417" i="1" s="1"/>
  <c r="AV418" i="1" a="1"/>
  <c r="AV418" i="1" s="1"/>
  <c r="AV419" i="1" a="1"/>
  <c r="AV419" i="1" s="1"/>
  <c r="AV420" i="1" a="1"/>
  <c r="AV420" i="1" s="1"/>
  <c r="AV421" i="1" a="1"/>
  <c r="AV421" i="1" s="1"/>
  <c r="AV422" i="1" a="1"/>
  <c r="AV422" i="1" s="1"/>
  <c r="AV423" i="1" a="1"/>
  <c r="AV423" i="1" s="1"/>
  <c r="AV424" i="1" a="1"/>
  <c r="AV424" i="1" s="1"/>
  <c r="AV425" i="1" a="1"/>
  <c r="AV425" i="1" s="1"/>
  <c r="AV426" i="1" a="1"/>
  <c r="AV426" i="1" s="1"/>
  <c r="AV427" i="1" a="1"/>
  <c r="AV427" i="1" s="1"/>
  <c r="AV428" i="1" a="1"/>
  <c r="AV428" i="1" s="1"/>
  <c r="AV429" i="1" a="1"/>
  <c r="AV429" i="1" s="1"/>
  <c r="AV430" i="1" a="1"/>
  <c r="AV430" i="1" s="1"/>
  <c r="AV431" i="1" a="1"/>
  <c r="AV431" i="1" s="1"/>
  <c r="AV432" i="1" a="1"/>
  <c r="AV432" i="1" s="1"/>
  <c r="AV433" i="1" a="1"/>
  <c r="AV433" i="1" s="1"/>
  <c r="AV434" i="1" a="1"/>
  <c r="AV434" i="1" s="1"/>
  <c r="AV435" i="1" a="1"/>
  <c r="AV435" i="1" s="1"/>
  <c r="AV436" i="1" a="1"/>
  <c r="AV436" i="1" s="1"/>
  <c r="AV437" i="1" a="1"/>
  <c r="AV437" i="1" s="1"/>
  <c r="AV438" i="1" a="1"/>
  <c r="AV438" i="1" s="1"/>
  <c r="AV439" i="1" a="1"/>
  <c r="AV439" i="1" s="1"/>
  <c r="AV440" i="1" a="1"/>
  <c r="AV440" i="1" s="1"/>
  <c r="AV441" i="1" a="1"/>
  <c r="AV441" i="1" s="1"/>
  <c r="AV442" i="1" a="1"/>
  <c r="AV442" i="1" s="1"/>
  <c r="AV443" i="1" a="1"/>
  <c r="AV443" i="1" s="1"/>
  <c r="AV444" i="1" a="1"/>
  <c r="AV444" i="1" s="1"/>
  <c r="AV445" i="1" a="1"/>
  <c r="AV445" i="1" s="1"/>
  <c r="AV446" i="1" a="1"/>
  <c r="AV446" i="1" s="1"/>
  <c r="AV447" i="1" a="1"/>
  <c r="AV447" i="1" s="1"/>
  <c r="AV448" i="1" a="1"/>
  <c r="AV448" i="1" s="1"/>
  <c r="AV449" i="1" a="1"/>
  <c r="AV449" i="1" s="1"/>
  <c r="AV450" i="1" a="1"/>
  <c r="AV450" i="1" s="1"/>
  <c r="AV451" i="1" a="1"/>
  <c r="AV451" i="1" s="1"/>
  <c r="AV452" i="1" a="1"/>
  <c r="AV452" i="1" s="1"/>
  <c r="AV453" i="1" a="1"/>
  <c r="AV453" i="1" s="1"/>
  <c r="AV454" i="1" a="1"/>
  <c r="AV454" i="1" s="1"/>
  <c r="AV455" i="1" a="1"/>
  <c r="AV455" i="1" s="1"/>
  <c r="AV456" i="1" a="1"/>
  <c r="AV456" i="1" s="1"/>
  <c r="AV457" i="1" a="1"/>
  <c r="AV457" i="1" s="1"/>
  <c r="AV458" i="1" a="1"/>
  <c r="AV458" i="1" s="1"/>
  <c r="AV459" i="1" a="1"/>
  <c r="AV459" i="1" s="1"/>
  <c r="AV460" i="1" a="1"/>
  <c r="AV460" i="1" s="1"/>
  <c r="AV461" i="1" a="1"/>
  <c r="AV461" i="1" s="1"/>
  <c r="AV462" i="1" a="1"/>
  <c r="AV462" i="1" s="1"/>
  <c r="AV463" i="1" a="1"/>
  <c r="AV463" i="1" s="1"/>
  <c r="AV464" i="1" a="1"/>
  <c r="AV464" i="1" s="1"/>
  <c r="AV465" i="1" a="1"/>
  <c r="AV465" i="1" s="1"/>
  <c r="AV466" i="1" a="1"/>
  <c r="AV466" i="1" s="1"/>
  <c r="AV467" i="1" a="1"/>
  <c r="AV467" i="1" s="1"/>
  <c r="AV468" i="1" a="1"/>
  <c r="AV468" i="1" s="1"/>
  <c r="AV469" i="1" a="1"/>
  <c r="AV469" i="1" s="1"/>
  <c r="AV470" i="1" a="1"/>
  <c r="AV470" i="1" s="1"/>
  <c r="AV471" i="1" a="1"/>
  <c r="AV471" i="1" s="1"/>
  <c r="AV472" i="1" a="1"/>
  <c r="AV472" i="1" s="1"/>
  <c r="AV473" i="1" a="1"/>
  <c r="AV473" i="1" s="1"/>
  <c r="AV474" i="1" a="1"/>
  <c r="AV474" i="1" s="1"/>
  <c r="AV475" i="1" a="1"/>
  <c r="AV475" i="1" s="1"/>
  <c r="AV476" i="1" a="1"/>
  <c r="AV476" i="1" s="1"/>
  <c r="AV477" i="1" a="1"/>
  <c r="AV477" i="1" s="1"/>
  <c r="AV478" i="1" a="1"/>
  <c r="AV478" i="1" s="1"/>
  <c r="AV479" i="1" a="1"/>
  <c r="AV479" i="1" s="1"/>
  <c r="AV480" i="1" a="1"/>
  <c r="AV480" i="1" s="1"/>
  <c r="AV481" i="1" a="1"/>
  <c r="AV481" i="1" s="1"/>
  <c r="AV482" i="1" a="1"/>
  <c r="AV482" i="1" s="1"/>
  <c r="AV483" i="1" a="1"/>
  <c r="AV483" i="1" s="1"/>
  <c r="AV484" i="1" a="1"/>
  <c r="AV484" i="1" s="1"/>
  <c r="AV485" i="1" a="1"/>
  <c r="AV485" i="1" s="1"/>
  <c r="AV486" i="1" a="1"/>
  <c r="AV486" i="1" s="1"/>
  <c r="AV487" i="1" a="1"/>
  <c r="AV487" i="1" s="1"/>
  <c r="AV488" i="1" a="1"/>
  <c r="AV488" i="1" s="1"/>
  <c r="AV489" i="1" a="1"/>
  <c r="AV489" i="1" s="1"/>
  <c r="AV490" i="1" a="1"/>
  <c r="AV490" i="1" s="1"/>
  <c r="AV491" i="1" a="1"/>
  <c r="AV491" i="1" s="1"/>
  <c r="AV492" i="1" a="1"/>
  <c r="AV492" i="1" s="1"/>
  <c r="AV493" i="1" a="1"/>
  <c r="AV493" i="1" s="1"/>
  <c r="AV494" i="1" a="1"/>
  <c r="AV494" i="1" s="1"/>
  <c r="AV495" i="1" a="1"/>
  <c r="AV495" i="1" s="1"/>
  <c r="AV496" i="1" a="1"/>
  <c r="AV496" i="1" s="1"/>
  <c r="AV497" i="1" a="1"/>
  <c r="AV497" i="1" s="1"/>
  <c r="AV498" i="1" a="1"/>
  <c r="AV498" i="1" s="1"/>
  <c r="AV499" i="1" a="1"/>
  <c r="AV499" i="1" s="1"/>
  <c r="AV500" i="1" a="1"/>
  <c r="AV500" i="1" s="1"/>
  <c r="AV501" i="1" a="1"/>
  <c r="AV501" i="1" s="1"/>
  <c r="AV502" i="1" a="1"/>
  <c r="AV502" i="1" s="1"/>
  <c r="AV503" i="1" a="1"/>
  <c r="AV503" i="1" s="1"/>
  <c r="AV504" i="1" a="1"/>
  <c r="AV504" i="1" s="1"/>
  <c r="AV505" i="1" a="1"/>
  <c r="AV505" i="1" s="1"/>
  <c r="AV506" i="1" a="1"/>
  <c r="AV506" i="1" s="1"/>
  <c r="AV507" i="1" a="1"/>
  <c r="AV507" i="1" s="1"/>
  <c r="AV508" i="1" a="1"/>
  <c r="AV508" i="1" s="1"/>
  <c r="AV509" i="1" a="1"/>
  <c r="AV509" i="1" s="1"/>
  <c r="AV510" i="1" a="1"/>
  <c r="AV510" i="1" s="1"/>
  <c r="AV511" i="1" a="1"/>
  <c r="AV511" i="1" s="1"/>
  <c r="AV512" i="1" a="1"/>
  <c r="AV512" i="1" s="1"/>
  <c r="AV513" i="1" a="1"/>
  <c r="AV513" i="1" s="1"/>
  <c r="AV514" i="1" a="1"/>
  <c r="AV514" i="1" s="1"/>
  <c r="AV515" i="1" a="1"/>
  <c r="AV515" i="1" s="1"/>
  <c r="AV516" i="1" a="1"/>
  <c r="AV516" i="1" s="1"/>
  <c r="AV517" i="1" a="1"/>
  <c r="AV517" i="1" s="1"/>
  <c r="AV518" i="1" a="1"/>
  <c r="AV518" i="1" s="1"/>
  <c r="AV519" i="1" a="1"/>
  <c r="AV519" i="1" s="1"/>
  <c r="AV520" i="1" a="1"/>
  <c r="AV520" i="1" s="1"/>
  <c r="AV521" i="1" a="1"/>
  <c r="AV521" i="1" s="1"/>
  <c r="AV522" i="1" a="1"/>
  <c r="AV522" i="1" s="1"/>
  <c r="AV523" i="1" a="1"/>
  <c r="AV523" i="1" s="1"/>
  <c r="AV524" i="1" a="1"/>
  <c r="AV524" i="1" s="1"/>
  <c r="AV525" i="1" a="1"/>
  <c r="AV525" i="1" s="1"/>
  <c r="AV526" i="1" a="1"/>
  <c r="AV526" i="1" s="1"/>
  <c r="AV527" i="1" a="1"/>
  <c r="AV527" i="1" s="1"/>
  <c r="AV528" i="1" a="1"/>
  <c r="AV528" i="1" s="1"/>
  <c r="AV529" i="1" a="1"/>
  <c r="AV529" i="1" s="1"/>
  <c r="AV530" i="1" a="1"/>
  <c r="AV530" i="1" s="1"/>
  <c r="AV531" i="1" a="1"/>
  <c r="AV531" i="1" s="1"/>
  <c r="AV532" i="1" a="1"/>
  <c r="AV532" i="1" s="1"/>
  <c r="AV533" i="1" a="1"/>
  <c r="AV533" i="1" s="1"/>
  <c r="AV534" i="1" a="1"/>
  <c r="AV534" i="1" s="1"/>
  <c r="AV535" i="1" a="1"/>
  <c r="AV535" i="1" s="1"/>
  <c r="AV536" i="1" a="1"/>
  <c r="AV536" i="1" s="1"/>
  <c r="AV537" i="1" a="1"/>
  <c r="AV537" i="1" s="1"/>
  <c r="AV538" i="1" a="1"/>
  <c r="AV538" i="1" s="1"/>
  <c r="AV539" i="1" a="1"/>
  <c r="AV539" i="1" s="1"/>
  <c r="AV540" i="1" a="1"/>
  <c r="AV540" i="1" s="1"/>
  <c r="AV541" i="1" a="1"/>
  <c r="AV541" i="1" s="1"/>
  <c r="AV542" i="1" a="1"/>
  <c r="AV542" i="1" s="1"/>
  <c r="AV543" i="1" a="1"/>
  <c r="AV543" i="1" s="1"/>
  <c r="AV544" i="1" a="1"/>
  <c r="AV544" i="1" s="1"/>
  <c r="AV545" i="1" a="1"/>
  <c r="AV545" i="1" s="1"/>
  <c r="AV546" i="1" a="1"/>
  <c r="AV546" i="1" s="1"/>
  <c r="AV547" i="1" a="1"/>
  <c r="AV547" i="1" s="1"/>
  <c r="AV548" i="1" a="1"/>
  <c r="AV548" i="1" s="1"/>
  <c r="AV549" i="1" a="1"/>
  <c r="AV549" i="1" s="1"/>
  <c r="AV550" i="1" a="1"/>
  <c r="AV550" i="1" s="1"/>
  <c r="AV551" i="1" a="1"/>
  <c r="AV551" i="1" s="1"/>
  <c r="AV552" i="1" a="1"/>
  <c r="AV552" i="1" s="1"/>
  <c r="AV553" i="1" a="1"/>
  <c r="AV553" i="1" s="1"/>
  <c r="AV554" i="1" a="1"/>
  <c r="AV554" i="1" s="1"/>
  <c r="AV555" i="1" a="1"/>
  <c r="AV555" i="1" s="1"/>
  <c r="AV556" i="1" a="1"/>
  <c r="AV556" i="1" s="1"/>
  <c r="AV557" i="1" a="1"/>
  <c r="AV557" i="1" s="1"/>
  <c r="AV558" i="1" a="1"/>
  <c r="AV558" i="1" s="1"/>
  <c r="AV559" i="1" a="1"/>
  <c r="AV559" i="1" s="1"/>
  <c r="AV560" i="1" a="1"/>
  <c r="AV560" i="1" s="1"/>
  <c r="AV561" i="1" a="1"/>
  <c r="AV561" i="1" s="1"/>
  <c r="AV562" i="1" a="1"/>
  <c r="AV562" i="1" s="1"/>
  <c r="AV563" i="1" a="1"/>
  <c r="AV563" i="1" s="1"/>
  <c r="AV564" i="1" a="1"/>
  <c r="AV564" i="1" s="1"/>
  <c r="AV565" i="1" a="1"/>
  <c r="AV565" i="1" s="1"/>
  <c r="AV566" i="1" a="1"/>
  <c r="AV566" i="1" s="1"/>
  <c r="AV567" i="1" a="1"/>
  <c r="AV567" i="1" s="1"/>
  <c r="AV568" i="1" a="1"/>
  <c r="AV568" i="1" s="1"/>
  <c r="AV569" i="1" a="1"/>
  <c r="AV569" i="1" s="1"/>
  <c r="AV570" i="1" a="1"/>
  <c r="AV570" i="1" s="1"/>
  <c r="AV571" i="1" a="1"/>
  <c r="AV571" i="1" s="1"/>
  <c r="AV572" i="1" a="1"/>
  <c r="AV572" i="1" s="1"/>
  <c r="AV573" i="1" a="1"/>
  <c r="AV573" i="1" s="1"/>
  <c r="AV574" i="1" a="1"/>
  <c r="AV574" i="1" s="1"/>
  <c r="AV575" i="1" a="1"/>
  <c r="AV575" i="1" s="1"/>
  <c r="AV576" i="1" a="1"/>
  <c r="AV576" i="1" s="1"/>
  <c r="AV577" i="1" a="1"/>
  <c r="AV577" i="1" s="1"/>
  <c r="AV578" i="1" a="1"/>
  <c r="AV578" i="1" s="1"/>
  <c r="AV579" i="1" a="1"/>
  <c r="AV579" i="1" s="1"/>
  <c r="AV580" i="1" a="1"/>
  <c r="AV580" i="1" s="1"/>
  <c r="AV581" i="1" a="1"/>
  <c r="AV581" i="1" s="1"/>
  <c r="AV582" i="1" a="1"/>
  <c r="AV582" i="1" s="1"/>
  <c r="AV583" i="1" a="1"/>
  <c r="AV583" i="1" s="1"/>
  <c r="AV584" i="1" a="1"/>
  <c r="AV584" i="1" s="1"/>
  <c r="AV585" i="1" a="1"/>
  <c r="AV585" i="1" s="1"/>
  <c r="AV586" i="1" a="1"/>
  <c r="AV586" i="1" s="1"/>
  <c r="AV587" i="1" a="1"/>
  <c r="AV587" i="1" s="1"/>
  <c r="AV588" i="1" a="1"/>
  <c r="AV588" i="1" s="1"/>
  <c r="AV589" i="1" a="1"/>
  <c r="AV589" i="1" s="1"/>
  <c r="AV590" i="1" a="1"/>
  <c r="AV590" i="1" s="1"/>
  <c r="AV591" i="1" a="1"/>
  <c r="AV591" i="1" s="1"/>
  <c r="AV592" i="1" a="1"/>
  <c r="AV592" i="1" s="1"/>
  <c r="AV593" i="1" a="1"/>
  <c r="AV593" i="1" s="1"/>
  <c r="AV594" i="1" a="1"/>
  <c r="AV594" i="1" s="1"/>
  <c r="AV595" i="1" a="1"/>
  <c r="AV595" i="1" s="1"/>
  <c r="AV596" i="1" a="1"/>
  <c r="AV596" i="1" s="1"/>
  <c r="AV597" i="1" a="1"/>
  <c r="AV597" i="1" s="1"/>
  <c r="AV598" i="1" a="1"/>
  <c r="AV598" i="1" s="1"/>
  <c r="AV599" i="1" a="1"/>
  <c r="AV599" i="1" s="1"/>
  <c r="AV600" i="1" a="1"/>
  <c r="AV600" i="1" s="1"/>
  <c r="AV601" i="1" a="1"/>
  <c r="AV601" i="1" s="1"/>
  <c r="AV602" i="1" a="1"/>
  <c r="AV602" i="1" s="1"/>
  <c r="AV603" i="1" a="1"/>
  <c r="AV603" i="1" s="1"/>
  <c r="AV604" i="1" a="1"/>
  <c r="AV604" i="1" s="1"/>
  <c r="AV605" i="1" a="1"/>
  <c r="AV605" i="1" s="1"/>
  <c r="AV606" i="1" a="1"/>
  <c r="AV606" i="1" s="1"/>
  <c r="AV607" i="1" a="1"/>
  <c r="AV607" i="1" s="1"/>
  <c r="AV608" i="1" a="1"/>
  <c r="AV608" i="1" s="1"/>
  <c r="AV609" i="1" a="1"/>
  <c r="AV609" i="1" s="1"/>
  <c r="AV610" i="1" a="1"/>
  <c r="AV610" i="1" s="1"/>
  <c r="AV611" i="1" a="1"/>
  <c r="AV611" i="1" s="1"/>
  <c r="AV612" i="1" a="1"/>
  <c r="AV612" i="1" s="1"/>
  <c r="AV613" i="1" a="1"/>
  <c r="AV613" i="1" s="1"/>
  <c r="AV614" i="1" a="1"/>
  <c r="AV614" i="1" s="1"/>
  <c r="AV615" i="1" a="1"/>
  <c r="AV615" i="1" s="1"/>
  <c r="AV616" i="1" a="1"/>
  <c r="AV616" i="1" s="1"/>
  <c r="AV617" i="1" a="1"/>
  <c r="AV617" i="1" s="1"/>
  <c r="AV618" i="1" a="1"/>
  <c r="AV618" i="1" s="1"/>
  <c r="AV619" i="1" a="1"/>
  <c r="AV619" i="1" s="1"/>
  <c r="AV620" i="1" a="1"/>
  <c r="AV620" i="1" s="1"/>
  <c r="AV621" i="1" a="1"/>
  <c r="AV621" i="1" s="1"/>
  <c r="AV622" i="1" a="1"/>
  <c r="AV622" i="1" s="1"/>
  <c r="AV623" i="1" a="1"/>
  <c r="AV623" i="1" s="1"/>
  <c r="AV624" i="1" a="1"/>
  <c r="AV624" i="1" s="1"/>
  <c r="AV625" i="1" a="1"/>
  <c r="AV625" i="1" s="1"/>
  <c r="AV626" i="1" a="1"/>
  <c r="AV626" i="1" s="1"/>
  <c r="AV627" i="1" a="1"/>
  <c r="AV627" i="1" s="1"/>
  <c r="AV628" i="1" a="1"/>
  <c r="AV628" i="1" s="1"/>
  <c r="AV629" i="1" a="1"/>
  <c r="AV629" i="1" s="1"/>
  <c r="AV630" i="1" a="1"/>
  <c r="AV630" i="1" s="1"/>
  <c r="AV631" i="1" a="1"/>
  <c r="AV631" i="1" s="1"/>
  <c r="AV632" i="1" a="1"/>
  <c r="AV632" i="1" s="1"/>
  <c r="AV633" i="1" a="1"/>
  <c r="AV633" i="1" s="1"/>
  <c r="AV634" i="1" a="1"/>
  <c r="AV634" i="1" s="1"/>
  <c r="AV635" i="1" a="1"/>
  <c r="AV635" i="1" s="1"/>
  <c r="AV636" i="1" a="1"/>
  <c r="AV636" i="1" s="1"/>
  <c r="AV637" i="1" a="1"/>
  <c r="AV637" i="1" s="1"/>
  <c r="AV638" i="1" a="1"/>
  <c r="AV638" i="1" s="1"/>
  <c r="AV639" i="1" a="1"/>
  <c r="AV639" i="1" s="1"/>
  <c r="AV640" i="1" a="1"/>
  <c r="AV640" i="1" s="1"/>
  <c r="AV641" i="1" a="1"/>
  <c r="AV641" i="1" s="1"/>
  <c r="AV642" i="1" a="1"/>
  <c r="AV642" i="1" s="1"/>
  <c r="AV643" i="1" a="1"/>
  <c r="AV643" i="1" s="1"/>
  <c r="AV644" i="1" a="1"/>
  <c r="AV644" i="1" s="1"/>
  <c r="AV645" i="1" a="1"/>
  <c r="AV645" i="1" s="1"/>
  <c r="AV646" i="1" a="1"/>
  <c r="AV646" i="1" s="1"/>
  <c r="AV647" i="1" a="1"/>
  <c r="AV647" i="1" s="1"/>
  <c r="AV648" i="1" a="1"/>
  <c r="AV648" i="1" s="1"/>
  <c r="AV649" i="1" a="1"/>
  <c r="AV649" i="1" s="1"/>
  <c r="AV650" i="1" a="1"/>
  <c r="AV650" i="1" s="1"/>
  <c r="AV651" i="1" a="1"/>
  <c r="AV651" i="1" s="1"/>
  <c r="AV652" i="1" a="1"/>
  <c r="AV652" i="1" s="1"/>
  <c r="AV653" i="1" a="1"/>
  <c r="AV653" i="1" s="1"/>
  <c r="AV654" i="1" a="1"/>
  <c r="AV654" i="1" s="1"/>
  <c r="AV655" i="1" a="1"/>
  <c r="AV655" i="1" s="1"/>
  <c r="AV656" i="1" a="1"/>
  <c r="AV656" i="1" s="1"/>
  <c r="AV657" i="1" a="1"/>
  <c r="AV657" i="1" s="1"/>
  <c r="AV658" i="1" a="1"/>
  <c r="AV658" i="1" s="1"/>
  <c r="AV659" i="1" a="1"/>
  <c r="AV659" i="1" s="1"/>
  <c r="AV660" i="1" a="1"/>
  <c r="AV660" i="1" s="1"/>
  <c r="AV661" i="1" a="1"/>
  <c r="AV661" i="1" s="1"/>
  <c r="AV662" i="1" a="1"/>
  <c r="AV662" i="1" s="1"/>
  <c r="AV663" i="1" a="1"/>
  <c r="AV663" i="1" s="1"/>
  <c r="AV664" i="1" a="1"/>
  <c r="AV664" i="1" s="1"/>
  <c r="AV665" i="1" a="1"/>
  <c r="AV665" i="1" s="1"/>
  <c r="AV666" i="1" a="1"/>
  <c r="AV666" i="1" s="1"/>
  <c r="AV667" i="1" a="1"/>
  <c r="AV667" i="1" s="1"/>
  <c r="AV668" i="1" a="1"/>
  <c r="AV668" i="1" s="1"/>
  <c r="AV669" i="1" a="1"/>
  <c r="AV669" i="1" s="1"/>
  <c r="AV670" i="1" a="1"/>
  <c r="AV670" i="1" s="1"/>
  <c r="AV671" i="1" a="1"/>
  <c r="AV671" i="1" s="1"/>
  <c r="AV672" i="1" a="1"/>
  <c r="AV672" i="1" s="1"/>
  <c r="AV673" i="1" a="1"/>
  <c r="AV673" i="1" s="1"/>
  <c r="AV674" i="1" a="1"/>
  <c r="AV674" i="1" s="1"/>
  <c r="AV675" i="1" a="1"/>
  <c r="AV675" i="1" s="1"/>
  <c r="AV676" i="1" a="1"/>
  <c r="AV676" i="1" s="1"/>
  <c r="AV677" i="1" a="1"/>
  <c r="AV677" i="1" s="1"/>
  <c r="AV678" i="1" a="1"/>
  <c r="AV678" i="1" s="1"/>
  <c r="AV679" i="1" a="1"/>
  <c r="AV679" i="1" s="1"/>
  <c r="AV680" i="1" a="1"/>
  <c r="AV680" i="1" s="1"/>
  <c r="AV681" i="1" a="1"/>
  <c r="AV681" i="1" s="1"/>
  <c r="AV682" i="1" a="1"/>
  <c r="AV682" i="1" s="1"/>
  <c r="AV683" i="1" a="1"/>
  <c r="AV683" i="1" s="1"/>
  <c r="AV684" i="1" a="1"/>
  <c r="AV684" i="1" s="1"/>
  <c r="AV685" i="1" a="1"/>
  <c r="AV685" i="1" s="1"/>
  <c r="AV686" i="1" a="1"/>
  <c r="AV686" i="1" s="1"/>
  <c r="AV687" i="1" a="1"/>
  <c r="AV687" i="1" s="1"/>
  <c r="AV688" i="1" a="1"/>
  <c r="AV688" i="1" s="1"/>
  <c r="AV689" i="1" a="1"/>
  <c r="AV689" i="1" s="1"/>
  <c r="AV690" i="1" a="1"/>
  <c r="AV690" i="1" s="1"/>
  <c r="AV691" i="1" a="1"/>
  <c r="AV691" i="1" s="1"/>
  <c r="AV692" i="1" a="1"/>
  <c r="AV692" i="1" s="1"/>
  <c r="AV693" i="1" a="1"/>
  <c r="AV693" i="1" s="1"/>
  <c r="AV694" i="1" a="1"/>
  <c r="AV694" i="1" s="1"/>
  <c r="AV695" i="1" a="1"/>
  <c r="AV695" i="1" s="1"/>
  <c r="AV696" i="1" a="1"/>
  <c r="AV696" i="1" s="1"/>
  <c r="AV697" i="1" a="1"/>
  <c r="AV697" i="1" s="1"/>
  <c r="AV698" i="1" a="1"/>
  <c r="AV698" i="1" s="1"/>
  <c r="AV699" i="1" a="1"/>
  <c r="AV699" i="1" s="1"/>
  <c r="AV700" i="1" a="1"/>
  <c r="AV700" i="1" s="1"/>
  <c r="AV701" i="1" a="1"/>
  <c r="AV701" i="1" s="1"/>
  <c r="AV702" i="1" a="1"/>
  <c r="AV702" i="1" s="1"/>
  <c r="AV703" i="1" a="1"/>
  <c r="AV703" i="1" s="1"/>
  <c r="AV704" i="1" a="1"/>
  <c r="AV704" i="1" s="1"/>
  <c r="AV705" i="1" a="1"/>
  <c r="AV705" i="1" s="1"/>
  <c r="AV706" i="1" a="1"/>
  <c r="AV706" i="1" s="1"/>
  <c r="AV707" i="1" a="1"/>
  <c r="AV707" i="1" s="1"/>
  <c r="AV708" i="1" a="1"/>
  <c r="AV708" i="1" s="1"/>
  <c r="AV709" i="1" a="1"/>
  <c r="AV709" i="1" s="1"/>
  <c r="AV710" i="1" a="1"/>
  <c r="AV710" i="1" s="1"/>
  <c r="AV711" i="1" a="1"/>
  <c r="AV711" i="1" s="1"/>
  <c r="AV712" i="1" a="1"/>
  <c r="AV712" i="1" s="1"/>
  <c r="AV713" i="1" a="1"/>
  <c r="AV713" i="1" s="1"/>
  <c r="AV714" i="1" a="1"/>
  <c r="AV714" i="1" s="1"/>
  <c r="AV715" i="1" a="1"/>
  <c r="AV715" i="1" s="1"/>
  <c r="AV716" i="1" a="1"/>
  <c r="AV716" i="1" s="1"/>
  <c r="AV717" i="1" a="1"/>
  <c r="AV717" i="1" s="1"/>
  <c r="AV718" i="1" a="1"/>
  <c r="AV718" i="1" s="1"/>
  <c r="AV719" i="1" a="1"/>
  <c r="AV719" i="1" s="1"/>
  <c r="AV720" i="1" a="1"/>
  <c r="AV720" i="1" s="1"/>
  <c r="AV721" i="1" a="1"/>
  <c r="AV721" i="1" s="1"/>
  <c r="AV722" i="1" a="1"/>
  <c r="AV722" i="1" s="1"/>
  <c r="AV723" i="1" a="1"/>
  <c r="AV723" i="1" s="1"/>
  <c r="AV724" i="1" a="1"/>
  <c r="AV724" i="1" s="1"/>
  <c r="AV725" i="1" a="1"/>
  <c r="AV725" i="1" s="1"/>
  <c r="AV726" i="1" a="1"/>
  <c r="AV726" i="1" s="1"/>
  <c r="AV727" i="1" a="1"/>
  <c r="AV727" i="1" s="1"/>
  <c r="AV728" i="1" a="1"/>
  <c r="AV728" i="1" s="1"/>
  <c r="AV729" i="1" a="1"/>
  <c r="AV729" i="1" s="1"/>
  <c r="AV730" i="1" a="1"/>
  <c r="AV730" i="1" s="1"/>
  <c r="AV731" i="1" a="1"/>
  <c r="AV731" i="1" s="1"/>
  <c r="AV732" i="1" a="1"/>
  <c r="AV732" i="1" s="1"/>
  <c r="AV733" i="1" a="1"/>
  <c r="AV733" i="1" s="1"/>
  <c r="AV734" i="1" a="1"/>
  <c r="AV734" i="1" s="1"/>
  <c r="AV735" i="1" a="1"/>
  <c r="AV735" i="1" s="1"/>
  <c r="AV736" i="1" a="1"/>
  <c r="AV736" i="1" s="1"/>
  <c r="AV737" i="1" a="1"/>
  <c r="AV737" i="1" s="1"/>
  <c r="AV738" i="1" a="1"/>
  <c r="AV738" i="1" s="1"/>
  <c r="AV739" i="1" a="1"/>
  <c r="AV739" i="1" s="1"/>
  <c r="AV740" i="1" a="1"/>
  <c r="AV740" i="1" s="1"/>
  <c r="AV741" i="1" a="1"/>
  <c r="AV741" i="1" s="1"/>
  <c r="AV742" i="1" a="1"/>
  <c r="AV742" i="1" s="1"/>
  <c r="AV743" i="1" a="1"/>
  <c r="AV743" i="1" s="1"/>
  <c r="AV744" i="1" a="1"/>
  <c r="AV744" i="1" s="1"/>
  <c r="AV745" i="1" a="1"/>
  <c r="AV745" i="1" s="1"/>
  <c r="AV746" i="1" a="1"/>
  <c r="AV746" i="1" s="1"/>
  <c r="AV747" i="1" a="1"/>
  <c r="AV747" i="1" s="1"/>
  <c r="AV748" i="1" a="1"/>
  <c r="AV748" i="1" s="1"/>
  <c r="AV749" i="1" a="1"/>
  <c r="AV749" i="1" s="1"/>
  <c r="AV750" i="1" a="1"/>
  <c r="AV750" i="1" s="1"/>
  <c r="AV751" i="1" a="1"/>
  <c r="AV751" i="1" s="1"/>
  <c r="AV752" i="1" a="1"/>
  <c r="AV752" i="1" s="1"/>
  <c r="AV753" i="1" a="1"/>
  <c r="AV753" i="1" s="1"/>
  <c r="AV754" i="1" a="1"/>
  <c r="AV754" i="1" s="1"/>
  <c r="AV755" i="1" a="1"/>
  <c r="AV755" i="1" s="1"/>
  <c r="AV756" i="1" a="1"/>
  <c r="AV756" i="1" s="1"/>
  <c r="AV757" i="1" a="1"/>
  <c r="AV757" i="1" s="1"/>
  <c r="AV758" i="1" a="1"/>
  <c r="AV758" i="1" s="1"/>
  <c r="AV759" i="1" a="1"/>
  <c r="AV759" i="1" s="1"/>
  <c r="AV760" i="1" a="1"/>
  <c r="AV760" i="1" s="1"/>
  <c r="AV761" i="1" a="1"/>
  <c r="AV761" i="1" s="1"/>
  <c r="AV762" i="1" a="1"/>
  <c r="AV762" i="1" s="1"/>
  <c r="AV763" i="1" a="1"/>
  <c r="AV763" i="1" s="1"/>
  <c r="AV764" i="1" a="1"/>
  <c r="AV764" i="1" s="1"/>
  <c r="AV765" i="1" a="1"/>
  <c r="AV765" i="1" s="1"/>
  <c r="AV766" i="1" a="1"/>
  <c r="AV766" i="1" s="1"/>
  <c r="AV767" i="1" a="1"/>
  <c r="AV767" i="1" s="1"/>
  <c r="AV768" i="1" a="1"/>
  <c r="AV768" i="1" s="1"/>
  <c r="AV769" i="1" a="1"/>
  <c r="AV769" i="1" s="1"/>
  <c r="AV770" i="1" a="1"/>
  <c r="AV770" i="1" s="1"/>
  <c r="AV771" i="1" a="1"/>
  <c r="AV771" i="1" s="1"/>
  <c r="AV772" i="1" a="1"/>
  <c r="AV772" i="1" s="1"/>
  <c r="AV773" i="1" a="1"/>
  <c r="AV773" i="1" s="1"/>
  <c r="AV774" i="1" a="1"/>
  <c r="AV774" i="1" s="1"/>
  <c r="AV775" i="1" a="1"/>
  <c r="AV775" i="1" s="1"/>
  <c r="AV776" i="1" a="1"/>
  <c r="AV776" i="1" s="1"/>
  <c r="AV777" i="1" a="1"/>
  <c r="AV777" i="1" s="1"/>
  <c r="AV778" i="1" a="1"/>
  <c r="AV778" i="1" s="1"/>
  <c r="AV779" i="1" a="1"/>
  <c r="AV779" i="1" s="1"/>
  <c r="AV780" i="1" a="1"/>
  <c r="AV780" i="1" s="1"/>
  <c r="AV781" i="1" a="1"/>
  <c r="AV781" i="1" s="1"/>
  <c r="AV782" i="1" a="1"/>
  <c r="AV782" i="1" s="1"/>
  <c r="AV783" i="1" a="1"/>
  <c r="AV783" i="1" s="1"/>
  <c r="AV784" i="1" a="1"/>
  <c r="AV784" i="1" s="1"/>
  <c r="AV785" i="1" a="1"/>
  <c r="AV785" i="1" s="1"/>
  <c r="AV786" i="1" a="1"/>
  <c r="AV786" i="1" s="1"/>
  <c r="AV787" i="1" a="1"/>
  <c r="AV787" i="1" s="1"/>
  <c r="AV788" i="1" a="1"/>
  <c r="AV788" i="1" s="1"/>
  <c r="AV789" i="1" a="1"/>
  <c r="AV789" i="1" s="1"/>
  <c r="AV790" i="1" a="1"/>
  <c r="AV790" i="1" s="1"/>
  <c r="AV791" i="1" a="1"/>
  <c r="AV791" i="1" s="1"/>
  <c r="AV792" i="1" a="1"/>
  <c r="AV792" i="1" s="1"/>
  <c r="AV793" i="1" a="1"/>
  <c r="AV793" i="1" s="1"/>
  <c r="AV794" i="1" a="1"/>
  <c r="AV794" i="1" s="1"/>
  <c r="AV795" i="1" a="1"/>
  <c r="AV795" i="1" s="1"/>
  <c r="AV796" i="1" a="1"/>
  <c r="AV796" i="1" s="1"/>
  <c r="AV797" i="1" a="1"/>
  <c r="AV797" i="1" s="1"/>
  <c r="AV798" i="1" a="1"/>
  <c r="AV798" i="1" s="1"/>
  <c r="AV799" i="1" a="1"/>
  <c r="AV799" i="1" s="1"/>
  <c r="AV800" i="1" a="1"/>
  <c r="AV800" i="1" s="1"/>
  <c r="AV801" i="1" a="1"/>
  <c r="AV801" i="1" s="1"/>
  <c r="AV802" i="1" a="1"/>
  <c r="AV802" i="1" s="1"/>
  <c r="AV803" i="1" a="1"/>
  <c r="AV803" i="1" s="1"/>
  <c r="AV804" i="1" a="1"/>
  <c r="AV804" i="1" s="1"/>
  <c r="AV805" i="1" a="1"/>
  <c r="AV805" i="1" s="1"/>
  <c r="AV806" i="1" a="1"/>
  <c r="AV806" i="1" s="1"/>
  <c r="AV807" i="1" a="1"/>
  <c r="AV807" i="1" s="1"/>
  <c r="AV808" i="1" a="1"/>
  <c r="AV808" i="1" s="1"/>
  <c r="AV809" i="1" a="1"/>
  <c r="AV809" i="1" s="1"/>
  <c r="AV810" i="1" a="1"/>
  <c r="AV810" i="1" s="1"/>
  <c r="AV811" i="1" a="1"/>
  <c r="AV811" i="1" s="1"/>
  <c r="AV812" i="1" a="1"/>
  <c r="AV812" i="1" s="1"/>
  <c r="AV813" i="1" a="1"/>
  <c r="AV813" i="1" s="1"/>
  <c r="AV814" i="1" a="1"/>
  <c r="AV814" i="1" s="1"/>
  <c r="AV815" i="1" a="1"/>
  <c r="AV815" i="1" s="1"/>
  <c r="AV816" i="1" a="1"/>
  <c r="AV816" i="1" s="1"/>
  <c r="AV817" i="1" a="1"/>
  <c r="AV817" i="1" s="1"/>
  <c r="AV818" i="1" a="1"/>
  <c r="AV818" i="1" s="1"/>
  <c r="AV819" i="1" a="1"/>
  <c r="AV819" i="1" s="1"/>
  <c r="AV820" i="1" a="1"/>
  <c r="AV820" i="1" s="1"/>
  <c r="AV821" i="1" a="1"/>
  <c r="AV821" i="1" s="1"/>
  <c r="AV822" i="1" a="1"/>
  <c r="AV822" i="1" s="1"/>
  <c r="AV823" i="1" a="1"/>
  <c r="AV823" i="1" s="1"/>
  <c r="AV824" i="1" a="1"/>
  <c r="AV824" i="1" s="1"/>
  <c r="AV825" i="1" a="1"/>
  <c r="AV825" i="1" s="1"/>
  <c r="AV826" i="1" a="1"/>
  <c r="AV826" i="1" s="1"/>
  <c r="AV827" i="1" a="1"/>
  <c r="AV827" i="1" s="1"/>
  <c r="AV828" i="1" a="1"/>
  <c r="AV828" i="1" s="1"/>
  <c r="AV829" i="1" a="1"/>
  <c r="AV829" i="1" s="1"/>
  <c r="AV830" i="1" a="1"/>
  <c r="AV830" i="1" s="1"/>
  <c r="AV831" i="1" a="1"/>
  <c r="AV831" i="1" s="1"/>
  <c r="AV832" i="1" a="1"/>
  <c r="AV832" i="1" s="1"/>
  <c r="AV833" i="1" a="1"/>
  <c r="AV833" i="1" s="1"/>
  <c r="AV834" i="1" a="1"/>
  <c r="AV834" i="1" s="1"/>
  <c r="AV835" i="1" a="1"/>
  <c r="AV835" i="1" s="1"/>
  <c r="AV836" i="1" a="1"/>
  <c r="AV836" i="1" s="1"/>
  <c r="AV837" i="1" a="1"/>
  <c r="AV837" i="1" s="1"/>
  <c r="AV838" i="1" a="1"/>
  <c r="AV838" i="1" s="1"/>
  <c r="AV839" i="1" a="1"/>
  <c r="AV839" i="1" s="1"/>
  <c r="AV840" i="1" a="1"/>
  <c r="AV840" i="1" s="1"/>
  <c r="AV841" i="1" a="1"/>
  <c r="AV841" i="1" s="1"/>
  <c r="AV842" i="1" a="1"/>
  <c r="AV842" i="1" s="1"/>
  <c r="AV843" i="1" a="1"/>
  <c r="AV843" i="1" s="1"/>
  <c r="AV844" i="1" a="1"/>
  <c r="AV844" i="1" s="1"/>
  <c r="AV845" i="1" a="1"/>
  <c r="AV845" i="1" s="1"/>
  <c r="AV846" i="1" a="1"/>
  <c r="AV846" i="1" s="1"/>
  <c r="AV847" i="1" a="1"/>
  <c r="AV847" i="1" s="1"/>
  <c r="AV848" i="1" a="1"/>
  <c r="AV848" i="1" s="1"/>
  <c r="AV849" i="1" a="1"/>
  <c r="AV849" i="1" s="1"/>
  <c r="AV850" i="1" a="1"/>
  <c r="AV850" i="1" s="1"/>
  <c r="AV851" i="1" a="1"/>
  <c r="AV851" i="1" s="1"/>
  <c r="AV852" i="1" a="1"/>
  <c r="AV852" i="1" s="1"/>
  <c r="AV853" i="1" a="1"/>
  <c r="AV853" i="1" s="1"/>
  <c r="AV854" i="1" a="1"/>
  <c r="AV854" i="1" s="1"/>
  <c r="AV855" i="1" a="1"/>
  <c r="AV855" i="1" s="1"/>
  <c r="AV856" i="1" a="1"/>
  <c r="AV856" i="1" s="1"/>
  <c r="AV857" i="1" a="1"/>
  <c r="AV857" i="1" s="1"/>
  <c r="AV858" i="1" a="1"/>
  <c r="AV858" i="1" s="1"/>
  <c r="AV859" i="1" a="1"/>
  <c r="AV859" i="1" s="1"/>
  <c r="AV860" i="1" a="1"/>
  <c r="AV860" i="1" s="1"/>
  <c r="AV861" i="1" a="1"/>
  <c r="AV861" i="1" s="1"/>
  <c r="AV862" i="1" a="1"/>
  <c r="AV862" i="1" s="1"/>
  <c r="AV863" i="1" a="1"/>
  <c r="AV863" i="1" s="1"/>
  <c r="AV864" i="1" a="1"/>
  <c r="AV864" i="1" s="1"/>
  <c r="AV865" i="1" a="1"/>
  <c r="AV865" i="1" s="1"/>
  <c r="AV866" i="1" a="1"/>
  <c r="AV866" i="1" s="1"/>
  <c r="AV867" i="1" a="1"/>
  <c r="AV867" i="1" s="1"/>
  <c r="AV868" i="1" a="1"/>
  <c r="AV868" i="1" s="1"/>
  <c r="AV869" i="1" a="1"/>
  <c r="AV869" i="1" s="1"/>
  <c r="AV870" i="1" a="1"/>
  <c r="AV870" i="1" s="1"/>
  <c r="AV871" i="1" a="1"/>
  <c r="AV871" i="1" s="1"/>
  <c r="AV872" i="1" a="1"/>
  <c r="AV872" i="1" s="1"/>
  <c r="AV873" i="1" a="1"/>
  <c r="AV873" i="1" s="1"/>
  <c r="AV874" i="1" a="1"/>
  <c r="AV874" i="1" s="1"/>
  <c r="AV875" i="1" a="1"/>
  <c r="AV875" i="1" s="1"/>
  <c r="AV876" i="1" a="1"/>
  <c r="AV876" i="1" s="1"/>
  <c r="AV877" i="1" a="1"/>
  <c r="AV877" i="1" s="1"/>
  <c r="AV878" i="1" a="1"/>
  <c r="AV878" i="1" s="1"/>
  <c r="AV879" i="1" a="1"/>
  <c r="AV879" i="1" s="1"/>
  <c r="AV880" i="1" a="1"/>
  <c r="AV880" i="1" s="1"/>
  <c r="AV881" i="1" a="1"/>
  <c r="AV881" i="1" s="1"/>
  <c r="AV882" i="1" a="1"/>
  <c r="AV882" i="1" s="1"/>
  <c r="AV883" i="1" a="1"/>
  <c r="AV883" i="1" s="1"/>
  <c r="AV884" i="1" a="1"/>
  <c r="AV884" i="1" s="1"/>
  <c r="AV885" i="1" a="1"/>
  <c r="AV885" i="1" s="1"/>
  <c r="AV886" i="1" a="1"/>
  <c r="AV886" i="1" s="1"/>
  <c r="AV887" i="1" a="1"/>
  <c r="AV887" i="1" s="1"/>
  <c r="AV888" i="1" a="1"/>
  <c r="AV888" i="1" s="1"/>
  <c r="AV889" i="1" a="1"/>
  <c r="AV889" i="1" s="1"/>
  <c r="AV890" i="1" a="1"/>
  <c r="AV890" i="1" s="1"/>
  <c r="AV891" i="1" a="1"/>
  <c r="AV891" i="1" s="1"/>
  <c r="AV892" i="1" a="1"/>
  <c r="AV892" i="1" s="1"/>
  <c r="AV893" i="1" a="1"/>
  <c r="AV893" i="1" s="1"/>
  <c r="AV894" i="1" a="1"/>
  <c r="AV894" i="1" s="1"/>
  <c r="AV895" i="1" a="1"/>
  <c r="AV895" i="1" s="1"/>
  <c r="AV896" i="1" a="1"/>
  <c r="AV896" i="1" s="1"/>
  <c r="AV897" i="1" a="1"/>
  <c r="AV897" i="1" s="1"/>
  <c r="AV898" i="1" a="1"/>
  <c r="AV898" i="1" s="1"/>
  <c r="AV899" i="1" a="1"/>
  <c r="AV899" i="1" s="1"/>
  <c r="AV900" i="1" a="1"/>
  <c r="AV900" i="1" s="1"/>
  <c r="AV901" i="1" a="1"/>
  <c r="AV901" i="1" s="1"/>
  <c r="AV902" i="1" a="1"/>
  <c r="AV902" i="1" s="1"/>
  <c r="AV903" i="1" a="1"/>
  <c r="AV903" i="1" s="1"/>
  <c r="AV904" i="1" a="1"/>
  <c r="AV904" i="1" s="1"/>
  <c r="AV905" i="1" a="1"/>
  <c r="AV905" i="1" s="1"/>
  <c r="AV906" i="1" a="1"/>
  <c r="AV906" i="1" s="1"/>
  <c r="AV907" i="1" a="1"/>
  <c r="AV907" i="1" s="1"/>
  <c r="AV908" i="1" a="1"/>
  <c r="AV908" i="1" s="1"/>
  <c r="AV909" i="1" a="1"/>
  <c r="AV909" i="1" s="1"/>
  <c r="AV910" i="1" a="1"/>
  <c r="AV910" i="1" s="1"/>
  <c r="AV911" i="1" a="1"/>
  <c r="AV911" i="1" s="1"/>
  <c r="AV912" i="1" a="1"/>
  <c r="AV912" i="1" s="1"/>
  <c r="AV913" i="1" a="1"/>
  <c r="AV913" i="1" s="1"/>
  <c r="AV914" i="1" a="1"/>
  <c r="AV914" i="1" s="1"/>
  <c r="AV915" i="1" a="1"/>
  <c r="AV915" i="1" s="1"/>
  <c r="AV916" i="1" a="1"/>
  <c r="AV916" i="1" s="1"/>
  <c r="AV917" i="1" a="1"/>
  <c r="AV917" i="1" s="1"/>
  <c r="AV918" i="1" a="1"/>
  <c r="AV918" i="1" s="1"/>
  <c r="AV919" i="1" a="1"/>
  <c r="AV919" i="1" s="1"/>
  <c r="AV920" i="1" a="1"/>
  <c r="AV920" i="1" s="1"/>
  <c r="AV921" i="1" a="1"/>
  <c r="AV921" i="1" s="1"/>
  <c r="AV922" i="1" a="1"/>
  <c r="AV922" i="1" s="1"/>
  <c r="AV923" i="1" a="1"/>
  <c r="AV923" i="1" s="1"/>
  <c r="AV924" i="1" a="1"/>
  <c r="AV924" i="1" s="1"/>
  <c r="AV925" i="1" a="1"/>
  <c r="AV925" i="1" s="1"/>
  <c r="AV926" i="1" a="1"/>
  <c r="AV926" i="1" s="1"/>
  <c r="AV927" i="1" a="1"/>
  <c r="AV927" i="1" s="1"/>
  <c r="AV928" i="1" a="1"/>
  <c r="AV928" i="1" s="1"/>
  <c r="AV929" i="1" a="1"/>
  <c r="AV929" i="1" s="1"/>
  <c r="AV930" i="1" a="1"/>
  <c r="AV930" i="1" s="1"/>
  <c r="AV931" i="1" a="1"/>
  <c r="AV931" i="1" s="1"/>
  <c r="AV932" i="1" a="1"/>
  <c r="AV932" i="1" s="1"/>
  <c r="AV933" i="1" a="1"/>
  <c r="AV933" i="1" s="1"/>
  <c r="AV934" i="1" a="1"/>
  <c r="AV934" i="1" s="1"/>
  <c r="AV935" i="1" a="1"/>
  <c r="AV935" i="1" s="1"/>
  <c r="AV936" i="1" a="1"/>
  <c r="AV936" i="1" s="1"/>
  <c r="AV937" i="1" a="1"/>
  <c r="AV937" i="1" s="1"/>
  <c r="AV938" i="1" a="1"/>
  <c r="AV938" i="1" s="1"/>
  <c r="AV939" i="1" a="1"/>
  <c r="AV939" i="1" s="1"/>
  <c r="AV940" i="1" a="1"/>
  <c r="AV940" i="1" s="1"/>
  <c r="AV941" i="1" a="1"/>
  <c r="AV941" i="1" s="1"/>
  <c r="AV942" i="1" a="1"/>
  <c r="AV942" i="1" s="1"/>
  <c r="AV943" i="1" a="1"/>
  <c r="AV943" i="1" s="1"/>
  <c r="AV944" i="1" a="1"/>
  <c r="AV944" i="1" s="1"/>
  <c r="AV945" i="1" a="1"/>
  <c r="AV945" i="1" s="1"/>
  <c r="AV946" i="1" a="1"/>
  <c r="AV946" i="1" s="1"/>
  <c r="AV947" i="1" a="1"/>
  <c r="AV947" i="1" s="1"/>
  <c r="AV948" i="1" a="1"/>
  <c r="AV948" i="1" s="1"/>
  <c r="AV949" i="1" a="1"/>
  <c r="AV949" i="1" s="1"/>
  <c r="AV950" i="1" a="1"/>
  <c r="AV950" i="1" s="1"/>
  <c r="AV951" i="1" a="1"/>
  <c r="AV951" i="1" s="1"/>
  <c r="AV952" i="1" a="1"/>
  <c r="AV952" i="1" s="1"/>
  <c r="AV953" i="1" a="1"/>
  <c r="AV953" i="1" s="1"/>
  <c r="AV954" i="1" a="1"/>
  <c r="AV954" i="1" s="1"/>
  <c r="AV955" i="1" a="1"/>
  <c r="AV955" i="1" s="1"/>
  <c r="AV956" i="1" a="1"/>
  <c r="AV956" i="1" s="1"/>
  <c r="AV957" i="1" a="1"/>
  <c r="AV957" i="1" s="1"/>
  <c r="AV958" i="1" a="1"/>
  <c r="AV958" i="1" s="1"/>
  <c r="AV959" i="1" a="1"/>
  <c r="AV959" i="1" s="1"/>
  <c r="AV960" i="1" a="1"/>
  <c r="AV960" i="1" s="1"/>
  <c r="AV961" i="1" a="1"/>
  <c r="AV961" i="1" s="1"/>
  <c r="AV962" i="1" a="1"/>
  <c r="AV962" i="1" s="1"/>
  <c r="AV963" i="1" a="1"/>
  <c r="AV963" i="1" s="1"/>
  <c r="AV964" i="1" a="1"/>
  <c r="AV964" i="1" s="1"/>
  <c r="AV965" i="1" a="1"/>
  <c r="AV965" i="1" s="1"/>
  <c r="AV966" i="1" a="1"/>
  <c r="AV966" i="1" s="1"/>
  <c r="AV967" i="1" a="1"/>
  <c r="AV967" i="1" s="1"/>
  <c r="AV968" i="1" a="1"/>
  <c r="AV968" i="1" s="1"/>
  <c r="AV969" i="1" a="1"/>
  <c r="AV969" i="1" s="1"/>
  <c r="AV970" i="1" a="1"/>
  <c r="AV970" i="1" s="1"/>
  <c r="AV971" i="1" a="1"/>
  <c r="AV971" i="1" s="1"/>
  <c r="AV972" i="1" a="1"/>
  <c r="AV972" i="1" s="1"/>
  <c r="AV973" i="1" a="1"/>
  <c r="AV973" i="1" s="1"/>
  <c r="AV974" i="1" a="1"/>
  <c r="AV974" i="1" s="1"/>
  <c r="AV975" i="1" a="1"/>
  <c r="AV975" i="1" s="1"/>
  <c r="AV976" i="1" a="1"/>
  <c r="AV976" i="1" s="1"/>
  <c r="AV977" i="1" a="1"/>
  <c r="AV977" i="1" s="1"/>
  <c r="AV978" i="1" a="1"/>
  <c r="AV978" i="1" s="1"/>
  <c r="AV979" i="1" a="1"/>
  <c r="AV979" i="1" s="1"/>
  <c r="AV980" i="1" a="1"/>
  <c r="AV980" i="1" s="1"/>
  <c r="AV981" i="1" a="1"/>
  <c r="AV981" i="1" s="1"/>
  <c r="AV982" i="1" a="1"/>
  <c r="AV982" i="1" s="1"/>
  <c r="AV983" i="1" a="1"/>
  <c r="AV983" i="1" s="1"/>
  <c r="AV984" i="1" a="1"/>
  <c r="AV984" i="1" s="1"/>
  <c r="AV985" i="1" a="1"/>
  <c r="AV985" i="1" s="1"/>
  <c r="AV986" i="1" a="1"/>
  <c r="AV986" i="1" s="1"/>
  <c r="AV987" i="1" a="1"/>
  <c r="AV987" i="1" s="1"/>
  <c r="AV988" i="1" a="1"/>
  <c r="AV988" i="1" s="1"/>
  <c r="AV989" i="1" a="1"/>
  <c r="AV989" i="1" s="1"/>
  <c r="AV990" i="1" a="1"/>
  <c r="AV990" i="1" s="1"/>
  <c r="AV991" i="1" a="1"/>
  <c r="AV991" i="1" s="1"/>
  <c r="AV992" i="1" a="1"/>
  <c r="AV992" i="1" s="1"/>
  <c r="AV993" i="1" a="1"/>
  <c r="AV993" i="1" s="1"/>
  <c r="AV994" i="1" a="1"/>
  <c r="AV994" i="1" s="1"/>
  <c r="AV995" i="1" a="1"/>
  <c r="AV995" i="1" s="1"/>
  <c r="AV996" i="1" a="1"/>
  <c r="AV996" i="1" s="1"/>
  <c r="AV997" i="1" a="1"/>
  <c r="AV997" i="1" s="1"/>
  <c r="AV998" i="1" a="1"/>
  <c r="AV998" i="1" s="1"/>
  <c r="AV999" i="1" a="1"/>
  <c r="AV999" i="1" s="1"/>
  <c r="AV1000" i="1" a="1"/>
  <c r="AV1000" i="1" s="1"/>
  <c r="AV1001" i="1" a="1"/>
  <c r="AV1001" i="1" s="1"/>
  <c r="AV1002" i="1" a="1"/>
  <c r="AV1002" i="1" s="1"/>
  <c r="AV1003" i="1" a="1"/>
  <c r="AV1003" i="1" s="1"/>
  <c r="AV1004" i="1" a="1"/>
  <c r="AV1004" i="1" s="1"/>
  <c r="AV1005" i="1" a="1"/>
  <c r="AV1005" i="1" s="1"/>
  <c r="AV1006" i="1" a="1"/>
  <c r="AV1006" i="1" s="1"/>
  <c r="AV1007" i="1" a="1"/>
  <c r="AV1007" i="1" s="1"/>
  <c r="AV1008" i="1" a="1"/>
  <c r="AV1008" i="1" s="1"/>
  <c r="AV1009" i="1" a="1"/>
  <c r="AV1009" i="1" s="1"/>
  <c r="AV1010" i="1" a="1"/>
  <c r="AV1010" i="1" s="1"/>
  <c r="AV1011" i="1" a="1"/>
  <c r="AV1011" i="1" s="1"/>
  <c r="AV1012" i="1" a="1"/>
  <c r="AV1012" i="1" s="1"/>
  <c r="AV1013" i="1" a="1"/>
  <c r="AV1013" i="1" s="1"/>
  <c r="AV1014" i="1" a="1"/>
  <c r="AV1014" i="1" s="1"/>
  <c r="AV1015" i="1" a="1"/>
  <c r="AV1015" i="1" s="1"/>
  <c r="AV1016" i="1" a="1"/>
  <c r="AV1016" i="1" s="1"/>
  <c r="AV1017" i="1" a="1"/>
  <c r="AV1017" i="1" s="1"/>
  <c r="AV1018" i="1" a="1"/>
  <c r="AV1018" i="1" s="1"/>
  <c r="AV1019" i="1" a="1"/>
  <c r="AV1019" i="1" s="1"/>
  <c r="AV1020" i="1" a="1"/>
  <c r="AV1020" i="1" s="1"/>
  <c r="AV1021" i="1" a="1"/>
  <c r="AV1021" i="1" s="1"/>
  <c r="AV1022" i="1" a="1"/>
  <c r="AV1022" i="1" s="1"/>
  <c r="AV1023" i="1" a="1"/>
  <c r="AV1023" i="1" s="1"/>
  <c r="AV1024" i="1" a="1"/>
  <c r="AV1024" i="1" s="1"/>
  <c r="AV1025" i="1" a="1"/>
  <c r="AV1025" i="1" s="1"/>
  <c r="AV1026" i="1" a="1"/>
  <c r="AV1026" i="1" s="1"/>
  <c r="AV1027" i="1" a="1"/>
  <c r="AV1027" i="1" s="1"/>
  <c r="AV1028" i="1" a="1"/>
  <c r="AV1028" i="1" s="1"/>
  <c r="AV1029" i="1" a="1"/>
  <c r="AV1029" i="1" s="1"/>
  <c r="AV1030" i="1" a="1"/>
  <c r="AV1030" i="1" s="1"/>
  <c r="AV1031" i="1" a="1"/>
  <c r="AV1031" i="1" s="1"/>
  <c r="AV1032" i="1" a="1"/>
  <c r="AV1032" i="1" s="1"/>
  <c r="AV1033" i="1" a="1"/>
  <c r="AV1033" i="1" s="1"/>
  <c r="AV1034" i="1" a="1"/>
  <c r="AV1034" i="1" s="1"/>
  <c r="AV1035" i="1" a="1"/>
  <c r="AV1035" i="1" s="1"/>
  <c r="AV1036" i="1" a="1"/>
  <c r="AV1036" i="1" s="1"/>
  <c r="AV1037" i="1" a="1"/>
  <c r="AV1037" i="1" s="1"/>
  <c r="AV1038" i="1" a="1"/>
  <c r="AV1038" i="1" s="1"/>
  <c r="AV1039" i="1" a="1"/>
  <c r="AV1039" i="1" s="1"/>
  <c r="AV1040" i="1" a="1"/>
  <c r="AV1040" i="1" s="1"/>
  <c r="AV1041" i="1" a="1"/>
  <c r="AV1041" i="1" s="1"/>
  <c r="AV1042" i="1" a="1"/>
  <c r="AV1042" i="1" s="1"/>
  <c r="AV1043" i="1" a="1"/>
  <c r="AV1043" i="1" s="1"/>
  <c r="AV1044" i="1" a="1"/>
  <c r="AV1044" i="1" s="1"/>
  <c r="AV1045" i="1" a="1"/>
  <c r="AV1045" i="1" s="1"/>
  <c r="AV1046" i="1" a="1"/>
  <c r="AV1046" i="1" s="1"/>
  <c r="AV1047" i="1" a="1"/>
  <c r="AV1047" i="1" s="1"/>
  <c r="AV1048" i="1" a="1"/>
  <c r="AV1048" i="1" s="1"/>
  <c r="AV1049" i="1" a="1"/>
  <c r="AV1049" i="1" s="1"/>
  <c r="AV1050" i="1" a="1"/>
  <c r="AV1050" i="1" s="1"/>
  <c r="AV1051" i="1" a="1"/>
  <c r="AV1051" i="1" s="1"/>
  <c r="AV1052" i="1" a="1"/>
  <c r="AV1052" i="1" s="1"/>
  <c r="AV1053" i="1" a="1"/>
  <c r="AV1053" i="1" s="1"/>
  <c r="AV1054" i="1" a="1"/>
  <c r="AV1054" i="1" s="1"/>
  <c r="AV1055" i="1" a="1"/>
  <c r="AV1055" i="1" s="1"/>
  <c r="AV1056" i="1" a="1"/>
  <c r="AV1056" i="1" s="1"/>
  <c r="AV1057" i="1" a="1"/>
  <c r="AV1057" i="1" s="1"/>
  <c r="AV1058" i="1" a="1"/>
  <c r="AV1058" i="1" s="1"/>
  <c r="AV1059" i="1" a="1"/>
  <c r="AV1059" i="1" s="1"/>
  <c r="AV1060" i="1" a="1"/>
  <c r="AV1060" i="1" s="1"/>
  <c r="AV1061" i="1" a="1"/>
  <c r="AV1061" i="1" s="1"/>
  <c r="AV1062" i="1" a="1"/>
  <c r="AV1062" i="1" s="1"/>
  <c r="AV1063" i="1" a="1"/>
  <c r="AV1063" i="1" s="1"/>
  <c r="AV1064" i="1" a="1"/>
  <c r="AV1064" i="1" s="1"/>
  <c r="AV1065" i="1" a="1"/>
  <c r="AV1065" i="1" s="1"/>
  <c r="AV1066" i="1" a="1"/>
  <c r="AV1066" i="1" s="1"/>
  <c r="AV1067" i="1" a="1"/>
  <c r="AV1067" i="1" s="1"/>
  <c r="AV1068" i="1" a="1"/>
  <c r="AV1068" i="1" s="1"/>
  <c r="AV1069" i="1" a="1"/>
  <c r="AV1069" i="1" s="1"/>
  <c r="AV1070" i="1" a="1"/>
  <c r="AV1070" i="1" s="1"/>
  <c r="AV1071" i="1" a="1"/>
  <c r="AV1071" i="1" s="1"/>
  <c r="AV1072" i="1" a="1"/>
  <c r="AV1072" i="1" s="1"/>
  <c r="AV1073" i="1" a="1"/>
  <c r="AV1073" i="1" s="1"/>
  <c r="AV1074" i="1" a="1"/>
  <c r="AV1074" i="1" s="1"/>
  <c r="AV1075" i="1" a="1"/>
  <c r="AV1075" i="1" s="1"/>
  <c r="AV1076" i="1" a="1"/>
  <c r="AV1076" i="1" s="1"/>
  <c r="AV1077" i="1" a="1"/>
  <c r="AV1077" i="1" s="1"/>
  <c r="AV1078" i="1" a="1"/>
  <c r="AV1078" i="1" s="1"/>
  <c r="AV1079" i="1" a="1"/>
  <c r="AV1079" i="1" s="1"/>
  <c r="AV1080" i="1" a="1"/>
  <c r="AV1080" i="1" s="1"/>
  <c r="AV1081" i="1" a="1"/>
  <c r="AV1081" i="1" s="1"/>
  <c r="AV1082" i="1" a="1"/>
  <c r="AV1082" i="1" s="1"/>
  <c r="AV1083" i="1" a="1"/>
  <c r="AV1083" i="1" s="1"/>
  <c r="AV1084" i="1" a="1"/>
  <c r="AV1084" i="1" s="1"/>
  <c r="AV1085" i="1" a="1"/>
  <c r="AV1085" i="1" s="1"/>
  <c r="AV1086" i="1" a="1"/>
  <c r="AV1086" i="1" s="1"/>
  <c r="AV1087" i="1" a="1"/>
  <c r="AV1087" i="1" s="1"/>
  <c r="AV1088" i="1" a="1"/>
  <c r="AV1088" i="1" s="1"/>
  <c r="AV1089" i="1" a="1"/>
  <c r="AV1089" i="1" s="1"/>
  <c r="AV1090" i="1" a="1"/>
  <c r="AV1090" i="1" s="1"/>
  <c r="AV1091" i="1" a="1"/>
  <c r="AV1091" i="1" s="1"/>
  <c r="AV1092" i="1" a="1"/>
  <c r="AV1092" i="1" s="1"/>
  <c r="AV1093" i="1" a="1"/>
  <c r="AV1093" i="1" s="1"/>
  <c r="AV1094" i="1" a="1"/>
  <c r="AV1094" i="1" s="1"/>
  <c r="AV1095" i="1" a="1"/>
  <c r="AV1095" i="1" s="1"/>
  <c r="AV1096" i="1" a="1"/>
  <c r="AV1096" i="1" s="1"/>
  <c r="AV1097" i="1" a="1"/>
  <c r="AV1097" i="1" s="1"/>
  <c r="AV1098" i="1" a="1"/>
  <c r="AV1098" i="1" s="1"/>
  <c r="AV1099" i="1" a="1"/>
  <c r="AV1099" i="1" s="1"/>
  <c r="AV1100" i="1" a="1"/>
  <c r="AV1100" i="1" s="1"/>
  <c r="AV1101" i="1" a="1"/>
  <c r="AV1101" i="1" s="1"/>
  <c r="AV1102" i="1" a="1"/>
  <c r="AV1102" i="1" s="1"/>
  <c r="AV1103" i="1" a="1"/>
  <c r="AV1103" i="1" s="1"/>
  <c r="AV1104" i="1" a="1"/>
  <c r="AV1104" i="1" s="1"/>
  <c r="AV1105" i="1" a="1"/>
  <c r="AV1105" i="1" s="1"/>
  <c r="AV1106" i="1" a="1"/>
  <c r="AV1106" i="1" s="1"/>
  <c r="AV1107" i="1" a="1"/>
  <c r="AV1107" i="1" s="1"/>
  <c r="AV1108" i="1" a="1"/>
  <c r="AV1108" i="1" s="1"/>
  <c r="AV1109" i="1" a="1"/>
  <c r="AV1109" i="1" s="1"/>
  <c r="AV1110" i="1" a="1"/>
  <c r="AV1110" i="1" s="1"/>
  <c r="AV1111" i="1" a="1"/>
  <c r="AV1111" i="1" s="1"/>
  <c r="AV1112" i="1" a="1"/>
  <c r="AV1112" i="1" s="1"/>
  <c r="AV1113" i="1" a="1"/>
  <c r="AV1113" i="1" s="1"/>
  <c r="AV1114" i="1" a="1"/>
  <c r="AV1114" i="1" s="1"/>
  <c r="AV1115" i="1" a="1"/>
  <c r="AV1115" i="1" s="1"/>
  <c r="AV1116" i="1" a="1"/>
  <c r="AV1116" i="1" s="1"/>
  <c r="AV1117" i="1" a="1"/>
  <c r="AV1117" i="1" s="1"/>
  <c r="AV1118" i="1" a="1"/>
  <c r="AV1118" i="1" s="1"/>
  <c r="AV1119" i="1" a="1"/>
  <c r="AV1119" i="1" s="1"/>
  <c r="AV1120" i="1" a="1"/>
  <c r="AV1120" i="1" s="1"/>
  <c r="AV1121" i="1" a="1"/>
  <c r="AV1121" i="1" s="1"/>
  <c r="AV1122" i="1" a="1"/>
  <c r="AV1122" i="1" s="1"/>
  <c r="AV1123" i="1" a="1"/>
  <c r="AV1123" i="1" s="1"/>
  <c r="AV1124" i="1" a="1"/>
  <c r="AV1124" i="1" s="1"/>
  <c r="AV1125" i="1" a="1"/>
  <c r="AV1125" i="1" s="1"/>
  <c r="AV1126" i="1" a="1"/>
  <c r="AV1126" i="1" s="1"/>
  <c r="AV1127" i="1" a="1"/>
  <c r="AV1127" i="1" s="1"/>
  <c r="AV1128" i="1" a="1"/>
  <c r="AV1128" i="1" s="1"/>
  <c r="AV1129" i="1" a="1"/>
  <c r="AV1129" i="1" s="1"/>
  <c r="AV1130" i="1" a="1"/>
  <c r="AV1130" i="1" s="1"/>
  <c r="AV1131" i="1" a="1"/>
  <c r="AV1131" i="1" s="1"/>
  <c r="AV1132" i="1" a="1"/>
  <c r="AV1132" i="1" s="1"/>
  <c r="AV1133" i="1" a="1"/>
  <c r="AV1133" i="1" s="1"/>
  <c r="AV1134" i="1" a="1"/>
  <c r="AV1134" i="1" s="1"/>
  <c r="AV1135" i="1" a="1"/>
  <c r="AV1135" i="1" s="1"/>
  <c r="AV1136" i="1" a="1"/>
  <c r="AV1136" i="1" s="1"/>
  <c r="AV1137" i="1" a="1"/>
  <c r="AV1137" i="1" s="1"/>
  <c r="AV1138" i="1" a="1"/>
  <c r="AV1138" i="1" s="1"/>
  <c r="AV1139" i="1" a="1"/>
  <c r="AV1139" i="1" s="1"/>
  <c r="AV1140" i="1" a="1"/>
  <c r="AV1140" i="1" s="1"/>
  <c r="AV1141" i="1" a="1"/>
  <c r="AV1141" i="1" s="1"/>
  <c r="AV1142" i="1" a="1"/>
  <c r="AV1142" i="1" s="1"/>
  <c r="AV1143" i="1" a="1"/>
  <c r="AV1143" i="1" s="1"/>
  <c r="AV1144" i="1" a="1"/>
  <c r="AV1144" i="1" s="1"/>
  <c r="AV1145" i="1" a="1"/>
  <c r="AV1145" i="1" s="1"/>
  <c r="AV1146" i="1" a="1"/>
  <c r="AV1146" i="1" s="1"/>
  <c r="AV1147" i="1" a="1"/>
  <c r="AV1147" i="1" s="1"/>
  <c r="AV1148" i="1" a="1"/>
  <c r="AV1148" i="1" s="1"/>
  <c r="AV1149" i="1" a="1"/>
  <c r="AV1149" i="1" s="1"/>
  <c r="AV1150" i="1" a="1"/>
  <c r="AV1150" i="1" s="1"/>
  <c r="AV1151" i="1" a="1"/>
  <c r="AV1151" i="1" s="1"/>
  <c r="AV1152" i="1" a="1"/>
  <c r="AV1152" i="1" s="1"/>
  <c r="AV1153" i="1" a="1"/>
  <c r="AV1153" i="1" s="1"/>
  <c r="AV1154" i="1" a="1"/>
  <c r="AV1154" i="1" s="1"/>
  <c r="AV1155" i="1" a="1"/>
  <c r="AV1155" i="1" s="1"/>
  <c r="AV1156" i="1" a="1"/>
  <c r="AV1156" i="1" s="1"/>
  <c r="AV1157" i="1" a="1"/>
  <c r="AV1157" i="1" s="1"/>
  <c r="AV1158" i="1" a="1"/>
  <c r="AV1158" i="1" s="1"/>
  <c r="AV1159" i="1" a="1"/>
  <c r="AV1159" i="1" s="1"/>
  <c r="AV1160" i="1" a="1"/>
  <c r="AV1160" i="1" s="1"/>
  <c r="AV1161" i="1" a="1"/>
  <c r="AV1161" i="1" s="1"/>
  <c r="AV1162" i="1" a="1"/>
  <c r="AV1162" i="1" s="1"/>
  <c r="AV1163" i="1" a="1"/>
  <c r="AV1163" i="1" s="1"/>
  <c r="AV1164" i="1" a="1"/>
  <c r="AV1164" i="1" s="1"/>
  <c r="AV1165" i="1" a="1"/>
  <c r="AV1165" i="1" s="1"/>
  <c r="AV1166" i="1" a="1"/>
  <c r="AV1166" i="1" s="1"/>
  <c r="AV1167" i="1" a="1"/>
  <c r="AV1167" i="1" s="1"/>
  <c r="AV1168" i="1" a="1"/>
  <c r="AV1168" i="1" s="1"/>
  <c r="AV1169" i="1" a="1"/>
  <c r="AV1169" i="1" s="1"/>
  <c r="AV1170" i="1" a="1"/>
  <c r="AV1170" i="1" s="1"/>
  <c r="AV1171" i="1" a="1"/>
  <c r="AV1171" i="1" s="1"/>
  <c r="AV1172" i="1" a="1"/>
  <c r="AV1172" i="1" s="1"/>
  <c r="AV1173" i="1" a="1"/>
  <c r="AV1173" i="1" s="1"/>
  <c r="AV1174" i="1" a="1"/>
  <c r="AV1174" i="1" s="1"/>
  <c r="AV1175" i="1" a="1"/>
  <c r="AV1175" i="1" s="1"/>
  <c r="AV1176" i="1" a="1"/>
  <c r="AV1176" i="1" s="1"/>
  <c r="AV1177" i="1" a="1"/>
  <c r="AV1177" i="1" s="1"/>
  <c r="AV1178" i="1" a="1"/>
  <c r="AV1178" i="1" s="1"/>
  <c r="AV1179" i="1" a="1"/>
  <c r="AV1179" i="1" s="1"/>
  <c r="AV1180" i="1" a="1"/>
  <c r="AV1180" i="1" s="1"/>
  <c r="AV1181" i="1" a="1"/>
  <c r="AV1181" i="1" s="1"/>
  <c r="AV1182" i="1" a="1"/>
  <c r="AV1182" i="1" s="1"/>
  <c r="AV1183" i="1" a="1"/>
  <c r="AV1183" i="1" s="1"/>
  <c r="AV1184" i="1" a="1"/>
  <c r="AV1184" i="1" s="1"/>
  <c r="AV1185" i="1" a="1"/>
  <c r="AV1185" i="1" s="1"/>
  <c r="AV1186" i="1" a="1"/>
  <c r="AV1186" i="1" s="1"/>
  <c r="AV1187" i="1" a="1"/>
  <c r="AV1187" i="1" s="1"/>
  <c r="AV1188" i="1" a="1"/>
  <c r="AV1188" i="1" s="1"/>
  <c r="AV1189" i="1" a="1"/>
  <c r="AV1189" i="1" s="1"/>
  <c r="AV1190" i="1" a="1"/>
  <c r="AV1190" i="1" s="1"/>
  <c r="AV1191" i="1" a="1"/>
  <c r="AV1191" i="1" s="1"/>
  <c r="AV1192" i="1" a="1"/>
  <c r="AV1192" i="1" s="1"/>
  <c r="AV1193" i="1" a="1"/>
  <c r="AV1193" i="1" s="1"/>
  <c r="AV1194" i="1" a="1"/>
  <c r="AV1194" i="1" s="1"/>
  <c r="AV1195" i="1" a="1"/>
  <c r="AV1195" i="1" s="1"/>
  <c r="AV1196" i="1" a="1"/>
  <c r="AV1196" i="1" s="1"/>
  <c r="AV1197" i="1" a="1"/>
  <c r="AV1197" i="1" s="1"/>
  <c r="AV1198" i="1" a="1"/>
  <c r="AV1198" i="1" s="1"/>
  <c r="AV1199" i="1" a="1"/>
  <c r="AV1199" i="1" s="1"/>
  <c r="AV1200" i="1" a="1"/>
  <c r="AV1200" i="1" s="1"/>
  <c r="AV1201" i="1" a="1"/>
  <c r="AV1201" i="1" s="1"/>
  <c r="AV1202" i="1" a="1"/>
  <c r="AV1202" i="1" s="1"/>
  <c r="AV1203" i="1" a="1"/>
  <c r="AV1203" i="1" s="1"/>
  <c r="AV1204" i="1" a="1"/>
  <c r="AV1204" i="1" s="1"/>
  <c r="AV1205" i="1" a="1"/>
  <c r="AV1205" i="1" s="1"/>
  <c r="AV1206" i="1" a="1"/>
  <c r="AV1206" i="1" s="1"/>
  <c r="AV1207" i="1" a="1"/>
  <c r="AV1207" i="1" s="1"/>
  <c r="AV1208" i="1" a="1"/>
  <c r="AV1208" i="1" s="1"/>
  <c r="AV1209" i="1" a="1"/>
  <c r="AV1209" i="1" s="1"/>
  <c r="AV1210" i="1" a="1"/>
  <c r="AV1210" i="1" s="1"/>
  <c r="AV1211" i="1" a="1"/>
  <c r="AV1211" i="1" s="1"/>
  <c r="AV1212" i="1" a="1"/>
  <c r="AV1212" i="1" s="1"/>
  <c r="AV1213" i="1" a="1"/>
  <c r="AV1213" i="1" s="1"/>
  <c r="AV1214" i="1" a="1"/>
  <c r="AV1214" i="1" s="1"/>
  <c r="AV1215" i="1" a="1"/>
  <c r="AV1215" i="1" s="1"/>
  <c r="AV1216" i="1" a="1"/>
  <c r="AV1216" i="1" s="1"/>
  <c r="AV1217" i="1" a="1"/>
  <c r="AV1217" i="1" s="1"/>
  <c r="AV1218" i="1" a="1"/>
  <c r="AV1218" i="1" s="1"/>
  <c r="AV1219" i="1" a="1"/>
  <c r="AV1219" i="1" s="1"/>
  <c r="AV1220" i="1" a="1"/>
  <c r="AV1220" i="1" s="1"/>
  <c r="AV1221" i="1" a="1"/>
  <c r="AV1221" i="1" s="1"/>
  <c r="AV1222" i="1" a="1"/>
  <c r="AV1222" i="1" s="1"/>
  <c r="AV1223" i="1" a="1"/>
  <c r="AV1223" i="1" s="1"/>
  <c r="AV1224" i="1" a="1"/>
  <c r="AV1224" i="1" s="1"/>
  <c r="AV1225" i="1" a="1"/>
  <c r="AV1225" i="1" s="1"/>
  <c r="AV1226" i="1" a="1"/>
  <c r="AV1226" i="1" s="1"/>
  <c r="AV1227" i="1" a="1"/>
  <c r="AV1227" i="1" s="1"/>
  <c r="AV1228" i="1" a="1"/>
  <c r="AV1228" i="1" s="1"/>
  <c r="AV1229" i="1" a="1"/>
  <c r="AV1229" i="1" s="1"/>
  <c r="AV1230" i="1" a="1"/>
  <c r="AV1230" i="1" s="1"/>
  <c r="AV1231" i="1" a="1"/>
  <c r="AV1231" i="1" s="1"/>
  <c r="AV1232" i="1" a="1"/>
  <c r="AV1232" i="1" s="1"/>
  <c r="AV1233" i="1" a="1"/>
  <c r="AV1233" i="1" s="1"/>
  <c r="AV1234" i="1" a="1"/>
  <c r="AV1234" i="1" s="1"/>
  <c r="AV1235" i="1" a="1"/>
  <c r="AV1235" i="1" s="1"/>
  <c r="AV1236" i="1" a="1"/>
  <c r="AV1236" i="1" s="1"/>
  <c r="AV1237" i="1" a="1"/>
  <c r="AV1237" i="1" s="1"/>
  <c r="AV1238" i="1" a="1"/>
  <c r="AV1238" i="1" s="1"/>
  <c r="AV1239" i="1" a="1"/>
  <c r="AV1239" i="1" s="1"/>
  <c r="AV1240" i="1" a="1"/>
  <c r="AV1240" i="1" s="1"/>
  <c r="AV1241" i="1" a="1"/>
  <c r="AV1241" i="1" s="1"/>
  <c r="AV1242" i="1" a="1"/>
  <c r="AV1242" i="1" s="1"/>
  <c r="AV1243" i="1" a="1"/>
  <c r="AV1243" i="1" s="1"/>
  <c r="AV1244" i="1" a="1"/>
  <c r="AV1244" i="1" s="1"/>
  <c r="AV1245" i="1" a="1"/>
  <c r="AV1245" i="1" s="1"/>
  <c r="AV1246" i="1" a="1"/>
  <c r="AV1246" i="1" s="1"/>
  <c r="AV1247" i="1" a="1"/>
  <c r="AV1247" i="1" s="1"/>
  <c r="AV1248" i="1" a="1"/>
  <c r="AV1248" i="1" s="1"/>
  <c r="AV1249" i="1" a="1"/>
  <c r="AV1249" i="1" s="1"/>
  <c r="AV1250" i="1" a="1"/>
  <c r="AV1250" i="1" s="1"/>
  <c r="AV1251" i="1" a="1"/>
  <c r="AV1251" i="1" s="1"/>
  <c r="AV1252" i="1" a="1"/>
  <c r="AV1252" i="1" s="1"/>
  <c r="AV1253" i="1" a="1"/>
  <c r="AV1253" i="1" s="1"/>
  <c r="AV1254" i="1" a="1"/>
  <c r="AV1254" i="1" s="1"/>
  <c r="AV1255" i="1" a="1"/>
  <c r="AV1255" i="1" s="1"/>
  <c r="AV1256" i="1" a="1"/>
  <c r="AV1256" i="1" s="1"/>
  <c r="AV1257" i="1" a="1"/>
  <c r="AV1257" i="1" s="1"/>
  <c r="AV1258" i="1" a="1"/>
  <c r="AV1258" i="1" s="1"/>
  <c r="AV1259" i="1" a="1"/>
  <c r="AV1259" i="1" s="1"/>
  <c r="AV1260" i="1" a="1"/>
  <c r="AV1260" i="1" s="1"/>
  <c r="AV1261" i="1" a="1"/>
  <c r="AV1261" i="1" s="1"/>
  <c r="AV1262" i="1" a="1"/>
  <c r="AV1262" i="1" s="1"/>
  <c r="AV1263" i="1" a="1"/>
  <c r="AV1263" i="1" s="1"/>
  <c r="AV1264" i="1" a="1"/>
  <c r="AV1264" i="1" s="1"/>
  <c r="AV1265" i="1" a="1"/>
  <c r="AV1265" i="1" s="1"/>
  <c r="AV1266" i="1" a="1"/>
  <c r="AV1266" i="1" s="1"/>
  <c r="AV1267" i="1" a="1"/>
  <c r="AV1267" i="1" s="1"/>
  <c r="AV1268" i="1" a="1"/>
  <c r="AV1268" i="1" s="1"/>
  <c r="AV1269" i="1" a="1"/>
  <c r="AV1269" i="1" s="1"/>
  <c r="AV1270" i="1" a="1"/>
  <c r="AV1270" i="1" s="1"/>
  <c r="AV1271" i="1" a="1"/>
  <c r="AV1271" i="1" s="1"/>
  <c r="AV1272" i="1" a="1"/>
  <c r="AV1272" i="1" s="1"/>
  <c r="AV1273" i="1" a="1"/>
  <c r="AV1273" i="1" s="1"/>
  <c r="AV1274" i="1" a="1"/>
  <c r="AV1274" i="1" s="1"/>
  <c r="AV1275" i="1" a="1"/>
  <c r="AV1275" i="1" s="1"/>
  <c r="AV1276" i="1" a="1"/>
  <c r="AV1276" i="1" s="1"/>
  <c r="AV1277" i="1" a="1"/>
  <c r="AV1277" i="1" s="1"/>
  <c r="AV1278" i="1" a="1"/>
  <c r="AV1278" i="1" s="1"/>
  <c r="AV1279" i="1" a="1"/>
  <c r="AV1279" i="1" s="1"/>
  <c r="AV1280" i="1" a="1"/>
  <c r="AV1280" i="1" s="1"/>
  <c r="AV1281" i="1" a="1"/>
  <c r="AV1281" i="1" s="1"/>
  <c r="AV1282" i="1" a="1"/>
  <c r="AV1282" i="1" s="1"/>
  <c r="AV1283" i="1" a="1"/>
  <c r="AV1283" i="1" s="1"/>
  <c r="AV1284" i="1" a="1"/>
  <c r="AV1284" i="1" s="1"/>
  <c r="AV1285" i="1" a="1"/>
  <c r="AV1285" i="1" s="1"/>
  <c r="AV1286" i="1" a="1"/>
  <c r="AV1286" i="1" s="1"/>
  <c r="AV1287" i="1" a="1"/>
  <c r="AV1287" i="1" s="1"/>
  <c r="AV1288" i="1" a="1"/>
  <c r="AV1288" i="1" s="1"/>
  <c r="AV1289" i="1" a="1"/>
  <c r="AV1289" i="1" s="1"/>
  <c r="AV1290" i="1" a="1"/>
  <c r="AV1290" i="1" s="1"/>
  <c r="AV1291" i="1" a="1"/>
  <c r="AV1291" i="1" s="1"/>
  <c r="AV1292" i="1" a="1"/>
  <c r="AV1292" i="1" s="1"/>
  <c r="AV1293" i="1" a="1"/>
  <c r="AV1293" i="1" s="1"/>
  <c r="AV1294" i="1" a="1"/>
  <c r="AV1294" i="1" s="1"/>
  <c r="AV1295" i="1" a="1"/>
  <c r="AV1295" i="1" s="1"/>
  <c r="AV1296" i="1" a="1"/>
  <c r="AV1296" i="1" s="1"/>
  <c r="AV1297" i="1" a="1"/>
  <c r="AV1297" i="1" s="1"/>
  <c r="AV1298" i="1" a="1"/>
  <c r="AV1298" i="1" s="1"/>
  <c r="AV1299" i="1" a="1"/>
  <c r="AV1299" i="1" s="1"/>
  <c r="AV1300" i="1" a="1"/>
  <c r="AV1300" i="1" s="1"/>
  <c r="AV1301" i="1" a="1"/>
  <c r="AV1301" i="1" s="1"/>
  <c r="AV1302" i="1" a="1"/>
  <c r="AV1302" i="1" s="1"/>
  <c r="AV1303" i="1" a="1"/>
  <c r="AV1303" i="1" s="1"/>
  <c r="AV1304" i="1" a="1"/>
  <c r="AV1304" i="1" s="1"/>
  <c r="AV1305" i="1" a="1"/>
  <c r="AV1305" i="1" s="1"/>
  <c r="AV1306" i="1" a="1"/>
  <c r="AV1306" i="1" s="1"/>
  <c r="AV1307" i="1" a="1"/>
  <c r="AV1307" i="1" s="1"/>
  <c r="AV1308" i="1" a="1"/>
  <c r="AV1308" i="1" s="1"/>
  <c r="AV1309" i="1" a="1"/>
  <c r="AV1309" i="1" s="1"/>
  <c r="AV1310" i="1" a="1"/>
  <c r="AV1310" i="1" s="1"/>
  <c r="AV1311" i="1" a="1"/>
  <c r="AV1311" i="1" s="1"/>
  <c r="AV1312" i="1" a="1"/>
  <c r="AV1312" i="1" s="1"/>
  <c r="AV1313" i="1" a="1"/>
  <c r="AV1313" i="1" s="1"/>
  <c r="AV1314" i="1" a="1"/>
  <c r="AV1314" i="1" s="1"/>
  <c r="AV1315" i="1" a="1"/>
  <c r="AV1315" i="1" s="1"/>
  <c r="AV1316" i="1" a="1"/>
  <c r="AV1316" i="1" s="1"/>
  <c r="AV1317" i="1" a="1"/>
  <c r="AV1317" i="1" s="1"/>
  <c r="AV1318" i="1" a="1"/>
  <c r="AV1318" i="1" s="1"/>
  <c r="AV1319" i="1" a="1"/>
  <c r="AV1319" i="1" s="1"/>
  <c r="AV1320" i="1" a="1"/>
  <c r="AV1320" i="1" s="1"/>
  <c r="AV1321" i="1" a="1"/>
  <c r="AV1321" i="1" s="1"/>
  <c r="AV1322" i="1" a="1"/>
  <c r="AV1322" i="1" s="1"/>
  <c r="AV1323" i="1" a="1"/>
  <c r="AV1323" i="1" s="1"/>
  <c r="AV1324" i="1" a="1"/>
  <c r="AV1324" i="1" s="1"/>
  <c r="AV1325" i="1" a="1"/>
  <c r="AV1325" i="1" s="1"/>
  <c r="AV1326" i="1" a="1"/>
  <c r="AV1326" i="1" s="1"/>
  <c r="AV1327" i="1" a="1"/>
  <c r="AV1327" i="1" s="1"/>
  <c r="AV1328" i="1" a="1"/>
  <c r="AV1328" i="1" s="1"/>
  <c r="AV1329" i="1" a="1"/>
  <c r="AV1329" i="1" s="1"/>
  <c r="AV1330" i="1" a="1"/>
  <c r="AV1330" i="1" s="1"/>
  <c r="AV1331" i="1" a="1"/>
  <c r="AV1331" i="1" s="1"/>
  <c r="AV1332" i="1" a="1"/>
  <c r="AV1332" i="1" s="1"/>
  <c r="AV1333" i="1" a="1"/>
  <c r="AV1333" i="1" s="1"/>
  <c r="AV1334" i="1" a="1"/>
  <c r="AV1334" i="1" s="1"/>
  <c r="AV1335" i="1" a="1"/>
  <c r="AV1335" i="1" s="1"/>
  <c r="AV1336" i="1" a="1"/>
  <c r="AV1336" i="1" s="1"/>
  <c r="AV1337" i="1" a="1"/>
  <c r="AV1337" i="1" s="1"/>
  <c r="AV1338" i="1" a="1"/>
  <c r="AV1338" i="1" s="1"/>
  <c r="AV1339" i="1" a="1"/>
  <c r="AV1339" i="1" s="1"/>
  <c r="AV1340" i="1" a="1"/>
  <c r="AV1340" i="1" s="1"/>
  <c r="AV1341" i="1" a="1"/>
  <c r="AV1341" i="1" s="1"/>
  <c r="AV1342" i="1" a="1"/>
  <c r="AV1342" i="1" s="1"/>
  <c r="AV1343" i="1" a="1"/>
  <c r="AV1343" i="1" s="1"/>
  <c r="AV1344" i="1" a="1"/>
  <c r="AV1344" i="1" s="1"/>
  <c r="AV1345" i="1" a="1"/>
  <c r="AV1345" i="1" s="1"/>
  <c r="AV1346" i="1" a="1"/>
  <c r="AV1346" i="1" s="1"/>
  <c r="AV1347" i="1" a="1"/>
  <c r="AV1347" i="1" s="1"/>
  <c r="AV1348" i="1" a="1"/>
  <c r="AV1348" i="1" s="1"/>
  <c r="AV1349" i="1" a="1"/>
  <c r="AV1349" i="1" s="1"/>
  <c r="AV1350" i="1" a="1"/>
  <c r="AV1350" i="1" s="1"/>
  <c r="AV1351" i="1" a="1"/>
  <c r="AV1351" i="1" s="1"/>
  <c r="AV1352" i="1" a="1"/>
  <c r="AV1352" i="1" s="1"/>
  <c r="AV1353" i="1" a="1"/>
  <c r="AV1353" i="1" s="1"/>
  <c r="AV1354" i="1" a="1"/>
  <c r="AV1354" i="1" s="1"/>
  <c r="AV1355" i="1" a="1"/>
  <c r="AV1355" i="1" s="1"/>
  <c r="AV1356" i="1" a="1"/>
  <c r="AV1356" i="1" s="1"/>
  <c r="AV1357" i="1" a="1"/>
  <c r="AV1357" i="1" s="1"/>
  <c r="AV1358" i="1" a="1"/>
  <c r="AV1358" i="1" s="1"/>
  <c r="AV1359" i="1" a="1"/>
  <c r="AV1359" i="1" s="1"/>
  <c r="AV1360" i="1" a="1"/>
  <c r="AV1360" i="1" s="1"/>
  <c r="AV1361" i="1" a="1"/>
  <c r="AV1361" i="1" s="1"/>
  <c r="AV1362" i="1" a="1"/>
  <c r="AV1362" i="1" s="1"/>
  <c r="AV1363" i="1" a="1"/>
  <c r="AV1363" i="1" s="1"/>
  <c r="AV1364" i="1" a="1"/>
  <c r="AV1364" i="1" s="1"/>
  <c r="AV1365" i="1" a="1"/>
  <c r="AV1365" i="1" s="1"/>
  <c r="AV1366" i="1" a="1"/>
  <c r="AV1366" i="1" s="1"/>
  <c r="AV1367" i="1" a="1"/>
  <c r="AV1367" i="1" s="1"/>
  <c r="AV1368" i="1" a="1"/>
  <c r="AV1368" i="1" s="1"/>
  <c r="AV1369" i="1" a="1"/>
  <c r="AV1369" i="1" s="1"/>
  <c r="AV1370" i="1" a="1"/>
  <c r="AV1370" i="1" s="1"/>
  <c r="AV1371" i="1" a="1"/>
  <c r="AV1371" i="1" s="1"/>
  <c r="AV1372" i="1" a="1"/>
  <c r="AV1372" i="1" s="1"/>
  <c r="AV1373" i="1" a="1"/>
  <c r="AV1373" i="1" s="1"/>
  <c r="AV1374" i="1" a="1"/>
  <c r="AV1374" i="1" s="1"/>
  <c r="AV1375" i="1" a="1"/>
  <c r="AV1375" i="1" s="1"/>
  <c r="AV1376" i="1" a="1"/>
  <c r="AV1376" i="1" s="1"/>
  <c r="AV1377" i="1" a="1"/>
  <c r="AV1377" i="1" s="1"/>
  <c r="AV1378" i="1" a="1"/>
  <c r="AV1378" i="1" s="1"/>
  <c r="AV1379" i="1" a="1"/>
  <c r="AV1379" i="1" s="1"/>
  <c r="AV1380" i="1" a="1"/>
  <c r="AV1380" i="1" s="1"/>
  <c r="AV1381" i="1" a="1"/>
  <c r="AV1381" i="1" s="1"/>
  <c r="AV1382" i="1" a="1"/>
  <c r="AV1382" i="1" s="1"/>
  <c r="AV1383" i="1" a="1"/>
  <c r="AV1383" i="1" s="1"/>
  <c r="AV1384" i="1" a="1"/>
  <c r="AV1384" i="1" s="1"/>
  <c r="AV1385" i="1" a="1"/>
  <c r="AV1385" i="1" s="1"/>
  <c r="AV1386" i="1" a="1"/>
  <c r="AV1386" i="1" s="1"/>
  <c r="AV1387" i="1" a="1"/>
  <c r="AV1387" i="1" s="1"/>
  <c r="AV1388" i="1" a="1"/>
  <c r="AV1388" i="1" s="1"/>
  <c r="AV1389" i="1" a="1"/>
  <c r="AV1389" i="1" s="1"/>
  <c r="AV1390" i="1" a="1"/>
  <c r="AV1390" i="1" s="1"/>
  <c r="AV1391" i="1" a="1"/>
  <c r="AV1391" i="1" s="1"/>
  <c r="AV1392" i="1" a="1"/>
  <c r="AV1392" i="1" s="1"/>
  <c r="AV1393" i="1" a="1"/>
  <c r="AV1393" i="1" s="1"/>
  <c r="AV1394" i="1" a="1"/>
  <c r="AV1394" i="1" s="1"/>
  <c r="AV1395" i="1" a="1"/>
  <c r="AV1395" i="1" s="1"/>
  <c r="AV1396" i="1" a="1"/>
  <c r="AV1396" i="1" s="1"/>
  <c r="AV1397" i="1" a="1"/>
  <c r="AV1397" i="1" s="1"/>
  <c r="AV1398" i="1" a="1"/>
  <c r="AV1398" i="1" s="1"/>
  <c r="AV1399" i="1" a="1"/>
  <c r="AV1399" i="1" s="1"/>
  <c r="AV1400" i="1" a="1"/>
  <c r="AV1400" i="1" s="1"/>
  <c r="AV1401" i="1" a="1"/>
  <c r="AV1401" i="1" s="1"/>
  <c r="AV1402" i="1" a="1"/>
  <c r="AV1402" i="1" s="1"/>
  <c r="AV1403" i="1" a="1"/>
  <c r="AV1403" i="1" s="1"/>
  <c r="AV1404" i="1" a="1"/>
  <c r="AV1404" i="1" s="1"/>
  <c r="AV1405" i="1" a="1"/>
  <c r="AV1405" i="1" s="1"/>
  <c r="AV1406" i="1" a="1"/>
  <c r="AV1406" i="1" s="1"/>
  <c r="AV1407" i="1" a="1"/>
  <c r="AV1407" i="1" s="1"/>
  <c r="AV1408" i="1" a="1"/>
  <c r="AV1408" i="1" s="1"/>
  <c r="AV1409" i="1" a="1"/>
  <c r="AV1409" i="1" s="1"/>
  <c r="AV1410" i="1" a="1"/>
  <c r="AV1410" i="1" s="1"/>
  <c r="AV1411" i="1" a="1"/>
  <c r="AV1411" i="1" s="1"/>
  <c r="AV1412" i="1" a="1"/>
  <c r="AV1412" i="1" s="1"/>
  <c r="AV1413" i="1" a="1"/>
  <c r="AV1413" i="1" s="1"/>
  <c r="AV1414" i="1" a="1"/>
  <c r="AV1414" i="1" s="1"/>
  <c r="AV1415" i="1" a="1"/>
  <c r="AV1415" i="1" s="1"/>
  <c r="AV1416" i="1" a="1"/>
  <c r="AV1416" i="1" s="1"/>
  <c r="AV1417" i="1" a="1"/>
  <c r="AV1417" i="1" s="1"/>
  <c r="AV1418" i="1" a="1"/>
  <c r="AV1418" i="1" s="1"/>
  <c r="AV1419" i="1" a="1"/>
  <c r="AV1419" i="1" s="1"/>
  <c r="AV1420" i="1" a="1"/>
  <c r="AV1420" i="1" s="1"/>
  <c r="AV1421" i="1" a="1"/>
  <c r="AV1421" i="1" s="1"/>
  <c r="AV1422" i="1" a="1"/>
  <c r="AV1422" i="1" s="1"/>
  <c r="AV1423" i="1" a="1"/>
  <c r="AV1423" i="1" s="1"/>
  <c r="AV1424" i="1" a="1"/>
  <c r="AV1424" i="1" s="1"/>
  <c r="AV1425" i="1" a="1"/>
  <c r="AV1425" i="1" s="1"/>
  <c r="AV1426" i="1" a="1"/>
  <c r="AV1426" i="1" s="1"/>
  <c r="AV1427" i="1" a="1"/>
  <c r="AV1427" i="1" s="1"/>
  <c r="AV1428" i="1" a="1"/>
  <c r="AV1428" i="1" s="1"/>
  <c r="AV1429" i="1" a="1"/>
  <c r="AV1429" i="1" s="1"/>
  <c r="AV1430" i="1" a="1"/>
  <c r="AV1430" i="1" s="1"/>
  <c r="AV1431" i="1" a="1"/>
  <c r="AV1431" i="1" s="1"/>
  <c r="AV1432" i="1" a="1"/>
  <c r="AV1432" i="1" s="1"/>
  <c r="AV1433" i="1" a="1"/>
  <c r="AV1433" i="1" s="1"/>
  <c r="AV1434" i="1" a="1"/>
  <c r="AV1434" i="1" s="1"/>
  <c r="AV1435" i="1" a="1"/>
  <c r="AV1435" i="1" s="1"/>
  <c r="AV1436" i="1" a="1"/>
  <c r="AV1436" i="1" s="1"/>
  <c r="AV1437" i="1" a="1"/>
  <c r="AV1437" i="1" s="1"/>
  <c r="AV1438" i="1" a="1"/>
  <c r="AV1438" i="1" s="1"/>
  <c r="AV1439" i="1" a="1"/>
  <c r="AV1439" i="1" s="1"/>
  <c r="AV1440" i="1" a="1"/>
  <c r="AV1440" i="1" s="1"/>
  <c r="AV1441" i="1" a="1"/>
  <c r="AV1441" i="1" s="1"/>
  <c r="AV1442" i="1" a="1"/>
  <c r="AV1442" i="1" s="1"/>
  <c r="AV1443" i="1" a="1"/>
  <c r="AV1443" i="1" s="1"/>
  <c r="AV1444" i="1" a="1"/>
  <c r="AV1444" i="1" s="1"/>
  <c r="AV1445" i="1" a="1"/>
  <c r="AV1445" i="1" s="1"/>
  <c r="AV1446" i="1" a="1"/>
  <c r="AV1446" i="1" s="1"/>
  <c r="AV1447" i="1" a="1"/>
  <c r="AV1447" i="1" s="1"/>
  <c r="AV1448" i="1" a="1"/>
  <c r="AV1448" i="1" s="1"/>
  <c r="AV1449" i="1" a="1"/>
  <c r="AV1449" i="1" s="1"/>
  <c r="AV1450" i="1" a="1"/>
  <c r="AV1450" i="1" s="1"/>
  <c r="AV1451" i="1" a="1"/>
  <c r="AV1451" i="1" s="1"/>
  <c r="AV1452" i="1" a="1"/>
  <c r="AV1452" i="1" s="1"/>
  <c r="AV1453" i="1" a="1"/>
  <c r="AV1453" i="1" s="1"/>
  <c r="AV1454" i="1" a="1"/>
  <c r="AV1454" i="1" s="1"/>
  <c r="AV1455" i="1" a="1"/>
  <c r="AV1455" i="1" s="1"/>
  <c r="AV1456" i="1" a="1"/>
  <c r="AV1456" i="1" s="1"/>
  <c r="AV1457" i="1" a="1"/>
  <c r="AV1457" i="1" s="1"/>
  <c r="AV1458" i="1" a="1"/>
  <c r="AV1458" i="1" s="1"/>
  <c r="AV1459" i="1" a="1"/>
  <c r="AV1459" i="1" s="1"/>
  <c r="AV1460" i="1" a="1"/>
  <c r="AV1460" i="1" s="1"/>
  <c r="AV1461" i="1" a="1"/>
  <c r="AV1461" i="1" s="1"/>
  <c r="AV1462" i="1" a="1"/>
  <c r="AV1462" i="1" s="1"/>
  <c r="AV1463" i="1" a="1"/>
  <c r="AV1463" i="1" s="1"/>
  <c r="AV1464" i="1" a="1"/>
  <c r="AV1464" i="1" s="1"/>
  <c r="AV1465" i="1" a="1"/>
  <c r="AV1465" i="1" s="1"/>
  <c r="AV1466" i="1" a="1"/>
  <c r="AV1466" i="1" s="1"/>
  <c r="AV1467" i="1" a="1"/>
  <c r="AV1467" i="1" s="1"/>
  <c r="AV1468" i="1" a="1"/>
  <c r="AV1468" i="1" s="1"/>
  <c r="AV1469" i="1" a="1"/>
  <c r="AV1469" i="1" s="1"/>
  <c r="AV1470" i="1" a="1"/>
  <c r="AV1470" i="1" s="1"/>
  <c r="AV1471" i="1" a="1"/>
  <c r="AV1471" i="1" s="1"/>
  <c r="AV2" i="1" a="1"/>
  <c r="AV2" i="1" s="1"/>
  <c r="BU2" i="1" a="1"/>
  <c r="BU2" i="1" s="1"/>
  <c r="BT3" i="1"/>
  <c r="BT2" i="1"/>
  <c r="AN3" i="1" a="1"/>
  <c r="AN3" i="1" s="1"/>
  <c r="AN4" i="1" a="1"/>
  <c r="AN4" i="1" s="1"/>
  <c r="AN5" i="1" a="1"/>
  <c r="AN5" i="1" s="1"/>
  <c r="AN6" i="1" a="1"/>
  <c r="AN6" i="1" s="1"/>
  <c r="AN7" i="1" a="1"/>
  <c r="AN7" i="1" s="1"/>
  <c r="AN8" i="1" a="1"/>
  <c r="AN8" i="1" s="1"/>
  <c r="AN9" i="1" a="1"/>
  <c r="AN9" i="1" s="1"/>
  <c r="AN10" i="1" a="1"/>
  <c r="AN10" i="1" s="1"/>
  <c r="AN11" i="1" a="1"/>
  <c r="AN11" i="1" s="1"/>
  <c r="AN12" i="1" a="1"/>
  <c r="AN12" i="1" s="1"/>
  <c r="AN13" i="1" a="1"/>
  <c r="AN13" i="1" s="1"/>
  <c r="AN14" i="1" a="1"/>
  <c r="AN14" i="1" s="1"/>
  <c r="AN15" i="1" a="1"/>
  <c r="AN15" i="1" s="1"/>
  <c r="AN16" i="1" a="1"/>
  <c r="AN16" i="1" s="1"/>
  <c r="AN17" i="1" a="1"/>
  <c r="AN17" i="1" s="1"/>
  <c r="AN18" i="1" a="1"/>
  <c r="AN18" i="1" s="1"/>
  <c r="AN19" i="1" a="1"/>
  <c r="AN19" i="1" s="1"/>
  <c r="AN20" i="1" a="1"/>
  <c r="AN20" i="1" s="1"/>
  <c r="AN21" i="1" a="1"/>
  <c r="AN21" i="1" s="1"/>
  <c r="AN22" i="1" a="1"/>
  <c r="AN22" i="1" s="1"/>
  <c r="AN23" i="1" a="1"/>
  <c r="AN23" i="1" s="1"/>
  <c r="AN24" i="1" a="1"/>
  <c r="AN24" i="1" s="1"/>
  <c r="AN25" i="1" a="1"/>
  <c r="AN25" i="1" s="1"/>
  <c r="AN26" i="1" a="1"/>
  <c r="AN26" i="1" s="1"/>
  <c r="AN27" i="1" a="1"/>
  <c r="AN27" i="1" s="1"/>
  <c r="AN28" i="1" a="1"/>
  <c r="AN28" i="1" s="1"/>
  <c r="AN29" i="1" a="1"/>
  <c r="AN29" i="1" s="1"/>
  <c r="AN30" i="1" a="1"/>
  <c r="AN30" i="1" s="1"/>
  <c r="AN31" i="1" a="1"/>
  <c r="AN31" i="1" s="1"/>
  <c r="AN32" i="1" a="1"/>
  <c r="AN32" i="1" s="1"/>
  <c r="AN33" i="1" a="1"/>
  <c r="AN33" i="1" s="1"/>
  <c r="AN34" i="1" a="1"/>
  <c r="AN34" i="1" s="1"/>
  <c r="AN35" i="1" a="1"/>
  <c r="AN35" i="1" s="1"/>
  <c r="AN36" i="1" a="1"/>
  <c r="AN36" i="1" s="1"/>
  <c r="AN37" i="1" a="1"/>
  <c r="AN37" i="1" s="1"/>
  <c r="AN38" i="1" a="1"/>
  <c r="AN38" i="1" s="1"/>
  <c r="AN39" i="1" a="1"/>
  <c r="AN39" i="1" s="1"/>
  <c r="AN40" i="1" a="1"/>
  <c r="AN40" i="1" s="1"/>
  <c r="AN41" i="1" a="1"/>
  <c r="AN41" i="1" s="1"/>
  <c r="AN42" i="1" a="1"/>
  <c r="AN42" i="1" s="1"/>
  <c r="AN43" i="1" a="1"/>
  <c r="AN43" i="1" s="1"/>
  <c r="AN44" i="1" a="1"/>
  <c r="AN44" i="1" s="1"/>
  <c r="AN45" i="1" a="1"/>
  <c r="AN45" i="1" s="1"/>
  <c r="AN46" i="1" a="1"/>
  <c r="AN46" i="1" s="1"/>
  <c r="AN47" i="1" a="1"/>
  <c r="AN47" i="1" s="1"/>
  <c r="AN48" i="1" a="1"/>
  <c r="AN48" i="1" s="1"/>
  <c r="AN49" i="1" a="1"/>
  <c r="AN49" i="1" s="1"/>
  <c r="AN50" i="1" a="1"/>
  <c r="AN50" i="1" s="1"/>
  <c r="AN51" i="1" a="1"/>
  <c r="AN51" i="1" s="1"/>
  <c r="AN52" i="1" a="1"/>
  <c r="AN52" i="1" s="1"/>
  <c r="AN53" i="1" a="1"/>
  <c r="AN53" i="1" s="1"/>
  <c r="AN54" i="1" a="1"/>
  <c r="AN54" i="1" s="1"/>
  <c r="AN55" i="1" a="1"/>
  <c r="AN55" i="1" s="1"/>
  <c r="AN56" i="1" a="1"/>
  <c r="AN56" i="1" s="1"/>
  <c r="AN57" i="1" a="1"/>
  <c r="AN57" i="1" s="1"/>
  <c r="AN58" i="1" a="1"/>
  <c r="AN58" i="1" s="1"/>
  <c r="AN59" i="1" a="1"/>
  <c r="AN59" i="1" s="1"/>
  <c r="AN60" i="1" a="1"/>
  <c r="AN60" i="1" s="1"/>
  <c r="AN61" i="1" a="1"/>
  <c r="AN61" i="1" s="1"/>
  <c r="AN62" i="1" a="1"/>
  <c r="AN62" i="1" s="1"/>
  <c r="AN63" i="1" a="1"/>
  <c r="AN63" i="1" s="1"/>
  <c r="AN64" i="1" a="1"/>
  <c r="AN64" i="1" s="1"/>
  <c r="AN65" i="1" a="1"/>
  <c r="AN65" i="1" s="1"/>
  <c r="AN66" i="1" a="1"/>
  <c r="AN66" i="1" s="1"/>
  <c r="AN67" i="1" a="1"/>
  <c r="AN67" i="1" s="1"/>
  <c r="AN68" i="1" a="1"/>
  <c r="AN68" i="1" s="1"/>
  <c r="AN69" i="1" a="1"/>
  <c r="AN69" i="1" s="1"/>
  <c r="AN70" i="1" a="1"/>
  <c r="AN70" i="1" s="1"/>
  <c r="AN71" i="1" a="1"/>
  <c r="AN71" i="1" s="1"/>
  <c r="AN72" i="1" a="1"/>
  <c r="AN72" i="1" s="1"/>
  <c r="AN73" i="1" a="1"/>
  <c r="AN73" i="1" s="1"/>
  <c r="AN74" i="1" a="1"/>
  <c r="AN74" i="1" s="1"/>
  <c r="AN75" i="1" a="1"/>
  <c r="AN75" i="1" s="1"/>
  <c r="AN76" i="1" a="1"/>
  <c r="AN76" i="1" s="1"/>
  <c r="AN77" i="1" a="1"/>
  <c r="AN77" i="1" s="1"/>
  <c r="AN78" i="1" a="1"/>
  <c r="AN78" i="1" s="1"/>
  <c r="AN79" i="1" a="1"/>
  <c r="AN79" i="1" s="1"/>
  <c r="AN80" i="1" a="1"/>
  <c r="AN80" i="1" s="1"/>
  <c r="AN81" i="1" a="1"/>
  <c r="AN81" i="1" s="1"/>
  <c r="AN82" i="1" a="1"/>
  <c r="AN82" i="1" s="1"/>
  <c r="AN83" i="1" a="1"/>
  <c r="AN83" i="1" s="1"/>
  <c r="AN84" i="1" a="1"/>
  <c r="AN84" i="1" s="1"/>
  <c r="AN85" i="1" a="1"/>
  <c r="AN85" i="1" s="1"/>
  <c r="AN86" i="1" a="1"/>
  <c r="AN86" i="1" s="1"/>
  <c r="AN87" i="1" a="1"/>
  <c r="AN87" i="1" s="1"/>
  <c r="AN88" i="1" a="1"/>
  <c r="AN88" i="1" s="1"/>
  <c r="AN89" i="1" a="1"/>
  <c r="AN89" i="1" s="1"/>
  <c r="AN90" i="1" a="1"/>
  <c r="AN90" i="1" s="1"/>
  <c r="AN91" i="1" a="1"/>
  <c r="AN91" i="1" s="1"/>
  <c r="AN92" i="1" a="1"/>
  <c r="AN92" i="1" s="1"/>
  <c r="AN93" i="1" a="1"/>
  <c r="AN93" i="1" s="1"/>
  <c r="AN94" i="1" a="1"/>
  <c r="AN94" i="1" s="1"/>
  <c r="AN95" i="1" a="1"/>
  <c r="AN95" i="1" s="1"/>
  <c r="AN96" i="1" a="1"/>
  <c r="AN96" i="1" s="1"/>
  <c r="AN97" i="1" a="1"/>
  <c r="AN97" i="1" s="1"/>
  <c r="AN98" i="1" a="1"/>
  <c r="AN98" i="1" s="1"/>
  <c r="AN99" i="1" a="1"/>
  <c r="AN99" i="1" s="1"/>
  <c r="AN100" i="1" a="1"/>
  <c r="AN100" i="1" s="1"/>
  <c r="AN101" i="1" a="1"/>
  <c r="AN101" i="1" s="1"/>
  <c r="AN102" i="1" a="1"/>
  <c r="AN102" i="1" s="1"/>
  <c r="AN103" i="1" a="1"/>
  <c r="AN103" i="1" s="1"/>
  <c r="AN104" i="1" a="1"/>
  <c r="AN104" i="1" s="1"/>
  <c r="AN105" i="1" a="1"/>
  <c r="AN105" i="1" s="1"/>
  <c r="AN106" i="1" a="1"/>
  <c r="AN106" i="1" s="1"/>
  <c r="AN107" i="1" a="1"/>
  <c r="AN107" i="1" s="1"/>
  <c r="AN108" i="1" a="1"/>
  <c r="AN108" i="1" s="1"/>
  <c r="AN109" i="1" a="1"/>
  <c r="AN109" i="1" s="1"/>
  <c r="AN110" i="1" a="1"/>
  <c r="AN110" i="1" s="1"/>
  <c r="AN111" i="1" a="1"/>
  <c r="AN111" i="1" s="1"/>
  <c r="AN112" i="1" a="1"/>
  <c r="AN112" i="1" s="1"/>
  <c r="AN113" i="1" a="1"/>
  <c r="AN113" i="1" s="1"/>
  <c r="AN114" i="1" a="1"/>
  <c r="AN114" i="1" s="1"/>
  <c r="AN115" i="1" a="1"/>
  <c r="AN115" i="1" s="1"/>
  <c r="AN116" i="1" a="1"/>
  <c r="AN116" i="1" s="1"/>
  <c r="AN117" i="1" a="1"/>
  <c r="AN117" i="1" s="1"/>
  <c r="AN118" i="1" a="1"/>
  <c r="AN118" i="1" s="1"/>
  <c r="AN119" i="1" a="1"/>
  <c r="AN119" i="1" s="1"/>
  <c r="AN120" i="1" a="1"/>
  <c r="AN120" i="1" s="1"/>
  <c r="AN121" i="1" a="1"/>
  <c r="AN121" i="1" s="1"/>
  <c r="AN122" i="1" a="1"/>
  <c r="AN122" i="1" s="1"/>
  <c r="AN123" i="1" a="1"/>
  <c r="AN123" i="1" s="1"/>
  <c r="AN124" i="1" a="1"/>
  <c r="AN124" i="1" s="1"/>
  <c r="AN125" i="1" a="1"/>
  <c r="AN125" i="1" s="1"/>
  <c r="AN126" i="1" a="1"/>
  <c r="AN126" i="1" s="1"/>
  <c r="AN127" i="1" a="1"/>
  <c r="AN127" i="1" s="1"/>
  <c r="AN128" i="1" a="1"/>
  <c r="AN128" i="1" s="1"/>
  <c r="AN129" i="1" a="1"/>
  <c r="AN129" i="1" s="1"/>
  <c r="AN130" i="1" a="1"/>
  <c r="AN130" i="1" s="1"/>
  <c r="AN131" i="1" a="1"/>
  <c r="AN131" i="1" s="1"/>
  <c r="AN132" i="1" a="1"/>
  <c r="AN132" i="1" s="1"/>
  <c r="AN133" i="1" a="1"/>
  <c r="AN133" i="1" s="1"/>
  <c r="AN134" i="1" a="1"/>
  <c r="AN134" i="1" s="1"/>
  <c r="AN135" i="1" a="1"/>
  <c r="AN135" i="1" s="1"/>
  <c r="AN136" i="1" a="1"/>
  <c r="AN136" i="1" s="1"/>
  <c r="AN137" i="1" a="1"/>
  <c r="AN137" i="1" s="1"/>
  <c r="AN138" i="1" a="1"/>
  <c r="AN138" i="1" s="1"/>
  <c r="AN139" i="1" a="1"/>
  <c r="AN139" i="1" s="1"/>
  <c r="AN140" i="1" a="1"/>
  <c r="AN140" i="1" s="1"/>
  <c r="AN141" i="1" a="1"/>
  <c r="AN141" i="1" s="1"/>
  <c r="AN142" i="1" a="1"/>
  <c r="AN142" i="1" s="1"/>
  <c r="AN143" i="1" a="1"/>
  <c r="AN143" i="1" s="1"/>
  <c r="AN144" i="1" a="1"/>
  <c r="AN144" i="1" s="1"/>
  <c r="AN145" i="1" a="1"/>
  <c r="AN145" i="1" s="1"/>
  <c r="AN146" i="1" a="1"/>
  <c r="AN146" i="1" s="1"/>
  <c r="AN147" i="1" a="1"/>
  <c r="AN147" i="1" s="1"/>
  <c r="AN148" i="1" a="1"/>
  <c r="AN148" i="1" s="1"/>
  <c r="AN149" i="1" a="1"/>
  <c r="AN149" i="1" s="1"/>
  <c r="AN150" i="1" a="1"/>
  <c r="AN150" i="1" s="1"/>
  <c r="AN151" i="1" a="1"/>
  <c r="AN151" i="1" s="1"/>
  <c r="AN152" i="1" a="1"/>
  <c r="AN152" i="1" s="1"/>
  <c r="AN153" i="1" a="1"/>
  <c r="AN153" i="1" s="1"/>
  <c r="AN154" i="1" a="1"/>
  <c r="AN154" i="1" s="1"/>
  <c r="AN155" i="1" a="1"/>
  <c r="AN155" i="1" s="1"/>
  <c r="AN156" i="1" a="1"/>
  <c r="AN156" i="1" s="1"/>
  <c r="AN157" i="1" a="1"/>
  <c r="AN157" i="1" s="1"/>
  <c r="AN158" i="1" a="1"/>
  <c r="AN158" i="1" s="1"/>
  <c r="AN159" i="1" a="1"/>
  <c r="AN159" i="1" s="1"/>
  <c r="AN160" i="1" a="1"/>
  <c r="AN160" i="1" s="1"/>
  <c r="AN161" i="1" a="1"/>
  <c r="AN161" i="1" s="1"/>
  <c r="AN162" i="1" a="1"/>
  <c r="AN162" i="1" s="1"/>
  <c r="AN163" i="1" a="1"/>
  <c r="AN163" i="1" s="1"/>
  <c r="AN164" i="1" a="1"/>
  <c r="AN164" i="1" s="1"/>
  <c r="AN165" i="1" a="1"/>
  <c r="AN165" i="1" s="1"/>
  <c r="AN166" i="1" a="1"/>
  <c r="AN166" i="1" s="1"/>
  <c r="AN167" i="1" a="1"/>
  <c r="AN167" i="1" s="1"/>
  <c r="AN168" i="1" a="1"/>
  <c r="AN168" i="1" s="1"/>
  <c r="AN169" i="1" a="1"/>
  <c r="AN169" i="1" s="1"/>
  <c r="AN170" i="1" a="1"/>
  <c r="AN170" i="1" s="1"/>
  <c r="AN171" i="1" a="1"/>
  <c r="AN171" i="1" s="1"/>
  <c r="AN172" i="1" a="1"/>
  <c r="AN172" i="1" s="1"/>
  <c r="AN173" i="1" a="1"/>
  <c r="AN173" i="1" s="1"/>
  <c r="AN174" i="1" a="1"/>
  <c r="AN174" i="1" s="1"/>
  <c r="AN175" i="1" a="1"/>
  <c r="AN175" i="1" s="1"/>
  <c r="AN176" i="1" a="1"/>
  <c r="AN176" i="1" s="1"/>
  <c r="AN177" i="1" a="1"/>
  <c r="AN177" i="1" s="1"/>
  <c r="AN178" i="1" a="1"/>
  <c r="AN178" i="1" s="1"/>
  <c r="AN179" i="1" a="1"/>
  <c r="AN179" i="1" s="1"/>
  <c r="AN180" i="1" a="1"/>
  <c r="AN180" i="1" s="1"/>
  <c r="AN181" i="1" a="1"/>
  <c r="AN181" i="1" s="1"/>
  <c r="AN182" i="1" a="1"/>
  <c r="AN182" i="1" s="1"/>
  <c r="AN183" i="1" a="1"/>
  <c r="AN183" i="1" s="1"/>
  <c r="AN184" i="1" a="1"/>
  <c r="AN184" i="1" s="1"/>
  <c r="AN185" i="1" a="1"/>
  <c r="AN185" i="1" s="1"/>
  <c r="AN186" i="1" a="1"/>
  <c r="AN186" i="1" s="1"/>
  <c r="AN187" i="1" a="1"/>
  <c r="AN187" i="1" s="1"/>
  <c r="AN188" i="1" a="1"/>
  <c r="AN188" i="1" s="1"/>
  <c r="AN189" i="1" a="1"/>
  <c r="AN189" i="1" s="1"/>
  <c r="AN190" i="1" a="1"/>
  <c r="AN190" i="1" s="1"/>
  <c r="AN191" i="1" a="1"/>
  <c r="AN191" i="1" s="1"/>
  <c r="AN192" i="1" a="1"/>
  <c r="AN192" i="1" s="1"/>
  <c r="AN193" i="1" a="1"/>
  <c r="AN193" i="1" s="1"/>
  <c r="AN194" i="1" a="1"/>
  <c r="AN194" i="1" s="1"/>
  <c r="AN195" i="1" a="1"/>
  <c r="AN195" i="1" s="1"/>
  <c r="AN196" i="1" a="1"/>
  <c r="AN196" i="1" s="1"/>
  <c r="AN197" i="1" a="1"/>
  <c r="AN197" i="1" s="1"/>
  <c r="AN198" i="1" a="1"/>
  <c r="AN198" i="1" s="1"/>
  <c r="AN199" i="1" a="1"/>
  <c r="AN199" i="1" s="1"/>
  <c r="AN200" i="1" a="1"/>
  <c r="AN200" i="1" s="1"/>
  <c r="AN201" i="1" a="1"/>
  <c r="AN201" i="1" s="1"/>
  <c r="AN202" i="1" a="1"/>
  <c r="AN202" i="1" s="1"/>
  <c r="AN203" i="1" a="1"/>
  <c r="AN203" i="1" s="1"/>
  <c r="AN204" i="1" a="1"/>
  <c r="AN204" i="1" s="1"/>
  <c r="AN205" i="1" a="1"/>
  <c r="AN205" i="1" s="1"/>
  <c r="AN206" i="1" a="1"/>
  <c r="AN206" i="1" s="1"/>
  <c r="AN207" i="1" a="1"/>
  <c r="AN207" i="1" s="1"/>
  <c r="AN208" i="1" a="1"/>
  <c r="AN208" i="1" s="1"/>
  <c r="AN209" i="1" a="1"/>
  <c r="AN209" i="1" s="1"/>
  <c r="AN210" i="1" a="1"/>
  <c r="AN210" i="1" s="1"/>
  <c r="AN211" i="1" a="1"/>
  <c r="AN211" i="1" s="1"/>
  <c r="AN212" i="1" a="1"/>
  <c r="AN212" i="1" s="1"/>
  <c r="AN213" i="1" a="1"/>
  <c r="AN213" i="1" s="1"/>
  <c r="AN214" i="1" a="1"/>
  <c r="AN214" i="1" s="1"/>
  <c r="AN215" i="1" a="1"/>
  <c r="AN215" i="1" s="1"/>
  <c r="AN216" i="1" a="1"/>
  <c r="AN216" i="1" s="1"/>
  <c r="AN217" i="1" a="1"/>
  <c r="AN217" i="1" s="1"/>
  <c r="AN218" i="1" a="1"/>
  <c r="AN218" i="1" s="1"/>
  <c r="AN219" i="1" a="1"/>
  <c r="AN219" i="1" s="1"/>
  <c r="AN220" i="1" a="1"/>
  <c r="AN220" i="1" s="1"/>
  <c r="AN221" i="1" a="1"/>
  <c r="AN221" i="1" s="1"/>
  <c r="AN222" i="1" a="1"/>
  <c r="AN222" i="1" s="1"/>
  <c r="AN223" i="1" a="1"/>
  <c r="AN223" i="1" s="1"/>
  <c r="AN224" i="1" a="1"/>
  <c r="AN224" i="1" s="1"/>
  <c r="AN225" i="1" a="1"/>
  <c r="AN225" i="1" s="1"/>
  <c r="AN226" i="1" a="1"/>
  <c r="AN226" i="1" s="1"/>
  <c r="AN227" i="1" a="1"/>
  <c r="AN227" i="1" s="1"/>
  <c r="AN228" i="1" a="1"/>
  <c r="AN228" i="1" s="1"/>
  <c r="AN229" i="1" a="1"/>
  <c r="AN229" i="1" s="1"/>
  <c r="AN230" i="1" a="1"/>
  <c r="AN230" i="1" s="1"/>
  <c r="AN231" i="1" a="1"/>
  <c r="AN231" i="1" s="1"/>
  <c r="AN232" i="1" a="1"/>
  <c r="AN232" i="1" s="1"/>
  <c r="AN233" i="1" a="1"/>
  <c r="AN233" i="1" s="1"/>
  <c r="AN234" i="1" a="1"/>
  <c r="AN234" i="1" s="1"/>
  <c r="AN235" i="1" a="1"/>
  <c r="AN235" i="1" s="1"/>
  <c r="AN236" i="1" a="1"/>
  <c r="AN236" i="1" s="1"/>
  <c r="AN237" i="1" a="1"/>
  <c r="AN237" i="1" s="1"/>
  <c r="AN238" i="1" a="1"/>
  <c r="AN238" i="1" s="1"/>
  <c r="AN239" i="1" a="1"/>
  <c r="AN239" i="1" s="1"/>
  <c r="AN240" i="1" a="1"/>
  <c r="AN240" i="1" s="1"/>
  <c r="AN241" i="1" a="1"/>
  <c r="AN241" i="1" s="1"/>
  <c r="AN242" i="1" a="1"/>
  <c r="AN242" i="1" s="1"/>
  <c r="AN243" i="1" a="1"/>
  <c r="AN243" i="1" s="1"/>
  <c r="AN244" i="1" a="1"/>
  <c r="AN244" i="1" s="1"/>
  <c r="AN245" i="1" a="1"/>
  <c r="AN245" i="1" s="1"/>
  <c r="AN246" i="1" a="1"/>
  <c r="AN246" i="1" s="1"/>
  <c r="AN247" i="1" a="1"/>
  <c r="AN247" i="1" s="1"/>
  <c r="AN248" i="1" a="1"/>
  <c r="AN248" i="1" s="1"/>
  <c r="AN249" i="1" a="1"/>
  <c r="AN249" i="1" s="1"/>
  <c r="AN250" i="1" a="1"/>
  <c r="AN250" i="1" s="1"/>
  <c r="AN251" i="1" a="1"/>
  <c r="AN251" i="1" s="1"/>
  <c r="AN252" i="1" a="1"/>
  <c r="AN252" i="1" s="1"/>
  <c r="AN253" i="1" a="1"/>
  <c r="AN253" i="1" s="1"/>
  <c r="AN254" i="1" a="1"/>
  <c r="AN254" i="1" s="1"/>
  <c r="AN255" i="1" a="1"/>
  <c r="AN255" i="1" s="1"/>
  <c r="AN256" i="1" a="1"/>
  <c r="AN256" i="1" s="1"/>
  <c r="AN257" i="1" a="1"/>
  <c r="AN257" i="1" s="1"/>
  <c r="AN258" i="1" a="1"/>
  <c r="AN258" i="1" s="1"/>
  <c r="AN259" i="1" a="1"/>
  <c r="AN259" i="1" s="1"/>
  <c r="AN260" i="1" a="1"/>
  <c r="AN260" i="1" s="1"/>
  <c r="AN261" i="1" a="1"/>
  <c r="AN261" i="1" s="1"/>
  <c r="AN262" i="1" a="1"/>
  <c r="AN262" i="1" s="1"/>
  <c r="AN263" i="1" a="1"/>
  <c r="AN263" i="1" s="1"/>
  <c r="AN264" i="1" a="1"/>
  <c r="AN264" i="1" s="1"/>
  <c r="AN265" i="1" a="1"/>
  <c r="AN265" i="1" s="1"/>
  <c r="AN266" i="1" a="1"/>
  <c r="AN266" i="1" s="1"/>
  <c r="AN267" i="1" a="1"/>
  <c r="AN267" i="1" s="1"/>
  <c r="AN268" i="1" a="1"/>
  <c r="AN268" i="1" s="1"/>
  <c r="AN269" i="1" a="1"/>
  <c r="AN269" i="1" s="1"/>
  <c r="AN270" i="1" a="1"/>
  <c r="AN270" i="1" s="1"/>
  <c r="AN271" i="1" a="1"/>
  <c r="AN271" i="1" s="1"/>
  <c r="AN272" i="1" a="1"/>
  <c r="AN272" i="1" s="1"/>
  <c r="AN273" i="1" a="1"/>
  <c r="AN273" i="1" s="1"/>
  <c r="AN274" i="1" a="1"/>
  <c r="AN274" i="1" s="1"/>
  <c r="AN275" i="1" a="1"/>
  <c r="AN275" i="1" s="1"/>
  <c r="AN276" i="1" a="1"/>
  <c r="AN276" i="1" s="1"/>
  <c r="AN277" i="1" a="1"/>
  <c r="AN277" i="1" s="1"/>
  <c r="AN278" i="1" a="1"/>
  <c r="AN278" i="1" s="1"/>
  <c r="AN279" i="1" a="1"/>
  <c r="AN279" i="1" s="1"/>
  <c r="AN280" i="1" a="1"/>
  <c r="AN280" i="1" s="1"/>
  <c r="AN281" i="1" a="1"/>
  <c r="AN281" i="1" s="1"/>
  <c r="AN282" i="1" a="1"/>
  <c r="AN282" i="1" s="1"/>
  <c r="AN283" i="1" a="1"/>
  <c r="AN283" i="1" s="1"/>
  <c r="AN284" i="1" a="1"/>
  <c r="AN284" i="1" s="1"/>
  <c r="AN285" i="1" a="1"/>
  <c r="AN285" i="1" s="1"/>
  <c r="AN286" i="1" a="1"/>
  <c r="AN286" i="1" s="1"/>
  <c r="AN287" i="1" a="1"/>
  <c r="AN287" i="1" s="1"/>
  <c r="AN288" i="1" a="1"/>
  <c r="AN288" i="1" s="1"/>
  <c r="AN289" i="1" a="1"/>
  <c r="AN289" i="1" s="1"/>
  <c r="AN290" i="1" a="1"/>
  <c r="AN290" i="1" s="1"/>
  <c r="AN291" i="1" a="1"/>
  <c r="AN291" i="1" s="1"/>
  <c r="AN292" i="1" a="1"/>
  <c r="AN292" i="1" s="1"/>
  <c r="AN293" i="1" a="1"/>
  <c r="AN293" i="1" s="1"/>
  <c r="AN294" i="1" a="1"/>
  <c r="AN294" i="1" s="1"/>
  <c r="AN295" i="1" a="1"/>
  <c r="AN295" i="1" s="1"/>
  <c r="AN296" i="1" a="1"/>
  <c r="AN296" i="1" s="1"/>
  <c r="AN297" i="1" a="1"/>
  <c r="AN297" i="1" s="1"/>
  <c r="AN298" i="1" a="1"/>
  <c r="AN298" i="1" s="1"/>
  <c r="AN299" i="1" a="1"/>
  <c r="AN299" i="1" s="1"/>
  <c r="AN300" i="1" a="1"/>
  <c r="AN300" i="1" s="1"/>
  <c r="AN301" i="1" a="1"/>
  <c r="AN301" i="1" s="1"/>
  <c r="AN302" i="1" a="1"/>
  <c r="AN302" i="1" s="1"/>
  <c r="AN303" i="1" a="1"/>
  <c r="AN303" i="1" s="1"/>
  <c r="AN304" i="1" a="1"/>
  <c r="AN304" i="1" s="1"/>
  <c r="AN305" i="1" a="1"/>
  <c r="AN305" i="1" s="1"/>
  <c r="AN306" i="1" a="1"/>
  <c r="AN306" i="1" s="1"/>
  <c r="AN307" i="1" a="1"/>
  <c r="AN307" i="1" s="1"/>
  <c r="AN308" i="1" a="1"/>
  <c r="AN308" i="1" s="1"/>
  <c r="AN309" i="1" a="1"/>
  <c r="AN309" i="1" s="1"/>
  <c r="AN310" i="1" a="1"/>
  <c r="AN310" i="1" s="1"/>
  <c r="AN311" i="1" a="1"/>
  <c r="AN311" i="1" s="1"/>
  <c r="AN312" i="1" a="1"/>
  <c r="AN312" i="1" s="1"/>
  <c r="AN313" i="1" a="1"/>
  <c r="AN313" i="1" s="1"/>
  <c r="AN314" i="1" a="1"/>
  <c r="AN314" i="1" s="1"/>
  <c r="AN315" i="1" a="1"/>
  <c r="AN315" i="1" s="1"/>
  <c r="AN316" i="1" a="1"/>
  <c r="AN316" i="1" s="1"/>
  <c r="AN317" i="1" a="1"/>
  <c r="AN317" i="1" s="1"/>
  <c r="AN318" i="1" a="1"/>
  <c r="AN318" i="1" s="1"/>
  <c r="AN319" i="1" a="1"/>
  <c r="AN319" i="1" s="1"/>
  <c r="AN320" i="1" a="1"/>
  <c r="AN320" i="1" s="1"/>
  <c r="AN321" i="1" a="1"/>
  <c r="AN321" i="1" s="1"/>
  <c r="AN322" i="1" a="1"/>
  <c r="AN322" i="1" s="1"/>
  <c r="AN323" i="1" a="1"/>
  <c r="AN323" i="1" s="1"/>
  <c r="AN324" i="1" a="1"/>
  <c r="AN324" i="1" s="1"/>
  <c r="AN325" i="1" a="1"/>
  <c r="AN325" i="1" s="1"/>
  <c r="AN326" i="1" a="1"/>
  <c r="AN326" i="1" s="1"/>
  <c r="AN327" i="1" a="1"/>
  <c r="AN327" i="1" s="1"/>
  <c r="AN328" i="1" a="1"/>
  <c r="AN328" i="1" s="1"/>
  <c r="AN329" i="1" a="1"/>
  <c r="AN329" i="1" s="1"/>
  <c r="AN330" i="1" a="1"/>
  <c r="AN330" i="1" s="1"/>
  <c r="AN331" i="1" a="1"/>
  <c r="AN331" i="1" s="1"/>
  <c r="AN332" i="1" a="1"/>
  <c r="AN332" i="1" s="1"/>
  <c r="AN333" i="1" a="1"/>
  <c r="AN333" i="1" s="1"/>
  <c r="AN334" i="1" a="1"/>
  <c r="AN334" i="1" s="1"/>
  <c r="AN335" i="1" a="1"/>
  <c r="AN335" i="1" s="1"/>
  <c r="AN336" i="1" a="1"/>
  <c r="AN336" i="1" s="1"/>
  <c r="AN337" i="1" a="1"/>
  <c r="AN337" i="1" s="1"/>
  <c r="AN338" i="1" a="1"/>
  <c r="AN338" i="1" s="1"/>
  <c r="AN339" i="1" a="1"/>
  <c r="AN339" i="1" s="1"/>
  <c r="AN340" i="1" a="1"/>
  <c r="AN340" i="1" s="1"/>
  <c r="AN341" i="1" a="1"/>
  <c r="AN341" i="1" s="1"/>
  <c r="AN342" i="1" a="1"/>
  <c r="AN342" i="1" s="1"/>
  <c r="AN343" i="1" a="1"/>
  <c r="AN343" i="1" s="1"/>
  <c r="AN344" i="1" a="1"/>
  <c r="AN344" i="1" s="1"/>
  <c r="AN345" i="1" a="1"/>
  <c r="AN345" i="1" s="1"/>
  <c r="AN346" i="1" a="1"/>
  <c r="AN346" i="1" s="1"/>
  <c r="AN347" i="1" a="1"/>
  <c r="AN347" i="1" s="1"/>
  <c r="AN348" i="1" a="1"/>
  <c r="AN348" i="1" s="1"/>
  <c r="AN349" i="1" a="1"/>
  <c r="AN349" i="1" s="1"/>
  <c r="AN350" i="1" a="1"/>
  <c r="AN350" i="1" s="1"/>
  <c r="AN351" i="1" a="1"/>
  <c r="AN351" i="1" s="1"/>
  <c r="AN352" i="1" a="1"/>
  <c r="AN352" i="1" s="1"/>
  <c r="AN353" i="1" a="1"/>
  <c r="AN353" i="1" s="1"/>
  <c r="AN354" i="1" a="1"/>
  <c r="AN354" i="1" s="1"/>
  <c r="AN355" i="1" a="1"/>
  <c r="AN355" i="1" s="1"/>
  <c r="AN356" i="1" a="1"/>
  <c r="AN356" i="1" s="1"/>
  <c r="AN357" i="1" a="1"/>
  <c r="AN357" i="1" s="1"/>
  <c r="AN358" i="1" a="1"/>
  <c r="AN358" i="1" s="1"/>
  <c r="AN359" i="1" a="1"/>
  <c r="AN359" i="1" s="1"/>
  <c r="AN360" i="1" a="1"/>
  <c r="AN360" i="1" s="1"/>
  <c r="AN361" i="1" a="1"/>
  <c r="AN361" i="1" s="1"/>
  <c r="AN362" i="1" a="1"/>
  <c r="AN362" i="1" s="1"/>
  <c r="AN363" i="1" a="1"/>
  <c r="AN363" i="1" s="1"/>
  <c r="AN364" i="1" a="1"/>
  <c r="AN364" i="1" s="1"/>
  <c r="AN365" i="1" a="1"/>
  <c r="AN365" i="1" s="1"/>
  <c r="AN366" i="1" a="1"/>
  <c r="AN366" i="1" s="1"/>
  <c r="AN367" i="1" a="1"/>
  <c r="AN367" i="1" s="1"/>
  <c r="AN368" i="1" a="1"/>
  <c r="AN368" i="1" s="1"/>
  <c r="AN369" i="1" a="1"/>
  <c r="AN369" i="1" s="1"/>
  <c r="AN370" i="1" a="1"/>
  <c r="AN370" i="1" s="1"/>
  <c r="AN371" i="1" a="1"/>
  <c r="AN371" i="1" s="1"/>
  <c r="AN372" i="1" a="1"/>
  <c r="AN372" i="1" s="1"/>
  <c r="AN373" i="1" a="1"/>
  <c r="AN373" i="1" s="1"/>
  <c r="AN374" i="1" a="1"/>
  <c r="AN374" i="1" s="1"/>
  <c r="AN375" i="1" a="1"/>
  <c r="AN375" i="1" s="1"/>
  <c r="AN376" i="1" a="1"/>
  <c r="AN376" i="1" s="1"/>
  <c r="AN377" i="1" a="1"/>
  <c r="AN377" i="1" s="1"/>
  <c r="AN378" i="1" a="1"/>
  <c r="AN378" i="1" s="1"/>
  <c r="AN379" i="1" a="1"/>
  <c r="AN379" i="1" s="1"/>
  <c r="AN380" i="1" a="1"/>
  <c r="AN380" i="1" s="1"/>
  <c r="AN381" i="1" a="1"/>
  <c r="AN381" i="1" s="1"/>
  <c r="AN382" i="1" a="1"/>
  <c r="AN382" i="1" s="1"/>
  <c r="AN383" i="1" a="1"/>
  <c r="AN383" i="1" s="1"/>
  <c r="AN384" i="1" a="1"/>
  <c r="AN384" i="1" s="1"/>
  <c r="AN385" i="1" a="1"/>
  <c r="AN385" i="1" s="1"/>
  <c r="AN386" i="1" a="1"/>
  <c r="AN386" i="1" s="1"/>
  <c r="AN387" i="1" a="1"/>
  <c r="AN387" i="1" s="1"/>
  <c r="AN388" i="1" a="1"/>
  <c r="AN388" i="1" s="1"/>
  <c r="AN389" i="1" a="1"/>
  <c r="AN389" i="1" s="1"/>
  <c r="AN390" i="1" a="1"/>
  <c r="AN390" i="1" s="1"/>
  <c r="AN391" i="1" a="1"/>
  <c r="AN391" i="1" s="1"/>
  <c r="AN392" i="1" a="1"/>
  <c r="AN392" i="1" s="1"/>
  <c r="AN393" i="1" a="1"/>
  <c r="AN393" i="1" s="1"/>
  <c r="AN394" i="1" a="1"/>
  <c r="AN394" i="1" s="1"/>
  <c r="AN395" i="1" a="1"/>
  <c r="AN395" i="1" s="1"/>
  <c r="AN396" i="1" a="1"/>
  <c r="AN396" i="1" s="1"/>
  <c r="AN397" i="1" a="1"/>
  <c r="AN397" i="1" s="1"/>
  <c r="AN398" i="1" a="1"/>
  <c r="AN398" i="1" s="1"/>
  <c r="AN399" i="1" a="1"/>
  <c r="AN399" i="1" s="1"/>
  <c r="AN400" i="1" a="1"/>
  <c r="AN400" i="1" s="1"/>
  <c r="AN401" i="1" a="1"/>
  <c r="AN401" i="1" s="1"/>
  <c r="AN402" i="1" a="1"/>
  <c r="AN402" i="1" s="1"/>
  <c r="AN403" i="1" a="1"/>
  <c r="AN403" i="1" s="1"/>
  <c r="AN404" i="1" a="1"/>
  <c r="AN404" i="1" s="1"/>
  <c r="AN405" i="1" a="1"/>
  <c r="AN405" i="1" s="1"/>
  <c r="AN406" i="1" a="1"/>
  <c r="AN406" i="1" s="1"/>
  <c r="AN407" i="1" a="1"/>
  <c r="AN407" i="1" s="1"/>
  <c r="AN408" i="1" a="1"/>
  <c r="AN408" i="1" s="1"/>
  <c r="AN409" i="1" a="1"/>
  <c r="AN409" i="1" s="1"/>
  <c r="AN410" i="1" a="1"/>
  <c r="AN410" i="1" s="1"/>
  <c r="AN411" i="1" a="1"/>
  <c r="AN411" i="1" s="1"/>
  <c r="AN412" i="1" a="1"/>
  <c r="AN412" i="1" s="1"/>
  <c r="AN413" i="1" a="1"/>
  <c r="AN413" i="1" s="1"/>
  <c r="AN414" i="1" a="1"/>
  <c r="AN414" i="1" s="1"/>
  <c r="AN415" i="1" a="1"/>
  <c r="AN415" i="1" s="1"/>
  <c r="AN416" i="1" a="1"/>
  <c r="AN416" i="1" s="1"/>
  <c r="AN417" i="1" a="1"/>
  <c r="AN417" i="1" s="1"/>
  <c r="AN418" i="1" a="1"/>
  <c r="AN418" i="1" s="1"/>
  <c r="AN419" i="1" a="1"/>
  <c r="AN419" i="1" s="1"/>
  <c r="AN420" i="1" a="1"/>
  <c r="AN420" i="1" s="1"/>
  <c r="AN421" i="1" a="1"/>
  <c r="AN421" i="1" s="1"/>
  <c r="AN422" i="1" a="1"/>
  <c r="AN422" i="1" s="1"/>
  <c r="AN423" i="1" a="1"/>
  <c r="AN423" i="1" s="1"/>
  <c r="AN424" i="1" a="1"/>
  <c r="AN424" i="1" s="1"/>
  <c r="AN425" i="1" a="1"/>
  <c r="AN425" i="1" s="1"/>
  <c r="AN426" i="1" a="1"/>
  <c r="AN426" i="1" s="1"/>
  <c r="AN427" i="1" a="1"/>
  <c r="AN427" i="1" s="1"/>
  <c r="AN428" i="1" a="1"/>
  <c r="AN428" i="1" s="1"/>
  <c r="AN429" i="1" a="1"/>
  <c r="AN429" i="1" s="1"/>
  <c r="AN430" i="1" a="1"/>
  <c r="AN430" i="1" s="1"/>
  <c r="AN431" i="1" a="1"/>
  <c r="AN431" i="1" s="1"/>
  <c r="AN432" i="1" a="1"/>
  <c r="AN432" i="1" s="1"/>
  <c r="AN433" i="1" a="1"/>
  <c r="AN433" i="1" s="1"/>
  <c r="AN434" i="1" a="1"/>
  <c r="AN434" i="1" s="1"/>
  <c r="AN435" i="1" a="1"/>
  <c r="AN435" i="1" s="1"/>
  <c r="AN436" i="1" a="1"/>
  <c r="AN436" i="1" s="1"/>
  <c r="AN437" i="1" a="1"/>
  <c r="AN437" i="1" s="1"/>
  <c r="AN438" i="1" a="1"/>
  <c r="AN438" i="1" s="1"/>
  <c r="AN439" i="1" a="1"/>
  <c r="AN439" i="1" s="1"/>
  <c r="AN440" i="1" a="1"/>
  <c r="AN440" i="1" s="1"/>
  <c r="AN441" i="1" a="1"/>
  <c r="AN441" i="1" s="1"/>
  <c r="AN442" i="1" a="1"/>
  <c r="AN442" i="1" s="1"/>
  <c r="AN443" i="1" a="1"/>
  <c r="AN443" i="1" s="1"/>
  <c r="AN444" i="1" a="1"/>
  <c r="AN444" i="1" s="1"/>
  <c r="AN445" i="1" a="1"/>
  <c r="AN445" i="1" s="1"/>
  <c r="AN446" i="1" a="1"/>
  <c r="AN446" i="1" s="1"/>
  <c r="AN447" i="1" a="1"/>
  <c r="AN447" i="1" s="1"/>
  <c r="AN448" i="1" a="1"/>
  <c r="AN448" i="1" s="1"/>
  <c r="AN449" i="1" a="1"/>
  <c r="AN449" i="1" s="1"/>
  <c r="AN450" i="1" a="1"/>
  <c r="AN450" i="1" s="1"/>
  <c r="AN451" i="1" a="1"/>
  <c r="AN451" i="1" s="1"/>
  <c r="AN452" i="1" a="1"/>
  <c r="AN452" i="1" s="1"/>
  <c r="AN453" i="1" a="1"/>
  <c r="AN453" i="1" s="1"/>
  <c r="AN454" i="1" a="1"/>
  <c r="AN454" i="1" s="1"/>
  <c r="AN455" i="1" a="1"/>
  <c r="AN455" i="1" s="1"/>
  <c r="AN456" i="1" a="1"/>
  <c r="AN456" i="1" s="1"/>
  <c r="AN457" i="1" a="1"/>
  <c r="AN457" i="1" s="1"/>
  <c r="AN458" i="1" a="1"/>
  <c r="AN458" i="1" s="1"/>
  <c r="AN459" i="1" a="1"/>
  <c r="AN459" i="1" s="1"/>
  <c r="AN460" i="1" a="1"/>
  <c r="AN460" i="1" s="1"/>
  <c r="AN461" i="1" a="1"/>
  <c r="AN461" i="1" s="1"/>
  <c r="AN462" i="1" a="1"/>
  <c r="AN462" i="1" s="1"/>
  <c r="AN463" i="1" a="1"/>
  <c r="AN463" i="1" s="1"/>
  <c r="AN464" i="1" a="1"/>
  <c r="AN464" i="1" s="1"/>
  <c r="AN465" i="1" a="1"/>
  <c r="AN465" i="1" s="1"/>
  <c r="AN466" i="1" a="1"/>
  <c r="AN466" i="1" s="1"/>
  <c r="AN467" i="1" a="1"/>
  <c r="AN467" i="1" s="1"/>
  <c r="AN468" i="1" a="1"/>
  <c r="AN468" i="1" s="1"/>
  <c r="AN469" i="1" a="1"/>
  <c r="AN469" i="1" s="1"/>
  <c r="AN470" i="1" a="1"/>
  <c r="AN470" i="1" s="1"/>
  <c r="AN471" i="1" a="1"/>
  <c r="AN471" i="1" s="1"/>
  <c r="AN472" i="1" a="1"/>
  <c r="AN472" i="1" s="1"/>
  <c r="AN473" i="1" a="1"/>
  <c r="AN473" i="1" s="1"/>
  <c r="AN474" i="1" a="1"/>
  <c r="AN474" i="1" s="1"/>
  <c r="AN475" i="1" a="1"/>
  <c r="AN475" i="1" s="1"/>
  <c r="AN476" i="1" a="1"/>
  <c r="AN476" i="1" s="1"/>
  <c r="AN477" i="1" a="1"/>
  <c r="AN477" i="1" s="1"/>
  <c r="AN478" i="1" a="1"/>
  <c r="AN478" i="1" s="1"/>
  <c r="AN479" i="1" a="1"/>
  <c r="AN479" i="1" s="1"/>
  <c r="AN480" i="1" a="1"/>
  <c r="AN480" i="1" s="1"/>
  <c r="AN481" i="1" a="1"/>
  <c r="AN481" i="1" s="1"/>
  <c r="AN482" i="1" a="1"/>
  <c r="AN482" i="1" s="1"/>
  <c r="AN483" i="1" a="1"/>
  <c r="AN483" i="1" s="1"/>
  <c r="AN484" i="1" a="1"/>
  <c r="AN484" i="1" s="1"/>
  <c r="AN485" i="1" a="1"/>
  <c r="AN485" i="1" s="1"/>
  <c r="AN486" i="1" a="1"/>
  <c r="AN486" i="1" s="1"/>
  <c r="AN487" i="1" a="1"/>
  <c r="AN487" i="1" s="1"/>
  <c r="AN488" i="1" a="1"/>
  <c r="AN488" i="1" s="1"/>
  <c r="AN489" i="1" a="1"/>
  <c r="AN489" i="1" s="1"/>
  <c r="AN490" i="1" a="1"/>
  <c r="AN490" i="1" s="1"/>
  <c r="AN491" i="1" a="1"/>
  <c r="AN491" i="1" s="1"/>
  <c r="AN492" i="1" a="1"/>
  <c r="AN492" i="1" s="1"/>
  <c r="AN493" i="1" a="1"/>
  <c r="AN493" i="1" s="1"/>
  <c r="AN494" i="1" a="1"/>
  <c r="AN494" i="1" s="1"/>
  <c r="AN495" i="1" a="1"/>
  <c r="AN495" i="1" s="1"/>
  <c r="AN496" i="1" a="1"/>
  <c r="AN496" i="1" s="1"/>
  <c r="AN497" i="1" a="1"/>
  <c r="AN497" i="1" s="1"/>
  <c r="AN498" i="1" a="1"/>
  <c r="AN498" i="1" s="1"/>
  <c r="AN499" i="1" a="1"/>
  <c r="AN499" i="1" s="1"/>
  <c r="AN500" i="1" a="1"/>
  <c r="AN500" i="1" s="1"/>
  <c r="AN501" i="1" a="1"/>
  <c r="AN501" i="1" s="1"/>
  <c r="AN502" i="1" a="1"/>
  <c r="AN502" i="1" s="1"/>
  <c r="AN503" i="1" a="1"/>
  <c r="AN503" i="1" s="1"/>
  <c r="AN504" i="1" a="1"/>
  <c r="AN504" i="1" s="1"/>
  <c r="AN505" i="1" a="1"/>
  <c r="AN505" i="1" s="1"/>
  <c r="AN506" i="1" a="1"/>
  <c r="AN506" i="1" s="1"/>
  <c r="AN507" i="1" a="1"/>
  <c r="AN507" i="1" s="1"/>
  <c r="AN508" i="1" a="1"/>
  <c r="AN508" i="1" s="1"/>
  <c r="AN509" i="1" a="1"/>
  <c r="AN509" i="1" s="1"/>
  <c r="AN510" i="1" a="1"/>
  <c r="AN510" i="1" s="1"/>
  <c r="AN511" i="1" a="1"/>
  <c r="AN511" i="1" s="1"/>
  <c r="AN512" i="1" a="1"/>
  <c r="AN512" i="1" s="1"/>
  <c r="AN513" i="1" a="1"/>
  <c r="AN513" i="1" s="1"/>
  <c r="AN514" i="1" a="1"/>
  <c r="AN514" i="1" s="1"/>
  <c r="AN515" i="1" a="1"/>
  <c r="AN515" i="1" s="1"/>
  <c r="AN516" i="1" a="1"/>
  <c r="AN516" i="1" s="1"/>
  <c r="AN517" i="1" a="1"/>
  <c r="AN517" i="1" s="1"/>
  <c r="AN518" i="1" a="1"/>
  <c r="AN518" i="1" s="1"/>
  <c r="AN519" i="1" a="1"/>
  <c r="AN519" i="1" s="1"/>
  <c r="AN520" i="1" a="1"/>
  <c r="AN520" i="1" s="1"/>
  <c r="AN521" i="1" a="1"/>
  <c r="AN521" i="1" s="1"/>
  <c r="AN522" i="1" a="1"/>
  <c r="AN522" i="1" s="1"/>
  <c r="AN523" i="1" a="1"/>
  <c r="AN523" i="1" s="1"/>
  <c r="AN524" i="1" a="1"/>
  <c r="AN524" i="1" s="1"/>
  <c r="AN525" i="1" a="1"/>
  <c r="AN525" i="1" s="1"/>
  <c r="AN526" i="1" a="1"/>
  <c r="AN526" i="1" s="1"/>
  <c r="AN527" i="1" a="1"/>
  <c r="AN527" i="1" s="1"/>
  <c r="AN528" i="1" a="1"/>
  <c r="AN528" i="1" s="1"/>
  <c r="AN529" i="1" a="1"/>
  <c r="AN529" i="1" s="1"/>
  <c r="AN530" i="1" a="1"/>
  <c r="AN530" i="1" s="1"/>
  <c r="AN531" i="1" a="1"/>
  <c r="AN531" i="1" s="1"/>
  <c r="AN532" i="1" a="1"/>
  <c r="AN532" i="1" s="1"/>
  <c r="AN533" i="1" a="1"/>
  <c r="AN533" i="1" s="1"/>
  <c r="AN534" i="1" a="1"/>
  <c r="AN534" i="1" s="1"/>
  <c r="AN535" i="1" a="1"/>
  <c r="AN535" i="1" s="1"/>
  <c r="AN536" i="1" a="1"/>
  <c r="AN536" i="1" s="1"/>
  <c r="AN537" i="1" a="1"/>
  <c r="AN537" i="1" s="1"/>
  <c r="AN538" i="1" a="1"/>
  <c r="AN538" i="1" s="1"/>
  <c r="AN539" i="1" a="1"/>
  <c r="AN539" i="1" s="1"/>
  <c r="AN540" i="1" a="1"/>
  <c r="AN540" i="1" s="1"/>
  <c r="AN541" i="1" a="1"/>
  <c r="AN541" i="1" s="1"/>
  <c r="AN542" i="1" a="1"/>
  <c r="AN542" i="1" s="1"/>
  <c r="AN543" i="1" a="1"/>
  <c r="AN543" i="1" s="1"/>
  <c r="AN544" i="1" a="1"/>
  <c r="AN544" i="1" s="1"/>
  <c r="AN545" i="1" a="1"/>
  <c r="AN545" i="1" s="1"/>
  <c r="AN546" i="1" a="1"/>
  <c r="AN546" i="1" s="1"/>
  <c r="AN547" i="1" a="1"/>
  <c r="AN547" i="1" s="1"/>
  <c r="AN548" i="1" a="1"/>
  <c r="AN548" i="1" s="1"/>
  <c r="AN549" i="1" a="1"/>
  <c r="AN549" i="1" s="1"/>
  <c r="AN550" i="1" a="1"/>
  <c r="AN550" i="1" s="1"/>
  <c r="AN551" i="1" a="1"/>
  <c r="AN551" i="1" s="1"/>
  <c r="AN552" i="1" a="1"/>
  <c r="AN552" i="1" s="1"/>
  <c r="AN553" i="1" a="1"/>
  <c r="AN553" i="1" s="1"/>
  <c r="AN554" i="1" a="1"/>
  <c r="AN554" i="1" s="1"/>
  <c r="AN555" i="1" a="1"/>
  <c r="AN555" i="1" s="1"/>
  <c r="AN556" i="1" a="1"/>
  <c r="AN556" i="1" s="1"/>
  <c r="AN557" i="1" a="1"/>
  <c r="AN557" i="1" s="1"/>
  <c r="AN558" i="1" a="1"/>
  <c r="AN558" i="1" s="1"/>
  <c r="AN559" i="1" a="1"/>
  <c r="AN559" i="1" s="1"/>
  <c r="AN560" i="1" a="1"/>
  <c r="AN560" i="1" s="1"/>
  <c r="AN561" i="1" a="1"/>
  <c r="AN561" i="1" s="1"/>
  <c r="AN562" i="1" a="1"/>
  <c r="AN562" i="1" s="1"/>
  <c r="AN563" i="1" a="1"/>
  <c r="AN563" i="1" s="1"/>
  <c r="AN564" i="1" a="1"/>
  <c r="AN564" i="1" s="1"/>
  <c r="AN565" i="1" a="1"/>
  <c r="AN565" i="1" s="1"/>
  <c r="AN566" i="1" a="1"/>
  <c r="AN566" i="1" s="1"/>
  <c r="AN567" i="1" a="1"/>
  <c r="AN567" i="1" s="1"/>
  <c r="AN568" i="1" a="1"/>
  <c r="AN568" i="1" s="1"/>
  <c r="AN569" i="1" a="1"/>
  <c r="AN569" i="1" s="1"/>
  <c r="AN570" i="1" a="1"/>
  <c r="AN570" i="1" s="1"/>
  <c r="AN571" i="1" a="1"/>
  <c r="AN571" i="1" s="1"/>
  <c r="AN572" i="1" a="1"/>
  <c r="AN572" i="1" s="1"/>
  <c r="AN573" i="1" a="1"/>
  <c r="AN573" i="1" s="1"/>
  <c r="AN574" i="1" a="1"/>
  <c r="AN574" i="1" s="1"/>
  <c r="AN575" i="1" a="1"/>
  <c r="AN575" i="1" s="1"/>
  <c r="AN576" i="1" a="1"/>
  <c r="AN576" i="1" s="1"/>
  <c r="AN577" i="1" a="1"/>
  <c r="AN577" i="1" s="1"/>
  <c r="AN578" i="1" a="1"/>
  <c r="AN578" i="1" s="1"/>
  <c r="AN579" i="1" a="1"/>
  <c r="AN579" i="1" s="1"/>
  <c r="AN580" i="1" a="1"/>
  <c r="AN580" i="1" s="1"/>
  <c r="AN581" i="1" a="1"/>
  <c r="AN581" i="1" s="1"/>
  <c r="AN582" i="1" a="1"/>
  <c r="AN582" i="1" s="1"/>
  <c r="AN583" i="1" a="1"/>
  <c r="AN583" i="1" s="1"/>
  <c r="AN584" i="1" a="1"/>
  <c r="AN584" i="1" s="1"/>
  <c r="AN585" i="1" a="1"/>
  <c r="AN585" i="1" s="1"/>
  <c r="AN586" i="1" a="1"/>
  <c r="AN586" i="1" s="1"/>
  <c r="AN587" i="1" a="1"/>
  <c r="AN587" i="1" s="1"/>
  <c r="AN588" i="1" a="1"/>
  <c r="AN588" i="1" s="1"/>
  <c r="AN589" i="1" a="1"/>
  <c r="AN589" i="1" s="1"/>
  <c r="AN590" i="1" a="1"/>
  <c r="AN590" i="1" s="1"/>
  <c r="AN591" i="1" a="1"/>
  <c r="AN591" i="1" s="1"/>
  <c r="AN592" i="1" a="1"/>
  <c r="AN592" i="1" s="1"/>
  <c r="AN593" i="1" a="1"/>
  <c r="AN593" i="1" s="1"/>
  <c r="AN594" i="1" a="1"/>
  <c r="AN594" i="1" s="1"/>
  <c r="AN595" i="1" a="1"/>
  <c r="AN595" i="1" s="1"/>
  <c r="AN596" i="1" a="1"/>
  <c r="AN596" i="1" s="1"/>
  <c r="AN597" i="1" a="1"/>
  <c r="AN597" i="1" s="1"/>
  <c r="AN598" i="1" a="1"/>
  <c r="AN598" i="1" s="1"/>
  <c r="AN599" i="1" a="1"/>
  <c r="AN599" i="1" s="1"/>
  <c r="AN600" i="1" a="1"/>
  <c r="AN600" i="1" s="1"/>
  <c r="AN601" i="1" a="1"/>
  <c r="AN601" i="1" s="1"/>
  <c r="AN602" i="1" a="1"/>
  <c r="AN602" i="1" s="1"/>
  <c r="AN603" i="1" a="1"/>
  <c r="AN603" i="1" s="1"/>
  <c r="AN604" i="1" a="1"/>
  <c r="AN604" i="1" s="1"/>
  <c r="AN605" i="1" a="1"/>
  <c r="AN605" i="1" s="1"/>
  <c r="AN606" i="1" a="1"/>
  <c r="AN606" i="1" s="1"/>
  <c r="AN607" i="1" a="1"/>
  <c r="AN607" i="1" s="1"/>
  <c r="AN608" i="1" a="1"/>
  <c r="AN608" i="1" s="1"/>
  <c r="AN609" i="1" a="1"/>
  <c r="AN609" i="1" s="1"/>
  <c r="AN610" i="1" a="1"/>
  <c r="AN610" i="1" s="1"/>
  <c r="AN611" i="1" a="1"/>
  <c r="AN611" i="1" s="1"/>
  <c r="AN612" i="1" a="1"/>
  <c r="AN612" i="1" s="1"/>
  <c r="AN613" i="1" a="1"/>
  <c r="AN613" i="1" s="1"/>
  <c r="AN614" i="1" a="1"/>
  <c r="AN614" i="1" s="1"/>
  <c r="AN615" i="1" a="1"/>
  <c r="AN615" i="1" s="1"/>
  <c r="AN616" i="1" a="1"/>
  <c r="AN616" i="1" s="1"/>
  <c r="AN617" i="1" a="1"/>
  <c r="AN617" i="1" s="1"/>
  <c r="AN618" i="1" a="1"/>
  <c r="AN618" i="1" s="1"/>
  <c r="AN619" i="1" a="1"/>
  <c r="AN619" i="1" s="1"/>
  <c r="AN620" i="1" a="1"/>
  <c r="AN620" i="1" s="1"/>
  <c r="AN621" i="1" a="1"/>
  <c r="AN621" i="1" s="1"/>
  <c r="AN622" i="1" a="1"/>
  <c r="AN622" i="1" s="1"/>
  <c r="AN623" i="1" a="1"/>
  <c r="AN623" i="1" s="1"/>
  <c r="AN624" i="1" a="1"/>
  <c r="AN624" i="1" s="1"/>
  <c r="AN625" i="1" a="1"/>
  <c r="AN625" i="1" s="1"/>
  <c r="AN626" i="1" a="1"/>
  <c r="AN626" i="1" s="1"/>
  <c r="AN627" i="1" a="1"/>
  <c r="AN627" i="1" s="1"/>
  <c r="AN628" i="1" a="1"/>
  <c r="AN628" i="1" s="1"/>
  <c r="AN629" i="1" a="1"/>
  <c r="AN629" i="1" s="1"/>
  <c r="AN630" i="1" a="1"/>
  <c r="AN630" i="1" s="1"/>
  <c r="AN631" i="1" a="1"/>
  <c r="AN631" i="1" s="1"/>
  <c r="AN632" i="1" a="1"/>
  <c r="AN632" i="1" s="1"/>
  <c r="AN633" i="1" a="1"/>
  <c r="AN633" i="1" s="1"/>
  <c r="AN634" i="1" a="1"/>
  <c r="AN634" i="1" s="1"/>
  <c r="AN635" i="1" a="1"/>
  <c r="AN635" i="1" s="1"/>
  <c r="AN636" i="1" a="1"/>
  <c r="AN636" i="1" s="1"/>
  <c r="AN637" i="1" a="1"/>
  <c r="AN637" i="1" s="1"/>
  <c r="AN638" i="1" a="1"/>
  <c r="AN638" i="1" s="1"/>
  <c r="AN639" i="1" a="1"/>
  <c r="AN639" i="1" s="1"/>
  <c r="AN640" i="1" a="1"/>
  <c r="AN640" i="1" s="1"/>
  <c r="AN641" i="1" a="1"/>
  <c r="AN641" i="1" s="1"/>
  <c r="AN642" i="1" a="1"/>
  <c r="AN642" i="1" s="1"/>
  <c r="AN643" i="1" a="1"/>
  <c r="AN643" i="1" s="1"/>
  <c r="AN644" i="1" a="1"/>
  <c r="AN644" i="1" s="1"/>
  <c r="AN645" i="1" a="1"/>
  <c r="AN645" i="1" s="1"/>
  <c r="AN646" i="1" a="1"/>
  <c r="AN646" i="1" s="1"/>
  <c r="AN647" i="1" a="1"/>
  <c r="AN647" i="1" s="1"/>
  <c r="AN648" i="1" a="1"/>
  <c r="AN648" i="1" s="1"/>
  <c r="AN649" i="1" a="1"/>
  <c r="AN649" i="1" s="1"/>
  <c r="AN650" i="1" a="1"/>
  <c r="AN650" i="1" s="1"/>
  <c r="AN651" i="1" a="1"/>
  <c r="AN651" i="1" s="1"/>
  <c r="AN652" i="1" a="1"/>
  <c r="AN652" i="1" s="1"/>
  <c r="AN653" i="1" a="1"/>
  <c r="AN653" i="1" s="1"/>
  <c r="AN654" i="1" a="1"/>
  <c r="AN654" i="1" s="1"/>
  <c r="AN655" i="1" a="1"/>
  <c r="AN655" i="1" s="1"/>
  <c r="AN656" i="1" a="1"/>
  <c r="AN656" i="1" s="1"/>
  <c r="AN657" i="1" a="1"/>
  <c r="AN657" i="1" s="1"/>
  <c r="AN658" i="1" a="1"/>
  <c r="AN658" i="1" s="1"/>
  <c r="AN659" i="1" a="1"/>
  <c r="AN659" i="1" s="1"/>
  <c r="AN660" i="1" a="1"/>
  <c r="AN660" i="1" s="1"/>
  <c r="AN661" i="1" a="1"/>
  <c r="AN661" i="1" s="1"/>
  <c r="AN662" i="1" a="1"/>
  <c r="AN662" i="1" s="1"/>
  <c r="AN663" i="1" a="1"/>
  <c r="AN663" i="1" s="1"/>
  <c r="AN664" i="1" a="1"/>
  <c r="AN664" i="1" s="1"/>
  <c r="AN665" i="1" a="1"/>
  <c r="AN665" i="1" s="1"/>
  <c r="AN666" i="1" a="1"/>
  <c r="AN666" i="1" s="1"/>
  <c r="AN667" i="1" a="1"/>
  <c r="AN667" i="1" s="1"/>
  <c r="AN668" i="1" a="1"/>
  <c r="AN668" i="1" s="1"/>
  <c r="AN669" i="1" a="1"/>
  <c r="AN669" i="1" s="1"/>
  <c r="AN670" i="1" a="1"/>
  <c r="AN670" i="1" s="1"/>
  <c r="AN671" i="1" a="1"/>
  <c r="AN671" i="1" s="1"/>
  <c r="AN672" i="1" a="1"/>
  <c r="AN672" i="1" s="1"/>
  <c r="AN673" i="1" a="1"/>
  <c r="AN673" i="1" s="1"/>
  <c r="AN674" i="1" a="1"/>
  <c r="AN674" i="1" s="1"/>
  <c r="AN675" i="1" a="1"/>
  <c r="AN675" i="1" s="1"/>
  <c r="AN676" i="1" a="1"/>
  <c r="AN676" i="1" s="1"/>
  <c r="AN677" i="1" a="1"/>
  <c r="AN677" i="1" s="1"/>
  <c r="AN678" i="1" a="1"/>
  <c r="AN678" i="1" s="1"/>
  <c r="AN679" i="1" a="1"/>
  <c r="AN679" i="1" s="1"/>
  <c r="AN680" i="1" a="1"/>
  <c r="AN680" i="1" s="1"/>
  <c r="AN681" i="1" a="1"/>
  <c r="AN681" i="1" s="1"/>
  <c r="AN682" i="1" a="1"/>
  <c r="AN682" i="1" s="1"/>
  <c r="AN683" i="1" a="1"/>
  <c r="AN683" i="1" s="1"/>
  <c r="AN684" i="1" a="1"/>
  <c r="AN684" i="1" s="1"/>
  <c r="AN685" i="1" a="1"/>
  <c r="AN685" i="1" s="1"/>
  <c r="AN686" i="1" a="1"/>
  <c r="AN686" i="1" s="1"/>
  <c r="AN687" i="1" a="1"/>
  <c r="AN687" i="1" s="1"/>
  <c r="AN688" i="1" a="1"/>
  <c r="AN688" i="1" s="1"/>
  <c r="AN689" i="1" a="1"/>
  <c r="AN689" i="1" s="1"/>
  <c r="AN690" i="1" a="1"/>
  <c r="AN690" i="1" s="1"/>
  <c r="AN691" i="1" a="1"/>
  <c r="AN691" i="1" s="1"/>
  <c r="AN692" i="1" a="1"/>
  <c r="AN692" i="1" s="1"/>
  <c r="AN693" i="1" a="1"/>
  <c r="AN693" i="1" s="1"/>
  <c r="AN694" i="1" a="1"/>
  <c r="AN694" i="1" s="1"/>
  <c r="AN695" i="1" a="1"/>
  <c r="AN695" i="1" s="1"/>
  <c r="AN696" i="1" a="1"/>
  <c r="AN696" i="1" s="1"/>
  <c r="AN697" i="1" a="1"/>
  <c r="AN697" i="1" s="1"/>
  <c r="AN698" i="1" a="1"/>
  <c r="AN698" i="1" s="1"/>
  <c r="AN699" i="1" a="1"/>
  <c r="AN699" i="1" s="1"/>
  <c r="AN700" i="1" a="1"/>
  <c r="AN700" i="1" s="1"/>
  <c r="AN701" i="1" a="1"/>
  <c r="AN701" i="1" s="1"/>
  <c r="AN702" i="1" a="1"/>
  <c r="AN702" i="1" s="1"/>
  <c r="AN703" i="1" a="1"/>
  <c r="AN703" i="1" s="1"/>
  <c r="AN704" i="1" a="1"/>
  <c r="AN704" i="1" s="1"/>
  <c r="AN705" i="1" a="1"/>
  <c r="AN705" i="1" s="1"/>
  <c r="AN706" i="1" a="1"/>
  <c r="AN706" i="1" s="1"/>
  <c r="AN707" i="1" a="1"/>
  <c r="AN707" i="1" s="1"/>
  <c r="AN708" i="1" a="1"/>
  <c r="AN708" i="1" s="1"/>
  <c r="AN709" i="1" a="1"/>
  <c r="AN709" i="1" s="1"/>
  <c r="AN710" i="1" a="1"/>
  <c r="AN710" i="1" s="1"/>
  <c r="AN711" i="1" a="1"/>
  <c r="AN711" i="1" s="1"/>
  <c r="AN712" i="1" a="1"/>
  <c r="AN712" i="1" s="1"/>
  <c r="AN713" i="1" a="1"/>
  <c r="AN713" i="1" s="1"/>
  <c r="AN714" i="1" a="1"/>
  <c r="AN714" i="1" s="1"/>
  <c r="AN715" i="1" a="1"/>
  <c r="AN715" i="1" s="1"/>
  <c r="AN716" i="1" a="1"/>
  <c r="AN716" i="1" s="1"/>
  <c r="AN717" i="1" a="1"/>
  <c r="AN717" i="1" s="1"/>
  <c r="AN718" i="1" a="1"/>
  <c r="AN718" i="1" s="1"/>
  <c r="AN719" i="1" a="1"/>
  <c r="AN719" i="1" s="1"/>
  <c r="AN720" i="1" a="1"/>
  <c r="AN720" i="1" s="1"/>
  <c r="AN721" i="1" a="1"/>
  <c r="AN721" i="1" s="1"/>
  <c r="AN722" i="1" a="1"/>
  <c r="AN722" i="1" s="1"/>
  <c r="AN723" i="1" a="1"/>
  <c r="AN723" i="1" s="1"/>
  <c r="AN724" i="1" a="1"/>
  <c r="AN724" i="1" s="1"/>
  <c r="AN725" i="1" a="1"/>
  <c r="AN725" i="1" s="1"/>
  <c r="AN726" i="1" a="1"/>
  <c r="AN726" i="1" s="1"/>
  <c r="AN727" i="1" a="1"/>
  <c r="AN727" i="1" s="1"/>
  <c r="AN728" i="1" a="1"/>
  <c r="AN728" i="1" s="1"/>
  <c r="AN729" i="1" a="1"/>
  <c r="AN729" i="1" s="1"/>
  <c r="AN730" i="1" a="1"/>
  <c r="AN730" i="1" s="1"/>
  <c r="AN731" i="1" a="1"/>
  <c r="AN731" i="1" s="1"/>
  <c r="AN732" i="1" a="1"/>
  <c r="AN732" i="1" s="1"/>
  <c r="AN733" i="1" a="1"/>
  <c r="AN733" i="1" s="1"/>
  <c r="AN734" i="1" a="1"/>
  <c r="AN734" i="1" s="1"/>
  <c r="AN735" i="1" a="1"/>
  <c r="AN735" i="1" s="1"/>
  <c r="AN736" i="1" a="1"/>
  <c r="AN736" i="1" s="1"/>
  <c r="AN737" i="1" a="1"/>
  <c r="AN737" i="1" s="1"/>
  <c r="AN738" i="1" a="1"/>
  <c r="AN738" i="1" s="1"/>
  <c r="AN739" i="1" a="1"/>
  <c r="AN739" i="1" s="1"/>
  <c r="AN740" i="1" a="1"/>
  <c r="AN740" i="1" s="1"/>
  <c r="AN741" i="1" a="1"/>
  <c r="AN741" i="1" s="1"/>
  <c r="AN742" i="1" a="1"/>
  <c r="AN742" i="1" s="1"/>
  <c r="AN743" i="1" a="1"/>
  <c r="AN743" i="1" s="1"/>
  <c r="AN744" i="1" a="1"/>
  <c r="AN744" i="1" s="1"/>
  <c r="AN745" i="1" a="1"/>
  <c r="AN745" i="1" s="1"/>
  <c r="AN746" i="1" a="1"/>
  <c r="AN746" i="1" s="1"/>
  <c r="AN747" i="1" a="1"/>
  <c r="AN747" i="1" s="1"/>
  <c r="AN748" i="1" a="1"/>
  <c r="AN748" i="1" s="1"/>
  <c r="AN749" i="1" a="1"/>
  <c r="AN749" i="1" s="1"/>
  <c r="AN750" i="1" a="1"/>
  <c r="AN750" i="1" s="1"/>
  <c r="AN751" i="1" a="1"/>
  <c r="AN751" i="1" s="1"/>
  <c r="AN752" i="1" a="1"/>
  <c r="AN752" i="1" s="1"/>
  <c r="AN753" i="1" a="1"/>
  <c r="AN753" i="1" s="1"/>
  <c r="AN754" i="1" a="1"/>
  <c r="AN754" i="1" s="1"/>
  <c r="AN755" i="1" a="1"/>
  <c r="AN755" i="1" s="1"/>
  <c r="AN756" i="1" a="1"/>
  <c r="AN756" i="1" s="1"/>
  <c r="AN757" i="1" a="1"/>
  <c r="AN757" i="1" s="1"/>
  <c r="AN758" i="1" a="1"/>
  <c r="AN758" i="1" s="1"/>
  <c r="AN759" i="1" a="1"/>
  <c r="AN759" i="1" s="1"/>
  <c r="AN760" i="1" a="1"/>
  <c r="AN760" i="1" s="1"/>
  <c r="AN761" i="1" a="1"/>
  <c r="AN761" i="1" s="1"/>
  <c r="AN762" i="1" a="1"/>
  <c r="AN762" i="1" s="1"/>
  <c r="AN763" i="1" a="1"/>
  <c r="AN763" i="1" s="1"/>
  <c r="AN764" i="1" a="1"/>
  <c r="AN764" i="1" s="1"/>
  <c r="AN765" i="1" a="1"/>
  <c r="AN765" i="1" s="1"/>
  <c r="AN766" i="1" a="1"/>
  <c r="AN766" i="1" s="1"/>
  <c r="AN767" i="1" a="1"/>
  <c r="AN767" i="1" s="1"/>
  <c r="AN768" i="1" a="1"/>
  <c r="AN768" i="1" s="1"/>
  <c r="AN769" i="1" a="1"/>
  <c r="AN769" i="1" s="1"/>
  <c r="AN770" i="1" a="1"/>
  <c r="AN770" i="1" s="1"/>
  <c r="AN771" i="1" a="1"/>
  <c r="AN771" i="1" s="1"/>
  <c r="AN772" i="1" a="1"/>
  <c r="AN772" i="1" s="1"/>
  <c r="AN773" i="1" a="1"/>
  <c r="AN773" i="1" s="1"/>
  <c r="AN774" i="1" a="1"/>
  <c r="AN774" i="1" s="1"/>
  <c r="AN775" i="1" a="1"/>
  <c r="AN775" i="1" s="1"/>
  <c r="AN776" i="1" a="1"/>
  <c r="AN776" i="1" s="1"/>
  <c r="AN777" i="1" a="1"/>
  <c r="AN777" i="1" s="1"/>
  <c r="AN778" i="1" a="1"/>
  <c r="AN778" i="1" s="1"/>
  <c r="AN779" i="1" a="1"/>
  <c r="AN779" i="1" s="1"/>
  <c r="AN780" i="1" a="1"/>
  <c r="AN780" i="1" s="1"/>
  <c r="AN781" i="1" a="1"/>
  <c r="AN781" i="1" s="1"/>
  <c r="AN782" i="1" a="1"/>
  <c r="AN782" i="1" s="1"/>
  <c r="AN783" i="1" a="1"/>
  <c r="AN783" i="1" s="1"/>
  <c r="AN784" i="1" a="1"/>
  <c r="AN784" i="1" s="1"/>
  <c r="AN785" i="1" a="1"/>
  <c r="AN785" i="1" s="1"/>
  <c r="AN786" i="1" a="1"/>
  <c r="AN786" i="1" s="1"/>
  <c r="AN787" i="1" a="1"/>
  <c r="AN787" i="1" s="1"/>
  <c r="AN788" i="1" a="1"/>
  <c r="AN788" i="1" s="1"/>
  <c r="AN789" i="1" a="1"/>
  <c r="AN789" i="1" s="1"/>
  <c r="AN790" i="1" a="1"/>
  <c r="AN790" i="1" s="1"/>
  <c r="AN791" i="1" a="1"/>
  <c r="AN791" i="1" s="1"/>
  <c r="AN792" i="1" a="1"/>
  <c r="AN792" i="1" s="1"/>
  <c r="AN793" i="1" a="1"/>
  <c r="AN793" i="1" s="1"/>
  <c r="AN794" i="1" a="1"/>
  <c r="AN794" i="1" s="1"/>
  <c r="AN795" i="1" a="1"/>
  <c r="AN795" i="1" s="1"/>
  <c r="AN796" i="1" a="1"/>
  <c r="AN796" i="1" s="1"/>
  <c r="AN797" i="1" a="1"/>
  <c r="AN797" i="1" s="1"/>
  <c r="AN798" i="1" a="1"/>
  <c r="AN798" i="1" s="1"/>
  <c r="AN799" i="1" a="1"/>
  <c r="AN799" i="1" s="1"/>
  <c r="AN800" i="1" a="1"/>
  <c r="AN800" i="1" s="1"/>
  <c r="AN801" i="1" a="1"/>
  <c r="AN801" i="1" s="1"/>
  <c r="AN802" i="1" a="1"/>
  <c r="AN802" i="1" s="1"/>
  <c r="AN803" i="1" a="1"/>
  <c r="AN803" i="1" s="1"/>
  <c r="AN804" i="1" a="1"/>
  <c r="AN804" i="1" s="1"/>
  <c r="AN805" i="1" a="1"/>
  <c r="AN805" i="1" s="1"/>
  <c r="AN806" i="1" a="1"/>
  <c r="AN806" i="1" s="1"/>
  <c r="AN807" i="1" a="1"/>
  <c r="AN807" i="1" s="1"/>
  <c r="AN808" i="1" a="1"/>
  <c r="AN808" i="1" s="1"/>
  <c r="AN809" i="1" a="1"/>
  <c r="AN809" i="1" s="1"/>
  <c r="AN810" i="1" a="1"/>
  <c r="AN810" i="1" s="1"/>
  <c r="AN811" i="1" a="1"/>
  <c r="AN811" i="1" s="1"/>
  <c r="AN812" i="1" a="1"/>
  <c r="AN812" i="1" s="1"/>
  <c r="AN813" i="1" a="1"/>
  <c r="AN813" i="1" s="1"/>
  <c r="AN814" i="1" a="1"/>
  <c r="AN814" i="1" s="1"/>
  <c r="AN815" i="1" a="1"/>
  <c r="AN815" i="1" s="1"/>
  <c r="AN816" i="1" a="1"/>
  <c r="AN816" i="1" s="1"/>
  <c r="AN817" i="1" a="1"/>
  <c r="AN817" i="1" s="1"/>
  <c r="AN818" i="1" a="1"/>
  <c r="AN818" i="1" s="1"/>
  <c r="AN819" i="1" a="1"/>
  <c r="AN819" i="1" s="1"/>
  <c r="AN820" i="1" a="1"/>
  <c r="AN820" i="1" s="1"/>
  <c r="AN821" i="1" a="1"/>
  <c r="AN821" i="1" s="1"/>
  <c r="AN822" i="1" a="1"/>
  <c r="AN822" i="1" s="1"/>
  <c r="AN823" i="1" a="1"/>
  <c r="AN823" i="1" s="1"/>
  <c r="AN824" i="1" a="1"/>
  <c r="AN824" i="1" s="1"/>
  <c r="AN825" i="1" a="1"/>
  <c r="AN825" i="1" s="1"/>
  <c r="AN826" i="1" a="1"/>
  <c r="AN826" i="1" s="1"/>
  <c r="AN827" i="1" a="1"/>
  <c r="AN827" i="1" s="1"/>
  <c r="AN828" i="1" a="1"/>
  <c r="AN828" i="1" s="1"/>
  <c r="AN829" i="1" a="1"/>
  <c r="AN829" i="1" s="1"/>
  <c r="AN830" i="1" a="1"/>
  <c r="AN830" i="1" s="1"/>
  <c r="AN831" i="1" a="1"/>
  <c r="AN831" i="1" s="1"/>
  <c r="AN832" i="1" a="1"/>
  <c r="AN832" i="1" s="1"/>
  <c r="AN833" i="1" a="1"/>
  <c r="AN833" i="1" s="1"/>
  <c r="AN834" i="1" a="1"/>
  <c r="AN834" i="1" s="1"/>
  <c r="AN835" i="1" a="1"/>
  <c r="AN835" i="1" s="1"/>
  <c r="AN836" i="1" a="1"/>
  <c r="AN836" i="1" s="1"/>
  <c r="AN837" i="1" a="1"/>
  <c r="AN837" i="1" s="1"/>
  <c r="AN838" i="1" a="1"/>
  <c r="AN838" i="1" s="1"/>
  <c r="AN839" i="1" a="1"/>
  <c r="AN839" i="1" s="1"/>
  <c r="AN840" i="1" a="1"/>
  <c r="AN840" i="1" s="1"/>
  <c r="AN841" i="1" a="1"/>
  <c r="AN841" i="1" s="1"/>
  <c r="AN842" i="1" a="1"/>
  <c r="AN842" i="1" s="1"/>
  <c r="AN843" i="1" a="1"/>
  <c r="AN843" i="1" s="1"/>
  <c r="AN844" i="1" a="1"/>
  <c r="AN844" i="1" s="1"/>
  <c r="AN845" i="1" a="1"/>
  <c r="AN845" i="1" s="1"/>
  <c r="AN846" i="1" a="1"/>
  <c r="AN846" i="1" s="1"/>
  <c r="AN847" i="1" a="1"/>
  <c r="AN847" i="1" s="1"/>
  <c r="AN848" i="1" a="1"/>
  <c r="AN848" i="1" s="1"/>
  <c r="AN849" i="1" a="1"/>
  <c r="AN849" i="1" s="1"/>
  <c r="AN850" i="1" a="1"/>
  <c r="AN850" i="1" s="1"/>
  <c r="AN851" i="1" a="1"/>
  <c r="AN851" i="1" s="1"/>
  <c r="AN852" i="1" a="1"/>
  <c r="AN852" i="1" s="1"/>
  <c r="AN853" i="1" a="1"/>
  <c r="AN853" i="1" s="1"/>
  <c r="AN854" i="1" a="1"/>
  <c r="AN854" i="1" s="1"/>
  <c r="AN855" i="1" a="1"/>
  <c r="AN855" i="1" s="1"/>
  <c r="AN856" i="1" a="1"/>
  <c r="AN856" i="1" s="1"/>
  <c r="AN857" i="1" a="1"/>
  <c r="AN857" i="1" s="1"/>
  <c r="AN858" i="1" a="1"/>
  <c r="AN858" i="1" s="1"/>
  <c r="AN859" i="1" a="1"/>
  <c r="AN859" i="1" s="1"/>
  <c r="AN860" i="1" a="1"/>
  <c r="AN860" i="1" s="1"/>
  <c r="AN861" i="1" a="1"/>
  <c r="AN861" i="1" s="1"/>
  <c r="AN862" i="1" a="1"/>
  <c r="AN862" i="1" s="1"/>
  <c r="AN863" i="1" a="1"/>
  <c r="AN863" i="1" s="1"/>
  <c r="AN864" i="1" a="1"/>
  <c r="AN864" i="1" s="1"/>
  <c r="AN865" i="1" a="1"/>
  <c r="AN865" i="1" s="1"/>
  <c r="AN866" i="1" a="1"/>
  <c r="AN866" i="1" s="1"/>
  <c r="AN867" i="1" a="1"/>
  <c r="AN867" i="1" s="1"/>
  <c r="AN868" i="1" a="1"/>
  <c r="AN868" i="1" s="1"/>
  <c r="AN869" i="1" a="1"/>
  <c r="AN869" i="1" s="1"/>
  <c r="AN870" i="1" a="1"/>
  <c r="AN870" i="1" s="1"/>
  <c r="AN871" i="1" a="1"/>
  <c r="AN871" i="1" s="1"/>
  <c r="AN872" i="1" a="1"/>
  <c r="AN872" i="1" s="1"/>
  <c r="AN873" i="1" a="1"/>
  <c r="AN873" i="1" s="1"/>
  <c r="AN874" i="1" a="1"/>
  <c r="AN874" i="1" s="1"/>
  <c r="AN875" i="1" a="1"/>
  <c r="AN875" i="1" s="1"/>
  <c r="AN876" i="1" a="1"/>
  <c r="AN876" i="1" s="1"/>
  <c r="AN877" i="1" a="1"/>
  <c r="AN877" i="1" s="1"/>
  <c r="AN878" i="1" a="1"/>
  <c r="AN878" i="1" s="1"/>
  <c r="AN879" i="1" a="1"/>
  <c r="AN879" i="1" s="1"/>
  <c r="AN880" i="1" a="1"/>
  <c r="AN880" i="1" s="1"/>
  <c r="AN881" i="1" a="1"/>
  <c r="AN881" i="1" s="1"/>
  <c r="AN882" i="1" a="1"/>
  <c r="AN882" i="1" s="1"/>
  <c r="AN883" i="1" a="1"/>
  <c r="AN883" i="1" s="1"/>
  <c r="AN884" i="1" a="1"/>
  <c r="AN884" i="1" s="1"/>
  <c r="AN885" i="1" a="1"/>
  <c r="AN885" i="1" s="1"/>
  <c r="AN886" i="1" a="1"/>
  <c r="AN886" i="1" s="1"/>
  <c r="AN887" i="1" a="1"/>
  <c r="AN887" i="1" s="1"/>
  <c r="AN888" i="1" a="1"/>
  <c r="AN888" i="1" s="1"/>
  <c r="AN889" i="1" a="1"/>
  <c r="AN889" i="1" s="1"/>
  <c r="AN890" i="1" a="1"/>
  <c r="AN890" i="1" s="1"/>
  <c r="AN891" i="1" a="1"/>
  <c r="AN891" i="1" s="1"/>
  <c r="AN892" i="1" a="1"/>
  <c r="AN892" i="1" s="1"/>
  <c r="AN893" i="1" a="1"/>
  <c r="AN893" i="1" s="1"/>
  <c r="AN894" i="1" a="1"/>
  <c r="AN894" i="1" s="1"/>
  <c r="AN895" i="1" a="1"/>
  <c r="AN895" i="1" s="1"/>
  <c r="AN896" i="1" a="1"/>
  <c r="AN896" i="1" s="1"/>
  <c r="AN897" i="1" a="1"/>
  <c r="AN897" i="1" s="1"/>
  <c r="AN898" i="1" a="1"/>
  <c r="AN898" i="1" s="1"/>
  <c r="AN899" i="1" a="1"/>
  <c r="AN899" i="1" s="1"/>
  <c r="AN900" i="1" a="1"/>
  <c r="AN900" i="1" s="1"/>
  <c r="AN901" i="1" a="1"/>
  <c r="AN901" i="1" s="1"/>
  <c r="AN902" i="1" a="1"/>
  <c r="AN902" i="1" s="1"/>
  <c r="AN903" i="1" a="1"/>
  <c r="AN903" i="1" s="1"/>
  <c r="AN904" i="1" a="1"/>
  <c r="AN904" i="1" s="1"/>
  <c r="AN905" i="1" a="1"/>
  <c r="AN905" i="1" s="1"/>
  <c r="AN906" i="1" a="1"/>
  <c r="AN906" i="1" s="1"/>
  <c r="AN907" i="1" a="1"/>
  <c r="AN907" i="1" s="1"/>
  <c r="AN908" i="1" a="1"/>
  <c r="AN908" i="1" s="1"/>
  <c r="AN909" i="1" a="1"/>
  <c r="AN909" i="1" s="1"/>
  <c r="AN910" i="1" a="1"/>
  <c r="AN910" i="1" s="1"/>
  <c r="AN911" i="1" a="1"/>
  <c r="AN911" i="1" s="1"/>
  <c r="AN912" i="1" a="1"/>
  <c r="AN912" i="1" s="1"/>
  <c r="AN913" i="1" a="1"/>
  <c r="AN913" i="1" s="1"/>
  <c r="AN914" i="1" a="1"/>
  <c r="AN914" i="1" s="1"/>
  <c r="AN915" i="1" a="1"/>
  <c r="AN915" i="1" s="1"/>
  <c r="AN916" i="1" a="1"/>
  <c r="AN916" i="1" s="1"/>
  <c r="AN917" i="1" a="1"/>
  <c r="AN917" i="1" s="1"/>
  <c r="AN918" i="1" a="1"/>
  <c r="AN918" i="1" s="1"/>
  <c r="AN919" i="1" a="1"/>
  <c r="AN919" i="1" s="1"/>
  <c r="AN920" i="1" a="1"/>
  <c r="AN920" i="1" s="1"/>
  <c r="AN921" i="1" a="1"/>
  <c r="AN921" i="1" s="1"/>
  <c r="AN922" i="1" a="1"/>
  <c r="AN922" i="1" s="1"/>
  <c r="AN923" i="1" a="1"/>
  <c r="AN923" i="1" s="1"/>
  <c r="AN924" i="1" a="1"/>
  <c r="AN924" i="1" s="1"/>
  <c r="AN925" i="1" a="1"/>
  <c r="AN925" i="1" s="1"/>
  <c r="AN926" i="1" a="1"/>
  <c r="AN926" i="1" s="1"/>
  <c r="AN927" i="1" a="1"/>
  <c r="AN927" i="1" s="1"/>
  <c r="AN928" i="1" a="1"/>
  <c r="AN928" i="1" s="1"/>
  <c r="AN929" i="1" a="1"/>
  <c r="AN929" i="1" s="1"/>
  <c r="AN930" i="1" a="1"/>
  <c r="AN930" i="1" s="1"/>
  <c r="AN931" i="1" a="1"/>
  <c r="AN931" i="1" s="1"/>
  <c r="AN932" i="1" a="1"/>
  <c r="AN932" i="1" s="1"/>
  <c r="AN933" i="1" a="1"/>
  <c r="AN933" i="1" s="1"/>
  <c r="AN934" i="1" a="1"/>
  <c r="AN934" i="1" s="1"/>
  <c r="AN935" i="1" a="1"/>
  <c r="AN935" i="1" s="1"/>
  <c r="AN936" i="1" a="1"/>
  <c r="AN936" i="1" s="1"/>
  <c r="AN937" i="1" a="1"/>
  <c r="AN937" i="1" s="1"/>
  <c r="AN938" i="1" a="1"/>
  <c r="AN938" i="1" s="1"/>
  <c r="AN939" i="1" a="1"/>
  <c r="AN939" i="1" s="1"/>
  <c r="AN940" i="1" a="1"/>
  <c r="AN940" i="1" s="1"/>
  <c r="AN941" i="1" a="1"/>
  <c r="AN941" i="1" s="1"/>
  <c r="AN942" i="1" a="1"/>
  <c r="AN942" i="1" s="1"/>
  <c r="AN943" i="1" a="1"/>
  <c r="AN943" i="1" s="1"/>
  <c r="AN944" i="1" a="1"/>
  <c r="AN944" i="1" s="1"/>
  <c r="AN945" i="1" a="1"/>
  <c r="AN945" i="1" s="1"/>
  <c r="AN946" i="1" a="1"/>
  <c r="AN946" i="1" s="1"/>
  <c r="AN947" i="1" a="1"/>
  <c r="AN947" i="1" s="1"/>
  <c r="AN948" i="1" a="1"/>
  <c r="AN948" i="1" s="1"/>
  <c r="AN949" i="1" a="1"/>
  <c r="AN949" i="1" s="1"/>
  <c r="AN950" i="1" a="1"/>
  <c r="AN950" i="1" s="1"/>
  <c r="AN951" i="1" a="1"/>
  <c r="AN951" i="1" s="1"/>
  <c r="AN952" i="1" a="1"/>
  <c r="AN952" i="1" s="1"/>
  <c r="AN953" i="1" a="1"/>
  <c r="AN953" i="1" s="1"/>
  <c r="AN954" i="1" a="1"/>
  <c r="AN954" i="1" s="1"/>
  <c r="AN955" i="1" a="1"/>
  <c r="AN955" i="1" s="1"/>
  <c r="AN956" i="1" a="1"/>
  <c r="AN956" i="1" s="1"/>
  <c r="AN957" i="1" a="1"/>
  <c r="AN957" i="1" s="1"/>
  <c r="AN958" i="1" a="1"/>
  <c r="AN958" i="1" s="1"/>
  <c r="AN959" i="1" a="1"/>
  <c r="AN959" i="1" s="1"/>
  <c r="AN960" i="1" a="1"/>
  <c r="AN960" i="1" s="1"/>
  <c r="AN961" i="1" a="1"/>
  <c r="AN961" i="1" s="1"/>
  <c r="AN962" i="1" a="1"/>
  <c r="AN962" i="1" s="1"/>
  <c r="AN963" i="1" a="1"/>
  <c r="AN963" i="1" s="1"/>
  <c r="AN964" i="1" a="1"/>
  <c r="AN964" i="1" s="1"/>
  <c r="AN965" i="1" a="1"/>
  <c r="AN965" i="1" s="1"/>
  <c r="AN966" i="1" a="1"/>
  <c r="AN966" i="1" s="1"/>
  <c r="AN967" i="1" a="1"/>
  <c r="AN967" i="1" s="1"/>
  <c r="AN968" i="1" a="1"/>
  <c r="AN968" i="1" s="1"/>
  <c r="AN969" i="1" a="1"/>
  <c r="AN969" i="1" s="1"/>
  <c r="AN970" i="1" a="1"/>
  <c r="AN970" i="1" s="1"/>
  <c r="AN971" i="1" a="1"/>
  <c r="AN971" i="1" s="1"/>
  <c r="AN972" i="1" a="1"/>
  <c r="AN972" i="1" s="1"/>
  <c r="AN973" i="1" a="1"/>
  <c r="AN973" i="1" s="1"/>
  <c r="AN974" i="1" a="1"/>
  <c r="AN974" i="1" s="1"/>
  <c r="AN975" i="1" a="1"/>
  <c r="AN975" i="1" s="1"/>
  <c r="AN976" i="1" a="1"/>
  <c r="AN976" i="1" s="1"/>
  <c r="AN977" i="1" a="1"/>
  <c r="AN977" i="1" s="1"/>
  <c r="AN978" i="1" a="1"/>
  <c r="AN978" i="1" s="1"/>
  <c r="AN979" i="1" a="1"/>
  <c r="AN979" i="1" s="1"/>
  <c r="AN980" i="1" a="1"/>
  <c r="AN980" i="1" s="1"/>
  <c r="AN981" i="1" a="1"/>
  <c r="AN981" i="1" s="1"/>
  <c r="AN982" i="1" a="1"/>
  <c r="AN982" i="1" s="1"/>
  <c r="AN983" i="1" a="1"/>
  <c r="AN983" i="1" s="1"/>
  <c r="AN984" i="1" a="1"/>
  <c r="AN984" i="1" s="1"/>
  <c r="AN985" i="1" a="1"/>
  <c r="AN985" i="1" s="1"/>
  <c r="AN986" i="1" a="1"/>
  <c r="AN986" i="1" s="1"/>
  <c r="AN987" i="1" a="1"/>
  <c r="AN987" i="1" s="1"/>
  <c r="AN988" i="1" a="1"/>
  <c r="AN988" i="1" s="1"/>
  <c r="AN989" i="1" a="1"/>
  <c r="AN989" i="1" s="1"/>
  <c r="AN990" i="1" a="1"/>
  <c r="AN990" i="1" s="1"/>
  <c r="AN991" i="1" a="1"/>
  <c r="AN991" i="1" s="1"/>
  <c r="AN992" i="1" a="1"/>
  <c r="AN992" i="1" s="1"/>
  <c r="AN993" i="1" a="1"/>
  <c r="AN993" i="1" s="1"/>
  <c r="AN994" i="1" a="1"/>
  <c r="AN994" i="1" s="1"/>
  <c r="AN995" i="1" a="1"/>
  <c r="AN995" i="1" s="1"/>
  <c r="AN996" i="1" a="1"/>
  <c r="AN996" i="1" s="1"/>
  <c r="AN997" i="1" a="1"/>
  <c r="AN997" i="1" s="1"/>
  <c r="AN998" i="1" a="1"/>
  <c r="AN998" i="1" s="1"/>
  <c r="AN999" i="1" a="1"/>
  <c r="AN999" i="1" s="1"/>
  <c r="AN1000" i="1" a="1"/>
  <c r="AN1000" i="1" s="1"/>
  <c r="AN1001" i="1" a="1"/>
  <c r="AN1001" i="1" s="1"/>
  <c r="AN1002" i="1" a="1"/>
  <c r="AN1002" i="1" s="1"/>
  <c r="AN1003" i="1" a="1"/>
  <c r="AN1003" i="1" s="1"/>
  <c r="AN1004" i="1" a="1"/>
  <c r="AN1004" i="1" s="1"/>
  <c r="AN1005" i="1" a="1"/>
  <c r="AN1005" i="1" s="1"/>
  <c r="AN1006" i="1" a="1"/>
  <c r="AN1006" i="1" s="1"/>
  <c r="AN1007" i="1" a="1"/>
  <c r="AN1007" i="1" s="1"/>
  <c r="AN1008" i="1" a="1"/>
  <c r="AN1008" i="1" s="1"/>
  <c r="AN1009" i="1" a="1"/>
  <c r="AN1009" i="1" s="1"/>
  <c r="AN1010" i="1" a="1"/>
  <c r="AN1010" i="1" s="1"/>
  <c r="AN1011" i="1" a="1"/>
  <c r="AN1011" i="1" s="1"/>
  <c r="AN1012" i="1" a="1"/>
  <c r="AN1012" i="1" s="1"/>
  <c r="AN1013" i="1" a="1"/>
  <c r="AN1013" i="1" s="1"/>
  <c r="AN1014" i="1" a="1"/>
  <c r="AN1014" i="1" s="1"/>
  <c r="AN1015" i="1" a="1"/>
  <c r="AN1015" i="1" s="1"/>
  <c r="AN1016" i="1" a="1"/>
  <c r="AN1016" i="1" s="1"/>
  <c r="AN1017" i="1" a="1"/>
  <c r="AN1017" i="1" s="1"/>
  <c r="AN1018" i="1" a="1"/>
  <c r="AN1018" i="1" s="1"/>
  <c r="AN1019" i="1" a="1"/>
  <c r="AN1019" i="1" s="1"/>
  <c r="AN1020" i="1" a="1"/>
  <c r="AN1020" i="1" s="1"/>
  <c r="AN1021" i="1" a="1"/>
  <c r="AN1021" i="1" s="1"/>
  <c r="AN1022" i="1" a="1"/>
  <c r="AN1022" i="1" s="1"/>
  <c r="AN1023" i="1" a="1"/>
  <c r="AN1023" i="1" s="1"/>
  <c r="AN1024" i="1" a="1"/>
  <c r="AN1024" i="1" s="1"/>
  <c r="AN1025" i="1" a="1"/>
  <c r="AN1025" i="1" s="1"/>
  <c r="AN1026" i="1" a="1"/>
  <c r="AN1026" i="1" s="1"/>
  <c r="AN1027" i="1" a="1"/>
  <c r="AN1027" i="1" s="1"/>
  <c r="AN1028" i="1" a="1"/>
  <c r="AN1028" i="1" s="1"/>
  <c r="AN1029" i="1" a="1"/>
  <c r="AN1029" i="1" s="1"/>
  <c r="AN1030" i="1" a="1"/>
  <c r="AN1030" i="1" s="1"/>
  <c r="AN1031" i="1" a="1"/>
  <c r="AN1031" i="1" s="1"/>
  <c r="AN1032" i="1" a="1"/>
  <c r="AN1032" i="1" s="1"/>
  <c r="AN1033" i="1" a="1"/>
  <c r="AN1033" i="1" s="1"/>
  <c r="AN1034" i="1" a="1"/>
  <c r="AN1034" i="1" s="1"/>
  <c r="AN1035" i="1" a="1"/>
  <c r="AN1035" i="1" s="1"/>
  <c r="AN1036" i="1" a="1"/>
  <c r="AN1036" i="1" s="1"/>
  <c r="AN1037" i="1" a="1"/>
  <c r="AN1037" i="1" s="1"/>
  <c r="AN1038" i="1" a="1"/>
  <c r="AN1038" i="1" s="1"/>
  <c r="AN1039" i="1" a="1"/>
  <c r="AN1039" i="1" s="1"/>
  <c r="AN1040" i="1" a="1"/>
  <c r="AN1040" i="1" s="1"/>
  <c r="AN1041" i="1" a="1"/>
  <c r="AN1041" i="1" s="1"/>
  <c r="AN1042" i="1" a="1"/>
  <c r="AN1042" i="1" s="1"/>
  <c r="AN1043" i="1" a="1"/>
  <c r="AN1043" i="1" s="1"/>
  <c r="AN1044" i="1" a="1"/>
  <c r="AN1044" i="1" s="1"/>
  <c r="AN1045" i="1" a="1"/>
  <c r="AN1045" i="1" s="1"/>
  <c r="AN1046" i="1" a="1"/>
  <c r="AN1046" i="1" s="1"/>
  <c r="AN1047" i="1" a="1"/>
  <c r="AN1047" i="1" s="1"/>
  <c r="AN1048" i="1" a="1"/>
  <c r="AN1048" i="1" s="1"/>
  <c r="AN1049" i="1" a="1"/>
  <c r="AN1049" i="1" s="1"/>
  <c r="AN1050" i="1" a="1"/>
  <c r="AN1050" i="1" s="1"/>
  <c r="AN1051" i="1" a="1"/>
  <c r="AN1051" i="1" s="1"/>
  <c r="AN1052" i="1" a="1"/>
  <c r="AN1052" i="1" s="1"/>
  <c r="AN1053" i="1" a="1"/>
  <c r="AN1053" i="1" s="1"/>
  <c r="AN1054" i="1" a="1"/>
  <c r="AN1054" i="1" s="1"/>
  <c r="AN1055" i="1" a="1"/>
  <c r="AN1055" i="1" s="1"/>
  <c r="AN1056" i="1" a="1"/>
  <c r="AN1056" i="1" s="1"/>
  <c r="AN1057" i="1" a="1"/>
  <c r="AN1057" i="1" s="1"/>
  <c r="AN1058" i="1" a="1"/>
  <c r="AN1058" i="1" s="1"/>
  <c r="AN1059" i="1" a="1"/>
  <c r="AN1059" i="1" s="1"/>
  <c r="AN1060" i="1" a="1"/>
  <c r="AN1060" i="1" s="1"/>
  <c r="AN1061" i="1" a="1"/>
  <c r="AN1061" i="1" s="1"/>
  <c r="AN1062" i="1" a="1"/>
  <c r="AN1062" i="1" s="1"/>
  <c r="AN1063" i="1" a="1"/>
  <c r="AN1063" i="1" s="1"/>
  <c r="AN1064" i="1" a="1"/>
  <c r="AN1064" i="1" s="1"/>
  <c r="AN1065" i="1" a="1"/>
  <c r="AN1065" i="1" s="1"/>
  <c r="AN1066" i="1" a="1"/>
  <c r="AN1066" i="1" s="1"/>
  <c r="AN1067" i="1" a="1"/>
  <c r="AN1067" i="1" s="1"/>
  <c r="AN1068" i="1" a="1"/>
  <c r="AN1068" i="1" s="1"/>
  <c r="AN1069" i="1" a="1"/>
  <c r="AN1069" i="1" s="1"/>
  <c r="AN1070" i="1" a="1"/>
  <c r="AN1070" i="1" s="1"/>
  <c r="AN1071" i="1" a="1"/>
  <c r="AN1071" i="1" s="1"/>
  <c r="AN1072" i="1" a="1"/>
  <c r="AN1072" i="1" s="1"/>
  <c r="AN1073" i="1" a="1"/>
  <c r="AN1073" i="1" s="1"/>
  <c r="AN1074" i="1" a="1"/>
  <c r="AN1074" i="1" s="1"/>
  <c r="AN1075" i="1" a="1"/>
  <c r="AN1075" i="1" s="1"/>
  <c r="AN1076" i="1" a="1"/>
  <c r="AN1076" i="1" s="1"/>
  <c r="AN1077" i="1" a="1"/>
  <c r="AN1077" i="1" s="1"/>
  <c r="AN1078" i="1" a="1"/>
  <c r="AN1078" i="1" s="1"/>
  <c r="AN1079" i="1" a="1"/>
  <c r="AN1079" i="1" s="1"/>
  <c r="AN1080" i="1" a="1"/>
  <c r="AN1080" i="1" s="1"/>
  <c r="AN1081" i="1" a="1"/>
  <c r="AN1081" i="1" s="1"/>
  <c r="AN1082" i="1" a="1"/>
  <c r="AN1082" i="1" s="1"/>
  <c r="AN1083" i="1" a="1"/>
  <c r="AN1083" i="1" s="1"/>
  <c r="AN1084" i="1" a="1"/>
  <c r="AN1084" i="1" s="1"/>
  <c r="AN1085" i="1" a="1"/>
  <c r="AN1085" i="1" s="1"/>
  <c r="AN1086" i="1" a="1"/>
  <c r="AN1086" i="1" s="1"/>
  <c r="AN1087" i="1" a="1"/>
  <c r="AN1087" i="1" s="1"/>
  <c r="AN1088" i="1" a="1"/>
  <c r="AN1088" i="1" s="1"/>
  <c r="AN1089" i="1" a="1"/>
  <c r="AN1089" i="1" s="1"/>
  <c r="AN1090" i="1" a="1"/>
  <c r="AN1090" i="1" s="1"/>
  <c r="AN1091" i="1" a="1"/>
  <c r="AN1091" i="1" s="1"/>
  <c r="AN1092" i="1" a="1"/>
  <c r="AN1092" i="1" s="1"/>
  <c r="AN1093" i="1" a="1"/>
  <c r="AN1093" i="1" s="1"/>
  <c r="AN1094" i="1" a="1"/>
  <c r="AN1094" i="1" s="1"/>
  <c r="AN1095" i="1" a="1"/>
  <c r="AN1095" i="1" s="1"/>
  <c r="AN1096" i="1" a="1"/>
  <c r="AN1096" i="1" s="1"/>
  <c r="AN1097" i="1" a="1"/>
  <c r="AN1097" i="1" s="1"/>
  <c r="AN1098" i="1" a="1"/>
  <c r="AN1098" i="1" s="1"/>
  <c r="AN1099" i="1" a="1"/>
  <c r="AN1099" i="1" s="1"/>
  <c r="AN1100" i="1" a="1"/>
  <c r="AN1100" i="1" s="1"/>
  <c r="AN1101" i="1" a="1"/>
  <c r="AN1101" i="1" s="1"/>
  <c r="AN1102" i="1" a="1"/>
  <c r="AN1102" i="1" s="1"/>
  <c r="AN1103" i="1" a="1"/>
  <c r="AN1103" i="1" s="1"/>
  <c r="AN1104" i="1" a="1"/>
  <c r="AN1104" i="1" s="1"/>
  <c r="AN1105" i="1" a="1"/>
  <c r="AN1105" i="1" s="1"/>
  <c r="AN1106" i="1" a="1"/>
  <c r="AN1106" i="1" s="1"/>
  <c r="AN1107" i="1" a="1"/>
  <c r="AN1107" i="1" s="1"/>
  <c r="AN1108" i="1" a="1"/>
  <c r="AN1108" i="1" s="1"/>
  <c r="AN1109" i="1" a="1"/>
  <c r="AN1109" i="1" s="1"/>
  <c r="AN1110" i="1" a="1"/>
  <c r="AN1110" i="1" s="1"/>
  <c r="AN1111" i="1" a="1"/>
  <c r="AN1111" i="1" s="1"/>
  <c r="AN1112" i="1" a="1"/>
  <c r="AN1112" i="1" s="1"/>
  <c r="AN1113" i="1" a="1"/>
  <c r="AN1113" i="1" s="1"/>
  <c r="AN1114" i="1" a="1"/>
  <c r="AN1114" i="1" s="1"/>
  <c r="AN1115" i="1" a="1"/>
  <c r="AN1115" i="1" s="1"/>
  <c r="AN1116" i="1" a="1"/>
  <c r="AN1116" i="1" s="1"/>
  <c r="AN1117" i="1" a="1"/>
  <c r="AN1117" i="1" s="1"/>
  <c r="AN1118" i="1" a="1"/>
  <c r="AN1118" i="1" s="1"/>
  <c r="AN1119" i="1" a="1"/>
  <c r="AN1119" i="1" s="1"/>
  <c r="AN1120" i="1" a="1"/>
  <c r="AN1120" i="1" s="1"/>
  <c r="AN1121" i="1" a="1"/>
  <c r="AN1121" i="1" s="1"/>
  <c r="AN1122" i="1" a="1"/>
  <c r="AN1122" i="1" s="1"/>
  <c r="AN1123" i="1" a="1"/>
  <c r="AN1123" i="1" s="1"/>
  <c r="AN1124" i="1" a="1"/>
  <c r="AN1124" i="1" s="1"/>
  <c r="AN1125" i="1" a="1"/>
  <c r="AN1125" i="1" s="1"/>
  <c r="AN1126" i="1" a="1"/>
  <c r="AN1126" i="1" s="1"/>
  <c r="AN1127" i="1" a="1"/>
  <c r="AN1127" i="1" s="1"/>
  <c r="AN1128" i="1" a="1"/>
  <c r="AN1128" i="1" s="1"/>
  <c r="AN1129" i="1" a="1"/>
  <c r="AN1129" i="1" s="1"/>
  <c r="AN1130" i="1" a="1"/>
  <c r="AN1130" i="1" s="1"/>
  <c r="AN1131" i="1" a="1"/>
  <c r="AN1131" i="1" s="1"/>
  <c r="AN1132" i="1" a="1"/>
  <c r="AN1132" i="1" s="1"/>
  <c r="AN1133" i="1" a="1"/>
  <c r="AN1133" i="1" s="1"/>
  <c r="AN1134" i="1" a="1"/>
  <c r="AN1134" i="1" s="1"/>
  <c r="AN1135" i="1" a="1"/>
  <c r="AN1135" i="1" s="1"/>
  <c r="AN1136" i="1" a="1"/>
  <c r="AN1136" i="1" s="1"/>
  <c r="AN1137" i="1" a="1"/>
  <c r="AN1137" i="1" s="1"/>
  <c r="AN1138" i="1" a="1"/>
  <c r="AN1138" i="1" s="1"/>
  <c r="AN1139" i="1" a="1"/>
  <c r="AN1139" i="1" s="1"/>
  <c r="AN1140" i="1" a="1"/>
  <c r="AN1140" i="1" s="1"/>
  <c r="AN1141" i="1" a="1"/>
  <c r="AN1141" i="1" s="1"/>
  <c r="AN1142" i="1" a="1"/>
  <c r="AN1142" i="1" s="1"/>
  <c r="AN1143" i="1" a="1"/>
  <c r="AN1143" i="1" s="1"/>
  <c r="AN1144" i="1" a="1"/>
  <c r="AN1144" i="1" s="1"/>
  <c r="AN1145" i="1" a="1"/>
  <c r="AN1145" i="1" s="1"/>
  <c r="AN1146" i="1" a="1"/>
  <c r="AN1146" i="1" s="1"/>
  <c r="AN1147" i="1" a="1"/>
  <c r="AN1147" i="1" s="1"/>
  <c r="AN1148" i="1" a="1"/>
  <c r="AN1148" i="1" s="1"/>
  <c r="AN1149" i="1" a="1"/>
  <c r="AN1149" i="1" s="1"/>
  <c r="AN1150" i="1" a="1"/>
  <c r="AN1150" i="1" s="1"/>
  <c r="AN1151" i="1" a="1"/>
  <c r="AN1151" i="1" s="1"/>
  <c r="AN1152" i="1" a="1"/>
  <c r="AN1152" i="1" s="1"/>
  <c r="AN1153" i="1" a="1"/>
  <c r="AN1153" i="1" s="1"/>
  <c r="AN1154" i="1" a="1"/>
  <c r="AN1154" i="1" s="1"/>
  <c r="AN1155" i="1" a="1"/>
  <c r="AN1155" i="1" s="1"/>
  <c r="AN1156" i="1" a="1"/>
  <c r="AN1156" i="1" s="1"/>
  <c r="AN1157" i="1" a="1"/>
  <c r="AN1157" i="1" s="1"/>
  <c r="AN1158" i="1" a="1"/>
  <c r="AN1158" i="1" s="1"/>
  <c r="AN1159" i="1" a="1"/>
  <c r="AN1159" i="1" s="1"/>
  <c r="AN1160" i="1" a="1"/>
  <c r="AN1160" i="1" s="1"/>
  <c r="AN1161" i="1" a="1"/>
  <c r="AN1161" i="1" s="1"/>
  <c r="AN1162" i="1" a="1"/>
  <c r="AN1162" i="1" s="1"/>
  <c r="AN1163" i="1" a="1"/>
  <c r="AN1163" i="1" s="1"/>
  <c r="AN1164" i="1" a="1"/>
  <c r="AN1164" i="1" s="1"/>
  <c r="AN1165" i="1" a="1"/>
  <c r="AN1165" i="1" s="1"/>
  <c r="AN1166" i="1" a="1"/>
  <c r="AN1166" i="1" s="1"/>
  <c r="AN1167" i="1" a="1"/>
  <c r="AN1167" i="1" s="1"/>
  <c r="AN1168" i="1" a="1"/>
  <c r="AN1168" i="1" s="1"/>
  <c r="AN1169" i="1" a="1"/>
  <c r="AN1169" i="1" s="1"/>
  <c r="AN1170" i="1" a="1"/>
  <c r="AN1170" i="1" s="1"/>
  <c r="AN1171" i="1" a="1"/>
  <c r="AN1171" i="1" s="1"/>
  <c r="AN1172" i="1" a="1"/>
  <c r="AN1172" i="1" s="1"/>
  <c r="AN1173" i="1" a="1"/>
  <c r="AN1173" i="1" s="1"/>
  <c r="AN1174" i="1" a="1"/>
  <c r="AN1174" i="1" s="1"/>
  <c r="AN1175" i="1" a="1"/>
  <c r="AN1175" i="1" s="1"/>
  <c r="AN1176" i="1" a="1"/>
  <c r="AN1176" i="1" s="1"/>
  <c r="AN1177" i="1" a="1"/>
  <c r="AN1177" i="1" s="1"/>
  <c r="AN1178" i="1" a="1"/>
  <c r="AN1178" i="1" s="1"/>
  <c r="AN1179" i="1" a="1"/>
  <c r="AN1179" i="1" s="1"/>
  <c r="AN1180" i="1" a="1"/>
  <c r="AN1180" i="1" s="1"/>
  <c r="AN1181" i="1" a="1"/>
  <c r="AN1181" i="1" s="1"/>
  <c r="AN1182" i="1" a="1"/>
  <c r="AN1182" i="1" s="1"/>
  <c r="AN1183" i="1" a="1"/>
  <c r="AN1183" i="1" s="1"/>
  <c r="AN1184" i="1" a="1"/>
  <c r="AN1184" i="1" s="1"/>
  <c r="AN1185" i="1" a="1"/>
  <c r="AN1185" i="1" s="1"/>
  <c r="AN1186" i="1" a="1"/>
  <c r="AN1186" i="1" s="1"/>
  <c r="AN1187" i="1" a="1"/>
  <c r="AN1187" i="1" s="1"/>
  <c r="AN1188" i="1" a="1"/>
  <c r="AN1188" i="1" s="1"/>
  <c r="AN1189" i="1" a="1"/>
  <c r="AN1189" i="1" s="1"/>
  <c r="AN1190" i="1" a="1"/>
  <c r="AN1190" i="1" s="1"/>
  <c r="AN1191" i="1" a="1"/>
  <c r="AN1191" i="1" s="1"/>
  <c r="AN1192" i="1" a="1"/>
  <c r="AN1192" i="1" s="1"/>
  <c r="AN1193" i="1" a="1"/>
  <c r="AN1193" i="1" s="1"/>
  <c r="AN1194" i="1" a="1"/>
  <c r="AN1194" i="1" s="1"/>
  <c r="AN1195" i="1" a="1"/>
  <c r="AN1195" i="1" s="1"/>
  <c r="AN1196" i="1" a="1"/>
  <c r="AN1196" i="1" s="1"/>
  <c r="AN1197" i="1" a="1"/>
  <c r="AN1197" i="1" s="1"/>
  <c r="AN1198" i="1" a="1"/>
  <c r="AN1198" i="1" s="1"/>
  <c r="AN1199" i="1" a="1"/>
  <c r="AN1199" i="1" s="1"/>
  <c r="AN1200" i="1" a="1"/>
  <c r="AN1200" i="1" s="1"/>
  <c r="AN1201" i="1" a="1"/>
  <c r="AN1201" i="1" s="1"/>
  <c r="AN1202" i="1" a="1"/>
  <c r="AN1202" i="1" s="1"/>
  <c r="AN1203" i="1" a="1"/>
  <c r="AN1203" i="1" s="1"/>
  <c r="AN1204" i="1" a="1"/>
  <c r="AN1204" i="1" s="1"/>
  <c r="AN1205" i="1" a="1"/>
  <c r="AN1205" i="1" s="1"/>
  <c r="AN1206" i="1" a="1"/>
  <c r="AN1206" i="1" s="1"/>
  <c r="AN1207" i="1" a="1"/>
  <c r="AN1207" i="1" s="1"/>
  <c r="AN1208" i="1" a="1"/>
  <c r="AN1208" i="1" s="1"/>
  <c r="AN1209" i="1" a="1"/>
  <c r="AN1209" i="1" s="1"/>
  <c r="AN1210" i="1" a="1"/>
  <c r="AN1210" i="1" s="1"/>
  <c r="AN1211" i="1" a="1"/>
  <c r="AN1211" i="1" s="1"/>
  <c r="AN1212" i="1" a="1"/>
  <c r="AN1212" i="1" s="1"/>
  <c r="AN1213" i="1" a="1"/>
  <c r="AN1213" i="1" s="1"/>
  <c r="AN1214" i="1" a="1"/>
  <c r="AN1214" i="1" s="1"/>
  <c r="AN1215" i="1" a="1"/>
  <c r="AN1215" i="1" s="1"/>
  <c r="AN1216" i="1" a="1"/>
  <c r="AN1216" i="1" s="1"/>
  <c r="AN1217" i="1" a="1"/>
  <c r="AN1217" i="1" s="1"/>
  <c r="AN1218" i="1" a="1"/>
  <c r="AN1218" i="1" s="1"/>
  <c r="AN1219" i="1" a="1"/>
  <c r="AN1219" i="1" s="1"/>
  <c r="AN1220" i="1" a="1"/>
  <c r="AN1220" i="1" s="1"/>
  <c r="AN1221" i="1" a="1"/>
  <c r="AN1221" i="1" s="1"/>
  <c r="AN1222" i="1" a="1"/>
  <c r="AN1222" i="1" s="1"/>
  <c r="AN1223" i="1" a="1"/>
  <c r="AN1223" i="1" s="1"/>
  <c r="AN1224" i="1" a="1"/>
  <c r="AN1224" i="1" s="1"/>
  <c r="AN1225" i="1" a="1"/>
  <c r="AN1225" i="1" s="1"/>
  <c r="AN1226" i="1" a="1"/>
  <c r="AN1226" i="1" s="1"/>
  <c r="AN1227" i="1" a="1"/>
  <c r="AN1227" i="1" s="1"/>
  <c r="AN1228" i="1" a="1"/>
  <c r="AN1228" i="1" s="1"/>
  <c r="AN1229" i="1" a="1"/>
  <c r="AN1229" i="1" s="1"/>
  <c r="AN1230" i="1" a="1"/>
  <c r="AN1230" i="1" s="1"/>
  <c r="AN1231" i="1" a="1"/>
  <c r="AN1231" i="1" s="1"/>
  <c r="AN1232" i="1" a="1"/>
  <c r="AN1232" i="1" s="1"/>
  <c r="AN1233" i="1" a="1"/>
  <c r="AN1233" i="1" s="1"/>
  <c r="AN1234" i="1" a="1"/>
  <c r="AN1234" i="1" s="1"/>
  <c r="AN1235" i="1" a="1"/>
  <c r="AN1235" i="1" s="1"/>
  <c r="AN1236" i="1" a="1"/>
  <c r="AN1236" i="1" s="1"/>
  <c r="AN1237" i="1" a="1"/>
  <c r="AN1237" i="1" s="1"/>
  <c r="AN1238" i="1" a="1"/>
  <c r="AN1238" i="1" s="1"/>
  <c r="AN1239" i="1" a="1"/>
  <c r="AN1239" i="1" s="1"/>
  <c r="AN1240" i="1" a="1"/>
  <c r="AN1240" i="1" s="1"/>
  <c r="AN1241" i="1" a="1"/>
  <c r="AN1241" i="1" s="1"/>
  <c r="AN1242" i="1" a="1"/>
  <c r="AN1242" i="1" s="1"/>
  <c r="AN1243" i="1" a="1"/>
  <c r="AN1243" i="1" s="1"/>
  <c r="AN1244" i="1" a="1"/>
  <c r="AN1244" i="1" s="1"/>
  <c r="AN1245" i="1" a="1"/>
  <c r="AN1245" i="1" s="1"/>
  <c r="AN1246" i="1" a="1"/>
  <c r="AN1246" i="1" s="1"/>
  <c r="AN1247" i="1" a="1"/>
  <c r="AN1247" i="1" s="1"/>
  <c r="AN1248" i="1" a="1"/>
  <c r="AN1248" i="1" s="1"/>
  <c r="AN1249" i="1" a="1"/>
  <c r="AN1249" i="1" s="1"/>
  <c r="AN1250" i="1" a="1"/>
  <c r="AN1250" i="1" s="1"/>
  <c r="AN1251" i="1" a="1"/>
  <c r="AN1251" i="1" s="1"/>
  <c r="AN1252" i="1" a="1"/>
  <c r="AN1252" i="1" s="1"/>
  <c r="AN1253" i="1" a="1"/>
  <c r="AN1253" i="1" s="1"/>
  <c r="AN1254" i="1" a="1"/>
  <c r="AN1254" i="1" s="1"/>
  <c r="AN1255" i="1" a="1"/>
  <c r="AN1255" i="1" s="1"/>
  <c r="AN1256" i="1" a="1"/>
  <c r="AN1256" i="1" s="1"/>
  <c r="AN1257" i="1" a="1"/>
  <c r="AN1257" i="1" s="1"/>
  <c r="AN1258" i="1" a="1"/>
  <c r="AN1258" i="1" s="1"/>
  <c r="AN1259" i="1" a="1"/>
  <c r="AN1259" i="1" s="1"/>
  <c r="AN1260" i="1" a="1"/>
  <c r="AN1260" i="1" s="1"/>
  <c r="AN1261" i="1" a="1"/>
  <c r="AN1261" i="1" s="1"/>
  <c r="AN1262" i="1" a="1"/>
  <c r="AN1262" i="1" s="1"/>
  <c r="AN1263" i="1" a="1"/>
  <c r="AN1263" i="1" s="1"/>
  <c r="AN1264" i="1" a="1"/>
  <c r="AN1264" i="1" s="1"/>
  <c r="AN1265" i="1" a="1"/>
  <c r="AN1265" i="1" s="1"/>
  <c r="AN1266" i="1" a="1"/>
  <c r="AN1266" i="1" s="1"/>
  <c r="AN1267" i="1" a="1"/>
  <c r="AN1267" i="1" s="1"/>
  <c r="AN1268" i="1" a="1"/>
  <c r="AN1268" i="1" s="1"/>
  <c r="AN1269" i="1" a="1"/>
  <c r="AN1269" i="1" s="1"/>
  <c r="AN1270" i="1" a="1"/>
  <c r="AN1270" i="1" s="1"/>
  <c r="AN1271" i="1" a="1"/>
  <c r="AN1271" i="1" s="1"/>
  <c r="AN1272" i="1" a="1"/>
  <c r="AN1272" i="1" s="1"/>
  <c r="AN1273" i="1" a="1"/>
  <c r="AN1273" i="1" s="1"/>
  <c r="AN1274" i="1" a="1"/>
  <c r="AN1274" i="1" s="1"/>
  <c r="AN1275" i="1" a="1"/>
  <c r="AN1275" i="1" s="1"/>
  <c r="AN1276" i="1" a="1"/>
  <c r="AN1276" i="1" s="1"/>
  <c r="AN1277" i="1" a="1"/>
  <c r="AN1277" i="1" s="1"/>
  <c r="AN1278" i="1" a="1"/>
  <c r="AN1278" i="1" s="1"/>
  <c r="AN1279" i="1" a="1"/>
  <c r="AN1279" i="1" s="1"/>
  <c r="AN1280" i="1" a="1"/>
  <c r="AN1280" i="1" s="1"/>
  <c r="AN1281" i="1" a="1"/>
  <c r="AN1281" i="1" s="1"/>
  <c r="AN1282" i="1" a="1"/>
  <c r="AN1282" i="1" s="1"/>
  <c r="AN1283" i="1" a="1"/>
  <c r="AN1283" i="1" s="1"/>
  <c r="AN1284" i="1" a="1"/>
  <c r="AN1284" i="1" s="1"/>
  <c r="AN1285" i="1" a="1"/>
  <c r="AN1285" i="1" s="1"/>
  <c r="AN1286" i="1" a="1"/>
  <c r="AN1286" i="1" s="1"/>
  <c r="AN1287" i="1" a="1"/>
  <c r="AN1287" i="1" s="1"/>
  <c r="AN1288" i="1" a="1"/>
  <c r="AN1288" i="1" s="1"/>
  <c r="AN1289" i="1" a="1"/>
  <c r="AN1289" i="1" s="1"/>
  <c r="AN1290" i="1" a="1"/>
  <c r="AN1290" i="1" s="1"/>
  <c r="AN1291" i="1" a="1"/>
  <c r="AN1291" i="1" s="1"/>
  <c r="AN1292" i="1" a="1"/>
  <c r="AN1292" i="1" s="1"/>
  <c r="AN1293" i="1" a="1"/>
  <c r="AN1293" i="1" s="1"/>
  <c r="AN1294" i="1" a="1"/>
  <c r="AN1294" i="1" s="1"/>
  <c r="AN1295" i="1" a="1"/>
  <c r="AN1295" i="1" s="1"/>
  <c r="AN1296" i="1" a="1"/>
  <c r="AN1296" i="1" s="1"/>
  <c r="AN1297" i="1" a="1"/>
  <c r="AN1297" i="1" s="1"/>
  <c r="AN1298" i="1" a="1"/>
  <c r="AN1298" i="1" s="1"/>
  <c r="AN1299" i="1" a="1"/>
  <c r="AN1299" i="1" s="1"/>
  <c r="AN1300" i="1" a="1"/>
  <c r="AN1300" i="1" s="1"/>
  <c r="AN1301" i="1" a="1"/>
  <c r="AN1301" i="1" s="1"/>
  <c r="AN1302" i="1" a="1"/>
  <c r="AN1302" i="1" s="1"/>
  <c r="AN1303" i="1" a="1"/>
  <c r="AN1303" i="1" s="1"/>
  <c r="AN1304" i="1" a="1"/>
  <c r="AN1304" i="1" s="1"/>
  <c r="AN1305" i="1" a="1"/>
  <c r="AN1305" i="1" s="1"/>
  <c r="AN1306" i="1" a="1"/>
  <c r="AN1306" i="1" s="1"/>
  <c r="AN1307" i="1" a="1"/>
  <c r="AN1307" i="1" s="1"/>
  <c r="AN1308" i="1" a="1"/>
  <c r="AN1308" i="1" s="1"/>
  <c r="AN1309" i="1" a="1"/>
  <c r="AN1309" i="1" s="1"/>
  <c r="AN1310" i="1" a="1"/>
  <c r="AN1310" i="1" s="1"/>
  <c r="AN1311" i="1" a="1"/>
  <c r="AN1311" i="1" s="1"/>
  <c r="AN1312" i="1" a="1"/>
  <c r="AN1312" i="1" s="1"/>
  <c r="AN1313" i="1" a="1"/>
  <c r="AN1313" i="1" s="1"/>
  <c r="AN1314" i="1" a="1"/>
  <c r="AN1314" i="1" s="1"/>
  <c r="AN1315" i="1" a="1"/>
  <c r="AN1315" i="1" s="1"/>
  <c r="AN1316" i="1" a="1"/>
  <c r="AN1316" i="1" s="1"/>
  <c r="AN1317" i="1" a="1"/>
  <c r="AN1317" i="1" s="1"/>
  <c r="AN1318" i="1" a="1"/>
  <c r="AN1318" i="1" s="1"/>
  <c r="AN1319" i="1" a="1"/>
  <c r="AN1319" i="1" s="1"/>
  <c r="AN1320" i="1" a="1"/>
  <c r="AN1320" i="1" s="1"/>
  <c r="AN1321" i="1" a="1"/>
  <c r="AN1321" i="1" s="1"/>
  <c r="AN1322" i="1" a="1"/>
  <c r="AN1322" i="1" s="1"/>
  <c r="AN1323" i="1" a="1"/>
  <c r="AN1323" i="1" s="1"/>
  <c r="AN1324" i="1" a="1"/>
  <c r="AN1324" i="1" s="1"/>
  <c r="AN1325" i="1" a="1"/>
  <c r="AN1325" i="1" s="1"/>
  <c r="AN1326" i="1" a="1"/>
  <c r="AN1326" i="1" s="1"/>
  <c r="AN1327" i="1" a="1"/>
  <c r="AN1327" i="1" s="1"/>
  <c r="AN1328" i="1" a="1"/>
  <c r="AN1328" i="1" s="1"/>
  <c r="AN1329" i="1" a="1"/>
  <c r="AN1329" i="1" s="1"/>
  <c r="AN1330" i="1" a="1"/>
  <c r="AN1330" i="1" s="1"/>
  <c r="AN1331" i="1" a="1"/>
  <c r="AN1331" i="1" s="1"/>
  <c r="AN1332" i="1" a="1"/>
  <c r="AN1332" i="1" s="1"/>
  <c r="AN1333" i="1" a="1"/>
  <c r="AN1333" i="1" s="1"/>
  <c r="AN1334" i="1" a="1"/>
  <c r="AN1334" i="1" s="1"/>
  <c r="AN1335" i="1" a="1"/>
  <c r="AN1335" i="1" s="1"/>
  <c r="AN1336" i="1" a="1"/>
  <c r="AN1336" i="1" s="1"/>
  <c r="AN1337" i="1" a="1"/>
  <c r="AN1337" i="1" s="1"/>
  <c r="AN1338" i="1" a="1"/>
  <c r="AN1338" i="1" s="1"/>
  <c r="AN1339" i="1" a="1"/>
  <c r="AN1339" i="1" s="1"/>
  <c r="AN1340" i="1" a="1"/>
  <c r="AN1340" i="1" s="1"/>
  <c r="AN1341" i="1" a="1"/>
  <c r="AN1341" i="1" s="1"/>
  <c r="AN1342" i="1" a="1"/>
  <c r="AN1342" i="1" s="1"/>
  <c r="AN1343" i="1" a="1"/>
  <c r="AN1343" i="1" s="1"/>
  <c r="AN1344" i="1" a="1"/>
  <c r="AN1344" i="1" s="1"/>
  <c r="AN1345" i="1" a="1"/>
  <c r="AN1345" i="1" s="1"/>
  <c r="AN1346" i="1" a="1"/>
  <c r="AN1346" i="1" s="1"/>
  <c r="AN1347" i="1" a="1"/>
  <c r="AN1347" i="1" s="1"/>
  <c r="AN1348" i="1" a="1"/>
  <c r="AN1348" i="1" s="1"/>
  <c r="AN1349" i="1" a="1"/>
  <c r="AN1349" i="1" s="1"/>
  <c r="AN1350" i="1" a="1"/>
  <c r="AN1350" i="1" s="1"/>
  <c r="AN1351" i="1" a="1"/>
  <c r="AN1351" i="1" s="1"/>
  <c r="AN1352" i="1" a="1"/>
  <c r="AN1352" i="1" s="1"/>
  <c r="AN1353" i="1" a="1"/>
  <c r="AN1353" i="1" s="1"/>
  <c r="AN1354" i="1" a="1"/>
  <c r="AN1354" i="1" s="1"/>
  <c r="AN1355" i="1" a="1"/>
  <c r="AN1355" i="1" s="1"/>
  <c r="AN1356" i="1" a="1"/>
  <c r="AN1356" i="1" s="1"/>
  <c r="AN1357" i="1" a="1"/>
  <c r="AN1357" i="1" s="1"/>
  <c r="AN1358" i="1" a="1"/>
  <c r="AN1358" i="1" s="1"/>
  <c r="AN1359" i="1" a="1"/>
  <c r="AN1359" i="1" s="1"/>
  <c r="AN1360" i="1" a="1"/>
  <c r="AN1360" i="1" s="1"/>
  <c r="AN1361" i="1" a="1"/>
  <c r="AN1361" i="1" s="1"/>
  <c r="AN1362" i="1" a="1"/>
  <c r="AN1362" i="1" s="1"/>
  <c r="AN1363" i="1" a="1"/>
  <c r="AN1363" i="1" s="1"/>
  <c r="AN1364" i="1" a="1"/>
  <c r="AN1364" i="1" s="1"/>
  <c r="AN1365" i="1" a="1"/>
  <c r="AN1365" i="1" s="1"/>
  <c r="AN1366" i="1" a="1"/>
  <c r="AN1366" i="1" s="1"/>
  <c r="AN1367" i="1" a="1"/>
  <c r="AN1367" i="1" s="1"/>
  <c r="AN1368" i="1" a="1"/>
  <c r="AN1368" i="1" s="1"/>
  <c r="AN1369" i="1" a="1"/>
  <c r="AN1369" i="1" s="1"/>
  <c r="AN1370" i="1" a="1"/>
  <c r="AN1370" i="1" s="1"/>
  <c r="AN1371" i="1" a="1"/>
  <c r="AN1371" i="1" s="1"/>
  <c r="AN1372" i="1" a="1"/>
  <c r="AN1372" i="1" s="1"/>
  <c r="AN1373" i="1" a="1"/>
  <c r="AN1373" i="1" s="1"/>
  <c r="AN1374" i="1" a="1"/>
  <c r="AN1374" i="1" s="1"/>
  <c r="AN1375" i="1" a="1"/>
  <c r="AN1375" i="1" s="1"/>
  <c r="AN1376" i="1" a="1"/>
  <c r="AN1376" i="1" s="1"/>
  <c r="AN1377" i="1" a="1"/>
  <c r="AN1377" i="1" s="1"/>
  <c r="AN1378" i="1" a="1"/>
  <c r="AN1378" i="1" s="1"/>
  <c r="AN1379" i="1" a="1"/>
  <c r="AN1379" i="1" s="1"/>
  <c r="AN1380" i="1" a="1"/>
  <c r="AN1380" i="1" s="1"/>
  <c r="AN1381" i="1" a="1"/>
  <c r="AN1381" i="1" s="1"/>
  <c r="AN1382" i="1" a="1"/>
  <c r="AN1382" i="1" s="1"/>
  <c r="AN1383" i="1" a="1"/>
  <c r="AN1383" i="1" s="1"/>
  <c r="AN1384" i="1" a="1"/>
  <c r="AN1384" i="1" s="1"/>
  <c r="AN1385" i="1" a="1"/>
  <c r="AN1385" i="1" s="1"/>
  <c r="AN1386" i="1" a="1"/>
  <c r="AN1386" i="1" s="1"/>
  <c r="AN1387" i="1" a="1"/>
  <c r="AN1387" i="1" s="1"/>
  <c r="AN1388" i="1" a="1"/>
  <c r="AN1388" i="1" s="1"/>
  <c r="AN1389" i="1" a="1"/>
  <c r="AN1389" i="1" s="1"/>
  <c r="AN1390" i="1" a="1"/>
  <c r="AN1390" i="1" s="1"/>
  <c r="AN1391" i="1" a="1"/>
  <c r="AN1391" i="1" s="1"/>
  <c r="AN1392" i="1" a="1"/>
  <c r="AN1392" i="1" s="1"/>
  <c r="AN1393" i="1" a="1"/>
  <c r="AN1393" i="1" s="1"/>
  <c r="AN1394" i="1" a="1"/>
  <c r="AN1394" i="1" s="1"/>
  <c r="AN1395" i="1" a="1"/>
  <c r="AN1395" i="1" s="1"/>
  <c r="AN1396" i="1" a="1"/>
  <c r="AN1396" i="1" s="1"/>
  <c r="AN1397" i="1" a="1"/>
  <c r="AN1397" i="1" s="1"/>
  <c r="AN1398" i="1" a="1"/>
  <c r="AN1398" i="1" s="1"/>
  <c r="AN1399" i="1" a="1"/>
  <c r="AN1399" i="1" s="1"/>
  <c r="AN1400" i="1" a="1"/>
  <c r="AN1400" i="1" s="1"/>
  <c r="AN1401" i="1" a="1"/>
  <c r="AN1401" i="1" s="1"/>
  <c r="AN1402" i="1" a="1"/>
  <c r="AN1402" i="1" s="1"/>
  <c r="AN1403" i="1" a="1"/>
  <c r="AN1403" i="1" s="1"/>
  <c r="AN1404" i="1" a="1"/>
  <c r="AN1404" i="1" s="1"/>
  <c r="AN1405" i="1" a="1"/>
  <c r="AN1405" i="1" s="1"/>
  <c r="AN1406" i="1" a="1"/>
  <c r="AN1406" i="1" s="1"/>
  <c r="AN1407" i="1" a="1"/>
  <c r="AN1407" i="1" s="1"/>
  <c r="AN1408" i="1" a="1"/>
  <c r="AN1408" i="1" s="1"/>
  <c r="AN1409" i="1" a="1"/>
  <c r="AN1409" i="1" s="1"/>
  <c r="AN1410" i="1" a="1"/>
  <c r="AN1410" i="1" s="1"/>
  <c r="AN1411" i="1" a="1"/>
  <c r="AN1411" i="1" s="1"/>
  <c r="AN1412" i="1" a="1"/>
  <c r="AN1412" i="1" s="1"/>
  <c r="AN1413" i="1" a="1"/>
  <c r="AN1413" i="1" s="1"/>
  <c r="AN1414" i="1" a="1"/>
  <c r="AN1414" i="1" s="1"/>
  <c r="AN1415" i="1" a="1"/>
  <c r="AN1415" i="1" s="1"/>
  <c r="AN1416" i="1" a="1"/>
  <c r="AN1416" i="1" s="1"/>
  <c r="AN1417" i="1" a="1"/>
  <c r="AN1417" i="1" s="1"/>
  <c r="AN1418" i="1" a="1"/>
  <c r="AN1418" i="1" s="1"/>
  <c r="AN1419" i="1" a="1"/>
  <c r="AN1419" i="1" s="1"/>
  <c r="AN1420" i="1" a="1"/>
  <c r="AN1420" i="1" s="1"/>
  <c r="AN1421" i="1" a="1"/>
  <c r="AN1421" i="1" s="1"/>
  <c r="AN1422" i="1" a="1"/>
  <c r="AN1422" i="1" s="1"/>
  <c r="AN1423" i="1" a="1"/>
  <c r="AN1423" i="1" s="1"/>
  <c r="AN1424" i="1" a="1"/>
  <c r="AN1424" i="1" s="1"/>
  <c r="AN1425" i="1" a="1"/>
  <c r="AN1425" i="1" s="1"/>
  <c r="AN1426" i="1" a="1"/>
  <c r="AN1426" i="1" s="1"/>
  <c r="AN1427" i="1" a="1"/>
  <c r="AN1427" i="1" s="1"/>
  <c r="AN1428" i="1" a="1"/>
  <c r="AN1428" i="1" s="1"/>
  <c r="AN1429" i="1" a="1"/>
  <c r="AN1429" i="1" s="1"/>
  <c r="AN1430" i="1" a="1"/>
  <c r="AN1430" i="1" s="1"/>
  <c r="AN1431" i="1" a="1"/>
  <c r="AN1431" i="1" s="1"/>
  <c r="AN1432" i="1" a="1"/>
  <c r="AN1432" i="1" s="1"/>
  <c r="AN1433" i="1" a="1"/>
  <c r="AN1433" i="1" s="1"/>
  <c r="AN1434" i="1" a="1"/>
  <c r="AN1434" i="1" s="1"/>
  <c r="AN1435" i="1" a="1"/>
  <c r="AN1435" i="1" s="1"/>
  <c r="AN1436" i="1" a="1"/>
  <c r="AN1436" i="1" s="1"/>
  <c r="AN1437" i="1" a="1"/>
  <c r="AN1437" i="1" s="1"/>
  <c r="AN1438" i="1" a="1"/>
  <c r="AN1438" i="1" s="1"/>
  <c r="AN1439" i="1" a="1"/>
  <c r="AN1439" i="1" s="1"/>
  <c r="AN1440" i="1" a="1"/>
  <c r="AN1440" i="1" s="1"/>
  <c r="AN1441" i="1" a="1"/>
  <c r="AN1441" i="1" s="1"/>
  <c r="AN1442" i="1" a="1"/>
  <c r="AN1442" i="1" s="1"/>
  <c r="AN1443" i="1" a="1"/>
  <c r="AN1443" i="1" s="1"/>
  <c r="AN1444" i="1" a="1"/>
  <c r="AN1444" i="1" s="1"/>
  <c r="AN1445" i="1" a="1"/>
  <c r="AN1445" i="1" s="1"/>
  <c r="AN1446" i="1" a="1"/>
  <c r="AN1446" i="1" s="1"/>
  <c r="AN1447" i="1" a="1"/>
  <c r="AN1447" i="1" s="1"/>
  <c r="AN1448" i="1" a="1"/>
  <c r="AN1448" i="1" s="1"/>
  <c r="AN1449" i="1" a="1"/>
  <c r="AN1449" i="1" s="1"/>
  <c r="AN1450" i="1" a="1"/>
  <c r="AN1450" i="1" s="1"/>
  <c r="AN1451" i="1" a="1"/>
  <c r="AN1451" i="1" s="1"/>
  <c r="AN1452" i="1" a="1"/>
  <c r="AN1452" i="1" s="1"/>
  <c r="AN1453" i="1" a="1"/>
  <c r="AN1453" i="1" s="1"/>
  <c r="AN1454" i="1" a="1"/>
  <c r="AN1454" i="1" s="1"/>
  <c r="AN1455" i="1" a="1"/>
  <c r="AN1455" i="1" s="1"/>
  <c r="AN1456" i="1" a="1"/>
  <c r="AN1456" i="1" s="1"/>
  <c r="AN1457" i="1" a="1"/>
  <c r="AN1457" i="1" s="1"/>
  <c r="AN1458" i="1" a="1"/>
  <c r="AN1458" i="1" s="1"/>
  <c r="AN1459" i="1" a="1"/>
  <c r="AN1459" i="1" s="1"/>
  <c r="AN1460" i="1" a="1"/>
  <c r="AN1460" i="1" s="1"/>
  <c r="AN1461" i="1" a="1"/>
  <c r="AN1461" i="1" s="1"/>
  <c r="AN1462" i="1" a="1"/>
  <c r="AN1462" i="1" s="1"/>
  <c r="AN1463" i="1" a="1"/>
  <c r="AN1463" i="1" s="1"/>
  <c r="AN1464" i="1" a="1"/>
  <c r="AN1464" i="1" s="1"/>
  <c r="AN1465" i="1" a="1"/>
  <c r="AN1465" i="1" s="1"/>
  <c r="AN1466" i="1" a="1"/>
  <c r="AN1466" i="1" s="1"/>
  <c r="AN1467" i="1" a="1"/>
  <c r="AN1467" i="1" s="1"/>
  <c r="AN1468" i="1" a="1"/>
  <c r="AN1468" i="1" s="1"/>
  <c r="AN1469" i="1" a="1"/>
  <c r="AN1469" i="1" s="1"/>
  <c r="AN1470" i="1" a="1"/>
  <c r="AN1470" i="1" s="1"/>
  <c r="AN1471" i="1" a="1"/>
  <c r="AN1471" i="1" s="1"/>
  <c r="AN2" i="1" a="1"/>
  <c r="AN2" i="1" s="1"/>
  <c r="BR3" i="1" a="1"/>
  <c r="BR3" i="1" s="1"/>
  <c r="BR4" i="1" a="1"/>
  <c r="BR4" i="1" s="1"/>
  <c r="BR5" i="1" a="1"/>
  <c r="BR5" i="1" s="1"/>
  <c r="BR6" i="1" a="1"/>
  <c r="BR6" i="1" s="1"/>
  <c r="BR7" i="1" a="1"/>
  <c r="BR7" i="1" s="1"/>
  <c r="BR8" i="1" a="1"/>
  <c r="BR8" i="1" s="1"/>
  <c r="BR9" i="1" a="1"/>
  <c r="BR9" i="1" s="1"/>
  <c r="BR10" i="1" a="1"/>
  <c r="BR10" i="1" s="1"/>
  <c r="BR11" i="1" a="1"/>
  <c r="BR11" i="1" s="1"/>
  <c r="BR12" i="1" a="1"/>
  <c r="BR12" i="1" s="1"/>
  <c r="BR13" i="1" a="1"/>
  <c r="BR13" i="1" s="1"/>
  <c r="BR14" i="1" a="1"/>
  <c r="BR14" i="1" s="1"/>
  <c r="BR15" i="1" a="1"/>
  <c r="BR15" i="1" s="1"/>
  <c r="BR16" i="1" a="1"/>
  <c r="BR16" i="1" s="1"/>
  <c r="BR17" i="1" a="1"/>
  <c r="BR17" i="1" s="1"/>
  <c r="BR18" i="1" a="1"/>
  <c r="BR18" i="1" s="1"/>
  <c r="BR19" i="1" a="1"/>
  <c r="BR19" i="1" s="1"/>
  <c r="BR20" i="1" a="1"/>
  <c r="BR20" i="1" s="1"/>
  <c r="BR21" i="1" a="1"/>
  <c r="BR21" i="1" s="1"/>
  <c r="BR22" i="1" a="1"/>
  <c r="BR22" i="1" s="1"/>
  <c r="BR23" i="1" a="1"/>
  <c r="BR23" i="1" s="1"/>
  <c r="BR24" i="1" a="1"/>
  <c r="BR24" i="1" s="1"/>
  <c r="BR25" i="1" a="1"/>
  <c r="BR25" i="1" s="1"/>
  <c r="BR26" i="1" a="1"/>
  <c r="BR26" i="1" s="1"/>
  <c r="BR27" i="1" a="1"/>
  <c r="BR27" i="1" s="1"/>
  <c r="BR28" i="1" a="1"/>
  <c r="BR28" i="1" s="1"/>
  <c r="BR29" i="1" a="1"/>
  <c r="BR29" i="1" s="1"/>
  <c r="BR30" i="1" a="1"/>
  <c r="BR30" i="1" s="1"/>
  <c r="BR31" i="1" a="1"/>
  <c r="BR31" i="1" s="1"/>
  <c r="BR32" i="1" a="1"/>
  <c r="BR32" i="1" s="1"/>
  <c r="BR33" i="1" a="1"/>
  <c r="BR33" i="1" s="1"/>
  <c r="BR34" i="1" a="1"/>
  <c r="BR34" i="1" s="1"/>
  <c r="BR35" i="1" a="1"/>
  <c r="BR35" i="1" s="1"/>
  <c r="BR36" i="1" a="1"/>
  <c r="BR36" i="1" s="1"/>
  <c r="BR37" i="1" a="1"/>
  <c r="BR37" i="1" s="1"/>
  <c r="BR38" i="1" a="1"/>
  <c r="BR38" i="1" s="1"/>
  <c r="BR39" i="1" a="1"/>
  <c r="BR39" i="1" s="1"/>
  <c r="BR40" i="1" a="1"/>
  <c r="BR40" i="1" s="1"/>
  <c r="BR41" i="1" a="1"/>
  <c r="BR41" i="1" s="1"/>
  <c r="BR42" i="1" a="1"/>
  <c r="BR42" i="1" s="1"/>
  <c r="BR43" i="1" a="1"/>
  <c r="BR43" i="1" s="1"/>
  <c r="BR44" i="1" a="1"/>
  <c r="BR44" i="1" s="1"/>
  <c r="BR45" i="1" a="1"/>
  <c r="BR45" i="1" s="1"/>
  <c r="BR46" i="1" a="1"/>
  <c r="BR46" i="1" s="1"/>
  <c r="BR47" i="1" a="1"/>
  <c r="BR47" i="1" s="1"/>
  <c r="BR48" i="1" a="1"/>
  <c r="BR48" i="1" s="1"/>
  <c r="BR49" i="1" a="1"/>
  <c r="BR49" i="1" s="1"/>
  <c r="BR50" i="1" a="1"/>
  <c r="BR50" i="1" s="1"/>
  <c r="BR51" i="1" a="1"/>
  <c r="BR51" i="1" s="1"/>
  <c r="BR52" i="1" a="1"/>
  <c r="BR52" i="1" s="1"/>
  <c r="BR53" i="1" a="1"/>
  <c r="BR53" i="1" s="1"/>
  <c r="BR54" i="1" a="1"/>
  <c r="BR54" i="1" s="1"/>
  <c r="BR55" i="1" a="1"/>
  <c r="BR55" i="1" s="1"/>
  <c r="BR56" i="1" a="1"/>
  <c r="BR56" i="1" s="1"/>
  <c r="BR57" i="1" a="1"/>
  <c r="BR57" i="1" s="1"/>
  <c r="BR58" i="1" a="1"/>
  <c r="BR58" i="1" s="1"/>
  <c r="BR59" i="1" a="1"/>
  <c r="BR59" i="1" s="1"/>
  <c r="BR60" i="1" a="1"/>
  <c r="BR60" i="1" s="1"/>
  <c r="BR61" i="1" a="1"/>
  <c r="BR61" i="1" s="1"/>
  <c r="BR62" i="1" a="1"/>
  <c r="BR62" i="1" s="1"/>
  <c r="BR63" i="1" a="1"/>
  <c r="BR63" i="1" s="1"/>
  <c r="BR64" i="1" a="1"/>
  <c r="BR64" i="1" s="1"/>
  <c r="BR65" i="1" a="1"/>
  <c r="BR65" i="1" s="1"/>
  <c r="BR66" i="1" a="1"/>
  <c r="BR66" i="1" s="1"/>
  <c r="BR67" i="1" a="1"/>
  <c r="BR67" i="1" s="1"/>
  <c r="BR68" i="1" a="1"/>
  <c r="BR68" i="1" s="1"/>
  <c r="BR69" i="1" a="1"/>
  <c r="BR69" i="1" s="1"/>
  <c r="BR70" i="1" a="1"/>
  <c r="BR70" i="1" s="1"/>
  <c r="BR71" i="1" a="1"/>
  <c r="BR71" i="1" s="1"/>
  <c r="BR72" i="1" a="1"/>
  <c r="BR72" i="1" s="1"/>
  <c r="BR73" i="1" a="1"/>
  <c r="BR73" i="1" s="1"/>
  <c r="BR74" i="1" a="1"/>
  <c r="BR74" i="1" s="1"/>
  <c r="BR75" i="1" a="1"/>
  <c r="BR75" i="1" s="1"/>
  <c r="BR76" i="1" a="1"/>
  <c r="BR76" i="1" s="1"/>
  <c r="BR77" i="1" a="1"/>
  <c r="BR77" i="1" s="1"/>
  <c r="BR78" i="1" a="1"/>
  <c r="BR78" i="1" s="1"/>
  <c r="BR79" i="1" a="1"/>
  <c r="BR79" i="1" s="1"/>
  <c r="BR80" i="1" a="1"/>
  <c r="BR80" i="1" s="1"/>
  <c r="BR81" i="1" a="1"/>
  <c r="BR81" i="1" s="1"/>
  <c r="BR82" i="1" a="1"/>
  <c r="BR82" i="1" s="1"/>
  <c r="BR83" i="1" a="1"/>
  <c r="BR83" i="1" s="1"/>
  <c r="BR84" i="1" a="1"/>
  <c r="BR84" i="1" s="1"/>
  <c r="BR85" i="1" a="1"/>
  <c r="BR85" i="1" s="1"/>
  <c r="BR86" i="1" a="1"/>
  <c r="BR86" i="1" s="1"/>
  <c r="BR87" i="1" a="1"/>
  <c r="BR87" i="1" s="1"/>
  <c r="BR88" i="1" a="1"/>
  <c r="BR88" i="1" s="1"/>
  <c r="BR89" i="1" a="1"/>
  <c r="BR89" i="1" s="1"/>
  <c r="BR90" i="1" a="1"/>
  <c r="BR90" i="1" s="1"/>
  <c r="BR91" i="1" a="1"/>
  <c r="BR91" i="1" s="1"/>
  <c r="BR92" i="1" a="1"/>
  <c r="BR92" i="1" s="1"/>
  <c r="BR93" i="1" a="1"/>
  <c r="BR93" i="1" s="1"/>
  <c r="BR94" i="1" a="1"/>
  <c r="BR94" i="1" s="1"/>
  <c r="BR95" i="1" a="1"/>
  <c r="BR95" i="1" s="1"/>
  <c r="BR96" i="1" a="1"/>
  <c r="BR96" i="1" s="1"/>
  <c r="BR97" i="1" a="1"/>
  <c r="BR97" i="1" s="1"/>
  <c r="BR98" i="1" a="1"/>
  <c r="BR98" i="1" s="1"/>
  <c r="BR99" i="1" a="1"/>
  <c r="BR99" i="1" s="1"/>
  <c r="BR100" i="1" a="1"/>
  <c r="BR100" i="1" s="1"/>
  <c r="BR101" i="1" a="1"/>
  <c r="BR101" i="1" s="1"/>
  <c r="BR102" i="1" a="1"/>
  <c r="BR102" i="1" s="1"/>
  <c r="BR103" i="1" a="1"/>
  <c r="BR103" i="1" s="1"/>
  <c r="BR104" i="1" a="1"/>
  <c r="BR104" i="1" s="1"/>
  <c r="BR105" i="1" a="1"/>
  <c r="BR105" i="1" s="1"/>
  <c r="BR106" i="1" a="1"/>
  <c r="BR106" i="1" s="1"/>
  <c r="BR107" i="1" a="1"/>
  <c r="BR107" i="1" s="1"/>
  <c r="BR108" i="1" a="1"/>
  <c r="BR108" i="1" s="1"/>
  <c r="BR109" i="1" a="1"/>
  <c r="BR109" i="1" s="1"/>
  <c r="BR110" i="1" a="1"/>
  <c r="BR110" i="1" s="1"/>
  <c r="BR111" i="1" a="1"/>
  <c r="BR111" i="1" s="1"/>
  <c r="BR112" i="1" a="1"/>
  <c r="BR112" i="1" s="1"/>
  <c r="BR113" i="1" a="1"/>
  <c r="BR113" i="1" s="1"/>
  <c r="BR114" i="1" a="1"/>
  <c r="BR114" i="1" s="1"/>
  <c r="BR115" i="1" a="1"/>
  <c r="BR115" i="1" s="1"/>
  <c r="BR116" i="1" a="1"/>
  <c r="BR116" i="1" s="1"/>
  <c r="BR117" i="1" a="1"/>
  <c r="BR117" i="1" s="1"/>
  <c r="BR118" i="1" a="1"/>
  <c r="BR118" i="1" s="1"/>
  <c r="BR119" i="1" a="1"/>
  <c r="BR119" i="1" s="1"/>
  <c r="BR120" i="1" a="1"/>
  <c r="BR120" i="1" s="1"/>
  <c r="BR121" i="1" a="1"/>
  <c r="BR121" i="1" s="1"/>
  <c r="BR122" i="1" a="1"/>
  <c r="BR122" i="1" s="1"/>
  <c r="BR123" i="1" a="1"/>
  <c r="BR123" i="1" s="1"/>
  <c r="BR124" i="1" a="1"/>
  <c r="BR124" i="1" s="1"/>
  <c r="BR125" i="1" a="1"/>
  <c r="BR125" i="1" s="1"/>
  <c r="BR126" i="1" a="1"/>
  <c r="BR126" i="1" s="1"/>
  <c r="BR127" i="1" a="1"/>
  <c r="BR127" i="1" s="1"/>
  <c r="BR128" i="1" a="1"/>
  <c r="BR128" i="1" s="1"/>
  <c r="BR129" i="1" a="1"/>
  <c r="BR129" i="1" s="1"/>
  <c r="BR130" i="1" a="1"/>
  <c r="BR130" i="1" s="1"/>
  <c r="BR131" i="1" a="1"/>
  <c r="BR131" i="1" s="1"/>
  <c r="BR132" i="1" a="1"/>
  <c r="BR132" i="1" s="1"/>
  <c r="BR133" i="1" a="1"/>
  <c r="BR133" i="1" s="1"/>
  <c r="BR134" i="1" a="1"/>
  <c r="BR134" i="1" s="1"/>
  <c r="BR135" i="1" a="1"/>
  <c r="BR135" i="1" s="1"/>
  <c r="BR136" i="1" a="1"/>
  <c r="BR136" i="1" s="1"/>
  <c r="BR137" i="1" a="1"/>
  <c r="BR137" i="1" s="1"/>
  <c r="BR138" i="1" a="1"/>
  <c r="BR138" i="1" s="1"/>
  <c r="BR139" i="1" a="1"/>
  <c r="BR139" i="1" s="1"/>
  <c r="BR140" i="1" a="1"/>
  <c r="BR140" i="1" s="1"/>
  <c r="BR141" i="1" a="1"/>
  <c r="BR141" i="1" s="1"/>
  <c r="BR142" i="1" a="1"/>
  <c r="BR142" i="1" s="1"/>
  <c r="BR143" i="1" a="1"/>
  <c r="BR143" i="1" s="1"/>
  <c r="BR144" i="1" a="1"/>
  <c r="BR144" i="1" s="1"/>
  <c r="BR145" i="1" a="1"/>
  <c r="BR145" i="1" s="1"/>
  <c r="BR146" i="1" a="1"/>
  <c r="BR146" i="1" s="1"/>
  <c r="BR147" i="1" a="1"/>
  <c r="BR147" i="1" s="1"/>
  <c r="BR148" i="1" a="1"/>
  <c r="BR148" i="1" s="1"/>
  <c r="BR149" i="1" a="1"/>
  <c r="BR149" i="1" s="1"/>
  <c r="BR150" i="1" a="1"/>
  <c r="BR150" i="1" s="1"/>
  <c r="BR151" i="1" a="1"/>
  <c r="BR151" i="1" s="1"/>
  <c r="BR152" i="1" a="1"/>
  <c r="BR152" i="1" s="1"/>
  <c r="BR153" i="1" a="1"/>
  <c r="BR153" i="1" s="1"/>
  <c r="BR154" i="1" a="1"/>
  <c r="BR154" i="1" s="1"/>
  <c r="BR155" i="1" a="1"/>
  <c r="BR155" i="1" s="1"/>
  <c r="BR156" i="1" a="1"/>
  <c r="BR156" i="1" s="1"/>
  <c r="BR157" i="1" a="1"/>
  <c r="BR157" i="1" s="1"/>
  <c r="BR158" i="1" a="1"/>
  <c r="BR158" i="1" s="1"/>
  <c r="BR159" i="1" a="1"/>
  <c r="BR159" i="1" s="1"/>
  <c r="BR160" i="1" a="1"/>
  <c r="BR160" i="1" s="1"/>
  <c r="BR161" i="1" a="1"/>
  <c r="BR161" i="1" s="1"/>
  <c r="BR162" i="1" a="1"/>
  <c r="BR162" i="1" s="1"/>
  <c r="BR163" i="1" a="1"/>
  <c r="BR163" i="1" s="1"/>
  <c r="BR164" i="1" a="1"/>
  <c r="BR164" i="1" s="1"/>
  <c r="BR165" i="1" a="1"/>
  <c r="BR165" i="1" s="1"/>
  <c r="BR166" i="1" a="1"/>
  <c r="BR166" i="1" s="1"/>
  <c r="BR167" i="1" a="1"/>
  <c r="BR167" i="1" s="1"/>
  <c r="BR168" i="1" a="1"/>
  <c r="BR168" i="1" s="1"/>
  <c r="BR169" i="1" a="1"/>
  <c r="BR169" i="1" s="1"/>
  <c r="BR170" i="1" a="1"/>
  <c r="BR170" i="1" s="1"/>
  <c r="BR171" i="1" a="1"/>
  <c r="BR171" i="1" s="1"/>
  <c r="BR172" i="1" a="1"/>
  <c r="BR172" i="1" s="1"/>
  <c r="BR173" i="1" a="1"/>
  <c r="BR173" i="1" s="1"/>
  <c r="BR174" i="1" a="1"/>
  <c r="BR174" i="1" s="1"/>
  <c r="BR175" i="1" a="1"/>
  <c r="BR175" i="1" s="1"/>
  <c r="BR176" i="1" a="1"/>
  <c r="BR176" i="1" s="1"/>
  <c r="BR177" i="1" a="1"/>
  <c r="BR177" i="1" s="1"/>
  <c r="BR178" i="1" a="1"/>
  <c r="BR178" i="1" s="1"/>
  <c r="BR179" i="1" a="1"/>
  <c r="BR179" i="1" s="1"/>
  <c r="BR180" i="1" a="1"/>
  <c r="BR180" i="1" s="1"/>
  <c r="BR181" i="1" a="1"/>
  <c r="BR181" i="1" s="1"/>
  <c r="BR182" i="1" a="1"/>
  <c r="BR182" i="1" s="1"/>
  <c r="BR183" i="1" a="1"/>
  <c r="BR183" i="1" s="1"/>
  <c r="BR184" i="1" a="1"/>
  <c r="BR184" i="1" s="1"/>
  <c r="BR185" i="1" a="1"/>
  <c r="BR185" i="1" s="1"/>
  <c r="BR186" i="1" a="1"/>
  <c r="BR186" i="1" s="1"/>
  <c r="BR187" i="1" a="1"/>
  <c r="BR187" i="1" s="1"/>
  <c r="BR188" i="1" a="1"/>
  <c r="BR188" i="1" s="1"/>
  <c r="BR189" i="1" a="1"/>
  <c r="BR189" i="1" s="1"/>
  <c r="BR190" i="1" a="1"/>
  <c r="BR190" i="1" s="1"/>
  <c r="BR191" i="1" a="1"/>
  <c r="BR191" i="1" s="1"/>
  <c r="BR192" i="1" a="1"/>
  <c r="BR192" i="1" s="1"/>
  <c r="BR193" i="1" a="1"/>
  <c r="BR193" i="1" s="1"/>
  <c r="BR194" i="1" a="1"/>
  <c r="BR194" i="1" s="1"/>
  <c r="BR195" i="1" a="1"/>
  <c r="BR195" i="1" s="1"/>
  <c r="BR196" i="1" a="1"/>
  <c r="BR196" i="1" s="1"/>
  <c r="BR197" i="1" a="1"/>
  <c r="BR197" i="1" s="1"/>
  <c r="BR198" i="1" a="1"/>
  <c r="BR198" i="1" s="1"/>
  <c r="BR199" i="1" a="1"/>
  <c r="BR199" i="1" s="1"/>
  <c r="BR200" i="1" a="1"/>
  <c r="BR200" i="1" s="1"/>
  <c r="BR201" i="1" a="1"/>
  <c r="BR201" i="1" s="1"/>
  <c r="BR202" i="1" a="1"/>
  <c r="BR202" i="1" s="1"/>
  <c r="BR203" i="1" a="1"/>
  <c r="BR203" i="1" s="1"/>
  <c r="BR204" i="1" a="1"/>
  <c r="BR204" i="1" s="1"/>
  <c r="BR205" i="1" a="1"/>
  <c r="BR205" i="1" s="1"/>
  <c r="BR206" i="1" a="1"/>
  <c r="BR206" i="1" s="1"/>
  <c r="BR207" i="1" a="1"/>
  <c r="BR207" i="1" s="1"/>
  <c r="BR208" i="1" a="1"/>
  <c r="BR208" i="1" s="1"/>
  <c r="BR209" i="1" a="1"/>
  <c r="BR209" i="1" s="1"/>
  <c r="BR210" i="1" a="1"/>
  <c r="BR210" i="1" s="1"/>
  <c r="BR211" i="1" a="1"/>
  <c r="BR211" i="1" s="1"/>
  <c r="BR212" i="1" a="1"/>
  <c r="BR212" i="1" s="1"/>
  <c r="BR213" i="1" a="1"/>
  <c r="BR213" i="1" s="1"/>
  <c r="BR214" i="1" a="1"/>
  <c r="BR214" i="1" s="1"/>
  <c r="BR215" i="1" a="1"/>
  <c r="BR215" i="1" s="1"/>
  <c r="BR216" i="1" a="1"/>
  <c r="BR216" i="1" s="1"/>
  <c r="BR217" i="1" a="1"/>
  <c r="BR217" i="1" s="1"/>
  <c r="BR218" i="1" a="1"/>
  <c r="BR218" i="1" s="1"/>
  <c r="BR219" i="1" a="1"/>
  <c r="BR219" i="1" s="1"/>
  <c r="BR220" i="1" a="1"/>
  <c r="BR220" i="1" s="1"/>
  <c r="BR221" i="1" a="1"/>
  <c r="BR221" i="1" s="1"/>
  <c r="BR222" i="1" a="1"/>
  <c r="BR222" i="1" s="1"/>
  <c r="BR223" i="1" a="1"/>
  <c r="BR223" i="1" s="1"/>
  <c r="BR224" i="1" a="1"/>
  <c r="BR224" i="1" s="1"/>
  <c r="BR225" i="1" a="1"/>
  <c r="BR225" i="1" s="1"/>
  <c r="BR226" i="1" a="1"/>
  <c r="BR226" i="1" s="1"/>
  <c r="BR227" i="1" a="1"/>
  <c r="BR227" i="1" s="1"/>
  <c r="BR228" i="1" a="1"/>
  <c r="BR228" i="1" s="1"/>
  <c r="BR229" i="1" a="1"/>
  <c r="BR229" i="1" s="1"/>
  <c r="BR230" i="1" a="1"/>
  <c r="BR230" i="1" s="1"/>
  <c r="BR231" i="1" a="1"/>
  <c r="BR231" i="1" s="1"/>
  <c r="BR232" i="1" a="1"/>
  <c r="BR232" i="1" s="1"/>
  <c r="BR233" i="1" a="1"/>
  <c r="BR233" i="1" s="1"/>
  <c r="BR234" i="1" a="1"/>
  <c r="BR234" i="1" s="1"/>
  <c r="BR235" i="1" a="1"/>
  <c r="BR235" i="1" s="1"/>
  <c r="BR236" i="1" a="1"/>
  <c r="BR236" i="1" s="1"/>
  <c r="BR237" i="1" a="1"/>
  <c r="BR237" i="1" s="1"/>
  <c r="BR238" i="1" a="1"/>
  <c r="BR238" i="1" s="1"/>
  <c r="BR239" i="1" a="1"/>
  <c r="BR239" i="1" s="1"/>
  <c r="BR240" i="1" a="1"/>
  <c r="BR240" i="1" s="1"/>
  <c r="BR241" i="1" a="1"/>
  <c r="BR241" i="1" s="1"/>
  <c r="BR242" i="1" a="1"/>
  <c r="BR242" i="1" s="1"/>
  <c r="BR243" i="1" a="1"/>
  <c r="BR243" i="1" s="1"/>
  <c r="BR244" i="1" a="1"/>
  <c r="BR244" i="1" s="1"/>
  <c r="BR245" i="1" a="1"/>
  <c r="BR245" i="1" s="1"/>
  <c r="BR246" i="1" a="1"/>
  <c r="BR246" i="1" s="1"/>
  <c r="BR247" i="1" a="1"/>
  <c r="BR247" i="1" s="1"/>
  <c r="BR248" i="1" a="1"/>
  <c r="BR248" i="1" s="1"/>
  <c r="BR249" i="1" a="1"/>
  <c r="BR249" i="1" s="1"/>
  <c r="BR250" i="1" a="1"/>
  <c r="BR250" i="1" s="1"/>
  <c r="BR251" i="1" a="1"/>
  <c r="BR251" i="1" s="1"/>
  <c r="BR252" i="1" a="1"/>
  <c r="BR252" i="1" s="1"/>
  <c r="BR253" i="1" a="1"/>
  <c r="BR253" i="1" s="1"/>
  <c r="BR254" i="1" a="1"/>
  <c r="BR254" i="1" s="1"/>
  <c r="BR255" i="1" a="1"/>
  <c r="BR255" i="1" s="1"/>
  <c r="BR256" i="1" a="1"/>
  <c r="BR256" i="1" s="1"/>
  <c r="BR257" i="1" a="1"/>
  <c r="BR257" i="1" s="1"/>
  <c r="BR258" i="1" a="1"/>
  <c r="BR258" i="1" s="1"/>
  <c r="BR259" i="1" a="1"/>
  <c r="BR259" i="1" s="1"/>
  <c r="BR260" i="1" a="1"/>
  <c r="BR260" i="1" s="1"/>
  <c r="BR261" i="1" a="1"/>
  <c r="BR261" i="1" s="1"/>
  <c r="BR262" i="1" a="1"/>
  <c r="BR262" i="1" s="1"/>
  <c r="BR263" i="1" a="1"/>
  <c r="BR263" i="1" s="1"/>
  <c r="BR264" i="1" a="1"/>
  <c r="BR264" i="1" s="1"/>
  <c r="BR265" i="1" a="1"/>
  <c r="BR265" i="1" s="1"/>
  <c r="BR266" i="1" a="1"/>
  <c r="BR266" i="1" s="1"/>
  <c r="BR267" i="1" a="1"/>
  <c r="BR267" i="1" s="1"/>
  <c r="BR268" i="1" a="1"/>
  <c r="BR268" i="1" s="1"/>
  <c r="BR269" i="1" a="1"/>
  <c r="BR269" i="1" s="1"/>
  <c r="BR270" i="1" a="1"/>
  <c r="BR270" i="1" s="1"/>
  <c r="BR271" i="1" a="1"/>
  <c r="BR271" i="1" s="1"/>
  <c r="BR272" i="1" a="1"/>
  <c r="BR272" i="1" s="1"/>
  <c r="BR273" i="1" a="1"/>
  <c r="BR273" i="1" s="1"/>
  <c r="BR274" i="1" a="1"/>
  <c r="BR274" i="1" s="1"/>
  <c r="BR275" i="1" a="1"/>
  <c r="BR275" i="1" s="1"/>
  <c r="BR276" i="1" a="1"/>
  <c r="BR276" i="1" s="1"/>
  <c r="BR277" i="1" a="1"/>
  <c r="BR277" i="1" s="1"/>
  <c r="BR278" i="1" a="1"/>
  <c r="BR278" i="1" s="1"/>
  <c r="BR279" i="1" a="1"/>
  <c r="BR279" i="1" s="1"/>
  <c r="BR280" i="1" a="1"/>
  <c r="BR280" i="1" s="1"/>
  <c r="BR281" i="1" a="1"/>
  <c r="BR281" i="1" s="1"/>
  <c r="BR282" i="1" a="1"/>
  <c r="BR282" i="1" s="1"/>
  <c r="BR283" i="1" a="1"/>
  <c r="BR283" i="1" s="1"/>
  <c r="BR284" i="1" a="1"/>
  <c r="BR284" i="1" s="1"/>
  <c r="BR285" i="1" a="1"/>
  <c r="BR285" i="1" s="1"/>
  <c r="BR286" i="1" a="1"/>
  <c r="BR286" i="1" s="1"/>
  <c r="BR287" i="1" a="1"/>
  <c r="BR287" i="1" s="1"/>
  <c r="BR288" i="1" a="1"/>
  <c r="BR288" i="1" s="1"/>
  <c r="BR289" i="1" a="1"/>
  <c r="BR289" i="1" s="1"/>
  <c r="BR290" i="1" a="1"/>
  <c r="BR290" i="1" s="1"/>
  <c r="BR291" i="1" a="1"/>
  <c r="BR291" i="1" s="1"/>
  <c r="BR292" i="1" a="1"/>
  <c r="BR292" i="1" s="1"/>
  <c r="BR293" i="1" a="1"/>
  <c r="BR293" i="1" s="1"/>
  <c r="BR294" i="1" a="1"/>
  <c r="BR294" i="1" s="1"/>
  <c r="BR295" i="1" a="1"/>
  <c r="BR295" i="1" s="1"/>
  <c r="BR296" i="1" a="1"/>
  <c r="BR296" i="1" s="1"/>
  <c r="BR297" i="1" a="1"/>
  <c r="BR297" i="1" s="1"/>
  <c r="BR298" i="1" a="1"/>
  <c r="BR298" i="1" s="1"/>
  <c r="BR299" i="1" a="1"/>
  <c r="BR299" i="1" s="1"/>
  <c r="BR300" i="1" a="1"/>
  <c r="BR300" i="1" s="1"/>
  <c r="BR301" i="1" a="1"/>
  <c r="BR301" i="1" s="1"/>
  <c r="BR302" i="1" a="1"/>
  <c r="BR302" i="1" s="1"/>
  <c r="BR303" i="1" a="1"/>
  <c r="BR303" i="1" s="1"/>
  <c r="BR304" i="1" a="1"/>
  <c r="BR304" i="1" s="1"/>
  <c r="BR305" i="1" a="1"/>
  <c r="BR305" i="1" s="1"/>
  <c r="BR306" i="1" a="1"/>
  <c r="BR306" i="1" s="1"/>
  <c r="BR307" i="1" a="1"/>
  <c r="BR307" i="1" s="1"/>
  <c r="BR308" i="1" a="1"/>
  <c r="BR308" i="1" s="1"/>
  <c r="BR309" i="1" a="1"/>
  <c r="BR309" i="1" s="1"/>
  <c r="BR310" i="1" a="1"/>
  <c r="BR310" i="1" s="1"/>
  <c r="BR311" i="1" a="1"/>
  <c r="BR311" i="1" s="1"/>
  <c r="BR312" i="1" a="1"/>
  <c r="BR312" i="1" s="1"/>
  <c r="BR313" i="1" a="1"/>
  <c r="BR313" i="1" s="1"/>
  <c r="BR314" i="1" a="1"/>
  <c r="BR314" i="1" s="1"/>
  <c r="BR315" i="1" a="1"/>
  <c r="BR315" i="1" s="1"/>
  <c r="BR316" i="1" a="1"/>
  <c r="BR316" i="1" s="1"/>
  <c r="BR317" i="1" a="1"/>
  <c r="BR317" i="1" s="1"/>
  <c r="BR318" i="1" a="1"/>
  <c r="BR318" i="1" s="1"/>
  <c r="BR319" i="1" a="1"/>
  <c r="BR319" i="1" s="1"/>
  <c r="BR320" i="1" a="1"/>
  <c r="BR320" i="1" s="1"/>
  <c r="BR321" i="1" a="1"/>
  <c r="BR321" i="1" s="1"/>
  <c r="BR322" i="1" a="1"/>
  <c r="BR322" i="1" s="1"/>
  <c r="BR323" i="1" a="1"/>
  <c r="BR323" i="1" s="1"/>
  <c r="BR324" i="1" a="1"/>
  <c r="BR324" i="1" s="1"/>
  <c r="BR325" i="1" a="1"/>
  <c r="BR325" i="1" s="1"/>
  <c r="BR326" i="1" a="1"/>
  <c r="BR326" i="1" s="1"/>
  <c r="BR327" i="1" a="1"/>
  <c r="BR327" i="1" s="1"/>
  <c r="BR328" i="1" a="1"/>
  <c r="BR328" i="1" s="1"/>
  <c r="BR329" i="1" a="1"/>
  <c r="BR329" i="1" s="1"/>
  <c r="BR330" i="1" a="1"/>
  <c r="BR330" i="1" s="1"/>
  <c r="BR331" i="1" a="1"/>
  <c r="BR331" i="1" s="1"/>
  <c r="BR332" i="1" a="1"/>
  <c r="BR332" i="1" s="1"/>
  <c r="BR333" i="1" a="1"/>
  <c r="BR333" i="1" s="1"/>
  <c r="BR334" i="1" a="1"/>
  <c r="BR334" i="1" s="1"/>
  <c r="BR335" i="1" a="1"/>
  <c r="BR335" i="1" s="1"/>
  <c r="BR336" i="1" a="1"/>
  <c r="BR336" i="1" s="1"/>
  <c r="BR337" i="1" a="1"/>
  <c r="BR337" i="1" s="1"/>
  <c r="BR338" i="1" a="1"/>
  <c r="BR338" i="1" s="1"/>
  <c r="BR339" i="1" a="1"/>
  <c r="BR339" i="1" s="1"/>
  <c r="BR340" i="1" a="1"/>
  <c r="BR340" i="1" s="1"/>
  <c r="BR341" i="1" a="1"/>
  <c r="BR341" i="1" s="1"/>
  <c r="BR342" i="1" a="1"/>
  <c r="BR342" i="1" s="1"/>
  <c r="BR343" i="1" a="1"/>
  <c r="BR343" i="1" s="1"/>
  <c r="BR344" i="1" a="1"/>
  <c r="BR344" i="1" s="1"/>
  <c r="BR345" i="1" a="1"/>
  <c r="BR345" i="1" s="1"/>
  <c r="BR346" i="1" a="1"/>
  <c r="BR346" i="1" s="1"/>
  <c r="BR347" i="1" a="1"/>
  <c r="BR347" i="1" s="1"/>
  <c r="BR348" i="1" a="1"/>
  <c r="BR348" i="1" s="1"/>
  <c r="BR349" i="1" a="1"/>
  <c r="BR349" i="1" s="1"/>
  <c r="BR350" i="1" a="1"/>
  <c r="BR350" i="1" s="1"/>
  <c r="BR351" i="1" a="1"/>
  <c r="BR351" i="1" s="1"/>
  <c r="BR352" i="1" a="1"/>
  <c r="BR352" i="1" s="1"/>
  <c r="BR353" i="1" a="1"/>
  <c r="BR353" i="1" s="1"/>
  <c r="BR354" i="1" a="1"/>
  <c r="BR354" i="1" s="1"/>
  <c r="BR355" i="1" a="1"/>
  <c r="BR355" i="1" s="1"/>
  <c r="BR356" i="1" a="1"/>
  <c r="BR356" i="1" s="1"/>
  <c r="BR357" i="1" a="1"/>
  <c r="BR357" i="1" s="1"/>
  <c r="BR358" i="1" a="1"/>
  <c r="BR358" i="1" s="1"/>
  <c r="BR359" i="1" a="1"/>
  <c r="BR359" i="1" s="1"/>
  <c r="BR360" i="1" a="1"/>
  <c r="BR360" i="1" s="1"/>
  <c r="BR361" i="1" a="1"/>
  <c r="BR361" i="1" s="1"/>
  <c r="BR362" i="1" a="1"/>
  <c r="BR362" i="1" s="1"/>
  <c r="BR363" i="1" a="1"/>
  <c r="BR363" i="1" s="1"/>
  <c r="BR364" i="1" a="1"/>
  <c r="BR364" i="1" s="1"/>
  <c r="BR365" i="1" a="1"/>
  <c r="BR365" i="1" s="1"/>
  <c r="BR366" i="1" a="1"/>
  <c r="BR366" i="1" s="1"/>
  <c r="BR367" i="1" a="1"/>
  <c r="BR367" i="1" s="1"/>
  <c r="BR368" i="1" a="1"/>
  <c r="BR368" i="1" s="1"/>
  <c r="BR369" i="1" a="1"/>
  <c r="BR369" i="1" s="1"/>
  <c r="BR370" i="1" a="1"/>
  <c r="BR370" i="1" s="1"/>
  <c r="BR371" i="1" a="1"/>
  <c r="BR371" i="1" s="1"/>
  <c r="BR372" i="1" a="1"/>
  <c r="BR372" i="1" s="1"/>
  <c r="BR373" i="1" a="1"/>
  <c r="BR373" i="1" s="1"/>
  <c r="BR374" i="1" a="1"/>
  <c r="BR374" i="1" s="1"/>
  <c r="BR375" i="1" a="1"/>
  <c r="BR375" i="1" s="1"/>
  <c r="BR376" i="1" a="1"/>
  <c r="BR376" i="1" s="1"/>
  <c r="BR377" i="1" a="1"/>
  <c r="BR377" i="1" s="1"/>
  <c r="BR378" i="1" a="1"/>
  <c r="BR378" i="1" s="1"/>
  <c r="BR379" i="1" a="1"/>
  <c r="BR379" i="1" s="1"/>
  <c r="BR380" i="1" a="1"/>
  <c r="BR380" i="1" s="1"/>
  <c r="BR381" i="1" a="1"/>
  <c r="BR381" i="1" s="1"/>
  <c r="BR382" i="1" a="1"/>
  <c r="BR382" i="1" s="1"/>
  <c r="BR383" i="1" a="1"/>
  <c r="BR383" i="1" s="1"/>
  <c r="BR384" i="1" a="1"/>
  <c r="BR384" i="1" s="1"/>
  <c r="BR385" i="1" a="1"/>
  <c r="BR385" i="1" s="1"/>
  <c r="BR386" i="1" a="1"/>
  <c r="BR386" i="1" s="1"/>
  <c r="BR387" i="1" a="1"/>
  <c r="BR387" i="1" s="1"/>
  <c r="BR388" i="1" a="1"/>
  <c r="BR388" i="1" s="1"/>
  <c r="BR389" i="1" a="1"/>
  <c r="BR389" i="1" s="1"/>
  <c r="BR390" i="1" a="1"/>
  <c r="BR390" i="1" s="1"/>
  <c r="BR391" i="1" a="1"/>
  <c r="BR391" i="1" s="1"/>
  <c r="BR392" i="1" a="1"/>
  <c r="BR392" i="1" s="1"/>
  <c r="BR393" i="1" a="1"/>
  <c r="BR393" i="1" s="1"/>
  <c r="BR394" i="1" a="1"/>
  <c r="BR394" i="1" s="1"/>
  <c r="BR395" i="1" a="1"/>
  <c r="BR395" i="1" s="1"/>
  <c r="BR396" i="1" a="1"/>
  <c r="BR396" i="1" s="1"/>
  <c r="BR397" i="1" a="1"/>
  <c r="BR397" i="1" s="1"/>
  <c r="BR398" i="1" a="1"/>
  <c r="BR398" i="1" s="1"/>
  <c r="BR399" i="1" a="1"/>
  <c r="BR399" i="1" s="1"/>
  <c r="BR400" i="1" a="1"/>
  <c r="BR400" i="1" s="1"/>
  <c r="BR401" i="1" a="1"/>
  <c r="BR401" i="1" s="1"/>
  <c r="BR402" i="1" a="1"/>
  <c r="BR402" i="1" s="1"/>
  <c r="BR403" i="1" a="1"/>
  <c r="BR403" i="1" s="1"/>
  <c r="BR404" i="1" a="1"/>
  <c r="BR404" i="1" s="1"/>
  <c r="BR405" i="1" a="1"/>
  <c r="BR405" i="1" s="1"/>
  <c r="BR406" i="1" a="1"/>
  <c r="BR406" i="1" s="1"/>
  <c r="BR407" i="1" a="1"/>
  <c r="BR407" i="1" s="1"/>
  <c r="BR408" i="1" a="1"/>
  <c r="BR408" i="1" s="1"/>
  <c r="BR409" i="1" a="1"/>
  <c r="BR409" i="1" s="1"/>
  <c r="BR410" i="1" a="1"/>
  <c r="BR410" i="1" s="1"/>
  <c r="BR411" i="1" a="1"/>
  <c r="BR411" i="1" s="1"/>
  <c r="BR412" i="1" a="1"/>
  <c r="BR412" i="1" s="1"/>
  <c r="BR413" i="1" a="1"/>
  <c r="BR413" i="1" s="1"/>
  <c r="BR414" i="1" a="1"/>
  <c r="BR414" i="1" s="1"/>
  <c r="BR415" i="1" a="1"/>
  <c r="BR415" i="1" s="1"/>
  <c r="BR416" i="1" a="1"/>
  <c r="BR416" i="1" s="1"/>
  <c r="BR417" i="1" a="1"/>
  <c r="BR417" i="1" s="1"/>
  <c r="BR418" i="1" a="1"/>
  <c r="BR418" i="1" s="1"/>
  <c r="BR419" i="1" a="1"/>
  <c r="BR419" i="1" s="1"/>
  <c r="BR420" i="1" a="1"/>
  <c r="BR420" i="1" s="1"/>
  <c r="BR421" i="1" a="1"/>
  <c r="BR421" i="1" s="1"/>
  <c r="BR422" i="1" a="1"/>
  <c r="BR422" i="1" s="1"/>
  <c r="BR423" i="1" a="1"/>
  <c r="BR423" i="1" s="1"/>
  <c r="BR424" i="1" a="1"/>
  <c r="BR424" i="1" s="1"/>
  <c r="BR425" i="1" a="1"/>
  <c r="BR425" i="1" s="1"/>
  <c r="BR426" i="1" a="1"/>
  <c r="BR426" i="1" s="1"/>
  <c r="BR427" i="1" a="1"/>
  <c r="BR427" i="1" s="1"/>
  <c r="BR428" i="1" a="1"/>
  <c r="BR428" i="1" s="1"/>
  <c r="BR429" i="1" a="1"/>
  <c r="BR429" i="1" s="1"/>
  <c r="BR430" i="1" a="1"/>
  <c r="BR430" i="1" s="1"/>
  <c r="BR431" i="1" a="1"/>
  <c r="BR431" i="1" s="1"/>
  <c r="BR432" i="1" a="1"/>
  <c r="BR432" i="1" s="1"/>
  <c r="BR433" i="1" a="1"/>
  <c r="BR433" i="1" s="1"/>
  <c r="BR434" i="1" a="1"/>
  <c r="BR434" i="1" s="1"/>
  <c r="BR435" i="1" a="1"/>
  <c r="BR435" i="1" s="1"/>
  <c r="BR436" i="1" a="1"/>
  <c r="BR436" i="1" s="1"/>
  <c r="BR437" i="1" a="1"/>
  <c r="BR437" i="1" s="1"/>
  <c r="BR438" i="1" a="1"/>
  <c r="BR438" i="1" s="1"/>
  <c r="BR439" i="1" a="1"/>
  <c r="BR439" i="1" s="1"/>
  <c r="BR440" i="1" a="1"/>
  <c r="BR440" i="1" s="1"/>
  <c r="BR441" i="1" a="1"/>
  <c r="BR441" i="1" s="1"/>
  <c r="BR442" i="1" a="1"/>
  <c r="BR442" i="1" s="1"/>
  <c r="BR443" i="1" a="1"/>
  <c r="BR443" i="1" s="1"/>
  <c r="BR444" i="1" a="1"/>
  <c r="BR444" i="1" s="1"/>
  <c r="BR445" i="1" a="1"/>
  <c r="BR445" i="1" s="1"/>
  <c r="BR446" i="1" a="1"/>
  <c r="BR446" i="1" s="1"/>
  <c r="BR447" i="1" a="1"/>
  <c r="BR447" i="1" s="1"/>
  <c r="BR448" i="1" a="1"/>
  <c r="BR448" i="1" s="1"/>
  <c r="BR449" i="1" a="1"/>
  <c r="BR449" i="1" s="1"/>
  <c r="BR450" i="1" a="1"/>
  <c r="BR450" i="1" s="1"/>
  <c r="BR451" i="1" a="1"/>
  <c r="BR451" i="1" s="1"/>
  <c r="BR452" i="1" a="1"/>
  <c r="BR452" i="1" s="1"/>
  <c r="BR453" i="1" a="1"/>
  <c r="BR453" i="1" s="1"/>
  <c r="BR454" i="1" a="1"/>
  <c r="BR454" i="1" s="1"/>
  <c r="BR455" i="1" a="1"/>
  <c r="BR455" i="1" s="1"/>
  <c r="BR456" i="1" a="1"/>
  <c r="BR456" i="1" s="1"/>
  <c r="BR457" i="1" a="1"/>
  <c r="BR457" i="1" s="1"/>
  <c r="BR458" i="1" a="1"/>
  <c r="BR458" i="1" s="1"/>
  <c r="BR459" i="1" a="1"/>
  <c r="BR459" i="1" s="1"/>
  <c r="BR460" i="1" a="1"/>
  <c r="BR460" i="1" s="1"/>
  <c r="BR461" i="1" a="1"/>
  <c r="BR461" i="1" s="1"/>
  <c r="BR462" i="1" a="1"/>
  <c r="BR462" i="1" s="1"/>
  <c r="BR463" i="1" a="1"/>
  <c r="BR463" i="1" s="1"/>
  <c r="BR464" i="1" a="1"/>
  <c r="BR464" i="1" s="1"/>
  <c r="BR465" i="1" a="1"/>
  <c r="BR465" i="1" s="1"/>
  <c r="BR466" i="1" a="1"/>
  <c r="BR466" i="1" s="1"/>
  <c r="BR467" i="1" a="1"/>
  <c r="BR467" i="1" s="1"/>
  <c r="BR468" i="1" a="1"/>
  <c r="BR468" i="1" s="1"/>
  <c r="BR469" i="1" a="1"/>
  <c r="BR469" i="1" s="1"/>
  <c r="BR470" i="1" a="1"/>
  <c r="BR470" i="1" s="1"/>
  <c r="BR471" i="1" a="1"/>
  <c r="BR471" i="1" s="1"/>
  <c r="BR472" i="1" a="1"/>
  <c r="BR472" i="1" s="1"/>
  <c r="BR473" i="1" a="1"/>
  <c r="BR473" i="1" s="1"/>
  <c r="BR474" i="1" a="1"/>
  <c r="BR474" i="1" s="1"/>
  <c r="BR475" i="1" a="1"/>
  <c r="BR475" i="1" s="1"/>
  <c r="BR476" i="1" a="1"/>
  <c r="BR476" i="1" s="1"/>
  <c r="BR477" i="1" a="1"/>
  <c r="BR477" i="1" s="1"/>
  <c r="BR478" i="1" a="1"/>
  <c r="BR478" i="1" s="1"/>
  <c r="BR479" i="1" a="1"/>
  <c r="BR479" i="1" s="1"/>
  <c r="BR480" i="1" a="1"/>
  <c r="BR480" i="1" s="1"/>
  <c r="BR481" i="1" a="1"/>
  <c r="BR481" i="1" s="1"/>
  <c r="BR482" i="1" a="1"/>
  <c r="BR482" i="1" s="1"/>
  <c r="BR483" i="1" a="1"/>
  <c r="BR483" i="1" s="1"/>
  <c r="BR484" i="1" a="1"/>
  <c r="BR484" i="1" s="1"/>
  <c r="BR485" i="1" a="1"/>
  <c r="BR485" i="1" s="1"/>
  <c r="BR486" i="1" a="1"/>
  <c r="BR486" i="1" s="1"/>
  <c r="BR487" i="1" a="1"/>
  <c r="BR487" i="1" s="1"/>
  <c r="BR488" i="1" a="1"/>
  <c r="BR488" i="1" s="1"/>
  <c r="BR489" i="1" a="1"/>
  <c r="BR489" i="1" s="1"/>
  <c r="BR490" i="1" a="1"/>
  <c r="BR490" i="1" s="1"/>
  <c r="BR491" i="1" a="1"/>
  <c r="BR491" i="1" s="1"/>
  <c r="BR492" i="1" a="1"/>
  <c r="BR492" i="1" s="1"/>
  <c r="BR493" i="1" a="1"/>
  <c r="BR493" i="1" s="1"/>
  <c r="BR494" i="1" a="1"/>
  <c r="BR494" i="1" s="1"/>
  <c r="BR495" i="1" a="1"/>
  <c r="BR495" i="1" s="1"/>
  <c r="BR496" i="1" a="1"/>
  <c r="BR496" i="1" s="1"/>
  <c r="BR497" i="1" a="1"/>
  <c r="BR497" i="1" s="1"/>
  <c r="BR498" i="1" a="1"/>
  <c r="BR498" i="1" s="1"/>
  <c r="BR499" i="1" a="1"/>
  <c r="BR499" i="1" s="1"/>
  <c r="BR500" i="1" a="1"/>
  <c r="BR500" i="1" s="1"/>
  <c r="BR501" i="1" a="1"/>
  <c r="BR501" i="1" s="1"/>
  <c r="BR502" i="1" a="1"/>
  <c r="BR502" i="1" s="1"/>
  <c r="BR503" i="1" a="1"/>
  <c r="BR503" i="1" s="1"/>
  <c r="BR504" i="1" a="1"/>
  <c r="BR504" i="1" s="1"/>
  <c r="BR505" i="1" a="1"/>
  <c r="BR505" i="1" s="1"/>
  <c r="BR506" i="1" a="1"/>
  <c r="BR506" i="1" s="1"/>
  <c r="BR507" i="1" a="1"/>
  <c r="BR507" i="1" s="1"/>
  <c r="BR508" i="1" a="1"/>
  <c r="BR508" i="1" s="1"/>
  <c r="BR509" i="1" a="1"/>
  <c r="BR509" i="1" s="1"/>
  <c r="BR510" i="1" a="1"/>
  <c r="BR510" i="1" s="1"/>
  <c r="BR511" i="1" a="1"/>
  <c r="BR511" i="1" s="1"/>
  <c r="BR512" i="1" a="1"/>
  <c r="BR512" i="1" s="1"/>
  <c r="BR513" i="1" a="1"/>
  <c r="BR513" i="1" s="1"/>
  <c r="BR514" i="1" a="1"/>
  <c r="BR514" i="1" s="1"/>
  <c r="BR515" i="1" a="1"/>
  <c r="BR515" i="1" s="1"/>
  <c r="BR516" i="1" a="1"/>
  <c r="BR516" i="1" s="1"/>
  <c r="BR517" i="1" a="1"/>
  <c r="BR517" i="1" s="1"/>
  <c r="BR518" i="1" a="1"/>
  <c r="BR518" i="1" s="1"/>
  <c r="BR519" i="1" a="1"/>
  <c r="BR519" i="1" s="1"/>
  <c r="BR520" i="1" a="1"/>
  <c r="BR520" i="1" s="1"/>
  <c r="BR521" i="1" a="1"/>
  <c r="BR521" i="1" s="1"/>
  <c r="BR522" i="1" a="1"/>
  <c r="BR522" i="1" s="1"/>
  <c r="BR523" i="1" a="1"/>
  <c r="BR523" i="1" s="1"/>
  <c r="BR524" i="1" a="1"/>
  <c r="BR524" i="1" s="1"/>
  <c r="BR525" i="1" a="1"/>
  <c r="BR525" i="1" s="1"/>
  <c r="BR526" i="1" a="1"/>
  <c r="BR526" i="1" s="1"/>
  <c r="BR527" i="1" a="1"/>
  <c r="BR527" i="1" s="1"/>
  <c r="BR528" i="1" a="1"/>
  <c r="BR528" i="1" s="1"/>
  <c r="BR529" i="1" a="1"/>
  <c r="BR529" i="1" s="1"/>
  <c r="BR530" i="1" a="1"/>
  <c r="BR530" i="1" s="1"/>
  <c r="BR531" i="1" a="1"/>
  <c r="BR531" i="1" s="1"/>
  <c r="BR532" i="1" a="1"/>
  <c r="BR532" i="1" s="1"/>
  <c r="BR533" i="1" a="1"/>
  <c r="BR533" i="1" s="1"/>
  <c r="BR534" i="1" a="1"/>
  <c r="BR534" i="1" s="1"/>
  <c r="BR535" i="1" a="1"/>
  <c r="BR535" i="1" s="1"/>
  <c r="BR536" i="1" a="1"/>
  <c r="BR536" i="1" s="1"/>
  <c r="BR537" i="1" a="1"/>
  <c r="BR537" i="1" s="1"/>
  <c r="BR538" i="1" a="1"/>
  <c r="BR538" i="1" s="1"/>
  <c r="BR539" i="1" a="1"/>
  <c r="BR539" i="1" s="1"/>
  <c r="BR540" i="1" a="1"/>
  <c r="BR540" i="1" s="1"/>
  <c r="BR541" i="1" a="1"/>
  <c r="BR541" i="1" s="1"/>
  <c r="BR542" i="1" a="1"/>
  <c r="BR542" i="1" s="1"/>
  <c r="BR543" i="1" a="1"/>
  <c r="BR543" i="1" s="1"/>
  <c r="BR544" i="1" a="1"/>
  <c r="BR544" i="1" s="1"/>
  <c r="BR545" i="1" a="1"/>
  <c r="BR545" i="1" s="1"/>
  <c r="BR546" i="1" a="1"/>
  <c r="BR546" i="1" s="1"/>
  <c r="BR547" i="1" a="1"/>
  <c r="BR547" i="1" s="1"/>
  <c r="BR548" i="1" a="1"/>
  <c r="BR548" i="1" s="1"/>
  <c r="BR549" i="1" a="1"/>
  <c r="BR549" i="1" s="1"/>
  <c r="BR550" i="1" a="1"/>
  <c r="BR550" i="1" s="1"/>
  <c r="BR551" i="1" a="1"/>
  <c r="BR551" i="1" s="1"/>
  <c r="BR552" i="1" a="1"/>
  <c r="BR552" i="1" s="1"/>
  <c r="BR553" i="1" a="1"/>
  <c r="BR553" i="1" s="1"/>
  <c r="BR554" i="1" a="1"/>
  <c r="BR554" i="1" s="1"/>
  <c r="BR555" i="1" a="1"/>
  <c r="BR555" i="1" s="1"/>
  <c r="BR556" i="1" a="1"/>
  <c r="BR556" i="1" s="1"/>
  <c r="BR557" i="1" a="1"/>
  <c r="BR557" i="1" s="1"/>
  <c r="BR558" i="1" a="1"/>
  <c r="BR558" i="1" s="1"/>
  <c r="BR559" i="1" a="1"/>
  <c r="BR559" i="1" s="1"/>
  <c r="BR560" i="1" a="1"/>
  <c r="BR560" i="1" s="1"/>
  <c r="BR561" i="1" a="1"/>
  <c r="BR561" i="1" s="1"/>
  <c r="BR562" i="1" a="1"/>
  <c r="BR562" i="1" s="1"/>
  <c r="BR563" i="1" a="1"/>
  <c r="BR563" i="1" s="1"/>
  <c r="BR564" i="1" a="1"/>
  <c r="BR564" i="1" s="1"/>
  <c r="BR565" i="1" a="1"/>
  <c r="BR565" i="1" s="1"/>
  <c r="BR566" i="1" a="1"/>
  <c r="BR566" i="1" s="1"/>
  <c r="BR567" i="1" a="1"/>
  <c r="BR567" i="1" s="1"/>
  <c r="BR568" i="1" a="1"/>
  <c r="BR568" i="1" s="1"/>
  <c r="BR569" i="1" a="1"/>
  <c r="BR569" i="1" s="1"/>
  <c r="BR570" i="1" a="1"/>
  <c r="BR570" i="1" s="1"/>
  <c r="BR571" i="1" a="1"/>
  <c r="BR571" i="1" s="1"/>
  <c r="BR572" i="1" a="1"/>
  <c r="BR572" i="1" s="1"/>
  <c r="BR573" i="1" a="1"/>
  <c r="BR573" i="1" s="1"/>
  <c r="BR574" i="1" a="1"/>
  <c r="BR574" i="1" s="1"/>
  <c r="BR575" i="1" a="1"/>
  <c r="BR575" i="1" s="1"/>
  <c r="BR576" i="1" a="1"/>
  <c r="BR576" i="1" s="1"/>
  <c r="BR577" i="1" a="1"/>
  <c r="BR577" i="1" s="1"/>
  <c r="BR578" i="1" a="1"/>
  <c r="BR578" i="1" s="1"/>
  <c r="BR579" i="1" a="1"/>
  <c r="BR579" i="1" s="1"/>
  <c r="BR580" i="1" a="1"/>
  <c r="BR580" i="1" s="1"/>
  <c r="BR581" i="1" a="1"/>
  <c r="BR581" i="1" s="1"/>
  <c r="BR582" i="1" a="1"/>
  <c r="BR582" i="1" s="1"/>
  <c r="BR583" i="1" a="1"/>
  <c r="BR583" i="1" s="1"/>
  <c r="BR584" i="1" a="1"/>
  <c r="BR584" i="1" s="1"/>
  <c r="BR585" i="1" a="1"/>
  <c r="BR585" i="1" s="1"/>
  <c r="BR586" i="1" a="1"/>
  <c r="BR586" i="1" s="1"/>
  <c r="BR587" i="1" a="1"/>
  <c r="BR587" i="1" s="1"/>
  <c r="BR588" i="1" a="1"/>
  <c r="BR588" i="1" s="1"/>
  <c r="BR589" i="1" a="1"/>
  <c r="BR589" i="1" s="1"/>
  <c r="BR590" i="1" a="1"/>
  <c r="BR590" i="1" s="1"/>
  <c r="BR591" i="1" a="1"/>
  <c r="BR591" i="1" s="1"/>
  <c r="BR592" i="1" a="1"/>
  <c r="BR592" i="1" s="1"/>
  <c r="BR593" i="1" a="1"/>
  <c r="BR593" i="1" s="1"/>
  <c r="BR594" i="1" a="1"/>
  <c r="BR594" i="1" s="1"/>
  <c r="BR595" i="1" a="1"/>
  <c r="BR595" i="1" s="1"/>
  <c r="BR596" i="1" a="1"/>
  <c r="BR596" i="1" s="1"/>
  <c r="BR597" i="1" a="1"/>
  <c r="BR597" i="1" s="1"/>
  <c r="BR598" i="1" a="1"/>
  <c r="BR598" i="1" s="1"/>
  <c r="BR599" i="1" a="1"/>
  <c r="BR599" i="1" s="1"/>
  <c r="BR600" i="1" a="1"/>
  <c r="BR600" i="1" s="1"/>
  <c r="BR601" i="1" a="1"/>
  <c r="BR601" i="1" s="1"/>
  <c r="BR602" i="1" a="1"/>
  <c r="BR602" i="1" s="1"/>
  <c r="BR603" i="1" a="1"/>
  <c r="BR603" i="1" s="1"/>
  <c r="BR604" i="1" a="1"/>
  <c r="BR604" i="1" s="1"/>
  <c r="BR605" i="1" a="1"/>
  <c r="BR605" i="1" s="1"/>
  <c r="BR606" i="1" a="1"/>
  <c r="BR606" i="1" s="1"/>
  <c r="BR607" i="1" a="1"/>
  <c r="BR607" i="1" s="1"/>
  <c r="BR608" i="1" a="1"/>
  <c r="BR608" i="1" s="1"/>
  <c r="BR609" i="1" a="1"/>
  <c r="BR609" i="1" s="1"/>
  <c r="BR610" i="1" a="1"/>
  <c r="BR610" i="1" s="1"/>
  <c r="BR611" i="1" a="1"/>
  <c r="BR611" i="1" s="1"/>
  <c r="BR612" i="1" a="1"/>
  <c r="BR612" i="1" s="1"/>
  <c r="BR613" i="1" a="1"/>
  <c r="BR613" i="1" s="1"/>
  <c r="BR614" i="1" a="1"/>
  <c r="BR614" i="1" s="1"/>
  <c r="BR615" i="1" a="1"/>
  <c r="BR615" i="1" s="1"/>
  <c r="BR616" i="1" a="1"/>
  <c r="BR616" i="1" s="1"/>
  <c r="BR617" i="1" a="1"/>
  <c r="BR617" i="1" s="1"/>
  <c r="BR618" i="1" a="1"/>
  <c r="BR618" i="1" s="1"/>
  <c r="BR619" i="1" a="1"/>
  <c r="BR619" i="1" s="1"/>
  <c r="BR620" i="1" a="1"/>
  <c r="BR620" i="1" s="1"/>
  <c r="BR621" i="1" a="1"/>
  <c r="BR621" i="1" s="1"/>
  <c r="BR622" i="1" a="1"/>
  <c r="BR622" i="1" s="1"/>
  <c r="BR623" i="1" a="1"/>
  <c r="BR623" i="1" s="1"/>
  <c r="BR624" i="1" a="1"/>
  <c r="BR624" i="1" s="1"/>
  <c r="BR625" i="1" a="1"/>
  <c r="BR625" i="1" s="1"/>
  <c r="BR626" i="1" a="1"/>
  <c r="BR626" i="1" s="1"/>
  <c r="BR627" i="1" a="1"/>
  <c r="BR627" i="1" s="1"/>
  <c r="BR628" i="1" a="1"/>
  <c r="BR628" i="1" s="1"/>
  <c r="BR629" i="1" a="1"/>
  <c r="BR629" i="1" s="1"/>
  <c r="BR630" i="1" a="1"/>
  <c r="BR630" i="1" s="1"/>
  <c r="BR631" i="1" a="1"/>
  <c r="BR631" i="1" s="1"/>
  <c r="BR632" i="1" a="1"/>
  <c r="BR632" i="1" s="1"/>
  <c r="BR633" i="1" a="1"/>
  <c r="BR633" i="1" s="1"/>
  <c r="BR634" i="1" a="1"/>
  <c r="BR634" i="1" s="1"/>
  <c r="BR635" i="1" a="1"/>
  <c r="BR635" i="1" s="1"/>
  <c r="BR636" i="1" a="1"/>
  <c r="BR636" i="1" s="1"/>
  <c r="BR637" i="1" a="1"/>
  <c r="BR637" i="1" s="1"/>
  <c r="BR638" i="1" a="1"/>
  <c r="BR638" i="1" s="1"/>
  <c r="BR639" i="1" a="1"/>
  <c r="BR639" i="1" s="1"/>
  <c r="BR640" i="1" a="1"/>
  <c r="BR640" i="1" s="1"/>
  <c r="BR641" i="1" a="1"/>
  <c r="BR641" i="1" s="1"/>
  <c r="BR642" i="1" a="1"/>
  <c r="BR642" i="1" s="1"/>
  <c r="BR643" i="1" a="1"/>
  <c r="BR643" i="1" s="1"/>
  <c r="BR644" i="1" a="1"/>
  <c r="BR644" i="1" s="1"/>
  <c r="BR645" i="1" a="1"/>
  <c r="BR645" i="1" s="1"/>
  <c r="BR646" i="1" a="1"/>
  <c r="BR646" i="1" s="1"/>
  <c r="BR647" i="1" a="1"/>
  <c r="BR647" i="1" s="1"/>
  <c r="BR648" i="1" a="1"/>
  <c r="BR648" i="1" s="1"/>
  <c r="BR649" i="1" a="1"/>
  <c r="BR649" i="1" s="1"/>
  <c r="BR650" i="1" a="1"/>
  <c r="BR650" i="1" s="1"/>
  <c r="BR651" i="1" a="1"/>
  <c r="BR651" i="1" s="1"/>
  <c r="BR652" i="1" a="1"/>
  <c r="BR652" i="1" s="1"/>
  <c r="BR653" i="1" a="1"/>
  <c r="BR653" i="1" s="1"/>
  <c r="BR654" i="1" a="1"/>
  <c r="BR654" i="1" s="1"/>
  <c r="BR655" i="1" a="1"/>
  <c r="BR655" i="1" s="1"/>
  <c r="BR656" i="1" a="1"/>
  <c r="BR656" i="1" s="1"/>
  <c r="BR657" i="1" a="1"/>
  <c r="BR657" i="1" s="1"/>
  <c r="BR658" i="1" a="1"/>
  <c r="BR658" i="1" s="1"/>
  <c r="BR659" i="1" a="1"/>
  <c r="BR659" i="1" s="1"/>
  <c r="BR660" i="1" a="1"/>
  <c r="BR660" i="1" s="1"/>
  <c r="BR661" i="1" a="1"/>
  <c r="BR661" i="1" s="1"/>
  <c r="BR662" i="1" a="1"/>
  <c r="BR662" i="1" s="1"/>
  <c r="BR663" i="1" a="1"/>
  <c r="BR663" i="1" s="1"/>
  <c r="BR664" i="1" a="1"/>
  <c r="BR664" i="1" s="1"/>
  <c r="BR665" i="1" a="1"/>
  <c r="BR665" i="1" s="1"/>
  <c r="BR666" i="1" a="1"/>
  <c r="BR666" i="1" s="1"/>
  <c r="BR667" i="1" a="1"/>
  <c r="BR667" i="1" s="1"/>
  <c r="BR668" i="1" a="1"/>
  <c r="BR668" i="1" s="1"/>
  <c r="BR669" i="1" a="1"/>
  <c r="BR669" i="1" s="1"/>
  <c r="BR670" i="1" a="1"/>
  <c r="BR670" i="1" s="1"/>
  <c r="BR671" i="1" a="1"/>
  <c r="BR671" i="1" s="1"/>
  <c r="BR672" i="1" a="1"/>
  <c r="BR672" i="1" s="1"/>
  <c r="BR673" i="1" a="1"/>
  <c r="BR673" i="1" s="1"/>
  <c r="BR674" i="1" a="1"/>
  <c r="BR674" i="1" s="1"/>
  <c r="BR675" i="1" a="1"/>
  <c r="BR675" i="1" s="1"/>
  <c r="BR676" i="1" a="1"/>
  <c r="BR676" i="1" s="1"/>
  <c r="BR677" i="1" a="1"/>
  <c r="BR677" i="1" s="1"/>
  <c r="BR678" i="1" a="1"/>
  <c r="BR678" i="1" s="1"/>
  <c r="BR679" i="1" a="1"/>
  <c r="BR679" i="1" s="1"/>
  <c r="BR680" i="1" a="1"/>
  <c r="BR680" i="1" s="1"/>
  <c r="BR681" i="1" a="1"/>
  <c r="BR681" i="1" s="1"/>
  <c r="BR682" i="1" a="1"/>
  <c r="BR682" i="1" s="1"/>
  <c r="BR683" i="1" a="1"/>
  <c r="BR683" i="1" s="1"/>
  <c r="BR684" i="1" a="1"/>
  <c r="BR684" i="1" s="1"/>
  <c r="BR685" i="1" a="1"/>
  <c r="BR685" i="1" s="1"/>
  <c r="BR686" i="1" a="1"/>
  <c r="BR686" i="1" s="1"/>
  <c r="BR687" i="1" a="1"/>
  <c r="BR687" i="1" s="1"/>
  <c r="BR688" i="1" a="1"/>
  <c r="BR688" i="1" s="1"/>
  <c r="BR689" i="1" a="1"/>
  <c r="BR689" i="1" s="1"/>
  <c r="BR690" i="1" a="1"/>
  <c r="BR690" i="1" s="1"/>
  <c r="BR691" i="1" a="1"/>
  <c r="BR691" i="1" s="1"/>
  <c r="BR692" i="1" a="1"/>
  <c r="BR692" i="1" s="1"/>
  <c r="BR693" i="1" a="1"/>
  <c r="BR693" i="1" s="1"/>
  <c r="BR694" i="1" a="1"/>
  <c r="BR694" i="1" s="1"/>
  <c r="BR695" i="1" a="1"/>
  <c r="BR695" i="1" s="1"/>
  <c r="BR696" i="1" a="1"/>
  <c r="BR696" i="1" s="1"/>
  <c r="BR697" i="1" a="1"/>
  <c r="BR697" i="1" s="1"/>
  <c r="BR698" i="1" a="1"/>
  <c r="BR698" i="1" s="1"/>
  <c r="BR699" i="1" a="1"/>
  <c r="BR699" i="1" s="1"/>
  <c r="BR700" i="1" a="1"/>
  <c r="BR700" i="1" s="1"/>
  <c r="BR701" i="1" a="1"/>
  <c r="BR701" i="1" s="1"/>
  <c r="BR702" i="1" a="1"/>
  <c r="BR702" i="1" s="1"/>
  <c r="BR703" i="1" a="1"/>
  <c r="BR703" i="1" s="1"/>
  <c r="BR704" i="1" a="1"/>
  <c r="BR704" i="1" s="1"/>
  <c r="BR705" i="1" a="1"/>
  <c r="BR705" i="1" s="1"/>
  <c r="BR706" i="1" a="1"/>
  <c r="BR706" i="1" s="1"/>
  <c r="BR707" i="1" a="1"/>
  <c r="BR707" i="1" s="1"/>
  <c r="BR708" i="1" a="1"/>
  <c r="BR708" i="1" s="1"/>
  <c r="BR709" i="1" a="1"/>
  <c r="BR709" i="1" s="1"/>
  <c r="BR710" i="1" a="1"/>
  <c r="BR710" i="1" s="1"/>
  <c r="BR711" i="1" a="1"/>
  <c r="BR711" i="1" s="1"/>
  <c r="BR712" i="1" a="1"/>
  <c r="BR712" i="1" s="1"/>
  <c r="BR713" i="1" a="1"/>
  <c r="BR713" i="1" s="1"/>
  <c r="BR714" i="1" a="1"/>
  <c r="BR714" i="1" s="1"/>
  <c r="BR715" i="1" a="1"/>
  <c r="BR715" i="1" s="1"/>
  <c r="BR716" i="1" a="1"/>
  <c r="BR716" i="1" s="1"/>
  <c r="BR717" i="1" a="1"/>
  <c r="BR717" i="1" s="1"/>
  <c r="BR718" i="1" a="1"/>
  <c r="BR718" i="1" s="1"/>
  <c r="BR719" i="1" a="1"/>
  <c r="BR719" i="1" s="1"/>
  <c r="BR720" i="1" a="1"/>
  <c r="BR720" i="1" s="1"/>
  <c r="BR721" i="1" a="1"/>
  <c r="BR721" i="1" s="1"/>
  <c r="BR722" i="1" a="1"/>
  <c r="BR722" i="1" s="1"/>
  <c r="BR723" i="1" a="1"/>
  <c r="BR723" i="1" s="1"/>
  <c r="BR724" i="1" a="1"/>
  <c r="BR724" i="1" s="1"/>
  <c r="BR725" i="1" a="1"/>
  <c r="BR725" i="1" s="1"/>
  <c r="BR726" i="1" a="1"/>
  <c r="BR726" i="1" s="1"/>
  <c r="BR727" i="1" a="1"/>
  <c r="BR727" i="1" s="1"/>
  <c r="BR728" i="1" a="1"/>
  <c r="BR728" i="1" s="1"/>
  <c r="BR729" i="1" a="1"/>
  <c r="BR729" i="1" s="1"/>
  <c r="BR730" i="1" a="1"/>
  <c r="BR730" i="1" s="1"/>
  <c r="BR731" i="1" a="1"/>
  <c r="BR731" i="1" s="1"/>
  <c r="BR732" i="1" a="1"/>
  <c r="BR732" i="1" s="1"/>
  <c r="BR733" i="1" a="1"/>
  <c r="BR733" i="1" s="1"/>
  <c r="BR734" i="1" a="1"/>
  <c r="BR734" i="1" s="1"/>
  <c r="BR735" i="1" a="1"/>
  <c r="BR735" i="1" s="1"/>
  <c r="BR736" i="1" a="1"/>
  <c r="BR736" i="1" s="1"/>
  <c r="BR737" i="1" a="1"/>
  <c r="BR737" i="1" s="1"/>
  <c r="BR738" i="1" a="1"/>
  <c r="BR738" i="1" s="1"/>
  <c r="BR739" i="1" a="1"/>
  <c r="BR739" i="1" s="1"/>
  <c r="BR740" i="1" a="1"/>
  <c r="BR740" i="1" s="1"/>
  <c r="BR741" i="1" a="1"/>
  <c r="BR741" i="1" s="1"/>
  <c r="BR742" i="1" a="1"/>
  <c r="BR742" i="1" s="1"/>
  <c r="BR743" i="1" a="1"/>
  <c r="BR743" i="1" s="1"/>
  <c r="BR744" i="1" a="1"/>
  <c r="BR744" i="1" s="1"/>
  <c r="BR745" i="1" a="1"/>
  <c r="BR745" i="1" s="1"/>
  <c r="BR746" i="1" a="1"/>
  <c r="BR746" i="1" s="1"/>
  <c r="BR747" i="1" a="1"/>
  <c r="BR747" i="1" s="1"/>
  <c r="BR748" i="1" a="1"/>
  <c r="BR748" i="1" s="1"/>
  <c r="BR749" i="1" a="1"/>
  <c r="BR749" i="1" s="1"/>
  <c r="BR750" i="1" a="1"/>
  <c r="BR750" i="1" s="1"/>
  <c r="BR751" i="1" a="1"/>
  <c r="BR751" i="1" s="1"/>
  <c r="BR752" i="1" a="1"/>
  <c r="BR752" i="1" s="1"/>
  <c r="BR753" i="1" a="1"/>
  <c r="BR753" i="1" s="1"/>
  <c r="BR754" i="1" a="1"/>
  <c r="BR754" i="1" s="1"/>
  <c r="BR755" i="1" a="1"/>
  <c r="BR755" i="1" s="1"/>
  <c r="BR756" i="1" a="1"/>
  <c r="BR756" i="1" s="1"/>
  <c r="BR757" i="1" a="1"/>
  <c r="BR757" i="1" s="1"/>
  <c r="BR758" i="1" a="1"/>
  <c r="BR758" i="1" s="1"/>
  <c r="BR759" i="1" a="1"/>
  <c r="BR759" i="1" s="1"/>
  <c r="BR760" i="1" a="1"/>
  <c r="BR760" i="1" s="1"/>
  <c r="BR761" i="1" a="1"/>
  <c r="BR761" i="1" s="1"/>
  <c r="BR762" i="1" a="1"/>
  <c r="BR762" i="1" s="1"/>
  <c r="BR763" i="1" a="1"/>
  <c r="BR763" i="1" s="1"/>
  <c r="BR764" i="1" a="1"/>
  <c r="BR764" i="1" s="1"/>
  <c r="BR765" i="1" a="1"/>
  <c r="BR765" i="1" s="1"/>
  <c r="BR766" i="1" a="1"/>
  <c r="BR766" i="1" s="1"/>
  <c r="BR767" i="1" a="1"/>
  <c r="BR767" i="1" s="1"/>
  <c r="BR768" i="1" a="1"/>
  <c r="BR768" i="1" s="1"/>
  <c r="BR769" i="1" a="1"/>
  <c r="BR769" i="1" s="1"/>
  <c r="BR770" i="1" a="1"/>
  <c r="BR770" i="1" s="1"/>
  <c r="BR771" i="1" a="1"/>
  <c r="BR771" i="1" s="1"/>
  <c r="BR772" i="1" a="1"/>
  <c r="BR772" i="1" s="1"/>
  <c r="BR773" i="1" a="1"/>
  <c r="BR773" i="1" s="1"/>
  <c r="BR774" i="1" a="1"/>
  <c r="BR774" i="1" s="1"/>
  <c r="BR775" i="1" a="1"/>
  <c r="BR775" i="1" s="1"/>
  <c r="BR776" i="1" a="1"/>
  <c r="BR776" i="1" s="1"/>
  <c r="BR777" i="1" a="1"/>
  <c r="BR777" i="1" s="1"/>
  <c r="BR778" i="1" a="1"/>
  <c r="BR778" i="1" s="1"/>
  <c r="BR779" i="1" a="1"/>
  <c r="BR779" i="1" s="1"/>
  <c r="BR780" i="1" a="1"/>
  <c r="BR780" i="1" s="1"/>
  <c r="BR781" i="1" a="1"/>
  <c r="BR781" i="1" s="1"/>
  <c r="BR782" i="1" a="1"/>
  <c r="BR782" i="1" s="1"/>
  <c r="BR783" i="1" a="1"/>
  <c r="BR783" i="1" s="1"/>
  <c r="BR784" i="1" a="1"/>
  <c r="BR784" i="1" s="1"/>
  <c r="BR785" i="1" a="1"/>
  <c r="BR785" i="1" s="1"/>
  <c r="BR786" i="1" a="1"/>
  <c r="BR786" i="1" s="1"/>
  <c r="BR787" i="1" a="1"/>
  <c r="BR787" i="1" s="1"/>
  <c r="BR788" i="1" a="1"/>
  <c r="BR788" i="1" s="1"/>
  <c r="BR789" i="1" a="1"/>
  <c r="BR789" i="1" s="1"/>
  <c r="BR790" i="1" a="1"/>
  <c r="BR790" i="1" s="1"/>
  <c r="BR791" i="1" a="1"/>
  <c r="BR791" i="1" s="1"/>
  <c r="BR792" i="1" a="1"/>
  <c r="BR792" i="1" s="1"/>
  <c r="BR793" i="1" a="1"/>
  <c r="BR793" i="1" s="1"/>
  <c r="BR794" i="1" a="1"/>
  <c r="BR794" i="1" s="1"/>
  <c r="BR795" i="1" a="1"/>
  <c r="BR795" i="1" s="1"/>
  <c r="BR796" i="1" a="1"/>
  <c r="BR796" i="1" s="1"/>
  <c r="BR797" i="1" a="1"/>
  <c r="BR797" i="1" s="1"/>
  <c r="BR798" i="1" a="1"/>
  <c r="BR798" i="1" s="1"/>
  <c r="BR799" i="1" a="1"/>
  <c r="BR799" i="1" s="1"/>
  <c r="BR800" i="1" a="1"/>
  <c r="BR800" i="1" s="1"/>
  <c r="BR801" i="1" a="1"/>
  <c r="BR801" i="1" s="1"/>
  <c r="BR802" i="1" a="1"/>
  <c r="BR802" i="1" s="1"/>
  <c r="BR803" i="1" a="1"/>
  <c r="BR803" i="1" s="1"/>
  <c r="BR804" i="1" a="1"/>
  <c r="BR804" i="1" s="1"/>
  <c r="BR805" i="1" a="1"/>
  <c r="BR805" i="1" s="1"/>
  <c r="BR806" i="1" a="1"/>
  <c r="BR806" i="1" s="1"/>
  <c r="BR807" i="1" a="1"/>
  <c r="BR807" i="1" s="1"/>
  <c r="BR808" i="1" a="1"/>
  <c r="BR808" i="1" s="1"/>
  <c r="BR809" i="1" a="1"/>
  <c r="BR809" i="1" s="1"/>
  <c r="BR810" i="1" a="1"/>
  <c r="BR810" i="1" s="1"/>
  <c r="BR811" i="1" a="1"/>
  <c r="BR811" i="1" s="1"/>
  <c r="BR812" i="1" a="1"/>
  <c r="BR812" i="1" s="1"/>
  <c r="BR813" i="1" a="1"/>
  <c r="BR813" i="1" s="1"/>
  <c r="BR814" i="1" a="1"/>
  <c r="BR814" i="1" s="1"/>
  <c r="BR815" i="1" a="1"/>
  <c r="BR815" i="1" s="1"/>
  <c r="BR816" i="1" a="1"/>
  <c r="BR816" i="1" s="1"/>
  <c r="BR817" i="1" a="1"/>
  <c r="BR817" i="1" s="1"/>
  <c r="BR818" i="1" a="1"/>
  <c r="BR818" i="1" s="1"/>
  <c r="BR819" i="1" a="1"/>
  <c r="BR819" i="1" s="1"/>
  <c r="BR820" i="1" a="1"/>
  <c r="BR820" i="1" s="1"/>
  <c r="BR821" i="1" a="1"/>
  <c r="BR821" i="1" s="1"/>
  <c r="BR822" i="1" a="1"/>
  <c r="BR822" i="1" s="1"/>
  <c r="BR823" i="1" a="1"/>
  <c r="BR823" i="1" s="1"/>
  <c r="BR824" i="1" a="1"/>
  <c r="BR824" i="1" s="1"/>
  <c r="BR825" i="1" a="1"/>
  <c r="BR825" i="1" s="1"/>
  <c r="BR826" i="1" a="1"/>
  <c r="BR826" i="1" s="1"/>
  <c r="BR827" i="1" a="1"/>
  <c r="BR827" i="1" s="1"/>
  <c r="BR828" i="1" a="1"/>
  <c r="BR828" i="1" s="1"/>
  <c r="BR829" i="1" a="1"/>
  <c r="BR829" i="1" s="1"/>
  <c r="BR830" i="1" a="1"/>
  <c r="BR830" i="1" s="1"/>
  <c r="BR831" i="1" a="1"/>
  <c r="BR831" i="1" s="1"/>
  <c r="BR832" i="1" a="1"/>
  <c r="BR832" i="1" s="1"/>
  <c r="BR833" i="1" a="1"/>
  <c r="BR833" i="1" s="1"/>
  <c r="BR834" i="1" a="1"/>
  <c r="BR834" i="1" s="1"/>
  <c r="BR835" i="1" a="1"/>
  <c r="BR835" i="1" s="1"/>
  <c r="BR836" i="1" a="1"/>
  <c r="BR836" i="1" s="1"/>
  <c r="BR837" i="1" a="1"/>
  <c r="BR837" i="1" s="1"/>
  <c r="BR838" i="1" a="1"/>
  <c r="BR838" i="1" s="1"/>
  <c r="BR839" i="1" a="1"/>
  <c r="BR839" i="1" s="1"/>
  <c r="BR840" i="1" a="1"/>
  <c r="BR840" i="1" s="1"/>
  <c r="BR841" i="1" a="1"/>
  <c r="BR841" i="1" s="1"/>
  <c r="BR842" i="1" a="1"/>
  <c r="BR842" i="1" s="1"/>
  <c r="BR843" i="1" a="1"/>
  <c r="BR843" i="1" s="1"/>
  <c r="BR844" i="1" a="1"/>
  <c r="BR844" i="1" s="1"/>
  <c r="BR845" i="1" a="1"/>
  <c r="BR845" i="1" s="1"/>
  <c r="BR846" i="1" a="1"/>
  <c r="BR846" i="1" s="1"/>
  <c r="BR847" i="1" a="1"/>
  <c r="BR847" i="1" s="1"/>
  <c r="BR848" i="1" a="1"/>
  <c r="BR848" i="1" s="1"/>
  <c r="BR849" i="1" a="1"/>
  <c r="BR849" i="1" s="1"/>
  <c r="BR850" i="1" a="1"/>
  <c r="BR850" i="1" s="1"/>
  <c r="BR851" i="1" a="1"/>
  <c r="BR851" i="1" s="1"/>
  <c r="BR852" i="1" a="1"/>
  <c r="BR852" i="1" s="1"/>
  <c r="BR853" i="1" a="1"/>
  <c r="BR853" i="1" s="1"/>
  <c r="BR854" i="1" a="1"/>
  <c r="BR854" i="1" s="1"/>
  <c r="BR855" i="1" a="1"/>
  <c r="BR855" i="1" s="1"/>
  <c r="BR856" i="1" a="1"/>
  <c r="BR856" i="1" s="1"/>
  <c r="BR857" i="1" a="1"/>
  <c r="BR857" i="1" s="1"/>
  <c r="BR858" i="1" a="1"/>
  <c r="BR858" i="1" s="1"/>
  <c r="BR859" i="1" a="1"/>
  <c r="BR859" i="1" s="1"/>
  <c r="BR860" i="1" a="1"/>
  <c r="BR860" i="1" s="1"/>
  <c r="BR861" i="1" a="1"/>
  <c r="BR861" i="1" s="1"/>
  <c r="BR862" i="1" a="1"/>
  <c r="BR862" i="1" s="1"/>
  <c r="BR863" i="1" a="1"/>
  <c r="BR863" i="1" s="1"/>
  <c r="BR864" i="1" a="1"/>
  <c r="BR864" i="1" s="1"/>
  <c r="BR865" i="1" a="1"/>
  <c r="BR865" i="1" s="1"/>
  <c r="BR866" i="1" a="1"/>
  <c r="BR866" i="1" s="1"/>
  <c r="BR867" i="1" a="1"/>
  <c r="BR867" i="1" s="1"/>
  <c r="BR868" i="1" a="1"/>
  <c r="BR868" i="1" s="1"/>
  <c r="BR869" i="1" a="1"/>
  <c r="BR869" i="1" s="1"/>
  <c r="BR870" i="1" a="1"/>
  <c r="BR870" i="1" s="1"/>
  <c r="BR871" i="1" a="1"/>
  <c r="BR871" i="1" s="1"/>
  <c r="BR872" i="1" a="1"/>
  <c r="BR872" i="1" s="1"/>
  <c r="BR873" i="1" a="1"/>
  <c r="BR873" i="1" s="1"/>
  <c r="BR874" i="1" a="1"/>
  <c r="BR874" i="1" s="1"/>
  <c r="BR875" i="1" a="1"/>
  <c r="BR875" i="1" s="1"/>
  <c r="BR876" i="1" a="1"/>
  <c r="BR876" i="1" s="1"/>
  <c r="BR877" i="1" a="1"/>
  <c r="BR877" i="1" s="1"/>
  <c r="BR878" i="1" a="1"/>
  <c r="BR878" i="1" s="1"/>
  <c r="BR879" i="1" a="1"/>
  <c r="BR879" i="1" s="1"/>
  <c r="BR880" i="1" a="1"/>
  <c r="BR880" i="1" s="1"/>
  <c r="BR881" i="1" a="1"/>
  <c r="BR881" i="1" s="1"/>
  <c r="BR882" i="1" a="1"/>
  <c r="BR882" i="1" s="1"/>
  <c r="BR883" i="1" a="1"/>
  <c r="BR883" i="1" s="1"/>
  <c r="BR884" i="1" a="1"/>
  <c r="BR884" i="1" s="1"/>
  <c r="BR885" i="1" a="1"/>
  <c r="BR885" i="1" s="1"/>
  <c r="BR886" i="1" a="1"/>
  <c r="BR886" i="1" s="1"/>
  <c r="BR887" i="1" a="1"/>
  <c r="BR887" i="1" s="1"/>
  <c r="BR888" i="1" a="1"/>
  <c r="BR888" i="1" s="1"/>
  <c r="BR889" i="1" a="1"/>
  <c r="BR889" i="1" s="1"/>
  <c r="BR890" i="1" a="1"/>
  <c r="BR890" i="1" s="1"/>
  <c r="BR891" i="1" a="1"/>
  <c r="BR891" i="1" s="1"/>
  <c r="BR892" i="1" a="1"/>
  <c r="BR892" i="1" s="1"/>
  <c r="BR893" i="1" a="1"/>
  <c r="BR893" i="1" s="1"/>
  <c r="BR894" i="1" a="1"/>
  <c r="BR894" i="1" s="1"/>
  <c r="BR895" i="1" a="1"/>
  <c r="BR895" i="1" s="1"/>
  <c r="BR896" i="1" a="1"/>
  <c r="BR896" i="1" s="1"/>
  <c r="BR897" i="1" a="1"/>
  <c r="BR897" i="1" s="1"/>
  <c r="BR898" i="1" a="1"/>
  <c r="BR898" i="1" s="1"/>
  <c r="BR899" i="1" a="1"/>
  <c r="BR899" i="1" s="1"/>
  <c r="BR900" i="1" a="1"/>
  <c r="BR900" i="1" s="1"/>
  <c r="BR901" i="1" a="1"/>
  <c r="BR901" i="1" s="1"/>
  <c r="BR902" i="1" a="1"/>
  <c r="BR902" i="1" s="1"/>
  <c r="BR903" i="1" a="1"/>
  <c r="BR903" i="1" s="1"/>
  <c r="BR904" i="1" a="1"/>
  <c r="BR904" i="1" s="1"/>
  <c r="BR905" i="1" a="1"/>
  <c r="BR905" i="1" s="1"/>
  <c r="BR906" i="1" a="1"/>
  <c r="BR906" i="1" s="1"/>
  <c r="BR907" i="1" a="1"/>
  <c r="BR907" i="1" s="1"/>
  <c r="BR908" i="1" a="1"/>
  <c r="BR908" i="1" s="1"/>
  <c r="BR909" i="1" a="1"/>
  <c r="BR909" i="1" s="1"/>
  <c r="BR910" i="1" a="1"/>
  <c r="BR910" i="1" s="1"/>
  <c r="BR911" i="1" a="1"/>
  <c r="BR911" i="1" s="1"/>
  <c r="BR912" i="1" a="1"/>
  <c r="BR912" i="1" s="1"/>
  <c r="BR913" i="1" a="1"/>
  <c r="BR913" i="1" s="1"/>
  <c r="BR914" i="1" a="1"/>
  <c r="BR914" i="1" s="1"/>
  <c r="BR915" i="1" a="1"/>
  <c r="BR915" i="1" s="1"/>
  <c r="BR916" i="1" a="1"/>
  <c r="BR916" i="1" s="1"/>
  <c r="BR917" i="1" a="1"/>
  <c r="BR917" i="1" s="1"/>
  <c r="BR918" i="1" a="1"/>
  <c r="BR918" i="1" s="1"/>
  <c r="BR919" i="1" a="1"/>
  <c r="BR919" i="1" s="1"/>
  <c r="BR920" i="1" a="1"/>
  <c r="BR920" i="1" s="1"/>
  <c r="BR921" i="1" a="1"/>
  <c r="BR921" i="1" s="1"/>
  <c r="BR922" i="1" a="1"/>
  <c r="BR922" i="1" s="1"/>
  <c r="BR923" i="1" a="1"/>
  <c r="BR923" i="1" s="1"/>
  <c r="BR924" i="1" a="1"/>
  <c r="BR924" i="1" s="1"/>
  <c r="BR925" i="1" a="1"/>
  <c r="BR925" i="1" s="1"/>
  <c r="BR926" i="1" a="1"/>
  <c r="BR926" i="1" s="1"/>
  <c r="BR927" i="1" a="1"/>
  <c r="BR927" i="1" s="1"/>
  <c r="BR928" i="1" a="1"/>
  <c r="BR928" i="1" s="1"/>
  <c r="BR929" i="1" a="1"/>
  <c r="BR929" i="1" s="1"/>
  <c r="BR930" i="1" a="1"/>
  <c r="BR930" i="1" s="1"/>
  <c r="BR931" i="1" a="1"/>
  <c r="BR931" i="1" s="1"/>
  <c r="BR932" i="1" a="1"/>
  <c r="BR932" i="1" s="1"/>
  <c r="BR933" i="1" a="1"/>
  <c r="BR933" i="1" s="1"/>
  <c r="BR934" i="1" a="1"/>
  <c r="BR934" i="1" s="1"/>
  <c r="BR935" i="1" a="1"/>
  <c r="BR935" i="1" s="1"/>
  <c r="BR936" i="1" a="1"/>
  <c r="BR936" i="1" s="1"/>
  <c r="BR937" i="1" a="1"/>
  <c r="BR937" i="1" s="1"/>
  <c r="BR938" i="1" a="1"/>
  <c r="BR938" i="1" s="1"/>
  <c r="BR939" i="1" a="1"/>
  <c r="BR939" i="1" s="1"/>
  <c r="BR940" i="1" a="1"/>
  <c r="BR940" i="1" s="1"/>
  <c r="BR941" i="1" a="1"/>
  <c r="BR941" i="1" s="1"/>
  <c r="BR942" i="1" a="1"/>
  <c r="BR942" i="1" s="1"/>
  <c r="BR943" i="1" a="1"/>
  <c r="BR943" i="1" s="1"/>
  <c r="BR944" i="1" a="1"/>
  <c r="BR944" i="1" s="1"/>
  <c r="BR945" i="1" a="1"/>
  <c r="BR945" i="1" s="1"/>
  <c r="BR946" i="1" a="1"/>
  <c r="BR946" i="1" s="1"/>
  <c r="BR947" i="1" a="1"/>
  <c r="BR947" i="1" s="1"/>
  <c r="BR948" i="1" a="1"/>
  <c r="BR948" i="1" s="1"/>
  <c r="BR949" i="1" a="1"/>
  <c r="BR949" i="1" s="1"/>
  <c r="BR950" i="1" a="1"/>
  <c r="BR950" i="1" s="1"/>
  <c r="BR951" i="1" a="1"/>
  <c r="BR951" i="1" s="1"/>
  <c r="BR952" i="1" a="1"/>
  <c r="BR952" i="1" s="1"/>
  <c r="BR953" i="1" a="1"/>
  <c r="BR953" i="1" s="1"/>
  <c r="BR954" i="1" a="1"/>
  <c r="BR954" i="1" s="1"/>
  <c r="BR955" i="1" a="1"/>
  <c r="BR955" i="1" s="1"/>
  <c r="BR956" i="1" a="1"/>
  <c r="BR956" i="1" s="1"/>
  <c r="BR957" i="1" a="1"/>
  <c r="BR957" i="1" s="1"/>
  <c r="BR958" i="1" a="1"/>
  <c r="BR958" i="1" s="1"/>
  <c r="BR959" i="1" a="1"/>
  <c r="BR959" i="1" s="1"/>
  <c r="BR960" i="1" a="1"/>
  <c r="BR960" i="1" s="1"/>
  <c r="BR961" i="1" a="1"/>
  <c r="BR961" i="1" s="1"/>
  <c r="BR962" i="1" a="1"/>
  <c r="BR962" i="1" s="1"/>
  <c r="BR963" i="1" a="1"/>
  <c r="BR963" i="1" s="1"/>
  <c r="BR964" i="1" a="1"/>
  <c r="BR964" i="1" s="1"/>
  <c r="BR965" i="1" a="1"/>
  <c r="BR965" i="1" s="1"/>
  <c r="BR966" i="1" a="1"/>
  <c r="BR966" i="1" s="1"/>
  <c r="BR967" i="1" a="1"/>
  <c r="BR967" i="1" s="1"/>
  <c r="BR968" i="1" a="1"/>
  <c r="BR968" i="1" s="1"/>
  <c r="BR969" i="1" a="1"/>
  <c r="BR969" i="1" s="1"/>
  <c r="BR970" i="1" a="1"/>
  <c r="BR970" i="1" s="1"/>
  <c r="BR971" i="1" a="1"/>
  <c r="BR971" i="1" s="1"/>
  <c r="BR972" i="1" a="1"/>
  <c r="BR972" i="1" s="1"/>
  <c r="BR973" i="1" a="1"/>
  <c r="BR973" i="1" s="1"/>
  <c r="BR974" i="1" a="1"/>
  <c r="BR974" i="1" s="1"/>
  <c r="BR975" i="1" a="1"/>
  <c r="BR975" i="1" s="1"/>
  <c r="BR976" i="1" a="1"/>
  <c r="BR976" i="1" s="1"/>
  <c r="BR977" i="1" a="1"/>
  <c r="BR977" i="1" s="1"/>
  <c r="BR978" i="1" a="1"/>
  <c r="BR978" i="1" s="1"/>
  <c r="BR979" i="1" a="1"/>
  <c r="BR979" i="1" s="1"/>
  <c r="BR980" i="1" a="1"/>
  <c r="BR980" i="1" s="1"/>
  <c r="BR981" i="1" a="1"/>
  <c r="BR981" i="1" s="1"/>
  <c r="BR982" i="1" a="1"/>
  <c r="BR982" i="1" s="1"/>
  <c r="BR983" i="1" a="1"/>
  <c r="BR983" i="1" s="1"/>
  <c r="BR984" i="1" a="1"/>
  <c r="BR984" i="1" s="1"/>
  <c r="BR985" i="1" a="1"/>
  <c r="BR985" i="1" s="1"/>
  <c r="BR986" i="1" a="1"/>
  <c r="BR986" i="1" s="1"/>
  <c r="BR987" i="1" a="1"/>
  <c r="BR987" i="1" s="1"/>
  <c r="BR988" i="1" a="1"/>
  <c r="BR988" i="1" s="1"/>
  <c r="BR989" i="1" a="1"/>
  <c r="BR989" i="1" s="1"/>
  <c r="BR990" i="1" a="1"/>
  <c r="BR990" i="1" s="1"/>
  <c r="BR991" i="1" a="1"/>
  <c r="BR991" i="1" s="1"/>
  <c r="BR992" i="1" a="1"/>
  <c r="BR992" i="1" s="1"/>
  <c r="BR993" i="1" a="1"/>
  <c r="BR993" i="1" s="1"/>
  <c r="BR994" i="1" a="1"/>
  <c r="BR994" i="1" s="1"/>
  <c r="BR995" i="1" a="1"/>
  <c r="BR995" i="1" s="1"/>
  <c r="BR996" i="1" a="1"/>
  <c r="BR996" i="1" s="1"/>
  <c r="BR997" i="1" a="1"/>
  <c r="BR997" i="1" s="1"/>
  <c r="BR998" i="1" a="1"/>
  <c r="BR998" i="1" s="1"/>
  <c r="BR999" i="1" a="1"/>
  <c r="BR999" i="1" s="1"/>
  <c r="BR1000" i="1" a="1"/>
  <c r="BR1000" i="1" s="1"/>
  <c r="BR1001" i="1" a="1"/>
  <c r="BR1001" i="1" s="1"/>
  <c r="BR1002" i="1" a="1"/>
  <c r="BR1002" i="1" s="1"/>
  <c r="BR1003" i="1" a="1"/>
  <c r="BR1003" i="1" s="1"/>
  <c r="BR1004" i="1" a="1"/>
  <c r="BR1004" i="1" s="1"/>
  <c r="BR1005" i="1" a="1"/>
  <c r="BR1005" i="1" s="1"/>
  <c r="BR1006" i="1" a="1"/>
  <c r="BR1006" i="1" s="1"/>
  <c r="BR1007" i="1" a="1"/>
  <c r="BR1007" i="1" s="1"/>
  <c r="BR1008" i="1" a="1"/>
  <c r="BR1008" i="1" s="1"/>
  <c r="BR1009" i="1" a="1"/>
  <c r="BR1009" i="1" s="1"/>
  <c r="BR1010" i="1" a="1"/>
  <c r="BR1010" i="1" s="1"/>
  <c r="BR1011" i="1" a="1"/>
  <c r="BR1011" i="1" s="1"/>
  <c r="BR1012" i="1" a="1"/>
  <c r="BR1012" i="1" s="1"/>
  <c r="BR1013" i="1" a="1"/>
  <c r="BR1013" i="1" s="1"/>
  <c r="BR1014" i="1" a="1"/>
  <c r="BR1014" i="1" s="1"/>
  <c r="BR1015" i="1" a="1"/>
  <c r="BR1015" i="1" s="1"/>
  <c r="BR1016" i="1" a="1"/>
  <c r="BR1016" i="1" s="1"/>
  <c r="BR1017" i="1" a="1"/>
  <c r="BR1017" i="1" s="1"/>
  <c r="BR1018" i="1" a="1"/>
  <c r="BR1018" i="1" s="1"/>
  <c r="BR1019" i="1" a="1"/>
  <c r="BR1019" i="1" s="1"/>
  <c r="BR1020" i="1" a="1"/>
  <c r="BR1020" i="1" s="1"/>
  <c r="BR1021" i="1" a="1"/>
  <c r="BR1021" i="1" s="1"/>
  <c r="BR1022" i="1" a="1"/>
  <c r="BR1022" i="1" s="1"/>
  <c r="BR1023" i="1" a="1"/>
  <c r="BR1023" i="1" s="1"/>
  <c r="BR1024" i="1" a="1"/>
  <c r="BR1024" i="1" s="1"/>
  <c r="BR1025" i="1" a="1"/>
  <c r="BR1025" i="1" s="1"/>
  <c r="BR1026" i="1" a="1"/>
  <c r="BR1026" i="1" s="1"/>
  <c r="BR1027" i="1" a="1"/>
  <c r="BR1027" i="1" s="1"/>
  <c r="BR1028" i="1" a="1"/>
  <c r="BR1028" i="1" s="1"/>
  <c r="BR1029" i="1" a="1"/>
  <c r="BR1029" i="1" s="1"/>
  <c r="BR1030" i="1" a="1"/>
  <c r="BR1030" i="1" s="1"/>
  <c r="BR1031" i="1" a="1"/>
  <c r="BR1031" i="1" s="1"/>
  <c r="BR1032" i="1" a="1"/>
  <c r="BR1032" i="1" s="1"/>
  <c r="BR1033" i="1" a="1"/>
  <c r="BR1033" i="1" s="1"/>
  <c r="BR1034" i="1" a="1"/>
  <c r="BR1034" i="1" s="1"/>
  <c r="BR1035" i="1" a="1"/>
  <c r="BR1035" i="1" s="1"/>
  <c r="BR1036" i="1" a="1"/>
  <c r="BR1036" i="1" s="1"/>
  <c r="BR1037" i="1" a="1"/>
  <c r="BR1037" i="1" s="1"/>
  <c r="BR1038" i="1" a="1"/>
  <c r="BR1038" i="1" s="1"/>
  <c r="BR1039" i="1" a="1"/>
  <c r="BR1039" i="1" s="1"/>
  <c r="BR1040" i="1" a="1"/>
  <c r="BR1040" i="1" s="1"/>
  <c r="BR1041" i="1" a="1"/>
  <c r="BR1041" i="1" s="1"/>
  <c r="BR1042" i="1" a="1"/>
  <c r="BR1042" i="1" s="1"/>
  <c r="BR1043" i="1" a="1"/>
  <c r="BR1043" i="1" s="1"/>
  <c r="BR1044" i="1" a="1"/>
  <c r="BR1044" i="1" s="1"/>
  <c r="BR1045" i="1" a="1"/>
  <c r="BR1045" i="1" s="1"/>
  <c r="BR1046" i="1" a="1"/>
  <c r="BR1046" i="1" s="1"/>
  <c r="BR1047" i="1" a="1"/>
  <c r="BR1047" i="1" s="1"/>
  <c r="BR1048" i="1" a="1"/>
  <c r="BR1048" i="1" s="1"/>
  <c r="BR1049" i="1" a="1"/>
  <c r="BR1049" i="1" s="1"/>
  <c r="BR1050" i="1" a="1"/>
  <c r="BR1050" i="1" s="1"/>
  <c r="BR1051" i="1" a="1"/>
  <c r="BR1051" i="1" s="1"/>
  <c r="BR1052" i="1" a="1"/>
  <c r="BR1052" i="1" s="1"/>
  <c r="BR1053" i="1" a="1"/>
  <c r="BR1053" i="1" s="1"/>
  <c r="BR1054" i="1" a="1"/>
  <c r="BR1054" i="1" s="1"/>
  <c r="BR1055" i="1" a="1"/>
  <c r="BR1055" i="1" s="1"/>
  <c r="BR1056" i="1" a="1"/>
  <c r="BR1056" i="1" s="1"/>
  <c r="BR1057" i="1" a="1"/>
  <c r="BR1057" i="1" s="1"/>
  <c r="BR1058" i="1" a="1"/>
  <c r="BR1058" i="1" s="1"/>
  <c r="BR1059" i="1" a="1"/>
  <c r="BR1059" i="1" s="1"/>
  <c r="BR1060" i="1" a="1"/>
  <c r="BR1060" i="1" s="1"/>
  <c r="BR1061" i="1" a="1"/>
  <c r="BR1061" i="1" s="1"/>
  <c r="BR1062" i="1" a="1"/>
  <c r="BR1062" i="1" s="1"/>
  <c r="BR1063" i="1" a="1"/>
  <c r="BR1063" i="1" s="1"/>
  <c r="BR1064" i="1" a="1"/>
  <c r="BR1064" i="1" s="1"/>
  <c r="BR1065" i="1" a="1"/>
  <c r="BR1065" i="1" s="1"/>
  <c r="BR1066" i="1" a="1"/>
  <c r="BR1066" i="1" s="1"/>
  <c r="BR1067" i="1" a="1"/>
  <c r="BR1067" i="1" s="1"/>
  <c r="BR1068" i="1" a="1"/>
  <c r="BR1068" i="1" s="1"/>
  <c r="BR1069" i="1" a="1"/>
  <c r="BR1069" i="1" s="1"/>
  <c r="BR1070" i="1" a="1"/>
  <c r="BR1070" i="1" s="1"/>
  <c r="BR1071" i="1" a="1"/>
  <c r="BR1071" i="1" s="1"/>
  <c r="BR1072" i="1" a="1"/>
  <c r="BR1072" i="1" s="1"/>
  <c r="BR1073" i="1" a="1"/>
  <c r="BR1073" i="1" s="1"/>
  <c r="BR1074" i="1" a="1"/>
  <c r="BR1074" i="1" s="1"/>
  <c r="BR1075" i="1" a="1"/>
  <c r="BR1075" i="1" s="1"/>
  <c r="BR1076" i="1" a="1"/>
  <c r="BR1076" i="1" s="1"/>
  <c r="BR1077" i="1" a="1"/>
  <c r="BR1077" i="1" s="1"/>
  <c r="BR1078" i="1" a="1"/>
  <c r="BR1078" i="1" s="1"/>
  <c r="BR1079" i="1" a="1"/>
  <c r="BR1079" i="1" s="1"/>
  <c r="BR1080" i="1" a="1"/>
  <c r="BR1080" i="1" s="1"/>
  <c r="BR1081" i="1" a="1"/>
  <c r="BR1081" i="1" s="1"/>
  <c r="BR1082" i="1" a="1"/>
  <c r="BR1082" i="1" s="1"/>
  <c r="BR1083" i="1" a="1"/>
  <c r="BR1083" i="1" s="1"/>
  <c r="BR1084" i="1" a="1"/>
  <c r="BR1084" i="1" s="1"/>
  <c r="BR1085" i="1" a="1"/>
  <c r="BR1085" i="1" s="1"/>
  <c r="BR1086" i="1" a="1"/>
  <c r="BR1086" i="1" s="1"/>
  <c r="BR1087" i="1" a="1"/>
  <c r="BR1087" i="1" s="1"/>
  <c r="BR1088" i="1" a="1"/>
  <c r="BR1088" i="1" s="1"/>
  <c r="BR1089" i="1" a="1"/>
  <c r="BR1089" i="1" s="1"/>
  <c r="BR1090" i="1" a="1"/>
  <c r="BR1090" i="1" s="1"/>
  <c r="BR1091" i="1" a="1"/>
  <c r="BR1091" i="1" s="1"/>
  <c r="BR1092" i="1" a="1"/>
  <c r="BR1092" i="1" s="1"/>
  <c r="BR1093" i="1" a="1"/>
  <c r="BR1093" i="1" s="1"/>
  <c r="BR1094" i="1" a="1"/>
  <c r="BR1094" i="1" s="1"/>
  <c r="BR1095" i="1" a="1"/>
  <c r="BR1095" i="1" s="1"/>
  <c r="BR1096" i="1" a="1"/>
  <c r="BR1096" i="1" s="1"/>
  <c r="BR1097" i="1" a="1"/>
  <c r="BR1097" i="1" s="1"/>
  <c r="BR1098" i="1" a="1"/>
  <c r="BR1098" i="1" s="1"/>
  <c r="BR1099" i="1" a="1"/>
  <c r="BR1099" i="1" s="1"/>
  <c r="BR1100" i="1" a="1"/>
  <c r="BR1100" i="1" s="1"/>
  <c r="BR1101" i="1" a="1"/>
  <c r="BR1101" i="1" s="1"/>
  <c r="BR1102" i="1" a="1"/>
  <c r="BR1102" i="1" s="1"/>
  <c r="BR1103" i="1" a="1"/>
  <c r="BR1103" i="1" s="1"/>
  <c r="BR1104" i="1" a="1"/>
  <c r="BR1104" i="1" s="1"/>
  <c r="BR1105" i="1" a="1"/>
  <c r="BR1105" i="1" s="1"/>
  <c r="BR1106" i="1" a="1"/>
  <c r="BR1106" i="1" s="1"/>
  <c r="BR1107" i="1" a="1"/>
  <c r="BR1107" i="1" s="1"/>
  <c r="BR1108" i="1" a="1"/>
  <c r="BR1108" i="1" s="1"/>
  <c r="BR1109" i="1" a="1"/>
  <c r="BR1109" i="1" s="1"/>
  <c r="BR1110" i="1" a="1"/>
  <c r="BR1110" i="1" s="1"/>
  <c r="BR1111" i="1" a="1"/>
  <c r="BR1111" i="1" s="1"/>
  <c r="BR1112" i="1" a="1"/>
  <c r="BR1112" i="1" s="1"/>
  <c r="BR1113" i="1" a="1"/>
  <c r="BR1113" i="1" s="1"/>
  <c r="BR1114" i="1" a="1"/>
  <c r="BR1114" i="1" s="1"/>
  <c r="BR1115" i="1" a="1"/>
  <c r="BR1115" i="1" s="1"/>
  <c r="BR1116" i="1" a="1"/>
  <c r="BR1116" i="1" s="1"/>
  <c r="BR1117" i="1" a="1"/>
  <c r="BR1117" i="1" s="1"/>
  <c r="BR1118" i="1" a="1"/>
  <c r="BR1118" i="1" s="1"/>
  <c r="BR1119" i="1" a="1"/>
  <c r="BR1119" i="1" s="1"/>
  <c r="BR1120" i="1" a="1"/>
  <c r="BR1120" i="1" s="1"/>
  <c r="BR1121" i="1" a="1"/>
  <c r="BR1121" i="1" s="1"/>
  <c r="BR1122" i="1" a="1"/>
  <c r="BR1122" i="1" s="1"/>
  <c r="BR1123" i="1" a="1"/>
  <c r="BR1123" i="1" s="1"/>
  <c r="BR1124" i="1" a="1"/>
  <c r="BR1124" i="1" s="1"/>
  <c r="BR1125" i="1" a="1"/>
  <c r="BR1125" i="1" s="1"/>
  <c r="BR1126" i="1" a="1"/>
  <c r="BR1126" i="1" s="1"/>
  <c r="BR1127" i="1" a="1"/>
  <c r="BR1127" i="1" s="1"/>
  <c r="BR1128" i="1" a="1"/>
  <c r="BR1128" i="1" s="1"/>
  <c r="BR1129" i="1" a="1"/>
  <c r="BR1129" i="1" s="1"/>
  <c r="BR1130" i="1" a="1"/>
  <c r="BR1130" i="1" s="1"/>
  <c r="BR1131" i="1" a="1"/>
  <c r="BR1131" i="1" s="1"/>
  <c r="BR1132" i="1" a="1"/>
  <c r="BR1132" i="1" s="1"/>
  <c r="BR1133" i="1" a="1"/>
  <c r="BR1133" i="1" s="1"/>
  <c r="BR1134" i="1" a="1"/>
  <c r="BR1134" i="1" s="1"/>
  <c r="BR1135" i="1" a="1"/>
  <c r="BR1135" i="1" s="1"/>
  <c r="BR1136" i="1" a="1"/>
  <c r="BR1136" i="1" s="1"/>
  <c r="BR1137" i="1" a="1"/>
  <c r="BR1137" i="1" s="1"/>
  <c r="BR1138" i="1" a="1"/>
  <c r="BR1138" i="1" s="1"/>
  <c r="BR1139" i="1" a="1"/>
  <c r="BR1139" i="1" s="1"/>
  <c r="BR1140" i="1" a="1"/>
  <c r="BR1140" i="1" s="1"/>
  <c r="BR1141" i="1" a="1"/>
  <c r="BR1141" i="1" s="1"/>
  <c r="BR1142" i="1" a="1"/>
  <c r="BR1142" i="1" s="1"/>
  <c r="BR1143" i="1" a="1"/>
  <c r="BR1143" i="1" s="1"/>
  <c r="BR1144" i="1" a="1"/>
  <c r="BR1144" i="1" s="1"/>
  <c r="BR1145" i="1" a="1"/>
  <c r="BR1145" i="1" s="1"/>
  <c r="BR1146" i="1" a="1"/>
  <c r="BR1146" i="1" s="1"/>
  <c r="BR1147" i="1" a="1"/>
  <c r="BR1147" i="1" s="1"/>
  <c r="BR1148" i="1" a="1"/>
  <c r="BR1148" i="1" s="1"/>
  <c r="BR1149" i="1" a="1"/>
  <c r="BR1149" i="1" s="1"/>
  <c r="BR1150" i="1" a="1"/>
  <c r="BR1150" i="1" s="1"/>
  <c r="BR1151" i="1" a="1"/>
  <c r="BR1151" i="1" s="1"/>
  <c r="BR1152" i="1" a="1"/>
  <c r="BR1152" i="1" s="1"/>
  <c r="BR1153" i="1" a="1"/>
  <c r="BR1153" i="1" s="1"/>
  <c r="BR1154" i="1" a="1"/>
  <c r="BR1154" i="1" s="1"/>
  <c r="BR1155" i="1" a="1"/>
  <c r="BR1155" i="1" s="1"/>
  <c r="BR1156" i="1" a="1"/>
  <c r="BR1156" i="1" s="1"/>
  <c r="BR1157" i="1" a="1"/>
  <c r="BR1157" i="1" s="1"/>
  <c r="BR1158" i="1" a="1"/>
  <c r="BR1158" i="1" s="1"/>
  <c r="BR1159" i="1" a="1"/>
  <c r="BR1159" i="1" s="1"/>
  <c r="BR1160" i="1" a="1"/>
  <c r="BR1160" i="1" s="1"/>
  <c r="BR1161" i="1" a="1"/>
  <c r="BR1161" i="1" s="1"/>
  <c r="BR1162" i="1" a="1"/>
  <c r="BR1162" i="1" s="1"/>
  <c r="BR1163" i="1" a="1"/>
  <c r="BR1163" i="1" s="1"/>
  <c r="BR1164" i="1" a="1"/>
  <c r="BR1164" i="1" s="1"/>
  <c r="BR1165" i="1" a="1"/>
  <c r="BR1165" i="1" s="1"/>
  <c r="BR1166" i="1" a="1"/>
  <c r="BR1166" i="1" s="1"/>
  <c r="BR1167" i="1" a="1"/>
  <c r="BR1167" i="1" s="1"/>
  <c r="BR1168" i="1" a="1"/>
  <c r="BR1168" i="1" s="1"/>
  <c r="BR1169" i="1" a="1"/>
  <c r="BR1169" i="1" s="1"/>
  <c r="BR1170" i="1" a="1"/>
  <c r="BR1170" i="1" s="1"/>
  <c r="BR1171" i="1" a="1"/>
  <c r="BR1171" i="1" s="1"/>
  <c r="BR1172" i="1" a="1"/>
  <c r="BR1172" i="1" s="1"/>
  <c r="BR1173" i="1" a="1"/>
  <c r="BR1173" i="1" s="1"/>
  <c r="BR1174" i="1" a="1"/>
  <c r="BR1174" i="1" s="1"/>
  <c r="BR1175" i="1" a="1"/>
  <c r="BR1175" i="1" s="1"/>
  <c r="BR1176" i="1" a="1"/>
  <c r="BR1176" i="1" s="1"/>
  <c r="BR1177" i="1" a="1"/>
  <c r="BR1177" i="1" s="1"/>
  <c r="BR1178" i="1" a="1"/>
  <c r="BR1178" i="1" s="1"/>
  <c r="BR1179" i="1" a="1"/>
  <c r="BR1179" i="1" s="1"/>
  <c r="BR1180" i="1" a="1"/>
  <c r="BR1180" i="1" s="1"/>
  <c r="BR1181" i="1" a="1"/>
  <c r="BR1181" i="1" s="1"/>
  <c r="BR1182" i="1" a="1"/>
  <c r="BR1182" i="1" s="1"/>
  <c r="BR1183" i="1" a="1"/>
  <c r="BR1183" i="1" s="1"/>
  <c r="BR1184" i="1" a="1"/>
  <c r="BR1184" i="1" s="1"/>
  <c r="BR1185" i="1" a="1"/>
  <c r="BR1185" i="1" s="1"/>
  <c r="BR1186" i="1" a="1"/>
  <c r="BR1186" i="1" s="1"/>
  <c r="BR1187" i="1" a="1"/>
  <c r="BR1187" i="1" s="1"/>
  <c r="BR1188" i="1" a="1"/>
  <c r="BR1188" i="1" s="1"/>
  <c r="BR1189" i="1" a="1"/>
  <c r="BR1189" i="1" s="1"/>
  <c r="BR1190" i="1" a="1"/>
  <c r="BR1190" i="1" s="1"/>
  <c r="BR1191" i="1" a="1"/>
  <c r="BR1191" i="1" s="1"/>
  <c r="BR1192" i="1" a="1"/>
  <c r="BR1192" i="1" s="1"/>
  <c r="BR1193" i="1" a="1"/>
  <c r="BR1193" i="1" s="1"/>
  <c r="BR1194" i="1" a="1"/>
  <c r="BR1194" i="1" s="1"/>
  <c r="BR1195" i="1" a="1"/>
  <c r="BR1195" i="1" s="1"/>
  <c r="BR1196" i="1" a="1"/>
  <c r="BR1196" i="1" s="1"/>
  <c r="BR1197" i="1" a="1"/>
  <c r="BR1197" i="1" s="1"/>
  <c r="BR1198" i="1" a="1"/>
  <c r="BR1198" i="1" s="1"/>
  <c r="BR1199" i="1" a="1"/>
  <c r="BR1199" i="1" s="1"/>
  <c r="BR1200" i="1" a="1"/>
  <c r="BR1200" i="1" s="1"/>
  <c r="BR1201" i="1" a="1"/>
  <c r="BR1201" i="1" s="1"/>
  <c r="BR1202" i="1" a="1"/>
  <c r="BR1202" i="1" s="1"/>
  <c r="BR1203" i="1" a="1"/>
  <c r="BR1203" i="1" s="1"/>
  <c r="BR1204" i="1" a="1"/>
  <c r="BR1204" i="1" s="1"/>
  <c r="BR1205" i="1" a="1"/>
  <c r="BR1205" i="1" s="1"/>
  <c r="BR1206" i="1" a="1"/>
  <c r="BR1206" i="1" s="1"/>
  <c r="BR1207" i="1" a="1"/>
  <c r="BR1207" i="1" s="1"/>
  <c r="BR1208" i="1" a="1"/>
  <c r="BR1208" i="1" s="1"/>
  <c r="BR1209" i="1" a="1"/>
  <c r="BR1209" i="1" s="1"/>
  <c r="BR1210" i="1" a="1"/>
  <c r="BR1210" i="1" s="1"/>
  <c r="BR1211" i="1" a="1"/>
  <c r="BR1211" i="1" s="1"/>
  <c r="BR1212" i="1" a="1"/>
  <c r="BR1212" i="1" s="1"/>
  <c r="BR1213" i="1" a="1"/>
  <c r="BR1213" i="1" s="1"/>
  <c r="BR1214" i="1" a="1"/>
  <c r="BR1214" i="1" s="1"/>
  <c r="BR1215" i="1" a="1"/>
  <c r="BR1215" i="1" s="1"/>
  <c r="BR1216" i="1" a="1"/>
  <c r="BR1216" i="1" s="1"/>
  <c r="BR1217" i="1" a="1"/>
  <c r="BR1217" i="1" s="1"/>
  <c r="BR1218" i="1" a="1"/>
  <c r="BR1218" i="1" s="1"/>
  <c r="BR1219" i="1" a="1"/>
  <c r="BR1219" i="1" s="1"/>
  <c r="BR1220" i="1" a="1"/>
  <c r="BR1220" i="1" s="1"/>
  <c r="BR1221" i="1" a="1"/>
  <c r="BR1221" i="1" s="1"/>
  <c r="BR1222" i="1" a="1"/>
  <c r="BR1222" i="1" s="1"/>
  <c r="BR1223" i="1" a="1"/>
  <c r="BR1223" i="1" s="1"/>
  <c r="BR1224" i="1" a="1"/>
  <c r="BR1224" i="1" s="1"/>
  <c r="BR1225" i="1" a="1"/>
  <c r="BR1225" i="1" s="1"/>
  <c r="BR1226" i="1" a="1"/>
  <c r="BR1226" i="1" s="1"/>
  <c r="BR1227" i="1" a="1"/>
  <c r="BR1227" i="1" s="1"/>
  <c r="BR1228" i="1" a="1"/>
  <c r="BR1228" i="1" s="1"/>
  <c r="BR1229" i="1" a="1"/>
  <c r="BR1229" i="1" s="1"/>
  <c r="BR1230" i="1" a="1"/>
  <c r="BR1230" i="1" s="1"/>
  <c r="BR1231" i="1" a="1"/>
  <c r="BR1231" i="1" s="1"/>
  <c r="BR1232" i="1" a="1"/>
  <c r="BR1232" i="1" s="1"/>
  <c r="BR1233" i="1" a="1"/>
  <c r="BR1233" i="1" s="1"/>
  <c r="BR1234" i="1" a="1"/>
  <c r="BR1234" i="1" s="1"/>
  <c r="BR1235" i="1" a="1"/>
  <c r="BR1235" i="1" s="1"/>
  <c r="BR1236" i="1" a="1"/>
  <c r="BR1236" i="1" s="1"/>
  <c r="BR1237" i="1" a="1"/>
  <c r="BR1237" i="1" s="1"/>
  <c r="BR1238" i="1" a="1"/>
  <c r="BR1238" i="1" s="1"/>
  <c r="BR1239" i="1" a="1"/>
  <c r="BR1239" i="1" s="1"/>
  <c r="BR1240" i="1" a="1"/>
  <c r="BR1240" i="1" s="1"/>
  <c r="BR1241" i="1" a="1"/>
  <c r="BR1241" i="1" s="1"/>
  <c r="BR1242" i="1" a="1"/>
  <c r="BR1242" i="1" s="1"/>
  <c r="BR1243" i="1" a="1"/>
  <c r="BR1243" i="1" s="1"/>
  <c r="BR1244" i="1" a="1"/>
  <c r="BR1244" i="1" s="1"/>
  <c r="BR1245" i="1" a="1"/>
  <c r="BR1245" i="1" s="1"/>
  <c r="BR1246" i="1" a="1"/>
  <c r="BR1246" i="1" s="1"/>
  <c r="BR1247" i="1" a="1"/>
  <c r="BR1247" i="1" s="1"/>
  <c r="BR1248" i="1" a="1"/>
  <c r="BR1248" i="1" s="1"/>
  <c r="BR1249" i="1" a="1"/>
  <c r="BR1249" i="1" s="1"/>
  <c r="BR1250" i="1" a="1"/>
  <c r="BR1250" i="1" s="1"/>
  <c r="BR1251" i="1" a="1"/>
  <c r="BR1251" i="1" s="1"/>
  <c r="BR1252" i="1" a="1"/>
  <c r="BR1252" i="1" s="1"/>
  <c r="BR1253" i="1" a="1"/>
  <c r="BR1253" i="1" s="1"/>
  <c r="BR1254" i="1" a="1"/>
  <c r="BR1254" i="1" s="1"/>
  <c r="BR1255" i="1" a="1"/>
  <c r="BR1255" i="1" s="1"/>
  <c r="BR1256" i="1" a="1"/>
  <c r="BR1256" i="1" s="1"/>
  <c r="BR1257" i="1" a="1"/>
  <c r="BR1257" i="1" s="1"/>
  <c r="BR1258" i="1" a="1"/>
  <c r="BR1258" i="1" s="1"/>
  <c r="BR1259" i="1" a="1"/>
  <c r="BR1259" i="1" s="1"/>
  <c r="BR1260" i="1" a="1"/>
  <c r="BR1260" i="1" s="1"/>
  <c r="BR1261" i="1" a="1"/>
  <c r="BR1261" i="1" s="1"/>
  <c r="BR1262" i="1" a="1"/>
  <c r="BR1262" i="1" s="1"/>
  <c r="BR1263" i="1" a="1"/>
  <c r="BR1263" i="1" s="1"/>
  <c r="BR1264" i="1" a="1"/>
  <c r="BR1264" i="1" s="1"/>
  <c r="BR1265" i="1" a="1"/>
  <c r="BR1265" i="1" s="1"/>
  <c r="BR1266" i="1" a="1"/>
  <c r="BR1266" i="1" s="1"/>
  <c r="BR1267" i="1" a="1"/>
  <c r="BR1267" i="1" s="1"/>
  <c r="BR1268" i="1" a="1"/>
  <c r="BR1268" i="1" s="1"/>
  <c r="BR1269" i="1" a="1"/>
  <c r="BR1269" i="1" s="1"/>
  <c r="BR1270" i="1" a="1"/>
  <c r="BR1270" i="1" s="1"/>
  <c r="BR1271" i="1" a="1"/>
  <c r="BR1271" i="1" s="1"/>
  <c r="BR1272" i="1" a="1"/>
  <c r="BR1272" i="1" s="1"/>
  <c r="BR1273" i="1" a="1"/>
  <c r="BR1273" i="1" s="1"/>
  <c r="BR1274" i="1" a="1"/>
  <c r="BR1274" i="1" s="1"/>
  <c r="BR1275" i="1" a="1"/>
  <c r="BR1275" i="1" s="1"/>
  <c r="BR1276" i="1" a="1"/>
  <c r="BR1276" i="1" s="1"/>
  <c r="BR1277" i="1" a="1"/>
  <c r="BR1277" i="1" s="1"/>
  <c r="BR1278" i="1" a="1"/>
  <c r="BR1278" i="1" s="1"/>
  <c r="BR1279" i="1" a="1"/>
  <c r="BR1279" i="1" s="1"/>
  <c r="BR1280" i="1" a="1"/>
  <c r="BR1280" i="1" s="1"/>
  <c r="BR1281" i="1" a="1"/>
  <c r="BR1281" i="1" s="1"/>
  <c r="BR1282" i="1" a="1"/>
  <c r="BR1282" i="1" s="1"/>
  <c r="BR1283" i="1" a="1"/>
  <c r="BR1283" i="1" s="1"/>
  <c r="BR1284" i="1" a="1"/>
  <c r="BR1284" i="1" s="1"/>
  <c r="BR1285" i="1" a="1"/>
  <c r="BR1285" i="1" s="1"/>
  <c r="BR1286" i="1" a="1"/>
  <c r="BR1286" i="1" s="1"/>
  <c r="BR1287" i="1" a="1"/>
  <c r="BR1287" i="1" s="1"/>
  <c r="BR1288" i="1" a="1"/>
  <c r="BR1288" i="1" s="1"/>
  <c r="BR1289" i="1" a="1"/>
  <c r="BR1289" i="1" s="1"/>
  <c r="BR1290" i="1" a="1"/>
  <c r="BR1290" i="1" s="1"/>
  <c r="BR1291" i="1" a="1"/>
  <c r="BR1291" i="1" s="1"/>
  <c r="BR1292" i="1" a="1"/>
  <c r="BR1292" i="1" s="1"/>
  <c r="BR1293" i="1" a="1"/>
  <c r="BR1293" i="1" s="1"/>
  <c r="BR1294" i="1" a="1"/>
  <c r="BR1294" i="1" s="1"/>
  <c r="BR1295" i="1" a="1"/>
  <c r="BR1295" i="1" s="1"/>
  <c r="BR1296" i="1" a="1"/>
  <c r="BR1296" i="1" s="1"/>
  <c r="BR1297" i="1" a="1"/>
  <c r="BR1297" i="1" s="1"/>
  <c r="BR1298" i="1" a="1"/>
  <c r="BR1298" i="1" s="1"/>
  <c r="BR1299" i="1" a="1"/>
  <c r="BR1299" i="1" s="1"/>
  <c r="BR1300" i="1" a="1"/>
  <c r="BR1300" i="1" s="1"/>
  <c r="BR1301" i="1" a="1"/>
  <c r="BR1301" i="1" s="1"/>
  <c r="BR1302" i="1" a="1"/>
  <c r="BR1302" i="1" s="1"/>
  <c r="BR1303" i="1" a="1"/>
  <c r="BR1303" i="1" s="1"/>
  <c r="BR1304" i="1" a="1"/>
  <c r="BR1304" i="1" s="1"/>
  <c r="BR1305" i="1" a="1"/>
  <c r="BR1305" i="1" s="1"/>
  <c r="BR1306" i="1" a="1"/>
  <c r="BR1306" i="1" s="1"/>
  <c r="BR1307" i="1" a="1"/>
  <c r="BR1307" i="1" s="1"/>
  <c r="BR1308" i="1" a="1"/>
  <c r="BR1308" i="1" s="1"/>
  <c r="BR1309" i="1" a="1"/>
  <c r="BR1309" i="1" s="1"/>
  <c r="BR1310" i="1" a="1"/>
  <c r="BR1310" i="1" s="1"/>
  <c r="BR1311" i="1" a="1"/>
  <c r="BR1311" i="1" s="1"/>
  <c r="BR1312" i="1" a="1"/>
  <c r="BR1312" i="1" s="1"/>
  <c r="BR1313" i="1" a="1"/>
  <c r="BR1313" i="1" s="1"/>
  <c r="BR1314" i="1" a="1"/>
  <c r="BR1314" i="1" s="1"/>
  <c r="BR1315" i="1" a="1"/>
  <c r="BR1315" i="1" s="1"/>
  <c r="BR1316" i="1" a="1"/>
  <c r="BR1316" i="1" s="1"/>
  <c r="BR1317" i="1" a="1"/>
  <c r="BR1317" i="1" s="1"/>
  <c r="BR1318" i="1" a="1"/>
  <c r="BR1318" i="1" s="1"/>
  <c r="BR1319" i="1" a="1"/>
  <c r="BR1319" i="1" s="1"/>
  <c r="BR1320" i="1" a="1"/>
  <c r="BR1320" i="1" s="1"/>
  <c r="BR1321" i="1" a="1"/>
  <c r="BR1321" i="1" s="1"/>
  <c r="BR1322" i="1" a="1"/>
  <c r="BR1322" i="1" s="1"/>
  <c r="BR1323" i="1" a="1"/>
  <c r="BR1323" i="1" s="1"/>
  <c r="BR1324" i="1" a="1"/>
  <c r="BR1324" i="1" s="1"/>
  <c r="BR1325" i="1" a="1"/>
  <c r="BR1325" i="1" s="1"/>
  <c r="BR1326" i="1" a="1"/>
  <c r="BR1326" i="1" s="1"/>
  <c r="BR1327" i="1" a="1"/>
  <c r="BR1327" i="1" s="1"/>
  <c r="BR1328" i="1" a="1"/>
  <c r="BR1328" i="1" s="1"/>
  <c r="BR1329" i="1" a="1"/>
  <c r="BR1329" i="1" s="1"/>
  <c r="BR1330" i="1" a="1"/>
  <c r="BR1330" i="1" s="1"/>
  <c r="BR1331" i="1" a="1"/>
  <c r="BR1331" i="1" s="1"/>
  <c r="BR1332" i="1" a="1"/>
  <c r="BR1332" i="1" s="1"/>
  <c r="BR1333" i="1" a="1"/>
  <c r="BR1333" i="1" s="1"/>
  <c r="BR1334" i="1" a="1"/>
  <c r="BR1334" i="1" s="1"/>
  <c r="BR1335" i="1" a="1"/>
  <c r="BR1335" i="1" s="1"/>
  <c r="BR1336" i="1" a="1"/>
  <c r="BR1336" i="1" s="1"/>
  <c r="BR1337" i="1" a="1"/>
  <c r="BR1337" i="1" s="1"/>
  <c r="BR1338" i="1" a="1"/>
  <c r="BR1338" i="1" s="1"/>
  <c r="BR1339" i="1" a="1"/>
  <c r="BR1339" i="1" s="1"/>
  <c r="BR1340" i="1" a="1"/>
  <c r="BR1340" i="1" s="1"/>
  <c r="BR1341" i="1" a="1"/>
  <c r="BR1341" i="1" s="1"/>
  <c r="BR1342" i="1" a="1"/>
  <c r="BR1342" i="1" s="1"/>
  <c r="BR1343" i="1" a="1"/>
  <c r="BR1343" i="1" s="1"/>
  <c r="BR1344" i="1" a="1"/>
  <c r="BR1344" i="1" s="1"/>
  <c r="BR1345" i="1" a="1"/>
  <c r="BR1345" i="1" s="1"/>
  <c r="BR1346" i="1" a="1"/>
  <c r="BR1346" i="1" s="1"/>
  <c r="BR1347" i="1" a="1"/>
  <c r="BR1347" i="1" s="1"/>
  <c r="BR1348" i="1" a="1"/>
  <c r="BR1348" i="1" s="1"/>
  <c r="BR1349" i="1" a="1"/>
  <c r="BR1349" i="1" s="1"/>
  <c r="BR1350" i="1" a="1"/>
  <c r="BR1350" i="1" s="1"/>
  <c r="BR1351" i="1" a="1"/>
  <c r="BR1351" i="1" s="1"/>
  <c r="BR1352" i="1" a="1"/>
  <c r="BR1352" i="1" s="1"/>
  <c r="BR1353" i="1" a="1"/>
  <c r="BR1353" i="1" s="1"/>
  <c r="BR1354" i="1" a="1"/>
  <c r="BR1354" i="1" s="1"/>
  <c r="BR1355" i="1" a="1"/>
  <c r="BR1355" i="1" s="1"/>
  <c r="BR1356" i="1" a="1"/>
  <c r="BR1356" i="1" s="1"/>
  <c r="BR1357" i="1" a="1"/>
  <c r="BR1357" i="1" s="1"/>
  <c r="BR1358" i="1" a="1"/>
  <c r="BR1358" i="1" s="1"/>
  <c r="BR1359" i="1" a="1"/>
  <c r="BR1359" i="1" s="1"/>
  <c r="BR1360" i="1" a="1"/>
  <c r="BR1360" i="1" s="1"/>
  <c r="BR1361" i="1" a="1"/>
  <c r="BR1361" i="1" s="1"/>
  <c r="BR1362" i="1" a="1"/>
  <c r="BR1362" i="1" s="1"/>
  <c r="BR1363" i="1" a="1"/>
  <c r="BR1363" i="1" s="1"/>
  <c r="BR1364" i="1" a="1"/>
  <c r="BR1364" i="1" s="1"/>
  <c r="BR1365" i="1" a="1"/>
  <c r="BR1365" i="1" s="1"/>
  <c r="BR1366" i="1" a="1"/>
  <c r="BR1366" i="1" s="1"/>
  <c r="BR1367" i="1" a="1"/>
  <c r="BR1367" i="1" s="1"/>
  <c r="BR1368" i="1" a="1"/>
  <c r="BR1368" i="1" s="1"/>
  <c r="BR1369" i="1" a="1"/>
  <c r="BR1369" i="1" s="1"/>
  <c r="BR1370" i="1" a="1"/>
  <c r="BR1370" i="1" s="1"/>
  <c r="BR1371" i="1" a="1"/>
  <c r="BR1371" i="1" s="1"/>
  <c r="BR1372" i="1" a="1"/>
  <c r="BR1372" i="1" s="1"/>
  <c r="BR1373" i="1" a="1"/>
  <c r="BR1373" i="1" s="1"/>
  <c r="BR1374" i="1" a="1"/>
  <c r="BR1374" i="1" s="1"/>
  <c r="BR1375" i="1" a="1"/>
  <c r="BR1375" i="1" s="1"/>
  <c r="BR1376" i="1" a="1"/>
  <c r="BR1376" i="1" s="1"/>
  <c r="BR1377" i="1" a="1"/>
  <c r="BR1377" i="1" s="1"/>
  <c r="BR1378" i="1" a="1"/>
  <c r="BR1378" i="1" s="1"/>
  <c r="BR1379" i="1" a="1"/>
  <c r="BR1379" i="1" s="1"/>
  <c r="BR1380" i="1" a="1"/>
  <c r="BR1380" i="1" s="1"/>
  <c r="BR1381" i="1" a="1"/>
  <c r="BR1381" i="1" s="1"/>
  <c r="BR1382" i="1" a="1"/>
  <c r="BR1382" i="1" s="1"/>
  <c r="BR1383" i="1" a="1"/>
  <c r="BR1383" i="1" s="1"/>
  <c r="BR1384" i="1" a="1"/>
  <c r="BR1384" i="1" s="1"/>
  <c r="BR1385" i="1" a="1"/>
  <c r="BR1385" i="1" s="1"/>
  <c r="BR1386" i="1" a="1"/>
  <c r="BR1386" i="1" s="1"/>
  <c r="BR1387" i="1" a="1"/>
  <c r="BR1387" i="1" s="1"/>
  <c r="BR1388" i="1" a="1"/>
  <c r="BR1388" i="1" s="1"/>
  <c r="BR1389" i="1" a="1"/>
  <c r="BR1389" i="1" s="1"/>
  <c r="BR1390" i="1" a="1"/>
  <c r="BR1390" i="1" s="1"/>
  <c r="BR1391" i="1" a="1"/>
  <c r="BR1391" i="1" s="1"/>
  <c r="BR1392" i="1" a="1"/>
  <c r="BR1392" i="1" s="1"/>
  <c r="BR1393" i="1" a="1"/>
  <c r="BR1393" i="1" s="1"/>
  <c r="BR1394" i="1" a="1"/>
  <c r="BR1394" i="1" s="1"/>
  <c r="BR1395" i="1" a="1"/>
  <c r="BR1395" i="1" s="1"/>
  <c r="BR1396" i="1" a="1"/>
  <c r="BR1396" i="1" s="1"/>
  <c r="BR1397" i="1" a="1"/>
  <c r="BR1397" i="1" s="1"/>
  <c r="BR1398" i="1" a="1"/>
  <c r="BR1398" i="1" s="1"/>
  <c r="BR1399" i="1" a="1"/>
  <c r="BR1399" i="1" s="1"/>
  <c r="BR1400" i="1" a="1"/>
  <c r="BR1400" i="1" s="1"/>
  <c r="BR1401" i="1" a="1"/>
  <c r="BR1401" i="1" s="1"/>
  <c r="BR1402" i="1" a="1"/>
  <c r="BR1402" i="1" s="1"/>
  <c r="BR1403" i="1" a="1"/>
  <c r="BR1403" i="1" s="1"/>
  <c r="BR1404" i="1" a="1"/>
  <c r="BR1404" i="1" s="1"/>
  <c r="BR1405" i="1" a="1"/>
  <c r="BR1405" i="1" s="1"/>
  <c r="BR1406" i="1" a="1"/>
  <c r="BR1406" i="1" s="1"/>
  <c r="BR1407" i="1" a="1"/>
  <c r="BR1407" i="1" s="1"/>
  <c r="BR1408" i="1" a="1"/>
  <c r="BR1408" i="1" s="1"/>
  <c r="BR1409" i="1" a="1"/>
  <c r="BR1409" i="1" s="1"/>
  <c r="BR1410" i="1" a="1"/>
  <c r="BR1410" i="1" s="1"/>
  <c r="BR1411" i="1" a="1"/>
  <c r="BR1411" i="1" s="1"/>
  <c r="BR1412" i="1" a="1"/>
  <c r="BR1412" i="1" s="1"/>
  <c r="BR1413" i="1" a="1"/>
  <c r="BR1413" i="1" s="1"/>
  <c r="BR1414" i="1" a="1"/>
  <c r="BR1414" i="1" s="1"/>
  <c r="BR1415" i="1" a="1"/>
  <c r="BR1415" i="1" s="1"/>
  <c r="BR1416" i="1" a="1"/>
  <c r="BR1416" i="1" s="1"/>
  <c r="BR1417" i="1" a="1"/>
  <c r="BR1417" i="1" s="1"/>
  <c r="BR1418" i="1" a="1"/>
  <c r="BR1418" i="1" s="1"/>
  <c r="BR1419" i="1" a="1"/>
  <c r="BR1419" i="1" s="1"/>
  <c r="BR1420" i="1" a="1"/>
  <c r="BR1420" i="1" s="1"/>
  <c r="BR1421" i="1" a="1"/>
  <c r="BR1421" i="1" s="1"/>
  <c r="BR1422" i="1" a="1"/>
  <c r="BR1422" i="1" s="1"/>
  <c r="BR1423" i="1" a="1"/>
  <c r="BR1423" i="1" s="1"/>
  <c r="BR1424" i="1" a="1"/>
  <c r="BR1424" i="1" s="1"/>
  <c r="BR1425" i="1" a="1"/>
  <c r="BR1425" i="1" s="1"/>
  <c r="BR1426" i="1" a="1"/>
  <c r="BR1426" i="1" s="1"/>
  <c r="BR1427" i="1" a="1"/>
  <c r="BR1427" i="1" s="1"/>
  <c r="BR1428" i="1" a="1"/>
  <c r="BR1428" i="1" s="1"/>
  <c r="BR1429" i="1" a="1"/>
  <c r="BR1429" i="1" s="1"/>
  <c r="BR1430" i="1" a="1"/>
  <c r="BR1430" i="1" s="1"/>
  <c r="BR1431" i="1" a="1"/>
  <c r="BR1431" i="1" s="1"/>
  <c r="BR1432" i="1" a="1"/>
  <c r="BR1432" i="1" s="1"/>
  <c r="BR1433" i="1" a="1"/>
  <c r="BR1433" i="1" s="1"/>
  <c r="BR1434" i="1" a="1"/>
  <c r="BR1434" i="1" s="1"/>
  <c r="BR1435" i="1" a="1"/>
  <c r="BR1435" i="1" s="1"/>
  <c r="BR1436" i="1" a="1"/>
  <c r="BR1436" i="1" s="1"/>
  <c r="BR1437" i="1" a="1"/>
  <c r="BR1437" i="1" s="1"/>
  <c r="BR1438" i="1" a="1"/>
  <c r="BR1438" i="1" s="1"/>
  <c r="BR1439" i="1" a="1"/>
  <c r="BR1439" i="1" s="1"/>
  <c r="BR1440" i="1" a="1"/>
  <c r="BR1440" i="1" s="1"/>
  <c r="BR1441" i="1" a="1"/>
  <c r="BR1441" i="1" s="1"/>
  <c r="BR1442" i="1" a="1"/>
  <c r="BR1442" i="1" s="1"/>
  <c r="BR1443" i="1" a="1"/>
  <c r="BR1443" i="1" s="1"/>
  <c r="BR1444" i="1" a="1"/>
  <c r="BR1444" i="1" s="1"/>
  <c r="BR1445" i="1" a="1"/>
  <c r="BR1445" i="1" s="1"/>
  <c r="BR1446" i="1" a="1"/>
  <c r="BR1446" i="1" s="1"/>
  <c r="BR1447" i="1" a="1"/>
  <c r="BR1447" i="1" s="1"/>
  <c r="BR1448" i="1" a="1"/>
  <c r="BR1448" i="1" s="1"/>
  <c r="BR1449" i="1" a="1"/>
  <c r="BR1449" i="1" s="1"/>
  <c r="BR1450" i="1" a="1"/>
  <c r="BR1450" i="1" s="1"/>
  <c r="BR1451" i="1" a="1"/>
  <c r="BR1451" i="1" s="1"/>
  <c r="BR1452" i="1" a="1"/>
  <c r="BR1452" i="1" s="1"/>
  <c r="BR1453" i="1" a="1"/>
  <c r="BR1453" i="1" s="1"/>
  <c r="BR1454" i="1" a="1"/>
  <c r="BR1454" i="1" s="1"/>
  <c r="BR1455" i="1" a="1"/>
  <c r="BR1455" i="1" s="1"/>
  <c r="BR1456" i="1" a="1"/>
  <c r="BR1456" i="1" s="1"/>
  <c r="BR1457" i="1" a="1"/>
  <c r="BR1457" i="1" s="1"/>
  <c r="BR1458" i="1" a="1"/>
  <c r="BR1458" i="1" s="1"/>
  <c r="BR1459" i="1" a="1"/>
  <c r="BR1459" i="1" s="1"/>
  <c r="BR1460" i="1" a="1"/>
  <c r="BR1460" i="1" s="1"/>
  <c r="BR1461" i="1" a="1"/>
  <c r="BR1461" i="1" s="1"/>
  <c r="BR1462" i="1" a="1"/>
  <c r="BR1462" i="1" s="1"/>
  <c r="BR1463" i="1" a="1"/>
  <c r="BR1463" i="1" s="1"/>
  <c r="BR1464" i="1" a="1"/>
  <c r="BR1464" i="1" s="1"/>
  <c r="BR1465" i="1" a="1"/>
  <c r="BR1465" i="1" s="1"/>
  <c r="BR1466" i="1" a="1"/>
  <c r="BR1466" i="1" s="1"/>
  <c r="BR1467" i="1" a="1"/>
  <c r="BR1467" i="1" s="1"/>
  <c r="BR1468" i="1" a="1"/>
  <c r="BR1468" i="1" s="1"/>
  <c r="BR1469" i="1" a="1"/>
  <c r="BR1469" i="1" s="1"/>
  <c r="BR1470" i="1" a="1"/>
  <c r="BR1470" i="1" s="1"/>
  <c r="BR1471" i="1" a="1"/>
  <c r="BR1471" i="1" s="1"/>
  <c r="BR2" i="1" a="1"/>
  <c r="BR2" i="1" s="1"/>
  <c r="Z3" i="1" a="1"/>
  <c r="Z3" i="1" s="1"/>
  <c r="Z4" i="1" a="1"/>
  <c r="Z4" i="1" s="1"/>
  <c r="Z5" i="1" a="1"/>
  <c r="Z5" i="1" s="1"/>
  <c r="Z6" i="1" a="1"/>
  <c r="Z6" i="1" s="1"/>
  <c r="Z7" i="1" a="1"/>
  <c r="Z7" i="1" s="1"/>
  <c r="Z8" i="1" a="1"/>
  <c r="Z8" i="1" s="1"/>
  <c r="Z9" i="1" a="1"/>
  <c r="Z9" i="1" s="1"/>
  <c r="Z10" i="1" a="1"/>
  <c r="Z10" i="1" s="1"/>
  <c r="Z11" i="1" a="1"/>
  <c r="Z11" i="1" s="1"/>
  <c r="Z12" i="1" a="1"/>
  <c r="Z12" i="1" s="1"/>
  <c r="Z13" i="1" a="1"/>
  <c r="Z13" i="1" s="1"/>
  <c r="Z14" i="1" a="1"/>
  <c r="Z14" i="1" s="1"/>
  <c r="Z15" i="1" a="1"/>
  <c r="Z15" i="1" s="1"/>
  <c r="Z16" i="1" a="1"/>
  <c r="Z16" i="1" s="1"/>
  <c r="Z17" i="1" a="1"/>
  <c r="Z17" i="1" s="1"/>
  <c r="Z18" i="1" a="1"/>
  <c r="Z18" i="1" s="1"/>
  <c r="Z19" i="1" a="1"/>
  <c r="Z19" i="1" s="1"/>
  <c r="Z20" i="1" a="1"/>
  <c r="Z20" i="1" s="1"/>
  <c r="Z21" i="1" a="1"/>
  <c r="Z21" i="1" s="1"/>
  <c r="Z22" i="1" a="1"/>
  <c r="Z22" i="1" s="1"/>
  <c r="Z23" i="1" a="1"/>
  <c r="Z23" i="1" s="1"/>
  <c r="Z24" i="1" a="1"/>
  <c r="Z24" i="1" s="1"/>
  <c r="Z25" i="1" a="1"/>
  <c r="Z25" i="1" s="1"/>
  <c r="Z26" i="1" a="1"/>
  <c r="Z26" i="1" s="1"/>
  <c r="Z27" i="1" a="1"/>
  <c r="Z27" i="1" s="1"/>
  <c r="Z28" i="1" a="1"/>
  <c r="Z28" i="1" s="1"/>
  <c r="Z29" i="1" a="1"/>
  <c r="Z29" i="1" s="1"/>
  <c r="Z30" i="1" a="1"/>
  <c r="Z30" i="1" s="1"/>
  <c r="Z31" i="1" a="1"/>
  <c r="Z31" i="1" s="1"/>
  <c r="Z32" i="1" a="1"/>
  <c r="Z32" i="1" s="1"/>
  <c r="Z33" i="1" a="1"/>
  <c r="Z33" i="1" s="1"/>
  <c r="Z34" i="1" a="1"/>
  <c r="Z34" i="1" s="1"/>
  <c r="Z35" i="1" a="1"/>
  <c r="Z35" i="1" s="1"/>
  <c r="Z36" i="1" a="1"/>
  <c r="Z36" i="1" s="1"/>
  <c r="Z37" i="1" a="1"/>
  <c r="Z37" i="1" s="1"/>
  <c r="Z38" i="1" a="1"/>
  <c r="Z38" i="1" s="1"/>
  <c r="Z39" i="1" a="1"/>
  <c r="Z39" i="1" s="1"/>
  <c r="Z40" i="1" a="1"/>
  <c r="Z40" i="1" s="1"/>
  <c r="Z41" i="1" a="1"/>
  <c r="Z41" i="1" s="1"/>
  <c r="Z42" i="1" a="1"/>
  <c r="Z42" i="1" s="1"/>
  <c r="Z43" i="1" a="1"/>
  <c r="Z43" i="1" s="1"/>
  <c r="Z44" i="1" a="1"/>
  <c r="Z44" i="1" s="1"/>
  <c r="Z45" i="1" a="1"/>
  <c r="Z45" i="1" s="1"/>
  <c r="Z46" i="1" a="1"/>
  <c r="Z46" i="1" s="1"/>
  <c r="Z47" i="1" a="1"/>
  <c r="Z47" i="1" s="1"/>
  <c r="Z48" i="1" a="1"/>
  <c r="Z48" i="1" s="1"/>
  <c r="Z49" i="1" a="1"/>
  <c r="Z49" i="1" s="1"/>
  <c r="Z50" i="1" a="1"/>
  <c r="Z50" i="1" s="1"/>
  <c r="Z51" i="1" a="1"/>
  <c r="Z51" i="1" s="1"/>
  <c r="Z52" i="1" a="1"/>
  <c r="Z52" i="1" s="1"/>
  <c r="Z53" i="1" a="1"/>
  <c r="Z53" i="1" s="1"/>
  <c r="Z54" i="1" a="1"/>
  <c r="Z54" i="1" s="1"/>
  <c r="Z55" i="1" a="1"/>
  <c r="Z55" i="1" s="1"/>
  <c r="Z56" i="1" a="1"/>
  <c r="Z56" i="1" s="1"/>
  <c r="Z57" i="1" a="1"/>
  <c r="Z57" i="1" s="1"/>
  <c r="Z58" i="1" a="1"/>
  <c r="Z58" i="1" s="1"/>
  <c r="Z59" i="1" a="1"/>
  <c r="Z59" i="1" s="1"/>
  <c r="Z60" i="1" a="1"/>
  <c r="Z60" i="1" s="1"/>
  <c r="Z61" i="1" a="1"/>
  <c r="Z61" i="1" s="1"/>
  <c r="Z62" i="1" a="1"/>
  <c r="Z62" i="1" s="1"/>
  <c r="Z63" i="1" a="1"/>
  <c r="Z63" i="1" s="1"/>
  <c r="Z64" i="1" a="1"/>
  <c r="Z64" i="1" s="1"/>
  <c r="Z65" i="1" a="1"/>
  <c r="Z65" i="1" s="1"/>
  <c r="Z66" i="1" a="1"/>
  <c r="Z66" i="1" s="1"/>
  <c r="Z67" i="1" a="1"/>
  <c r="Z67" i="1" s="1"/>
  <c r="Z68" i="1" a="1"/>
  <c r="Z68" i="1" s="1"/>
  <c r="Z69" i="1" a="1"/>
  <c r="Z69" i="1" s="1"/>
  <c r="Z70" i="1" a="1"/>
  <c r="Z70" i="1" s="1"/>
  <c r="Z71" i="1" a="1"/>
  <c r="Z71" i="1" s="1"/>
  <c r="Z72" i="1" a="1"/>
  <c r="Z72" i="1" s="1"/>
  <c r="Z73" i="1" a="1"/>
  <c r="Z73" i="1" s="1"/>
  <c r="Z74" i="1" a="1"/>
  <c r="Z74" i="1" s="1"/>
  <c r="Z75" i="1" a="1"/>
  <c r="Z75" i="1" s="1"/>
  <c r="Z76" i="1" a="1"/>
  <c r="Z76" i="1" s="1"/>
  <c r="Z77" i="1" a="1"/>
  <c r="Z77" i="1" s="1"/>
  <c r="Z78" i="1" a="1"/>
  <c r="Z78" i="1" s="1"/>
  <c r="Z79" i="1" a="1"/>
  <c r="Z79" i="1" s="1"/>
  <c r="Z80" i="1" a="1"/>
  <c r="Z80" i="1" s="1"/>
  <c r="Z81" i="1" a="1"/>
  <c r="Z81" i="1" s="1"/>
  <c r="Z82" i="1" a="1"/>
  <c r="Z82" i="1" s="1"/>
  <c r="Z83" i="1" a="1"/>
  <c r="Z83" i="1" s="1"/>
  <c r="Z84" i="1" a="1"/>
  <c r="Z84" i="1" s="1"/>
  <c r="Z85" i="1" a="1"/>
  <c r="Z85" i="1" s="1"/>
  <c r="Z86" i="1" a="1"/>
  <c r="Z86" i="1" s="1"/>
  <c r="Z87" i="1" a="1"/>
  <c r="Z87" i="1" s="1"/>
  <c r="Z88" i="1" a="1"/>
  <c r="Z88" i="1" s="1"/>
  <c r="Z89" i="1" a="1"/>
  <c r="Z89" i="1" s="1"/>
  <c r="Z90" i="1" a="1"/>
  <c r="Z90" i="1" s="1"/>
  <c r="Z91" i="1" a="1"/>
  <c r="Z91" i="1" s="1"/>
  <c r="Z92" i="1" a="1"/>
  <c r="Z92" i="1" s="1"/>
  <c r="Z93" i="1" a="1"/>
  <c r="Z93" i="1" s="1"/>
  <c r="Z94" i="1" a="1"/>
  <c r="Z94" i="1" s="1"/>
  <c r="Z95" i="1" a="1"/>
  <c r="Z95" i="1" s="1"/>
  <c r="Z96" i="1" a="1"/>
  <c r="Z96" i="1" s="1"/>
  <c r="Z97" i="1" a="1"/>
  <c r="Z97" i="1" s="1"/>
  <c r="Z98" i="1" a="1"/>
  <c r="Z98" i="1" s="1"/>
  <c r="Z99" i="1" a="1"/>
  <c r="Z99" i="1" s="1"/>
  <c r="Z100" i="1" a="1"/>
  <c r="Z100" i="1" s="1"/>
  <c r="Z101" i="1" a="1"/>
  <c r="Z101" i="1" s="1"/>
  <c r="Z102" i="1" a="1"/>
  <c r="Z102" i="1" s="1"/>
  <c r="Z103" i="1" a="1"/>
  <c r="Z103" i="1" s="1"/>
  <c r="Z104" i="1" a="1"/>
  <c r="Z104" i="1" s="1"/>
  <c r="Z105" i="1" a="1"/>
  <c r="Z105" i="1" s="1"/>
  <c r="Z106" i="1" a="1"/>
  <c r="Z106" i="1" s="1"/>
  <c r="Z107" i="1" a="1"/>
  <c r="Z107" i="1" s="1"/>
  <c r="Z108" i="1" a="1"/>
  <c r="Z108" i="1" s="1"/>
  <c r="Z109" i="1" a="1"/>
  <c r="Z109" i="1" s="1"/>
  <c r="Z110" i="1" a="1"/>
  <c r="Z110" i="1" s="1"/>
  <c r="Z111" i="1" a="1"/>
  <c r="Z111" i="1" s="1"/>
  <c r="Z112" i="1" a="1"/>
  <c r="Z112" i="1" s="1"/>
  <c r="Z113" i="1" a="1"/>
  <c r="Z113" i="1" s="1"/>
  <c r="Z114" i="1" a="1"/>
  <c r="Z114" i="1" s="1"/>
  <c r="Z115" i="1" a="1"/>
  <c r="Z115" i="1" s="1"/>
  <c r="Z116" i="1" a="1"/>
  <c r="Z116" i="1" s="1"/>
  <c r="Z117" i="1" a="1"/>
  <c r="Z117" i="1" s="1"/>
  <c r="Z118" i="1" a="1"/>
  <c r="Z118" i="1" s="1"/>
  <c r="Z119" i="1" a="1"/>
  <c r="Z119" i="1" s="1"/>
  <c r="Z120" i="1" a="1"/>
  <c r="Z120" i="1" s="1"/>
  <c r="Z121" i="1" a="1"/>
  <c r="Z121" i="1" s="1"/>
  <c r="Z122" i="1" a="1"/>
  <c r="Z122" i="1" s="1"/>
  <c r="Z123" i="1" a="1"/>
  <c r="Z123" i="1" s="1"/>
  <c r="Z124" i="1" a="1"/>
  <c r="Z124" i="1" s="1"/>
  <c r="Z125" i="1" a="1"/>
  <c r="Z125" i="1" s="1"/>
  <c r="Z126" i="1" a="1"/>
  <c r="Z126" i="1" s="1"/>
  <c r="Z127" i="1" a="1"/>
  <c r="Z127" i="1" s="1"/>
  <c r="Z128" i="1" a="1"/>
  <c r="Z128" i="1" s="1"/>
  <c r="Z129" i="1" a="1"/>
  <c r="Z129" i="1" s="1"/>
  <c r="Z130" i="1" a="1"/>
  <c r="Z130" i="1" s="1"/>
  <c r="Z131" i="1" a="1"/>
  <c r="Z131" i="1" s="1"/>
  <c r="Z132" i="1" a="1"/>
  <c r="Z132" i="1" s="1"/>
  <c r="Z133" i="1" a="1"/>
  <c r="Z133" i="1" s="1"/>
  <c r="Z134" i="1" a="1"/>
  <c r="Z134" i="1" s="1"/>
  <c r="Z135" i="1" a="1"/>
  <c r="Z135" i="1" s="1"/>
  <c r="Z136" i="1" a="1"/>
  <c r="Z136" i="1" s="1"/>
  <c r="Z137" i="1" a="1"/>
  <c r="Z137" i="1" s="1"/>
  <c r="Z138" i="1" a="1"/>
  <c r="Z138" i="1" s="1"/>
  <c r="Z139" i="1" a="1"/>
  <c r="Z139" i="1" s="1"/>
  <c r="Z140" i="1" a="1"/>
  <c r="Z140" i="1" s="1"/>
  <c r="Z141" i="1" a="1"/>
  <c r="Z141" i="1" s="1"/>
  <c r="Z142" i="1" a="1"/>
  <c r="Z142" i="1" s="1"/>
  <c r="Z143" i="1" a="1"/>
  <c r="Z143" i="1" s="1"/>
  <c r="Z144" i="1" a="1"/>
  <c r="Z144" i="1" s="1"/>
  <c r="Z145" i="1" a="1"/>
  <c r="Z145" i="1" s="1"/>
  <c r="Z146" i="1" a="1"/>
  <c r="Z146" i="1" s="1"/>
  <c r="Z147" i="1" a="1"/>
  <c r="Z147" i="1" s="1"/>
  <c r="Z148" i="1" a="1"/>
  <c r="Z148" i="1" s="1"/>
  <c r="Z149" i="1" a="1"/>
  <c r="Z149" i="1" s="1"/>
  <c r="Z150" i="1" a="1"/>
  <c r="Z150" i="1" s="1"/>
  <c r="Z151" i="1" a="1"/>
  <c r="Z151" i="1" s="1"/>
  <c r="Z152" i="1" a="1"/>
  <c r="Z152" i="1" s="1"/>
  <c r="Z153" i="1" a="1"/>
  <c r="Z153" i="1" s="1"/>
  <c r="Z154" i="1" a="1"/>
  <c r="Z154" i="1" s="1"/>
  <c r="Z155" i="1" a="1"/>
  <c r="Z155" i="1" s="1"/>
  <c r="Z156" i="1" a="1"/>
  <c r="Z156" i="1" s="1"/>
  <c r="Z157" i="1" a="1"/>
  <c r="Z157" i="1" s="1"/>
  <c r="Z158" i="1" a="1"/>
  <c r="Z158" i="1" s="1"/>
  <c r="Z159" i="1" a="1"/>
  <c r="Z159" i="1" s="1"/>
  <c r="Z160" i="1" a="1"/>
  <c r="Z160" i="1" s="1"/>
  <c r="Z161" i="1" a="1"/>
  <c r="Z161" i="1" s="1"/>
  <c r="Z162" i="1" a="1"/>
  <c r="Z162" i="1" s="1"/>
  <c r="Z163" i="1" a="1"/>
  <c r="Z163" i="1" s="1"/>
  <c r="Z164" i="1" a="1"/>
  <c r="Z164" i="1" s="1"/>
  <c r="Z165" i="1" a="1"/>
  <c r="Z165" i="1" s="1"/>
  <c r="Z166" i="1" a="1"/>
  <c r="Z166" i="1" s="1"/>
  <c r="Z167" i="1" a="1"/>
  <c r="Z167" i="1" s="1"/>
  <c r="Z168" i="1" a="1"/>
  <c r="Z168" i="1" s="1"/>
  <c r="Z169" i="1" a="1"/>
  <c r="Z169" i="1" s="1"/>
  <c r="Z170" i="1" a="1"/>
  <c r="Z170" i="1" s="1"/>
  <c r="Z171" i="1" a="1"/>
  <c r="Z171" i="1" s="1"/>
  <c r="Z172" i="1" a="1"/>
  <c r="Z172" i="1" s="1"/>
  <c r="Z173" i="1" a="1"/>
  <c r="Z173" i="1" s="1"/>
  <c r="Z174" i="1" a="1"/>
  <c r="Z174" i="1" s="1"/>
  <c r="Z175" i="1" a="1"/>
  <c r="Z175" i="1" s="1"/>
  <c r="Z176" i="1" a="1"/>
  <c r="Z176" i="1" s="1"/>
  <c r="Z177" i="1" a="1"/>
  <c r="Z177" i="1" s="1"/>
  <c r="Z178" i="1" a="1"/>
  <c r="Z178" i="1" s="1"/>
  <c r="Z179" i="1" a="1"/>
  <c r="Z179" i="1" s="1"/>
  <c r="Z180" i="1" a="1"/>
  <c r="Z180" i="1" s="1"/>
  <c r="Z181" i="1" a="1"/>
  <c r="Z181" i="1" s="1"/>
  <c r="Z182" i="1" a="1"/>
  <c r="Z182" i="1" s="1"/>
  <c r="Z183" i="1" a="1"/>
  <c r="Z183" i="1" s="1"/>
  <c r="Z184" i="1" a="1"/>
  <c r="Z184" i="1" s="1"/>
  <c r="Z185" i="1" a="1"/>
  <c r="Z185" i="1" s="1"/>
  <c r="Z186" i="1" a="1"/>
  <c r="Z186" i="1" s="1"/>
  <c r="Z187" i="1" a="1"/>
  <c r="Z187" i="1" s="1"/>
  <c r="Z188" i="1" a="1"/>
  <c r="Z188" i="1" s="1"/>
  <c r="Z189" i="1" a="1"/>
  <c r="Z189" i="1" s="1"/>
  <c r="Z190" i="1" a="1"/>
  <c r="Z190" i="1" s="1"/>
  <c r="Z191" i="1" a="1"/>
  <c r="Z191" i="1" s="1"/>
  <c r="Z192" i="1" a="1"/>
  <c r="Z192" i="1" s="1"/>
  <c r="Z193" i="1" a="1"/>
  <c r="Z193" i="1" s="1"/>
  <c r="Z194" i="1" a="1"/>
  <c r="Z194" i="1" s="1"/>
  <c r="Z195" i="1" a="1"/>
  <c r="Z195" i="1" s="1"/>
  <c r="Z196" i="1" a="1"/>
  <c r="Z196" i="1" s="1"/>
  <c r="Z197" i="1" a="1"/>
  <c r="Z197" i="1" s="1"/>
  <c r="Z198" i="1" a="1"/>
  <c r="Z198" i="1" s="1"/>
  <c r="Z199" i="1" a="1"/>
  <c r="Z199" i="1" s="1"/>
  <c r="Z200" i="1" a="1"/>
  <c r="Z200" i="1" s="1"/>
  <c r="Z201" i="1" a="1"/>
  <c r="Z201" i="1" s="1"/>
  <c r="Z202" i="1" a="1"/>
  <c r="Z202" i="1" s="1"/>
  <c r="Z203" i="1" a="1"/>
  <c r="Z203" i="1" s="1"/>
  <c r="Z204" i="1" a="1"/>
  <c r="Z204" i="1" s="1"/>
  <c r="Z205" i="1" a="1"/>
  <c r="Z205" i="1" s="1"/>
  <c r="Z206" i="1" a="1"/>
  <c r="Z206" i="1" s="1"/>
  <c r="Z207" i="1" a="1"/>
  <c r="Z207" i="1" s="1"/>
  <c r="Z208" i="1" a="1"/>
  <c r="Z208" i="1" s="1"/>
  <c r="Z209" i="1" a="1"/>
  <c r="Z209" i="1" s="1"/>
  <c r="Z210" i="1" a="1"/>
  <c r="Z210" i="1" s="1"/>
  <c r="Z211" i="1" a="1"/>
  <c r="Z211" i="1" s="1"/>
  <c r="Z212" i="1" a="1"/>
  <c r="Z212" i="1" s="1"/>
  <c r="Z213" i="1" a="1"/>
  <c r="Z213" i="1" s="1"/>
  <c r="Z214" i="1" a="1"/>
  <c r="Z214" i="1" s="1"/>
  <c r="Z215" i="1" a="1"/>
  <c r="Z215" i="1" s="1"/>
  <c r="Z216" i="1" a="1"/>
  <c r="Z216" i="1" s="1"/>
  <c r="Z217" i="1" a="1"/>
  <c r="Z217" i="1" s="1"/>
  <c r="Z218" i="1" a="1"/>
  <c r="Z218" i="1" s="1"/>
  <c r="Z219" i="1" a="1"/>
  <c r="Z219" i="1" s="1"/>
  <c r="Z220" i="1" a="1"/>
  <c r="Z220" i="1" s="1"/>
  <c r="Z221" i="1" a="1"/>
  <c r="Z221" i="1" s="1"/>
  <c r="Z222" i="1" a="1"/>
  <c r="Z222" i="1" s="1"/>
  <c r="Z223" i="1" a="1"/>
  <c r="Z223" i="1" s="1"/>
  <c r="Z224" i="1" a="1"/>
  <c r="Z224" i="1" s="1"/>
  <c r="Z225" i="1" a="1"/>
  <c r="Z225" i="1" s="1"/>
  <c r="Z226" i="1" a="1"/>
  <c r="Z226" i="1" s="1"/>
  <c r="Z227" i="1" a="1"/>
  <c r="Z227" i="1" s="1"/>
  <c r="Z228" i="1" a="1"/>
  <c r="Z228" i="1" s="1"/>
  <c r="Z229" i="1" a="1"/>
  <c r="Z229" i="1" s="1"/>
  <c r="Z230" i="1" a="1"/>
  <c r="Z230" i="1" s="1"/>
  <c r="Z231" i="1" a="1"/>
  <c r="Z231" i="1" s="1"/>
  <c r="Z232" i="1" a="1"/>
  <c r="Z232" i="1" s="1"/>
  <c r="Z233" i="1" a="1"/>
  <c r="Z233" i="1" s="1"/>
  <c r="Z234" i="1" a="1"/>
  <c r="Z234" i="1" s="1"/>
  <c r="Z235" i="1" a="1"/>
  <c r="Z235" i="1" s="1"/>
  <c r="Z236" i="1" a="1"/>
  <c r="Z236" i="1" s="1"/>
  <c r="Z237" i="1" a="1"/>
  <c r="Z237" i="1" s="1"/>
  <c r="Z238" i="1" a="1"/>
  <c r="Z238" i="1" s="1"/>
  <c r="Z239" i="1" a="1"/>
  <c r="Z239" i="1" s="1"/>
  <c r="Z240" i="1" a="1"/>
  <c r="Z240" i="1" s="1"/>
  <c r="Z241" i="1" a="1"/>
  <c r="Z241" i="1" s="1"/>
  <c r="Z242" i="1" a="1"/>
  <c r="Z242" i="1" s="1"/>
  <c r="Z243" i="1" a="1"/>
  <c r="Z243" i="1" s="1"/>
  <c r="Z244" i="1" a="1"/>
  <c r="Z244" i="1" s="1"/>
  <c r="Z245" i="1" a="1"/>
  <c r="Z245" i="1" s="1"/>
  <c r="Z246" i="1" a="1"/>
  <c r="Z246" i="1" s="1"/>
  <c r="Z247" i="1" a="1"/>
  <c r="Z247" i="1" s="1"/>
  <c r="Z248" i="1" a="1"/>
  <c r="Z248" i="1" s="1"/>
  <c r="Z249" i="1" a="1"/>
  <c r="Z249" i="1" s="1"/>
  <c r="Z250" i="1" a="1"/>
  <c r="Z250" i="1" s="1"/>
  <c r="Z251" i="1" a="1"/>
  <c r="Z251" i="1" s="1"/>
  <c r="Z252" i="1" a="1"/>
  <c r="Z252" i="1" s="1"/>
  <c r="Z253" i="1" a="1"/>
  <c r="Z253" i="1" s="1"/>
  <c r="Z254" i="1" a="1"/>
  <c r="Z254" i="1" s="1"/>
  <c r="Z255" i="1" a="1"/>
  <c r="Z255" i="1" s="1"/>
  <c r="Z256" i="1" a="1"/>
  <c r="Z256" i="1" s="1"/>
  <c r="Z257" i="1" a="1"/>
  <c r="Z257" i="1" s="1"/>
  <c r="Z258" i="1" a="1"/>
  <c r="Z258" i="1" s="1"/>
  <c r="Z259" i="1" a="1"/>
  <c r="Z259" i="1" s="1"/>
  <c r="Z260" i="1" a="1"/>
  <c r="Z260" i="1" s="1"/>
  <c r="Z261" i="1" a="1"/>
  <c r="Z261" i="1" s="1"/>
  <c r="Z262" i="1" a="1"/>
  <c r="Z262" i="1" s="1"/>
  <c r="Z263" i="1" a="1"/>
  <c r="Z263" i="1" s="1"/>
  <c r="Z264" i="1" a="1"/>
  <c r="Z264" i="1" s="1"/>
  <c r="Z265" i="1" a="1"/>
  <c r="Z265" i="1" s="1"/>
  <c r="Z266" i="1" a="1"/>
  <c r="Z266" i="1" s="1"/>
  <c r="Z267" i="1" a="1"/>
  <c r="Z267" i="1" s="1"/>
  <c r="Z268" i="1" a="1"/>
  <c r="Z268" i="1" s="1"/>
  <c r="Z269" i="1" a="1"/>
  <c r="Z269" i="1" s="1"/>
  <c r="Z270" i="1" a="1"/>
  <c r="Z270" i="1" s="1"/>
  <c r="Z271" i="1" a="1"/>
  <c r="Z271" i="1" s="1"/>
  <c r="Z272" i="1" a="1"/>
  <c r="Z272" i="1" s="1"/>
  <c r="Z273" i="1" a="1"/>
  <c r="Z273" i="1" s="1"/>
  <c r="Z274" i="1" a="1"/>
  <c r="Z274" i="1" s="1"/>
  <c r="Z275" i="1" a="1"/>
  <c r="Z275" i="1" s="1"/>
  <c r="Z276" i="1" a="1"/>
  <c r="Z276" i="1" s="1"/>
  <c r="Z277" i="1" a="1"/>
  <c r="Z277" i="1" s="1"/>
  <c r="Z278" i="1" a="1"/>
  <c r="Z278" i="1" s="1"/>
  <c r="Z279" i="1" a="1"/>
  <c r="Z279" i="1" s="1"/>
  <c r="Z280" i="1" a="1"/>
  <c r="Z280" i="1" s="1"/>
  <c r="Z281" i="1" a="1"/>
  <c r="Z281" i="1" s="1"/>
  <c r="Z282" i="1" a="1"/>
  <c r="Z282" i="1" s="1"/>
  <c r="Z283" i="1" a="1"/>
  <c r="Z283" i="1" s="1"/>
  <c r="Z284" i="1" a="1"/>
  <c r="Z284" i="1" s="1"/>
  <c r="Z285" i="1" a="1"/>
  <c r="Z285" i="1" s="1"/>
  <c r="Z286" i="1" a="1"/>
  <c r="Z286" i="1" s="1"/>
  <c r="Z287" i="1" a="1"/>
  <c r="Z287" i="1" s="1"/>
  <c r="Z288" i="1" a="1"/>
  <c r="Z288" i="1" s="1"/>
  <c r="Z289" i="1" a="1"/>
  <c r="Z289" i="1" s="1"/>
  <c r="Z290" i="1" a="1"/>
  <c r="Z290" i="1" s="1"/>
  <c r="Z291" i="1" a="1"/>
  <c r="Z291" i="1" s="1"/>
  <c r="Z292" i="1" a="1"/>
  <c r="Z292" i="1" s="1"/>
  <c r="Z293" i="1" a="1"/>
  <c r="Z293" i="1" s="1"/>
  <c r="Z294" i="1" a="1"/>
  <c r="Z294" i="1" s="1"/>
  <c r="Z295" i="1" a="1"/>
  <c r="Z295" i="1" s="1"/>
  <c r="Z296" i="1" a="1"/>
  <c r="Z296" i="1" s="1"/>
  <c r="Z297" i="1" a="1"/>
  <c r="Z297" i="1" s="1"/>
  <c r="Z298" i="1" a="1"/>
  <c r="Z298" i="1" s="1"/>
  <c r="Z299" i="1" a="1"/>
  <c r="Z299" i="1" s="1"/>
  <c r="Z300" i="1" a="1"/>
  <c r="Z300" i="1" s="1"/>
  <c r="Z301" i="1" a="1"/>
  <c r="Z301" i="1" s="1"/>
  <c r="Z302" i="1" a="1"/>
  <c r="Z302" i="1" s="1"/>
  <c r="Z303" i="1" a="1"/>
  <c r="Z303" i="1" s="1"/>
  <c r="Z304" i="1" a="1"/>
  <c r="Z304" i="1" s="1"/>
  <c r="Z305" i="1" a="1"/>
  <c r="Z305" i="1" s="1"/>
  <c r="Z306" i="1" a="1"/>
  <c r="Z306" i="1" s="1"/>
  <c r="Z307" i="1" a="1"/>
  <c r="Z307" i="1" s="1"/>
  <c r="Z308" i="1" a="1"/>
  <c r="Z308" i="1" s="1"/>
  <c r="Z309" i="1" a="1"/>
  <c r="Z309" i="1" s="1"/>
  <c r="Z310" i="1" a="1"/>
  <c r="Z310" i="1" s="1"/>
  <c r="Z311" i="1" a="1"/>
  <c r="Z311" i="1" s="1"/>
  <c r="Z312" i="1" a="1"/>
  <c r="Z312" i="1" s="1"/>
  <c r="Z313" i="1" a="1"/>
  <c r="Z313" i="1" s="1"/>
  <c r="Z314" i="1" a="1"/>
  <c r="Z314" i="1" s="1"/>
  <c r="Z315" i="1" a="1"/>
  <c r="Z315" i="1" s="1"/>
  <c r="Z316" i="1" a="1"/>
  <c r="Z316" i="1" s="1"/>
  <c r="Z317" i="1" a="1"/>
  <c r="Z317" i="1" s="1"/>
  <c r="Z318" i="1" a="1"/>
  <c r="Z318" i="1" s="1"/>
  <c r="Z319" i="1" a="1"/>
  <c r="Z319" i="1" s="1"/>
  <c r="Z320" i="1" a="1"/>
  <c r="Z320" i="1" s="1"/>
  <c r="Z321" i="1" a="1"/>
  <c r="Z321" i="1" s="1"/>
  <c r="Z322" i="1" a="1"/>
  <c r="Z322" i="1" s="1"/>
  <c r="Z323" i="1" a="1"/>
  <c r="Z323" i="1" s="1"/>
  <c r="Z324" i="1" a="1"/>
  <c r="Z324" i="1" s="1"/>
  <c r="Z325" i="1" a="1"/>
  <c r="Z325" i="1" s="1"/>
  <c r="Z326" i="1" a="1"/>
  <c r="Z326" i="1" s="1"/>
  <c r="Z327" i="1" a="1"/>
  <c r="Z327" i="1" s="1"/>
  <c r="Z328" i="1" a="1"/>
  <c r="Z328" i="1" s="1"/>
  <c r="Z329" i="1" a="1"/>
  <c r="Z329" i="1" s="1"/>
  <c r="Z330" i="1" a="1"/>
  <c r="Z330" i="1" s="1"/>
  <c r="Z331" i="1" a="1"/>
  <c r="Z331" i="1" s="1"/>
  <c r="Z332" i="1" a="1"/>
  <c r="Z332" i="1" s="1"/>
  <c r="Z333" i="1" a="1"/>
  <c r="Z333" i="1" s="1"/>
  <c r="Z334" i="1" a="1"/>
  <c r="Z334" i="1" s="1"/>
  <c r="Z335" i="1" a="1"/>
  <c r="Z335" i="1" s="1"/>
  <c r="Z336" i="1" a="1"/>
  <c r="Z336" i="1" s="1"/>
  <c r="Z337" i="1" a="1"/>
  <c r="Z337" i="1" s="1"/>
  <c r="Z338" i="1" a="1"/>
  <c r="Z338" i="1" s="1"/>
  <c r="Z339" i="1" a="1"/>
  <c r="Z339" i="1" s="1"/>
  <c r="Z340" i="1" a="1"/>
  <c r="Z340" i="1" s="1"/>
  <c r="Z341" i="1" a="1"/>
  <c r="Z341" i="1" s="1"/>
  <c r="Z342" i="1" a="1"/>
  <c r="Z342" i="1" s="1"/>
  <c r="Z343" i="1" a="1"/>
  <c r="Z343" i="1" s="1"/>
  <c r="Z344" i="1" a="1"/>
  <c r="Z344" i="1" s="1"/>
  <c r="Z345" i="1" a="1"/>
  <c r="Z345" i="1" s="1"/>
  <c r="Z346" i="1" a="1"/>
  <c r="Z346" i="1" s="1"/>
  <c r="Z347" i="1" a="1"/>
  <c r="Z347" i="1" s="1"/>
  <c r="Z348" i="1" a="1"/>
  <c r="Z348" i="1" s="1"/>
  <c r="Z349" i="1" a="1"/>
  <c r="Z349" i="1" s="1"/>
  <c r="Z350" i="1" a="1"/>
  <c r="Z350" i="1" s="1"/>
  <c r="Z351" i="1" a="1"/>
  <c r="Z351" i="1" s="1"/>
  <c r="Z352" i="1" a="1"/>
  <c r="Z352" i="1" s="1"/>
  <c r="Z353" i="1" a="1"/>
  <c r="Z353" i="1" s="1"/>
  <c r="Z354" i="1" a="1"/>
  <c r="Z354" i="1" s="1"/>
  <c r="Z355" i="1" a="1"/>
  <c r="Z355" i="1" s="1"/>
  <c r="Z356" i="1" a="1"/>
  <c r="Z356" i="1" s="1"/>
  <c r="Z357" i="1" a="1"/>
  <c r="Z357" i="1" s="1"/>
  <c r="Z358" i="1" a="1"/>
  <c r="Z358" i="1" s="1"/>
  <c r="Z359" i="1" a="1"/>
  <c r="Z359" i="1" s="1"/>
  <c r="Z360" i="1" a="1"/>
  <c r="Z360" i="1" s="1"/>
  <c r="Z361" i="1" a="1"/>
  <c r="Z361" i="1" s="1"/>
  <c r="Z362" i="1" a="1"/>
  <c r="Z362" i="1" s="1"/>
  <c r="Z363" i="1" a="1"/>
  <c r="Z363" i="1" s="1"/>
  <c r="Z364" i="1" a="1"/>
  <c r="Z364" i="1" s="1"/>
  <c r="Z365" i="1" a="1"/>
  <c r="Z365" i="1" s="1"/>
  <c r="Z366" i="1" a="1"/>
  <c r="Z366" i="1" s="1"/>
  <c r="Z367" i="1" a="1"/>
  <c r="Z367" i="1" s="1"/>
  <c r="Z368" i="1" a="1"/>
  <c r="Z368" i="1" s="1"/>
  <c r="Z369" i="1" a="1"/>
  <c r="Z369" i="1" s="1"/>
  <c r="Z370" i="1" a="1"/>
  <c r="Z370" i="1" s="1"/>
  <c r="Z371" i="1" a="1"/>
  <c r="Z371" i="1" s="1"/>
  <c r="Z372" i="1" a="1"/>
  <c r="Z372" i="1" s="1"/>
  <c r="Z373" i="1" a="1"/>
  <c r="Z373" i="1" s="1"/>
  <c r="Z374" i="1" a="1"/>
  <c r="Z374" i="1" s="1"/>
  <c r="Z375" i="1" a="1"/>
  <c r="Z375" i="1" s="1"/>
  <c r="Z376" i="1" a="1"/>
  <c r="Z376" i="1" s="1"/>
  <c r="Z377" i="1" a="1"/>
  <c r="Z377" i="1" s="1"/>
  <c r="Z378" i="1" a="1"/>
  <c r="Z378" i="1" s="1"/>
  <c r="Z379" i="1" a="1"/>
  <c r="Z379" i="1" s="1"/>
  <c r="Z380" i="1" a="1"/>
  <c r="Z380" i="1" s="1"/>
  <c r="Z381" i="1" a="1"/>
  <c r="Z381" i="1" s="1"/>
  <c r="Z382" i="1" a="1"/>
  <c r="Z382" i="1" s="1"/>
  <c r="Z383" i="1" a="1"/>
  <c r="Z383" i="1" s="1"/>
  <c r="Z384" i="1" a="1"/>
  <c r="Z384" i="1" s="1"/>
  <c r="Z385" i="1" a="1"/>
  <c r="Z385" i="1" s="1"/>
  <c r="Z386" i="1" a="1"/>
  <c r="Z386" i="1" s="1"/>
  <c r="Z387" i="1" a="1"/>
  <c r="Z387" i="1" s="1"/>
  <c r="Z388" i="1" a="1"/>
  <c r="Z388" i="1" s="1"/>
  <c r="Z389" i="1" a="1"/>
  <c r="Z389" i="1" s="1"/>
  <c r="Z390" i="1" a="1"/>
  <c r="Z390" i="1" s="1"/>
  <c r="Z391" i="1" a="1"/>
  <c r="Z391" i="1" s="1"/>
  <c r="Z392" i="1" a="1"/>
  <c r="Z392" i="1" s="1"/>
  <c r="Z393" i="1" a="1"/>
  <c r="Z393" i="1" s="1"/>
  <c r="Z394" i="1" a="1"/>
  <c r="Z394" i="1" s="1"/>
  <c r="Z395" i="1" a="1"/>
  <c r="Z395" i="1" s="1"/>
  <c r="Z396" i="1" a="1"/>
  <c r="Z396" i="1" s="1"/>
  <c r="Z397" i="1" a="1"/>
  <c r="Z397" i="1" s="1"/>
  <c r="Z398" i="1" a="1"/>
  <c r="Z398" i="1" s="1"/>
  <c r="Z399" i="1" a="1"/>
  <c r="Z399" i="1" s="1"/>
  <c r="Z400" i="1" a="1"/>
  <c r="Z400" i="1" s="1"/>
  <c r="Z401" i="1" a="1"/>
  <c r="Z401" i="1" s="1"/>
  <c r="Z402" i="1" a="1"/>
  <c r="Z402" i="1" s="1"/>
  <c r="Z403" i="1" a="1"/>
  <c r="Z403" i="1" s="1"/>
  <c r="Z404" i="1" a="1"/>
  <c r="Z404" i="1" s="1"/>
  <c r="Z405" i="1" a="1"/>
  <c r="Z405" i="1" s="1"/>
  <c r="Z406" i="1" a="1"/>
  <c r="Z406" i="1" s="1"/>
  <c r="Z407" i="1" a="1"/>
  <c r="Z407" i="1" s="1"/>
  <c r="Z408" i="1" a="1"/>
  <c r="Z408" i="1" s="1"/>
  <c r="Z409" i="1" a="1"/>
  <c r="Z409" i="1" s="1"/>
  <c r="Z410" i="1" a="1"/>
  <c r="Z410" i="1" s="1"/>
  <c r="Z411" i="1" a="1"/>
  <c r="Z411" i="1" s="1"/>
  <c r="Z412" i="1" a="1"/>
  <c r="Z412" i="1" s="1"/>
  <c r="Z413" i="1" a="1"/>
  <c r="Z413" i="1" s="1"/>
  <c r="Z414" i="1" a="1"/>
  <c r="Z414" i="1" s="1"/>
  <c r="Z415" i="1" a="1"/>
  <c r="Z415" i="1" s="1"/>
  <c r="Z416" i="1" a="1"/>
  <c r="Z416" i="1" s="1"/>
  <c r="Z417" i="1" a="1"/>
  <c r="Z417" i="1" s="1"/>
  <c r="Z418" i="1" a="1"/>
  <c r="Z418" i="1" s="1"/>
  <c r="Z419" i="1" a="1"/>
  <c r="Z419" i="1" s="1"/>
  <c r="Z420" i="1" a="1"/>
  <c r="Z420" i="1" s="1"/>
  <c r="Z421" i="1" a="1"/>
  <c r="Z421" i="1" s="1"/>
  <c r="Z422" i="1" a="1"/>
  <c r="Z422" i="1" s="1"/>
  <c r="Z423" i="1" a="1"/>
  <c r="Z423" i="1" s="1"/>
  <c r="Z424" i="1" a="1"/>
  <c r="Z424" i="1" s="1"/>
  <c r="Z425" i="1" a="1"/>
  <c r="Z425" i="1" s="1"/>
  <c r="Z426" i="1" a="1"/>
  <c r="Z426" i="1" s="1"/>
  <c r="Z427" i="1" a="1"/>
  <c r="Z427" i="1" s="1"/>
  <c r="Z428" i="1" a="1"/>
  <c r="Z428" i="1" s="1"/>
  <c r="Z429" i="1" a="1"/>
  <c r="Z429" i="1" s="1"/>
  <c r="Z430" i="1" a="1"/>
  <c r="Z430" i="1" s="1"/>
  <c r="Z431" i="1" a="1"/>
  <c r="Z431" i="1" s="1"/>
  <c r="Z432" i="1" a="1"/>
  <c r="Z432" i="1" s="1"/>
  <c r="Z433" i="1" a="1"/>
  <c r="Z433" i="1" s="1"/>
  <c r="Z434" i="1" a="1"/>
  <c r="Z434" i="1" s="1"/>
  <c r="Z435" i="1" a="1"/>
  <c r="Z435" i="1" s="1"/>
  <c r="Z436" i="1" a="1"/>
  <c r="Z436" i="1" s="1"/>
  <c r="Z437" i="1" a="1"/>
  <c r="Z437" i="1" s="1"/>
  <c r="Z438" i="1" a="1"/>
  <c r="Z438" i="1" s="1"/>
  <c r="Z439" i="1" a="1"/>
  <c r="Z439" i="1" s="1"/>
  <c r="Z440" i="1" a="1"/>
  <c r="Z440" i="1" s="1"/>
  <c r="Z441" i="1" a="1"/>
  <c r="Z441" i="1" s="1"/>
  <c r="Z442" i="1" a="1"/>
  <c r="Z442" i="1" s="1"/>
  <c r="Z443" i="1" a="1"/>
  <c r="Z443" i="1" s="1"/>
  <c r="Z444" i="1" a="1"/>
  <c r="Z444" i="1" s="1"/>
  <c r="Z445" i="1" a="1"/>
  <c r="Z445" i="1" s="1"/>
  <c r="Z446" i="1" a="1"/>
  <c r="Z446" i="1" s="1"/>
  <c r="Z447" i="1" a="1"/>
  <c r="Z447" i="1" s="1"/>
  <c r="Z448" i="1" a="1"/>
  <c r="Z448" i="1" s="1"/>
  <c r="Z449" i="1" a="1"/>
  <c r="Z449" i="1" s="1"/>
  <c r="Z450" i="1" a="1"/>
  <c r="Z450" i="1" s="1"/>
  <c r="Z451" i="1" a="1"/>
  <c r="Z451" i="1" s="1"/>
  <c r="Z452" i="1" a="1"/>
  <c r="Z452" i="1" s="1"/>
  <c r="Z453" i="1" a="1"/>
  <c r="Z453" i="1" s="1"/>
  <c r="Z454" i="1" a="1"/>
  <c r="Z454" i="1" s="1"/>
  <c r="Z455" i="1" a="1"/>
  <c r="Z455" i="1" s="1"/>
  <c r="Z456" i="1" a="1"/>
  <c r="Z456" i="1" s="1"/>
  <c r="Z457" i="1" a="1"/>
  <c r="Z457" i="1" s="1"/>
  <c r="Z458" i="1" a="1"/>
  <c r="Z458" i="1" s="1"/>
  <c r="Z459" i="1" a="1"/>
  <c r="Z459" i="1" s="1"/>
  <c r="Z460" i="1" a="1"/>
  <c r="Z460" i="1" s="1"/>
  <c r="Z461" i="1" a="1"/>
  <c r="Z461" i="1" s="1"/>
  <c r="Z462" i="1" a="1"/>
  <c r="Z462" i="1" s="1"/>
  <c r="Z463" i="1" a="1"/>
  <c r="Z463" i="1" s="1"/>
  <c r="Z464" i="1" a="1"/>
  <c r="Z464" i="1" s="1"/>
  <c r="Z465" i="1" a="1"/>
  <c r="Z465" i="1" s="1"/>
  <c r="Z466" i="1" a="1"/>
  <c r="Z466" i="1" s="1"/>
  <c r="Z467" i="1" a="1"/>
  <c r="Z467" i="1" s="1"/>
  <c r="Z468" i="1" a="1"/>
  <c r="Z468" i="1" s="1"/>
  <c r="Z469" i="1" a="1"/>
  <c r="Z469" i="1" s="1"/>
  <c r="Z470" i="1" a="1"/>
  <c r="Z470" i="1" s="1"/>
  <c r="Z471" i="1" a="1"/>
  <c r="Z471" i="1" s="1"/>
  <c r="Z472" i="1" a="1"/>
  <c r="Z472" i="1" s="1"/>
  <c r="Z473" i="1" a="1"/>
  <c r="Z473" i="1" s="1"/>
  <c r="Z474" i="1" a="1"/>
  <c r="Z474" i="1" s="1"/>
  <c r="Z475" i="1" a="1"/>
  <c r="Z475" i="1" s="1"/>
  <c r="Z476" i="1" a="1"/>
  <c r="Z476" i="1" s="1"/>
  <c r="Z477" i="1" a="1"/>
  <c r="Z477" i="1" s="1"/>
  <c r="Z478" i="1" a="1"/>
  <c r="Z478" i="1" s="1"/>
  <c r="Z479" i="1" a="1"/>
  <c r="Z479" i="1" s="1"/>
  <c r="Z480" i="1" a="1"/>
  <c r="Z480" i="1" s="1"/>
  <c r="Z481" i="1" a="1"/>
  <c r="Z481" i="1" s="1"/>
  <c r="Z482" i="1" a="1"/>
  <c r="Z482" i="1" s="1"/>
  <c r="Z483" i="1" a="1"/>
  <c r="Z483" i="1" s="1"/>
  <c r="Z484" i="1" a="1"/>
  <c r="Z484" i="1" s="1"/>
  <c r="Z485" i="1" a="1"/>
  <c r="Z485" i="1" s="1"/>
  <c r="Z486" i="1" a="1"/>
  <c r="Z486" i="1" s="1"/>
  <c r="Z487" i="1" a="1"/>
  <c r="Z487" i="1" s="1"/>
  <c r="Z488" i="1" a="1"/>
  <c r="Z488" i="1" s="1"/>
  <c r="Z489" i="1" a="1"/>
  <c r="Z489" i="1" s="1"/>
  <c r="Z490" i="1" a="1"/>
  <c r="Z490" i="1" s="1"/>
  <c r="Z491" i="1" a="1"/>
  <c r="Z491" i="1" s="1"/>
  <c r="Z492" i="1" a="1"/>
  <c r="Z492" i="1" s="1"/>
  <c r="Z493" i="1" a="1"/>
  <c r="Z493" i="1" s="1"/>
  <c r="Z494" i="1" a="1"/>
  <c r="Z494" i="1" s="1"/>
  <c r="Z495" i="1" a="1"/>
  <c r="Z495" i="1" s="1"/>
  <c r="Z496" i="1" a="1"/>
  <c r="Z496" i="1" s="1"/>
  <c r="Z497" i="1" a="1"/>
  <c r="Z497" i="1" s="1"/>
  <c r="Z498" i="1" a="1"/>
  <c r="Z498" i="1" s="1"/>
  <c r="Z499" i="1" a="1"/>
  <c r="Z499" i="1" s="1"/>
  <c r="Z500" i="1" a="1"/>
  <c r="Z500" i="1" s="1"/>
  <c r="Z501" i="1" a="1"/>
  <c r="Z501" i="1" s="1"/>
  <c r="Z502" i="1" a="1"/>
  <c r="Z502" i="1" s="1"/>
  <c r="Z503" i="1" a="1"/>
  <c r="Z503" i="1" s="1"/>
  <c r="Z504" i="1" a="1"/>
  <c r="Z504" i="1" s="1"/>
  <c r="Z505" i="1" a="1"/>
  <c r="Z505" i="1" s="1"/>
  <c r="Z506" i="1" a="1"/>
  <c r="Z506" i="1" s="1"/>
  <c r="Z507" i="1" a="1"/>
  <c r="Z507" i="1" s="1"/>
  <c r="Z508" i="1" a="1"/>
  <c r="Z508" i="1" s="1"/>
  <c r="Z509" i="1" a="1"/>
  <c r="Z509" i="1" s="1"/>
  <c r="Z510" i="1" a="1"/>
  <c r="Z510" i="1" s="1"/>
  <c r="Z511" i="1" a="1"/>
  <c r="Z511" i="1" s="1"/>
  <c r="Z512" i="1" a="1"/>
  <c r="Z512" i="1" s="1"/>
  <c r="Z513" i="1" a="1"/>
  <c r="Z513" i="1" s="1"/>
  <c r="Z514" i="1" a="1"/>
  <c r="Z514" i="1" s="1"/>
  <c r="Z515" i="1" a="1"/>
  <c r="Z515" i="1" s="1"/>
  <c r="Z516" i="1" a="1"/>
  <c r="Z516" i="1" s="1"/>
  <c r="Z517" i="1" a="1"/>
  <c r="Z517" i="1" s="1"/>
  <c r="Z518" i="1" a="1"/>
  <c r="Z518" i="1" s="1"/>
  <c r="Z519" i="1" a="1"/>
  <c r="Z519" i="1" s="1"/>
  <c r="Z520" i="1" a="1"/>
  <c r="Z520" i="1" s="1"/>
  <c r="Z521" i="1" a="1"/>
  <c r="Z521" i="1" s="1"/>
  <c r="Z522" i="1" a="1"/>
  <c r="Z522" i="1" s="1"/>
  <c r="Z523" i="1" a="1"/>
  <c r="Z523" i="1" s="1"/>
  <c r="Z524" i="1" a="1"/>
  <c r="Z524" i="1" s="1"/>
  <c r="Z525" i="1" a="1"/>
  <c r="Z525" i="1" s="1"/>
  <c r="Z526" i="1" a="1"/>
  <c r="Z526" i="1" s="1"/>
  <c r="Z527" i="1" a="1"/>
  <c r="Z527" i="1" s="1"/>
  <c r="Z528" i="1" a="1"/>
  <c r="Z528" i="1" s="1"/>
  <c r="Z529" i="1" a="1"/>
  <c r="Z529" i="1" s="1"/>
  <c r="Z530" i="1" a="1"/>
  <c r="Z530" i="1" s="1"/>
  <c r="Z531" i="1" a="1"/>
  <c r="Z531" i="1" s="1"/>
  <c r="Z532" i="1" a="1"/>
  <c r="Z532" i="1" s="1"/>
  <c r="Z533" i="1" a="1"/>
  <c r="Z533" i="1" s="1"/>
  <c r="Z534" i="1" a="1"/>
  <c r="Z534" i="1" s="1"/>
  <c r="Z535" i="1" a="1"/>
  <c r="Z535" i="1" s="1"/>
  <c r="Z536" i="1" a="1"/>
  <c r="Z536" i="1" s="1"/>
  <c r="Z537" i="1" a="1"/>
  <c r="Z537" i="1" s="1"/>
  <c r="Z538" i="1" a="1"/>
  <c r="Z538" i="1" s="1"/>
  <c r="Z539" i="1" a="1"/>
  <c r="Z539" i="1" s="1"/>
  <c r="Z540" i="1" a="1"/>
  <c r="Z540" i="1" s="1"/>
  <c r="Z541" i="1" a="1"/>
  <c r="Z541" i="1" s="1"/>
  <c r="Z542" i="1" a="1"/>
  <c r="Z542" i="1" s="1"/>
  <c r="Z543" i="1" a="1"/>
  <c r="Z543" i="1" s="1"/>
  <c r="Z544" i="1" a="1"/>
  <c r="Z544" i="1" s="1"/>
  <c r="Z545" i="1" a="1"/>
  <c r="Z545" i="1" s="1"/>
  <c r="Z546" i="1" a="1"/>
  <c r="Z546" i="1" s="1"/>
  <c r="Z547" i="1" a="1"/>
  <c r="Z547" i="1" s="1"/>
  <c r="Z548" i="1" a="1"/>
  <c r="Z548" i="1" s="1"/>
  <c r="Z549" i="1" a="1"/>
  <c r="Z549" i="1" s="1"/>
  <c r="Z550" i="1" a="1"/>
  <c r="Z550" i="1" s="1"/>
  <c r="Z551" i="1" a="1"/>
  <c r="Z551" i="1" s="1"/>
  <c r="Z552" i="1" a="1"/>
  <c r="Z552" i="1" s="1"/>
  <c r="Z553" i="1" a="1"/>
  <c r="Z553" i="1" s="1"/>
  <c r="Z554" i="1" a="1"/>
  <c r="Z554" i="1" s="1"/>
  <c r="Z555" i="1" a="1"/>
  <c r="Z555" i="1" s="1"/>
  <c r="Z556" i="1" a="1"/>
  <c r="Z556" i="1" s="1"/>
  <c r="Z557" i="1" a="1"/>
  <c r="Z557" i="1" s="1"/>
  <c r="Z558" i="1" a="1"/>
  <c r="Z558" i="1" s="1"/>
  <c r="Z559" i="1" a="1"/>
  <c r="Z559" i="1" s="1"/>
  <c r="Z560" i="1" a="1"/>
  <c r="Z560" i="1" s="1"/>
  <c r="Z561" i="1" a="1"/>
  <c r="Z561" i="1" s="1"/>
  <c r="Z562" i="1" a="1"/>
  <c r="Z562" i="1" s="1"/>
  <c r="Z563" i="1" a="1"/>
  <c r="Z563" i="1" s="1"/>
  <c r="Z564" i="1" a="1"/>
  <c r="Z564" i="1" s="1"/>
  <c r="Z565" i="1" a="1"/>
  <c r="Z565" i="1" s="1"/>
  <c r="Z566" i="1" a="1"/>
  <c r="Z566" i="1" s="1"/>
  <c r="Z567" i="1" a="1"/>
  <c r="Z567" i="1" s="1"/>
  <c r="Z568" i="1" a="1"/>
  <c r="Z568" i="1" s="1"/>
  <c r="Z569" i="1" a="1"/>
  <c r="Z569" i="1" s="1"/>
  <c r="Z570" i="1" a="1"/>
  <c r="Z570" i="1" s="1"/>
  <c r="Z571" i="1" a="1"/>
  <c r="Z571" i="1" s="1"/>
  <c r="Z572" i="1" a="1"/>
  <c r="Z572" i="1" s="1"/>
  <c r="Z573" i="1" a="1"/>
  <c r="Z573" i="1" s="1"/>
  <c r="Z574" i="1" a="1"/>
  <c r="Z574" i="1" s="1"/>
  <c r="Z575" i="1" a="1"/>
  <c r="Z575" i="1" s="1"/>
  <c r="Z576" i="1" a="1"/>
  <c r="Z576" i="1" s="1"/>
  <c r="Z577" i="1" a="1"/>
  <c r="Z577" i="1" s="1"/>
  <c r="Z578" i="1" a="1"/>
  <c r="Z578" i="1" s="1"/>
  <c r="Z579" i="1" a="1"/>
  <c r="Z579" i="1" s="1"/>
  <c r="Z580" i="1" a="1"/>
  <c r="Z580" i="1" s="1"/>
  <c r="Z581" i="1" a="1"/>
  <c r="Z581" i="1" s="1"/>
  <c r="Z582" i="1" a="1"/>
  <c r="Z582" i="1" s="1"/>
  <c r="Z583" i="1" a="1"/>
  <c r="Z583" i="1" s="1"/>
  <c r="Z584" i="1" a="1"/>
  <c r="Z584" i="1" s="1"/>
  <c r="Z585" i="1" a="1"/>
  <c r="Z585" i="1" s="1"/>
  <c r="Z586" i="1" a="1"/>
  <c r="Z586" i="1" s="1"/>
  <c r="Z587" i="1" a="1"/>
  <c r="Z587" i="1" s="1"/>
  <c r="Z588" i="1" a="1"/>
  <c r="Z588" i="1" s="1"/>
  <c r="Z589" i="1" a="1"/>
  <c r="Z589" i="1" s="1"/>
  <c r="Z590" i="1" a="1"/>
  <c r="Z590" i="1" s="1"/>
  <c r="Z591" i="1" a="1"/>
  <c r="Z591" i="1" s="1"/>
  <c r="Z592" i="1" a="1"/>
  <c r="Z592" i="1" s="1"/>
  <c r="Z593" i="1" a="1"/>
  <c r="Z593" i="1" s="1"/>
  <c r="Z594" i="1" a="1"/>
  <c r="Z594" i="1" s="1"/>
  <c r="Z595" i="1" a="1"/>
  <c r="Z595" i="1" s="1"/>
  <c r="Z596" i="1" a="1"/>
  <c r="Z596" i="1" s="1"/>
  <c r="Z597" i="1" a="1"/>
  <c r="Z597" i="1" s="1"/>
  <c r="Z598" i="1" a="1"/>
  <c r="Z598" i="1" s="1"/>
  <c r="Z599" i="1" a="1"/>
  <c r="Z599" i="1" s="1"/>
  <c r="Z600" i="1" a="1"/>
  <c r="Z600" i="1" s="1"/>
  <c r="Z601" i="1" a="1"/>
  <c r="Z601" i="1" s="1"/>
  <c r="Z602" i="1" a="1"/>
  <c r="Z602" i="1" s="1"/>
  <c r="Z603" i="1" a="1"/>
  <c r="Z603" i="1" s="1"/>
  <c r="Z604" i="1" a="1"/>
  <c r="Z604" i="1" s="1"/>
  <c r="Z605" i="1" a="1"/>
  <c r="Z605" i="1" s="1"/>
  <c r="Z606" i="1" a="1"/>
  <c r="Z606" i="1" s="1"/>
  <c r="Z607" i="1" a="1"/>
  <c r="Z607" i="1" s="1"/>
  <c r="Z608" i="1" a="1"/>
  <c r="Z608" i="1" s="1"/>
  <c r="Z609" i="1" a="1"/>
  <c r="Z609" i="1" s="1"/>
  <c r="Z610" i="1" a="1"/>
  <c r="Z610" i="1" s="1"/>
  <c r="Z611" i="1" a="1"/>
  <c r="Z611" i="1" s="1"/>
  <c r="Z612" i="1" a="1"/>
  <c r="Z612" i="1" s="1"/>
  <c r="Z613" i="1" a="1"/>
  <c r="Z613" i="1" s="1"/>
  <c r="Z614" i="1" a="1"/>
  <c r="Z614" i="1" s="1"/>
  <c r="Z615" i="1" a="1"/>
  <c r="Z615" i="1" s="1"/>
  <c r="Z616" i="1" a="1"/>
  <c r="Z616" i="1" s="1"/>
  <c r="Z617" i="1" a="1"/>
  <c r="Z617" i="1" s="1"/>
  <c r="Z618" i="1" a="1"/>
  <c r="Z618" i="1" s="1"/>
  <c r="Z619" i="1" a="1"/>
  <c r="Z619" i="1" s="1"/>
  <c r="Z620" i="1" a="1"/>
  <c r="Z620" i="1" s="1"/>
  <c r="Z621" i="1" a="1"/>
  <c r="Z621" i="1" s="1"/>
  <c r="Z622" i="1" a="1"/>
  <c r="Z622" i="1" s="1"/>
  <c r="Z623" i="1" a="1"/>
  <c r="Z623" i="1" s="1"/>
  <c r="Z624" i="1" a="1"/>
  <c r="Z624" i="1" s="1"/>
  <c r="Z625" i="1" a="1"/>
  <c r="Z625" i="1" s="1"/>
  <c r="Z626" i="1" a="1"/>
  <c r="Z626" i="1" s="1"/>
  <c r="Z627" i="1" a="1"/>
  <c r="Z627" i="1" s="1"/>
  <c r="Z628" i="1" a="1"/>
  <c r="Z628" i="1" s="1"/>
  <c r="Z629" i="1" a="1"/>
  <c r="Z629" i="1" s="1"/>
  <c r="Z630" i="1" a="1"/>
  <c r="Z630" i="1" s="1"/>
  <c r="Z631" i="1" a="1"/>
  <c r="Z631" i="1" s="1"/>
  <c r="Z632" i="1" a="1"/>
  <c r="Z632" i="1" s="1"/>
  <c r="Z633" i="1" a="1"/>
  <c r="Z633" i="1" s="1"/>
  <c r="Z634" i="1" a="1"/>
  <c r="Z634" i="1" s="1"/>
  <c r="Z635" i="1" a="1"/>
  <c r="Z635" i="1" s="1"/>
  <c r="Z636" i="1" a="1"/>
  <c r="Z636" i="1" s="1"/>
  <c r="Z637" i="1" a="1"/>
  <c r="Z637" i="1" s="1"/>
  <c r="Z638" i="1" a="1"/>
  <c r="Z638" i="1" s="1"/>
  <c r="Z639" i="1" a="1"/>
  <c r="Z639" i="1" s="1"/>
  <c r="Z640" i="1" a="1"/>
  <c r="Z640" i="1" s="1"/>
  <c r="Z641" i="1" a="1"/>
  <c r="Z641" i="1" s="1"/>
  <c r="Z642" i="1" a="1"/>
  <c r="Z642" i="1" s="1"/>
  <c r="Z643" i="1" a="1"/>
  <c r="Z643" i="1" s="1"/>
  <c r="Z644" i="1" a="1"/>
  <c r="Z644" i="1" s="1"/>
  <c r="Z645" i="1" a="1"/>
  <c r="Z645" i="1" s="1"/>
  <c r="Z646" i="1" a="1"/>
  <c r="Z646" i="1" s="1"/>
  <c r="Z647" i="1" a="1"/>
  <c r="Z647" i="1" s="1"/>
  <c r="Z648" i="1" a="1"/>
  <c r="Z648" i="1" s="1"/>
  <c r="Z649" i="1" a="1"/>
  <c r="Z649" i="1" s="1"/>
  <c r="Z650" i="1" a="1"/>
  <c r="Z650" i="1" s="1"/>
  <c r="Z651" i="1" a="1"/>
  <c r="Z651" i="1" s="1"/>
  <c r="Z652" i="1" a="1"/>
  <c r="Z652" i="1" s="1"/>
  <c r="Z653" i="1" a="1"/>
  <c r="Z653" i="1" s="1"/>
  <c r="Z654" i="1" a="1"/>
  <c r="Z654" i="1" s="1"/>
  <c r="Z655" i="1" a="1"/>
  <c r="Z655" i="1" s="1"/>
  <c r="Z656" i="1" a="1"/>
  <c r="Z656" i="1" s="1"/>
  <c r="Z657" i="1" a="1"/>
  <c r="Z657" i="1" s="1"/>
  <c r="Z658" i="1" a="1"/>
  <c r="Z658" i="1" s="1"/>
  <c r="Z659" i="1" a="1"/>
  <c r="Z659" i="1" s="1"/>
  <c r="Z660" i="1" a="1"/>
  <c r="Z660" i="1" s="1"/>
  <c r="Z661" i="1" a="1"/>
  <c r="Z661" i="1" s="1"/>
  <c r="Z662" i="1" a="1"/>
  <c r="Z662" i="1" s="1"/>
  <c r="Z663" i="1" a="1"/>
  <c r="Z663" i="1" s="1"/>
  <c r="Z664" i="1" a="1"/>
  <c r="Z664" i="1" s="1"/>
  <c r="Z665" i="1" a="1"/>
  <c r="Z665" i="1" s="1"/>
  <c r="Z666" i="1" a="1"/>
  <c r="Z666" i="1" s="1"/>
  <c r="Z667" i="1" a="1"/>
  <c r="Z667" i="1" s="1"/>
  <c r="Z668" i="1" a="1"/>
  <c r="Z668" i="1" s="1"/>
  <c r="Z669" i="1" a="1"/>
  <c r="Z669" i="1" s="1"/>
  <c r="Z670" i="1" a="1"/>
  <c r="Z670" i="1" s="1"/>
  <c r="Z671" i="1" a="1"/>
  <c r="Z671" i="1" s="1"/>
  <c r="Z672" i="1" a="1"/>
  <c r="Z672" i="1" s="1"/>
  <c r="Z673" i="1" a="1"/>
  <c r="Z673" i="1" s="1"/>
  <c r="Z674" i="1" a="1"/>
  <c r="Z674" i="1" s="1"/>
  <c r="Z675" i="1" a="1"/>
  <c r="Z675" i="1" s="1"/>
  <c r="Z676" i="1" a="1"/>
  <c r="Z676" i="1" s="1"/>
  <c r="Z677" i="1" a="1"/>
  <c r="Z677" i="1" s="1"/>
  <c r="Z678" i="1" a="1"/>
  <c r="Z678" i="1" s="1"/>
  <c r="Z679" i="1" a="1"/>
  <c r="Z679" i="1" s="1"/>
  <c r="Z680" i="1" a="1"/>
  <c r="Z680" i="1" s="1"/>
  <c r="Z681" i="1" a="1"/>
  <c r="Z681" i="1" s="1"/>
  <c r="Z682" i="1" a="1"/>
  <c r="Z682" i="1" s="1"/>
  <c r="Z683" i="1" a="1"/>
  <c r="Z683" i="1" s="1"/>
  <c r="Z684" i="1" a="1"/>
  <c r="Z684" i="1" s="1"/>
  <c r="Z685" i="1" a="1"/>
  <c r="Z685" i="1" s="1"/>
  <c r="Z686" i="1" a="1"/>
  <c r="Z686" i="1" s="1"/>
  <c r="Z687" i="1" a="1"/>
  <c r="Z687" i="1" s="1"/>
  <c r="Z688" i="1" a="1"/>
  <c r="Z688" i="1" s="1"/>
  <c r="Z689" i="1" a="1"/>
  <c r="Z689" i="1" s="1"/>
  <c r="Z690" i="1" a="1"/>
  <c r="Z690" i="1" s="1"/>
  <c r="Z691" i="1" a="1"/>
  <c r="Z691" i="1" s="1"/>
  <c r="Z692" i="1" a="1"/>
  <c r="Z692" i="1" s="1"/>
  <c r="Z693" i="1" a="1"/>
  <c r="Z693" i="1" s="1"/>
  <c r="Z694" i="1" a="1"/>
  <c r="Z694" i="1" s="1"/>
  <c r="Z695" i="1" a="1"/>
  <c r="Z695" i="1" s="1"/>
  <c r="Z696" i="1" a="1"/>
  <c r="Z696" i="1" s="1"/>
  <c r="Z697" i="1" a="1"/>
  <c r="Z697" i="1" s="1"/>
  <c r="Z698" i="1" a="1"/>
  <c r="Z698" i="1" s="1"/>
  <c r="Z699" i="1" a="1"/>
  <c r="Z699" i="1" s="1"/>
  <c r="Z700" i="1" a="1"/>
  <c r="Z700" i="1" s="1"/>
  <c r="Z701" i="1" a="1"/>
  <c r="Z701" i="1" s="1"/>
  <c r="Z702" i="1" a="1"/>
  <c r="Z702" i="1" s="1"/>
  <c r="Z703" i="1" a="1"/>
  <c r="Z703" i="1" s="1"/>
  <c r="Z704" i="1" a="1"/>
  <c r="Z704" i="1" s="1"/>
  <c r="Z705" i="1" a="1"/>
  <c r="Z705" i="1" s="1"/>
  <c r="Z706" i="1" a="1"/>
  <c r="Z706" i="1" s="1"/>
  <c r="Z707" i="1" a="1"/>
  <c r="Z707" i="1" s="1"/>
  <c r="Z708" i="1" a="1"/>
  <c r="Z708" i="1" s="1"/>
  <c r="Z709" i="1" a="1"/>
  <c r="Z709" i="1" s="1"/>
  <c r="Z710" i="1" a="1"/>
  <c r="Z710" i="1" s="1"/>
  <c r="Z711" i="1" a="1"/>
  <c r="Z711" i="1" s="1"/>
  <c r="Z712" i="1" a="1"/>
  <c r="Z712" i="1" s="1"/>
  <c r="Z713" i="1" a="1"/>
  <c r="Z713" i="1" s="1"/>
  <c r="Z714" i="1" a="1"/>
  <c r="Z714" i="1" s="1"/>
  <c r="Z715" i="1" a="1"/>
  <c r="Z715" i="1" s="1"/>
  <c r="Z716" i="1" a="1"/>
  <c r="Z716" i="1" s="1"/>
  <c r="Z717" i="1" a="1"/>
  <c r="Z717" i="1" s="1"/>
  <c r="Z718" i="1" a="1"/>
  <c r="Z718" i="1" s="1"/>
  <c r="Z719" i="1" a="1"/>
  <c r="Z719" i="1" s="1"/>
  <c r="Z720" i="1" a="1"/>
  <c r="Z720" i="1" s="1"/>
  <c r="Z721" i="1" a="1"/>
  <c r="Z721" i="1" s="1"/>
  <c r="Z722" i="1" a="1"/>
  <c r="Z722" i="1" s="1"/>
  <c r="Z723" i="1" a="1"/>
  <c r="Z723" i="1" s="1"/>
  <c r="Z724" i="1" a="1"/>
  <c r="Z724" i="1" s="1"/>
  <c r="Z725" i="1" a="1"/>
  <c r="Z725" i="1" s="1"/>
  <c r="Z726" i="1" a="1"/>
  <c r="Z726" i="1" s="1"/>
  <c r="Z727" i="1" a="1"/>
  <c r="Z727" i="1" s="1"/>
  <c r="Z728" i="1" a="1"/>
  <c r="Z728" i="1" s="1"/>
  <c r="Z729" i="1" a="1"/>
  <c r="Z729" i="1" s="1"/>
  <c r="Z730" i="1" a="1"/>
  <c r="Z730" i="1" s="1"/>
  <c r="Z731" i="1" a="1"/>
  <c r="Z731" i="1" s="1"/>
  <c r="Z732" i="1" a="1"/>
  <c r="Z732" i="1" s="1"/>
  <c r="Z733" i="1" a="1"/>
  <c r="Z733" i="1" s="1"/>
  <c r="Z734" i="1" a="1"/>
  <c r="Z734" i="1" s="1"/>
  <c r="Z735" i="1" a="1"/>
  <c r="Z735" i="1" s="1"/>
  <c r="Z736" i="1" a="1"/>
  <c r="Z736" i="1" s="1"/>
  <c r="Z737" i="1" a="1"/>
  <c r="Z737" i="1" s="1"/>
  <c r="Z738" i="1" a="1"/>
  <c r="Z738" i="1" s="1"/>
  <c r="Z739" i="1" a="1"/>
  <c r="Z739" i="1" s="1"/>
  <c r="Z740" i="1" a="1"/>
  <c r="Z740" i="1" s="1"/>
  <c r="Z741" i="1" a="1"/>
  <c r="Z741" i="1" s="1"/>
  <c r="Z742" i="1" a="1"/>
  <c r="Z742" i="1" s="1"/>
  <c r="Z743" i="1" a="1"/>
  <c r="Z743" i="1" s="1"/>
  <c r="Z744" i="1" a="1"/>
  <c r="Z744" i="1" s="1"/>
  <c r="Z745" i="1" a="1"/>
  <c r="Z745" i="1" s="1"/>
  <c r="Z746" i="1" a="1"/>
  <c r="Z746" i="1" s="1"/>
  <c r="Z747" i="1" a="1"/>
  <c r="Z747" i="1" s="1"/>
  <c r="Z748" i="1" a="1"/>
  <c r="Z748" i="1" s="1"/>
  <c r="Z749" i="1" a="1"/>
  <c r="Z749" i="1" s="1"/>
  <c r="Z750" i="1" a="1"/>
  <c r="Z750" i="1" s="1"/>
  <c r="Z751" i="1" a="1"/>
  <c r="Z751" i="1" s="1"/>
  <c r="Z752" i="1" a="1"/>
  <c r="Z752" i="1" s="1"/>
  <c r="Z753" i="1" a="1"/>
  <c r="Z753" i="1" s="1"/>
  <c r="Z754" i="1" a="1"/>
  <c r="Z754" i="1" s="1"/>
  <c r="Z755" i="1" a="1"/>
  <c r="Z755" i="1" s="1"/>
  <c r="Z756" i="1" a="1"/>
  <c r="Z756" i="1" s="1"/>
  <c r="Z757" i="1" a="1"/>
  <c r="Z757" i="1" s="1"/>
  <c r="Z758" i="1" a="1"/>
  <c r="Z758" i="1" s="1"/>
  <c r="Z759" i="1" a="1"/>
  <c r="Z759" i="1" s="1"/>
  <c r="Z760" i="1" a="1"/>
  <c r="Z760" i="1" s="1"/>
  <c r="Z761" i="1" a="1"/>
  <c r="Z761" i="1" s="1"/>
  <c r="Z762" i="1" a="1"/>
  <c r="Z762" i="1" s="1"/>
  <c r="Z763" i="1" a="1"/>
  <c r="Z763" i="1" s="1"/>
  <c r="Z764" i="1" a="1"/>
  <c r="Z764" i="1" s="1"/>
  <c r="Z765" i="1" a="1"/>
  <c r="Z765" i="1" s="1"/>
  <c r="Z766" i="1" a="1"/>
  <c r="Z766" i="1" s="1"/>
  <c r="Z767" i="1" a="1"/>
  <c r="Z767" i="1" s="1"/>
  <c r="Z768" i="1" a="1"/>
  <c r="Z768" i="1" s="1"/>
  <c r="Z769" i="1" a="1"/>
  <c r="Z769" i="1" s="1"/>
  <c r="Z770" i="1" a="1"/>
  <c r="Z770" i="1" s="1"/>
  <c r="Z771" i="1" a="1"/>
  <c r="Z771" i="1" s="1"/>
  <c r="Z772" i="1" a="1"/>
  <c r="Z772" i="1" s="1"/>
  <c r="Z773" i="1" a="1"/>
  <c r="Z773" i="1" s="1"/>
  <c r="Z774" i="1" a="1"/>
  <c r="Z774" i="1" s="1"/>
  <c r="Z775" i="1" a="1"/>
  <c r="Z775" i="1" s="1"/>
  <c r="Z776" i="1" a="1"/>
  <c r="Z776" i="1" s="1"/>
  <c r="Z777" i="1" a="1"/>
  <c r="Z777" i="1" s="1"/>
  <c r="Z778" i="1" a="1"/>
  <c r="Z778" i="1" s="1"/>
  <c r="Z779" i="1" a="1"/>
  <c r="Z779" i="1" s="1"/>
  <c r="Z780" i="1" a="1"/>
  <c r="Z780" i="1" s="1"/>
  <c r="Z781" i="1" a="1"/>
  <c r="Z781" i="1" s="1"/>
  <c r="Z782" i="1" a="1"/>
  <c r="Z782" i="1" s="1"/>
  <c r="Z783" i="1" a="1"/>
  <c r="Z783" i="1" s="1"/>
  <c r="Z784" i="1" a="1"/>
  <c r="Z784" i="1" s="1"/>
  <c r="Z785" i="1" a="1"/>
  <c r="Z785" i="1" s="1"/>
  <c r="Z786" i="1" a="1"/>
  <c r="Z786" i="1" s="1"/>
  <c r="Z787" i="1" a="1"/>
  <c r="Z787" i="1" s="1"/>
  <c r="Z788" i="1" a="1"/>
  <c r="Z788" i="1" s="1"/>
  <c r="Z789" i="1" a="1"/>
  <c r="Z789" i="1" s="1"/>
  <c r="Z790" i="1" a="1"/>
  <c r="Z790" i="1" s="1"/>
  <c r="Z791" i="1" a="1"/>
  <c r="Z791" i="1" s="1"/>
  <c r="Z792" i="1" a="1"/>
  <c r="Z792" i="1" s="1"/>
  <c r="Z793" i="1" a="1"/>
  <c r="Z793" i="1" s="1"/>
  <c r="Z794" i="1" a="1"/>
  <c r="Z794" i="1" s="1"/>
  <c r="Z795" i="1" a="1"/>
  <c r="Z795" i="1" s="1"/>
  <c r="Z796" i="1" a="1"/>
  <c r="Z796" i="1" s="1"/>
  <c r="Z797" i="1" a="1"/>
  <c r="Z797" i="1" s="1"/>
  <c r="Z798" i="1" a="1"/>
  <c r="Z798" i="1" s="1"/>
  <c r="Z799" i="1" a="1"/>
  <c r="Z799" i="1" s="1"/>
  <c r="Z800" i="1" a="1"/>
  <c r="Z800" i="1" s="1"/>
  <c r="Z801" i="1" a="1"/>
  <c r="Z801" i="1" s="1"/>
  <c r="Z802" i="1" a="1"/>
  <c r="Z802" i="1" s="1"/>
  <c r="Z803" i="1" a="1"/>
  <c r="Z803" i="1" s="1"/>
  <c r="Z804" i="1" a="1"/>
  <c r="Z804" i="1" s="1"/>
  <c r="Z805" i="1" a="1"/>
  <c r="Z805" i="1" s="1"/>
  <c r="Z806" i="1" a="1"/>
  <c r="Z806" i="1" s="1"/>
  <c r="Z807" i="1" a="1"/>
  <c r="Z807" i="1" s="1"/>
  <c r="Z808" i="1" a="1"/>
  <c r="Z808" i="1" s="1"/>
  <c r="Z809" i="1" a="1"/>
  <c r="Z809" i="1" s="1"/>
  <c r="Z810" i="1" a="1"/>
  <c r="Z810" i="1" s="1"/>
  <c r="Z811" i="1" a="1"/>
  <c r="Z811" i="1" s="1"/>
  <c r="Z812" i="1" a="1"/>
  <c r="Z812" i="1" s="1"/>
  <c r="Z813" i="1" a="1"/>
  <c r="Z813" i="1" s="1"/>
  <c r="Z814" i="1" a="1"/>
  <c r="Z814" i="1" s="1"/>
  <c r="Z815" i="1" a="1"/>
  <c r="Z815" i="1" s="1"/>
  <c r="Z816" i="1" a="1"/>
  <c r="Z816" i="1" s="1"/>
  <c r="Z817" i="1" a="1"/>
  <c r="Z817" i="1" s="1"/>
  <c r="Z818" i="1" a="1"/>
  <c r="Z818" i="1" s="1"/>
  <c r="Z819" i="1" a="1"/>
  <c r="Z819" i="1" s="1"/>
  <c r="Z820" i="1" a="1"/>
  <c r="Z820" i="1" s="1"/>
  <c r="Z821" i="1" a="1"/>
  <c r="Z821" i="1" s="1"/>
  <c r="Z822" i="1" a="1"/>
  <c r="Z822" i="1" s="1"/>
  <c r="Z823" i="1" a="1"/>
  <c r="Z823" i="1" s="1"/>
  <c r="Z824" i="1" a="1"/>
  <c r="Z824" i="1" s="1"/>
  <c r="Z825" i="1" a="1"/>
  <c r="Z825" i="1" s="1"/>
  <c r="Z826" i="1" a="1"/>
  <c r="Z826" i="1" s="1"/>
  <c r="Z827" i="1" a="1"/>
  <c r="Z827" i="1" s="1"/>
  <c r="Z828" i="1" a="1"/>
  <c r="Z828" i="1" s="1"/>
  <c r="Z829" i="1" a="1"/>
  <c r="Z829" i="1" s="1"/>
  <c r="Z830" i="1" a="1"/>
  <c r="Z830" i="1" s="1"/>
  <c r="Z831" i="1" a="1"/>
  <c r="Z831" i="1" s="1"/>
  <c r="Z832" i="1" a="1"/>
  <c r="Z832" i="1" s="1"/>
  <c r="Z833" i="1" a="1"/>
  <c r="Z833" i="1" s="1"/>
  <c r="Z834" i="1" a="1"/>
  <c r="Z834" i="1" s="1"/>
  <c r="Z835" i="1" a="1"/>
  <c r="Z835" i="1" s="1"/>
  <c r="Z836" i="1" a="1"/>
  <c r="Z836" i="1" s="1"/>
  <c r="Z837" i="1" a="1"/>
  <c r="Z837" i="1" s="1"/>
  <c r="Z838" i="1" a="1"/>
  <c r="Z838" i="1" s="1"/>
  <c r="Z839" i="1" a="1"/>
  <c r="Z839" i="1" s="1"/>
  <c r="Z840" i="1" a="1"/>
  <c r="Z840" i="1" s="1"/>
  <c r="Z841" i="1" a="1"/>
  <c r="Z841" i="1" s="1"/>
  <c r="Z842" i="1" a="1"/>
  <c r="Z842" i="1" s="1"/>
  <c r="Z843" i="1" a="1"/>
  <c r="Z843" i="1" s="1"/>
  <c r="Z844" i="1" a="1"/>
  <c r="Z844" i="1" s="1"/>
  <c r="Z845" i="1" a="1"/>
  <c r="Z845" i="1" s="1"/>
  <c r="Z846" i="1" a="1"/>
  <c r="Z846" i="1" s="1"/>
  <c r="Z847" i="1" a="1"/>
  <c r="Z847" i="1" s="1"/>
  <c r="Z848" i="1" a="1"/>
  <c r="Z848" i="1" s="1"/>
  <c r="Z849" i="1" a="1"/>
  <c r="Z849" i="1" s="1"/>
  <c r="Z850" i="1" a="1"/>
  <c r="Z850" i="1" s="1"/>
  <c r="Z851" i="1" a="1"/>
  <c r="Z851" i="1" s="1"/>
  <c r="Z852" i="1" a="1"/>
  <c r="Z852" i="1" s="1"/>
  <c r="Z853" i="1" a="1"/>
  <c r="Z853" i="1" s="1"/>
  <c r="Z854" i="1" a="1"/>
  <c r="Z854" i="1" s="1"/>
  <c r="Z855" i="1" a="1"/>
  <c r="Z855" i="1" s="1"/>
  <c r="Z856" i="1" a="1"/>
  <c r="Z856" i="1" s="1"/>
  <c r="Z857" i="1" a="1"/>
  <c r="Z857" i="1" s="1"/>
  <c r="Z858" i="1" a="1"/>
  <c r="Z858" i="1" s="1"/>
  <c r="Z859" i="1" a="1"/>
  <c r="Z859" i="1" s="1"/>
  <c r="Z860" i="1" a="1"/>
  <c r="Z860" i="1" s="1"/>
  <c r="Z861" i="1" a="1"/>
  <c r="Z861" i="1" s="1"/>
  <c r="Z862" i="1" a="1"/>
  <c r="Z862" i="1" s="1"/>
  <c r="Z863" i="1" a="1"/>
  <c r="Z863" i="1" s="1"/>
  <c r="Z864" i="1" a="1"/>
  <c r="Z864" i="1" s="1"/>
  <c r="Z865" i="1" a="1"/>
  <c r="Z865" i="1" s="1"/>
  <c r="Z866" i="1" a="1"/>
  <c r="Z866" i="1" s="1"/>
  <c r="Z867" i="1" a="1"/>
  <c r="Z867" i="1" s="1"/>
  <c r="Z868" i="1" a="1"/>
  <c r="Z868" i="1" s="1"/>
  <c r="Z869" i="1" a="1"/>
  <c r="Z869" i="1" s="1"/>
  <c r="Z870" i="1" a="1"/>
  <c r="Z870" i="1" s="1"/>
  <c r="Z871" i="1" a="1"/>
  <c r="Z871" i="1" s="1"/>
  <c r="Z872" i="1" a="1"/>
  <c r="Z872" i="1" s="1"/>
  <c r="Z873" i="1" a="1"/>
  <c r="Z873" i="1" s="1"/>
  <c r="Z874" i="1" a="1"/>
  <c r="Z874" i="1" s="1"/>
  <c r="Z875" i="1" a="1"/>
  <c r="Z875" i="1" s="1"/>
  <c r="Z876" i="1" a="1"/>
  <c r="Z876" i="1" s="1"/>
  <c r="Z877" i="1" a="1"/>
  <c r="Z877" i="1" s="1"/>
  <c r="Z878" i="1" a="1"/>
  <c r="Z878" i="1" s="1"/>
  <c r="Z879" i="1" a="1"/>
  <c r="Z879" i="1" s="1"/>
  <c r="Z880" i="1" a="1"/>
  <c r="Z880" i="1" s="1"/>
  <c r="Z881" i="1" a="1"/>
  <c r="Z881" i="1" s="1"/>
  <c r="Z882" i="1" a="1"/>
  <c r="Z882" i="1" s="1"/>
  <c r="Z883" i="1" a="1"/>
  <c r="Z883" i="1" s="1"/>
  <c r="Z884" i="1" a="1"/>
  <c r="Z884" i="1" s="1"/>
  <c r="Z885" i="1" a="1"/>
  <c r="Z885" i="1" s="1"/>
  <c r="Z886" i="1" a="1"/>
  <c r="Z886" i="1" s="1"/>
  <c r="Z887" i="1" a="1"/>
  <c r="Z887" i="1" s="1"/>
  <c r="Z888" i="1" a="1"/>
  <c r="Z888" i="1" s="1"/>
  <c r="Z889" i="1" a="1"/>
  <c r="Z889" i="1" s="1"/>
  <c r="Z890" i="1" a="1"/>
  <c r="Z890" i="1" s="1"/>
  <c r="Z891" i="1" a="1"/>
  <c r="Z891" i="1" s="1"/>
  <c r="Z892" i="1" a="1"/>
  <c r="Z892" i="1" s="1"/>
  <c r="Z893" i="1" a="1"/>
  <c r="Z893" i="1" s="1"/>
  <c r="Z894" i="1" a="1"/>
  <c r="Z894" i="1" s="1"/>
  <c r="Z895" i="1" a="1"/>
  <c r="Z895" i="1" s="1"/>
  <c r="Z896" i="1" a="1"/>
  <c r="Z896" i="1" s="1"/>
  <c r="Z897" i="1" a="1"/>
  <c r="Z897" i="1" s="1"/>
  <c r="Z898" i="1" a="1"/>
  <c r="Z898" i="1" s="1"/>
  <c r="Z899" i="1" a="1"/>
  <c r="Z899" i="1" s="1"/>
  <c r="Z900" i="1" a="1"/>
  <c r="Z900" i="1" s="1"/>
  <c r="Z901" i="1" a="1"/>
  <c r="Z901" i="1" s="1"/>
  <c r="Z902" i="1" a="1"/>
  <c r="Z902" i="1" s="1"/>
  <c r="Z903" i="1" a="1"/>
  <c r="Z903" i="1" s="1"/>
  <c r="Z904" i="1" a="1"/>
  <c r="Z904" i="1" s="1"/>
  <c r="Z905" i="1" a="1"/>
  <c r="Z905" i="1" s="1"/>
  <c r="Z906" i="1" a="1"/>
  <c r="Z906" i="1" s="1"/>
  <c r="Z907" i="1" a="1"/>
  <c r="Z907" i="1" s="1"/>
  <c r="Z908" i="1" a="1"/>
  <c r="Z908" i="1" s="1"/>
  <c r="Z909" i="1" a="1"/>
  <c r="Z909" i="1" s="1"/>
  <c r="Z910" i="1" a="1"/>
  <c r="Z910" i="1" s="1"/>
  <c r="Z911" i="1" a="1"/>
  <c r="Z911" i="1" s="1"/>
  <c r="Z912" i="1" a="1"/>
  <c r="Z912" i="1" s="1"/>
  <c r="Z913" i="1" a="1"/>
  <c r="Z913" i="1" s="1"/>
  <c r="Z914" i="1" a="1"/>
  <c r="Z914" i="1" s="1"/>
  <c r="Z915" i="1" a="1"/>
  <c r="Z915" i="1" s="1"/>
  <c r="Z916" i="1" a="1"/>
  <c r="Z916" i="1" s="1"/>
  <c r="Z917" i="1" a="1"/>
  <c r="Z917" i="1" s="1"/>
  <c r="Z918" i="1" a="1"/>
  <c r="Z918" i="1" s="1"/>
  <c r="Z919" i="1" a="1"/>
  <c r="Z919" i="1" s="1"/>
  <c r="Z920" i="1" a="1"/>
  <c r="Z920" i="1" s="1"/>
  <c r="Z921" i="1" a="1"/>
  <c r="Z921" i="1" s="1"/>
  <c r="Z922" i="1" a="1"/>
  <c r="Z922" i="1" s="1"/>
  <c r="Z923" i="1" a="1"/>
  <c r="Z923" i="1" s="1"/>
  <c r="Z924" i="1" a="1"/>
  <c r="Z924" i="1" s="1"/>
  <c r="Z925" i="1" a="1"/>
  <c r="Z925" i="1" s="1"/>
  <c r="Z926" i="1" a="1"/>
  <c r="Z926" i="1" s="1"/>
  <c r="Z927" i="1" a="1"/>
  <c r="Z927" i="1" s="1"/>
  <c r="Z928" i="1" a="1"/>
  <c r="Z928" i="1" s="1"/>
  <c r="Z929" i="1" a="1"/>
  <c r="Z929" i="1" s="1"/>
  <c r="Z930" i="1" a="1"/>
  <c r="Z930" i="1" s="1"/>
  <c r="Z931" i="1" a="1"/>
  <c r="Z931" i="1" s="1"/>
  <c r="Z932" i="1" a="1"/>
  <c r="Z932" i="1" s="1"/>
  <c r="Z933" i="1" a="1"/>
  <c r="Z933" i="1" s="1"/>
  <c r="Z934" i="1" a="1"/>
  <c r="Z934" i="1" s="1"/>
  <c r="Z935" i="1" a="1"/>
  <c r="Z935" i="1" s="1"/>
  <c r="Z936" i="1" a="1"/>
  <c r="Z936" i="1" s="1"/>
  <c r="Z937" i="1" a="1"/>
  <c r="Z937" i="1" s="1"/>
  <c r="Z938" i="1" a="1"/>
  <c r="Z938" i="1" s="1"/>
  <c r="Z939" i="1" a="1"/>
  <c r="Z939" i="1" s="1"/>
  <c r="Z940" i="1" a="1"/>
  <c r="Z940" i="1" s="1"/>
  <c r="Z941" i="1" a="1"/>
  <c r="Z941" i="1" s="1"/>
  <c r="Z942" i="1" a="1"/>
  <c r="Z942" i="1" s="1"/>
  <c r="Z943" i="1" a="1"/>
  <c r="Z943" i="1" s="1"/>
  <c r="Z944" i="1" a="1"/>
  <c r="Z944" i="1" s="1"/>
  <c r="Z945" i="1" a="1"/>
  <c r="Z945" i="1" s="1"/>
  <c r="Z946" i="1" a="1"/>
  <c r="Z946" i="1" s="1"/>
  <c r="Z947" i="1" a="1"/>
  <c r="Z947" i="1" s="1"/>
  <c r="Z948" i="1" a="1"/>
  <c r="Z948" i="1" s="1"/>
  <c r="Z949" i="1" a="1"/>
  <c r="Z949" i="1" s="1"/>
  <c r="Z950" i="1" a="1"/>
  <c r="Z950" i="1" s="1"/>
  <c r="Z951" i="1" a="1"/>
  <c r="Z951" i="1" s="1"/>
  <c r="Z952" i="1" a="1"/>
  <c r="Z952" i="1" s="1"/>
  <c r="Z953" i="1" a="1"/>
  <c r="Z953" i="1" s="1"/>
  <c r="Z954" i="1" a="1"/>
  <c r="Z954" i="1" s="1"/>
  <c r="Z955" i="1" a="1"/>
  <c r="Z955" i="1" s="1"/>
  <c r="Z956" i="1" a="1"/>
  <c r="Z956" i="1" s="1"/>
  <c r="Z957" i="1" a="1"/>
  <c r="Z957" i="1" s="1"/>
  <c r="Z958" i="1" a="1"/>
  <c r="Z958" i="1" s="1"/>
  <c r="Z959" i="1" a="1"/>
  <c r="Z959" i="1" s="1"/>
  <c r="Z960" i="1" a="1"/>
  <c r="Z960" i="1" s="1"/>
  <c r="Z961" i="1" a="1"/>
  <c r="Z961" i="1" s="1"/>
  <c r="Z962" i="1" a="1"/>
  <c r="Z962" i="1" s="1"/>
  <c r="Z963" i="1" a="1"/>
  <c r="Z963" i="1" s="1"/>
  <c r="Z964" i="1" a="1"/>
  <c r="Z964" i="1" s="1"/>
  <c r="Z965" i="1" a="1"/>
  <c r="Z965" i="1" s="1"/>
  <c r="Z966" i="1" a="1"/>
  <c r="Z966" i="1" s="1"/>
  <c r="Z967" i="1" a="1"/>
  <c r="Z967" i="1" s="1"/>
  <c r="Z968" i="1" a="1"/>
  <c r="Z968" i="1" s="1"/>
  <c r="Z969" i="1" a="1"/>
  <c r="Z969" i="1" s="1"/>
  <c r="Z970" i="1" a="1"/>
  <c r="Z970" i="1" s="1"/>
  <c r="Z971" i="1" a="1"/>
  <c r="Z971" i="1" s="1"/>
  <c r="Z972" i="1" a="1"/>
  <c r="Z972" i="1" s="1"/>
  <c r="Z973" i="1" a="1"/>
  <c r="Z973" i="1" s="1"/>
  <c r="Z974" i="1" a="1"/>
  <c r="Z974" i="1" s="1"/>
  <c r="Z975" i="1" a="1"/>
  <c r="Z975" i="1" s="1"/>
  <c r="Z976" i="1" a="1"/>
  <c r="Z976" i="1" s="1"/>
  <c r="Z977" i="1" a="1"/>
  <c r="Z977" i="1" s="1"/>
  <c r="Z978" i="1" a="1"/>
  <c r="Z978" i="1" s="1"/>
  <c r="Z979" i="1" a="1"/>
  <c r="Z979" i="1" s="1"/>
  <c r="Z980" i="1" a="1"/>
  <c r="Z980" i="1" s="1"/>
  <c r="Z981" i="1" a="1"/>
  <c r="Z981" i="1" s="1"/>
  <c r="Z982" i="1" a="1"/>
  <c r="Z982" i="1" s="1"/>
  <c r="Z983" i="1" a="1"/>
  <c r="Z983" i="1" s="1"/>
  <c r="Z984" i="1" a="1"/>
  <c r="Z984" i="1" s="1"/>
  <c r="Z985" i="1" a="1"/>
  <c r="Z985" i="1" s="1"/>
  <c r="Z986" i="1" a="1"/>
  <c r="Z986" i="1" s="1"/>
  <c r="Z987" i="1" a="1"/>
  <c r="Z987" i="1" s="1"/>
  <c r="Z988" i="1" a="1"/>
  <c r="Z988" i="1" s="1"/>
  <c r="Z989" i="1" a="1"/>
  <c r="Z989" i="1" s="1"/>
  <c r="Z990" i="1" a="1"/>
  <c r="Z990" i="1" s="1"/>
  <c r="Z991" i="1" a="1"/>
  <c r="Z991" i="1" s="1"/>
  <c r="Z992" i="1" a="1"/>
  <c r="Z992" i="1" s="1"/>
  <c r="Z993" i="1" a="1"/>
  <c r="Z993" i="1" s="1"/>
  <c r="Z994" i="1" a="1"/>
  <c r="Z994" i="1" s="1"/>
  <c r="Z995" i="1" a="1"/>
  <c r="Z995" i="1" s="1"/>
  <c r="Z996" i="1" a="1"/>
  <c r="Z996" i="1" s="1"/>
  <c r="Z997" i="1" a="1"/>
  <c r="Z997" i="1" s="1"/>
  <c r="Z998" i="1" a="1"/>
  <c r="Z998" i="1" s="1"/>
  <c r="Z999" i="1" a="1"/>
  <c r="Z999" i="1" s="1"/>
  <c r="Z1000" i="1" a="1"/>
  <c r="Z1000" i="1" s="1"/>
  <c r="Z1001" i="1" a="1"/>
  <c r="Z1001" i="1" s="1"/>
  <c r="Z1002" i="1" a="1"/>
  <c r="Z1002" i="1" s="1"/>
  <c r="Z1003" i="1" a="1"/>
  <c r="Z1003" i="1" s="1"/>
  <c r="Z1004" i="1" a="1"/>
  <c r="Z1004" i="1" s="1"/>
  <c r="Z1005" i="1" a="1"/>
  <c r="Z1005" i="1" s="1"/>
  <c r="Z1006" i="1" a="1"/>
  <c r="Z1006" i="1" s="1"/>
  <c r="Z1007" i="1" a="1"/>
  <c r="Z1007" i="1" s="1"/>
  <c r="Z1008" i="1" a="1"/>
  <c r="Z1008" i="1" s="1"/>
  <c r="Z1009" i="1" a="1"/>
  <c r="Z1009" i="1" s="1"/>
  <c r="Z1010" i="1" a="1"/>
  <c r="Z1010" i="1" s="1"/>
  <c r="Z1011" i="1" a="1"/>
  <c r="Z1011" i="1" s="1"/>
  <c r="Z1012" i="1" a="1"/>
  <c r="Z1012" i="1" s="1"/>
  <c r="Z1013" i="1" a="1"/>
  <c r="Z1013" i="1" s="1"/>
  <c r="Z1014" i="1" a="1"/>
  <c r="Z1014" i="1" s="1"/>
  <c r="Z1015" i="1" a="1"/>
  <c r="Z1015" i="1" s="1"/>
  <c r="Z1016" i="1" a="1"/>
  <c r="Z1016" i="1" s="1"/>
  <c r="Z1017" i="1" a="1"/>
  <c r="Z1017" i="1" s="1"/>
  <c r="Z1018" i="1" a="1"/>
  <c r="Z1018" i="1" s="1"/>
  <c r="Z1019" i="1" a="1"/>
  <c r="Z1019" i="1" s="1"/>
  <c r="Z1020" i="1" a="1"/>
  <c r="Z1020" i="1" s="1"/>
  <c r="Z1021" i="1" a="1"/>
  <c r="Z1021" i="1" s="1"/>
  <c r="Z1022" i="1" a="1"/>
  <c r="Z1022" i="1" s="1"/>
  <c r="Z1023" i="1" a="1"/>
  <c r="Z1023" i="1" s="1"/>
  <c r="Z1024" i="1" a="1"/>
  <c r="Z1024" i="1" s="1"/>
  <c r="Z1025" i="1" a="1"/>
  <c r="Z1025" i="1" s="1"/>
  <c r="Z1026" i="1" a="1"/>
  <c r="Z1026" i="1" s="1"/>
  <c r="Z1027" i="1" a="1"/>
  <c r="Z1027" i="1" s="1"/>
  <c r="Z1028" i="1" a="1"/>
  <c r="Z1028" i="1" s="1"/>
  <c r="Z1029" i="1" a="1"/>
  <c r="Z1029" i="1" s="1"/>
  <c r="Z1030" i="1" a="1"/>
  <c r="Z1030" i="1" s="1"/>
  <c r="Z1031" i="1" a="1"/>
  <c r="Z1031" i="1" s="1"/>
  <c r="Z1032" i="1" a="1"/>
  <c r="Z1032" i="1" s="1"/>
  <c r="Z1033" i="1" a="1"/>
  <c r="Z1033" i="1" s="1"/>
  <c r="Z1034" i="1" a="1"/>
  <c r="Z1034" i="1" s="1"/>
  <c r="Z1035" i="1" a="1"/>
  <c r="Z1035" i="1" s="1"/>
  <c r="Z1036" i="1" a="1"/>
  <c r="Z1036" i="1" s="1"/>
  <c r="Z1037" i="1" a="1"/>
  <c r="Z1037" i="1" s="1"/>
  <c r="Z1038" i="1" a="1"/>
  <c r="Z1038" i="1" s="1"/>
  <c r="Z1039" i="1" a="1"/>
  <c r="Z1039" i="1" s="1"/>
  <c r="Z1040" i="1" a="1"/>
  <c r="Z1040" i="1" s="1"/>
  <c r="Z1041" i="1" a="1"/>
  <c r="Z1041" i="1" s="1"/>
  <c r="Z1042" i="1" a="1"/>
  <c r="Z1042" i="1" s="1"/>
  <c r="Z1043" i="1" a="1"/>
  <c r="Z1043" i="1" s="1"/>
  <c r="Z1044" i="1" a="1"/>
  <c r="Z1044" i="1" s="1"/>
  <c r="Z1045" i="1" a="1"/>
  <c r="Z1045" i="1" s="1"/>
  <c r="Z1046" i="1" a="1"/>
  <c r="Z1046" i="1" s="1"/>
  <c r="Z1047" i="1" a="1"/>
  <c r="Z1047" i="1" s="1"/>
  <c r="Z1048" i="1" a="1"/>
  <c r="Z1048" i="1" s="1"/>
  <c r="Z1049" i="1" a="1"/>
  <c r="Z1049" i="1" s="1"/>
  <c r="Z1050" i="1" a="1"/>
  <c r="Z1050" i="1" s="1"/>
  <c r="Z1051" i="1" a="1"/>
  <c r="Z1051" i="1" s="1"/>
  <c r="Z1052" i="1" a="1"/>
  <c r="Z1052" i="1" s="1"/>
  <c r="Z1053" i="1" a="1"/>
  <c r="Z1053" i="1" s="1"/>
  <c r="Z1054" i="1" a="1"/>
  <c r="Z1054" i="1" s="1"/>
  <c r="Z1055" i="1" a="1"/>
  <c r="Z1055" i="1" s="1"/>
  <c r="Z1056" i="1" a="1"/>
  <c r="Z1056" i="1" s="1"/>
  <c r="Z1057" i="1" a="1"/>
  <c r="Z1057" i="1" s="1"/>
  <c r="Z1058" i="1" a="1"/>
  <c r="Z1058" i="1" s="1"/>
  <c r="Z1059" i="1" a="1"/>
  <c r="Z1059" i="1" s="1"/>
  <c r="Z1060" i="1" a="1"/>
  <c r="Z1060" i="1" s="1"/>
  <c r="Z1061" i="1" a="1"/>
  <c r="Z1061" i="1" s="1"/>
  <c r="Z1062" i="1" a="1"/>
  <c r="Z1062" i="1" s="1"/>
  <c r="Z1063" i="1" a="1"/>
  <c r="Z1063" i="1" s="1"/>
  <c r="Z1064" i="1" a="1"/>
  <c r="Z1064" i="1" s="1"/>
  <c r="Z1065" i="1" a="1"/>
  <c r="Z1065" i="1" s="1"/>
  <c r="Z1066" i="1" a="1"/>
  <c r="Z1066" i="1" s="1"/>
  <c r="Z1067" i="1" a="1"/>
  <c r="Z1067" i="1" s="1"/>
  <c r="Z1068" i="1" a="1"/>
  <c r="Z1068" i="1" s="1"/>
  <c r="Z1069" i="1" a="1"/>
  <c r="Z1069" i="1" s="1"/>
  <c r="Z1070" i="1" a="1"/>
  <c r="Z1070" i="1" s="1"/>
  <c r="Z1071" i="1" a="1"/>
  <c r="Z1071" i="1" s="1"/>
  <c r="Z1072" i="1" a="1"/>
  <c r="Z1072" i="1" s="1"/>
  <c r="Z1073" i="1" a="1"/>
  <c r="Z1073" i="1" s="1"/>
  <c r="Z1074" i="1" a="1"/>
  <c r="Z1074" i="1" s="1"/>
  <c r="Z1075" i="1" a="1"/>
  <c r="Z1075" i="1" s="1"/>
  <c r="Z1076" i="1" a="1"/>
  <c r="Z1076" i="1" s="1"/>
  <c r="Z1077" i="1" a="1"/>
  <c r="Z1077" i="1" s="1"/>
  <c r="Z1078" i="1" a="1"/>
  <c r="Z1078" i="1" s="1"/>
  <c r="Z1079" i="1" a="1"/>
  <c r="Z1079" i="1" s="1"/>
  <c r="Z1080" i="1" a="1"/>
  <c r="Z1080" i="1" s="1"/>
  <c r="Z1081" i="1" a="1"/>
  <c r="Z1081" i="1" s="1"/>
  <c r="Z1082" i="1" a="1"/>
  <c r="Z1082" i="1" s="1"/>
  <c r="Z1083" i="1" a="1"/>
  <c r="Z1083" i="1" s="1"/>
  <c r="Z1084" i="1" a="1"/>
  <c r="Z1084" i="1" s="1"/>
  <c r="Z1085" i="1" a="1"/>
  <c r="Z1085" i="1" s="1"/>
  <c r="Z1086" i="1" a="1"/>
  <c r="Z1086" i="1" s="1"/>
  <c r="Z1087" i="1" a="1"/>
  <c r="Z1087" i="1" s="1"/>
  <c r="Z1088" i="1" a="1"/>
  <c r="Z1088" i="1" s="1"/>
  <c r="Z1089" i="1" a="1"/>
  <c r="Z1089" i="1" s="1"/>
  <c r="Z1090" i="1" a="1"/>
  <c r="Z1090" i="1" s="1"/>
  <c r="Z1091" i="1" a="1"/>
  <c r="Z1091" i="1" s="1"/>
  <c r="Z1092" i="1" a="1"/>
  <c r="Z1092" i="1" s="1"/>
  <c r="Z1093" i="1" a="1"/>
  <c r="Z1093" i="1" s="1"/>
  <c r="Z1094" i="1" a="1"/>
  <c r="Z1094" i="1" s="1"/>
  <c r="Z1095" i="1" a="1"/>
  <c r="Z1095" i="1" s="1"/>
  <c r="Z1096" i="1" a="1"/>
  <c r="Z1096" i="1" s="1"/>
  <c r="Z1097" i="1" a="1"/>
  <c r="Z1097" i="1" s="1"/>
  <c r="Z1098" i="1" a="1"/>
  <c r="Z1098" i="1" s="1"/>
  <c r="Z1099" i="1" a="1"/>
  <c r="Z1099" i="1" s="1"/>
  <c r="Z1100" i="1" a="1"/>
  <c r="Z1100" i="1" s="1"/>
  <c r="Z1101" i="1" a="1"/>
  <c r="Z1101" i="1" s="1"/>
  <c r="Z1102" i="1" a="1"/>
  <c r="Z1102" i="1" s="1"/>
  <c r="Z1103" i="1" a="1"/>
  <c r="Z1103" i="1" s="1"/>
  <c r="Z1104" i="1" a="1"/>
  <c r="Z1104" i="1" s="1"/>
  <c r="Z1105" i="1" a="1"/>
  <c r="Z1105" i="1" s="1"/>
  <c r="Z1106" i="1" a="1"/>
  <c r="Z1106" i="1" s="1"/>
  <c r="Z1107" i="1" a="1"/>
  <c r="Z1107" i="1" s="1"/>
  <c r="Z1108" i="1" a="1"/>
  <c r="Z1108" i="1" s="1"/>
  <c r="Z1109" i="1" a="1"/>
  <c r="Z1109" i="1" s="1"/>
  <c r="Z1110" i="1" a="1"/>
  <c r="Z1110" i="1" s="1"/>
  <c r="Z1111" i="1" a="1"/>
  <c r="Z1111" i="1" s="1"/>
  <c r="Z1112" i="1" a="1"/>
  <c r="Z1112" i="1" s="1"/>
  <c r="Z1113" i="1" a="1"/>
  <c r="Z1113" i="1" s="1"/>
  <c r="Z1114" i="1" a="1"/>
  <c r="Z1114" i="1" s="1"/>
  <c r="Z1115" i="1" a="1"/>
  <c r="Z1115" i="1" s="1"/>
  <c r="Z1116" i="1" a="1"/>
  <c r="Z1116" i="1" s="1"/>
  <c r="Z1117" i="1" a="1"/>
  <c r="Z1117" i="1" s="1"/>
  <c r="Z1118" i="1" a="1"/>
  <c r="Z1118" i="1" s="1"/>
  <c r="Z1119" i="1" a="1"/>
  <c r="Z1119" i="1" s="1"/>
  <c r="Z1120" i="1" a="1"/>
  <c r="Z1120" i="1" s="1"/>
  <c r="Z1121" i="1" a="1"/>
  <c r="Z1121" i="1" s="1"/>
  <c r="Z1122" i="1" a="1"/>
  <c r="Z1122" i="1" s="1"/>
  <c r="Z1123" i="1" a="1"/>
  <c r="Z1123" i="1" s="1"/>
  <c r="Z1124" i="1" a="1"/>
  <c r="Z1124" i="1" s="1"/>
  <c r="Z1125" i="1" a="1"/>
  <c r="Z1125" i="1" s="1"/>
  <c r="Z1126" i="1" a="1"/>
  <c r="Z1126" i="1" s="1"/>
  <c r="Z1127" i="1" a="1"/>
  <c r="Z1127" i="1" s="1"/>
  <c r="Z1128" i="1" a="1"/>
  <c r="Z1128" i="1" s="1"/>
  <c r="Z1129" i="1" a="1"/>
  <c r="Z1129" i="1" s="1"/>
  <c r="Z1130" i="1" a="1"/>
  <c r="Z1130" i="1" s="1"/>
  <c r="Z1131" i="1" a="1"/>
  <c r="Z1131" i="1" s="1"/>
  <c r="Z1132" i="1" a="1"/>
  <c r="Z1132" i="1" s="1"/>
  <c r="Z1133" i="1" a="1"/>
  <c r="Z1133" i="1" s="1"/>
  <c r="Z1134" i="1" a="1"/>
  <c r="Z1134" i="1" s="1"/>
  <c r="Z1135" i="1" a="1"/>
  <c r="Z1135" i="1" s="1"/>
  <c r="Z1136" i="1" a="1"/>
  <c r="Z1136" i="1" s="1"/>
  <c r="Z1137" i="1" a="1"/>
  <c r="Z1137" i="1" s="1"/>
  <c r="Z1138" i="1" a="1"/>
  <c r="Z1138" i="1" s="1"/>
  <c r="Z1139" i="1" a="1"/>
  <c r="Z1139" i="1" s="1"/>
  <c r="Z1140" i="1" a="1"/>
  <c r="Z1140" i="1" s="1"/>
  <c r="Z1141" i="1" a="1"/>
  <c r="Z1141" i="1" s="1"/>
  <c r="Z1142" i="1" a="1"/>
  <c r="Z1142" i="1" s="1"/>
  <c r="Z1143" i="1" a="1"/>
  <c r="Z1143" i="1" s="1"/>
  <c r="Z1144" i="1" a="1"/>
  <c r="Z1144" i="1" s="1"/>
  <c r="Z1145" i="1" a="1"/>
  <c r="Z1145" i="1" s="1"/>
  <c r="Z1146" i="1" a="1"/>
  <c r="Z1146" i="1" s="1"/>
  <c r="Z1147" i="1" a="1"/>
  <c r="Z1147" i="1" s="1"/>
  <c r="Z1148" i="1" a="1"/>
  <c r="Z1148" i="1" s="1"/>
  <c r="Z1149" i="1" a="1"/>
  <c r="Z1149" i="1" s="1"/>
  <c r="Z1150" i="1" a="1"/>
  <c r="Z1150" i="1" s="1"/>
  <c r="Z1151" i="1" a="1"/>
  <c r="Z1151" i="1" s="1"/>
  <c r="Z1152" i="1" a="1"/>
  <c r="Z1152" i="1" s="1"/>
  <c r="Z1153" i="1" a="1"/>
  <c r="Z1153" i="1" s="1"/>
  <c r="Z1154" i="1" a="1"/>
  <c r="Z1154" i="1" s="1"/>
  <c r="Z1155" i="1" a="1"/>
  <c r="Z1155" i="1" s="1"/>
  <c r="Z1156" i="1" a="1"/>
  <c r="Z1156" i="1" s="1"/>
  <c r="Z1157" i="1" a="1"/>
  <c r="Z1157" i="1" s="1"/>
  <c r="Z1158" i="1" a="1"/>
  <c r="Z1158" i="1" s="1"/>
  <c r="Z1159" i="1" a="1"/>
  <c r="Z1159" i="1" s="1"/>
  <c r="Z1160" i="1" a="1"/>
  <c r="Z1160" i="1" s="1"/>
  <c r="Z1161" i="1" a="1"/>
  <c r="Z1161" i="1" s="1"/>
  <c r="Z1162" i="1" a="1"/>
  <c r="Z1162" i="1" s="1"/>
  <c r="Z1163" i="1" a="1"/>
  <c r="Z1163" i="1" s="1"/>
  <c r="Z1164" i="1" a="1"/>
  <c r="Z1164" i="1" s="1"/>
  <c r="Z1165" i="1" a="1"/>
  <c r="Z1165" i="1" s="1"/>
  <c r="Z1166" i="1" a="1"/>
  <c r="Z1166" i="1" s="1"/>
  <c r="Z1167" i="1" a="1"/>
  <c r="Z1167" i="1" s="1"/>
  <c r="Z1168" i="1" a="1"/>
  <c r="Z1168" i="1" s="1"/>
  <c r="Z1169" i="1" a="1"/>
  <c r="Z1169" i="1" s="1"/>
  <c r="Z1170" i="1" a="1"/>
  <c r="Z1170" i="1" s="1"/>
  <c r="Z1171" i="1" a="1"/>
  <c r="Z1171" i="1" s="1"/>
  <c r="Z1172" i="1" a="1"/>
  <c r="Z1172" i="1" s="1"/>
  <c r="Z1173" i="1" a="1"/>
  <c r="Z1173" i="1" s="1"/>
  <c r="Z1174" i="1" a="1"/>
  <c r="Z1174" i="1" s="1"/>
  <c r="Z1175" i="1" a="1"/>
  <c r="Z1175" i="1" s="1"/>
  <c r="Z1176" i="1" a="1"/>
  <c r="Z1176" i="1" s="1"/>
  <c r="Z1177" i="1" a="1"/>
  <c r="Z1177" i="1" s="1"/>
  <c r="Z1178" i="1" a="1"/>
  <c r="Z1178" i="1" s="1"/>
  <c r="Z1179" i="1" a="1"/>
  <c r="Z1179" i="1" s="1"/>
  <c r="Z1180" i="1" a="1"/>
  <c r="Z1180" i="1" s="1"/>
  <c r="Z1181" i="1" a="1"/>
  <c r="Z1181" i="1" s="1"/>
  <c r="Z1182" i="1" a="1"/>
  <c r="Z1182" i="1" s="1"/>
  <c r="Z1183" i="1" a="1"/>
  <c r="Z1183" i="1" s="1"/>
  <c r="Z1184" i="1" a="1"/>
  <c r="Z1184" i="1" s="1"/>
  <c r="Z1185" i="1" a="1"/>
  <c r="Z1185" i="1" s="1"/>
  <c r="Z1186" i="1" a="1"/>
  <c r="Z1186" i="1" s="1"/>
  <c r="Z1187" i="1" a="1"/>
  <c r="Z1187" i="1" s="1"/>
  <c r="Z1188" i="1" a="1"/>
  <c r="Z1188" i="1" s="1"/>
  <c r="Z1189" i="1" a="1"/>
  <c r="Z1189" i="1" s="1"/>
  <c r="Z1190" i="1" a="1"/>
  <c r="Z1190" i="1" s="1"/>
  <c r="Z1191" i="1" a="1"/>
  <c r="Z1191" i="1" s="1"/>
  <c r="Z1192" i="1" a="1"/>
  <c r="Z1192" i="1" s="1"/>
  <c r="Z1193" i="1" a="1"/>
  <c r="Z1193" i="1" s="1"/>
  <c r="Z1194" i="1" a="1"/>
  <c r="Z1194" i="1" s="1"/>
  <c r="Z1195" i="1" a="1"/>
  <c r="Z1195" i="1" s="1"/>
  <c r="Z1196" i="1" a="1"/>
  <c r="Z1196" i="1" s="1"/>
  <c r="Z1197" i="1" a="1"/>
  <c r="Z1197" i="1" s="1"/>
  <c r="Z1198" i="1" a="1"/>
  <c r="Z1198" i="1" s="1"/>
  <c r="Z1199" i="1" a="1"/>
  <c r="Z1199" i="1" s="1"/>
  <c r="Z1200" i="1" a="1"/>
  <c r="Z1200" i="1" s="1"/>
  <c r="Z1201" i="1" a="1"/>
  <c r="Z1201" i="1" s="1"/>
  <c r="Z1202" i="1" a="1"/>
  <c r="Z1202" i="1" s="1"/>
  <c r="Z1203" i="1" a="1"/>
  <c r="Z1203" i="1" s="1"/>
  <c r="Z1204" i="1" a="1"/>
  <c r="Z1204" i="1" s="1"/>
  <c r="Z1205" i="1" a="1"/>
  <c r="Z1205" i="1" s="1"/>
  <c r="Z1206" i="1" a="1"/>
  <c r="Z1206" i="1" s="1"/>
  <c r="Z1207" i="1" a="1"/>
  <c r="Z1207" i="1" s="1"/>
  <c r="Z1208" i="1" a="1"/>
  <c r="Z1208" i="1" s="1"/>
  <c r="Z1209" i="1" a="1"/>
  <c r="Z1209" i="1" s="1"/>
  <c r="Z1210" i="1" a="1"/>
  <c r="Z1210" i="1" s="1"/>
  <c r="Z1211" i="1" a="1"/>
  <c r="Z1211" i="1" s="1"/>
  <c r="Z1212" i="1" a="1"/>
  <c r="Z1212" i="1" s="1"/>
  <c r="Z1213" i="1" a="1"/>
  <c r="Z1213" i="1" s="1"/>
  <c r="Z1214" i="1" a="1"/>
  <c r="Z1214" i="1" s="1"/>
  <c r="Z1215" i="1" a="1"/>
  <c r="Z1215" i="1" s="1"/>
  <c r="Z1216" i="1" a="1"/>
  <c r="Z1216" i="1" s="1"/>
  <c r="Z1217" i="1" a="1"/>
  <c r="Z1217" i="1" s="1"/>
  <c r="Z1218" i="1" a="1"/>
  <c r="Z1218" i="1" s="1"/>
  <c r="Z1219" i="1" a="1"/>
  <c r="Z1219" i="1" s="1"/>
  <c r="Z1220" i="1" a="1"/>
  <c r="Z1220" i="1" s="1"/>
  <c r="Z1221" i="1" a="1"/>
  <c r="Z1221" i="1" s="1"/>
  <c r="Z1222" i="1" a="1"/>
  <c r="Z1222" i="1" s="1"/>
  <c r="Z1223" i="1" a="1"/>
  <c r="Z1223" i="1" s="1"/>
  <c r="Z1224" i="1" a="1"/>
  <c r="Z1224" i="1" s="1"/>
  <c r="Z1225" i="1" a="1"/>
  <c r="Z1225" i="1" s="1"/>
  <c r="Z1226" i="1" a="1"/>
  <c r="Z1226" i="1" s="1"/>
  <c r="Z1227" i="1" a="1"/>
  <c r="Z1227" i="1" s="1"/>
  <c r="Z1228" i="1" a="1"/>
  <c r="Z1228" i="1" s="1"/>
  <c r="Z1229" i="1" a="1"/>
  <c r="Z1229" i="1" s="1"/>
  <c r="Z1230" i="1" a="1"/>
  <c r="Z1230" i="1" s="1"/>
  <c r="Z1231" i="1" a="1"/>
  <c r="Z1231" i="1" s="1"/>
  <c r="Z1232" i="1" a="1"/>
  <c r="Z1232" i="1" s="1"/>
  <c r="Z1233" i="1" a="1"/>
  <c r="Z1233" i="1" s="1"/>
  <c r="Z1234" i="1" a="1"/>
  <c r="Z1234" i="1" s="1"/>
  <c r="Z1235" i="1" a="1"/>
  <c r="Z1235" i="1" s="1"/>
  <c r="Z1236" i="1" a="1"/>
  <c r="Z1236" i="1" s="1"/>
  <c r="Z1237" i="1" a="1"/>
  <c r="Z1237" i="1" s="1"/>
  <c r="Z1238" i="1" a="1"/>
  <c r="Z1238" i="1" s="1"/>
  <c r="Z1239" i="1" a="1"/>
  <c r="Z1239" i="1" s="1"/>
  <c r="Z1240" i="1" a="1"/>
  <c r="Z1240" i="1" s="1"/>
  <c r="Z1241" i="1" a="1"/>
  <c r="Z1241" i="1" s="1"/>
  <c r="Z1242" i="1" a="1"/>
  <c r="Z1242" i="1" s="1"/>
  <c r="Z1243" i="1" a="1"/>
  <c r="Z1243" i="1" s="1"/>
  <c r="Z1244" i="1" a="1"/>
  <c r="Z1244" i="1" s="1"/>
  <c r="Z1245" i="1" a="1"/>
  <c r="Z1245" i="1" s="1"/>
  <c r="Z1246" i="1" a="1"/>
  <c r="Z1246" i="1" s="1"/>
  <c r="Z1247" i="1" a="1"/>
  <c r="Z1247" i="1" s="1"/>
  <c r="Z1248" i="1" a="1"/>
  <c r="Z1248" i="1" s="1"/>
  <c r="Z1249" i="1" a="1"/>
  <c r="Z1249" i="1" s="1"/>
  <c r="Z1250" i="1" a="1"/>
  <c r="Z1250" i="1" s="1"/>
  <c r="Z1251" i="1" a="1"/>
  <c r="Z1251" i="1" s="1"/>
  <c r="Z1252" i="1" a="1"/>
  <c r="Z1252" i="1" s="1"/>
  <c r="Z1253" i="1" a="1"/>
  <c r="Z1253" i="1" s="1"/>
  <c r="Z1254" i="1" a="1"/>
  <c r="Z1254" i="1" s="1"/>
  <c r="Z1255" i="1" a="1"/>
  <c r="Z1255" i="1" s="1"/>
  <c r="Z1256" i="1" a="1"/>
  <c r="Z1256" i="1" s="1"/>
  <c r="Z1257" i="1" a="1"/>
  <c r="Z1257" i="1" s="1"/>
  <c r="Z1258" i="1" a="1"/>
  <c r="Z1258" i="1" s="1"/>
  <c r="Z1259" i="1" a="1"/>
  <c r="Z1259" i="1" s="1"/>
  <c r="Z1260" i="1" a="1"/>
  <c r="Z1260" i="1" s="1"/>
  <c r="Z1261" i="1" a="1"/>
  <c r="Z1261" i="1" s="1"/>
  <c r="Z1262" i="1" a="1"/>
  <c r="Z1262" i="1" s="1"/>
  <c r="Z1263" i="1" a="1"/>
  <c r="Z1263" i="1" s="1"/>
  <c r="Z1264" i="1" a="1"/>
  <c r="Z1264" i="1" s="1"/>
  <c r="Z1265" i="1" a="1"/>
  <c r="Z1265" i="1" s="1"/>
  <c r="Z1266" i="1" a="1"/>
  <c r="Z1266" i="1" s="1"/>
  <c r="Z1267" i="1" a="1"/>
  <c r="Z1267" i="1" s="1"/>
  <c r="Z1268" i="1" a="1"/>
  <c r="Z1268" i="1" s="1"/>
  <c r="Z1269" i="1" a="1"/>
  <c r="Z1269" i="1" s="1"/>
  <c r="Z1270" i="1" a="1"/>
  <c r="Z1270" i="1" s="1"/>
  <c r="Z1271" i="1" a="1"/>
  <c r="Z1271" i="1" s="1"/>
  <c r="Z1272" i="1" a="1"/>
  <c r="Z1272" i="1" s="1"/>
  <c r="Z1273" i="1" a="1"/>
  <c r="Z1273" i="1" s="1"/>
  <c r="Z1274" i="1" a="1"/>
  <c r="Z1274" i="1" s="1"/>
  <c r="Z1275" i="1" a="1"/>
  <c r="Z1275" i="1" s="1"/>
  <c r="Z1276" i="1" a="1"/>
  <c r="Z1276" i="1" s="1"/>
  <c r="Z1277" i="1" a="1"/>
  <c r="Z1277" i="1" s="1"/>
  <c r="Z1278" i="1" a="1"/>
  <c r="Z1278" i="1" s="1"/>
  <c r="Z1279" i="1" a="1"/>
  <c r="Z1279" i="1" s="1"/>
  <c r="Z1280" i="1" a="1"/>
  <c r="Z1280" i="1" s="1"/>
  <c r="Z1281" i="1" a="1"/>
  <c r="Z1281" i="1" s="1"/>
  <c r="Z1282" i="1" a="1"/>
  <c r="Z1282" i="1" s="1"/>
  <c r="Z1283" i="1" a="1"/>
  <c r="Z1283" i="1" s="1"/>
  <c r="Z1284" i="1" a="1"/>
  <c r="Z1284" i="1" s="1"/>
  <c r="Z1285" i="1" a="1"/>
  <c r="Z1285" i="1" s="1"/>
  <c r="Z1286" i="1" a="1"/>
  <c r="Z1286" i="1" s="1"/>
  <c r="Z1287" i="1" a="1"/>
  <c r="Z1287" i="1" s="1"/>
  <c r="Z1288" i="1" a="1"/>
  <c r="Z1288" i="1" s="1"/>
  <c r="Z1289" i="1" a="1"/>
  <c r="Z1289" i="1" s="1"/>
  <c r="Z1290" i="1" a="1"/>
  <c r="Z1290" i="1" s="1"/>
  <c r="Z1291" i="1" a="1"/>
  <c r="Z1291" i="1" s="1"/>
  <c r="Z1292" i="1" a="1"/>
  <c r="Z1292" i="1" s="1"/>
  <c r="Z1293" i="1" a="1"/>
  <c r="Z1293" i="1" s="1"/>
  <c r="Z1294" i="1" a="1"/>
  <c r="Z1294" i="1" s="1"/>
  <c r="Z1295" i="1" a="1"/>
  <c r="Z1295" i="1" s="1"/>
  <c r="Z1296" i="1" a="1"/>
  <c r="Z1296" i="1" s="1"/>
  <c r="Z1297" i="1" a="1"/>
  <c r="Z1297" i="1" s="1"/>
  <c r="Z1298" i="1" a="1"/>
  <c r="Z1298" i="1" s="1"/>
  <c r="Z1299" i="1" a="1"/>
  <c r="Z1299" i="1" s="1"/>
  <c r="Z1300" i="1" a="1"/>
  <c r="Z1300" i="1" s="1"/>
  <c r="Z1301" i="1" a="1"/>
  <c r="Z1301" i="1" s="1"/>
  <c r="Z1302" i="1" a="1"/>
  <c r="Z1302" i="1" s="1"/>
  <c r="Z1303" i="1" a="1"/>
  <c r="Z1303" i="1" s="1"/>
  <c r="Z1304" i="1" a="1"/>
  <c r="Z1304" i="1" s="1"/>
  <c r="Z1305" i="1" a="1"/>
  <c r="Z1305" i="1" s="1"/>
  <c r="Z1306" i="1" a="1"/>
  <c r="Z1306" i="1" s="1"/>
  <c r="Z1307" i="1" a="1"/>
  <c r="Z1307" i="1" s="1"/>
  <c r="Z1308" i="1" a="1"/>
  <c r="Z1308" i="1" s="1"/>
  <c r="Z1309" i="1" a="1"/>
  <c r="Z1309" i="1" s="1"/>
  <c r="Z1310" i="1" a="1"/>
  <c r="Z1310" i="1" s="1"/>
  <c r="Z1311" i="1" a="1"/>
  <c r="Z1311" i="1" s="1"/>
  <c r="Z1312" i="1" a="1"/>
  <c r="Z1312" i="1" s="1"/>
  <c r="Z1313" i="1" a="1"/>
  <c r="Z1313" i="1" s="1"/>
  <c r="Z1314" i="1" a="1"/>
  <c r="Z1314" i="1" s="1"/>
  <c r="Z1315" i="1" a="1"/>
  <c r="Z1315" i="1" s="1"/>
  <c r="Z1316" i="1" a="1"/>
  <c r="Z1316" i="1" s="1"/>
  <c r="Z1317" i="1" a="1"/>
  <c r="Z1317" i="1" s="1"/>
  <c r="Z1318" i="1" a="1"/>
  <c r="Z1318" i="1" s="1"/>
  <c r="Z1319" i="1" a="1"/>
  <c r="Z1319" i="1" s="1"/>
  <c r="Z1320" i="1" a="1"/>
  <c r="Z1320" i="1" s="1"/>
  <c r="Z1321" i="1" a="1"/>
  <c r="Z1321" i="1" s="1"/>
  <c r="Z1322" i="1" a="1"/>
  <c r="Z1322" i="1" s="1"/>
  <c r="Z1323" i="1" a="1"/>
  <c r="Z1323" i="1" s="1"/>
  <c r="Z1324" i="1" a="1"/>
  <c r="Z1324" i="1" s="1"/>
  <c r="Z1325" i="1" a="1"/>
  <c r="Z1325" i="1" s="1"/>
  <c r="Z1326" i="1" a="1"/>
  <c r="Z1326" i="1" s="1"/>
  <c r="Z1327" i="1" a="1"/>
  <c r="Z1327" i="1" s="1"/>
  <c r="Z1328" i="1" a="1"/>
  <c r="Z1328" i="1" s="1"/>
  <c r="Z1329" i="1" a="1"/>
  <c r="Z1329" i="1" s="1"/>
  <c r="Z1330" i="1" a="1"/>
  <c r="Z1330" i="1" s="1"/>
  <c r="Z1331" i="1" a="1"/>
  <c r="Z1331" i="1" s="1"/>
  <c r="Z1332" i="1" a="1"/>
  <c r="Z1332" i="1" s="1"/>
  <c r="Z1333" i="1" a="1"/>
  <c r="Z1333" i="1" s="1"/>
  <c r="Z1334" i="1" a="1"/>
  <c r="Z1334" i="1" s="1"/>
  <c r="Z1335" i="1" a="1"/>
  <c r="Z1335" i="1" s="1"/>
  <c r="Z1336" i="1" a="1"/>
  <c r="Z1336" i="1" s="1"/>
  <c r="Z1337" i="1" a="1"/>
  <c r="Z1337" i="1" s="1"/>
  <c r="Z1338" i="1" a="1"/>
  <c r="Z1338" i="1" s="1"/>
  <c r="Z1339" i="1" a="1"/>
  <c r="Z1339" i="1" s="1"/>
  <c r="Z1340" i="1" a="1"/>
  <c r="Z1340" i="1" s="1"/>
  <c r="Z1341" i="1" a="1"/>
  <c r="Z1341" i="1" s="1"/>
  <c r="Z1342" i="1" a="1"/>
  <c r="Z1342" i="1" s="1"/>
  <c r="Z1343" i="1" a="1"/>
  <c r="Z1343" i="1" s="1"/>
  <c r="Z1344" i="1" a="1"/>
  <c r="Z1344" i="1" s="1"/>
  <c r="Z1345" i="1" a="1"/>
  <c r="Z1345" i="1" s="1"/>
  <c r="Z1346" i="1" a="1"/>
  <c r="Z1346" i="1" s="1"/>
  <c r="Z1347" i="1" a="1"/>
  <c r="Z1347" i="1" s="1"/>
  <c r="Z1348" i="1" a="1"/>
  <c r="Z1348" i="1" s="1"/>
  <c r="Z1349" i="1" a="1"/>
  <c r="Z1349" i="1" s="1"/>
  <c r="Z1350" i="1" a="1"/>
  <c r="Z1350" i="1" s="1"/>
  <c r="Z1351" i="1" a="1"/>
  <c r="Z1351" i="1" s="1"/>
  <c r="Z1352" i="1" a="1"/>
  <c r="Z1352" i="1" s="1"/>
  <c r="Z1353" i="1" a="1"/>
  <c r="Z1353" i="1" s="1"/>
  <c r="Z1354" i="1" a="1"/>
  <c r="Z1354" i="1" s="1"/>
  <c r="Z1355" i="1" a="1"/>
  <c r="Z1355" i="1" s="1"/>
  <c r="Z1356" i="1" a="1"/>
  <c r="Z1356" i="1" s="1"/>
  <c r="Z1357" i="1" a="1"/>
  <c r="Z1357" i="1" s="1"/>
  <c r="Z1358" i="1" a="1"/>
  <c r="Z1358" i="1" s="1"/>
  <c r="Z1359" i="1" a="1"/>
  <c r="Z1359" i="1" s="1"/>
  <c r="Z1360" i="1" a="1"/>
  <c r="Z1360" i="1" s="1"/>
  <c r="Z1361" i="1" a="1"/>
  <c r="Z1361" i="1" s="1"/>
  <c r="Z1362" i="1" a="1"/>
  <c r="Z1362" i="1" s="1"/>
  <c r="Z1363" i="1" a="1"/>
  <c r="Z1363" i="1" s="1"/>
  <c r="Z1364" i="1" a="1"/>
  <c r="Z1364" i="1" s="1"/>
  <c r="Z1365" i="1" a="1"/>
  <c r="Z1365" i="1" s="1"/>
  <c r="Z1366" i="1" a="1"/>
  <c r="Z1366" i="1" s="1"/>
  <c r="Z1367" i="1" a="1"/>
  <c r="Z1367" i="1" s="1"/>
  <c r="Z1368" i="1" a="1"/>
  <c r="Z1368" i="1" s="1"/>
  <c r="Z1369" i="1" a="1"/>
  <c r="Z1369" i="1" s="1"/>
  <c r="Z1370" i="1" a="1"/>
  <c r="Z1370" i="1" s="1"/>
  <c r="Z1371" i="1" a="1"/>
  <c r="Z1371" i="1" s="1"/>
  <c r="Z1372" i="1" a="1"/>
  <c r="Z1372" i="1" s="1"/>
  <c r="Z1373" i="1" a="1"/>
  <c r="Z1373" i="1" s="1"/>
  <c r="Z1374" i="1" a="1"/>
  <c r="Z1374" i="1" s="1"/>
  <c r="Z1375" i="1" a="1"/>
  <c r="Z1375" i="1" s="1"/>
  <c r="Z1376" i="1" a="1"/>
  <c r="Z1376" i="1" s="1"/>
  <c r="Z1377" i="1" a="1"/>
  <c r="Z1377" i="1" s="1"/>
  <c r="Z1378" i="1" a="1"/>
  <c r="Z1378" i="1" s="1"/>
  <c r="Z1379" i="1" a="1"/>
  <c r="Z1379" i="1" s="1"/>
  <c r="Z1380" i="1" a="1"/>
  <c r="Z1380" i="1" s="1"/>
  <c r="Z1381" i="1" a="1"/>
  <c r="Z1381" i="1" s="1"/>
  <c r="Z1382" i="1" a="1"/>
  <c r="Z1382" i="1" s="1"/>
  <c r="Z1383" i="1" a="1"/>
  <c r="Z1383" i="1" s="1"/>
  <c r="Z1384" i="1" a="1"/>
  <c r="Z1384" i="1" s="1"/>
  <c r="Z1385" i="1" a="1"/>
  <c r="Z1385" i="1" s="1"/>
  <c r="Z1386" i="1" a="1"/>
  <c r="Z1386" i="1" s="1"/>
  <c r="Z1387" i="1" a="1"/>
  <c r="Z1387" i="1" s="1"/>
  <c r="Z1388" i="1" a="1"/>
  <c r="Z1388" i="1" s="1"/>
  <c r="Z1389" i="1" a="1"/>
  <c r="Z1389" i="1" s="1"/>
  <c r="Z1390" i="1" a="1"/>
  <c r="Z1390" i="1" s="1"/>
  <c r="Z1391" i="1" a="1"/>
  <c r="Z1391" i="1" s="1"/>
  <c r="Z1392" i="1" a="1"/>
  <c r="Z1392" i="1" s="1"/>
  <c r="Z1393" i="1" a="1"/>
  <c r="Z1393" i="1" s="1"/>
  <c r="Z1394" i="1" a="1"/>
  <c r="Z1394" i="1" s="1"/>
  <c r="Z1395" i="1" a="1"/>
  <c r="Z1395" i="1" s="1"/>
  <c r="Z1396" i="1" a="1"/>
  <c r="Z1396" i="1" s="1"/>
  <c r="Z1397" i="1" a="1"/>
  <c r="Z1397" i="1" s="1"/>
  <c r="Z1398" i="1" a="1"/>
  <c r="Z1398" i="1" s="1"/>
  <c r="Z1399" i="1" a="1"/>
  <c r="Z1399" i="1" s="1"/>
  <c r="Z1400" i="1" a="1"/>
  <c r="Z1400" i="1" s="1"/>
  <c r="Z1401" i="1" a="1"/>
  <c r="Z1401" i="1" s="1"/>
  <c r="Z1402" i="1" a="1"/>
  <c r="Z1402" i="1" s="1"/>
  <c r="Z1403" i="1" a="1"/>
  <c r="Z1403" i="1" s="1"/>
  <c r="Z1404" i="1" a="1"/>
  <c r="Z1404" i="1" s="1"/>
  <c r="Z1405" i="1" a="1"/>
  <c r="Z1405" i="1" s="1"/>
  <c r="Z1406" i="1" a="1"/>
  <c r="Z1406" i="1" s="1"/>
  <c r="Z1407" i="1" a="1"/>
  <c r="Z1407" i="1" s="1"/>
  <c r="Z1408" i="1" a="1"/>
  <c r="Z1408" i="1" s="1"/>
  <c r="Z1409" i="1" a="1"/>
  <c r="Z1409" i="1" s="1"/>
  <c r="Z1410" i="1" a="1"/>
  <c r="Z1410" i="1" s="1"/>
  <c r="Z1411" i="1" a="1"/>
  <c r="Z1411" i="1" s="1"/>
  <c r="Z1412" i="1" a="1"/>
  <c r="Z1412" i="1" s="1"/>
  <c r="Z1413" i="1" a="1"/>
  <c r="Z1413" i="1" s="1"/>
  <c r="Z1414" i="1" a="1"/>
  <c r="Z1414" i="1" s="1"/>
  <c r="Z1415" i="1" a="1"/>
  <c r="Z1415" i="1" s="1"/>
  <c r="Z1416" i="1" a="1"/>
  <c r="Z1416" i="1" s="1"/>
  <c r="Z1417" i="1" a="1"/>
  <c r="Z1417" i="1" s="1"/>
  <c r="Z1418" i="1" a="1"/>
  <c r="Z1418" i="1" s="1"/>
  <c r="Z1419" i="1" a="1"/>
  <c r="Z1419" i="1" s="1"/>
  <c r="Z1420" i="1" a="1"/>
  <c r="Z1420" i="1" s="1"/>
  <c r="Z1421" i="1" a="1"/>
  <c r="Z1421" i="1" s="1"/>
  <c r="Z1422" i="1" a="1"/>
  <c r="Z1422" i="1" s="1"/>
  <c r="Z1423" i="1" a="1"/>
  <c r="Z1423" i="1" s="1"/>
  <c r="Z1424" i="1" a="1"/>
  <c r="Z1424" i="1" s="1"/>
  <c r="Z1425" i="1" a="1"/>
  <c r="Z1425" i="1" s="1"/>
  <c r="Z1426" i="1" a="1"/>
  <c r="Z1426" i="1" s="1"/>
  <c r="Z1427" i="1" a="1"/>
  <c r="Z1427" i="1" s="1"/>
  <c r="Z1428" i="1" a="1"/>
  <c r="Z1428" i="1" s="1"/>
  <c r="Z1429" i="1" a="1"/>
  <c r="Z1429" i="1" s="1"/>
  <c r="Z1430" i="1" a="1"/>
  <c r="Z1430" i="1" s="1"/>
  <c r="Z1431" i="1" a="1"/>
  <c r="Z1431" i="1" s="1"/>
  <c r="Z1432" i="1" a="1"/>
  <c r="Z1432" i="1" s="1"/>
  <c r="Z1433" i="1" a="1"/>
  <c r="Z1433" i="1" s="1"/>
  <c r="Z1434" i="1" a="1"/>
  <c r="Z1434" i="1" s="1"/>
  <c r="Z1435" i="1" a="1"/>
  <c r="Z1435" i="1" s="1"/>
  <c r="Z1436" i="1" a="1"/>
  <c r="Z1436" i="1" s="1"/>
  <c r="Z1437" i="1" a="1"/>
  <c r="Z1437" i="1" s="1"/>
  <c r="Z1438" i="1" a="1"/>
  <c r="Z1438" i="1" s="1"/>
  <c r="Z1439" i="1" a="1"/>
  <c r="Z1439" i="1" s="1"/>
  <c r="Z1440" i="1" a="1"/>
  <c r="Z1440" i="1" s="1"/>
  <c r="Z1441" i="1" a="1"/>
  <c r="Z1441" i="1" s="1"/>
  <c r="Z1442" i="1" a="1"/>
  <c r="Z1442" i="1" s="1"/>
  <c r="Z1443" i="1" a="1"/>
  <c r="Z1443" i="1" s="1"/>
  <c r="Z1444" i="1" a="1"/>
  <c r="Z1444" i="1" s="1"/>
  <c r="Z1445" i="1" a="1"/>
  <c r="Z1445" i="1" s="1"/>
  <c r="Z1446" i="1" a="1"/>
  <c r="Z1446" i="1" s="1"/>
  <c r="Z1447" i="1" a="1"/>
  <c r="Z1447" i="1" s="1"/>
  <c r="Z1448" i="1" a="1"/>
  <c r="Z1448" i="1" s="1"/>
  <c r="Z1449" i="1" a="1"/>
  <c r="Z1449" i="1" s="1"/>
  <c r="Z1450" i="1" a="1"/>
  <c r="Z1450" i="1" s="1"/>
  <c r="Z1451" i="1" a="1"/>
  <c r="Z1451" i="1" s="1"/>
  <c r="Z1452" i="1" a="1"/>
  <c r="Z1452" i="1" s="1"/>
  <c r="Z1453" i="1" a="1"/>
  <c r="Z1453" i="1" s="1"/>
  <c r="Z1454" i="1" a="1"/>
  <c r="Z1454" i="1" s="1"/>
  <c r="Z1455" i="1" a="1"/>
  <c r="Z1455" i="1" s="1"/>
  <c r="Z1456" i="1" a="1"/>
  <c r="Z1456" i="1" s="1"/>
  <c r="Z1457" i="1" a="1"/>
  <c r="Z1457" i="1" s="1"/>
  <c r="Z1458" i="1" a="1"/>
  <c r="Z1458" i="1" s="1"/>
  <c r="Z1459" i="1" a="1"/>
  <c r="Z1459" i="1" s="1"/>
  <c r="Z1460" i="1" a="1"/>
  <c r="Z1460" i="1" s="1"/>
  <c r="Z1461" i="1" a="1"/>
  <c r="Z1461" i="1" s="1"/>
  <c r="Z1462" i="1" a="1"/>
  <c r="Z1462" i="1" s="1"/>
  <c r="Z1463" i="1" a="1"/>
  <c r="Z1463" i="1" s="1"/>
  <c r="Z1464" i="1" a="1"/>
  <c r="Z1464" i="1" s="1"/>
  <c r="Z1465" i="1" a="1"/>
  <c r="Z1465" i="1" s="1"/>
  <c r="Z1466" i="1" a="1"/>
  <c r="Z1466" i="1" s="1"/>
  <c r="Z1467" i="1" a="1"/>
  <c r="Z1467" i="1" s="1"/>
  <c r="Z1468" i="1" a="1"/>
  <c r="Z1468" i="1" s="1"/>
  <c r="Z1469" i="1" a="1"/>
  <c r="Z1469" i="1" s="1"/>
  <c r="Z1470" i="1" a="1"/>
  <c r="Z1470" i="1" s="1"/>
  <c r="Z1471" i="1" a="1"/>
  <c r="Z1471" i="1" s="1"/>
  <c r="Z2" i="1" a="1"/>
  <c r="Z2" i="1" s="1"/>
  <c r="BQ3" i="1"/>
  <c r="BS3" i="1"/>
  <c r="BS2" i="1"/>
  <c r="BY3" i="1"/>
  <c r="BY4" i="1"/>
  <c r="BY5" i="1"/>
  <c r="BY6" i="1"/>
  <c r="BY7" i="1"/>
  <c r="BY8" i="1"/>
  <c r="BY9" i="1"/>
  <c r="BY10" i="1"/>
  <c r="BY11" i="1"/>
  <c r="BY12" i="1"/>
  <c r="BY13" i="1"/>
  <c r="BY14" i="1"/>
  <c r="BY15" i="1"/>
  <c r="BY16" i="1"/>
  <c r="BY17" i="1"/>
  <c r="BY18" i="1"/>
  <c r="BY19" i="1"/>
  <c r="BY20" i="1"/>
  <c r="BY21" i="1"/>
  <c r="BY22" i="1"/>
  <c r="BY23" i="1"/>
  <c r="BY24" i="1"/>
  <c r="BY25" i="1"/>
  <c r="BY26" i="1"/>
  <c r="BY27" i="1"/>
  <c r="BY28" i="1"/>
  <c r="BY29" i="1"/>
  <c r="BY30" i="1"/>
  <c r="BY31" i="1"/>
  <c r="BY32" i="1"/>
  <c r="BY33" i="1"/>
  <c r="BY34" i="1"/>
  <c r="BY35" i="1"/>
  <c r="BY36" i="1"/>
  <c r="BY37" i="1"/>
  <c r="BY38" i="1"/>
  <c r="BY39" i="1"/>
  <c r="BY40" i="1"/>
  <c r="BY41" i="1"/>
  <c r="BY42" i="1"/>
  <c r="BY43" i="1"/>
  <c r="BY44" i="1"/>
  <c r="BY45" i="1"/>
  <c r="BY46" i="1"/>
  <c r="BY47" i="1"/>
  <c r="BY48" i="1"/>
  <c r="BY49" i="1"/>
  <c r="BY50" i="1"/>
  <c r="BY51" i="1"/>
  <c r="BY52" i="1"/>
  <c r="BY53" i="1"/>
  <c r="BY54" i="1"/>
  <c r="BY55" i="1"/>
  <c r="BY56" i="1"/>
  <c r="BY57" i="1"/>
  <c r="BY58" i="1"/>
  <c r="BY59" i="1"/>
  <c r="BY60" i="1"/>
  <c r="BY61" i="1"/>
  <c r="BY62" i="1"/>
  <c r="BY63" i="1"/>
  <c r="BY64" i="1"/>
  <c r="BY65" i="1"/>
  <c r="BY66" i="1"/>
  <c r="BY67" i="1"/>
  <c r="BY68" i="1"/>
  <c r="BY69" i="1"/>
  <c r="BY70" i="1"/>
  <c r="BY71" i="1"/>
  <c r="BY72" i="1"/>
  <c r="BY73" i="1"/>
  <c r="BY74" i="1"/>
  <c r="BY75" i="1"/>
  <c r="BY76" i="1"/>
  <c r="BY77" i="1"/>
  <c r="BY78" i="1"/>
  <c r="BY79" i="1"/>
  <c r="BY80" i="1"/>
  <c r="BY81" i="1"/>
  <c r="BY82" i="1"/>
  <c r="BY83" i="1"/>
  <c r="BY84" i="1"/>
  <c r="BY85" i="1"/>
  <c r="BY86" i="1"/>
  <c r="BY87" i="1"/>
  <c r="BY88" i="1"/>
  <c r="BY89" i="1"/>
  <c r="BY90" i="1"/>
  <c r="BY91" i="1"/>
  <c r="BY92" i="1"/>
  <c r="BY93" i="1"/>
  <c r="BY94" i="1"/>
  <c r="BY95" i="1"/>
  <c r="BY96" i="1"/>
  <c r="BY97" i="1"/>
  <c r="BY98" i="1"/>
  <c r="BY99" i="1"/>
  <c r="BY100" i="1"/>
  <c r="BY101" i="1"/>
  <c r="BY102" i="1"/>
  <c r="BY103" i="1"/>
  <c r="BY104" i="1"/>
  <c r="BY105" i="1"/>
  <c r="BY106" i="1"/>
  <c r="BY107" i="1"/>
  <c r="BY108" i="1"/>
  <c r="BY109" i="1"/>
  <c r="BY110" i="1"/>
  <c r="BY111" i="1"/>
  <c r="BY112" i="1"/>
  <c r="BY113" i="1"/>
  <c r="BY114" i="1"/>
  <c r="BY115" i="1"/>
  <c r="BY116" i="1"/>
  <c r="BY117" i="1"/>
  <c r="BY118" i="1"/>
  <c r="BY119" i="1"/>
  <c r="BY120" i="1"/>
  <c r="BY121" i="1"/>
  <c r="BY122" i="1"/>
  <c r="BY123" i="1"/>
  <c r="BY124" i="1"/>
  <c r="BY125" i="1"/>
  <c r="BY126" i="1"/>
  <c r="BY127" i="1"/>
  <c r="BY128" i="1"/>
  <c r="BY129" i="1"/>
  <c r="BY130" i="1"/>
  <c r="BY131" i="1"/>
  <c r="BY132" i="1"/>
  <c r="BY133" i="1"/>
  <c r="BY134" i="1"/>
  <c r="BY135" i="1"/>
  <c r="BY136" i="1"/>
  <c r="BY137" i="1"/>
  <c r="BY138" i="1"/>
  <c r="BY139" i="1"/>
  <c r="BY140" i="1"/>
  <c r="BY141" i="1"/>
  <c r="BY142" i="1"/>
  <c r="BY143" i="1"/>
  <c r="BY144" i="1"/>
  <c r="BY145" i="1"/>
  <c r="BY146" i="1"/>
  <c r="BY147" i="1"/>
  <c r="BY148" i="1"/>
  <c r="BY149" i="1"/>
  <c r="BY150" i="1"/>
  <c r="BY151" i="1"/>
  <c r="BY152" i="1"/>
  <c r="BY153" i="1"/>
  <c r="BY154" i="1"/>
  <c r="BY155" i="1"/>
  <c r="BY156" i="1"/>
  <c r="BY157" i="1"/>
  <c r="BY158" i="1"/>
  <c r="BY159" i="1"/>
  <c r="BY160" i="1"/>
  <c r="BY161" i="1"/>
  <c r="BY162" i="1"/>
  <c r="BY163" i="1"/>
  <c r="BY164" i="1"/>
  <c r="BY165" i="1"/>
  <c r="BY166" i="1"/>
  <c r="BY167" i="1"/>
  <c r="BY168" i="1"/>
  <c r="BY169" i="1"/>
  <c r="BY170" i="1"/>
  <c r="BY171" i="1"/>
  <c r="BY172" i="1"/>
  <c r="BY173" i="1"/>
  <c r="BY174" i="1"/>
  <c r="BY175" i="1"/>
  <c r="BY176" i="1"/>
  <c r="BY177" i="1"/>
  <c r="BY178" i="1"/>
  <c r="BY179" i="1"/>
  <c r="BY180" i="1"/>
  <c r="BY181" i="1"/>
  <c r="BY182" i="1"/>
  <c r="BY183" i="1"/>
  <c r="BY184" i="1"/>
  <c r="BY185" i="1"/>
  <c r="BY186" i="1"/>
  <c r="BY187" i="1"/>
  <c r="BY188" i="1"/>
  <c r="BY189" i="1"/>
  <c r="BY190" i="1"/>
  <c r="BY191" i="1"/>
  <c r="BY192" i="1"/>
  <c r="BY193" i="1"/>
  <c r="BY194" i="1"/>
  <c r="BY195" i="1"/>
  <c r="BY196" i="1"/>
  <c r="BY197" i="1"/>
  <c r="BY198" i="1"/>
  <c r="BY199" i="1"/>
  <c r="BY200" i="1"/>
  <c r="BY201" i="1"/>
  <c r="BY202" i="1"/>
  <c r="BY203" i="1"/>
  <c r="BY204" i="1"/>
  <c r="BY205" i="1"/>
  <c r="BY206" i="1"/>
  <c r="BY207" i="1"/>
  <c r="BY208" i="1"/>
  <c r="BY209" i="1"/>
  <c r="BY210" i="1"/>
  <c r="BY211" i="1"/>
  <c r="BY212" i="1"/>
  <c r="BY213" i="1"/>
  <c r="BY214" i="1"/>
  <c r="BY215" i="1"/>
  <c r="BY216" i="1"/>
  <c r="BY217" i="1"/>
  <c r="BY218" i="1"/>
  <c r="BY219" i="1"/>
  <c r="BY220" i="1"/>
  <c r="BY221" i="1"/>
  <c r="BY222" i="1"/>
  <c r="BY223" i="1"/>
  <c r="BY224" i="1"/>
  <c r="BY225" i="1"/>
  <c r="BY226" i="1"/>
  <c r="BY227" i="1"/>
  <c r="BY228" i="1"/>
  <c r="BY229" i="1"/>
  <c r="BY230" i="1"/>
  <c r="BY231" i="1"/>
  <c r="BY232" i="1"/>
  <c r="BY233" i="1"/>
  <c r="BY234" i="1"/>
  <c r="BY235" i="1"/>
  <c r="BY236" i="1"/>
  <c r="BY237" i="1"/>
  <c r="BY238" i="1"/>
  <c r="BY239" i="1"/>
  <c r="BY240" i="1"/>
  <c r="BY241" i="1"/>
  <c r="BY242" i="1"/>
  <c r="BY243" i="1"/>
  <c r="BY244" i="1"/>
  <c r="BY245" i="1"/>
  <c r="BY246" i="1"/>
  <c r="BY247" i="1"/>
  <c r="BY248" i="1"/>
  <c r="BY249" i="1"/>
  <c r="BY250" i="1"/>
  <c r="BY251" i="1"/>
  <c r="BY252" i="1"/>
  <c r="BY253" i="1"/>
  <c r="BY254" i="1"/>
  <c r="BY255" i="1"/>
  <c r="BY256" i="1"/>
  <c r="BY257" i="1"/>
  <c r="BY258" i="1"/>
  <c r="BY259" i="1"/>
  <c r="BY260" i="1"/>
  <c r="BY261" i="1"/>
  <c r="BY262" i="1"/>
  <c r="BY263" i="1"/>
  <c r="BY264" i="1"/>
  <c r="BY265" i="1"/>
  <c r="BY266" i="1"/>
  <c r="BY267" i="1"/>
  <c r="BY268" i="1"/>
  <c r="BY269" i="1"/>
  <c r="BY270" i="1"/>
  <c r="BY271" i="1"/>
  <c r="BY272" i="1"/>
  <c r="BY273" i="1"/>
  <c r="BY274" i="1"/>
  <c r="BY275" i="1"/>
  <c r="BY276" i="1"/>
  <c r="BY277" i="1"/>
  <c r="BY278" i="1"/>
  <c r="BY279" i="1"/>
  <c r="BY280" i="1"/>
  <c r="BY281" i="1"/>
  <c r="BY282" i="1"/>
  <c r="BY283" i="1"/>
  <c r="BY284" i="1"/>
  <c r="BY285" i="1"/>
  <c r="BY286" i="1"/>
  <c r="BY287" i="1"/>
  <c r="BY288" i="1"/>
  <c r="BY289" i="1"/>
  <c r="BY290" i="1"/>
  <c r="BY291" i="1"/>
  <c r="BY292" i="1"/>
  <c r="BY293" i="1"/>
  <c r="BY294" i="1"/>
  <c r="BY295" i="1"/>
  <c r="BY296" i="1"/>
  <c r="BY297" i="1"/>
  <c r="BY298" i="1"/>
  <c r="BY299" i="1"/>
  <c r="BY300" i="1"/>
  <c r="BY301" i="1"/>
  <c r="BY302" i="1"/>
  <c r="BY303" i="1"/>
  <c r="BY304" i="1"/>
  <c r="BY305" i="1"/>
  <c r="BY306" i="1"/>
  <c r="BY307" i="1"/>
  <c r="BY308" i="1"/>
  <c r="BY309" i="1"/>
  <c r="BY310" i="1"/>
  <c r="BY311" i="1"/>
  <c r="BY312" i="1"/>
  <c r="BY313" i="1"/>
  <c r="BY314" i="1"/>
  <c r="BY315" i="1"/>
  <c r="BY316" i="1"/>
  <c r="BY317" i="1"/>
  <c r="BY318" i="1"/>
  <c r="BY319" i="1"/>
  <c r="BY320" i="1"/>
  <c r="BY321" i="1"/>
  <c r="BY322" i="1"/>
  <c r="BY323" i="1"/>
  <c r="BY324" i="1"/>
  <c r="BY325" i="1"/>
  <c r="BY326" i="1"/>
  <c r="BY327" i="1"/>
  <c r="BY328" i="1"/>
  <c r="BY329" i="1"/>
  <c r="BY330" i="1"/>
  <c r="BY331" i="1"/>
  <c r="BY332" i="1"/>
  <c r="BY333" i="1"/>
  <c r="BY334" i="1"/>
  <c r="BY335" i="1"/>
  <c r="BY336" i="1"/>
  <c r="BY337" i="1"/>
  <c r="BY338" i="1"/>
  <c r="BY339" i="1"/>
  <c r="BY340" i="1"/>
  <c r="BY341" i="1"/>
  <c r="BY342" i="1"/>
  <c r="BY343" i="1"/>
  <c r="BY344" i="1"/>
  <c r="BY345" i="1"/>
  <c r="BY346" i="1"/>
  <c r="BY347" i="1"/>
  <c r="BY348" i="1"/>
  <c r="BY349" i="1"/>
  <c r="BY350" i="1"/>
  <c r="BY351" i="1"/>
  <c r="BY352" i="1"/>
  <c r="BY353" i="1"/>
  <c r="BY354" i="1"/>
  <c r="BY355" i="1"/>
  <c r="BY356" i="1"/>
  <c r="BY357" i="1"/>
  <c r="BY358" i="1"/>
  <c r="BY359" i="1"/>
  <c r="BY360" i="1"/>
  <c r="BY361" i="1"/>
  <c r="BY362" i="1"/>
  <c r="BY363" i="1"/>
  <c r="BY364" i="1"/>
  <c r="BY365" i="1"/>
  <c r="BY366" i="1"/>
  <c r="BY367" i="1"/>
  <c r="BY368" i="1"/>
  <c r="BY369" i="1"/>
  <c r="BY370" i="1"/>
  <c r="BY371" i="1"/>
  <c r="BY372" i="1"/>
  <c r="BY373" i="1"/>
  <c r="BY374" i="1"/>
  <c r="BY375" i="1"/>
  <c r="BY376" i="1"/>
  <c r="BY377" i="1"/>
  <c r="BY378" i="1"/>
  <c r="BY379" i="1"/>
  <c r="BY380" i="1"/>
  <c r="BY381" i="1"/>
  <c r="BY382" i="1"/>
  <c r="BY383" i="1"/>
  <c r="BY384" i="1"/>
  <c r="BY385" i="1"/>
  <c r="BY386" i="1"/>
  <c r="BY387" i="1"/>
  <c r="BY388" i="1"/>
  <c r="BY389" i="1"/>
  <c r="BY390" i="1"/>
  <c r="BY391" i="1"/>
  <c r="BY392" i="1"/>
  <c r="BY393" i="1"/>
  <c r="BY394" i="1"/>
  <c r="BY395" i="1"/>
  <c r="BY396" i="1"/>
  <c r="BY397" i="1"/>
  <c r="BY398" i="1"/>
  <c r="BY399" i="1"/>
  <c r="BY400" i="1"/>
  <c r="BY401" i="1"/>
  <c r="BY402" i="1"/>
  <c r="BY403" i="1"/>
  <c r="BY404" i="1"/>
  <c r="BY405" i="1"/>
  <c r="BY406" i="1"/>
  <c r="BY407" i="1"/>
  <c r="BY408" i="1"/>
  <c r="BY409" i="1"/>
  <c r="BY410" i="1"/>
  <c r="BY411" i="1"/>
  <c r="BY412" i="1"/>
  <c r="BY413" i="1"/>
  <c r="BY414" i="1"/>
  <c r="BY415" i="1"/>
  <c r="BY416" i="1"/>
  <c r="BY417" i="1"/>
  <c r="BY418" i="1"/>
  <c r="BY419" i="1"/>
  <c r="BY420" i="1"/>
  <c r="BY421" i="1"/>
  <c r="BY422" i="1"/>
  <c r="BY423" i="1"/>
  <c r="BY424" i="1"/>
  <c r="BY425" i="1"/>
  <c r="BY426" i="1"/>
  <c r="BY427" i="1"/>
  <c r="BY428" i="1"/>
  <c r="BY429" i="1"/>
  <c r="BY430" i="1"/>
  <c r="BY431" i="1"/>
  <c r="BY432" i="1"/>
  <c r="BY433" i="1"/>
  <c r="BY434" i="1"/>
  <c r="BY435" i="1"/>
  <c r="BY436" i="1"/>
  <c r="BY437" i="1"/>
  <c r="BY438" i="1"/>
  <c r="BY439" i="1"/>
  <c r="BY440" i="1"/>
  <c r="BY441" i="1"/>
  <c r="BY442" i="1"/>
  <c r="BY443" i="1"/>
  <c r="BY444" i="1"/>
  <c r="BY445" i="1"/>
  <c r="BY446" i="1"/>
  <c r="BY447" i="1"/>
  <c r="BY448" i="1"/>
  <c r="BY449" i="1"/>
  <c r="BY450" i="1"/>
  <c r="BY451" i="1"/>
  <c r="BY452" i="1"/>
  <c r="BY453" i="1"/>
  <c r="BY454" i="1"/>
  <c r="BY455" i="1"/>
  <c r="BY456" i="1"/>
  <c r="BY457" i="1"/>
  <c r="BY458" i="1"/>
  <c r="BY459" i="1"/>
  <c r="BY460" i="1"/>
  <c r="BY461" i="1"/>
  <c r="BY462" i="1"/>
  <c r="BY463" i="1"/>
  <c r="BY464" i="1"/>
  <c r="BY465" i="1"/>
  <c r="BY466" i="1"/>
  <c r="BY467" i="1"/>
  <c r="BY468" i="1"/>
  <c r="BY469" i="1"/>
  <c r="BY470" i="1"/>
  <c r="BY471" i="1"/>
  <c r="BY472" i="1"/>
  <c r="BY473" i="1"/>
  <c r="BY474" i="1"/>
  <c r="BY475" i="1"/>
  <c r="BY476" i="1"/>
  <c r="BY477" i="1"/>
  <c r="BY478" i="1"/>
  <c r="BY479" i="1"/>
  <c r="BY480" i="1"/>
  <c r="BY481" i="1"/>
  <c r="BY482" i="1"/>
  <c r="BY483" i="1"/>
  <c r="BY484" i="1"/>
  <c r="BY485" i="1"/>
  <c r="BY486" i="1"/>
  <c r="BY487" i="1"/>
  <c r="BY488" i="1"/>
  <c r="BY489" i="1"/>
  <c r="BY490" i="1"/>
  <c r="BY491" i="1"/>
  <c r="BY492" i="1"/>
  <c r="BY493" i="1"/>
  <c r="BY494" i="1"/>
  <c r="BY495" i="1"/>
  <c r="BY496" i="1"/>
  <c r="BY497" i="1"/>
  <c r="BY498" i="1"/>
  <c r="BY499" i="1"/>
  <c r="BY500" i="1"/>
  <c r="BY501" i="1"/>
  <c r="BY502" i="1"/>
  <c r="BY503" i="1"/>
  <c r="BY504" i="1"/>
  <c r="BY505" i="1"/>
  <c r="BY506" i="1"/>
  <c r="BY507" i="1"/>
  <c r="BY508" i="1"/>
  <c r="BY509" i="1"/>
  <c r="BY510" i="1"/>
  <c r="BY511" i="1"/>
  <c r="BY512" i="1"/>
  <c r="BY513" i="1"/>
  <c r="BY514" i="1"/>
  <c r="BY515" i="1"/>
  <c r="BY516" i="1"/>
  <c r="BY517" i="1"/>
  <c r="BY518" i="1"/>
  <c r="BY519" i="1"/>
  <c r="BY520" i="1"/>
  <c r="BY521" i="1"/>
  <c r="BY522" i="1"/>
  <c r="BY523" i="1"/>
  <c r="BY524" i="1"/>
  <c r="BY525" i="1"/>
  <c r="BY526" i="1"/>
  <c r="BY527" i="1"/>
  <c r="BY528" i="1"/>
  <c r="BY529" i="1"/>
  <c r="BY530" i="1"/>
  <c r="BY531" i="1"/>
  <c r="BY532" i="1"/>
  <c r="BY533" i="1"/>
  <c r="BY534" i="1"/>
  <c r="BY535" i="1"/>
  <c r="BY536" i="1"/>
  <c r="BY537" i="1"/>
  <c r="BY538" i="1"/>
  <c r="BY539" i="1"/>
  <c r="BY540" i="1"/>
  <c r="BY541" i="1"/>
  <c r="BY542" i="1"/>
  <c r="BY543" i="1"/>
  <c r="BY544" i="1"/>
  <c r="BY545" i="1"/>
  <c r="BY546" i="1"/>
  <c r="BY547" i="1"/>
  <c r="BY548" i="1"/>
  <c r="BY549" i="1"/>
  <c r="BY550" i="1"/>
  <c r="BY551" i="1"/>
  <c r="BY552" i="1"/>
  <c r="BY553" i="1"/>
  <c r="BY554" i="1"/>
  <c r="BY555" i="1"/>
  <c r="BY556" i="1"/>
  <c r="BY557" i="1"/>
  <c r="BY558" i="1"/>
  <c r="BY559" i="1"/>
  <c r="BY560" i="1"/>
  <c r="BY561" i="1"/>
  <c r="BY562" i="1"/>
  <c r="BY563" i="1"/>
  <c r="BY564" i="1"/>
  <c r="BY565" i="1"/>
  <c r="BY566" i="1"/>
  <c r="BY567" i="1"/>
  <c r="BY568" i="1"/>
  <c r="BY569" i="1"/>
  <c r="BY570" i="1"/>
  <c r="BY571" i="1"/>
  <c r="BY572" i="1"/>
  <c r="BY573" i="1"/>
  <c r="BY574" i="1"/>
  <c r="BY575" i="1"/>
  <c r="BY576" i="1"/>
  <c r="BY577" i="1"/>
  <c r="BY578" i="1"/>
  <c r="BY579" i="1"/>
  <c r="BY580" i="1"/>
  <c r="BY581" i="1"/>
  <c r="BY582" i="1"/>
  <c r="BY583" i="1"/>
  <c r="BY584" i="1"/>
  <c r="BY585" i="1"/>
  <c r="BY586" i="1"/>
  <c r="BY587" i="1"/>
  <c r="BY588" i="1"/>
  <c r="BY589" i="1"/>
  <c r="BY590" i="1"/>
  <c r="BY591" i="1"/>
  <c r="BY592" i="1"/>
  <c r="BY593" i="1"/>
  <c r="BY594" i="1"/>
  <c r="BY595" i="1"/>
  <c r="BY596" i="1"/>
  <c r="BY597" i="1"/>
  <c r="BY598" i="1"/>
  <c r="BY599" i="1"/>
  <c r="BY600" i="1"/>
  <c r="BY601" i="1"/>
  <c r="BY602" i="1"/>
  <c r="BY603" i="1"/>
  <c r="BY604" i="1"/>
  <c r="BY605" i="1"/>
  <c r="BY606" i="1"/>
  <c r="BY607" i="1"/>
  <c r="BY608" i="1"/>
  <c r="BY609" i="1"/>
  <c r="BY610" i="1"/>
  <c r="BY611" i="1"/>
  <c r="BY612" i="1"/>
  <c r="BY613" i="1"/>
  <c r="BY614" i="1"/>
  <c r="BY615" i="1"/>
  <c r="BY616" i="1"/>
  <c r="BY617" i="1"/>
  <c r="BY618" i="1"/>
  <c r="BY619" i="1"/>
  <c r="BY620" i="1"/>
  <c r="BY621" i="1"/>
  <c r="BY622" i="1"/>
  <c r="BY623" i="1"/>
  <c r="BY624" i="1"/>
  <c r="BY625" i="1"/>
  <c r="BY626" i="1"/>
  <c r="BY627" i="1"/>
  <c r="BY628" i="1"/>
  <c r="BY629" i="1"/>
  <c r="BY630" i="1"/>
  <c r="BY631" i="1"/>
  <c r="BY632" i="1"/>
  <c r="BY633" i="1"/>
  <c r="BY634" i="1"/>
  <c r="BY635" i="1"/>
  <c r="BY636" i="1"/>
  <c r="BY637" i="1"/>
  <c r="BY638" i="1"/>
  <c r="BY639" i="1"/>
  <c r="BY640" i="1"/>
  <c r="BY641" i="1"/>
  <c r="BY642" i="1"/>
  <c r="BY643" i="1"/>
  <c r="BY644" i="1"/>
  <c r="BY645" i="1"/>
  <c r="BY646" i="1"/>
  <c r="BY647" i="1"/>
  <c r="BY648" i="1"/>
  <c r="BY649" i="1"/>
  <c r="BY650" i="1"/>
  <c r="BY651" i="1"/>
  <c r="BY652" i="1"/>
  <c r="BY653" i="1"/>
  <c r="BY654" i="1"/>
  <c r="BY655" i="1"/>
  <c r="BY656" i="1"/>
  <c r="BY657" i="1"/>
  <c r="BY658" i="1"/>
  <c r="BY659" i="1"/>
  <c r="BY660" i="1"/>
  <c r="BY661" i="1"/>
  <c r="BY662" i="1"/>
  <c r="BY663" i="1"/>
  <c r="BY664" i="1"/>
  <c r="BY665" i="1"/>
  <c r="BY666" i="1"/>
  <c r="BY667" i="1"/>
  <c r="BY668" i="1"/>
  <c r="BY669" i="1"/>
  <c r="BY670" i="1"/>
  <c r="BY671" i="1"/>
  <c r="BY672" i="1"/>
  <c r="BY673" i="1"/>
  <c r="BY674" i="1"/>
  <c r="BY675" i="1"/>
  <c r="BY676" i="1"/>
  <c r="BY677" i="1"/>
  <c r="BY678" i="1"/>
  <c r="BY679" i="1"/>
  <c r="BY680" i="1"/>
  <c r="BY681" i="1"/>
  <c r="BY682" i="1"/>
  <c r="BY683" i="1"/>
  <c r="BY684" i="1"/>
  <c r="BY685" i="1"/>
  <c r="BY686" i="1"/>
  <c r="BY687" i="1"/>
  <c r="BY688" i="1"/>
  <c r="BY689" i="1"/>
  <c r="BY690" i="1"/>
  <c r="BY691" i="1"/>
  <c r="BY692" i="1"/>
  <c r="BY693" i="1"/>
  <c r="BY694" i="1"/>
  <c r="BY695" i="1"/>
  <c r="BY696" i="1"/>
  <c r="BY697" i="1"/>
  <c r="BY698" i="1"/>
  <c r="BY699" i="1"/>
  <c r="BY700" i="1"/>
  <c r="BY701" i="1"/>
  <c r="BY702" i="1"/>
  <c r="BY703" i="1"/>
  <c r="BY704" i="1"/>
  <c r="BY705" i="1"/>
  <c r="BY706" i="1"/>
  <c r="BY707" i="1"/>
  <c r="BY708" i="1"/>
  <c r="BY709" i="1"/>
  <c r="BY710" i="1"/>
  <c r="BY711" i="1"/>
  <c r="BY712" i="1"/>
  <c r="BY713" i="1"/>
  <c r="BY714" i="1"/>
  <c r="BY715" i="1"/>
  <c r="BY716" i="1"/>
  <c r="BY717" i="1"/>
  <c r="BY718" i="1"/>
  <c r="BY719" i="1"/>
  <c r="BY720" i="1"/>
  <c r="BY721" i="1"/>
  <c r="BY722" i="1"/>
  <c r="BY723" i="1"/>
  <c r="BY724" i="1"/>
  <c r="BY725" i="1"/>
  <c r="BY726" i="1"/>
  <c r="BY727" i="1"/>
  <c r="BY728" i="1"/>
  <c r="BY729" i="1"/>
  <c r="BY730" i="1"/>
  <c r="BY731" i="1"/>
  <c r="BY732" i="1"/>
  <c r="BY733" i="1"/>
  <c r="BY734" i="1"/>
  <c r="BY735" i="1"/>
  <c r="BY736" i="1"/>
  <c r="BY737" i="1"/>
  <c r="BY738" i="1"/>
  <c r="BY739" i="1"/>
  <c r="BY740" i="1"/>
  <c r="BY741" i="1"/>
  <c r="BY742" i="1"/>
  <c r="BY743" i="1"/>
  <c r="BY744" i="1"/>
  <c r="BY745" i="1"/>
  <c r="BY746" i="1"/>
  <c r="BY747" i="1"/>
  <c r="BY748" i="1"/>
  <c r="BY749" i="1"/>
  <c r="BY750" i="1"/>
  <c r="BY751" i="1"/>
  <c r="BY752" i="1"/>
  <c r="BY753" i="1"/>
  <c r="BY754" i="1"/>
  <c r="BY755" i="1"/>
  <c r="BY756" i="1"/>
  <c r="BY757" i="1"/>
  <c r="BY758" i="1"/>
  <c r="BY759" i="1"/>
  <c r="BY760" i="1"/>
  <c r="BY761" i="1"/>
  <c r="BY762" i="1"/>
  <c r="BY763" i="1"/>
  <c r="BY764" i="1"/>
  <c r="BY765" i="1"/>
  <c r="BY766" i="1"/>
  <c r="BY767" i="1"/>
  <c r="BY768" i="1"/>
  <c r="BY769" i="1"/>
  <c r="BY770" i="1"/>
  <c r="BY771" i="1"/>
  <c r="BY772" i="1"/>
  <c r="BY773" i="1"/>
  <c r="BY774" i="1"/>
  <c r="BY775" i="1"/>
  <c r="BY776" i="1"/>
  <c r="BY777" i="1"/>
  <c r="BY778" i="1"/>
  <c r="BY779" i="1"/>
  <c r="BY780" i="1"/>
  <c r="BY781" i="1"/>
  <c r="BY782" i="1"/>
  <c r="BY783" i="1"/>
  <c r="BY784" i="1"/>
  <c r="BY785" i="1"/>
  <c r="BY786" i="1"/>
  <c r="BY787" i="1"/>
  <c r="BY788" i="1"/>
  <c r="BY789" i="1"/>
  <c r="BY790" i="1"/>
  <c r="BY791" i="1"/>
  <c r="BY792" i="1"/>
  <c r="BY793" i="1"/>
  <c r="BY794" i="1"/>
  <c r="BY795" i="1"/>
  <c r="BY796" i="1"/>
  <c r="BY797" i="1"/>
  <c r="BY798" i="1"/>
  <c r="BY799" i="1"/>
  <c r="BY800" i="1"/>
  <c r="BY801" i="1"/>
  <c r="BY802" i="1"/>
  <c r="BY803" i="1"/>
  <c r="BY804" i="1"/>
  <c r="BY805" i="1"/>
  <c r="BY806" i="1"/>
  <c r="BY807" i="1"/>
  <c r="BY808" i="1"/>
  <c r="BY809" i="1"/>
  <c r="BY810" i="1"/>
  <c r="BY811" i="1"/>
  <c r="BY812" i="1"/>
  <c r="BY813" i="1"/>
  <c r="BY814" i="1"/>
  <c r="BY815" i="1"/>
  <c r="BY816" i="1"/>
  <c r="BY817" i="1"/>
  <c r="BY818" i="1"/>
  <c r="BY819" i="1"/>
  <c r="BY820" i="1"/>
  <c r="BY821" i="1"/>
  <c r="BY822" i="1"/>
  <c r="BY823" i="1"/>
  <c r="BY824" i="1"/>
  <c r="BY825" i="1"/>
  <c r="BY826" i="1"/>
  <c r="BY827" i="1"/>
  <c r="BY828" i="1"/>
  <c r="BY829" i="1"/>
  <c r="BY830" i="1"/>
  <c r="BY831" i="1"/>
  <c r="BY832" i="1"/>
  <c r="BY833" i="1"/>
  <c r="BY834" i="1"/>
  <c r="BY835" i="1"/>
  <c r="BY836" i="1"/>
  <c r="BY837" i="1"/>
  <c r="BY838" i="1"/>
  <c r="BY839" i="1"/>
  <c r="BY840" i="1"/>
  <c r="BY841" i="1"/>
  <c r="BY842" i="1"/>
  <c r="BY843" i="1"/>
  <c r="BY844" i="1"/>
  <c r="BY845" i="1"/>
  <c r="BY846" i="1"/>
  <c r="BY847" i="1"/>
  <c r="BY848" i="1"/>
  <c r="BY849" i="1"/>
  <c r="BY850" i="1"/>
  <c r="BY851" i="1"/>
  <c r="BY852" i="1"/>
  <c r="BY853" i="1"/>
  <c r="BY854" i="1"/>
  <c r="BY855" i="1"/>
  <c r="BY856" i="1"/>
  <c r="BY857" i="1"/>
  <c r="BY858" i="1"/>
  <c r="BY859" i="1"/>
  <c r="BY860" i="1"/>
  <c r="BY861" i="1"/>
  <c r="BY862" i="1"/>
  <c r="BY863" i="1"/>
  <c r="BY864" i="1"/>
  <c r="BY865" i="1"/>
  <c r="BY866" i="1"/>
  <c r="BY867" i="1"/>
  <c r="BY868" i="1"/>
  <c r="BY869" i="1"/>
  <c r="BY870" i="1"/>
  <c r="BY871" i="1"/>
  <c r="BY872" i="1"/>
  <c r="BY873" i="1"/>
  <c r="BY874" i="1"/>
  <c r="BY875" i="1"/>
  <c r="BY876" i="1"/>
  <c r="BY877" i="1"/>
  <c r="BY878" i="1"/>
  <c r="BY879" i="1"/>
  <c r="BY880" i="1"/>
  <c r="BY881" i="1"/>
  <c r="BY882" i="1"/>
  <c r="BY883" i="1"/>
  <c r="BY884" i="1"/>
  <c r="BY885" i="1"/>
  <c r="BY886" i="1"/>
  <c r="BY887" i="1"/>
  <c r="BY888" i="1"/>
  <c r="BY889" i="1"/>
  <c r="BY890" i="1"/>
  <c r="BY891" i="1"/>
  <c r="BY892" i="1"/>
  <c r="BY893" i="1"/>
  <c r="BY894" i="1"/>
  <c r="BY895" i="1"/>
  <c r="BY896" i="1"/>
  <c r="BY897" i="1"/>
  <c r="BY898" i="1"/>
  <c r="BY899" i="1"/>
  <c r="BY900" i="1"/>
  <c r="BY901" i="1"/>
  <c r="BY902" i="1"/>
  <c r="BY903" i="1"/>
  <c r="BY904" i="1"/>
  <c r="BY905" i="1"/>
  <c r="BY906" i="1"/>
  <c r="BY907" i="1"/>
  <c r="BY908" i="1"/>
  <c r="BY909" i="1"/>
  <c r="BY910" i="1"/>
  <c r="BY911" i="1"/>
  <c r="BY912" i="1"/>
  <c r="BY913" i="1"/>
  <c r="BY914" i="1"/>
  <c r="BY915" i="1"/>
  <c r="BY916" i="1"/>
  <c r="BY917" i="1"/>
  <c r="BY918" i="1"/>
  <c r="BY919" i="1"/>
  <c r="BY920" i="1"/>
  <c r="BY921" i="1"/>
  <c r="BY922" i="1"/>
  <c r="BY923" i="1"/>
  <c r="BY924" i="1"/>
  <c r="BY925" i="1"/>
  <c r="BY926" i="1"/>
  <c r="BY927" i="1"/>
  <c r="BY928" i="1"/>
  <c r="BY929" i="1"/>
  <c r="BY930" i="1"/>
  <c r="BY931" i="1"/>
  <c r="BY932" i="1"/>
  <c r="BY933" i="1"/>
  <c r="BY934" i="1"/>
  <c r="BY935" i="1"/>
  <c r="BY936" i="1"/>
  <c r="BY937" i="1"/>
  <c r="BY938" i="1"/>
  <c r="BY939" i="1"/>
  <c r="BY940" i="1"/>
  <c r="BY941" i="1"/>
  <c r="BY942" i="1"/>
  <c r="BY943" i="1"/>
  <c r="BY944" i="1"/>
  <c r="BY945" i="1"/>
  <c r="BY946" i="1"/>
  <c r="BY947" i="1"/>
  <c r="BY948" i="1"/>
  <c r="BY949" i="1"/>
  <c r="BY950" i="1"/>
  <c r="BY951" i="1"/>
  <c r="BY952" i="1"/>
  <c r="BY953" i="1"/>
  <c r="BY954" i="1"/>
  <c r="BY955" i="1"/>
  <c r="BY956" i="1"/>
  <c r="BY957" i="1"/>
  <c r="BY958" i="1"/>
  <c r="BY959" i="1"/>
  <c r="BY960" i="1"/>
  <c r="BY961" i="1"/>
  <c r="BY962" i="1"/>
  <c r="BY963" i="1"/>
  <c r="BY964" i="1"/>
  <c r="BY965" i="1"/>
  <c r="BY966" i="1"/>
  <c r="BY967" i="1"/>
  <c r="BY968" i="1"/>
  <c r="BY969" i="1"/>
  <c r="BY970" i="1"/>
  <c r="BY971" i="1"/>
  <c r="BY972" i="1"/>
  <c r="BY973" i="1"/>
  <c r="BY974" i="1"/>
  <c r="BY975" i="1"/>
  <c r="BY976" i="1"/>
  <c r="BY977" i="1"/>
  <c r="BY978" i="1"/>
  <c r="BY979" i="1"/>
  <c r="BY980" i="1"/>
  <c r="BY981" i="1"/>
  <c r="BY982" i="1"/>
  <c r="BY983" i="1"/>
  <c r="BY984" i="1"/>
  <c r="BY985" i="1"/>
  <c r="BY986" i="1"/>
  <c r="BY987" i="1"/>
  <c r="BY988" i="1"/>
  <c r="BY989" i="1"/>
  <c r="BY990" i="1"/>
  <c r="BY991" i="1"/>
  <c r="BY992" i="1"/>
  <c r="BY993" i="1"/>
  <c r="BY994" i="1"/>
  <c r="BY995" i="1"/>
  <c r="BY996" i="1"/>
  <c r="BY997" i="1"/>
  <c r="BY998" i="1"/>
  <c r="BY999" i="1"/>
  <c r="BY1000" i="1"/>
  <c r="BY1001" i="1"/>
  <c r="BY1002" i="1"/>
  <c r="BY1003" i="1"/>
  <c r="BY1004" i="1"/>
  <c r="BY1005" i="1"/>
  <c r="BY1006" i="1"/>
  <c r="BY1007" i="1"/>
  <c r="BY1008" i="1"/>
  <c r="BY1009" i="1"/>
  <c r="BY1010" i="1"/>
  <c r="BY1011" i="1"/>
  <c r="BY1012" i="1"/>
  <c r="BY1013" i="1"/>
  <c r="BY1014" i="1"/>
  <c r="BY1015" i="1"/>
  <c r="BY1016" i="1"/>
  <c r="BY1017" i="1"/>
  <c r="BY1018" i="1"/>
  <c r="BY1019" i="1"/>
  <c r="BY1020" i="1"/>
  <c r="BY1021" i="1"/>
  <c r="BY1022" i="1"/>
  <c r="BY1023" i="1"/>
  <c r="BY1024" i="1"/>
  <c r="BY1025" i="1"/>
  <c r="BY1026" i="1"/>
  <c r="BY1027" i="1"/>
  <c r="BY1028" i="1"/>
  <c r="BY1029" i="1"/>
  <c r="BY1030" i="1"/>
  <c r="BY1031" i="1"/>
  <c r="BY1032" i="1"/>
  <c r="BY1033" i="1"/>
  <c r="BY1034" i="1"/>
  <c r="BY1035" i="1"/>
  <c r="BY1036" i="1"/>
  <c r="BY1037" i="1"/>
  <c r="BY1038" i="1"/>
  <c r="BY1039" i="1"/>
  <c r="BY1040" i="1"/>
  <c r="BY1041" i="1"/>
  <c r="BY1042" i="1"/>
  <c r="BY1043" i="1"/>
  <c r="BY1044" i="1"/>
  <c r="BY1045" i="1"/>
  <c r="BY1046" i="1"/>
  <c r="BY1047" i="1"/>
  <c r="BY1048" i="1"/>
  <c r="BY1049" i="1"/>
  <c r="BY1050" i="1"/>
  <c r="BY1051" i="1"/>
  <c r="BY1052" i="1"/>
  <c r="BY1053" i="1"/>
  <c r="BY1054" i="1"/>
  <c r="BY1055" i="1"/>
  <c r="BY1056" i="1"/>
  <c r="BY1057" i="1"/>
  <c r="BY1058" i="1"/>
  <c r="BY1059" i="1"/>
  <c r="BY1060" i="1"/>
  <c r="BY1061" i="1"/>
  <c r="BY1062" i="1"/>
  <c r="BY1063" i="1"/>
  <c r="BY1064" i="1"/>
  <c r="BY1065" i="1"/>
  <c r="BY1066" i="1"/>
  <c r="BY1067" i="1"/>
  <c r="BY1068" i="1"/>
  <c r="BY1069" i="1"/>
  <c r="BY1070" i="1"/>
  <c r="BY1071" i="1"/>
  <c r="BY1072" i="1"/>
  <c r="BY1073" i="1"/>
  <c r="BY1074" i="1"/>
  <c r="BY1075" i="1"/>
  <c r="BY1076" i="1"/>
  <c r="BY1077" i="1"/>
  <c r="BY1078" i="1"/>
  <c r="BY1079" i="1"/>
  <c r="BY1080" i="1"/>
  <c r="BY1081" i="1"/>
  <c r="BY1082" i="1"/>
  <c r="BY1083" i="1"/>
  <c r="BY1084" i="1"/>
  <c r="BY1085" i="1"/>
  <c r="BY1086" i="1"/>
  <c r="BY1087" i="1"/>
  <c r="BY1088" i="1"/>
  <c r="BY1089" i="1"/>
  <c r="BY1090" i="1"/>
  <c r="BY1091" i="1"/>
  <c r="BY1092" i="1"/>
  <c r="BY1093" i="1"/>
  <c r="BY1094" i="1"/>
  <c r="BY1095" i="1"/>
  <c r="BY1096" i="1"/>
  <c r="BY1097" i="1"/>
  <c r="BY1098" i="1"/>
  <c r="BY1099" i="1"/>
  <c r="BY1100" i="1"/>
  <c r="BY1101" i="1"/>
  <c r="BY1102" i="1"/>
  <c r="BY1103" i="1"/>
  <c r="BY1104" i="1"/>
  <c r="BY1105" i="1"/>
  <c r="BY1106" i="1"/>
  <c r="BY1107" i="1"/>
  <c r="BY1108" i="1"/>
  <c r="BY1109" i="1"/>
  <c r="BY1110" i="1"/>
  <c r="BY1111" i="1"/>
  <c r="BY1112" i="1"/>
  <c r="BY1113" i="1"/>
  <c r="BY1114" i="1"/>
  <c r="BY1115" i="1"/>
  <c r="BY1116" i="1"/>
  <c r="BY1117" i="1"/>
  <c r="BY1118" i="1"/>
  <c r="BY1119" i="1"/>
  <c r="BY1120" i="1"/>
  <c r="BY1121" i="1"/>
  <c r="BY1122" i="1"/>
  <c r="BY1123" i="1"/>
  <c r="BY1124" i="1"/>
  <c r="BY1125" i="1"/>
  <c r="BY1126" i="1"/>
  <c r="BY1127" i="1"/>
  <c r="BY1128" i="1"/>
  <c r="BY1129" i="1"/>
  <c r="BY1130" i="1"/>
  <c r="BY1131" i="1"/>
  <c r="BY1132" i="1"/>
  <c r="BY1133" i="1"/>
  <c r="BY1134" i="1"/>
  <c r="BY1135" i="1"/>
  <c r="BY1136" i="1"/>
  <c r="BY1137" i="1"/>
  <c r="BY1138" i="1"/>
  <c r="BY1139" i="1"/>
  <c r="BY1140" i="1"/>
  <c r="BY1141" i="1"/>
  <c r="BY1142" i="1"/>
  <c r="BY1143" i="1"/>
  <c r="BY1144" i="1"/>
  <c r="BY1145" i="1"/>
  <c r="BY1146" i="1"/>
  <c r="BY1147" i="1"/>
  <c r="BY1148" i="1"/>
  <c r="BY1149" i="1"/>
  <c r="BY1150" i="1"/>
  <c r="BY1151" i="1"/>
  <c r="BY1152" i="1"/>
  <c r="BY1153" i="1"/>
  <c r="BY1154" i="1"/>
  <c r="BY1155" i="1"/>
  <c r="BY1156" i="1"/>
  <c r="BY1157" i="1"/>
  <c r="BY1158" i="1"/>
  <c r="BY1159" i="1"/>
  <c r="BY1160" i="1"/>
  <c r="BY1161" i="1"/>
  <c r="BY1162" i="1"/>
  <c r="BY1163" i="1"/>
  <c r="BY1164" i="1"/>
  <c r="BY1165" i="1"/>
  <c r="BY1166" i="1"/>
  <c r="BY1167" i="1"/>
  <c r="BY1168" i="1"/>
  <c r="BY1169" i="1"/>
  <c r="BY1170" i="1"/>
  <c r="BY1171" i="1"/>
  <c r="BY1172" i="1"/>
  <c r="BY1173" i="1"/>
  <c r="BY1174" i="1"/>
  <c r="BY1175" i="1"/>
  <c r="BY1176" i="1"/>
  <c r="BY1177" i="1"/>
  <c r="BY1178" i="1"/>
  <c r="BY1179" i="1"/>
  <c r="BY1180" i="1"/>
  <c r="BY1181" i="1"/>
  <c r="BY1182" i="1"/>
  <c r="BY1183" i="1"/>
  <c r="BY1184" i="1"/>
  <c r="BY1185" i="1"/>
  <c r="BY1186" i="1"/>
  <c r="BY1187" i="1"/>
  <c r="BY1188" i="1"/>
  <c r="BY1189" i="1"/>
  <c r="BY1190" i="1"/>
  <c r="BY1191" i="1"/>
  <c r="BY1192" i="1"/>
  <c r="BY1193" i="1"/>
  <c r="BY1194" i="1"/>
  <c r="BY1195" i="1"/>
  <c r="BY1196" i="1"/>
  <c r="BY1197" i="1"/>
  <c r="BY1198" i="1"/>
  <c r="BY1199" i="1"/>
  <c r="BY1200" i="1"/>
  <c r="BY1201" i="1"/>
  <c r="BY1202" i="1"/>
  <c r="BY1203" i="1"/>
  <c r="BY1204" i="1"/>
  <c r="BY1205" i="1"/>
  <c r="BY1206" i="1"/>
  <c r="BY1207" i="1"/>
  <c r="BY1208" i="1"/>
  <c r="BY1209" i="1"/>
  <c r="BY1210" i="1"/>
  <c r="BY1211" i="1"/>
  <c r="BY1212" i="1"/>
  <c r="BY1213" i="1"/>
  <c r="BY1214" i="1"/>
  <c r="BY1215" i="1"/>
  <c r="BY1216" i="1"/>
  <c r="BY1217" i="1"/>
  <c r="BY1218" i="1"/>
  <c r="BY1219" i="1"/>
  <c r="BY1220" i="1"/>
  <c r="BY1221" i="1"/>
  <c r="BY1222" i="1"/>
  <c r="BY1223" i="1"/>
  <c r="BY1224" i="1"/>
  <c r="BY1225" i="1"/>
  <c r="BY1226" i="1"/>
  <c r="BY1227" i="1"/>
  <c r="BY1228" i="1"/>
  <c r="BY1229" i="1"/>
  <c r="BY1230" i="1"/>
  <c r="BY1231" i="1"/>
  <c r="BY1232" i="1"/>
  <c r="BY1233" i="1"/>
  <c r="BY1234" i="1"/>
  <c r="BY1235" i="1"/>
  <c r="BY1236" i="1"/>
  <c r="BY1237" i="1"/>
  <c r="BY1238" i="1"/>
  <c r="BY1239" i="1"/>
  <c r="BY1240" i="1"/>
  <c r="BY1241" i="1"/>
  <c r="BY1242" i="1"/>
  <c r="BY1243" i="1"/>
  <c r="BY1244" i="1"/>
  <c r="BY1245" i="1"/>
  <c r="BY1246" i="1"/>
  <c r="BY1247" i="1"/>
  <c r="BY1248" i="1"/>
  <c r="BY1249" i="1"/>
  <c r="BY1250" i="1"/>
  <c r="BY1251" i="1"/>
  <c r="BY1252" i="1"/>
  <c r="BY1253" i="1"/>
  <c r="BY1254" i="1"/>
  <c r="BY1255" i="1"/>
  <c r="BY1256" i="1"/>
  <c r="BY1257" i="1"/>
  <c r="BY1258" i="1"/>
  <c r="BY1259" i="1"/>
  <c r="BY1260" i="1"/>
  <c r="BY1261" i="1"/>
  <c r="BY1262" i="1"/>
  <c r="BY1263" i="1"/>
  <c r="BY1264" i="1"/>
  <c r="BY1265" i="1"/>
  <c r="BY1266" i="1"/>
  <c r="BY1267" i="1"/>
  <c r="BY1268" i="1"/>
  <c r="BY1269" i="1"/>
  <c r="BY1270" i="1"/>
  <c r="BY1271" i="1"/>
  <c r="BY1272" i="1"/>
  <c r="BY1273" i="1"/>
  <c r="BY1274" i="1"/>
  <c r="BY1275" i="1"/>
  <c r="BY1276" i="1"/>
  <c r="BY1277" i="1"/>
  <c r="BY1278" i="1"/>
  <c r="BY1279" i="1"/>
  <c r="BY1280" i="1"/>
  <c r="BY1281" i="1"/>
  <c r="BY1282" i="1"/>
  <c r="BY1283" i="1"/>
  <c r="BY1284" i="1"/>
  <c r="BY1285" i="1"/>
  <c r="BY1286" i="1"/>
  <c r="BY1287" i="1"/>
  <c r="BY1288" i="1"/>
  <c r="BY1289" i="1"/>
  <c r="BY1290" i="1"/>
  <c r="BY1291" i="1"/>
  <c r="BY1292" i="1"/>
  <c r="BY1293" i="1"/>
  <c r="BY1294" i="1"/>
  <c r="BY1295" i="1"/>
  <c r="BY1296" i="1"/>
  <c r="BY1297" i="1"/>
  <c r="BY1298" i="1"/>
  <c r="BY1299" i="1"/>
  <c r="BY1300" i="1"/>
  <c r="BY1301" i="1"/>
  <c r="BY1302" i="1"/>
  <c r="BY1303" i="1"/>
  <c r="BY1304" i="1"/>
  <c r="BY1305" i="1"/>
  <c r="BY1306" i="1"/>
  <c r="BY1307" i="1"/>
  <c r="BY1308" i="1"/>
  <c r="BY1309" i="1"/>
  <c r="BY1310" i="1"/>
  <c r="BY1311" i="1"/>
  <c r="BY1312" i="1"/>
  <c r="BY1313" i="1"/>
  <c r="BY1314" i="1"/>
  <c r="BY1315" i="1"/>
  <c r="BY1316" i="1"/>
  <c r="BY1317" i="1"/>
  <c r="BY1318" i="1"/>
  <c r="BY1319" i="1"/>
  <c r="BY1320" i="1"/>
  <c r="BY1321" i="1"/>
  <c r="BY1322" i="1"/>
  <c r="BY1323" i="1"/>
  <c r="BY1324" i="1"/>
  <c r="BY1325" i="1"/>
  <c r="BY1326" i="1"/>
  <c r="BY1327" i="1"/>
  <c r="BY1328" i="1"/>
  <c r="BY1329" i="1"/>
  <c r="BY1330" i="1"/>
  <c r="BY1331" i="1"/>
  <c r="BY1332" i="1"/>
  <c r="BY1333" i="1"/>
  <c r="BY1334" i="1"/>
  <c r="BY1335" i="1"/>
  <c r="BY1336" i="1"/>
  <c r="BY1337" i="1"/>
  <c r="BY1338" i="1"/>
  <c r="BY1339" i="1"/>
  <c r="BY1340" i="1"/>
  <c r="BY1341" i="1"/>
  <c r="BY1342" i="1"/>
  <c r="BY1343" i="1"/>
  <c r="BY1344" i="1"/>
  <c r="BY1345" i="1"/>
  <c r="BY1346" i="1"/>
  <c r="BY1347" i="1"/>
  <c r="BY1348" i="1"/>
  <c r="BY1349" i="1"/>
  <c r="BY1350" i="1"/>
  <c r="BY1351" i="1"/>
  <c r="BY1352" i="1"/>
  <c r="BY1353" i="1"/>
  <c r="BY1354" i="1"/>
  <c r="BY1355" i="1"/>
  <c r="BY1356" i="1"/>
  <c r="BY1357" i="1"/>
  <c r="BY1358" i="1"/>
  <c r="BY1359" i="1"/>
  <c r="BY1360" i="1"/>
  <c r="BY1361" i="1"/>
  <c r="BY1362" i="1"/>
  <c r="BY1363" i="1"/>
  <c r="BY1364" i="1"/>
  <c r="BY1365" i="1"/>
  <c r="BY1366" i="1"/>
  <c r="BY1367" i="1"/>
  <c r="BY1368" i="1"/>
  <c r="BY1369" i="1"/>
  <c r="BY1370" i="1"/>
  <c r="BY1371" i="1"/>
  <c r="BY1372" i="1"/>
  <c r="BY1373" i="1"/>
  <c r="BY1374" i="1"/>
  <c r="BY1375" i="1"/>
  <c r="BY1376" i="1"/>
  <c r="BY1377" i="1"/>
  <c r="BY1378" i="1"/>
  <c r="BY1379" i="1"/>
  <c r="BY1380" i="1"/>
  <c r="BY1381" i="1"/>
  <c r="BY1382" i="1"/>
  <c r="BY1383" i="1"/>
  <c r="BY1384" i="1"/>
  <c r="BY1385" i="1"/>
  <c r="BY1386" i="1"/>
  <c r="BY1387" i="1"/>
  <c r="BY1388" i="1"/>
  <c r="BY1389" i="1"/>
  <c r="BY1390" i="1"/>
  <c r="BY1391" i="1"/>
  <c r="BY1392" i="1"/>
  <c r="BY1393" i="1"/>
  <c r="BY1394" i="1"/>
  <c r="BY1395" i="1"/>
  <c r="BY1396" i="1"/>
  <c r="BY1397" i="1"/>
  <c r="BY1398" i="1"/>
  <c r="BY1399" i="1"/>
  <c r="BY1400" i="1"/>
  <c r="BY1401" i="1"/>
  <c r="BY1402" i="1"/>
  <c r="BY1403" i="1"/>
  <c r="BY1404" i="1"/>
  <c r="BY1405" i="1"/>
  <c r="BY1406" i="1"/>
  <c r="BY1407" i="1"/>
  <c r="BY1408" i="1"/>
  <c r="BY1409" i="1"/>
  <c r="BY1410" i="1"/>
  <c r="BY1411" i="1"/>
  <c r="BY1412" i="1"/>
  <c r="BY1413" i="1"/>
  <c r="BY1414" i="1"/>
  <c r="BY1415" i="1"/>
  <c r="BY1416" i="1"/>
  <c r="BY1417" i="1"/>
  <c r="BY1418" i="1"/>
  <c r="BY1419" i="1"/>
  <c r="BY1420" i="1"/>
  <c r="BY1421" i="1"/>
  <c r="BY1422" i="1"/>
  <c r="BY1423" i="1"/>
  <c r="BY1424" i="1"/>
  <c r="BY1425" i="1"/>
  <c r="BY1426" i="1"/>
  <c r="BY1427" i="1"/>
  <c r="BY1428" i="1"/>
  <c r="BY1429" i="1"/>
  <c r="BY1430" i="1"/>
  <c r="BY1431" i="1"/>
  <c r="BY1432" i="1"/>
  <c r="BY1433" i="1"/>
  <c r="BY1434" i="1"/>
  <c r="BY1435" i="1"/>
  <c r="BY1436" i="1"/>
  <c r="BY1437" i="1"/>
  <c r="BY1438" i="1"/>
  <c r="BY1439" i="1"/>
  <c r="BY1440" i="1"/>
  <c r="BY1441" i="1"/>
  <c r="BY1442" i="1"/>
  <c r="BY1443" i="1"/>
  <c r="BY1444" i="1"/>
  <c r="BY1445" i="1"/>
  <c r="BY1446" i="1"/>
  <c r="BY1447" i="1"/>
  <c r="BY1448" i="1"/>
  <c r="BY1449" i="1"/>
  <c r="BY1450" i="1"/>
  <c r="BY1451" i="1"/>
  <c r="BY1452" i="1"/>
  <c r="BY1453" i="1"/>
  <c r="BY1454" i="1"/>
  <c r="BY1455" i="1"/>
  <c r="BY1456" i="1"/>
  <c r="BY1457" i="1"/>
  <c r="BY1458" i="1"/>
  <c r="BY1459" i="1"/>
  <c r="BY1460" i="1"/>
  <c r="BY1461" i="1"/>
  <c r="BY1462" i="1"/>
  <c r="BY1463" i="1"/>
  <c r="BY1464" i="1"/>
  <c r="BY1465" i="1"/>
  <c r="BY1466" i="1"/>
  <c r="BY1467" i="1"/>
  <c r="BY1468" i="1"/>
  <c r="BY1469" i="1"/>
  <c r="BY1470" i="1"/>
  <c r="BY1471" i="1"/>
  <c r="BY2" i="1"/>
  <c r="BX3" i="1"/>
  <c r="BX4" i="1"/>
  <c r="BX5" i="1"/>
  <c r="BX6" i="1"/>
  <c r="BX7" i="1"/>
  <c r="BX8" i="1"/>
  <c r="BX9" i="1"/>
  <c r="BX10" i="1"/>
  <c r="BX11" i="1"/>
  <c r="BX12" i="1"/>
  <c r="BX13" i="1"/>
  <c r="BX14" i="1"/>
  <c r="BX15" i="1"/>
  <c r="BX16" i="1"/>
  <c r="BX17" i="1"/>
  <c r="BX18" i="1"/>
  <c r="BX19" i="1"/>
  <c r="BX20" i="1"/>
  <c r="BX21" i="1"/>
  <c r="BX22" i="1"/>
  <c r="BX23" i="1"/>
  <c r="BX24" i="1"/>
  <c r="BX25" i="1"/>
  <c r="BX26" i="1"/>
  <c r="BX27" i="1"/>
  <c r="BX28" i="1"/>
  <c r="BX29" i="1"/>
  <c r="BX30" i="1"/>
  <c r="BX31" i="1"/>
  <c r="BX32" i="1"/>
  <c r="BX33" i="1"/>
  <c r="BX34" i="1"/>
  <c r="BX35" i="1"/>
  <c r="BX36" i="1"/>
  <c r="BX37" i="1"/>
  <c r="BX38" i="1"/>
  <c r="BX39" i="1"/>
  <c r="BX40" i="1"/>
  <c r="BX41" i="1"/>
  <c r="BX42" i="1"/>
  <c r="BX43" i="1"/>
  <c r="BX44" i="1"/>
  <c r="BX45" i="1"/>
  <c r="BX46" i="1"/>
  <c r="BX47" i="1"/>
  <c r="BX48" i="1"/>
  <c r="BX49" i="1"/>
  <c r="BX50" i="1"/>
  <c r="BX51" i="1"/>
  <c r="BX52" i="1"/>
  <c r="BX53" i="1"/>
  <c r="BX54" i="1"/>
  <c r="BX55" i="1"/>
  <c r="BX56" i="1"/>
  <c r="BX57" i="1"/>
  <c r="BX58" i="1"/>
  <c r="BX59" i="1"/>
  <c r="BX60" i="1"/>
  <c r="BX61" i="1"/>
  <c r="BX62" i="1"/>
  <c r="BX63" i="1"/>
  <c r="BX64" i="1"/>
  <c r="BX65" i="1"/>
  <c r="BX66" i="1"/>
  <c r="BX67" i="1"/>
  <c r="BX68" i="1"/>
  <c r="BX69" i="1"/>
  <c r="BX70" i="1"/>
  <c r="BX71" i="1"/>
  <c r="BX72" i="1"/>
  <c r="BX73" i="1"/>
  <c r="BX74" i="1"/>
  <c r="BX75" i="1"/>
  <c r="BX76" i="1"/>
  <c r="BX77" i="1"/>
  <c r="BX78" i="1"/>
  <c r="BX79" i="1"/>
  <c r="BX80" i="1"/>
  <c r="BX81" i="1"/>
  <c r="BX82" i="1"/>
  <c r="BX83" i="1"/>
  <c r="BX84" i="1"/>
  <c r="BX85" i="1"/>
  <c r="BX86" i="1"/>
  <c r="BX87" i="1"/>
  <c r="BX88" i="1"/>
  <c r="BX89" i="1"/>
  <c r="BX90" i="1"/>
  <c r="BX91" i="1"/>
  <c r="BX92" i="1"/>
  <c r="BX93" i="1"/>
  <c r="BX94" i="1"/>
  <c r="BX95" i="1"/>
  <c r="BX96" i="1"/>
  <c r="BX97" i="1"/>
  <c r="BX98" i="1"/>
  <c r="BX99" i="1"/>
  <c r="BX100" i="1"/>
  <c r="BX101" i="1"/>
  <c r="BX102" i="1"/>
  <c r="BX103" i="1"/>
  <c r="BX104" i="1"/>
  <c r="BX105" i="1"/>
  <c r="BX106" i="1"/>
  <c r="BX107" i="1"/>
  <c r="BX108" i="1"/>
  <c r="BX109" i="1"/>
  <c r="BX110" i="1"/>
  <c r="BX111" i="1"/>
  <c r="BX112" i="1"/>
  <c r="BX113" i="1"/>
  <c r="BX114" i="1"/>
  <c r="BX115" i="1"/>
  <c r="BX116" i="1"/>
  <c r="BX117" i="1"/>
  <c r="BX118" i="1"/>
  <c r="BX119" i="1"/>
  <c r="BX120" i="1"/>
  <c r="BX121" i="1"/>
  <c r="BX122" i="1"/>
  <c r="BX123" i="1"/>
  <c r="BX124" i="1"/>
  <c r="BX125" i="1"/>
  <c r="BX126" i="1"/>
  <c r="BX127" i="1"/>
  <c r="BX128" i="1"/>
  <c r="BX129" i="1"/>
  <c r="BX130" i="1"/>
  <c r="BX131" i="1"/>
  <c r="BX132" i="1"/>
  <c r="BX133" i="1"/>
  <c r="BX134" i="1"/>
  <c r="BX135" i="1"/>
  <c r="BX136" i="1"/>
  <c r="BX137" i="1"/>
  <c r="BX138" i="1"/>
  <c r="BX139" i="1"/>
  <c r="BX140" i="1"/>
  <c r="BX141" i="1"/>
  <c r="BX142" i="1"/>
  <c r="BX143" i="1"/>
  <c r="BX144" i="1"/>
  <c r="BX145" i="1"/>
  <c r="BX146" i="1"/>
  <c r="BX147" i="1"/>
  <c r="BX148" i="1"/>
  <c r="BX149" i="1"/>
  <c r="BX150" i="1"/>
  <c r="BX151" i="1"/>
  <c r="BX152" i="1"/>
  <c r="BX153" i="1"/>
  <c r="BX154" i="1"/>
  <c r="BX155" i="1"/>
  <c r="BX156" i="1"/>
  <c r="BX157" i="1"/>
  <c r="BX158" i="1"/>
  <c r="BX159" i="1"/>
  <c r="BX160" i="1"/>
  <c r="BX161" i="1"/>
  <c r="BX162" i="1"/>
  <c r="BX163" i="1"/>
  <c r="BX164" i="1"/>
  <c r="BX165" i="1"/>
  <c r="BX166" i="1"/>
  <c r="BX167" i="1"/>
  <c r="BX168" i="1"/>
  <c r="BX169" i="1"/>
  <c r="BX170" i="1"/>
  <c r="BX171" i="1"/>
  <c r="BX172" i="1"/>
  <c r="BX173" i="1"/>
  <c r="BX174" i="1"/>
  <c r="BX175" i="1"/>
  <c r="BX176" i="1"/>
  <c r="BX177" i="1"/>
  <c r="BX178" i="1"/>
  <c r="BX179" i="1"/>
  <c r="BX180" i="1"/>
  <c r="BX181" i="1"/>
  <c r="BX182" i="1"/>
  <c r="BX183" i="1"/>
  <c r="BX184" i="1"/>
  <c r="BX185" i="1"/>
  <c r="BX186" i="1"/>
  <c r="BX187" i="1"/>
  <c r="BX188" i="1"/>
  <c r="BX189" i="1"/>
  <c r="BX190" i="1"/>
  <c r="BX191" i="1"/>
  <c r="BX192" i="1"/>
  <c r="BX193" i="1"/>
  <c r="BX194" i="1"/>
  <c r="BX195" i="1"/>
  <c r="BX196" i="1"/>
  <c r="BX197" i="1"/>
  <c r="BX198" i="1"/>
  <c r="BX199" i="1"/>
  <c r="BX200" i="1"/>
  <c r="BX201" i="1"/>
  <c r="BX202" i="1"/>
  <c r="BX203" i="1"/>
  <c r="BX204" i="1"/>
  <c r="BX205" i="1"/>
  <c r="BX206" i="1"/>
  <c r="BX207" i="1"/>
  <c r="BX208" i="1"/>
  <c r="BX209" i="1"/>
  <c r="BX210" i="1"/>
  <c r="BX211" i="1"/>
  <c r="BX212" i="1"/>
  <c r="BX213" i="1"/>
  <c r="BX214" i="1"/>
  <c r="BX215" i="1"/>
  <c r="BX216" i="1"/>
  <c r="BX217" i="1"/>
  <c r="BX218" i="1"/>
  <c r="BX219" i="1"/>
  <c r="BX220" i="1"/>
  <c r="BX221" i="1"/>
  <c r="BX222" i="1"/>
  <c r="BX223" i="1"/>
  <c r="BX224" i="1"/>
  <c r="BX225" i="1"/>
  <c r="BX226" i="1"/>
  <c r="BX227" i="1"/>
  <c r="BX228" i="1"/>
  <c r="BX229" i="1"/>
  <c r="BX230" i="1"/>
  <c r="BX231" i="1"/>
  <c r="BX232" i="1"/>
  <c r="BX233" i="1"/>
  <c r="BX234" i="1"/>
  <c r="BX235" i="1"/>
  <c r="BX236" i="1"/>
  <c r="BX237" i="1"/>
  <c r="BX238" i="1"/>
  <c r="BX239" i="1"/>
  <c r="BX240" i="1"/>
  <c r="BX241" i="1"/>
  <c r="BX242" i="1"/>
  <c r="BX243" i="1"/>
  <c r="BX244" i="1"/>
  <c r="BX245" i="1"/>
  <c r="BX246" i="1"/>
  <c r="BX247" i="1"/>
  <c r="BX248" i="1"/>
  <c r="BX249" i="1"/>
  <c r="BX250" i="1"/>
  <c r="BX251" i="1"/>
  <c r="BX252" i="1"/>
  <c r="BX253" i="1"/>
  <c r="BX254" i="1"/>
  <c r="BX255" i="1"/>
  <c r="BX256" i="1"/>
  <c r="BX257" i="1"/>
  <c r="BX258" i="1"/>
  <c r="BX259" i="1"/>
  <c r="BX260" i="1"/>
  <c r="BX261" i="1"/>
  <c r="BX262" i="1"/>
  <c r="BX263" i="1"/>
  <c r="BX264" i="1"/>
  <c r="BX265" i="1"/>
  <c r="BX266" i="1"/>
  <c r="BX267" i="1"/>
  <c r="BX268" i="1"/>
  <c r="BX269" i="1"/>
  <c r="BX270" i="1"/>
  <c r="BX271" i="1"/>
  <c r="BX272" i="1"/>
  <c r="BX273" i="1"/>
  <c r="BX274" i="1"/>
  <c r="BX275" i="1"/>
  <c r="BX276" i="1"/>
  <c r="BX277" i="1"/>
  <c r="BX278" i="1"/>
  <c r="BX279" i="1"/>
  <c r="BX280" i="1"/>
  <c r="BX281" i="1"/>
  <c r="BX282" i="1"/>
  <c r="BX283" i="1"/>
  <c r="BX284" i="1"/>
  <c r="BX285" i="1"/>
  <c r="BX286" i="1"/>
  <c r="BX287" i="1"/>
  <c r="BX288" i="1"/>
  <c r="BX289" i="1"/>
  <c r="BX290" i="1"/>
  <c r="BX291" i="1"/>
  <c r="BX292" i="1"/>
  <c r="BX293" i="1"/>
  <c r="BX294" i="1"/>
  <c r="BX295" i="1"/>
  <c r="BX296" i="1"/>
  <c r="BX297" i="1"/>
  <c r="BX298" i="1"/>
  <c r="BX299" i="1"/>
  <c r="BX300" i="1"/>
  <c r="BX301" i="1"/>
  <c r="BX302" i="1"/>
  <c r="BX303" i="1"/>
  <c r="BX304" i="1"/>
  <c r="BX305" i="1"/>
  <c r="BX306" i="1"/>
  <c r="BX307" i="1"/>
  <c r="BX308" i="1"/>
  <c r="BX309" i="1"/>
  <c r="BX310" i="1"/>
  <c r="BX311" i="1"/>
  <c r="BX312" i="1"/>
  <c r="BX313" i="1"/>
  <c r="BX314" i="1"/>
  <c r="BX315" i="1"/>
  <c r="BX316" i="1"/>
  <c r="BX317" i="1"/>
  <c r="BX318" i="1"/>
  <c r="BX319" i="1"/>
  <c r="BX320" i="1"/>
  <c r="BX321" i="1"/>
  <c r="BX322" i="1"/>
  <c r="BX323" i="1"/>
  <c r="BX324" i="1"/>
  <c r="BX325" i="1"/>
  <c r="BX326" i="1"/>
  <c r="BX327" i="1"/>
  <c r="BX328" i="1"/>
  <c r="BX329" i="1"/>
  <c r="BX330" i="1"/>
  <c r="BX331" i="1"/>
  <c r="BX332" i="1"/>
  <c r="BX333" i="1"/>
  <c r="BX334" i="1"/>
  <c r="BX335" i="1"/>
  <c r="BX336" i="1"/>
  <c r="BX337" i="1"/>
  <c r="BX338" i="1"/>
  <c r="BX339" i="1"/>
  <c r="BX340" i="1"/>
  <c r="BX341" i="1"/>
  <c r="BX342" i="1"/>
  <c r="BX343" i="1"/>
  <c r="BX344" i="1"/>
  <c r="BX345" i="1"/>
  <c r="BX346" i="1"/>
  <c r="BX347" i="1"/>
  <c r="BX348" i="1"/>
  <c r="BX349" i="1"/>
  <c r="BX350" i="1"/>
  <c r="BX351" i="1"/>
  <c r="BX352" i="1"/>
  <c r="BX353" i="1"/>
  <c r="BX354" i="1"/>
  <c r="BX355" i="1"/>
  <c r="BX356" i="1"/>
  <c r="BX357" i="1"/>
  <c r="BX358" i="1"/>
  <c r="BX359" i="1"/>
  <c r="BX360" i="1"/>
  <c r="BX361" i="1"/>
  <c r="BX362" i="1"/>
  <c r="BX363" i="1"/>
  <c r="BX364" i="1"/>
  <c r="BX365" i="1"/>
  <c r="BX366" i="1"/>
  <c r="BX367" i="1"/>
  <c r="BX368" i="1"/>
  <c r="BX369" i="1"/>
  <c r="BX370" i="1"/>
  <c r="BX371" i="1"/>
  <c r="BX372" i="1"/>
  <c r="BX373" i="1"/>
  <c r="BX374" i="1"/>
  <c r="BX375" i="1"/>
  <c r="BX376" i="1"/>
  <c r="BX377" i="1"/>
  <c r="BX378" i="1"/>
  <c r="BX379" i="1"/>
  <c r="BX380" i="1"/>
  <c r="BX381" i="1"/>
  <c r="BX382" i="1"/>
  <c r="BX383" i="1"/>
  <c r="BX384" i="1"/>
  <c r="BX385" i="1"/>
  <c r="BX386" i="1"/>
  <c r="BX387" i="1"/>
  <c r="BX388" i="1"/>
  <c r="BX389" i="1"/>
  <c r="BX390" i="1"/>
  <c r="BX391" i="1"/>
  <c r="BX392" i="1"/>
  <c r="BX393" i="1"/>
  <c r="BX394" i="1"/>
  <c r="BX395" i="1"/>
  <c r="BX396" i="1"/>
  <c r="BX397" i="1"/>
  <c r="BX398" i="1"/>
  <c r="BX399" i="1"/>
  <c r="BX400" i="1"/>
  <c r="BX401" i="1"/>
  <c r="BX402" i="1"/>
  <c r="BX403" i="1"/>
  <c r="BX404" i="1"/>
  <c r="BX405" i="1"/>
  <c r="BX406" i="1"/>
  <c r="BX407" i="1"/>
  <c r="BX408" i="1"/>
  <c r="BX409" i="1"/>
  <c r="BX410" i="1"/>
  <c r="BX411" i="1"/>
  <c r="BX412" i="1"/>
  <c r="BX413" i="1"/>
  <c r="BX414" i="1"/>
  <c r="BX415" i="1"/>
  <c r="BX416" i="1"/>
  <c r="BX417" i="1"/>
  <c r="BX418" i="1"/>
  <c r="BX419" i="1"/>
  <c r="BX420" i="1"/>
  <c r="BX421" i="1"/>
  <c r="BX422" i="1"/>
  <c r="BX423" i="1"/>
  <c r="BX424" i="1"/>
  <c r="BX425" i="1"/>
  <c r="BX426" i="1"/>
  <c r="BX427" i="1"/>
  <c r="BX428" i="1"/>
  <c r="BX429" i="1"/>
  <c r="BX430" i="1"/>
  <c r="BX431" i="1"/>
  <c r="BX432" i="1"/>
  <c r="BX433" i="1"/>
  <c r="BX434" i="1"/>
  <c r="BX435" i="1"/>
  <c r="BX436" i="1"/>
  <c r="BX437" i="1"/>
  <c r="BX438" i="1"/>
  <c r="BX439" i="1"/>
  <c r="BX440" i="1"/>
  <c r="BX441" i="1"/>
  <c r="BX442" i="1"/>
  <c r="BX443" i="1"/>
  <c r="BX444" i="1"/>
  <c r="BX445" i="1"/>
  <c r="BX446" i="1"/>
  <c r="BX447" i="1"/>
  <c r="BX448" i="1"/>
  <c r="BX449" i="1"/>
  <c r="BX450" i="1"/>
  <c r="BX451" i="1"/>
  <c r="BX452" i="1"/>
  <c r="BX453" i="1"/>
  <c r="BX454" i="1"/>
  <c r="BX455" i="1"/>
  <c r="BX456" i="1"/>
  <c r="BX457" i="1"/>
  <c r="BX458" i="1"/>
  <c r="BX459" i="1"/>
  <c r="BX460" i="1"/>
  <c r="BX461" i="1"/>
  <c r="BX462" i="1"/>
  <c r="BX463" i="1"/>
  <c r="BX464" i="1"/>
  <c r="BX465" i="1"/>
  <c r="BX466" i="1"/>
  <c r="BX467" i="1"/>
  <c r="BX468" i="1"/>
  <c r="BX469" i="1"/>
  <c r="BX470" i="1"/>
  <c r="BX471" i="1"/>
  <c r="BX472" i="1"/>
  <c r="BX473" i="1"/>
  <c r="BX474" i="1"/>
  <c r="BX475" i="1"/>
  <c r="BX476" i="1"/>
  <c r="BX477" i="1"/>
  <c r="BX478" i="1"/>
  <c r="BX479" i="1"/>
  <c r="BX480" i="1"/>
  <c r="BX481" i="1"/>
  <c r="BX482" i="1"/>
  <c r="BX483" i="1"/>
  <c r="BX484" i="1"/>
  <c r="BX485" i="1"/>
  <c r="BX486" i="1"/>
  <c r="BX487" i="1"/>
  <c r="BX488" i="1"/>
  <c r="BX489" i="1"/>
  <c r="BX490" i="1"/>
  <c r="BX491" i="1"/>
  <c r="BX492" i="1"/>
  <c r="BX493" i="1"/>
  <c r="BX494" i="1"/>
  <c r="BX495" i="1"/>
  <c r="BX496" i="1"/>
  <c r="BX497" i="1"/>
  <c r="BX498" i="1"/>
  <c r="BX499" i="1"/>
  <c r="BX500" i="1"/>
  <c r="BX501" i="1"/>
  <c r="BX502" i="1"/>
  <c r="BX503" i="1"/>
  <c r="BX504" i="1"/>
  <c r="BX505" i="1"/>
  <c r="BX506" i="1"/>
  <c r="BX507" i="1"/>
  <c r="BX508" i="1"/>
  <c r="BX509" i="1"/>
  <c r="BX510" i="1"/>
  <c r="BX511" i="1"/>
  <c r="BX512" i="1"/>
  <c r="BX513" i="1"/>
  <c r="BX514" i="1"/>
  <c r="BX515" i="1"/>
  <c r="BX516" i="1"/>
  <c r="BX517" i="1"/>
  <c r="BX518" i="1"/>
  <c r="BX519" i="1"/>
  <c r="BX520" i="1"/>
  <c r="BX521" i="1"/>
  <c r="BX522" i="1"/>
  <c r="BX523" i="1"/>
  <c r="BX524" i="1"/>
  <c r="BX525" i="1"/>
  <c r="BX526" i="1"/>
  <c r="BX527" i="1"/>
  <c r="BX528" i="1"/>
  <c r="BX529" i="1"/>
  <c r="BX530" i="1"/>
  <c r="BX531" i="1"/>
  <c r="BX532" i="1"/>
  <c r="BX533" i="1"/>
  <c r="BX534" i="1"/>
  <c r="BX535" i="1"/>
  <c r="BX536" i="1"/>
  <c r="BX537" i="1"/>
  <c r="BX538" i="1"/>
  <c r="BX539" i="1"/>
  <c r="BX540" i="1"/>
  <c r="BX541" i="1"/>
  <c r="BX542" i="1"/>
  <c r="BX543" i="1"/>
  <c r="BX544" i="1"/>
  <c r="BX545" i="1"/>
  <c r="BX546" i="1"/>
  <c r="BX547" i="1"/>
  <c r="BX548" i="1"/>
  <c r="BX549" i="1"/>
  <c r="BX550" i="1"/>
  <c r="BX551" i="1"/>
  <c r="BX552" i="1"/>
  <c r="BX553" i="1"/>
  <c r="BX554" i="1"/>
  <c r="BX555" i="1"/>
  <c r="BX556" i="1"/>
  <c r="BX557" i="1"/>
  <c r="BX558" i="1"/>
  <c r="BX559" i="1"/>
  <c r="BX560" i="1"/>
  <c r="BX561" i="1"/>
  <c r="BX562" i="1"/>
  <c r="BX563" i="1"/>
  <c r="BX564" i="1"/>
  <c r="BX565" i="1"/>
  <c r="BX566" i="1"/>
  <c r="BX567" i="1"/>
  <c r="BX568" i="1"/>
  <c r="BX569" i="1"/>
  <c r="BX570" i="1"/>
  <c r="BX571" i="1"/>
  <c r="BX572" i="1"/>
  <c r="BX573" i="1"/>
  <c r="BX574" i="1"/>
  <c r="BX575" i="1"/>
  <c r="BX576" i="1"/>
  <c r="BX577" i="1"/>
  <c r="BX578" i="1"/>
  <c r="BX579" i="1"/>
  <c r="BX580" i="1"/>
  <c r="BX581" i="1"/>
  <c r="BX582" i="1"/>
  <c r="BX583" i="1"/>
  <c r="BX584" i="1"/>
  <c r="BX585" i="1"/>
  <c r="BX586" i="1"/>
  <c r="BX587" i="1"/>
  <c r="BX588" i="1"/>
  <c r="BX589" i="1"/>
  <c r="BX590" i="1"/>
  <c r="BX591" i="1"/>
  <c r="BX592" i="1"/>
  <c r="BX593" i="1"/>
  <c r="BX594" i="1"/>
  <c r="BX595" i="1"/>
  <c r="BX596" i="1"/>
  <c r="BX597" i="1"/>
  <c r="BX598" i="1"/>
  <c r="BX599" i="1"/>
  <c r="BX600" i="1"/>
  <c r="BX601" i="1"/>
  <c r="BX602" i="1"/>
  <c r="BX603" i="1"/>
  <c r="BX604" i="1"/>
  <c r="BX605" i="1"/>
  <c r="BX606" i="1"/>
  <c r="BX607" i="1"/>
  <c r="BX608" i="1"/>
  <c r="BX609" i="1"/>
  <c r="BX610" i="1"/>
  <c r="BX611" i="1"/>
  <c r="BX612" i="1"/>
  <c r="BX613" i="1"/>
  <c r="BX614" i="1"/>
  <c r="BX615" i="1"/>
  <c r="BX616" i="1"/>
  <c r="BX617" i="1"/>
  <c r="BX618" i="1"/>
  <c r="BX619" i="1"/>
  <c r="BX620" i="1"/>
  <c r="BX621" i="1"/>
  <c r="BX622" i="1"/>
  <c r="BX623" i="1"/>
  <c r="BX624" i="1"/>
  <c r="BX625" i="1"/>
  <c r="BX626" i="1"/>
  <c r="BX627" i="1"/>
  <c r="BX628" i="1"/>
  <c r="BX629" i="1"/>
  <c r="BX630" i="1"/>
  <c r="BX631" i="1"/>
  <c r="BX632" i="1"/>
  <c r="BX633" i="1"/>
  <c r="BX634" i="1"/>
  <c r="BX635" i="1"/>
  <c r="BX636" i="1"/>
  <c r="BX637" i="1"/>
  <c r="BX638" i="1"/>
  <c r="BX639" i="1"/>
  <c r="BX640" i="1"/>
  <c r="BX641" i="1"/>
  <c r="BX642" i="1"/>
  <c r="BX643" i="1"/>
  <c r="BX644" i="1"/>
  <c r="BX645" i="1"/>
  <c r="BX646" i="1"/>
  <c r="BX647" i="1"/>
  <c r="BX648" i="1"/>
  <c r="BX649" i="1"/>
  <c r="BX650" i="1"/>
  <c r="BX651" i="1"/>
  <c r="BX652" i="1"/>
  <c r="BX653" i="1"/>
  <c r="BX654" i="1"/>
  <c r="BX655" i="1"/>
  <c r="BX656" i="1"/>
  <c r="BX657" i="1"/>
  <c r="BX658" i="1"/>
  <c r="BX659" i="1"/>
  <c r="BX660" i="1"/>
  <c r="BX661" i="1"/>
  <c r="BX662" i="1"/>
  <c r="BX663" i="1"/>
  <c r="BX664" i="1"/>
  <c r="BX665" i="1"/>
  <c r="BX666" i="1"/>
  <c r="BX667" i="1"/>
  <c r="BX668" i="1"/>
  <c r="BX669" i="1"/>
  <c r="BX670" i="1"/>
  <c r="BX671" i="1"/>
  <c r="BX672" i="1"/>
  <c r="BX673" i="1"/>
  <c r="BX674" i="1"/>
  <c r="BX675" i="1"/>
  <c r="BX676" i="1"/>
  <c r="BX677" i="1"/>
  <c r="BX678" i="1"/>
  <c r="BX679" i="1"/>
  <c r="BX680" i="1"/>
  <c r="BX681" i="1"/>
  <c r="BX682" i="1"/>
  <c r="BX683" i="1"/>
  <c r="BX684" i="1"/>
  <c r="BX685" i="1"/>
  <c r="BX686" i="1"/>
  <c r="BX687" i="1"/>
  <c r="BX688" i="1"/>
  <c r="BX689" i="1"/>
  <c r="BX690" i="1"/>
  <c r="BX691" i="1"/>
  <c r="BX692" i="1"/>
  <c r="BX693" i="1"/>
  <c r="BX694" i="1"/>
  <c r="BX695" i="1"/>
  <c r="BX696" i="1"/>
  <c r="BX697" i="1"/>
  <c r="BX698" i="1"/>
  <c r="BX699" i="1"/>
  <c r="BX700" i="1"/>
  <c r="BX701" i="1"/>
  <c r="BX702" i="1"/>
  <c r="BX703" i="1"/>
  <c r="BX704" i="1"/>
  <c r="BX705" i="1"/>
  <c r="BX706" i="1"/>
  <c r="BX707" i="1"/>
  <c r="BX708" i="1"/>
  <c r="BX709" i="1"/>
  <c r="BX710" i="1"/>
  <c r="BX711" i="1"/>
  <c r="BX712" i="1"/>
  <c r="BX713" i="1"/>
  <c r="BX714" i="1"/>
  <c r="BX715" i="1"/>
  <c r="BX716" i="1"/>
  <c r="BX717" i="1"/>
  <c r="BX718" i="1"/>
  <c r="BX719" i="1"/>
  <c r="BX720" i="1"/>
  <c r="BX721" i="1"/>
  <c r="BX722" i="1"/>
  <c r="BX723" i="1"/>
  <c r="BX724" i="1"/>
  <c r="BX725" i="1"/>
  <c r="BX726" i="1"/>
  <c r="BX727" i="1"/>
  <c r="BX728" i="1"/>
  <c r="BX729" i="1"/>
  <c r="BX730" i="1"/>
  <c r="BX731" i="1"/>
  <c r="BX732" i="1"/>
  <c r="BX733" i="1"/>
  <c r="BX734" i="1"/>
  <c r="BX735" i="1"/>
  <c r="BX736" i="1"/>
  <c r="BX737" i="1"/>
  <c r="BX738" i="1"/>
  <c r="BX739" i="1"/>
  <c r="BX740" i="1"/>
  <c r="BX741" i="1"/>
  <c r="BX742" i="1"/>
  <c r="BX743" i="1"/>
  <c r="BX744" i="1"/>
  <c r="BX745" i="1"/>
  <c r="BX746" i="1"/>
  <c r="BX747" i="1"/>
  <c r="BX748" i="1"/>
  <c r="BX749" i="1"/>
  <c r="BX750" i="1"/>
  <c r="BX751" i="1"/>
  <c r="BX752" i="1"/>
  <c r="BX753" i="1"/>
  <c r="BX754" i="1"/>
  <c r="BX755" i="1"/>
  <c r="BX756" i="1"/>
  <c r="BX757" i="1"/>
  <c r="BX758" i="1"/>
  <c r="BX759" i="1"/>
  <c r="BX760" i="1"/>
  <c r="BX761" i="1"/>
  <c r="BX762" i="1"/>
  <c r="BX763" i="1"/>
  <c r="BX764" i="1"/>
  <c r="BX765" i="1"/>
  <c r="BX766" i="1"/>
  <c r="BX767" i="1"/>
  <c r="BX768" i="1"/>
  <c r="BX769" i="1"/>
  <c r="BX770" i="1"/>
  <c r="BX771" i="1"/>
  <c r="BX772" i="1"/>
  <c r="BX773" i="1"/>
  <c r="BX774" i="1"/>
  <c r="BX775" i="1"/>
  <c r="BX776" i="1"/>
  <c r="BX777" i="1"/>
  <c r="BX778" i="1"/>
  <c r="BX779" i="1"/>
  <c r="BX780" i="1"/>
  <c r="BX781" i="1"/>
  <c r="BX782" i="1"/>
  <c r="BX783" i="1"/>
  <c r="BX784" i="1"/>
  <c r="BX785" i="1"/>
  <c r="BX786" i="1"/>
  <c r="BX787" i="1"/>
  <c r="BX788" i="1"/>
  <c r="BX789" i="1"/>
  <c r="BX790" i="1"/>
  <c r="BX791" i="1"/>
  <c r="BX792" i="1"/>
  <c r="BX793" i="1"/>
  <c r="BX794" i="1"/>
  <c r="BX795" i="1"/>
  <c r="BX796" i="1"/>
  <c r="BX797" i="1"/>
  <c r="BX798" i="1"/>
  <c r="BX799" i="1"/>
  <c r="BX800" i="1"/>
  <c r="BX801" i="1"/>
  <c r="BX802" i="1"/>
  <c r="BX803" i="1"/>
  <c r="BX804" i="1"/>
  <c r="BX805" i="1"/>
  <c r="BX806" i="1"/>
  <c r="BX807" i="1"/>
  <c r="BX808" i="1"/>
  <c r="BX809" i="1"/>
  <c r="BX810" i="1"/>
  <c r="BX811" i="1"/>
  <c r="BX812" i="1"/>
  <c r="BX813" i="1"/>
  <c r="BX814" i="1"/>
  <c r="BX815" i="1"/>
  <c r="BX816" i="1"/>
  <c r="BX817" i="1"/>
  <c r="BX818" i="1"/>
  <c r="BX819" i="1"/>
  <c r="BX820" i="1"/>
  <c r="BX821" i="1"/>
  <c r="BX822" i="1"/>
  <c r="BX823" i="1"/>
  <c r="BX824" i="1"/>
  <c r="BX825" i="1"/>
  <c r="BX826" i="1"/>
  <c r="BX827" i="1"/>
  <c r="BX828" i="1"/>
  <c r="BX829" i="1"/>
  <c r="BX830" i="1"/>
  <c r="BX831" i="1"/>
  <c r="BX832" i="1"/>
  <c r="BX833" i="1"/>
  <c r="BX834" i="1"/>
  <c r="BX835" i="1"/>
  <c r="BX836" i="1"/>
  <c r="BX837" i="1"/>
  <c r="BX838" i="1"/>
  <c r="BX839" i="1"/>
  <c r="BX840" i="1"/>
  <c r="BX841" i="1"/>
  <c r="BX842" i="1"/>
  <c r="BX843" i="1"/>
  <c r="BX844" i="1"/>
  <c r="BX845" i="1"/>
  <c r="BX846" i="1"/>
  <c r="BX847" i="1"/>
  <c r="BX848" i="1"/>
  <c r="BX849" i="1"/>
  <c r="BX850" i="1"/>
  <c r="BX851" i="1"/>
  <c r="BX852" i="1"/>
  <c r="BX853" i="1"/>
  <c r="BX854" i="1"/>
  <c r="BX855" i="1"/>
  <c r="BX856" i="1"/>
  <c r="BX857" i="1"/>
  <c r="BX858" i="1"/>
  <c r="BX859" i="1"/>
  <c r="BX860" i="1"/>
  <c r="BX861" i="1"/>
  <c r="BX862" i="1"/>
  <c r="BX863" i="1"/>
  <c r="BX864" i="1"/>
  <c r="BX865" i="1"/>
  <c r="BX866" i="1"/>
  <c r="BX867" i="1"/>
  <c r="BX868" i="1"/>
  <c r="BX869" i="1"/>
  <c r="BX870" i="1"/>
  <c r="BX871" i="1"/>
  <c r="BX872" i="1"/>
  <c r="BX873" i="1"/>
  <c r="BX874" i="1"/>
  <c r="BX875" i="1"/>
  <c r="BX876" i="1"/>
  <c r="BX877" i="1"/>
  <c r="BX878" i="1"/>
  <c r="BX879" i="1"/>
  <c r="BX880" i="1"/>
  <c r="BX881" i="1"/>
  <c r="BX882" i="1"/>
  <c r="BX883" i="1"/>
  <c r="BX884" i="1"/>
  <c r="BX885" i="1"/>
  <c r="BX886" i="1"/>
  <c r="BX887" i="1"/>
  <c r="BX888" i="1"/>
  <c r="BX889" i="1"/>
  <c r="BX890" i="1"/>
  <c r="BX891" i="1"/>
  <c r="BX892" i="1"/>
  <c r="BX893" i="1"/>
  <c r="BX894" i="1"/>
  <c r="BX895" i="1"/>
  <c r="BX896" i="1"/>
  <c r="BX897" i="1"/>
  <c r="BX898" i="1"/>
  <c r="BX899" i="1"/>
  <c r="BX900" i="1"/>
  <c r="BX901" i="1"/>
  <c r="BX902" i="1"/>
  <c r="BX903" i="1"/>
  <c r="BX904" i="1"/>
  <c r="BX905" i="1"/>
  <c r="BX906" i="1"/>
  <c r="BX907" i="1"/>
  <c r="BX908" i="1"/>
  <c r="BX909" i="1"/>
  <c r="BX910" i="1"/>
  <c r="BX911" i="1"/>
  <c r="BX912" i="1"/>
  <c r="BX913" i="1"/>
  <c r="BX914" i="1"/>
  <c r="BX915" i="1"/>
  <c r="BX916" i="1"/>
  <c r="BX917" i="1"/>
  <c r="BX918" i="1"/>
  <c r="BX919" i="1"/>
  <c r="BX920" i="1"/>
  <c r="BX921" i="1"/>
  <c r="BX922" i="1"/>
  <c r="BX923" i="1"/>
  <c r="BX924" i="1"/>
  <c r="BX925" i="1"/>
  <c r="BX926" i="1"/>
  <c r="BX927" i="1"/>
  <c r="BX928" i="1"/>
  <c r="BX929" i="1"/>
  <c r="BX930" i="1"/>
  <c r="BX931" i="1"/>
  <c r="BX932" i="1"/>
  <c r="BX933" i="1"/>
  <c r="BX934" i="1"/>
  <c r="BX935" i="1"/>
  <c r="BX936" i="1"/>
  <c r="BX937" i="1"/>
  <c r="BX938" i="1"/>
  <c r="BX939" i="1"/>
  <c r="BX940" i="1"/>
  <c r="BX941" i="1"/>
  <c r="BX942" i="1"/>
  <c r="BX943" i="1"/>
  <c r="BX944" i="1"/>
  <c r="BX945" i="1"/>
  <c r="BX946" i="1"/>
  <c r="BX947" i="1"/>
  <c r="BX948" i="1"/>
  <c r="BX949" i="1"/>
  <c r="BX950" i="1"/>
  <c r="BX951" i="1"/>
  <c r="BX952" i="1"/>
  <c r="BX953" i="1"/>
  <c r="BX954" i="1"/>
  <c r="BX955" i="1"/>
  <c r="BX956" i="1"/>
  <c r="BX957" i="1"/>
  <c r="BX958" i="1"/>
  <c r="BX959" i="1"/>
  <c r="BX960" i="1"/>
  <c r="BX961" i="1"/>
  <c r="BX962" i="1"/>
  <c r="BX963" i="1"/>
  <c r="BX964" i="1"/>
  <c r="BX965" i="1"/>
  <c r="BX966" i="1"/>
  <c r="BX967" i="1"/>
  <c r="BX968" i="1"/>
  <c r="BX969" i="1"/>
  <c r="BX970" i="1"/>
  <c r="BX971" i="1"/>
  <c r="BX972" i="1"/>
  <c r="BX973" i="1"/>
  <c r="BX974" i="1"/>
  <c r="BX975" i="1"/>
  <c r="BX976" i="1"/>
  <c r="BX977" i="1"/>
  <c r="BX978" i="1"/>
  <c r="BX979" i="1"/>
  <c r="BX980" i="1"/>
  <c r="BX981" i="1"/>
  <c r="BX982" i="1"/>
  <c r="BX983" i="1"/>
  <c r="BX984" i="1"/>
  <c r="BX985" i="1"/>
  <c r="BX986" i="1"/>
  <c r="BX987" i="1"/>
  <c r="BX988" i="1"/>
  <c r="BX989" i="1"/>
  <c r="BX990" i="1"/>
  <c r="BX991" i="1"/>
  <c r="BX992" i="1"/>
  <c r="BX993" i="1"/>
  <c r="BX994" i="1"/>
  <c r="BX995" i="1"/>
  <c r="BX996" i="1"/>
  <c r="BX997" i="1"/>
  <c r="BX998" i="1"/>
  <c r="BX999" i="1"/>
  <c r="BX1000" i="1"/>
  <c r="BX1001" i="1"/>
  <c r="BX1002" i="1"/>
  <c r="BX1003" i="1"/>
  <c r="BX1004" i="1"/>
  <c r="BX1005" i="1"/>
  <c r="BX1006" i="1"/>
  <c r="BX1007" i="1"/>
  <c r="BX1008" i="1"/>
  <c r="BX1009" i="1"/>
  <c r="BX1010" i="1"/>
  <c r="BX1011" i="1"/>
  <c r="BX1012" i="1"/>
  <c r="BX1013" i="1"/>
  <c r="BX1014" i="1"/>
  <c r="BX1015" i="1"/>
  <c r="BX1016" i="1"/>
  <c r="BX1017" i="1"/>
  <c r="BX1018" i="1"/>
  <c r="BX1019" i="1"/>
  <c r="BX1020" i="1"/>
  <c r="BX1021" i="1"/>
  <c r="BX1022" i="1"/>
  <c r="BX1023" i="1"/>
  <c r="BX1024" i="1"/>
  <c r="BX1025" i="1"/>
  <c r="BX1026" i="1"/>
  <c r="BX1027" i="1"/>
  <c r="BX1028" i="1"/>
  <c r="BX1029" i="1"/>
  <c r="BX1030" i="1"/>
  <c r="BX1031" i="1"/>
  <c r="BX1032" i="1"/>
  <c r="BX1033" i="1"/>
  <c r="BX1034" i="1"/>
  <c r="BX1035" i="1"/>
  <c r="BX1036" i="1"/>
  <c r="BX1037" i="1"/>
  <c r="BX1038" i="1"/>
  <c r="BX1039" i="1"/>
  <c r="BX1040" i="1"/>
  <c r="BX1041" i="1"/>
  <c r="BX1042" i="1"/>
  <c r="BX1043" i="1"/>
  <c r="BX1044" i="1"/>
  <c r="BX1045" i="1"/>
  <c r="BX1046" i="1"/>
  <c r="BX1047" i="1"/>
  <c r="BX1048" i="1"/>
  <c r="BX1049" i="1"/>
  <c r="BX1050" i="1"/>
  <c r="BX1051" i="1"/>
  <c r="BX1052" i="1"/>
  <c r="BX1053" i="1"/>
  <c r="BX1054" i="1"/>
  <c r="BX1055" i="1"/>
  <c r="BX1056" i="1"/>
  <c r="BX1057" i="1"/>
  <c r="BX1058" i="1"/>
  <c r="BX1059" i="1"/>
  <c r="BX1060" i="1"/>
  <c r="BX1061" i="1"/>
  <c r="BX1062" i="1"/>
  <c r="BX1063" i="1"/>
  <c r="BX1064" i="1"/>
  <c r="BX1065" i="1"/>
  <c r="BX1066" i="1"/>
  <c r="BX1067" i="1"/>
  <c r="BX1068" i="1"/>
  <c r="BX1069" i="1"/>
  <c r="BX1070" i="1"/>
  <c r="BX1071" i="1"/>
  <c r="BX1072" i="1"/>
  <c r="BX1073" i="1"/>
  <c r="BX1074" i="1"/>
  <c r="BX1075" i="1"/>
  <c r="BX1076" i="1"/>
  <c r="BX1077" i="1"/>
  <c r="BX1078" i="1"/>
  <c r="BX1079" i="1"/>
  <c r="BX1080" i="1"/>
  <c r="BX1081" i="1"/>
  <c r="BX1082" i="1"/>
  <c r="BX1083" i="1"/>
  <c r="BX1084" i="1"/>
  <c r="BX1085" i="1"/>
  <c r="BX1086" i="1"/>
  <c r="BX1087" i="1"/>
  <c r="BX1088" i="1"/>
  <c r="BX1089" i="1"/>
  <c r="BX1090" i="1"/>
  <c r="BX1091" i="1"/>
  <c r="BX1092" i="1"/>
  <c r="BX1093" i="1"/>
  <c r="BX1094" i="1"/>
  <c r="BX1095" i="1"/>
  <c r="BX1096" i="1"/>
  <c r="BX1097" i="1"/>
  <c r="BX1098" i="1"/>
  <c r="BX1099" i="1"/>
  <c r="BX1100" i="1"/>
  <c r="BX1101" i="1"/>
  <c r="BX1102" i="1"/>
  <c r="BX1103" i="1"/>
  <c r="BX1104" i="1"/>
  <c r="BX1105" i="1"/>
  <c r="BX1106" i="1"/>
  <c r="BX1107" i="1"/>
  <c r="BX1108" i="1"/>
  <c r="BX1109" i="1"/>
  <c r="BX1110" i="1"/>
  <c r="BX1111" i="1"/>
  <c r="BX1112" i="1"/>
  <c r="BX1113" i="1"/>
  <c r="BX1114" i="1"/>
  <c r="BX1115" i="1"/>
  <c r="BX1116" i="1"/>
  <c r="BX1117" i="1"/>
  <c r="BX1118" i="1"/>
  <c r="BX1119" i="1"/>
  <c r="BX1120" i="1"/>
  <c r="BX1121" i="1"/>
  <c r="BX1122" i="1"/>
  <c r="BX1123" i="1"/>
  <c r="BX1124" i="1"/>
  <c r="BX1125" i="1"/>
  <c r="BX1126" i="1"/>
  <c r="BX1127" i="1"/>
  <c r="BX1128" i="1"/>
  <c r="BX1129" i="1"/>
  <c r="BX1130" i="1"/>
  <c r="BX1131" i="1"/>
  <c r="BX1132" i="1"/>
  <c r="BX1133" i="1"/>
  <c r="BX1134" i="1"/>
  <c r="BX1135" i="1"/>
  <c r="BX1136" i="1"/>
  <c r="BX1137" i="1"/>
  <c r="BX1138" i="1"/>
  <c r="BX1139" i="1"/>
  <c r="BX1140" i="1"/>
  <c r="BX1141" i="1"/>
  <c r="BX1142" i="1"/>
  <c r="BX1143" i="1"/>
  <c r="BX1144" i="1"/>
  <c r="BX1145" i="1"/>
  <c r="BX1146" i="1"/>
  <c r="BX1147" i="1"/>
  <c r="BX1148" i="1"/>
  <c r="BX1149" i="1"/>
  <c r="BX1150" i="1"/>
  <c r="BX1151" i="1"/>
  <c r="BX1152" i="1"/>
  <c r="BX1153" i="1"/>
  <c r="BX1154" i="1"/>
  <c r="BX1155" i="1"/>
  <c r="BX1156" i="1"/>
  <c r="BX1157" i="1"/>
  <c r="BX1158" i="1"/>
  <c r="BX1159" i="1"/>
  <c r="BX1160" i="1"/>
  <c r="BX1161" i="1"/>
  <c r="BX1162" i="1"/>
  <c r="BX1163" i="1"/>
  <c r="BX1164" i="1"/>
  <c r="BX1165" i="1"/>
  <c r="BX1166" i="1"/>
  <c r="BX1167" i="1"/>
  <c r="BX1168" i="1"/>
  <c r="BX1169" i="1"/>
  <c r="BX1170" i="1"/>
  <c r="BX1171" i="1"/>
  <c r="BX1172" i="1"/>
  <c r="BX1173" i="1"/>
  <c r="BX1174" i="1"/>
  <c r="BX1175" i="1"/>
  <c r="BX1176" i="1"/>
  <c r="BX1177" i="1"/>
  <c r="BX1178" i="1"/>
  <c r="BX1179" i="1"/>
  <c r="BX1180" i="1"/>
  <c r="BX1181" i="1"/>
  <c r="BX1182" i="1"/>
  <c r="BX1183" i="1"/>
  <c r="BX1184" i="1"/>
  <c r="BX1185" i="1"/>
  <c r="BX1186" i="1"/>
  <c r="BX1187" i="1"/>
  <c r="BX1188" i="1"/>
  <c r="BX1189" i="1"/>
  <c r="BX1190" i="1"/>
  <c r="BX1191" i="1"/>
  <c r="BX1192" i="1"/>
  <c r="BX1193" i="1"/>
  <c r="BX1194" i="1"/>
  <c r="BX1195" i="1"/>
  <c r="BX1196" i="1"/>
  <c r="BX1197" i="1"/>
  <c r="BX1198" i="1"/>
  <c r="BX1199" i="1"/>
  <c r="BX1200" i="1"/>
  <c r="BX1201" i="1"/>
  <c r="BX1202" i="1"/>
  <c r="BX1203" i="1"/>
  <c r="BX1204" i="1"/>
  <c r="BX1205" i="1"/>
  <c r="BX1206" i="1"/>
  <c r="BX1207" i="1"/>
  <c r="BX1208" i="1"/>
  <c r="BX1209" i="1"/>
  <c r="BX1210" i="1"/>
  <c r="BX1211" i="1"/>
  <c r="BX1212" i="1"/>
  <c r="BX1213" i="1"/>
  <c r="BX1214" i="1"/>
  <c r="BX1215" i="1"/>
  <c r="BX1216" i="1"/>
  <c r="BX1217" i="1"/>
  <c r="BX1218" i="1"/>
  <c r="BX1219" i="1"/>
  <c r="BX1220" i="1"/>
  <c r="BX1221" i="1"/>
  <c r="BX1222" i="1"/>
  <c r="BX1223" i="1"/>
  <c r="BX1224" i="1"/>
  <c r="BX1225" i="1"/>
  <c r="BX1226" i="1"/>
  <c r="BX1227" i="1"/>
  <c r="BX1228" i="1"/>
  <c r="BX1229" i="1"/>
  <c r="BX1230" i="1"/>
  <c r="BX1231" i="1"/>
  <c r="BX1232" i="1"/>
  <c r="BX1233" i="1"/>
  <c r="BX1234" i="1"/>
  <c r="BX1235" i="1"/>
  <c r="BX1236" i="1"/>
  <c r="BX1237" i="1"/>
  <c r="BX1238" i="1"/>
  <c r="BX1239" i="1"/>
  <c r="BX1240" i="1"/>
  <c r="BX1241" i="1"/>
  <c r="BX1242" i="1"/>
  <c r="BX1243" i="1"/>
  <c r="BX1244" i="1"/>
  <c r="BX1245" i="1"/>
  <c r="BX1246" i="1"/>
  <c r="BX1247" i="1"/>
  <c r="BX1248" i="1"/>
  <c r="BX1249" i="1"/>
  <c r="BX1250" i="1"/>
  <c r="BX1251" i="1"/>
  <c r="BX1252" i="1"/>
  <c r="BX1253" i="1"/>
  <c r="BX1254" i="1"/>
  <c r="BX1255" i="1"/>
  <c r="BX1256" i="1"/>
  <c r="BX1257" i="1"/>
  <c r="BX1258" i="1"/>
  <c r="BX1259" i="1"/>
  <c r="BX1260" i="1"/>
  <c r="BX1261" i="1"/>
  <c r="BX1262" i="1"/>
  <c r="BX1263" i="1"/>
  <c r="BX1264" i="1"/>
  <c r="BX1265" i="1"/>
  <c r="BX1266" i="1"/>
  <c r="BX1267" i="1"/>
  <c r="BX1268" i="1"/>
  <c r="BX1269" i="1"/>
  <c r="BX1270" i="1"/>
  <c r="BX1271" i="1"/>
  <c r="BX1272" i="1"/>
  <c r="BX1273" i="1"/>
  <c r="BX1274" i="1"/>
  <c r="BX1275" i="1"/>
  <c r="BX1276" i="1"/>
  <c r="BX1277" i="1"/>
  <c r="BX1278" i="1"/>
  <c r="BX1279" i="1"/>
  <c r="BX1280" i="1"/>
  <c r="BX1281" i="1"/>
  <c r="BX1282" i="1"/>
  <c r="BX1283" i="1"/>
  <c r="BX1284" i="1"/>
  <c r="BX1285" i="1"/>
  <c r="BX1286" i="1"/>
  <c r="BX1287" i="1"/>
  <c r="BX1288" i="1"/>
  <c r="BX1289" i="1"/>
  <c r="BX1290" i="1"/>
  <c r="BX1291" i="1"/>
  <c r="BX1292" i="1"/>
  <c r="BX1293" i="1"/>
  <c r="BX1294" i="1"/>
  <c r="BX1295" i="1"/>
  <c r="BX1296" i="1"/>
  <c r="BX1297" i="1"/>
  <c r="BX1298" i="1"/>
  <c r="BX1299" i="1"/>
  <c r="BX1300" i="1"/>
  <c r="BX1301" i="1"/>
  <c r="BX1302" i="1"/>
  <c r="BX1303" i="1"/>
  <c r="BX1304" i="1"/>
  <c r="BX1305" i="1"/>
  <c r="BX1306" i="1"/>
  <c r="BX1307" i="1"/>
  <c r="BX1308" i="1"/>
  <c r="BX1309" i="1"/>
  <c r="BX1310" i="1"/>
  <c r="BX1311" i="1"/>
  <c r="BX1312" i="1"/>
  <c r="BX1313" i="1"/>
  <c r="BX1314" i="1"/>
  <c r="BX1315" i="1"/>
  <c r="BX1316" i="1"/>
  <c r="BX1317" i="1"/>
  <c r="BX1318" i="1"/>
  <c r="BX1319" i="1"/>
  <c r="BX1320" i="1"/>
  <c r="BX1321" i="1"/>
  <c r="BX1322" i="1"/>
  <c r="BX1323" i="1"/>
  <c r="BX1324" i="1"/>
  <c r="BX1325" i="1"/>
  <c r="BX1326" i="1"/>
  <c r="BX1327" i="1"/>
  <c r="BX1328" i="1"/>
  <c r="BX1329" i="1"/>
  <c r="BX1330" i="1"/>
  <c r="BX1331" i="1"/>
  <c r="BX1332" i="1"/>
  <c r="BX1333" i="1"/>
  <c r="BX1334" i="1"/>
  <c r="BX1335" i="1"/>
  <c r="BX1336" i="1"/>
  <c r="BX1337" i="1"/>
  <c r="BX1338" i="1"/>
  <c r="BX1339" i="1"/>
  <c r="BX1340" i="1"/>
  <c r="BX1341" i="1"/>
  <c r="BX1342" i="1"/>
  <c r="BX1343" i="1"/>
  <c r="BX1344" i="1"/>
  <c r="BX1345" i="1"/>
  <c r="BX1346" i="1"/>
  <c r="BX1347" i="1"/>
  <c r="BX1348" i="1"/>
  <c r="BX1349" i="1"/>
  <c r="BX1350" i="1"/>
  <c r="BX1351" i="1"/>
  <c r="BX1352" i="1"/>
  <c r="BX1353" i="1"/>
  <c r="BX1354" i="1"/>
  <c r="BX1355" i="1"/>
  <c r="BX1356" i="1"/>
  <c r="BX1357" i="1"/>
  <c r="BX1358" i="1"/>
  <c r="BX1359" i="1"/>
  <c r="BX1360" i="1"/>
  <c r="BX1361" i="1"/>
  <c r="BX1362" i="1"/>
  <c r="BX1363" i="1"/>
  <c r="BX1364" i="1"/>
  <c r="BX1365" i="1"/>
  <c r="BX1366" i="1"/>
  <c r="BX1367" i="1"/>
  <c r="BX1368" i="1"/>
  <c r="BX1369" i="1"/>
  <c r="BX1370" i="1"/>
  <c r="BX1371" i="1"/>
  <c r="BX1372" i="1"/>
  <c r="BX1373" i="1"/>
  <c r="BX1374" i="1"/>
  <c r="BX1375" i="1"/>
  <c r="BX1376" i="1"/>
  <c r="BX1377" i="1"/>
  <c r="BX1378" i="1"/>
  <c r="BX1379" i="1"/>
  <c r="BX1380" i="1"/>
  <c r="BX1381" i="1"/>
  <c r="BX1382" i="1"/>
  <c r="BX1383" i="1"/>
  <c r="BX1384" i="1"/>
  <c r="BX1385" i="1"/>
  <c r="BX1386" i="1"/>
  <c r="BX1387" i="1"/>
  <c r="BX1388" i="1"/>
  <c r="BX1389" i="1"/>
  <c r="BX1390" i="1"/>
  <c r="BX1391" i="1"/>
  <c r="BX1392" i="1"/>
  <c r="BX1393" i="1"/>
  <c r="BX1394" i="1"/>
  <c r="BX1395" i="1"/>
  <c r="BX1396" i="1"/>
  <c r="BX1397" i="1"/>
  <c r="BX1398" i="1"/>
  <c r="BX1399" i="1"/>
  <c r="BX1400" i="1"/>
  <c r="BX1401" i="1"/>
  <c r="BX1402" i="1"/>
  <c r="BX1403" i="1"/>
  <c r="BX1404" i="1"/>
  <c r="BX1405" i="1"/>
  <c r="BX1406" i="1"/>
  <c r="BX1407" i="1"/>
  <c r="BX1408" i="1"/>
  <c r="BX1409" i="1"/>
  <c r="BX1410" i="1"/>
  <c r="BX1411" i="1"/>
  <c r="BX1412" i="1"/>
  <c r="BX1413" i="1"/>
  <c r="BX1414" i="1"/>
  <c r="BX1415" i="1"/>
  <c r="BX1416" i="1"/>
  <c r="BX1417" i="1"/>
  <c r="BX1418" i="1"/>
  <c r="BX1419" i="1"/>
  <c r="BX1420" i="1"/>
  <c r="BX1421" i="1"/>
  <c r="BX1422" i="1"/>
  <c r="BX1423" i="1"/>
  <c r="BX1424" i="1"/>
  <c r="BX1425" i="1"/>
  <c r="BX1426" i="1"/>
  <c r="BX1427" i="1"/>
  <c r="BX1428" i="1"/>
  <c r="BX1429" i="1"/>
  <c r="BX1430" i="1"/>
  <c r="BX1431" i="1"/>
  <c r="BX1432" i="1"/>
  <c r="BX1433" i="1"/>
  <c r="BX1434" i="1"/>
  <c r="BX1435" i="1"/>
  <c r="BX1436" i="1"/>
  <c r="BX1437" i="1"/>
  <c r="BX1438" i="1"/>
  <c r="BX1439" i="1"/>
  <c r="BX1440" i="1"/>
  <c r="BX1441" i="1"/>
  <c r="BX1442" i="1"/>
  <c r="BX1443" i="1"/>
  <c r="BX1444" i="1"/>
  <c r="BX1445" i="1"/>
  <c r="BX1446" i="1"/>
  <c r="BX1447" i="1"/>
  <c r="BX1448" i="1"/>
  <c r="BX1449" i="1"/>
  <c r="BX1450" i="1"/>
  <c r="BX1451" i="1"/>
  <c r="BX1452" i="1"/>
  <c r="BX1453" i="1"/>
  <c r="BX1454" i="1"/>
  <c r="BX1455" i="1"/>
  <c r="BX1456" i="1"/>
  <c r="BX1457" i="1"/>
  <c r="BX1458" i="1"/>
  <c r="BX1459" i="1"/>
  <c r="BX1460" i="1"/>
  <c r="BX1461" i="1"/>
  <c r="BX1462" i="1"/>
  <c r="BX1463" i="1"/>
  <c r="BX1464" i="1"/>
  <c r="BX1465" i="1"/>
  <c r="BX1466" i="1"/>
  <c r="BX1467" i="1"/>
  <c r="BX1468" i="1"/>
  <c r="BX1469" i="1"/>
  <c r="BX1470" i="1"/>
  <c r="BX1471" i="1"/>
  <c r="BX2" i="1"/>
  <c r="C15" i="2" a="1"/>
  <c r="C15" i="2" s="1"/>
  <c r="BP2" i="1" a="1"/>
  <c r="BP2" i="1" s="1"/>
  <c r="BQ2" i="1"/>
  <c r="BH2" i="1" a="1"/>
  <c r="BI11" i="1" s="1"/>
  <c r="BF2" i="1" a="1"/>
  <c r="BG1247" i="1" s="1"/>
  <c r="BD2" i="1" a="1"/>
  <c r="BE130" i="1" s="1"/>
  <c r="BB2" i="1" a="1"/>
  <c r="BC498" i="1" s="1"/>
  <c r="AX3" i="1"/>
  <c r="AX4" i="1"/>
  <c r="AX5" i="1"/>
  <c r="AX6" i="1"/>
  <c r="AX7" i="1"/>
  <c r="AX8" i="1"/>
  <c r="AX9" i="1"/>
  <c r="AX10" i="1"/>
  <c r="AX11" i="1"/>
  <c r="AX12" i="1"/>
  <c r="AX13" i="1"/>
  <c r="AX14" i="1"/>
  <c r="AX15" i="1"/>
  <c r="AX16" i="1"/>
  <c r="AX17" i="1"/>
  <c r="AX18" i="1"/>
  <c r="AX19" i="1"/>
  <c r="AX20" i="1"/>
  <c r="AX21" i="1"/>
  <c r="AX22" i="1"/>
  <c r="AX23" i="1"/>
  <c r="AX24" i="1"/>
  <c r="AX25" i="1"/>
  <c r="AX26" i="1"/>
  <c r="AX27" i="1"/>
  <c r="AX28" i="1"/>
  <c r="AX29" i="1"/>
  <c r="AX30" i="1"/>
  <c r="AX31" i="1"/>
  <c r="AX32" i="1"/>
  <c r="AX33" i="1"/>
  <c r="AX34" i="1"/>
  <c r="AX35" i="1"/>
  <c r="AX36" i="1"/>
  <c r="AX37" i="1"/>
  <c r="AX38" i="1"/>
  <c r="AX39" i="1"/>
  <c r="AX40" i="1"/>
  <c r="AX41" i="1"/>
  <c r="AX42" i="1"/>
  <c r="AX43" i="1"/>
  <c r="AX44" i="1"/>
  <c r="AX45" i="1"/>
  <c r="AX46" i="1"/>
  <c r="AX47" i="1"/>
  <c r="AX48" i="1"/>
  <c r="AX49" i="1"/>
  <c r="AX50" i="1"/>
  <c r="AX51" i="1"/>
  <c r="AX52" i="1"/>
  <c r="AX53" i="1"/>
  <c r="AX54" i="1"/>
  <c r="AX55" i="1"/>
  <c r="AX56" i="1"/>
  <c r="AX57" i="1"/>
  <c r="AX58" i="1"/>
  <c r="AX59" i="1"/>
  <c r="AX60" i="1"/>
  <c r="AX61" i="1"/>
  <c r="AX62" i="1"/>
  <c r="AX63" i="1"/>
  <c r="AX64" i="1"/>
  <c r="AX65" i="1"/>
  <c r="AX66" i="1"/>
  <c r="AX67" i="1"/>
  <c r="AX68" i="1"/>
  <c r="AX69" i="1"/>
  <c r="AX70" i="1"/>
  <c r="AX71" i="1"/>
  <c r="AX72" i="1"/>
  <c r="AX73" i="1"/>
  <c r="AX74" i="1"/>
  <c r="AX75" i="1"/>
  <c r="AX76" i="1"/>
  <c r="AX77" i="1"/>
  <c r="AX78" i="1"/>
  <c r="AX79" i="1"/>
  <c r="AX80" i="1"/>
  <c r="AX81" i="1"/>
  <c r="AX82" i="1"/>
  <c r="AX83" i="1"/>
  <c r="AX84" i="1"/>
  <c r="AX85" i="1"/>
  <c r="AX86" i="1"/>
  <c r="AX87" i="1"/>
  <c r="AX88" i="1"/>
  <c r="AX89" i="1"/>
  <c r="AX90" i="1"/>
  <c r="AX91" i="1"/>
  <c r="AX92" i="1"/>
  <c r="AX93" i="1"/>
  <c r="AX94" i="1"/>
  <c r="AX95" i="1"/>
  <c r="AX96" i="1"/>
  <c r="AX97" i="1"/>
  <c r="AX98" i="1"/>
  <c r="AX99" i="1"/>
  <c r="AX100" i="1"/>
  <c r="AX101" i="1"/>
  <c r="AX102" i="1"/>
  <c r="AX103" i="1"/>
  <c r="AX104" i="1"/>
  <c r="AX105" i="1"/>
  <c r="AX106" i="1"/>
  <c r="AX107" i="1"/>
  <c r="AX108" i="1"/>
  <c r="AX109" i="1"/>
  <c r="AX110" i="1"/>
  <c r="AX111" i="1"/>
  <c r="AX112" i="1"/>
  <c r="AX113" i="1"/>
  <c r="AX114" i="1"/>
  <c r="AX115" i="1"/>
  <c r="AX116" i="1"/>
  <c r="AX117" i="1"/>
  <c r="AX118" i="1"/>
  <c r="AX119" i="1"/>
  <c r="AX120" i="1"/>
  <c r="AX121" i="1"/>
  <c r="AX122" i="1"/>
  <c r="AX123" i="1"/>
  <c r="AX124" i="1"/>
  <c r="AX125" i="1"/>
  <c r="AX126" i="1"/>
  <c r="AX127" i="1"/>
  <c r="AX128" i="1"/>
  <c r="AX129" i="1"/>
  <c r="AX130" i="1"/>
  <c r="AX131" i="1"/>
  <c r="AX132" i="1"/>
  <c r="AX133" i="1"/>
  <c r="AX134" i="1"/>
  <c r="AX135" i="1"/>
  <c r="AX136" i="1"/>
  <c r="AX137" i="1"/>
  <c r="AX138" i="1"/>
  <c r="AX139" i="1"/>
  <c r="AX140" i="1"/>
  <c r="AX141" i="1"/>
  <c r="AX142" i="1"/>
  <c r="AX143" i="1"/>
  <c r="AX144" i="1"/>
  <c r="AX145" i="1"/>
  <c r="AX146" i="1"/>
  <c r="AX147" i="1"/>
  <c r="AX148" i="1"/>
  <c r="AX149" i="1"/>
  <c r="AX150" i="1"/>
  <c r="AX151" i="1"/>
  <c r="AX152" i="1"/>
  <c r="AX153" i="1"/>
  <c r="AX154" i="1"/>
  <c r="AX155" i="1"/>
  <c r="AX156" i="1"/>
  <c r="AX157" i="1"/>
  <c r="AX158" i="1"/>
  <c r="AX159" i="1"/>
  <c r="AX160" i="1"/>
  <c r="AX161" i="1"/>
  <c r="AX162" i="1"/>
  <c r="AX163" i="1"/>
  <c r="AX164" i="1"/>
  <c r="AX165" i="1"/>
  <c r="AX166" i="1"/>
  <c r="AX167" i="1"/>
  <c r="AX168" i="1"/>
  <c r="AX169" i="1"/>
  <c r="AX170" i="1"/>
  <c r="AX171" i="1"/>
  <c r="AX172" i="1"/>
  <c r="AX173" i="1"/>
  <c r="AX174" i="1"/>
  <c r="AX175" i="1"/>
  <c r="AX176" i="1"/>
  <c r="AX177" i="1"/>
  <c r="AX178" i="1"/>
  <c r="AX179" i="1"/>
  <c r="AX180" i="1"/>
  <c r="AX181" i="1"/>
  <c r="AX182" i="1"/>
  <c r="AX183" i="1"/>
  <c r="AX184" i="1"/>
  <c r="AX185" i="1"/>
  <c r="AX186" i="1"/>
  <c r="AX187" i="1"/>
  <c r="AX188" i="1"/>
  <c r="AX189" i="1"/>
  <c r="AX190" i="1"/>
  <c r="AX191" i="1"/>
  <c r="AX192" i="1"/>
  <c r="AX193" i="1"/>
  <c r="AX194" i="1"/>
  <c r="AX195" i="1"/>
  <c r="AX196" i="1"/>
  <c r="AX197" i="1"/>
  <c r="AX198" i="1"/>
  <c r="AX199" i="1"/>
  <c r="AX200" i="1"/>
  <c r="AX201" i="1"/>
  <c r="AX202" i="1"/>
  <c r="AX203" i="1"/>
  <c r="AX204" i="1"/>
  <c r="AX205" i="1"/>
  <c r="AX206" i="1"/>
  <c r="AX207" i="1"/>
  <c r="AX208" i="1"/>
  <c r="AX209" i="1"/>
  <c r="AX210" i="1"/>
  <c r="AX211" i="1"/>
  <c r="AX212" i="1"/>
  <c r="AX213" i="1"/>
  <c r="AX214" i="1"/>
  <c r="AX215" i="1"/>
  <c r="AX216" i="1"/>
  <c r="AX217" i="1"/>
  <c r="AX218" i="1"/>
  <c r="AX219" i="1"/>
  <c r="AX220" i="1"/>
  <c r="AX221" i="1"/>
  <c r="AX222" i="1"/>
  <c r="AX223" i="1"/>
  <c r="AX224" i="1"/>
  <c r="AX225" i="1"/>
  <c r="AX226" i="1"/>
  <c r="AX227" i="1"/>
  <c r="AX228" i="1"/>
  <c r="AX229" i="1"/>
  <c r="AX230" i="1"/>
  <c r="AX231" i="1"/>
  <c r="AX232" i="1"/>
  <c r="AX233" i="1"/>
  <c r="AX234" i="1"/>
  <c r="AX235" i="1"/>
  <c r="AX236" i="1"/>
  <c r="AX237" i="1"/>
  <c r="AX238" i="1"/>
  <c r="AX239" i="1"/>
  <c r="AX240" i="1"/>
  <c r="AX241" i="1"/>
  <c r="AX242" i="1"/>
  <c r="AX243" i="1"/>
  <c r="AX244" i="1"/>
  <c r="AX245" i="1"/>
  <c r="AX246" i="1"/>
  <c r="AX247" i="1"/>
  <c r="AX248" i="1"/>
  <c r="AX249" i="1"/>
  <c r="AX250" i="1"/>
  <c r="AX251" i="1"/>
  <c r="AX252" i="1"/>
  <c r="AX253" i="1"/>
  <c r="AX254" i="1"/>
  <c r="AX255" i="1"/>
  <c r="AX256" i="1"/>
  <c r="AX257" i="1"/>
  <c r="AX258" i="1"/>
  <c r="AX259" i="1"/>
  <c r="AX260" i="1"/>
  <c r="AX261" i="1"/>
  <c r="AX262" i="1"/>
  <c r="AX263" i="1"/>
  <c r="AX264" i="1"/>
  <c r="AX265" i="1"/>
  <c r="AX266" i="1"/>
  <c r="AX267" i="1"/>
  <c r="AX268" i="1"/>
  <c r="AX269" i="1"/>
  <c r="AX270" i="1"/>
  <c r="AX271" i="1"/>
  <c r="AX272" i="1"/>
  <c r="AX273" i="1"/>
  <c r="AX274" i="1"/>
  <c r="AX275" i="1"/>
  <c r="AX276" i="1"/>
  <c r="AX277" i="1"/>
  <c r="AX278" i="1"/>
  <c r="AX279" i="1"/>
  <c r="AX280" i="1"/>
  <c r="AX281" i="1"/>
  <c r="AX282" i="1"/>
  <c r="AX283" i="1"/>
  <c r="AX284" i="1"/>
  <c r="AX285" i="1"/>
  <c r="AX286" i="1"/>
  <c r="AX287" i="1"/>
  <c r="AX288" i="1"/>
  <c r="AX289" i="1"/>
  <c r="AX290" i="1"/>
  <c r="AX291" i="1"/>
  <c r="AX292" i="1"/>
  <c r="AX293" i="1"/>
  <c r="AX294" i="1"/>
  <c r="AX295" i="1"/>
  <c r="AX296" i="1"/>
  <c r="AX297" i="1"/>
  <c r="AX298" i="1"/>
  <c r="AX299" i="1"/>
  <c r="AX300" i="1"/>
  <c r="AX301" i="1"/>
  <c r="AX302" i="1"/>
  <c r="AX303" i="1"/>
  <c r="AX304" i="1"/>
  <c r="AX305" i="1"/>
  <c r="AX306" i="1"/>
  <c r="AX307" i="1"/>
  <c r="AX308" i="1"/>
  <c r="AX309" i="1"/>
  <c r="AX310" i="1"/>
  <c r="AX311" i="1"/>
  <c r="AX312" i="1"/>
  <c r="AX313" i="1"/>
  <c r="AX314" i="1"/>
  <c r="AX315" i="1"/>
  <c r="AX316" i="1"/>
  <c r="AX317" i="1"/>
  <c r="AX318" i="1"/>
  <c r="AX319" i="1"/>
  <c r="AX320" i="1"/>
  <c r="AX321" i="1"/>
  <c r="AX322" i="1"/>
  <c r="AX323" i="1"/>
  <c r="AX324" i="1"/>
  <c r="AX325" i="1"/>
  <c r="AX326" i="1"/>
  <c r="AX327" i="1"/>
  <c r="AX328" i="1"/>
  <c r="AX329" i="1"/>
  <c r="AX330" i="1"/>
  <c r="AX331" i="1"/>
  <c r="AX332" i="1"/>
  <c r="AX333" i="1"/>
  <c r="AX334" i="1"/>
  <c r="AX335" i="1"/>
  <c r="AX336" i="1"/>
  <c r="AX337" i="1"/>
  <c r="AX338" i="1"/>
  <c r="AX339" i="1"/>
  <c r="AX340" i="1"/>
  <c r="AX341" i="1"/>
  <c r="AX342" i="1"/>
  <c r="AX343" i="1"/>
  <c r="AX344" i="1"/>
  <c r="AX345" i="1"/>
  <c r="AX346" i="1"/>
  <c r="AX347" i="1"/>
  <c r="AX348" i="1"/>
  <c r="AX349" i="1"/>
  <c r="AX350" i="1"/>
  <c r="AX351" i="1"/>
  <c r="AX352" i="1"/>
  <c r="AX353" i="1"/>
  <c r="AX354" i="1"/>
  <c r="AX355" i="1"/>
  <c r="AX356" i="1"/>
  <c r="AX357" i="1"/>
  <c r="AX358" i="1"/>
  <c r="AX359" i="1"/>
  <c r="AX360" i="1"/>
  <c r="AX361" i="1"/>
  <c r="AX362" i="1"/>
  <c r="AX363" i="1"/>
  <c r="AX364" i="1"/>
  <c r="AX365" i="1"/>
  <c r="AX366" i="1"/>
  <c r="AX367" i="1"/>
  <c r="AX368" i="1"/>
  <c r="AX369" i="1"/>
  <c r="AX370" i="1"/>
  <c r="AX371" i="1"/>
  <c r="AX372" i="1"/>
  <c r="AX373" i="1"/>
  <c r="AX374" i="1"/>
  <c r="AX375" i="1"/>
  <c r="AX376" i="1"/>
  <c r="AX377" i="1"/>
  <c r="AX378" i="1"/>
  <c r="AX379" i="1"/>
  <c r="AX380" i="1"/>
  <c r="AX381" i="1"/>
  <c r="AX382" i="1"/>
  <c r="AX383" i="1"/>
  <c r="AX384" i="1"/>
  <c r="AX385" i="1"/>
  <c r="AX386" i="1"/>
  <c r="AX387" i="1"/>
  <c r="AX388" i="1"/>
  <c r="AX389" i="1"/>
  <c r="AX390" i="1"/>
  <c r="AX391" i="1"/>
  <c r="AX392" i="1"/>
  <c r="AX393" i="1"/>
  <c r="AX394" i="1"/>
  <c r="AX395" i="1"/>
  <c r="AX396" i="1"/>
  <c r="AX397" i="1"/>
  <c r="AX398" i="1"/>
  <c r="AX399" i="1"/>
  <c r="AX400" i="1"/>
  <c r="AX401" i="1"/>
  <c r="AX402" i="1"/>
  <c r="AX403" i="1"/>
  <c r="AX404" i="1"/>
  <c r="AX405" i="1"/>
  <c r="AX406" i="1"/>
  <c r="AX407" i="1"/>
  <c r="AX408" i="1"/>
  <c r="AX409" i="1"/>
  <c r="AX410" i="1"/>
  <c r="AX411" i="1"/>
  <c r="AX412" i="1"/>
  <c r="AX413" i="1"/>
  <c r="AX414" i="1"/>
  <c r="AX415" i="1"/>
  <c r="AX416" i="1"/>
  <c r="AX417" i="1"/>
  <c r="AX418" i="1"/>
  <c r="AX419" i="1"/>
  <c r="AX420" i="1"/>
  <c r="AX421" i="1"/>
  <c r="AX422" i="1"/>
  <c r="AX423" i="1"/>
  <c r="AX424" i="1"/>
  <c r="AX425" i="1"/>
  <c r="AX426" i="1"/>
  <c r="AX427" i="1"/>
  <c r="AX428" i="1"/>
  <c r="AX429" i="1"/>
  <c r="AX430" i="1"/>
  <c r="AX431" i="1"/>
  <c r="AX432" i="1"/>
  <c r="AX433" i="1"/>
  <c r="AX434" i="1"/>
  <c r="AX435" i="1"/>
  <c r="AX436" i="1"/>
  <c r="AX437" i="1"/>
  <c r="AX438" i="1"/>
  <c r="AX439" i="1"/>
  <c r="AX440" i="1"/>
  <c r="AX441" i="1"/>
  <c r="AX442" i="1"/>
  <c r="AX443" i="1"/>
  <c r="AX444" i="1"/>
  <c r="AX445" i="1"/>
  <c r="AX446" i="1"/>
  <c r="AX447" i="1"/>
  <c r="AX448" i="1"/>
  <c r="AX449" i="1"/>
  <c r="AX450" i="1"/>
  <c r="AX451" i="1"/>
  <c r="AX452" i="1"/>
  <c r="AX453" i="1"/>
  <c r="AX454" i="1"/>
  <c r="AX455" i="1"/>
  <c r="AX456" i="1"/>
  <c r="AX457" i="1"/>
  <c r="AX458" i="1"/>
  <c r="AX459" i="1"/>
  <c r="AX460" i="1"/>
  <c r="AX461" i="1"/>
  <c r="AX462" i="1"/>
  <c r="AX463" i="1"/>
  <c r="AX464" i="1"/>
  <c r="AX465" i="1"/>
  <c r="AX466" i="1"/>
  <c r="AX467" i="1"/>
  <c r="AX468" i="1"/>
  <c r="AX469" i="1"/>
  <c r="AX470" i="1"/>
  <c r="AX471" i="1"/>
  <c r="AX472" i="1"/>
  <c r="AX473" i="1"/>
  <c r="AX474" i="1"/>
  <c r="AX475" i="1"/>
  <c r="AX476" i="1"/>
  <c r="AX477" i="1"/>
  <c r="AX478" i="1"/>
  <c r="AX479" i="1"/>
  <c r="AX480" i="1"/>
  <c r="AX481" i="1"/>
  <c r="AX482" i="1"/>
  <c r="AX483" i="1"/>
  <c r="AX484" i="1"/>
  <c r="AX485" i="1"/>
  <c r="AX486" i="1"/>
  <c r="AX487" i="1"/>
  <c r="AX488" i="1"/>
  <c r="AX489" i="1"/>
  <c r="AX490" i="1"/>
  <c r="AX491" i="1"/>
  <c r="AX492" i="1"/>
  <c r="AX493" i="1"/>
  <c r="AX494" i="1"/>
  <c r="AX495" i="1"/>
  <c r="AX496" i="1"/>
  <c r="AX497" i="1"/>
  <c r="AX498" i="1"/>
  <c r="AX499" i="1"/>
  <c r="AX500" i="1"/>
  <c r="AX501" i="1"/>
  <c r="AX502" i="1"/>
  <c r="AX503" i="1"/>
  <c r="AX504" i="1"/>
  <c r="AX505" i="1"/>
  <c r="AX506" i="1"/>
  <c r="AX507" i="1"/>
  <c r="AX508" i="1"/>
  <c r="AX509" i="1"/>
  <c r="AX510" i="1"/>
  <c r="AX511" i="1"/>
  <c r="AX512" i="1"/>
  <c r="AX513" i="1"/>
  <c r="AX514" i="1"/>
  <c r="AX515" i="1"/>
  <c r="AX516" i="1"/>
  <c r="AX517" i="1"/>
  <c r="AX518" i="1"/>
  <c r="AX519" i="1"/>
  <c r="AX520" i="1"/>
  <c r="AX521" i="1"/>
  <c r="AX522" i="1"/>
  <c r="AX523" i="1"/>
  <c r="AX524" i="1"/>
  <c r="AX525" i="1"/>
  <c r="AX526" i="1"/>
  <c r="AX527" i="1"/>
  <c r="AX528" i="1"/>
  <c r="AX529" i="1"/>
  <c r="AX530" i="1"/>
  <c r="AX531" i="1"/>
  <c r="AX532" i="1"/>
  <c r="AX533" i="1"/>
  <c r="AX534" i="1"/>
  <c r="AX535" i="1"/>
  <c r="AX536" i="1"/>
  <c r="AX537" i="1"/>
  <c r="AX538" i="1"/>
  <c r="AX539" i="1"/>
  <c r="AX540" i="1"/>
  <c r="AX541" i="1"/>
  <c r="AX542" i="1"/>
  <c r="AX543" i="1"/>
  <c r="AX544" i="1"/>
  <c r="AX545" i="1"/>
  <c r="AX546" i="1"/>
  <c r="AX547" i="1"/>
  <c r="AX548" i="1"/>
  <c r="AX549" i="1"/>
  <c r="AX550" i="1"/>
  <c r="AX551" i="1"/>
  <c r="AX552" i="1"/>
  <c r="AX553" i="1"/>
  <c r="AX554" i="1"/>
  <c r="AX555" i="1"/>
  <c r="AX556" i="1"/>
  <c r="AX557" i="1"/>
  <c r="AX558" i="1"/>
  <c r="AX559" i="1"/>
  <c r="AX560" i="1"/>
  <c r="AX561" i="1"/>
  <c r="AX562" i="1"/>
  <c r="AX563" i="1"/>
  <c r="AX564" i="1"/>
  <c r="AX565" i="1"/>
  <c r="AX566" i="1"/>
  <c r="AX567" i="1"/>
  <c r="AX568" i="1"/>
  <c r="AX569" i="1"/>
  <c r="AX570" i="1"/>
  <c r="AX571" i="1"/>
  <c r="AX572" i="1"/>
  <c r="AX573" i="1"/>
  <c r="AX574" i="1"/>
  <c r="AX575" i="1"/>
  <c r="AX576" i="1"/>
  <c r="AX577" i="1"/>
  <c r="AX578" i="1"/>
  <c r="AX579" i="1"/>
  <c r="AX580" i="1"/>
  <c r="AX581" i="1"/>
  <c r="AX582" i="1"/>
  <c r="AX583" i="1"/>
  <c r="AX584" i="1"/>
  <c r="AX585" i="1"/>
  <c r="AX586" i="1"/>
  <c r="AX587" i="1"/>
  <c r="AX588" i="1"/>
  <c r="AX589" i="1"/>
  <c r="AX590" i="1"/>
  <c r="AX591" i="1"/>
  <c r="AX592" i="1"/>
  <c r="AX593" i="1"/>
  <c r="AX594" i="1"/>
  <c r="AX595" i="1"/>
  <c r="AX596" i="1"/>
  <c r="AX597" i="1"/>
  <c r="AX598" i="1"/>
  <c r="AX599" i="1"/>
  <c r="AX600" i="1"/>
  <c r="AX601" i="1"/>
  <c r="AX602" i="1"/>
  <c r="AX603" i="1"/>
  <c r="AX604" i="1"/>
  <c r="AX605" i="1"/>
  <c r="AX606" i="1"/>
  <c r="AX607" i="1"/>
  <c r="AX608" i="1"/>
  <c r="AX609" i="1"/>
  <c r="AX610" i="1"/>
  <c r="AX611" i="1"/>
  <c r="AX612" i="1"/>
  <c r="AX613" i="1"/>
  <c r="AX614" i="1"/>
  <c r="AX615" i="1"/>
  <c r="AX616" i="1"/>
  <c r="AX617" i="1"/>
  <c r="AX618" i="1"/>
  <c r="AX619" i="1"/>
  <c r="AX620" i="1"/>
  <c r="AX621" i="1"/>
  <c r="AX622" i="1"/>
  <c r="AX623" i="1"/>
  <c r="AX624" i="1"/>
  <c r="AX625" i="1"/>
  <c r="AX626" i="1"/>
  <c r="AX627" i="1"/>
  <c r="AX628" i="1"/>
  <c r="AX629" i="1"/>
  <c r="AX630" i="1"/>
  <c r="AX631" i="1"/>
  <c r="AX632" i="1"/>
  <c r="AX633" i="1"/>
  <c r="AX634" i="1"/>
  <c r="AX635" i="1"/>
  <c r="AX636" i="1"/>
  <c r="AX637" i="1"/>
  <c r="AX638" i="1"/>
  <c r="AX639" i="1"/>
  <c r="AX640" i="1"/>
  <c r="AX641" i="1"/>
  <c r="AX642" i="1"/>
  <c r="AX643" i="1"/>
  <c r="AX644" i="1"/>
  <c r="AX645" i="1"/>
  <c r="AX646" i="1"/>
  <c r="AX647" i="1"/>
  <c r="AX648" i="1"/>
  <c r="AX649" i="1"/>
  <c r="AX650" i="1"/>
  <c r="AX651" i="1"/>
  <c r="AX652" i="1"/>
  <c r="AX653" i="1"/>
  <c r="AX654" i="1"/>
  <c r="AX655" i="1"/>
  <c r="AX656" i="1"/>
  <c r="AX657" i="1"/>
  <c r="AX658" i="1"/>
  <c r="AX659" i="1"/>
  <c r="AX660" i="1"/>
  <c r="AX661" i="1"/>
  <c r="AX662" i="1"/>
  <c r="AX663" i="1"/>
  <c r="AX664" i="1"/>
  <c r="AX665" i="1"/>
  <c r="AX666" i="1"/>
  <c r="AX667" i="1"/>
  <c r="AX668" i="1"/>
  <c r="AX669" i="1"/>
  <c r="AX670" i="1"/>
  <c r="AX671" i="1"/>
  <c r="AX672" i="1"/>
  <c r="AX673" i="1"/>
  <c r="AX674" i="1"/>
  <c r="AX675" i="1"/>
  <c r="AX676" i="1"/>
  <c r="AX677" i="1"/>
  <c r="AX678" i="1"/>
  <c r="AX679" i="1"/>
  <c r="AX680" i="1"/>
  <c r="AX681" i="1"/>
  <c r="AX682" i="1"/>
  <c r="AX683" i="1"/>
  <c r="AX684" i="1"/>
  <c r="AX685" i="1"/>
  <c r="AX686" i="1"/>
  <c r="AX687" i="1"/>
  <c r="AX688" i="1"/>
  <c r="AX689" i="1"/>
  <c r="AX690" i="1"/>
  <c r="AX691" i="1"/>
  <c r="AX692" i="1"/>
  <c r="AX693" i="1"/>
  <c r="AX694" i="1"/>
  <c r="AX695" i="1"/>
  <c r="AX696" i="1"/>
  <c r="AX697" i="1"/>
  <c r="AX698" i="1"/>
  <c r="AX699" i="1"/>
  <c r="AX700" i="1"/>
  <c r="AX701" i="1"/>
  <c r="AX702" i="1"/>
  <c r="AX703" i="1"/>
  <c r="AX704" i="1"/>
  <c r="AX705" i="1"/>
  <c r="AX706" i="1"/>
  <c r="AX707" i="1"/>
  <c r="AX708" i="1"/>
  <c r="AX709" i="1"/>
  <c r="AX710" i="1"/>
  <c r="AX711" i="1"/>
  <c r="AX712" i="1"/>
  <c r="AX713" i="1"/>
  <c r="AX714" i="1"/>
  <c r="AX715" i="1"/>
  <c r="AX716" i="1"/>
  <c r="AX717" i="1"/>
  <c r="AX718" i="1"/>
  <c r="AX719" i="1"/>
  <c r="AX720" i="1"/>
  <c r="AX721" i="1"/>
  <c r="AX722" i="1"/>
  <c r="AX723" i="1"/>
  <c r="AX724" i="1"/>
  <c r="AX725" i="1"/>
  <c r="AX726" i="1"/>
  <c r="AX727" i="1"/>
  <c r="AX728" i="1"/>
  <c r="AX729" i="1"/>
  <c r="AX730" i="1"/>
  <c r="AX731" i="1"/>
  <c r="AX732" i="1"/>
  <c r="AX733" i="1"/>
  <c r="AX734" i="1"/>
  <c r="AX735" i="1"/>
  <c r="AX736" i="1"/>
  <c r="AX737" i="1"/>
  <c r="AX738" i="1"/>
  <c r="AX739" i="1"/>
  <c r="AX740" i="1"/>
  <c r="AX741" i="1"/>
  <c r="AX742" i="1"/>
  <c r="AX743" i="1"/>
  <c r="AX744" i="1"/>
  <c r="AX745" i="1"/>
  <c r="AX746" i="1"/>
  <c r="AX747" i="1"/>
  <c r="AX748" i="1"/>
  <c r="AX749" i="1"/>
  <c r="AX750" i="1"/>
  <c r="AX751" i="1"/>
  <c r="AX752" i="1"/>
  <c r="AX753" i="1"/>
  <c r="AX754" i="1"/>
  <c r="AX755" i="1"/>
  <c r="AX756" i="1"/>
  <c r="AX757" i="1"/>
  <c r="AX758" i="1"/>
  <c r="AX759" i="1"/>
  <c r="AX760" i="1"/>
  <c r="AX761" i="1"/>
  <c r="AX762" i="1"/>
  <c r="AX763" i="1"/>
  <c r="AX764" i="1"/>
  <c r="AX765" i="1"/>
  <c r="AX766" i="1"/>
  <c r="AX767" i="1"/>
  <c r="AX768" i="1"/>
  <c r="AX769" i="1"/>
  <c r="AX770" i="1"/>
  <c r="AX771" i="1"/>
  <c r="AX772" i="1"/>
  <c r="AX773" i="1"/>
  <c r="AX774" i="1"/>
  <c r="AX775" i="1"/>
  <c r="AX776" i="1"/>
  <c r="AX777" i="1"/>
  <c r="AX778" i="1"/>
  <c r="AX779" i="1"/>
  <c r="AX780" i="1"/>
  <c r="AX781" i="1"/>
  <c r="AX782" i="1"/>
  <c r="AX783" i="1"/>
  <c r="AX784" i="1"/>
  <c r="AX785" i="1"/>
  <c r="AX786" i="1"/>
  <c r="AX787" i="1"/>
  <c r="AX788" i="1"/>
  <c r="AX789" i="1"/>
  <c r="AX790" i="1"/>
  <c r="AX791" i="1"/>
  <c r="AX792" i="1"/>
  <c r="AX793" i="1"/>
  <c r="AX794" i="1"/>
  <c r="AX795" i="1"/>
  <c r="AX796" i="1"/>
  <c r="AX797" i="1"/>
  <c r="AX798" i="1"/>
  <c r="AX799" i="1"/>
  <c r="AX800" i="1"/>
  <c r="AX801" i="1"/>
  <c r="AX802" i="1"/>
  <c r="AX803" i="1"/>
  <c r="AX804" i="1"/>
  <c r="AX805" i="1"/>
  <c r="AX806" i="1"/>
  <c r="AX807" i="1"/>
  <c r="AX808" i="1"/>
  <c r="AX809" i="1"/>
  <c r="AX810" i="1"/>
  <c r="AX811" i="1"/>
  <c r="AX812" i="1"/>
  <c r="AX813" i="1"/>
  <c r="AX814" i="1"/>
  <c r="AX815" i="1"/>
  <c r="AX816" i="1"/>
  <c r="AX817" i="1"/>
  <c r="AX818" i="1"/>
  <c r="AX819" i="1"/>
  <c r="AX820" i="1"/>
  <c r="AX821" i="1"/>
  <c r="AX822" i="1"/>
  <c r="AX823" i="1"/>
  <c r="AX824" i="1"/>
  <c r="AX825" i="1"/>
  <c r="AX826" i="1"/>
  <c r="AX827" i="1"/>
  <c r="AX828" i="1"/>
  <c r="AX829" i="1"/>
  <c r="AX830" i="1"/>
  <c r="AX831" i="1"/>
  <c r="AX832" i="1"/>
  <c r="AX833" i="1"/>
  <c r="AX834" i="1"/>
  <c r="AX835" i="1"/>
  <c r="AX836" i="1"/>
  <c r="AX837" i="1"/>
  <c r="AX838" i="1"/>
  <c r="AX839" i="1"/>
  <c r="AX840" i="1"/>
  <c r="AX841" i="1"/>
  <c r="AX842" i="1"/>
  <c r="AX843" i="1"/>
  <c r="AX844" i="1"/>
  <c r="AX845" i="1"/>
  <c r="AX846" i="1"/>
  <c r="AX847" i="1"/>
  <c r="AX848" i="1"/>
  <c r="AX849" i="1"/>
  <c r="AX850" i="1"/>
  <c r="AX851" i="1"/>
  <c r="AX852" i="1"/>
  <c r="AX853" i="1"/>
  <c r="AX854" i="1"/>
  <c r="AX855" i="1"/>
  <c r="AX856" i="1"/>
  <c r="AX857" i="1"/>
  <c r="AX858" i="1"/>
  <c r="AX859" i="1"/>
  <c r="AX860" i="1"/>
  <c r="AX861" i="1"/>
  <c r="AX862" i="1"/>
  <c r="AX863" i="1"/>
  <c r="AX864" i="1"/>
  <c r="AX865" i="1"/>
  <c r="AX866" i="1"/>
  <c r="AX867" i="1"/>
  <c r="AX868" i="1"/>
  <c r="AX869" i="1"/>
  <c r="AX870" i="1"/>
  <c r="AX871" i="1"/>
  <c r="AX872" i="1"/>
  <c r="AX873" i="1"/>
  <c r="AX874" i="1"/>
  <c r="AX875" i="1"/>
  <c r="AX876" i="1"/>
  <c r="AX877" i="1"/>
  <c r="AX878" i="1"/>
  <c r="AX879" i="1"/>
  <c r="AX880" i="1"/>
  <c r="AX881" i="1"/>
  <c r="AX882" i="1"/>
  <c r="AX883" i="1"/>
  <c r="AX884" i="1"/>
  <c r="AX885" i="1"/>
  <c r="AX886" i="1"/>
  <c r="AX887" i="1"/>
  <c r="AX888" i="1"/>
  <c r="AX889" i="1"/>
  <c r="AX890" i="1"/>
  <c r="AX891" i="1"/>
  <c r="AX892" i="1"/>
  <c r="AX893" i="1"/>
  <c r="AX894" i="1"/>
  <c r="AX895" i="1"/>
  <c r="AX896" i="1"/>
  <c r="AX897" i="1"/>
  <c r="AX898" i="1"/>
  <c r="AX899" i="1"/>
  <c r="AX900" i="1"/>
  <c r="AX901" i="1"/>
  <c r="AX902" i="1"/>
  <c r="AX903" i="1"/>
  <c r="AX904" i="1"/>
  <c r="AX905" i="1"/>
  <c r="AX906" i="1"/>
  <c r="AX907" i="1"/>
  <c r="AX908" i="1"/>
  <c r="AX909" i="1"/>
  <c r="AX910" i="1"/>
  <c r="AX911" i="1"/>
  <c r="AX912" i="1"/>
  <c r="AX913" i="1"/>
  <c r="AX914" i="1"/>
  <c r="AX915" i="1"/>
  <c r="AX916" i="1"/>
  <c r="AX917" i="1"/>
  <c r="AX918" i="1"/>
  <c r="AX919" i="1"/>
  <c r="AX920" i="1"/>
  <c r="AX921" i="1"/>
  <c r="AX922" i="1"/>
  <c r="AX923" i="1"/>
  <c r="AX924" i="1"/>
  <c r="AX925" i="1"/>
  <c r="AX926" i="1"/>
  <c r="AX927" i="1"/>
  <c r="AX928" i="1"/>
  <c r="AX929" i="1"/>
  <c r="AX930" i="1"/>
  <c r="AX931" i="1"/>
  <c r="AX932" i="1"/>
  <c r="AX933" i="1"/>
  <c r="AX934" i="1"/>
  <c r="AX935" i="1"/>
  <c r="AX936" i="1"/>
  <c r="AX937" i="1"/>
  <c r="AX938" i="1"/>
  <c r="AX939" i="1"/>
  <c r="AX940" i="1"/>
  <c r="AX941" i="1"/>
  <c r="AX942" i="1"/>
  <c r="AX943" i="1"/>
  <c r="AX944" i="1"/>
  <c r="AX945" i="1"/>
  <c r="AX946" i="1"/>
  <c r="AX947" i="1"/>
  <c r="AX948" i="1"/>
  <c r="AX949" i="1"/>
  <c r="AX950" i="1"/>
  <c r="AX951" i="1"/>
  <c r="AX952" i="1"/>
  <c r="AX953" i="1"/>
  <c r="AX954" i="1"/>
  <c r="AX955" i="1"/>
  <c r="AX956" i="1"/>
  <c r="AX957" i="1"/>
  <c r="AX958" i="1"/>
  <c r="AX959" i="1"/>
  <c r="AX960" i="1"/>
  <c r="AX961" i="1"/>
  <c r="AX962" i="1"/>
  <c r="AX963" i="1"/>
  <c r="AX964" i="1"/>
  <c r="AX965" i="1"/>
  <c r="AX966" i="1"/>
  <c r="AX967" i="1"/>
  <c r="AX968" i="1"/>
  <c r="AX969" i="1"/>
  <c r="AX970" i="1"/>
  <c r="AX971" i="1"/>
  <c r="AX972" i="1"/>
  <c r="AX973" i="1"/>
  <c r="AX974" i="1"/>
  <c r="AX975" i="1"/>
  <c r="AX976" i="1"/>
  <c r="AX977" i="1"/>
  <c r="AX978" i="1"/>
  <c r="AX979" i="1"/>
  <c r="AX980" i="1"/>
  <c r="AX981" i="1"/>
  <c r="AX982" i="1"/>
  <c r="AX983" i="1"/>
  <c r="AX984" i="1"/>
  <c r="AX985" i="1"/>
  <c r="AX986" i="1"/>
  <c r="AX987" i="1"/>
  <c r="AX988" i="1"/>
  <c r="AX989" i="1"/>
  <c r="AX990" i="1"/>
  <c r="AX991" i="1"/>
  <c r="AX992" i="1"/>
  <c r="AX993" i="1"/>
  <c r="AX994" i="1"/>
  <c r="AX995" i="1"/>
  <c r="AX996" i="1"/>
  <c r="AX997" i="1"/>
  <c r="AX998" i="1"/>
  <c r="AX999" i="1"/>
  <c r="AX1000" i="1"/>
  <c r="AX1001" i="1"/>
  <c r="AX1002" i="1"/>
  <c r="AX1003" i="1"/>
  <c r="AX1004" i="1"/>
  <c r="AX1005" i="1"/>
  <c r="AX1006" i="1"/>
  <c r="AX1007" i="1"/>
  <c r="AX1008" i="1"/>
  <c r="AX1009" i="1"/>
  <c r="AX1010" i="1"/>
  <c r="AX1011" i="1"/>
  <c r="AX1012" i="1"/>
  <c r="AX1013" i="1"/>
  <c r="AX1014" i="1"/>
  <c r="AX1015" i="1"/>
  <c r="AX1016" i="1"/>
  <c r="AX1017" i="1"/>
  <c r="AX1018" i="1"/>
  <c r="AX1019" i="1"/>
  <c r="AX1020" i="1"/>
  <c r="AX1021" i="1"/>
  <c r="AX1022" i="1"/>
  <c r="AX1023" i="1"/>
  <c r="AX1024" i="1"/>
  <c r="AX1025" i="1"/>
  <c r="AX1026" i="1"/>
  <c r="AX1027" i="1"/>
  <c r="AX1028" i="1"/>
  <c r="AX1029" i="1"/>
  <c r="AX1030" i="1"/>
  <c r="AX1031" i="1"/>
  <c r="AX1032" i="1"/>
  <c r="AX1033" i="1"/>
  <c r="AX1034" i="1"/>
  <c r="AX1035" i="1"/>
  <c r="AX1036" i="1"/>
  <c r="AX1037" i="1"/>
  <c r="AX1038" i="1"/>
  <c r="AX1039" i="1"/>
  <c r="AX1040" i="1"/>
  <c r="AX1041" i="1"/>
  <c r="AX1042" i="1"/>
  <c r="AX1043" i="1"/>
  <c r="AX1044" i="1"/>
  <c r="AX1045" i="1"/>
  <c r="AX1046" i="1"/>
  <c r="AX1047" i="1"/>
  <c r="AX1048" i="1"/>
  <c r="AX1049" i="1"/>
  <c r="AX1050" i="1"/>
  <c r="AX1051" i="1"/>
  <c r="AX1052" i="1"/>
  <c r="AX1053" i="1"/>
  <c r="AX1054" i="1"/>
  <c r="AX1055" i="1"/>
  <c r="AX1056" i="1"/>
  <c r="AX1057" i="1"/>
  <c r="AX1058" i="1"/>
  <c r="AX1059" i="1"/>
  <c r="AX1060" i="1"/>
  <c r="AX1061" i="1"/>
  <c r="AX1062" i="1"/>
  <c r="AX1063" i="1"/>
  <c r="AX1064" i="1"/>
  <c r="AX1065" i="1"/>
  <c r="AX1066" i="1"/>
  <c r="AX1067" i="1"/>
  <c r="AX1068" i="1"/>
  <c r="AX1069" i="1"/>
  <c r="AX1070" i="1"/>
  <c r="AX1071" i="1"/>
  <c r="AX1072" i="1"/>
  <c r="AX1073" i="1"/>
  <c r="AX1074" i="1"/>
  <c r="AX1075" i="1"/>
  <c r="AX1076" i="1"/>
  <c r="AX1077" i="1"/>
  <c r="AX1078" i="1"/>
  <c r="AX1079" i="1"/>
  <c r="AX1080" i="1"/>
  <c r="AX1081" i="1"/>
  <c r="AX1082" i="1"/>
  <c r="AX1083" i="1"/>
  <c r="AX1084" i="1"/>
  <c r="AX1085" i="1"/>
  <c r="AX1086" i="1"/>
  <c r="AX1087" i="1"/>
  <c r="AX1088" i="1"/>
  <c r="AX1089" i="1"/>
  <c r="AX1090" i="1"/>
  <c r="AX1091" i="1"/>
  <c r="AX1092" i="1"/>
  <c r="AX1093" i="1"/>
  <c r="AX1094" i="1"/>
  <c r="AX1095" i="1"/>
  <c r="AX1096" i="1"/>
  <c r="AX1097" i="1"/>
  <c r="AX1098" i="1"/>
  <c r="AX1099" i="1"/>
  <c r="AX1100" i="1"/>
  <c r="AX1101" i="1"/>
  <c r="AX1102" i="1"/>
  <c r="AX1103" i="1"/>
  <c r="AX1104" i="1"/>
  <c r="AX1105" i="1"/>
  <c r="AX1106" i="1"/>
  <c r="AX1107" i="1"/>
  <c r="AX1108" i="1"/>
  <c r="AX1109" i="1"/>
  <c r="AX1110" i="1"/>
  <c r="AX1111" i="1"/>
  <c r="AX1112" i="1"/>
  <c r="AX1113" i="1"/>
  <c r="AX1114" i="1"/>
  <c r="AX1115" i="1"/>
  <c r="AX1116" i="1"/>
  <c r="AX1117" i="1"/>
  <c r="AX1118" i="1"/>
  <c r="AX1119" i="1"/>
  <c r="AX1120" i="1"/>
  <c r="AX1121" i="1"/>
  <c r="AX1122" i="1"/>
  <c r="AX1123" i="1"/>
  <c r="AX1124" i="1"/>
  <c r="AX1125" i="1"/>
  <c r="AX1126" i="1"/>
  <c r="AX1127" i="1"/>
  <c r="AX1128" i="1"/>
  <c r="AX1129" i="1"/>
  <c r="AX1130" i="1"/>
  <c r="AX1131" i="1"/>
  <c r="AX1132" i="1"/>
  <c r="AX1133" i="1"/>
  <c r="AX1134" i="1"/>
  <c r="AX1135" i="1"/>
  <c r="AX1136" i="1"/>
  <c r="AX1137" i="1"/>
  <c r="AX1138" i="1"/>
  <c r="AX1139" i="1"/>
  <c r="AX1140" i="1"/>
  <c r="AX1141" i="1"/>
  <c r="AX1142" i="1"/>
  <c r="AX1143" i="1"/>
  <c r="AX1144" i="1"/>
  <c r="AX1145" i="1"/>
  <c r="AX1146" i="1"/>
  <c r="AX1147" i="1"/>
  <c r="AX1148" i="1"/>
  <c r="AX1149" i="1"/>
  <c r="AX1150" i="1"/>
  <c r="AX1151" i="1"/>
  <c r="AX1152" i="1"/>
  <c r="AX1153" i="1"/>
  <c r="AX1154" i="1"/>
  <c r="AX1155" i="1"/>
  <c r="AX1156" i="1"/>
  <c r="AX1157" i="1"/>
  <c r="AX1158" i="1"/>
  <c r="AX1159" i="1"/>
  <c r="AX1160" i="1"/>
  <c r="AX1161" i="1"/>
  <c r="AX1162" i="1"/>
  <c r="AX1163" i="1"/>
  <c r="AX1164" i="1"/>
  <c r="AX1165" i="1"/>
  <c r="AX1166" i="1"/>
  <c r="AX1167" i="1"/>
  <c r="AX1168" i="1"/>
  <c r="AX1169" i="1"/>
  <c r="AX1170" i="1"/>
  <c r="AX1171" i="1"/>
  <c r="AX1172" i="1"/>
  <c r="AX1173" i="1"/>
  <c r="AX1174" i="1"/>
  <c r="AX1175" i="1"/>
  <c r="AX1176" i="1"/>
  <c r="AX1177" i="1"/>
  <c r="AX1178" i="1"/>
  <c r="AX1179" i="1"/>
  <c r="AX1180" i="1"/>
  <c r="AX1181" i="1"/>
  <c r="AX1182" i="1"/>
  <c r="AX1183" i="1"/>
  <c r="AX1184" i="1"/>
  <c r="AX1185" i="1"/>
  <c r="AX1186" i="1"/>
  <c r="AX1187" i="1"/>
  <c r="AX1188" i="1"/>
  <c r="AX1189" i="1"/>
  <c r="AX1190" i="1"/>
  <c r="AX1191" i="1"/>
  <c r="AX1192" i="1"/>
  <c r="AX1193" i="1"/>
  <c r="AX1194" i="1"/>
  <c r="AX1195" i="1"/>
  <c r="AX1196" i="1"/>
  <c r="AX1197" i="1"/>
  <c r="AX1198" i="1"/>
  <c r="AX1199" i="1"/>
  <c r="AX1200" i="1"/>
  <c r="AX1201" i="1"/>
  <c r="AX1202" i="1"/>
  <c r="AX1203" i="1"/>
  <c r="AX1204" i="1"/>
  <c r="AX1205" i="1"/>
  <c r="AX1206" i="1"/>
  <c r="AX1207" i="1"/>
  <c r="AX1208" i="1"/>
  <c r="AX1209" i="1"/>
  <c r="AX1210" i="1"/>
  <c r="AX1211" i="1"/>
  <c r="AX1212" i="1"/>
  <c r="AX1213" i="1"/>
  <c r="AX1214" i="1"/>
  <c r="AX1215" i="1"/>
  <c r="AX1216" i="1"/>
  <c r="AX1217" i="1"/>
  <c r="AX1218" i="1"/>
  <c r="AX1219" i="1"/>
  <c r="AX1220" i="1"/>
  <c r="AX1221" i="1"/>
  <c r="AX1222" i="1"/>
  <c r="AX1223" i="1"/>
  <c r="AX1224" i="1"/>
  <c r="AX1225" i="1"/>
  <c r="AX1226" i="1"/>
  <c r="AX1227" i="1"/>
  <c r="AX1228" i="1"/>
  <c r="AX1229" i="1"/>
  <c r="AX1230" i="1"/>
  <c r="AX1231" i="1"/>
  <c r="AX1232" i="1"/>
  <c r="AX1233" i="1"/>
  <c r="AX1234" i="1"/>
  <c r="AX1235" i="1"/>
  <c r="AX1236" i="1"/>
  <c r="AX1237" i="1"/>
  <c r="AX1238" i="1"/>
  <c r="AX1239" i="1"/>
  <c r="AX1240" i="1"/>
  <c r="AX1241" i="1"/>
  <c r="AX1242" i="1"/>
  <c r="AX1243" i="1"/>
  <c r="AX1244" i="1"/>
  <c r="AX1245" i="1"/>
  <c r="AX1246" i="1"/>
  <c r="AX1247" i="1"/>
  <c r="AX1248" i="1"/>
  <c r="AX1249" i="1"/>
  <c r="AX1250" i="1"/>
  <c r="AX1251" i="1"/>
  <c r="AX1252" i="1"/>
  <c r="AX1253" i="1"/>
  <c r="AX1254" i="1"/>
  <c r="AX1255" i="1"/>
  <c r="AX1256" i="1"/>
  <c r="AX1257" i="1"/>
  <c r="AX1258" i="1"/>
  <c r="AX1259" i="1"/>
  <c r="AX1260" i="1"/>
  <c r="AX1261" i="1"/>
  <c r="AX1262" i="1"/>
  <c r="AX1263" i="1"/>
  <c r="AX1264" i="1"/>
  <c r="AX1265" i="1"/>
  <c r="AX1266" i="1"/>
  <c r="AX1267" i="1"/>
  <c r="AX1268" i="1"/>
  <c r="AX1269" i="1"/>
  <c r="AX1270" i="1"/>
  <c r="AX1271" i="1"/>
  <c r="AX1272" i="1"/>
  <c r="AX1273" i="1"/>
  <c r="AX1274" i="1"/>
  <c r="AX1275" i="1"/>
  <c r="AX1276" i="1"/>
  <c r="AX1277" i="1"/>
  <c r="AX1278" i="1"/>
  <c r="AX1279" i="1"/>
  <c r="AX1280" i="1"/>
  <c r="AX1281" i="1"/>
  <c r="AX1282" i="1"/>
  <c r="AX1283" i="1"/>
  <c r="AX1284" i="1"/>
  <c r="AX1285" i="1"/>
  <c r="AX1286" i="1"/>
  <c r="AX1287" i="1"/>
  <c r="AX1288" i="1"/>
  <c r="AX1289" i="1"/>
  <c r="AX1290" i="1"/>
  <c r="AX1291" i="1"/>
  <c r="AX1292" i="1"/>
  <c r="AX1293" i="1"/>
  <c r="AX1294" i="1"/>
  <c r="AX1295" i="1"/>
  <c r="AX1296" i="1"/>
  <c r="AX1297" i="1"/>
  <c r="AX1298" i="1"/>
  <c r="AX1299" i="1"/>
  <c r="AX1300" i="1"/>
  <c r="AX1301" i="1"/>
  <c r="AX1302" i="1"/>
  <c r="AX1303" i="1"/>
  <c r="AX1304" i="1"/>
  <c r="AX1305" i="1"/>
  <c r="AX1306" i="1"/>
  <c r="AX1307" i="1"/>
  <c r="AX1308" i="1"/>
  <c r="AX1309" i="1"/>
  <c r="AX1310" i="1"/>
  <c r="AX1311" i="1"/>
  <c r="AX1312" i="1"/>
  <c r="AX1313" i="1"/>
  <c r="AX1314" i="1"/>
  <c r="AX1315" i="1"/>
  <c r="AX1316" i="1"/>
  <c r="AX1317" i="1"/>
  <c r="AX1318" i="1"/>
  <c r="AX1319" i="1"/>
  <c r="AX1320" i="1"/>
  <c r="AX1321" i="1"/>
  <c r="AX1322" i="1"/>
  <c r="AX1323" i="1"/>
  <c r="AX1324" i="1"/>
  <c r="AX1325" i="1"/>
  <c r="AX1326" i="1"/>
  <c r="AX1327" i="1"/>
  <c r="AX1328" i="1"/>
  <c r="AX1329" i="1"/>
  <c r="AX1330" i="1"/>
  <c r="AX1331" i="1"/>
  <c r="AX1332" i="1"/>
  <c r="AX1333" i="1"/>
  <c r="AX1334" i="1"/>
  <c r="AX1335" i="1"/>
  <c r="AX1336" i="1"/>
  <c r="AX1337" i="1"/>
  <c r="AX1338" i="1"/>
  <c r="AX1339" i="1"/>
  <c r="AX1340" i="1"/>
  <c r="AX1341" i="1"/>
  <c r="AX1342" i="1"/>
  <c r="AX1343" i="1"/>
  <c r="AX1344" i="1"/>
  <c r="AX1345" i="1"/>
  <c r="AX1346" i="1"/>
  <c r="AX1347" i="1"/>
  <c r="AX1348" i="1"/>
  <c r="AX1349" i="1"/>
  <c r="AX1350" i="1"/>
  <c r="AX1351" i="1"/>
  <c r="AX1352" i="1"/>
  <c r="AX1353" i="1"/>
  <c r="AX1354" i="1"/>
  <c r="AX1355" i="1"/>
  <c r="AX1356" i="1"/>
  <c r="AX1357" i="1"/>
  <c r="AX1358" i="1"/>
  <c r="AX1359" i="1"/>
  <c r="AX1360" i="1"/>
  <c r="AX1361" i="1"/>
  <c r="AX1362" i="1"/>
  <c r="AX1363" i="1"/>
  <c r="AX1364" i="1"/>
  <c r="AX1365" i="1"/>
  <c r="AX1366" i="1"/>
  <c r="AX1367" i="1"/>
  <c r="AX1368" i="1"/>
  <c r="AX1369" i="1"/>
  <c r="AX1370" i="1"/>
  <c r="AX1371" i="1"/>
  <c r="AX1372" i="1"/>
  <c r="AX1373" i="1"/>
  <c r="AX1374" i="1"/>
  <c r="AX1375" i="1"/>
  <c r="AX1376" i="1"/>
  <c r="AX1377" i="1"/>
  <c r="AX1378" i="1"/>
  <c r="AX1379" i="1"/>
  <c r="AX1380" i="1"/>
  <c r="AX1381" i="1"/>
  <c r="AX1382" i="1"/>
  <c r="AX1383" i="1"/>
  <c r="AX1384" i="1"/>
  <c r="AX1385" i="1"/>
  <c r="AX1386" i="1"/>
  <c r="AX1387" i="1"/>
  <c r="AX1388" i="1"/>
  <c r="AX1389" i="1"/>
  <c r="AX1390" i="1"/>
  <c r="AX1391" i="1"/>
  <c r="AX1392" i="1"/>
  <c r="AX1393" i="1"/>
  <c r="AX1394" i="1"/>
  <c r="AX1395" i="1"/>
  <c r="AX1396" i="1"/>
  <c r="AX1397" i="1"/>
  <c r="AX1398" i="1"/>
  <c r="AX1399" i="1"/>
  <c r="AX1400" i="1"/>
  <c r="AX1401" i="1"/>
  <c r="AX1402" i="1"/>
  <c r="AX1403" i="1"/>
  <c r="AX1404" i="1"/>
  <c r="AX1405" i="1"/>
  <c r="AX1406" i="1"/>
  <c r="AX1407" i="1"/>
  <c r="AX1408" i="1"/>
  <c r="AX1409" i="1"/>
  <c r="AX1410" i="1"/>
  <c r="AX1411" i="1"/>
  <c r="AX1412" i="1"/>
  <c r="AX1413" i="1"/>
  <c r="AX1414" i="1"/>
  <c r="AX1415" i="1"/>
  <c r="AX1416" i="1"/>
  <c r="AX1417" i="1"/>
  <c r="AX1418" i="1"/>
  <c r="AX1419" i="1"/>
  <c r="AX1420" i="1"/>
  <c r="AX1421" i="1"/>
  <c r="AX1422" i="1"/>
  <c r="AX1423" i="1"/>
  <c r="AX1424" i="1"/>
  <c r="AX1425" i="1"/>
  <c r="AX1426" i="1"/>
  <c r="AX1427" i="1"/>
  <c r="AX1428" i="1"/>
  <c r="AX1429" i="1"/>
  <c r="AX1430" i="1"/>
  <c r="AX1431" i="1"/>
  <c r="AX1432" i="1"/>
  <c r="AX1433" i="1"/>
  <c r="AX1434" i="1"/>
  <c r="AX1435" i="1"/>
  <c r="AX1436" i="1"/>
  <c r="AX1437" i="1"/>
  <c r="AX1438" i="1"/>
  <c r="AX1439" i="1"/>
  <c r="AX1440" i="1"/>
  <c r="AX1441" i="1"/>
  <c r="AX1442" i="1"/>
  <c r="AX1443" i="1"/>
  <c r="AX1444" i="1"/>
  <c r="AX1445" i="1"/>
  <c r="AX1446" i="1"/>
  <c r="AX1447" i="1"/>
  <c r="AX1448" i="1"/>
  <c r="AX1449" i="1"/>
  <c r="AX1450" i="1"/>
  <c r="AX1451" i="1"/>
  <c r="AX1452" i="1"/>
  <c r="AX1453" i="1"/>
  <c r="AX1454" i="1"/>
  <c r="AX1455" i="1"/>
  <c r="AX1456" i="1"/>
  <c r="AX1457" i="1"/>
  <c r="AX1458" i="1"/>
  <c r="AX1459" i="1"/>
  <c r="AX1460" i="1"/>
  <c r="AX1461" i="1"/>
  <c r="AX1462" i="1"/>
  <c r="AX1463" i="1"/>
  <c r="AX1464" i="1"/>
  <c r="AX1465" i="1"/>
  <c r="AX1466" i="1"/>
  <c r="AX1467" i="1"/>
  <c r="AX1468" i="1"/>
  <c r="AX1469" i="1"/>
  <c r="AX1470" i="1"/>
  <c r="AX1471" i="1"/>
  <c r="AX2" i="1"/>
  <c r="AZ2" i="1" a="1"/>
  <c r="BA1470" i="1" s="1"/>
  <c r="E4" i="6"/>
  <c r="C4" i="6"/>
  <c r="D4" i="6"/>
  <c r="F4" i="6" l="1"/>
  <c r="BZ207" i="1"/>
  <c r="BZ835" i="1"/>
  <c r="BZ579" i="1"/>
  <c r="BZ1367" i="1"/>
  <c r="BZ1175" i="1"/>
  <c r="BZ1071" i="1"/>
  <c r="BZ943" i="1"/>
  <c r="BZ119" i="1"/>
  <c r="BZ63" i="1"/>
  <c r="BZ23" i="1"/>
  <c r="BZ1400" i="1"/>
  <c r="BZ1328" i="1"/>
  <c r="BZ1000" i="1"/>
  <c r="BZ792" i="1"/>
  <c r="BZ576" i="1"/>
  <c r="BZ528" i="1"/>
  <c r="BZ304" i="1"/>
  <c r="BZ248" i="1"/>
  <c r="BZ49" i="1"/>
  <c r="BZ1121" i="1"/>
  <c r="BZ1073" i="1"/>
  <c r="BZ1009" i="1"/>
  <c r="BZ1440" i="1"/>
  <c r="BZ1408" i="1"/>
  <c r="BZ1312" i="1"/>
  <c r="BZ1272" i="1"/>
  <c r="BZ1264" i="1"/>
  <c r="BZ1224" i="1"/>
  <c r="BZ1216" i="1"/>
  <c r="BZ1184" i="1"/>
  <c r="BZ1136" i="1"/>
  <c r="BZ1064" i="1"/>
  <c r="BZ1032" i="1"/>
  <c r="BZ1024" i="1"/>
  <c r="BZ992" i="1"/>
  <c r="BZ984" i="1"/>
  <c r="BZ952" i="1"/>
  <c r="BZ944" i="1"/>
  <c r="BZ912" i="1"/>
  <c r="BZ904" i="1"/>
  <c r="BZ880" i="1"/>
  <c r="BZ872" i="1"/>
  <c r="BZ832" i="1"/>
  <c r="BZ800" i="1"/>
  <c r="BZ768" i="1"/>
  <c r="BZ760" i="1"/>
  <c r="BZ728" i="1"/>
  <c r="BZ696" i="1"/>
  <c r="BZ688" i="1"/>
  <c r="BZ656" i="1"/>
  <c r="BZ648" i="1"/>
  <c r="BZ616" i="1"/>
  <c r="BZ608" i="1"/>
  <c r="BZ568" i="1"/>
  <c r="BZ536" i="1"/>
  <c r="BZ520" i="1"/>
  <c r="BZ480" i="1"/>
  <c r="BZ448" i="1"/>
  <c r="BZ440" i="1"/>
  <c r="BZ432" i="1"/>
  <c r="BZ408" i="1"/>
  <c r="BZ400" i="1"/>
  <c r="BZ392" i="1"/>
  <c r="BZ360" i="1"/>
  <c r="BZ352" i="1"/>
  <c r="BZ320" i="1"/>
  <c r="BZ312" i="1"/>
  <c r="BZ264" i="1"/>
  <c r="BZ256" i="1"/>
  <c r="BZ216" i="1"/>
  <c r="BZ208" i="1"/>
  <c r="BZ168" i="1"/>
  <c r="BZ160" i="1"/>
  <c r="BZ152" i="1"/>
  <c r="BZ128" i="1"/>
  <c r="BZ120" i="1"/>
  <c r="BZ96" i="1"/>
  <c r="BZ88" i="1"/>
  <c r="BZ56" i="1"/>
  <c r="BZ16" i="1"/>
  <c r="BZ1464" i="1"/>
  <c r="BZ1456" i="1"/>
  <c r="BZ1432" i="1"/>
  <c r="BZ1424" i="1"/>
  <c r="BZ1416" i="1"/>
  <c r="BZ1392" i="1"/>
  <c r="BZ1384" i="1"/>
  <c r="BZ1376" i="1"/>
  <c r="BZ1368" i="1"/>
  <c r="BZ1352" i="1"/>
  <c r="BZ1344" i="1"/>
  <c r="BZ1336" i="1"/>
  <c r="BZ1304" i="1"/>
  <c r="BZ1296" i="1"/>
  <c r="BZ1288" i="1"/>
  <c r="BZ1280" i="1"/>
  <c r="BZ1256" i="1"/>
  <c r="BZ1248" i="1"/>
  <c r="BZ1240" i="1"/>
  <c r="BZ1232" i="1"/>
  <c r="BZ1208" i="1"/>
  <c r="BZ1200" i="1"/>
  <c r="BZ1192" i="1"/>
  <c r="BZ1168" i="1"/>
  <c r="BZ1160" i="1"/>
  <c r="BZ1152" i="1"/>
  <c r="BZ1128" i="1"/>
  <c r="BZ1120" i="1"/>
  <c r="BZ1112" i="1"/>
  <c r="BZ1088" i="1"/>
  <c r="BZ1080" i="1"/>
  <c r="BZ1072" i="1"/>
  <c r="BZ1056" i="1"/>
  <c r="BZ1048" i="1"/>
  <c r="BZ1040" i="1"/>
  <c r="BZ1016" i="1"/>
  <c r="BZ1008" i="1"/>
  <c r="BZ976" i="1"/>
  <c r="BZ968" i="1"/>
  <c r="BZ960" i="1"/>
  <c r="BZ936" i="1"/>
  <c r="BZ928" i="1"/>
  <c r="BZ920" i="1"/>
  <c r="BZ896" i="1"/>
  <c r="BZ888" i="1"/>
  <c r="BZ864" i="1"/>
  <c r="BZ856" i="1"/>
  <c r="BZ848" i="1"/>
  <c r="BZ840" i="1"/>
  <c r="BZ824" i="1"/>
  <c r="BZ816" i="1"/>
  <c r="BZ808" i="1"/>
  <c r="BZ784" i="1"/>
  <c r="BZ776" i="1"/>
  <c r="BZ752" i="1"/>
  <c r="BZ744" i="1"/>
  <c r="BZ736" i="1"/>
  <c r="BZ720" i="1"/>
  <c r="BZ712" i="1"/>
  <c r="BZ704" i="1"/>
  <c r="BZ680" i="1"/>
  <c r="BZ672" i="1"/>
  <c r="BZ664" i="1"/>
  <c r="BZ640" i="1"/>
  <c r="BZ632" i="1"/>
  <c r="BZ624" i="1"/>
  <c r="BZ600" i="1"/>
  <c r="BZ592" i="1"/>
  <c r="BZ584" i="1"/>
  <c r="BZ560" i="1"/>
  <c r="BZ552" i="1"/>
  <c r="BZ544" i="1"/>
  <c r="BZ512" i="1"/>
  <c r="BZ504" i="1"/>
  <c r="BZ496" i="1"/>
  <c r="BZ488" i="1"/>
  <c r="BZ472" i="1"/>
  <c r="BZ464" i="1"/>
  <c r="BZ456" i="1"/>
  <c r="BZ424" i="1"/>
  <c r="BZ416" i="1"/>
  <c r="BZ384" i="1"/>
  <c r="BZ376" i="1"/>
  <c r="BZ368" i="1"/>
  <c r="BZ344" i="1"/>
  <c r="BZ336" i="1"/>
  <c r="BZ328" i="1"/>
  <c r="BZ296" i="1"/>
  <c r="BZ288" i="1"/>
  <c r="BZ280" i="1"/>
  <c r="BZ272" i="1"/>
  <c r="BZ240" i="1"/>
  <c r="BZ232" i="1"/>
  <c r="BZ224" i="1"/>
  <c r="BZ200" i="1"/>
  <c r="BZ192" i="1"/>
  <c r="BZ184" i="1"/>
  <c r="BZ176" i="1"/>
  <c r="BZ144" i="1"/>
  <c r="BZ136" i="1"/>
  <c r="BZ112" i="1"/>
  <c r="BZ104" i="1"/>
  <c r="BZ80" i="1"/>
  <c r="BZ72" i="1"/>
  <c r="BZ64" i="1"/>
  <c r="BZ48" i="1"/>
  <c r="BZ40" i="1"/>
  <c r="BZ32" i="1"/>
  <c r="BZ24" i="1"/>
  <c r="BZ8" i="1"/>
  <c r="BZ733" i="1"/>
  <c r="BZ1451" i="1"/>
  <c r="BZ1419" i="1"/>
  <c r="BZ1387" i="1"/>
  <c r="BZ1355" i="1"/>
  <c r="BZ1331" i="1"/>
  <c r="BZ1251" i="1"/>
  <c r="BZ1219" i="1"/>
  <c r="BZ1195" i="1"/>
  <c r="BZ1171" i="1"/>
  <c r="BZ1147" i="1"/>
  <c r="BZ1091" i="1"/>
  <c r="BZ1067" i="1"/>
  <c r="BZ1043" i="1"/>
  <c r="BZ1019" i="1"/>
  <c r="BZ963" i="1"/>
  <c r="BZ939" i="1"/>
  <c r="BZ915" i="1"/>
  <c r="BZ891" i="1"/>
  <c r="BZ811" i="1"/>
  <c r="BZ787" i="1"/>
  <c r="BZ763" i="1"/>
  <c r="BZ731" i="1"/>
  <c r="BZ707" i="1"/>
  <c r="BZ683" i="1"/>
  <c r="BZ603" i="1"/>
  <c r="BZ555" i="1"/>
  <c r="BZ475" i="1"/>
  <c r="BZ451" i="1"/>
  <c r="BZ427" i="1"/>
  <c r="BZ347" i="1"/>
  <c r="BZ323" i="1"/>
  <c r="BZ299" i="1"/>
  <c r="BZ219" i="1"/>
  <c r="BZ195" i="1"/>
  <c r="BZ139" i="1"/>
  <c r="BZ115" i="1"/>
  <c r="BZ91" i="1"/>
  <c r="BZ67" i="1"/>
  <c r="BZ11" i="1"/>
  <c r="BZ1105" i="1"/>
  <c r="BZ833" i="1"/>
  <c r="BZ801" i="1"/>
  <c r="BZ649" i="1"/>
  <c r="BZ481" i="1"/>
  <c r="BZ1471" i="1"/>
  <c r="BZ1431" i="1"/>
  <c r="BZ1407" i="1"/>
  <c r="BZ1343" i="1"/>
  <c r="BZ1295" i="1"/>
  <c r="BZ1271" i="1"/>
  <c r="BZ1151" i="1"/>
  <c r="BZ1127" i="1"/>
  <c r="BZ1055" i="1"/>
  <c r="BZ1031" i="1"/>
  <c r="BZ1007" i="1"/>
  <c r="BZ983" i="1"/>
  <c r="BZ927" i="1"/>
  <c r="BZ903" i="1"/>
  <c r="BZ879" i="1"/>
  <c r="BZ855" i="1"/>
  <c r="BZ815" i="1"/>
  <c r="BZ783" i="1"/>
  <c r="BZ759" i="1"/>
  <c r="BZ735" i="1"/>
  <c r="BZ719" i="1"/>
  <c r="BZ695" i="1"/>
  <c r="BZ591" i="1"/>
  <c r="BZ567" i="1"/>
  <c r="BZ519" i="1"/>
  <c r="BZ455" i="1"/>
  <c r="BZ431" i="1"/>
  <c r="BZ391" i="1"/>
  <c r="BZ367" i="1"/>
  <c r="BZ231" i="1"/>
  <c r="BZ143" i="1"/>
  <c r="BZ103" i="1"/>
  <c r="BZ1194" i="1"/>
  <c r="BZ626" i="1"/>
  <c r="BZ346" i="1"/>
  <c r="BZ897" i="1"/>
  <c r="BZ785" i="1"/>
  <c r="BZ665" i="1"/>
  <c r="BZ617" i="1"/>
  <c r="BZ601" i="1"/>
  <c r="BZ417" i="1"/>
  <c r="BZ145" i="1"/>
  <c r="BZ97" i="1"/>
  <c r="BZ81" i="1"/>
  <c r="BZ33" i="1"/>
  <c r="BZ1448" i="1"/>
  <c r="BZ1360" i="1"/>
  <c r="BZ1320" i="1"/>
  <c r="BZ1176" i="1"/>
  <c r="BZ1144" i="1"/>
  <c r="BZ1104" i="1"/>
  <c r="BZ1096" i="1"/>
  <c r="BZ1245" i="1"/>
  <c r="BZ221" i="1"/>
  <c r="BZ1250" i="1"/>
  <c r="BZ1218" i="1"/>
  <c r="BZ1090" i="1"/>
  <c r="BZ546" i="1"/>
  <c r="BZ498" i="1"/>
  <c r="BZ186" i="1"/>
  <c r="BZ162" i="1"/>
  <c r="BZ1463" i="1"/>
  <c r="BZ1455" i="1"/>
  <c r="BZ1447" i="1"/>
  <c r="BZ1439" i="1"/>
  <c r="BZ1423" i="1"/>
  <c r="BZ1415" i="1"/>
  <c r="BZ1399" i="1"/>
  <c r="BZ1391" i="1"/>
  <c r="BZ1383" i="1"/>
  <c r="BZ1375" i="1"/>
  <c r="BZ1359" i="1"/>
  <c r="BZ1351" i="1"/>
  <c r="BZ1335" i="1"/>
  <c r="BZ1327" i="1"/>
  <c r="BZ1319" i="1"/>
  <c r="BZ1311" i="1"/>
  <c r="BZ1303" i="1"/>
  <c r="BZ1287" i="1"/>
  <c r="BZ1279" i="1"/>
  <c r="BZ1263" i="1"/>
  <c r="BZ1255" i="1"/>
  <c r="BZ1247" i="1"/>
  <c r="BZ1239" i="1"/>
  <c r="BZ1231" i="1"/>
  <c r="BZ1223" i="1"/>
  <c r="BZ1215" i="1"/>
  <c r="BZ1207" i="1"/>
  <c r="BZ1199" i="1"/>
  <c r="BZ1191" i="1"/>
  <c r="BZ1183" i="1"/>
  <c r="BZ1167" i="1"/>
  <c r="BZ1159" i="1"/>
  <c r="BZ1143" i="1"/>
  <c r="BZ1135" i="1"/>
  <c r="BZ1119" i="1"/>
  <c r="BZ1111" i="1"/>
  <c r="BZ1103" i="1"/>
  <c r="BZ1095" i="1"/>
  <c r="BZ1087" i="1"/>
  <c r="BZ1079" i="1"/>
  <c r="BZ1063" i="1"/>
  <c r="BZ1047" i="1"/>
  <c r="BZ1039" i="1"/>
  <c r="BZ1023" i="1"/>
  <c r="BZ1015" i="1"/>
  <c r="BZ999" i="1"/>
  <c r="BZ991" i="1"/>
  <c r="BZ975" i="1"/>
  <c r="BZ967" i="1"/>
  <c r="BZ959" i="1"/>
  <c r="BZ951" i="1"/>
  <c r="BZ935" i="1"/>
  <c r="BZ919" i="1"/>
  <c r="BZ911" i="1"/>
  <c r="BZ895" i="1"/>
  <c r="BZ887" i="1"/>
  <c r="BZ871" i="1"/>
  <c r="BZ863" i="1"/>
  <c r="BZ847" i="1"/>
  <c r="BZ839" i="1"/>
  <c r="BZ1294" i="1"/>
  <c r="BZ1238" i="1"/>
  <c r="BZ1174" i="1"/>
  <c r="BZ1126" i="1"/>
  <c r="BZ1110" i="1"/>
  <c r="BZ1070" i="1"/>
  <c r="BZ831" i="1"/>
  <c r="BZ823" i="1"/>
  <c r="BZ807" i="1"/>
  <c r="BZ799" i="1"/>
  <c r="BZ791" i="1"/>
  <c r="BZ775" i="1"/>
  <c r="BZ767" i="1"/>
  <c r="BZ751" i="1"/>
  <c r="BZ743" i="1"/>
  <c r="BZ727" i="1"/>
  <c r="BZ711" i="1"/>
  <c r="BZ703" i="1"/>
  <c r="BZ687" i="1"/>
  <c r="BZ679" i="1"/>
  <c r="BZ671" i="1"/>
  <c r="BZ663" i="1"/>
  <c r="BZ655" i="1"/>
  <c r="BZ647" i="1"/>
  <c r="BZ639" i="1"/>
  <c r="BZ631" i="1"/>
  <c r="BZ623" i="1"/>
  <c r="BZ615" i="1"/>
  <c r="BZ607" i="1"/>
  <c r="BZ599" i="1"/>
  <c r="BZ583" i="1"/>
  <c r="BZ575" i="1"/>
  <c r="BZ559" i="1"/>
  <c r="BZ551" i="1"/>
  <c r="BZ543" i="1"/>
  <c r="BZ535" i="1"/>
  <c r="BZ527" i="1"/>
  <c r="BZ511" i="1"/>
  <c r="BZ503" i="1"/>
  <c r="BZ495" i="1"/>
  <c r="BZ487" i="1"/>
  <c r="BZ479" i="1"/>
  <c r="BZ471" i="1"/>
  <c r="BZ463" i="1"/>
  <c r="BZ447" i="1"/>
  <c r="BZ439" i="1"/>
  <c r="BZ423" i="1"/>
  <c r="BZ415" i="1"/>
  <c r="BZ407" i="1"/>
  <c r="BZ399" i="1"/>
  <c r="BZ383" i="1"/>
  <c r="BZ375" i="1"/>
  <c r="BZ359" i="1"/>
  <c r="BZ351" i="1"/>
  <c r="BZ343" i="1"/>
  <c r="BZ335" i="1"/>
  <c r="BZ327" i="1"/>
  <c r="BZ319" i="1"/>
  <c r="BZ311" i="1"/>
  <c r="BZ303" i="1"/>
  <c r="BZ295" i="1"/>
  <c r="BZ287" i="1"/>
  <c r="BZ279" i="1"/>
  <c r="BZ271" i="1"/>
  <c r="BZ263" i="1"/>
  <c r="BZ255" i="1"/>
  <c r="BZ247" i="1"/>
  <c r="BZ239" i="1"/>
  <c r="BZ223" i="1"/>
  <c r="BZ215" i="1"/>
  <c r="BZ199" i="1"/>
  <c r="BZ191" i="1"/>
  <c r="BZ183" i="1"/>
  <c r="BZ175" i="1"/>
  <c r="BZ167" i="1"/>
  <c r="BZ159" i="1"/>
  <c r="BZ151" i="1"/>
  <c r="BZ135" i="1"/>
  <c r="BZ127" i="1"/>
  <c r="BZ111" i="1"/>
  <c r="BZ95" i="1"/>
  <c r="BZ87" i="1"/>
  <c r="BZ79" i="1"/>
  <c r="BZ71" i="1"/>
  <c r="BZ55" i="1"/>
  <c r="BZ47" i="1"/>
  <c r="BZ39" i="1"/>
  <c r="BZ31" i="1"/>
  <c r="BZ15" i="1"/>
  <c r="BZ7" i="1"/>
  <c r="BZ2" i="1"/>
  <c r="BZ966" i="1"/>
  <c r="BZ942" i="1"/>
  <c r="BZ838" i="1"/>
  <c r="BZ630" i="1"/>
  <c r="BZ606" i="1"/>
  <c r="BZ478" i="1"/>
  <c r="BZ390" i="1"/>
  <c r="BZ326" i="1"/>
  <c r="BZ302" i="1"/>
  <c r="BZ278" i="1"/>
  <c r="BZ254" i="1"/>
  <c r="BZ142" i="1"/>
  <c r="BZ46" i="1"/>
  <c r="BZ6" i="1"/>
  <c r="BZ243" i="1"/>
  <c r="BZ235" i="1"/>
  <c r="BZ227" i="1"/>
  <c r="BZ211" i="1"/>
  <c r="BZ203" i="1"/>
  <c r="BZ187" i="1"/>
  <c r="BZ179" i="1"/>
  <c r="BZ171" i="1"/>
  <c r="BZ163" i="1"/>
  <c r="BZ155" i="1"/>
  <c r="BZ147" i="1"/>
  <c r="BZ131" i="1"/>
  <c r="BZ123" i="1"/>
  <c r="BZ107" i="1"/>
  <c r="BZ99" i="1"/>
  <c r="BZ83" i="1"/>
  <c r="BZ75" i="1"/>
  <c r="BZ59" i="1"/>
  <c r="BZ51" i="1"/>
  <c r="BZ43" i="1"/>
  <c r="BZ35" i="1"/>
  <c r="BZ27" i="1"/>
  <c r="BZ19" i="1"/>
  <c r="BZ3" i="1"/>
  <c r="BZ1442" i="1"/>
  <c r="BZ1410" i="1"/>
  <c r="BZ1378" i="1"/>
  <c r="BZ1322" i="1"/>
  <c r="BZ1298" i="1"/>
  <c r="BZ1274" i="1"/>
  <c r="BZ1242" i="1"/>
  <c r="BZ1114" i="1"/>
  <c r="BZ1066" i="1"/>
  <c r="BZ986" i="1"/>
  <c r="BZ962" i="1"/>
  <c r="BZ938" i="1"/>
  <c r="BZ858" i="1"/>
  <c r="BZ834" i="1"/>
  <c r="BZ810" i="1"/>
  <c r="BZ730" i="1"/>
  <c r="BZ674" i="1"/>
  <c r="BZ650" i="1"/>
  <c r="BZ602" i="1"/>
  <c r="BZ522" i="1"/>
  <c r="BZ474" i="1"/>
  <c r="BZ418" i="1"/>
  <c r="BZ394" i="1"/>
  <c r="BZ370" i="1"/>
  <c r="BZ290" i="1"/>
  <c r="BZ266" i="1"/>
  <c r="BZ242" i="1"/>
  <c r="BZ114" i="1"/>
  <c r="BZ58" i="1"/>
  <c r="BZ34" i="1"/>
  <c r="BZ18" i="1"/>
  <c r="BZ10" i="1"/>
  <c r="BZ1470" i="1"/>
  <c r="BZ1454" i="1"/>
  <c r="BZ1438" i="1"/>
  <c r="BZ1422" i="1"/>
  <c r="BZ1406" i="1"/>
  <c r="BZ1390" i="1"/>
  <c r="BZ1374" i="1"/>
  <c r="BZ1358" i="1"/>
  <c r="BZ1350" i="1"/>
  <c r="BZ1334" i="1"/>
  <c r="BZ1310" i="1"/>
  <c r="BZ1286" i="1"/>
  <c r="BZ1278" i="1"/>
  <c r="BZ1270" i="1"/>
  <c r="BZ1254" i="1"/>
  <c r="BZ1246" i="1"/>
  <c r="BZ1230" i="1"/>
  <c r="BZ1222" i="1"/>
  <c r="BZ1198" i="1"/>
  <c r="BZ1190" i="1"/>
  <c r="BZ1166" i="1"/>
  <c r="BZ1102" i="1"/>
  <c r="BZ1094" i="1"/>
  <c r="BZ1062" i="1"/>
  <c r="BZ1046" i="1"/>
  <c r="BZ1038" i="1"/>
  <c r="BZ998" i="1"/>
  <c r="BZ982" i="1"/>
  <c r="BZ974" i="1"/>
  <c r="BZ934" i="1"/>
  <c r="BZ918" i="1"/>
  <c r="BZ910" i="1"/>
  <c r="BZ870" i="1"/>
  <c r="BZ854" i="1"/>
  <c r="BZ846" i="1"/>
  <c r="BZ814" i="1"/>
  <c r="BZ806" i="1"/>
  <c r="BZ790" i="1"/>
  <c r="BZ782" i="1"/>
  <c r="BZ742" i="1"/>
  <c r="BZ726" i="1"/>
  <c r="BZ710" i="1"/>
  <c r="BZ702" i="1"/>
  <c r="BZ686" i="1"/>
  <c r="BZ662" i="1"/>
  <c r="BZ646" i="1"/>
  <c r="BZ638" i="1"/>
  <c r="BZ622" i="1"/>
  <c r="BZ598" i="1"/>
  <c r="BZ582" i="1"/>
  <c r="BZ574" i="1"/>
  <c r="BZ558" i="1"/>
  <c r="BZ534" i="1"/>
  <c r="BZ518" i="1"/>
  <c r="BZ510" i="1"/>
  <c r="BZ502" i="1"/>
  <c r="BZ494" i="1"/>
  <c r="BZ470" i="1"/>
  <c r="BZ454" i="1"/>
  <c r="BZ446" i="1"/>
  <c r="BZ430" i="1"/>
  <c r="BZ406" i="1"/>
  <c r="BZ382" i="1"/>
  <c r="BZ374" i="1"/>
  <c r="BZ366" i="1"/>
  <c r="BZ350" i="1"/>
  <c r="BZ342" i="1"/>
  <c r="BZ318" i="1"/>
  <c r="BZ262" i="1"/>
  <c r="BZ246" i="1"/>
  <c r="BZ238" i="1"/>
  <c r="BZ222" i="1"/>
  <c r="BZ198" i="1"/>
  <c r="BZ174" i="1"/>
  <c r="BZ158" i="1"/>
  <c r="BZ134" i="1"/>
  <c r="BZ110" i="1"/>
  <c r="BZ94" i="1"/>
  <c r="BZ78" i="1"/>
  <c r="BZ70" i="1"/>
  <c r="BZ30" i="1"/>
  <c r="BZ14" i="1"/>
  <c r="BZ1462" i="1"/>
  <c r="BZ1446" i="1"/>
  <c r="BZ1430" i="1"/>
  <c r="BZ1414" i="1"/>
  <c r="BZ1398" i="1"/>
  <c r="BZ1382" i="1"/>
  <c r="BZ1366" i="1"/>
  <c r="BZ1342" i="1"/>
  <c r="BZ1326" i="1"/>
  <c r="BZ1318" i="1"/>
  <c r="BZ1302" i="1"/>
  <c r="BZ1262" i="1"/>
  <c r="BZ1214" i="1"/>
  <c r="BZ1206" i="1"/>
  <c r="BZ1182" i="1"/>
  <c r="BZ1158" i="1"/>
  <c r="BZ1150" i="1"/>
  <c r="BZ1142" i="1"/>
  <c r="BZ1134" i="1"/>
  <c r="BZ1118" i="1"/>
  <c r="BZ1086" i="1"/>
  <c r="BZ1078" i="1"/>
  <c r="BZ1054" i="1"/>
  <c r="BZ1030" i="1"/>
  <c r="BZ1022" i="1"/>
  <c r="BZ1014" i="1"/>
  <c r="BZ1006" i="1"/>
  <c r="BZ990" i="1"/>
  <c r="BZ958" i="1"/>
  <c r="BZ950" i="1"/>
  <c r="BZ926" i="1"/>
  <c r="BZ902" i="1"/>
  <c r="BZ894" i="1"/>
  <c r="BZ886" i="1"/>
  <c r="BZ878" i="1"/>
  <c r="BZ862" i="1"/>
  <c r="BZ830" i="1"/>
  <c r="BZ822" i="1"/>
  <c r="BZ798" i="1"/>
  <c r="BZ774" i="1"/>
  <c r="BZ766" i="1"/>
  <c r="BZ758" i="1"/>
  <c r="BZ750" i="1"/>
  <c r="BZ734" i="1"/>
  <c r="BZ718" i="1"/>
  <c r="BZ694" i="1"/>
  <c r="BZ678" i="1"/>
  <c r="BZ670" i="1"/>
  <c r="BZ654" i="1"/>
  <c r="BZ614" i="1"/>
  <c r="BZ590" i="1"/>
  <c r="BZ566" i="1"/>
  <c r="BZ550" i="1"/>
  <c r="BZ542" i="1"/>
  <c r="BZ526" i="1"/>
  <c r="BZ486" i="1"/>
  <c r="BZ462" i="1"/>
  <c r="BZ438" i="1"/>
  <c r="BZ422" i="1"/>
  <c r="BZ414" i="1"/>
  <c r="BZ398" i="1"/>
  <c r="BZ358" i="1"/>
  <c r="BZ334" i="1"/>
  <c r="BZ310" i="1"/>
  <c r="BZ294" i="1"/>
  <c r="BZ286" i="1"/>
  <c r="BZ270" i="1"/>
  <c r="BZ230" i="1"/>
  <c r="BZ214" i="1"/>
  <c r="BZ206" i="1"/>
  <c r="BZ190" i="1"/>
  <c r="BZ182" i="1"/>
  <c r="BZ166" i="1"/>
  <c r="BZ150" i="1"/>
  <c r="BZ126" i="1"/>
  <c r="BZ118" i="1"/>
  <c r="BZ102" i="1"/>
  <c r="BZ86" i="1"/>
  <c r="BZ62" i="1"/>
  <c r="BZ54" i="1"/>
  <c r="BZ38" i="1"/>
  <c r="BZ22" i="1"/>
  <c r="BZ1466" i="1"/>
  <c r="BZ1458" i="1"/>
  <c r="BZ1450" i="1"/>
  <c r="BZ1434" i="1"/>
  <c r="BZ1426" i="1"/>
  <c r="BZ1418" i="1"/>
  <c r="BZ1402" i="1"/>
  <c r="BZ1394" i="1"/>
  <c r="BZ1386" i="1"/>
  <c r="BZ1370" i="1"/>
  <c r="BZ1362" i="1"/>
  <c r="BZ1354" i="1"/>
  <c r="BZ1346" i="1"/>
  <c r="BZ1338" i="1"/>
  <c r="BZ1330" i="1"/>
  <c r="BZ1314" i="1"/>
  <c r="BZ1306" i="1"/>
  <c r="BZ1290" i="1"/>
  <c r="BZ1282" i="1"/>
  <c r="BZ1266" i="1"/>
  <c r="BZ1258" i="1"/>
  <c r="BZ1234" i="1"/>
  <c r="BZ1226" i="1"/>
  <c r="BZ1210" i="1"/>
  <c r="BZ1202" i="1"/>
  <c r="BZ1186" i="1"/>
  <c r="BZ1178" i="1"/>
  <c r="BZ1170" i="1"/>
  <c r="BZ1162" i="1"/>
  <c r="BZ1154" i="1"/>
  <c r="BZ1146" i="1"/>
  <c r="BZ1138" i="1"/>
  <c r="BZ1130" i="1"/>
  <c r="BZ1122" i="1"/>
  <c r="BZ1106" i="1"/>
  <c r="BZ1098" i="1"/>
  <c r="BZ1082" i="1"/>
  <c r="BZ1074" i="1"/>
  <c r="BZ1058" i="1"/>
  <c r="BZ1050" i="1"/>
  <c r="BZ1042" i="1"/>
  <c r="BZ1034" i="1"/>
  <c r="BZ1026" i="1"/>
  <c r="BZ1018" i="1"/>
  <c r="BZ1010" i="1"/>
  <c r="BZ1002" i="1"/>
  <c r="BZ994" i="1"/>
  <c r="BZ978" i="1"/>
  <c r="BZ970" i="1"/>
  <c r="BZ954" i="1"/>
  <c r="BZ946" i="1"/>
  <c r="BZ930" i="1"/>
  <c r="BZ922" i="1"/>
  <c r="BZ914" i="1"/>
  <c r="BZ906" i="1"/>
  <c r="BZ898" i="1"/>
  <c r="BZ890" i="1"/>
  <c r="BZ882" i="1"/>
  <c r="BZ874" i="1"/>
  <c r="BZ866" i="1"/>
  <c r="BZ850" i="1"/>
  <c r="BZ842" i="1"/>
  <c r="BZ826" i="1"/>
  <c r="BZ818" i="1"/>
  <c r="BZ802" i="1"/>
  <c r="BZ794" i="1"/>
  <c r="BZ786" i="1"/>
  <c r="BZ778" i="1"/>
  <c r="BZ770" i="1"/>
  <c r="BZ762" i="1"/>
  <c r="BZ754" i="1"/>
  <c r="BZ746" i="1"/>
  <c r="BZ738" i="1"/>
  <c r="BZ722" i="1"/>
  <c r="BZ714" i="1"/>
  <c r="BZ706" i="1"/>
  <c r="BZ698" i="1"/>
  <c r="BZ690" i="1"/>
  <c r="BZ682" i="1"/>
  <c r="BZ666" i="1"/>
  <c r="BZ658" i="1"/>
  <c r="BZ642" i="1"/>
  <c r="BZ634" i="1"/>
  <c r="BZ618" i="1"/>
  <c r="BZ610" i="1"/>
  <c r="BZ594" i="1"/>
  <c r="BZ586" i="1"/>
  <c r="BZ578" i="1"/>
  <c r="BZ570" i="1"/>
  <c r="BZ562" i="1"/>
  <c r="BZ554" i="1"/>
  <c r="BZ538" i="1"/>
  <c r="BZ530" i="1"/>
  <c r="BZ514" i="1"/>
  <c r="BZ506" i="1"/>
  <c r="BZ490" i="1"/>
  <c r="BZ482" i="1"/>
  <c r="BZ466" i="1"/>
  <c r="BZ458" i="1"/>
  <c r="BZ450" i="1"/>
  <c r="BZ442" i="1"/>
  <c r="BZ434" i="1"/>
  <c r="BZ426" i="1"/>
  <c r="BZ410" i="1"/>
  <c r="BZ402" i="1"/>
  <c r="BZ386" i="1"/>
  <c r="BZ378" i="1"/>
  <c r="BZ362" i="1"/>
  <c r="BZ354" i="1"/>
  <c r="BZ338" i="1"/>
  <c r="BZ330" i="1"/>
  <c r="BZ322" i="1"/>
  <c r="BZ314" i="1"/>
  <c r="BZ306" i="1"/>
  <c r="BZ298" i="1"/>
  <c r="BZ282" i="1"/>
  <c r="BZ274" i="1"/>
  <c r="BZ258" i="1"/>
  <c r="BZ250" i="1"/>
  <c r="BZ234" i="1"/>
  <c r="BZ226" i="1"/>
  <c r="BZ218" i="1"/>
  <c r="BZ210" i="1"/>
  <c r="BZ202" i="1"/>
  <c r="BZ194" i="1"/>
  <c r="BZ178" i="1"/>
  <c r="BZ170" i="1"/>
  <c r="BZ154" i="1"/>
  <c r="BZ146" i="1"/>
  <c r="BZ138" i="1"/>
  <c r="BZ130" i="1"/>
  <c r="BZ122" i="1"/>
  <c r="BZ106" i="1"/>
  <c r="BZ98" i="1"/>
  <c r="BZ90" i="1"/>
  <c r="BZ82" i="1"/>
  <c r="BZ74" i="1"/>
  <c r="BZ66" i="1"/>
  <c r="BZ50" i="1"/>
  <c r="BZ42" i="1"/>
  <c r="BZ26" i="1"/>
  <c r="BZ1467" i="1"/>
  <c r="BZ1459" i="1"/>
  <c r="BZ1443" i="1"/>
  <c r="BZ1435" i="1"/>
  <c r="BZ1427" i="1"/>
  <c r="BZ1411" i="1"/>
  <c r="BZ1403" i="1"/>
  <c r="BZ1395" i="1"/>
  <c r="BZ1379" i="1"/>
  <c r="BZ1371" i="1"/>
  <c r="BZ1363" i="1"/>
  <c r="BZ1347" i="1"/>
  <c r="BZ1339" i="1"/>
  <c r="BZ1323" i="1"/>
  <c r="BZ1315" i="1"/>
  <c r="BZ1307" i="1"/>
  <c r="BZ1299" i="1"/>
  <c r="BZ1291" i="1"/>
  <c r="BZ1283" i="1"/>
  <c r="BZ1275" i="1"/>
  <c r="BZ1267" i="1"/>
  <c r="BZ1259" i="1"/>
  <c r="BZ1243" i="1"/>
  <c r="BZ1235" i="1"/>
  <c r="BZ1227" i="1"/>
  <c r="BZ1211" i="1"/>
  <c r="BZ1203" i="1"/>
  <c r="BZ1187" i="1"/>
  <c r="BZ1179" i="1"/>
  <c r="BZ1163" i="1"/>
  <c r="BZ1155" i="1"/>
  <c r="BZ1139" i="1"/>
  <c r="BZ1131" i="1"/>
  <c r="BZ1123" i="1"/>
  <c r="BZ1465" i="1"/>
  <c r="BZ1457" i="1"/>
  <c r="BZ1449" i="1"/>
  <c r="BZ1441" i="1"/>
  <c r="BZ1433" i="1"/>
  <c r="BZ1425" i="1"/>
  <c r="BZ1417" i="1"/>
  <c r="BZ1409" i="1"/>
  <c r="BZ1401" i="1"/>
  <c r="BZ1393" i="1"/>
  <c r="BZ1385" i="1"/>
  <c r="BZ1377" i="1"/>
  <c r="BZ1369" i="1"/>
  <c r="BZ1361" i="1"/>
  <c r="BZ1353" i="1"/>
  <c r="BZ1345" i="1"/>
  <c r="BZ1337" i="1"/>
  <c r="BZ1329" i="1"/>
  <c r="BZ1321" i="1"/>
  <c r="BZ1313" i="1"/>
  <c r="BZ1305" i="1"/>
  <c r="BZ1297" i="1"/>
  <c r="BZ1289" i="1"/>
  <c r="BZ1281" i="1"/>
  <c r="BZ1273" i="1"/>
  <c r="BZ1265" i="1"/>
  <c r="BZ1257" i="1"/>
  <c r="BZ1249" i="1"/>
  <c r="BZ1241" i="1"/>
  <c r="BZ1233" i="1"/>
  <c r="BZ1225" i="1"/>
  <c r="BZ1217" i="1"/>
  <c r="BZ1209" i="1"/>
  <c r="BZ1201" i="1"/>
  <c r="BZ1193" i="1"/>
  <c r="BZ1185" i="1"/>
  <c r="BZ1177" i="1"/>
  <c r="BZ1169" i="1"/>
  <c r="BZ1161" i="1"/>
  <c r="BZ1153" i="1"/>
  <c r="BZ1145" i="1"/>
  <c r="BZ1137" i="1"/>
  <c r="BZ1129" i="1"/>
  <c r="BZ1113" i="1"/>
  <c r="BZ1097" i="1"/>
  <c r="BZ1089" i="1"/>
  <c r="BZ1081" i="1"/>
  <c r="BZ1469" i="1"/>
  <c r="BZ1461" i="1"/>
  <c r="BZ1453" i="1"/>
  <c r="BZ1445" i="1"/>
  <c r="BZ1437" i="1"/>
  <c r="BZ1429" i="1"/>
  <c r="BZ1421" i="1"/>
  <c r="BZ1413" i="1"/>
  <c r="BZ1405" i="1"/>
  <c r="BZ1397" i="1"/>
  <c r="BZ1389" i="1"/>
  <c r="BZ1115" i="1"/>
  <c r="BZ1107" i="1"/>
  <c r="BZ1099" i="1"/>
  <c r="BZ1083" i="1"/>
  <c r="BZ1075" i="1"/>
  <c r="BZ1059" i="1"/>
  <c r="BZ1051" i="1"/>
  <c r="BZ1035" i="1"/>
  <c r="BZ1027" i="1"/>
  <c r="BZ1011" i="1"/>
  <c r="BZ1003" i="1"/>
  <c r="BZ995" i="1"/>
  <c r="BZ987" i="1"/>
  <c r="BZ979" i="1"/>
  <c r="BZ971" i="1"/>
  <c r="BZ955" i="1"/>
  <c r="BZ947" i="1"/>
  <c r="BZ931" i="1"/>
  <c r="BZ923" i="1"/>
  <c r="BZ907" i="1"/>
  <c r="BZ899" i="1"/>
  <c r="BZ883" i="1"/>
  <c r="BZ875" i="1"/>
  <c r="BZ867" i="1"/>
  <c r="BZ859" i="1"/>
  <c r="BZ851" i="1"/>
  <c r="BZ843" i="1"/>
  <c r="BZ827" i="1"/>
  <c r="BZ819" i="1"/>
  <c r="BZ803" i="1"/>
  <c r="BZ795" i="1"/>
  <c r="BZ779" i="1"/>
  <c r="BZ771" i="1"/>
  <c r="BZ755" i="1"/>
  <c r="BZ747" i="1"/>
  <c r="BZ739" i="1"/>
  <c r="BZ723" i="1"/>
  <c r="BZ715" i="1"/>
  <c r="BZ699" i="1"/>
  <c r="BZ691" i="1"/>
  <c r="BZ675" i="1"/>
  <c r="BZ667" i="1"/>
  <c r="BZ659" i="1"/>
  <c r="BZ651" i="1"/>
  <c r="BZ643" i="1"/>
  <c r="BZ635" i="1"/>
  <c r="BZ627" i="1"/>
  <c r="BZ619" i="1"/>
  <c r="BZ611" i="1"/>
  <c r="BZ595" i="1"/>
  <c r="BZ587" i="1"/>
  <c r="BZ571" i="1"/>
  <c r="BZ563" i="1"/>
  <c r="BZ547" i="1"/>
  <c r="BZ539" i="1"/>
  <c r="BZ531" i="1"/>
  <c r="BZ523" i="1"/>
  <c r="BZ515" i="1"/>
  <c r="BZ507" i="1"/>
  <c r="BZ499" i="1"/>
  <c r="BZ491" i="1"/>
  <c r="BZ483" i="1"/>
  <c r="BZ467" i="1"/>
  <c r="BZ459" i="1"/>
  <c r="BZ443" i="1"/>
  <c r="BZ435" i="1"/>
  <c r="BZ419" i="1"/>
  <c r="BZ411" i="1"/>
  <c r="BZ403" i="1"/>
  <c r="BZ395" i="1"/>
  <c r="BZ387" i="1"/>
  <c r="BZ379" i="1"/>
  <c r="BZ371" i="1"/>
  <c r="BZ363" i="1"/>
  <c r="BZ355" i="1"/>
  <c r="BZ339" i="1"/>
  <c r="BZ331" i="1"/>
  <c r="BZ315" i="1"/>
  <c r="BZ307" i="1"/>
  <c r="BZ291" i="1"/>
  <c r="BZ283" i="1"/>
  <c r="BZ275" i="1"/>
  <c r="BZ267" i="1"/>
  <c r="BZ259" i="1"/>
  <c r="BZ251" i="1"/>
  <c r="BZ1065" i="1"/>
  <c r="BZ1057" i="1"/>
  <c r="BZ1049" i="1"/>
  <c r="BZ1041" i="1"/>
  <c r="BZ1033" i="1"/>
  <c r="BZ1025" i="1"/>
  <c r="BZ1017" i="1"/>
  <c r="BZ1001" i="1"/>
  <c r="BZ993" i="1"/>
  <c r="BZ985" i="1"/>
  <c r="BZ977" i="1"/>
  <c r="BZ969" i="1"/>
  <c r="BZ961" i="1"/>
  <c r="BZ953" i="1"/>
  <c r="BZ945" i="1"/>
  <c r="BZ937" i="1"/>
  <c r="BZ929" i="1"/>
  <c r="BZ921" i="1"/>
  <c r="BZ913" i="1"/>
  <c r="BZ905" i="1"/>
  <c r="BZ889" i="1"/>
  <c r="BZ881" i="1"/>
  <c r="BZ873" i="1"/>
  <c r="BZ865" i="1"/>
  <c r="BZ857" i="1"/>
  <c r="BZ849" i="1"/>
  <c r="BZ841" i="1"/>
  <c r="BZ825" i="1"/>
  <c r="BZ817" i="1"/>
  <c r="BZ809" i="1"/>
  <c r="BZ793" i="1"/>
  <c r="BZ777" i="1"/>
  <c r="BZ1381" i="1"/>
  <c r="BZ1373" i="1"/>
  <c r="BZ1365" i="1"/>
  <c r="BZ1357" i="1"/>
  <c r="BZ1349" i="1"/>
  <c r="BZ1341" i="1"/>
  <c r="BZ1333" i="1"/>
  <c r="BZ1325" i="1"/>
  <c r="BZ1317" i="1"/>
  <c r="BZ1309" i="1"/>
  <c r="BZ1301" i="1"/>
  <c r="BZ1293" i="1"/>
  <c r="BZ1285" i="1"/>
  <c r="BZ1277" i="1"/>
  <c r="BZ1269" i="1"/>
  <c r="BZ1261" i="1"/>
  <c r="BZ1253" i="1"/>
  <c r="BZ1237" i="1"/>
  <c r="BZ1229" i="1"/>
  <c r="BZ1221" i="1"/>
  <c r="BZ1213" i="1"/>
  <c r="BZ1205" i="1"/>
  <c r="BZ1197" i="1"/>
  <c r="BZ1189" i="1"/>
  <c r="BZ1181" i="1"/>
  <c r="BZ1173" i="1"/>
  <c r="BZ1165" i="1"/>
  <c r="BZ1157" i="1"/>
  <c r="BZ1149" i="1"/>
  <c r="BZ1141" i="1"/>
  <c r="BZ1133" i="1"/>
  <c r="BZ1125" i="1"/>
  <c r="BZ1117" i="1"/>
  <c r="BZ1109" i="1"/>
  <c r="BZ1101" i="1"/>
  <c r="BZ1093" i="1"/>
  <c r="BZ1085" i="1"/>
  <c r="BZ1077" i="1"/>
  <c r="BZ1069" i="1"/>
  <c r="BZ1061" i="1"/>
  <c r="BZ1053" i="1"/>
  <c r="BZ1045" i="1"/>
  <c r="BZ1037" i="1"/>
  <c r="BZ1029" i="1"/>
  <c r="BZ1021" i="1"/>
  <c r="BZ1013" i="1"/>
  <c r="BZ1005" i="1"/>
  <c r="BZ997" i="1"/>
  <c r="BZ989" i="1"/>
  <c r="BZ981" i="1"/>
  <c r="BZ973" i="1"/>
  <c r="BZ965" i="1"/>
  <c r="BZ957" i="1"/>
  <c r="BZ949" i="1"/>
  <c r="BZ941" i="1"/>
  <c r="BZ933" i="1"/>
  <c r="BZ925" i="1"/>
  <c r="BZ917" i="1"/>
  <c r="BZ909" i="1"/>
  <c r="BZ901" i="1"/>
  <c r="BZ893" i="1"/>
  <c r="BZ885" i="1"/>
  <c r="BZ877" i="1"/>
  <c r="BZ869" i="1"/>
  <c r="BZ861" i="1"/>
  <c r="BZ853" i="1"/>
  <c r="BZ845" i="1"/>
  <c r="BZ837" i="1"/>
  <c r="BZ829" i="1"/>
  <c r="BZ821" i="1"/>
  <c r="BZ813" i="1"/>
  <c r="BZ805" i="1"/>
  <c r="BZ797" i="1"/>
  <c r="BZ789" i="1"/>
  <c r="BZ781" i="1"/>
  <c r="BZ773" i="1"/>
  <c r="BZ765" i="1"/>
  <c r="BZ757" i="1"/>
  <c r="BZ749" i="1"/>
  <c r="BZ741" i="1"/>
  <c r="BZ725" i="1"/>
  <c r="BZ717" i="1"/>
  <c r="BZ709" i="1"/>
  <c r="BZ701" i="1"/>
  <c r="BZ693" i="1"/>
  <c r="BZ769" i="1"/>
  <c r="BZ761" i="1"/>
  <c r="BZ753" i="1"/>
  <c r="BZ745" i="1"/>
  <c r="BZ737" i="1"/>
  <c r="BZ729" i="1"/>
  <c r="BZ721" i="1"/>
  <c r="BZ713" i="1"/>
  <c r="BZ705" i="1"/>
  <c r="BZ697" i="1"/>
  <c r="BZ689" i="1"/>
  <c r="BZ681" i="1"/>
  <c r="BZ673" i="1"/>
  <c r="BZ657" i="1"/>
  <c r="BZ641" i="1"/>
  <c r="BZ633" i="1"/>
  <c r="BZ625" i="1"/>
  <c r="BZ609" i="1"/>
  <c r="BZ593" i="1"/>
  <c r="BZ585" i="1"/>
  <c r="BZ577" i="1"/>
  <c r="BZ569" i="1"/>
  <c r="BZ561" i="1"/>
  <c r="BZ553" i="1"/>
  <c r="BZ545" i="1"/>
  <c r="BZ537" i="1"/>
  <c r="BZ529" i="1"/>
  <c r="BZ521" i="1"/>
  <c r="BZ513" i="1"/>
  <c r="BZ505" i="1"/>
  <c r="BZ497" i="1"/>
  <c r="BZ489" i="1"/>
  <c r="BZ473" i="1"/>
  <c r="BZ465" i="1"/>
  <c r="BZ457" i="1"/>
  <c r="BZ449" i="1"/>
  <c r="BZ441" i="1"/>
  <c r="BZ433" i="1"/>
  <c r="BZ425" i="1"/>
  <c r="BZ409" i="1"/>
  <c r="BZ401" i="1"/>
  <c r="BZ393" i="1"/>
  <c r="BZ385" i="1"/>
  <c r="BZ377" i="1"/>
  <c r="BZ369" i="1"/>
  <c r="BZ361" i="1"/>
  <c r="BZ353" i="1"/>
  <c r="BZ345" i="1"/>
  <c r="BZ337" i="1"/>
  <c r="BZ329" i="1"/>
  <c r="BZ321" i="1"/>
  <c r="BZ313" i="1"/>
  <c r="BZ305" i="1"/>
  <c r="BZ297" i="1"/>
  <c r="BZ289" i="1"/>
  <c r="BZ281" i="1"/>
  <c r="BZ273" i="1"/>
  <c r="BZ265" i="1"/>
  <c r="BZ257" i="1"/>
  <c r="BZ249" i="1"/>
  <c r="BZ241" i="1"/>
  <c r="BZ233" i="1"/>
  <c r="BZ225" i="1"/>
  <c r="BZ217" i="1"/>
  <c r="BZ209" i="1"/>
  <c r="BZ201" i="1"/>
  <c r="BZ193" i="1"/>
  <c r="BZ185" i="1"/>
  <c r="BZ177" i="1"/>
  <c r="BZ169" i="1"/>
  <c r="BZ161" i="1"/>
  <c r="BZ153" i="1"/>
  <c r="BZ137" i="1"/>
  <c r="BZ129" i="1"/>
  <c r="BZ121" i="1"/>
  <c r="BZ113" i="1"/>
  <c r="BZ105" i="1"/>
  <c r="BZ89" i="1"/>
  <c r="BZ73" i="1"/>
  <c r="BZ65" i="1"/>
  <c r="BZ57" i="1"/>
  <c r="BZ41" i="1"/>
  <c r="BZ25" i="1"/>
  <c r="BZ17" i="1"/>
  <c r="BZ9" i="1"/>
  <c r="BZ685" i="1"/>
  <c r="BZ677" i="1"/>
  <c r="BZ669" i="1"/>
  <c r="BZ661" i="1"/>
  <c r="BZ653" i="1"/>
  <c r="BZ645" i="1"/>
  <c r="BZ637" i="1"/>
  <c r="BZ629" i="1"/>
  <c r="BZ621" i="1"/>
  <c r="BZ613" i="1"/>
  <c r="BZ605" i="1"/>
  <c r="BZ597" i="1"/>
  <c r="BZ589" i="1"/>
  <c r="BZ581" i="1"/>
  <c r="BZ573" i="1"/>
  <c r="BZ565" i="1"/>
  <c r="BZ557" i="1"/>
  <c r="BZ549" i="1"/>
  <c r="BZ541" i="1"/>
  <c r="BZ533" i="1"/>
  <c r="BZ525" i="1"/>
  <c r="BZ517" i="1"/>
  <c r="BZ509" i="1"/>
  <c r="BZ501" i="1"/>
  <c r="BZ493" i="1"/>
  <c r="BZ485" i="1"/>
  <c r="BZ477" i="1"/>
  <c r="BZ469" i="1"/>
  <c r="BZ461" i="1"/>
  <c r="BZ453" i="1"/>
  <c r="BZ445" i="1"/>
  <c r="BZ437" i="1"/>
  <c r="BZ429" i="1"/>
  <c r="BZ421" i="1"/>
  <c r="BZ413" i="1"/>
  <c r="BZ405" i="1"/>
  <c r="BZ397" i="1"/>
  <c r="BZ389" i="1"/>
  <c r="BZ381" i="1"/>
  <c r="BZ373" i="1"/>
  <c r="BZ365" i="1"/>
  <c r="BZ357" i="1"/>
  <c r="BZ349" i="1"/>
  <c r="BZ341" i="1"/>
  <c r="BZ333" i="1"/>
  <c r="BZ325" i="1"/>
  <c r="BZ317" i="1"/>
  <c r="BZ309" i="1"/>
  <c r="BZ301" i="1"/>
  <c r="BZ293" i="1"/>
  <c r="BZ285" i="1"/>
  <c r="BZ277" i="1"/>
  <c r="BZ269" i="1"/>
  <c r="BZ261" i="1"/>
  <c r="BZ253" i="1"/>
  <c r="BZ245" i="1"/>
  <c r="BZ237" i="1"/>
  <c r="BZ229" i="1"/>
  <c r="BZ213" i="1"/>
  <c r="BZ205" i="1"/>
  <c r="BZ197" i="1"/>
  <c r="BZ189" i="1"/>
  <c r="BZ181" i="1"/>
  <c r="BZ173" i="1"/>
  <c r="BZ165" i="1"/>
  <c r="BZ157" i="1"/>
  <c r="BZ149" i="1"/>
  <c r="BZ141" i="1"/>
  <c r="BZ133" i="1"/>
  <c r="BZ125" i="1"/>
  <c r="BZ117" i="1"/>
  <c r="BZ109" i="1"/>
  <c r="BZ101" i="1"/>
  <c r="BZ93" i="1"/>
  <c r="BZ85" i="1"/>
  <c r="BZ77" i="1"/>
  <c r="BZ69" i="1"/>
  <c r="BZ61" i="1"/>
  <c r="BZ53" i="1"/>
  <c r="BZ45" i="1"/>
  <c r="BZ37" i="1"/>
  <c r="BZ29" i="1"/>
  <c r="BZ21" i="1"/>
  <c r="BZ13" i="1"/>
  <c r="BZ5" i="1"/>
  <c r="BZ1468" i="1"/>
  <c r="BZ1460" i="1"/>
  <c r="BZ1452" i="1"/>
  <c r="BZ1444" i="1"/>
  <c r="BZ1436" i="1"/>
  <c r="BZ1428" i="1"/>
  <c r="BZ1420" i="1"/>
  <c r="BZ1412" i="1"/>
  <c r="BZ1404" i="1"/>
  <c r="BZ1396" i="1"/>
  <c r="BZ1388" i="1"/>
  <c r="BZ1380" i="1"/>
  <c r="BZ1372" i="1"/>
  <c r="BZ1364" i="1"/>
  <c r="BZ1356" i="1"/>
  <c r="BZ1348" i="1"/>
  <c r="BZ1340" i="1"/>
  <c r="BZ1332" i="1"/>
  <c r="BZ1324" i="1"/>
  <c r="BZ1316" i="1"/>
  <c r="BZ1308" i="1"/>
  <c r="BZ1300" i="1"/>
  <c r="BZ1292" i="1"/>
  <c r="BZ1284" i="1"/>
  <c r="BZ1276" i="1"/>
  <c r="BZ1268" i="1"/>
  <c r="BZ1260" i="1"/>
  <c r="BZ1252" i="1"/>
  <c r="BZ1244" i="1"/>
  <c r="BZ1236" i="1"/>
  <c r="BZ1228" i="1"/>
  <c r="BZ1220" i="1"/>
  <c r="BZ1212" i="1"/>
  <c r="BZ1204" i="1"/>
  <c r="BZ1196" i="1"/>
  <c r="BZ1188" i="1"/>
  <c r="BZ1180" i="1"/>
  <c r="BZ1172" i="1"/>
  <c r="BZ1164" i="1"/>
  <c r="BZ1156" i="1"/>
  <c r="BZ1148" i="1"/>
  <c r="BZ1140" i="1"/>
  <c r="BZ1132" i="1"/>
  <c r="BZ1124" i="1"/>
  <c r="BZ1116" i="1"/>
  <c r="BZ1108" i="1"/>
  <c r="BZ1100" i="1"/>
  <c r="BZ1092" i="1"/>
  <c r="BZ1084" i="1"/>
  <c r="BZ1076" i="1"/>
  <c r="BZ1068" i="1"/>
  <c r="BZ1060" i="1"/>
  <c r="BZ1052" i="1"/>
  <c r="BZ1044" i="1"/>
  <c r="BZ1036" i="1"/>
  <c r="BZ1028" i="1"/>
  <c r="BZ1020" i="1"/>
  <c r="BZ1012" i="1"/>
  <c r="BZ1004" i="1"/>
  <c r="BZ996" i="1"/>
  <c r="BZ988" i="1"/>
  <c r="BZ980" i="1"/>
  <c r="BZ972" i="1"/>
  <c r="BZ964" i="1"/>
  <c r="BZ956" i="1"/>
  <c r="BZ948" i="1"/>
  <c r="BZ940" i="1"/>
  <c r="BZ932" i="1"/>
  <c r="BZ924" i="1"/>
  <c r="BZ916" i="1"/>
  <c r="BZ908" i="1"/>
  <c r="BZ900" i="1"/>
  <c r="BZ892" i="1"/>
  <c r="BZ884" i="1"/>
  <c r="BZ876" i="1"/>
  <c r="BZ868" i="1"/>
  <c r="BZ860" i="1"/>
  <c r="BZ852" i="1"/>
  <c r="BZ844" i="1"/>
  <c r="BZ836" i="1"/>
  <c r="BZ828" i="1"/>
  <c r="BZ820" i="1"/>
  <c r="BZ812" i="1"/>
  <c r="BZ804" i="1"/>
  <c r="BZ796" i="1"/>
  <c r="BZ788" i="1"/>
  <c r="BZ780" i="1"/>
  <c r="BZ772" i="1"/>
  <c r="BZ764" i="1"/>
  <c r="BZ756" i="1"/>
  <c r="BZ748" i="1"/>
  <c r="BZ740" i="1"/>
  <c r="BZ732" i="1"/>
  <c r="BZ724" i="1"/>
  <c r="BZ716" i="1"/>
  <c r="BZ708" i="1"/>
  <c r="BZ700" i="1"/>
  <c r="BZ692" i="1"/>
  <c r="BZ684" i="1"/>
  <c r="BZ676" i="1"/>
  <c r="BZ668" i="1"/>
  <c r="BZ660" i="1"/>
  <c r="BZ652" i="1"/>
  <c r="BZ644" i="1"/>
  <c r="BZ636" i="1"/>
  <c r="BZ628" i="1"/>
  <c r="BZ620" i="1"/>
  <c r="BZ612" i="1"/>
  <c r="BZ604" i="1"/>
  <c r="BZ596" i="1"/>
  <c r="BZ588" i="1"/>
  <c r="BZ580" i="1"/>
  <c r="BZ572" i="1"/>
  <c r="BZ564" i="1"/>
  <c r="BZ556" i="1"/>
  <c r="BZ548" i="1"/>
  <c r="BZ540" i="1"/>
  <c r="BZ532" i="1"/>
  <c r="BZ524" i="1"/>
  <c r="BZ516" i="1"/>
  <c r="BZ508" i="1"/>
  <c r="BZ500" i="1"/>
  <c r="BZ492" i="1"/>
  <c r="BZ484" i="1"/>
  <c r="BZ476" i="1"/>
  <c r="BZ468" i="1"/>
  <c r="BZ460" i="1"/>
  <c r="BZ452" i="1"/>
  <c r="BZ444" i="1"/>
  <c r="BZ436" i="1"/>
  <c r="BZ428" i="1"/>
  <c r="BZ420" i="1"/>
  <c r="BZ412" i="1"/>
  <c r="BZ404" i="1"/>
  <c r="BZ396" i="1"/>
  <c r="BZ388" i="1"/>
  <c r="BZ380" i="1"/>
  <c r="BZ372" i="1"/>
  <c r="BZ364" i="1"/>
  <c r="BZ356" i="1"/>
  <c r="BZ348" i="1"/>
  <c r="BZ340" i="1"/>
  <c r="BZ332" i="1"/>
  <c r="BZ324" i="1"/>
  <c r="BZ316" i="1"/>
  <c r="BZ308" i="1"/>
  <c r="BZ300" i="1"/>
  <c r="BZ292" i="1"/>
  <c r="BZ284" i="1"/>
  <c r="BZ276" i="1"/>
  <c r="BZ268" i="1"/>
  <c r="BZ260" i="1"/>
  <c r="BZ252" i="1"/>
  <c r="BZ244" i="1"/>
  <c r="BZ236" i="1"/>
  <c r="BZ228" i="1"/>
  <c r="BZ220" i="1"/>
  <c r="BZ212" i="1"/>
  <c r="BZ204" i="1"/>
  <c r="BZ196" i="1"/>
  <c r="BZ188" i="1"/>
  <c r="BZ180" i="1"/>
  <c r="BZ172" i="1"/>
  <c r="BZ164" i="1"/>
  <c r="BZ156" i="1"/>
  <c r="BZ148" i="1"/>
  <c r="BZ140" i="1"/>
  <c r="BZ132" i="1"/>
  <c r="BZ124" i="1"/>
  <c r="BZ116" i="1"/>
  <c r="BZ108" i="1"/>
  <c r="BZ100" i="1"/>
  <c r="BZ92" i="1"/>
  <c r="BZ84" i="1"/>
  <c r="BZ76" i="1"/>
  <c r="BZ68" i="1"/>
  <c r="BZ60" i="1"/>
  <c r="BZ52" i="1"/>
  <c r="BZ44" i="1"/>
  <c r="BZ36" i="1"/>
  <c r="BZ28" i="1"/>
  <c r="BZ20" i="1"/>
  <c r="BZ12" i="1"/>
  <c r="BZ4" i="1"/>
  <c r="AY2" i="1"/>
  <c r="BW2" i="1"/>
  <c r="BW3" i="1"/>
  <c r="BI1126" i="1"/>
  <c r="BI333" i="1"/>
  <c r="BE1397" i="1"/>
  <c r="BI957" i="1"/>
  <c r="BE1349" i="1"/>
  <c r="BI774" i="1"/>
  <c r="BE1293" i="1"/>
  <c r="BC1266" i="1"/>
  <c r="BC1202" i="1"/>
  <c r="BC978" i="1"/>
  <c r="BI1469" i="1"/>
  <c r="BC946" i="1"/>
  <c r="BI1300" i="1"/>
  <c r="BC722" i="1"/>
  <c r="BE1245" i="1"/>
  <c r="BI1468" i="1"/>
  <c r="BI1294" i="1"/>
  <c r="BI1125" i="1"/>
  <c r="BI956" i="1"/>
  <c r="BI764" i="1"/>
  <c r="BI316" i="1"/>
  <c r="BC690" i="1"/>
  <c r="BE972" i="1"/>
  <c r="BI1428" i="1"/>
  <c r="BI1254" i="1"/>
  <c r="BI1085" i="1"/>
  <c r="BI916" i="1"/>
  <c r="BI717" i="1"/>
  <c r="BI165" i="1"/>
  <c r="BC462" i="1"/>
  <c r="BE895" i="1"/>
  <c r="BI1422" i="1"/>
  <c r="BI1253" i="1"/>
  <c r="BI1084" i="1"/>
  <c r="BI910" i="1"/>
  <c r="BI710" i="1"/>
  <c r="BI164" i="1"/>
  <c r="BC350" i="1"/>
  <c r="BE799" i="1"/>
  <c r="BI1382" i="1"/>
  <c r="BI1213" i="1"/>
  <c r="BI1044" i="1"/>
  <c r="BI870" i="1"/>
  <c r="BI619" i="1"/>
  <c r="BI36" i="1"/>
  <c r="BE703" i="1"/>
  <c r="BI1381" i="1"/>
  <c r="BI1212" i="1"/>
  <c r="BI1038" i="1"/>
  <c r="BI869" i="1"/>
  <c r="BI613" i="1"/>
  <c r="BI1341" i="1"/>
  <c r="BI1172" i="1"/>
  <c r="BI998" i="1"/>
  <c r="BI828" i="1"/>
  <c r="BI485" i="1"/>
  <c r="BI1340" i="1"/>
  <c r="BI1166" i="1"/>
  <c r="BI997" i="1"/>
  <c r="BI822" i="1"/>
  <c r="BI445" i="1"/>
  <c r="BC1170" i="1"/>
  <c r="BC914" i="1"/>
  <c r="BC658" i="1"/>
  <c r="BC239" i="1"/>
  <c r="BE1190" i="1"/>
  <c r="BE591" i="1"/>
  <c r="BI1462" i="1"/>
  <c r="BI1421" i="1"/>
  <c r="BI1380" i="1"/>
  <c r="BI1334" i="1"/>
  <c r="BI1293" i="1"/>
  <c r="BI1252" i="1"/>
  <c r="BI1206" i="1"/>
  <c r="BI1165" i="1"/>
  <c r="BI1124" i="1"/>
  <c r="BI1078" i="1"/>
  <c r="BI1037" i="1"/>
  <c r="BI996" i="1"/>
  <c r="BI950" i="1"/>
  <c r="BI909" i="1"/>
  <c r="BI868" i="1"/>
  <c r="BI820" i="1"/>
  <c r="BI758" i="1"/>
  <c r="BI700" i="1"/>
  <c r="BI596" i="1"/>
  <c r="BI444" i="1"/>
  <c r="BI276" i="1"/>
  <c r="BI147" i="1"/>
  <c r="BC1138" i="1"/>
  <c r="BC882" i="1"/>
  <c r="BC626" i="1"/>
  <c r="BC111" i="1"/>
  <c r="BE1141" i="1"/>
  <c r="BE495" i="1"/>
  <c r="BI1460" i="1"/>
  <c r="BI1414" i="1"/>
  <c r="BI1373" i="1"/>
  <c r="BI1332" i="1"/>
  <c r="BI1286" i="1"/>
  <c r="BI1245" i="1"/>
  <c r="BI1204" i="1"/>
  <c r="BI1158" i="1"/>
  <c r="BI1117" i="1"/>
  <c r="BI1076" i="1"/>
  <c r="BI1030" i="1"/>
  <c r="BI989" i="1"/>
  <c r="BI948" i="1"/>
  <c r="BI902" i="1"/>
  <c r="BI861" i="1"/>
  <c r="BI805" i="1"/>
  <c r="BI756" i="1"/>
  <c r="BI694" i="1"/>
  <c r="BI571" i="1"/>
  <c r="BI427" i="1"/>
  <c r="BI275" i="1"/>
  <c r="BI107" i="1"/>
  <c r="BC1106" i="1"/>
  <c r="BC850" i="1"/>
  <c r="BC594" i="1"/>
  <c r="BE1093" i="1"/>
  <c r="BE383" i="1"/>
  <c r="BI1446" i="1"/>
  <c r="BI1405" i="1"/>
  <c r="BI1364" i="1"/>
  <c r="BI1318" i="1"/>
  <c r="BI1277" i="1"/>
  <c r="BI1236" i="1"/>
  <c r="BI1190" i="1"/>
  <c r="BI1149" i="1"/>
  <c r="BI1108" i="1"/>
  <c r="BI1062" i="1"/>
  <c r="BI1021" i="1"/>
  <c r="BI980" i="1"/>
  <c r="BI934" i="1"/>
  <c r="BI893" i="1"/>
  <c r="BI852" i="1"/>
  <c r="BI804" i="1"/>
  <c r="BI741" i="1"/>
  <c r="BI692" i="1"/>
  <c r="BI555" i="1"/>
  <c r="BI397" i="1"/>
  <c r="BI253" i="1"/>
  <c r="BI101" i="1"/>
  <c r="BC1458" i="1"/>
  <c r="BC1074" i="1"/>
  <c r="BC818" i="1"/>
  <c r="BC562" i="1"/>
  <c r="BE1446" i="1"/>
  <c r="BE1031" i="1"/>
  <c r="BE194" i="1"/>
  <c r="BI1445" i="1"/>
  <c r="BI1404" i="1"/>
  <c r="BI1358" i="1"/>
  <c r="BI1317" i="1"/>
  <c r="BI1276" i="1"/>
  <c r="BI1230" i="1"/>
  <c r="BI1189" i="1"/>
  <c r="BI1148" i="1"/>
  <c r="BI1102" i="1"/>
  <c r="BI1061" i="1"/>
  <c r="BI1020" i="1"/>
  <c r="BI974" i="1"/>
  <c r="BI933" i="1"/>
  <c r="BI892" i="1"/>
  <c r="BI846" i="1"/>
  <c r="BI797" i="1"/>
  <c r="BI740" i="1"/>
  <c r="BI677" i="1"/>
  <c r="BI548" i="1"/>
  <c r="BI381" i="1"/>
  <c r="BI228" i="1"/>
  <c r="BI84" i="1"/>
  <c r="BC1394" i="1"/>
  <c r="BC1042" i="1"/>
  <c r="BC786" i="1"/>
  <c r="BC530" i="1"/>
  <c r="BI1444" i="1"/>
  <c r="BI1398" i="1"/>
  <c r="BI1357" i="1"/>
  <c r="BI1316" i="1"/>
  <c r="BI1270" i="1"/>
  <c r="BI1229" i="1"/>
  <c r="BI1188" i="1"/>
  <c r="BI1142" i="1"/>
  <c r="BI1101" i="1"/>
  <c r="BI1060" i="1"/>
  <c r="BI1014" i="1"/>
  <c r="BI973" i="1"/>
  <c r="BI932" i="1"/>
  <c r="BI886" i="1"/>
  <c r="BI845" i="1"/>
  <c r="BI782" i="1"/>
  <c r="BI733" i="1"/>
  <c r="BI676" i="1"/>
  <c r="BI508" i="1"/>
  <c r="BI379" i="1"/>
  <c r="BI212" i="1"/>
  <c r="BI59" i="1"/>
  <c r="BC1330" i="1"/>
  <c r="BC1010" i="1"/>
  <c r="BC754" i="1"/>
  <c r="BI1437" i="1"/>
  <c r="BI1396" i="1"/>
  <c r="BI1350" i="1"/>
  <c r="BI1309" i="1"/>
  <c r="BI1268" i="1"/>
  <c r="BI1222" i="1"/>
  <c r="BI1181" i="1"/>
  <c r="BI1140" i="1"/>
  <c r="BI1094" i="1"/>
  <c r="BI1053" i="1"/>
  <c r="BI1012" i="1"/>
  <c r="BI966" i="1"/>
  <c r="BI925" i="1"/>
  <c r="BI884" i="1"/>
  <c r="BI838" i="1"/>
  <c r="BI781" i="1"/>
  <c r="BI718" i="1"/>
  <c r="BI659" i="1"/>
  <c r="BI507" i="1"/>
  <c r="BI339" i="1"/>
  <c r="BI205" i="1"/>
  <c r="BI43" i="1"/>
  <c r="BA1406" i="1"/>
  <c r="BC7" i="1"/>
  <c r="BC90" i="1"/>
  <c r="BC262" i="1"/>
  <c r="BC398" i="1"/>
  <c r="BC134" i="1"/>
  <c r="BC302" i="1"/>
  <c r="BC430" i="1"/>
  <c r="BC47" i="1"/>
  <c r="BC218" i="1"/>
  <c r="BC366" i="1"/>
  <c r="BC1410" i="1"/>
  <c r="BC1346" i="1"/>
  <c r="BC1282" i="1"/>
  <c r="BC1218" i="1"/>
  <c r="BC1154" i="1"/>
  <c r="BC1090" i="1"/>
  <c r="BC1026" i="1"/>
  <c r="BC962" i="1"/>
  <c r="BC898" i="1"/>
  <c r="BC834" i="1"/>
  <c r="BC770" i="1"/>
  <c r="BC706" i="1"/>
  <c r="BC642" i="1"/>
  <c r="BC578" i="1"/>
  <c r="BC514" i="1"/>
  <c r="BC414" i="1"/>
  <c r="BC175" i="1"/>
  <c r="BE1461" i="1"/>
  <c r="BE1413" i="1"/>
  <c r="BE1357" i="1"/>
  <c r="BE1309" i="1"/>
  <c r="BE1254" i="1"/>
  <c r="BE1205" i="1"/>
  <c r="BE1157" i="1"/>
  <c r="BE1101" i="1"/>
  <c r="BE1049" i="1"/>
  <c r="BE985" i="1"/>
  <c r="BE919" i="1"/>
  <c r="BE831" i="1"/>
  <c r="BE719" i="1"/>
  <c r="BE623" i="1"/>
  <c r="BE513" i="1"/>
  <c r="BE415" i="1"/>
  <c r="BE258" i="1"/>
  <c r="BE34" i="1"/>
  <c r="BG1398" i="1"/>
  <c r="BG1264" i="1"/>
  <c r="BC1466" i="1"/>
  <c r="BC1402" i="1"/>
  <c r="BC1338" i="1"/>
  <c r="BC1274" i="1"/>
  <c r="BC1210" i="1"/>
  <c r="BC1146" i="1"/>
  <c r="BC1082" i="1"/>
  <c r="BC1018" i="1"/>
  <c r="BC954" i="1"/>
  <c r="BC890" i="1"/>
  <c r="BC826" i="1"/>
  <c r="BC762" i="1"/>
  <c r="BC698" i="1"/>
  <c r="BC634" i="1"/>
  <c r="BC570" i="1"/>
  <c r="BC506" i="1"/>
  <c r="BC382" i="1"/>
  <c r="BC154" i="1"/>
  <c r="BE1453" i="1"/>
  <c r="BE1405" i="1"/>
  <c r="BE1350" i="1"/>
  <c r="BE1301" i="1"/>
  <c r="BE1253" i="1"/>
  <c r="BE1197" i="1"/>
  <c r="BE1149" i="1"/>
  <c r="BE1094" i="1"/>
  <c r="BE1040" i="1"/>
  <c r="BE983" i="1"/>
  <c r="BE906" i="1"/>
  <c r="BE815" i="1"/>
  <c r="BE705" i="1"/>
  <c r="BE607" i="1"/>
  <c r="BE511" i="1"/>
  <c r="BE399" i="1"/>
  <c r="BE226" i="1"/>
  <c r="BE7" i="1"/>
  <c r="BG1382" i="1"/>
  <c r="BA1342" i="1"/>
  <c r="BG45" i="1"/>
  <c r="BG283" i="1"/>
  <c r="BG1159" i="1"/>
  <c r="BG1311" i="1"/>
  <c r="BG1390" i="1"/>
  <c r="BG1454" i="1"/>
  <c r="BG677" i="1"/>
  <c r="BG1223" i="1"/>
  <c r="BG1333" i="1"/>
  <c r="BG1406" i="1"/>
  <c r="BG1470" i="1"/>
  <c r="BG1031" i="1"/>
  <c r="BG1290" i="1"/>
  <c r="BG1374" i="1"/>
  <c r="BG1438" i="1"/>
  <c r="BG1365" i="1"/>
  <c r="BG1191" i="1"/>
  <c r="BC1450" i="1"/>
  <c r="BC1386" i="1"/>
  <c r="BC1322" i="1"/>
  <c r="BC1258" i="1"/>
  <c r="BC1194" i="1"/>
  <c r="BC1130" i="1"/>
  <c r="BC1066" i="1"/>
  <c r="BC1002" i="1"/>
  <c r="BC938" i="1"/>
  <c r="BC874" i="1"/>
  <c r="BC810" i="1"/>
  <c r="BC746" i="1"/>
  <c r="BC682" i="1"/>
  <c r="BC618" i="1"/>
  <c r="BC554" i="1"/>
  <c r="BC490" i="1"/>
  <c r="BC334" i="1"/>
  <c r="BC70" i="1"/>
  <c r="BE1445" i="1"/>
  <c r="BE1389" i="1"/>
  <c r="BE1341" i="1"/>
  <c r="BE1286" i="1"/>
  <c r="BE1237" i="1"/>
  <c r="BE1189" i="1"/>
  <c r="BE1133" i="1"/>
  <c r="BE1085" i="1"/>
  <c r="BE1023" i="1"/>
  <c r="BE962" i="1"/>
  <c r="BE893" i="1"/>
  <c r="BE783" i="1"/>
  <c r="BE687" i="1"/>
  <c r="BE577" i="1"/>
  <c r="BE479" i="1"/>
  <c r="BE378" i="1"/>
  <c r="BE162" i="1"/>
  <c r="BG1462" i="1"/>
  <c r="BG1354" i="1"/>
  <c r="BG1095" i="1"/>
  <c r="BC1442" i="1"/>
  <c r="BC1378" i="1"/>
  <c r="BC1314" i="1"/>
  <c r="BC1250" i="1"/>
  <c r="BC1186" i="1"/>
  <c r="BC1122" i="1"/>
  <c r="BC1058" i="1"/>
  <c r="BC994" i="1"/>
  <c r="BC930" i="1"/>
  <c r="BC866" i="1"/>
  <c r="BC802" i="1"/>
  <c r="BC738" i="1"/>
  <c r="BC674" i="1"/>
  <c r="BC610" i="1"/>
  <c r="BC546" i="1"/>
  <c r="BC482" i="1"/>
  <c r="BC318" i="1"/>
  <c r="BC26" i="1"/>
  <c r="BE1437" i="1"/>
  <c r="BE1382" i="1"/>
  <c r="BE1333" i="1"/>
  <c r="BE1285" i="1"/>
  <c r="BE1229" i="1"/>
  <c r="BE1181" i="1"/>
  <c r="BE1126" i="1"/>
  <c r="BE1076" i="1"/>
  <c r="BE1021" i="1"/>
  <c r="BE951" i="1"/>
  <c r="BE879" i="1"/>
  <c r="BE769" i="1"/>
  <c r="BE671" i="1"/>
  <c r="BE575" i="1"/>
  <c r="BE463" i="1"/>
  <c r="BE354" i="1"/>
  <c r="BE135" i="1"/>
  <c r="BG1446" i="1"/>
  <c r="BG1343" i="1"/>
  <c r="BG967" i="1"/>
  <c r="BC1434" i="1"/>
  <c r="BC1370" i="1"/>
  <c r="BC1306" i="1"/>
  <c r="BC1242" i="1"/>
  <c r="BC1178" i="1"/>
  <c r="BC1114" i="1"/>
  <c r="BC1050" i="1"/>
  <c r="BC986" i="1"/>
  <c r="BC922" i="1"/>
  <c r="BC858" i="1"/>
  <c r="BC794" i="1"/>
  <c r="BC730" i="1"/>
  <c r="BC666" i="1"/>
  <c r="BC602" i="1"/>
  <c r="BC538" i="1"/>
  <c r="BC472" i="1"/>
  <c r="BC282" i="1"/>
  <c r="BC6" i="1"/>
  <c r="BE1429" i="1"/>
  <c r="BE1381" i="1"/>
  <c r="BE1325" i="1"/>
  <c r="BE1277" i="1"/>
  <c r="BE1222" i="1"/>
  <c r="BE1173" i="1"/>
  <c r="BE1125" i="1"/>
  <c r="BE1067" i="1"/>
  <c r="BE1012" i="1"/>
  <c r="BE941" i="1"/>
  <c r="BE863" i="1"/>
  <c r="BE767" i="1"/>
  <c r="BE655" i="1"/>
  <c r="BE559" i="1"/>
  <c r="BE449" i="1"/>
  <c r="BE322" i="1"/>
  <c r="BG1430" i="1"/>
  <c r="BG1322" i="1"/>
  <c r="BG903" i="1"/>
  <c r="BC1426" i="1"/>
  <c r="BC1362" i="1"/>
  <c r="BC1298" i="1"/>
  <c r="BC1234" i="1"/>
  <c r="BE23" i="1"/>
  <c r="BE71" i="1"/>
  <c r="BE199" i="1"/>
  <c r="BE327" i="1"/>
  <c r="BE417" i="1"/>
  <c r="BE481" i="1"/>
  <c r="BE545" i="1"/>
  <c r="BE609" i="1"/>
  <c r="BE673" i="1"/>
  <c r="BE737" i="1"/>
  <c r="BE801" i="1"/>
  <c r="BE865" i="1"/>
  <c r="BE921" i="1"/>
  <c r="BE963" i="1"/>
  <c r="BE1004" i="1"/>
  <c r="BE1041" i="1"/>
  <c r="BE1077" i="1"/>
  <c r="BE1110" i="1"/>
  <c r="BE1142" i="1"/>
  <c r="BE1174" i="1"/>
  <c r="BE1206" i="1"/>
  <c r="BE1238" i="1"/>
  <c r="BE1270" i="1"/>
  <c r="BE1302" i="1"/>
  <c r="BE1334" i="1"/>
  <c r="BE1366" i="1"/>
  <c r="BE1398" i="1"/>
  <c r="BE1430" i="1"/>
  <c r="BE1462" i="1"/>
  <c r="BE103" i="1"/>
  <c r="BE231" i="1"/>
  <c r="BE359" i="1"/>
  <c r="BE433" i="1"/>
  <c r="BE497" i="1"/>
  <c r="BE561" i="1"/>
  <c r="BE625" i="1"/>
  <c r="BE689" i="1"/>
  <c r="BE753" i="1"/>
  <c r="BE817" i="1"/>
  <c r="BE881" i="1"/>
  <c r="BE931" i="1"/>
  <c r="BE973" i="1"/>
  <c r="BE1013" i="1"/>
  <c r="BE1050" i="1"/>
  <c r="BE1086" i="1"/>
  <c r="BE1118" i="1"/>
  <c r="BE1150" i="1"/>
  <c r="BE1182" i="1"/>
  <c r="BE1214" i="1"/>
  <c r="BE1246" i="1"/>
  <c r="BE1278" i="1"/>
  <c r="BE1310" i="1"/>
  <c r="BE1342" i="1"/>
  <c r="BE1374" i="1"/>
  <c r="BE1406" i="1"/>
  <c r="BE1438" i="1"/>
  <c r="BE1470" i="1"/>
  <c r="BE39" i="1"/>
  <c r="BE167" i="1"/>
  <c r="BE295" i="1"/>
  <c r="BE401" i="1"/>
  <c r="BE465" i="1"/>
  <c r="BE529" i="1"/>
  <c r="BE593" i="1"/>
  <c r="BE657" i="1"/>
  <c r="BE721" i="1"/>
  <c r="BE785" i="1"/>
  <c r="BE849" i="1"/>
  <c r="BE907" i="1"/>
  <c r="BE953" i="1"/>
  <c r="BE995" i="1"/>
  <c r="BE1032" i="1"/>
  <c r="BE1068" i="1"/>
  <c r="BE1102" i="1"/>
  <c r="BE1134" i="1"/>
  <c r="BE1166" i="1"/>
  <c r="BE1198" i="1"/>
  <c r="BE1230" i="1"/>
  <c r="BE1262" i="1"/>
  <c r="BE1294" i="1"/>
  <c r="BE1326" i="1"/>
  <c r="BE1358" i="1"/>
  <c r="BE1390" i="1"/>
  <c r="BE1422" i="1"/>
  <c r="BE1454" i="1"/>
  <c r="BE1421" i="1"/>
  <c r="BE1373" i="1"/>
  <c r="BE1318" i="1"/>
  <c r="BE1269" i="1"/>
  <c r="BE1221" i="1"/>
  <c r="BE1165" i="1"/>
  <c r="BE1117" i="1"/>
  <c r="BE1059" i="1"/>
  <c r="BE1003" i="1"/>
  <c r="BE940" i="1"/>
  <c r="BE847" i="1"/>
  <c r="BE751" i="1"/>
  <c r="BE641" i="1"/>
  <c r="BE543" i="1"/>
  <c r="BE447" i="1"/>
  <c r="BE290" i="1"/>
  <c r="BE98" i="1"/>
  <c r="BG1422" i="1"/>
  <c r="BG1301" i="1"/>
  <c r="BG839" i="1"/>
  <c r="BC1418" i="1"/>
  <c r="BC1354" i="1"/>
  <c r="BC1290" i="1"/>
  <c r="BC1226" i="1"/>
  <c r="BC1162" i="1"/>
  <c r="BC1098" i="1"/>
  <c r="BC1034" i="1"/>
  <c r="BC970" i="1"/>
  <c r="BC906" i="1"/>
  <c r="BC842" i="1"/>
  <c r="BC778" i="1"/>
  <c r="BC714" i="1"/>
  <c r="BC650" i="1"/>
  <c r="BC586" i="1"/>
  <c r="BC522" i="1"/>
  <c r="BC446" i="1"/>
  <c r="BC198" i="1"/>
  <c r="BE1469" i="1"/>
  <c r="BE1414" i="1"/>
  <c r="BE1365" i="1"/>
  <c r="BE1317" i="1"/>
  <c r="BE1261" i="1"/>
  <c r="BE1213" i="1"/>
  <c r="BE1158" i="1"/>
  <c r="BE1109" i="1"/>
  <c r="BE1058" i="1"/>
  <c r="BE994" i="1"/>
  <c r="BE930" i="1"/>
  <c r="BE833" i="1"/>
  <c r="BE735" i="1"/>
  <c r="BE639" i="1"/>
  <c r="BE527" i="1"/>
  <c r="BE431" i="1"/>
  <c r="BE263" i="1"/>
  <c r="BE66" i="1"/>
  <c r="BG1414" i="1"/>
  <c r="BG1277" i="1"/>
  <c r="BG506" i="1"/>
  <c r="BI1453" i="1"/>
  <c r="BI1430" i="1"/>
  <c r="BI1412" i="1"/>
  <c r="BI1389" i="1"/>
  <c r="BI1366" i="1"/>
  <c r="BI1348" i="1"/>
  <c r="BI1325" i="1"/>
  <c r="BI1302" i="1"/>
  <c r="BI1284" i="1"/>
  <c r="BI1261" i="1"/>
  <c r="BI1238" i="1"/>
  <c r="BI1220" i="1"/>
  <c r="BI1197" i="1"/>
  <c r="BI1174" i="1"/>
  <c r="BI1156" i="1"/>
  <c r="BI1133" i="1"/>
  <c r="BI1110" i="1"/>
  <c r="BI1092" i="1"/>
  <c r="BI1069" i="1"/>
  <c r="BI1046" i="1"/>
  <c r="BI1028" i="1"/>
  <c r="BI1005" i="1"/>
  <c r="BI982" i="1"/>
  <c r="BI964" i="1"/>
  <c r="BI941" i="1"/>
  <c r="BI918" i="1"/>
  <c r="BI900" i="1"/>
  <c r="BI877" i="1"/>
  <c r="BI854" i="1"/>
  <c r="BI836" i="1"/>
  <c r="BI813" i="1"/>
  <c r="BI790" i="1"/>
  <c r="BI772" i="1"/>
  <c r="BI749" i="1"/>
  <c r="BI726" i="1"/>
  <c r="BI708" i="1"/>
  <c r="BI685" i="1"/>
  <c r="BI637" i="1"/>
  <c r="BI589" i="1"/>
  <c r="BI531" i="1"/>
  <c r="BI468" i="1"/>
  <c r="BI420" i="1"/>
  <c r="BI357" i="1"/>
  <c r="BI299" i="1"/>
  <c r="BI251" i="1"/>
  <c r="BI188" i="1"/>
  <c r="BI125" i="1"/>
  <c r="BI77" i="1"/>
  <c r="BI19" i="1"/>
  <c r="BI1470" i="1"/>
  <c r="BI1452" i="1"/>
  <c r="BI1429" i="1"/>
  <c r="BI1406" i="1"/>
  <c r="BI1388" i="1"/>
  <c r="BI1365" i="1"/>
  <c r="BI1342" i="1"/>
  <c r="BI1324" i="1"/>
  <c r="BI1301" i="1"/>
  <c r="BI1278" i="1"/>
  <c r="BI1260" i="1"/>
  <c r="BI1237" i="1"/>
  <c r="BI1214" i="1"/>
  <c r="BI1196" i="1"/>
  <c r="BI1173" i="1"/>
  <c r="BI1150" i="1"/>
  <c r="BI1132" i="1"/>
  <c r="BI1109" i="1"/>
  <c r="BI1086" i="1"/>
  <c r="BI1068" i="1"/>
  <c r="BI1045" i="1"/>
  <c r="BI1022" i="1"/>
  <c r="BI1004" i="1"/>
  <c r="BI981" i="1"/>
  <c r="BI958" i="1"/>
  <c r="BI940" i="1"/>
  <c r="BI917" i="1"/>
  <c r="BI894" i="1"/>
  <c r="BI876" i="1"/>
  <c r="BI853" i="1"/>
  <c r="BI830" i="1"/>
  <c r="BI812" i="1"/>
  <c r="BI789" i="1"/>
  <c r="BI766" i="1"/>
  <c r="BI748" i="1"/>
  <c r="BI725" i="1"/>
  <c r="BI702" i="1"/>
  <c r="BI684" i="1"/>
  <c r="BI636" i="1"/>
  <c r="BI573" i="1"/>
  <c r="BI525" i="1"/>
  <c r="BI467" i="1"/>
  <c r="BI404" i="1"/>
  <c r="BI356" i="1"/>
  <c r="BI293" i="1"/>
  <c r="BI235" i="1"/>
  <c r="BI187" i="1"/>
  <c r="BI124" i="1"/>
  <c r="BI61" i="1"/>
  <c r="BI13" i="1"/>
  <c r="BI829" i="1"/>
  <c r="BI806" i="1"/>
  <c r="BI788" i="1"/>
  <c r="BI765" i="1"/>
  <c r="BI742" i="1"/>
  <c r="BI724" i="1"/>
  <c r="BI701" i="1"/>
  <c r="BI678" i="1"/>
  <c r="BI635" i="1"/>
  <c r="BI572" i="1"/>
  <c r="BI509" i="1"/>
  <c r="BI461" i="1"/>
  <c r="BI403" i="1"/>
  <c r="BI340" i="1"/>
  <c r="BI292" i="1"/>
  <c r="BI229" i="1"/>
  <c r="BI171" i="1"/>
  <c r="BI123" i="1"/>
  <c r="BI60" i="1"/>
  <c r="BI1461" i="1"/>
  <c r="BI1438" i="1"/>
  <c r="BI1420" i="1"/>
  <c r="BI1397" i="1"/>
  <c r="BI1374" i="1"/>
  <c r="BI1356" i="1"/>
  <c r="BI1333" i="1"/>
  <c r="BI1310" i="1"/>
  <c r="BI1292" i="1"/>
  <c r="BI1269" i="1"/>
  <c r="BI1246" i="1"/>
  <c r="BI1228" i="1"/>
  <c r="BI1205" i="1"/>
  <c r="BI1182" i="1"/>
  <c r="BI1164" i="1"/>
  <c r="BI1141" i="1"/>
  <c r="BI1118" i="1"/>
  <c r="BI1100" i="1"/>
  <c r="BI1077" i="1"/>
  <c r="BI1054" i="1"/>
  <c r="BI1036" i="1"/>
  <c r="BI1013" i="1"/>
  <c r="BI990" i="1"/>
  <c r="BI972" i="1"/>
  <c r="BI949" i="1"/>
  <c r="BI926" i="1"/>
  <c r="BI908" i="1"/>
  <c r="BI885" i="1"/>
  <c r="BI862" i="1"/>
  <c r="BI844" i="1"/>
  <c r="BI821" i="1"/>
  <c r="BI798" i="1"/>
  <c r="BI780" i="1"/>
  <c r="BI757" i="1"/>
  <c r="BI734" i="1"/>
  <c r="BI716" i="1"/>
  <c r="BI693" i="1"/>
  <c r="BI660" i="1"/>
  <c r="BI612" i="1"/>
  <c r="BI549" i="1"/>
  <c r="BI491" i="1"/>
  <c r="BI443" i="1"/>
  <c r="BI380" i="1"/>
  <c r="BI317" i="1"/>
  <c r="BI269" i="1"/>
  <c r="BI211" i="1"/>
  <c r="BI148" i="1"/>
  <c r="BI100" i="1"/>
  <c r="BI37" i="1"/>
  <c r="BI1454" i="1"/>
  <c r="BI1436" i="1"/>
  <c r="BI1413" i="1"/>
  <c r="BI1390" i="1"/>
  <c r="BI1372" i="1"/>
  <c r="BI1349" i="1"/>
  <c r="BI1326" i="1"/>
  <c r="BI1308" i="1"/>
  <c r="BI1285" i="1"/>
  <c r="BI1262" i="1"/>
  <c r="BI1244" i="1"/>
  <c r="BI1221" i="1"/>
  <c r="BI1198" i="1"/>
  <c r="BI1180" i="1"/>
  <c r="BI1157" i="1"/>
  <c r="BI1134" i="1"/>
  <c r="BI1116" i="1"/>
  <c r="BI1093" i="1"/>
  <c r="BI1070" i="1"/>
  <c r="BI1052" i="1"/>
  <c r="BI1029" i="1"/>
  <c r="BI1006" i="1"/>
  <c r="BI988" i="1"/>
  <c r="BI965" i="1"/>
  <c r="BI942" i="1"/>
  <c r="BI924" i="1"/>
  <c r="BI901" i="1"/>
  <c r="BI878" i="1"/>
  <c r="BI860" i="1"/>
  <c r="BI837" i="1"/>
  <c r="BI814" i="1"/>
  <c r="BI796" i="1"/>
  <c r="BI773" i="1"/>
  <c r="BI750" i="1"/>
  <c r="BI732" i="1"/>
  <c r="BI709" i="1"/>
  <c r="BI686" i="1"/>
  <c r="BI653" i="1"/>
  <c r="BI595" i="1"/>
  <c r="BI532" i="1"/>
  <c r="BI484" i="1"/>
  <c r="BI421" i="1"/>
  <c r="BI363" i="1"/>
  <c r="BI315" i="1"/>
  <c r="BI252" i="1"/>
  <c r="BI189" i="1"/>
  <c r="BI141" i="1"/>
  <c r="BI83" i="1"/>
  <c r="BI20" i="1"/>
  <c r="BA126" i="1"/>
  <c r="BA1414" i="1"/>
  <c r="BA1350" i="1"/>
  <c r="BC1467" i="1"/>
  <c r="BC1459" i="1"/>
  <c r="BC1451" i="1"/>
  <c r="BC1443" i="1"/>
  <c r="BC1435" i="1"/>
  <c r="BC1427" i="1"/>
  <c r="BC1419" i="1"/>
  <c r="BC1411" i="1"/>
  <c r="BC1403" i="1"/>
  <c r="BC1395" i="1"/>
  <c r="BC1387" i="1"/>
  <c r="BC1379" i="1"/>
  <c r="BC1371" i="1"/>
  <c r="BC1363" i="1"/>
  <c r="BC1355" i="1"/>
  <c r="BC1347" i="1"/>
  <c r="BC1339" i="1"/>
  <c r="BC1331" i="1"/>
  <c r="BC1323" i="1"/>
  <c r="BC1315" i="1"/>
  <c r="BC1307" i="1"/>
  <c r="BC1299" i="1"/>
  <c r="BC1291" i="1"/>
  <c r="BC1283" i="1"/>
  <c r="BC1275" i="1"/>
  <c r="BC1267" i="1"/>
  <c r="BC1259" i="1"/>
  <c r="BC1251" i="1"/>
  <c r="BC1243" i="1"/>
  <c r="BC1235" i="1"/>
  <c r="BC1227" i="1"/>
  <c r="BC1219" i="1"/>
  <c r="BC1211" i="1"/>
  <c r="BC1203" i="1"/>
  <c r="BC1195" i="1"/>
  <c r="BC1187" i="1"/>
  <c r="BC1179" i="1"/>
  <c r="BC1171" i="1"/>
  <c r="BC1163" i="1"/>
  <c r="BC1155" i="1"/>
  <c r="BC1147" i="1"/>
  <c r="BC1139" i="1"/>
  <c r="BC1131" i="1"/>
  <c r="BC1123" i="1"/>
  <c r="BC1115" i="1"/>
  <c r="BC1107" i="1"/>
  <c r="BC1099" i="1"/>
  <c r="BC1091" i="1"/>
  <c r="BC1083" i="1"/>
  <c r="BC1075" i="1"/>
  <c r="BC1067" i="1"/>
  <c r="BC1059" i="1"/>
  <c r="BC1051" i="1"/>
  <c r="BC1043" i="1"/>
  <c r="BC1035" i="1"/>
  <c r="BC1027" i="1"/>
  <c r="BC1019" i="1"/>
  <c r="BC1011" i="1"/>
  <c r="BC1003" i="1"/>
  <c r="BC995" i="1"/>
  <c r="BC987" i="1"/>
  <c r="BC979" i="1"/>
  <c r="BC971" i="1"/>
  <c r="BC963" i="1"/>
  <c r="BC955" i="1"/>
  <c r="BC947" i="1"/>
  <c r="BC939" i="1"/>
  <c r="BC931" i="1"/>
  <c r="BC923" i="1"/>
  <c r="BC915" i="1"/>
  <c r="BC907" i="1"/>
  <c r="BC899" i="1"/>
  <c r="BC891" i="1"/>
  <c r="BC883" i="1"/>
  <c r="BC875" i="1"/>
  <c r="BC867" i="1"/>
  <c r="BC859" i="1"/>
  <c r="BC851" i="1"/>
  <c r="BC843" i="1"/>
  <c r="BC835" i="1"/>
  <c r="BC827" i="1"/>
  <c r="BC819" i="1"/>
  <c r="BC811" i="1"/>
  <c r="BC803" i="1"/>
  <c r="BC795" i="1"/>
  <c r="BC787" i="1"/>
  <c r="BC779" i="1"/>
  <c r="BC771" i="1"/>
  <c r="BC763" i="1"/>
  <c r="BC755" i="1"/>
  <c r="BC747" i="1"/>
  <c r="BC739" i="1"/>
  <c r="BC731" i="1"/>
  <c r="BC723" i="1"/>
  <c r="BC715" i="1"/>
  <c r="BC707" i="1"/>
  <c r="BC699" i="1"/>
  <c r="BC691" i="1"/>
  <c r="BC683" i="1"/>
  <c r="BC675" i="1"/>
  <c r="BC667" i="1"/>
  <c r="BC659" i="1"/>
  <c r="BC651" i="1"/>
  <c r="BC643" i="1"/>
  <c r="BC635" i="1"/>
  <c r="BC627" i="1"/>
  <c r="BC619" i="1"/>
  <c r="BC611" i="1"/>
  <c r="BC603" i="1"/>
  <c r="BC595" i="1"/>
  <c r="BC587" i="1"/>
  <c r="BC579" i="1"/>
  <c r="BC571" i="1"/>
  <c r="BC563" i="1"/>
  <c r="BC555" i="1"/>
  <c r="BC547" i="1"/>
  <c r="BC539" i="1"/>
  <c r="BC531" i="1"/>
  <c r="BC523" i="1"/>
  <c r="BC515" i="1"/>
  <c r="BC507" i="1"/>
  <c r="BC499" i="1"/>
  <c r="BC491" i="1"/>
  <c r="BC483" i="1"/>
  <c r="BC474" i="1"/>
  <c r="BC463" i="1"/>
  <c r="BC447" i="1"/>
  <c r="BC431" i="1"/>
  <c r="BC415" i="1"/>
  <c r="BC399" i="1"/>
  <c r="BC383" i="1"/>
  <c r="BC367" i="1"/>
  <c r="BC351" i="1"/>
  <c r="BC335" i="1"/>
  <c r="BC319" i="1"/>
  <c r="BC303" i="1"/>
  <c r="BC286" i="1"/>
  <c r="BC263" i="1"/>
  <c r="BC242" i="1"/>
  <c r="BC222" i="1"/>
  <c r="BC199" i="1"/>
  <c r="BC178" i="1"/>
  <c r="BC158" i="1"/>
  <c r="BC135" i="1"/>
  <c r="BC114" i="1"/>
  <c r="BC94" i="1"/>
  <c r="BC71" i="1"/>
  <c r="BC50" i="1"/>
  <c r="BC30" i="1"/>
  <c r="BA1462" i="1"/>
  <c r="BA1334" i="1"/>
  <c r="BB2" i="1"/>
  <c r="BC2" i="1" s="1"/>
  <c r="BC9" i="1"/>
  <c r="BC17" i="1"/>
  <c r="BC25" i="1"/>
  <c r="BC33" i="1"/>
  <c r="BC41" i="1"/>
  <c r="BC49" i="1"/>
  <c r="BC57" i="1"/>
  <c r="BC65" i="1"/>
  <c r="BC73" i="1"/>
  <c r="BC81" i="1"/>
  <c r="BC89" i="1"/>
  <c r="BC97" i="1"/>
  <c r="BC105" i="1"/>
  <c r="BC113" i="1"/>
  <c r="BC121" i="1"/>
  <c r="BC129" i="1"/>
  <c r="BC137" i="1"/>
  <c r="BC145" i="1"/>
  <c r="BC153" i="1"/>
  <c r="BC161" i="1"/>
  <c r="BC169" i="1"/>
  <c r="BC177" i="1"/>
  <c r="BC185" i="1"/>
  <c r="BC193" i="1"/>
  <c r="BC201" i="1"/>
  <c r="BC209" i="1"/>
  <c r="BC217" i="1"/>
  <c r="BC225" i="1"/>
  <c r="BC233" i="1"/>
  <c r="BC241" i="1"/>
  <c r="BC249" i="1"/>
  <c r="BC257" i="1"/>
  <c r="BC265" i="1"/>
  <c r="BC273" i="1"/>
  <c r="BC281" i="1"/>
  <c r="BC289" i="1"/>
  <c r="BC297" i="1"/>
  <c r="BC305" i="1"/>
  <c r="BC313" i="1"/>
  <c r="BC321" i="1"/>
  <c r="BC329" i="1"/>
  <c r="BC337" i="1"/>
  <c r="BC345" i="1"/>
  <c r="BC353" i="1"/>
  <c r="BC361" i="1"/>
  <c r="BC369" i="1"/>
  <c r="BC377" i="1"/>
  <c r="BC385" i="1"/>
  <c r="BC393" i="1"/>
  <c r="BC401" i="1"/>
  <c r="BC409" i="1"/>
  <c r="BC417" i="1"/>
  <c r="BC425" i="1"/>
  <c r="BC433" i="1"/>
  <c r="BC441" i="1"/>
  <c r="BC449" i="1"/>
  <c r="BC457" i="1"/>
  <c r="BC465" i="1"/>
  <c r="BC473" i="1"/>
  <c r="BC481" i="1"/>
  <c r="BC3" i="1"/>
  <c r="BC11" i="1"/>
  <c r="BC19" i="1"/>
  <c r="BC27" i="1"/>
  <c r="BC35" i="1"/>
  <c r="BC43" i="1"/>
  <c r="BC51" i="1"/>
  <c r="BC59" i="1"/>
  <c r="BC67" i="1"/>
  <c r="BC75" i="1"/>
  <c r="BC83" i="1"/>
  <c r="BC91" i="1"/>
  <c r="BC99" i="1"/>
  <c r="BC107" i="1"/>
  <c r="BC115" i="1"/>
  <c r="BC123" i="1"/>
  <c r="BC131" i="1"/>
  <c r="BC139" i="1"/>
  <c r="BC147" i="1"/>
  <c r="BC155" i="1"/>
  <c r="BC163" i="1"/>
  <c r="BC171" i="1"/>
  <c r="BC179" i="1"/>
  <c r="BC187" i="1"/>
  <c r="BC195" i="1"/>
  <c r="BC203" i="1"/>
  <c r="BC211" i="1"/>
  <c r="BC219" i="1"/>
  <c r="BC227" i="1"/>
  <c r="BC235" i="1"/>
  <c r="BC243" i="1"/>
  <c r="BC251" i="1"/>
  <c r="BC259" i="1"/>
  <c r="BC267" i="1"/>
  <c r="BC275" i="1"/>
  <c r="BC283" i="1"/>
  <c r="BC291" i="1"/>
  <c r="BC299" i="1"/>
  <c r="BC307" i="1"/>
  <c r="BC315" i="1"/>
  <c r="BC323" i="1"/>
  <c r="BC331" i="1"/>
  <c r="BC339" i="1"/>
  <c r="BC347" i="1"/>
  <c r="BC355" i="1"/>
  <c r="BC363" i="1"/>
  <c r="BC371" i="1"/>
  <c r="BC379" i="1"/>
  <c r="BC387" i="1"/>
  <c r="BC395" i="1"/>
  <c r="BC403" i="1"/>
  <c r="BC411" i="1"/>
  <c r="BC419" i="1"/>
  <c r="BC427" i="1"/>
  <c r="BC435" i="1"/>
  <c r="BC443" i="1"/>
  <c r="BC451" i="1"/>
  <c r="BC459" i="1"/>
  <c r="BC4" i="1"/>
  <c r="BC12" i="1"/>
  <c r="BC20" i="1"/>
  <c r="BC28" i="1"/>
  <c r="BC36" i="1"/>
  <c r="BC44" i="1"/>
  <c r="BC52" i="1"/>
  <c r="BC60" i="1"/>
  <c r="BC68" i="1"/>
  <c r="BC76" i="1"/>
  <c r="BC84" i="1"/>
  <c r="BC92" i="1"/>
  <c r="BC100" i="1"/>
  <c r="BC108" i="1"/>
  <c r="BC116" i="1"/>
  <c r="BC124" i="1"/>
  <c r="BC132" i="1"/>
  <c r="BC140" i="1"/>
  <c r="BC148" i="1"/>
  <c r="BC156" i="1"/>
  <c r="BC164" i="1"/>
  <c r="BC172" i="1"/>
  <c r="BC180" i="1"/>
  <c r="BC188" i="1"/>
  <c r="BC196" i="1"/>
  <c r="BC204" i="1"/>
  <c r="BC212" i="1"/>
  <c r="BC220" i="1"/>
  <c r="BC228" i="1"/>
  <c r="BC236" i="1"/>
  <c r="BC244" i="1"/>
  <c r="BC252" i="1"/>
  <c r="BC260" i="1"/>
  <c r="BC268" i="1"/>
  <c r="BC276" i="1"/>
  <c r="BC284" i="1"/>
  <c r="BC292" i="1"/>
  <c r="BC300" i="1"/>
  <c r="BC308" i="1"/>
  <c r="BC316" i="1"/>
  <c r="BC324" i="1"/>
  <c r="BC332" i="1"/>
  <c r="BC340" i="1"/>
  <c r="BC348" i="1"/>
  <c r="BC356" i="1"/>
  <c r="BC364" i="1"/>
  <c r="BC372" i="1"/>
  <c r="BC380" i="1"/>
  <c r="BC388" i="1"/>
  <c r="BC396" i="1"/>
  <c r="BC404" i="1"/>
  <c r="BC412" i="1"/>
  <c r="BC420" i="1"/>
  <c r="BC428" i="1"/>
  <c r="BC436" i="1"/>
  <c r="BC444" i="1"/>
  <c r="BC452" i="1"/>
  <c r="BC460" i="1"/>
  <c r="BC5" i="1"/>
  <c r="BC13" i="1"/>
  <c r="BC21" i="1"/>
  <c r="BC29" i="1"/>
  <c r="BC37" i="1"/>
  <c r="BC45" i="1"/>
  <c r="BC53" i="1"/>
  <c r="BC61" i="1"/>
  <c r="BC69" i="1"/>
  <c r="BC77" i="1"/>
  <c r="BC85" i="1"/>
  <c r="BC93" i="1"/>
  <c r="BC101" i="1"/>
  <c r="BC109" i="1"/>
  <c r="BC117" i="1"/>
  <c r="BC125" i="1"/>
  <c r="BC133" i="1"/>
  <c r="BC141" i="1"/>
  <c r="BC149" i="1"/>
  <c r="BC157" i="1"/>
  <c r="BC165" i="1"/>
  <c r="BC173" i="1"/>
  <c r="BC181" i="1"/>
  <c r="BC189" i="1"/>
  <c r="BC197" i="1"/>
  <c r="BC205" i="1"/>
  <c r="BC213" i="1"/>
  <c r="BC221" i="1"/>
  <c r="BC229" i="1"/>
  <c r="BC237" i="1"/>
  <c r="BC245" i="1"/>
  <c r="BC253" i="1"/>
  <c r="BC261" i="1"/>
  <c r="BC269" i="1"/>
  <c r="BC277" i="1"/>
  <c r="BC285" i="1"/>
  <c r="BC293" i="1"/>
  <c r="BC8" i="1"/>
  <c r="BC16" i="1"/>
  <c r="BC24" i="1"/>
  <c r="BC32" i="1"/>
  <c r="BC40" i="1"/>
  <c r="BC48" i="1"/>
  <c r="BC56" i="1"/>
  <c r="BC64" i="1"/>
  <c r="BC72" i="1"/>
  <c r="BC80" i="1"/>
  <c r="BC88" i="1"/>
  <c r="BC96" i="1"/>
  <c r="BC104" i="1"/>
  <c r="BC112" i="1"/>
  <c r="BC120" i="1"/>
  <c r="BC128" i="1"/>
  <c r="BC136" i="1"/>
  <c r="BC144" i="1"/>
  <c r="BC152" i="1"/>
  <c r="BC160" i="1"/>
  <c r="BC168" i="1"/>
  <c r="BC176" i="1"/>
  <c r="BC184" i="1"/>
  <c r="BC192" i="1"/>
  <c r="BC200" i="1"/>
  <c r="BC208" i="1"/>
  <c r="BC216" i="1"/>
  <c r="BC224" i="1"/>
  <c r="BC232" i="1"/>
  <c r="BC240" i="1"/>
  <c r="BC248" i="1"/>
  <c r="BC256" i="1"/>
  <c r="BC264" i="1"/>
  <c r="BC272" i="1"/>
  <c r="BC280" i="1"/>
  <c r="BC288" i="1"/>
  <c r="BC296" i="1"/>
  <c r="BC304" i="1"/>
  <c r="BC312" i="1"/>
  <c r="BC320" i="1"/>
  <c r="BC328" i="1"/>
  <c r="BC336" i="1"/>
  <c r="BC344" i="1"/>
  <c r="BC352" i="1"/>
  <c r="BC360" i="1"/>
  <c r="BC368" i="1"/>
  <c r="BC376" i="1"/>
  <c r="BC384" i="1"/>
  <c r="BC392" i="1"/>
  <c r="BC400" i="1"/>
  <c r="BC408" i="1"/>
  <c r="BC416" i="1"/>
  <c r="BC424" i="1"/>
  <c r="BC432" i="1"/>
  <c r="BC440" i="1"/>
  <c r="BC448" i="1"/>
  <c r="BC456" i="1"/>
  <c r="BC464" i="1"/>
  <c r="BC1465" i="1"/>
  <c r="BC1457" i="1"/>
  <c r="BC1449" i="1"/>
  <c r="BC1441" i="1"/>
  <c r="BC1433" i="1"/>
  <c r="BC1425" i="1"/>
  <c r="BC1417" i="1"/>
  <c r="BC1409" i="1"/>
  <c r="BC1401" i="1"/>
  <c r="BC1393" i="1"/>
  <c r="BC1385" i="1"/>
  <c r="BC1377" i="1"/>
  <c r="BC1369" i="1"/>
  <c r="BC1361" i="1"/>
  <c r="BC1353" i="1"/>
  <c r="BC1345" i="1"/>
  <c r="BC1337" i="1"/>
  <c r="BC1329" i="1"/>
  <c r="BC1321" i="1"/>
  <c r="BC1313" i="1"/>
  <c r="BC1305" i="1"/>
  <c r="BC1297" i="1"/>
  <c r="BC1289" i="1"/>
  <c r="BC1281" i="1"/>
  <c r="BC1273" i="1"/>
  <c r="BC1265" i="1"/>
  <c r="BC1257" i="1"/>
  <c r="BC1249" i="1"/>
  <c r="BC1241" i="1"/>
  <c r="BC1233" i="1"/>
  <c r="BC1225" i="1"/>
  <c r="BC1217" i="1"/>
  <c r="BC1209" i="1"/>
  <c r="BC1201" i="1"/>
  <c r="BC1193" i="1"/>
  <c r="BC1185" i="1"/>
  <c r="BC1177" i="1"/>
  <c r="BC1169" i="1"/>
  <c r="BC1161" i="1"/>
  <c r="BC1153" i="1"/>
  <c r="BC1145" i="1"/>
  <c r="BC1137" i="1"/>
  <c r="BC1129" i="1"/>
  <c r="BC1121" i="1"/>
  <c r="BC1113" i="1"/>
  <c r="BC1105" i="1"/>
  <c r="BC1097" i="1"/>
  <c r="BC1089" i="1"/>
  <c r="BC1081" i="1"/>
  <c r="BC1073" i="1"/>
  <c r="BC1065" i="1"/>
  <c r="BC1057" i="1"/>
  <c r="BC1049" i="1"/>
  <c r="BC1041" i="1"/>
  <c r="BC1033" i="1"/>
  <c r="BC1025" i="1"/>
  <c r="BC1017" i="1"/>
  <c r="BC1009" i="1"/>
  <c r="BC1001" i="1"/>
  <c r="BC993" i="1"/>
  <c r="BC985" i="1"/>
  <c r="BC977" i="1"/>
  <c r="BC969" i="1"/>
  <c r="BC961" i="1"/>
  <c r="BC953" i="1"/>
  <c r="BC945" i="1"/>
  <c r="BC937" i="1"/>
  <c r="BC929" i="1"/>
  <c r="BC921" i="1"/>
  <c r="BC913" i="1"/>
  <c r="BC905" i="1"/>
  <c r="BC897" i="1"/>
  <c r="BC889" i="1"/>
  <c r="BC881" i="1"/>
  <c r="BC873" i="1"/>
  <c r="BC865" i="1"/>
  <c r="BC857" i="1"/>
  <c r="BC849" i="1"/>
  <c r="BC841" i="1"/>
  <c r="BC833" i="1"/>
  <c r="BC825" i="1"/>
  <c r="BC817" i="1"/>
  <c r="BC809" i="1"/>
  <c r="BC801" i="1"/>
  <c r="BC793" i="1"/>
  <c r="BC785" i="1"/>
  <c r="BC777" i="1"/>
  <c r="BC769" i="1"/>
  <c r="BC761" i="1"/>
  <c r="BC753" i="1"/>
  <c r="BC745" i="1"/>
  <c r="BC737" i="1"/>
  <c r="BC729" i="1"/>
  <c r="BC721" i="1"/>
  <c r="BC713" i="1"/>
  <c r="BC705" i="1"/>
  <c r="BC697" i="1"/>
  <c r="BC689" i="1"/>
  <c r="BC681" i="1"/>
  <c r="BC673" i="1"/>
  <c r="BC665" i="1"/>
  <c r="BC657" i="1"/>
  <c r="BC649" i="1"/>
  <c r="BC641" i="1"/>
  <c r="BC633" i="1"/>
  <c r="BC625" i="1"/>
  <c r="BC617" i="1"/>
  <c r="BC609" i="1"/>
  <c r="BC601" i="1"/>
  <c r="BC593" i="1"/>
  <c r="BC585" i="1"/>
  <c r="BC577" i="1"/>
  <c r="BC569" i="1"/>
  <c r="BC561" i="1"/>
  <c r="BC553" i="1"/>
  <c r="BC545" i="1"/>
  <c r="BC537" i="1"/>
  <c r="BC529" i="1"/>
  <c r="BC521" i="1"/>
  <c r="BC513" i="1"/>
  <c r="BC505" i="1"/>
  <c r="BC497" i="1"/>
  <c r="BC489" i="1"/>
  <c r="BC480" i="1"/>
  <c r="BC471" i="1"/>
  <c r="BC461" i="1"/>
  <c r="BC445" i="1"/>
  <c r="BC429" i="1"/>
  <c r="BC413" i="1"/>
  <c r="BC397" i="1"/>
  <c r="BC381" i="1"/>
  <c r="BC365" i="1"/>
  <c r="BC349" i="1"/>
  <c r="BC333" i="1"/>
  <c r="BC317" i="1"/>
  <c r="BC301" i="1"/>
  <c r="BC279" i="1"/>
  <c r="BC258" i="1"/>
  <c r="BC238" i="1"/>
  <c r="BC215" i="1"/>
  <c r="BC194" i="1"/>
  <c r="BC174" i="1"/>
  <c r="BC151" i="1"/>
  <c r="BC130" i="1"/>
  <c r="BC110" i="1"/>
  <c r="BC87" i="1"/>
  <c r="BC66" i="1"/>
  <c r="BC46" i="1"/>
  <c r="BC23" i="1"/>
  <c r="BA1398" i="1"/>
  <c r="BA1454" i="1"/>
  <c r="BA1390" i="1"/>
  <c r="BA1310" i="1"/>
  <c r="BC1464" i="1"/>
  <c r="BC1456" i="1"/>
  <c r="BC1448" i="1"/>
  <c r="BC1440" i="1"/>
  <c r="BC1432" i="1"/>
  <c r="BC1424" i="1"/>
  <c r="BC1416" i="1"/>
  <c r="BC1408" i="1"/>
  <c r="BC1400" i="1"/>
  <c r="BC1392" i="1"/>
  <c r="BC1384" i="1"/>
  <c r="BC1376" i="1"/>
  <c r="BC1368" i="1"/>
  <c r="BC1360" i="1"/>
  <c r="BC1352" i="1"/>
  <c r="BC1344" i="1"/>
  <c r="BC1336" i="1"/>
  <c r="BC1328" i="1"/>
  <c r="BC1320" i="1"/>
  <c r="BC1312" i="1"/>
  <c r="BC1304" i="1"/>
  <c r="BC1296" i="1"/>
  <c r="BC1288" i="1"/>
  <c r="BC1280" i="1"/>
  <c r="BC1272" i="1"/>
  <c r="BC1264" i="1"/>
  <c r="BC1256" i="1"/>
  <c r="BC1248" i="1"/>
  <c r="BC1240" i="1"/>
  <c r="BC1232" i="1"/>
  <c r="BC1224" i="1"/>
  <c r="BC1216" i="1"/>
  <c r="BC1208" i="1"/>
  <c r="BC1200" i="1"/>
  <c r="BC1192" i="1"/>
  <c r="BC1184" i="1"/>
  <c r="BC1176" i="1"/>
  <c r="BC1168" i="1"/>
  <c r="BC1160" i="1"/>
  <c r="BC1152" i="1"/>
  <c r="BC1144" i="1"/>
  <c r="BC1136" i="1"/>
  <c r="BC1128" i="1"/>
  <c r="BC1120" i="1"/>
  <c r="BC1112" i="1"/>
  <c r="BC1104" i="1"/>
  <c r="BC1096" i="1"/>
  <c r="BC1088" i="1"/>
  <c r="BC1080" i="1"/>
  <c r="BC1072" i="1"/>
  <c r="BC1064" i="1"/>
  <c r="BC1056" i="1"/>
  <c r="BC1048" i="1"/>
  <c r="BC1040" i="1"/>
  <c r="BC1032" i="1"/>
  <c r="BC1024" i="1"/>
  <c r="BC1016" i="1"/>
  <c r="BC1008" i="1"/>
  <c r="BC1000" i="1"/>
  <c r="BC992" i="1"/>
  <c r="BC984" i="1"/>
  <c r="BC976" i="1"/>
  <c r="BC968" i="1"/>
  <c r="BC960" i="1"/>
  <c r="BC952" i="1"/>
  <c r="BC944" i="1"/>
  <c r="BC936" i="1"/>
  <c r="BC928" i="1"/>
  <c r="BC920" i="1"/>
  <c r="BC912" i="1"/>
  <c r="BC904" i="1"/>
  <c r="BC896" i="1"/>
  <c r="BC888" i="1"/>
  <c r="BC880" i="1"/>
  <c r="BC872" i="1"/>
  <c r="BC864" i="1"/>
  <c r="BC856" i="1"/>
  <c r="BC848" i="1"/>
  <c r="BC840" i="1"/>
  <c r="BC832" i="1"/>
  <c r="BC824" i="1"/>
  <c r="BC816" i="1"/>
  <c r="BC808" i="1"/>
  <c r="BC800" i="1"/>
  <c r="BC792" i="1"/>
  <c r="BC784" i="1"/>
  <c r="BC776" i="1"/>
  <c r="BC768" i="1"/>
  <c r="BC760" i="1"/>
  <c r="BC752" i="1"/>
  <c r="BC744" i="1"/>
  <c r="BC736" i="1"/>
  <c r="BC728" i="1"/>
  <c r="BC720" i="1"/>
  <c r="BC712" i="1"/>
  <c r="BC704" i="1"/>
  <c r="BC696" i="1"/>
  <c r="BC688" i="1"/>
  <c r="BC680" i="1"/>
  <c r="BC672" i="1"/>
  <c r="BC664" i="1"/>
  <c r="BC656" i="1"/>
  <c r="BC648" i="1"/>
  <c r="BC640" i="1"/>
  <c r="BC632" i="1"/>
  <c r="BC624" i="1"/>
  <c r="BC616" i="1"/>
  <c r="BC608" i="1"/>
  <c r="BC600" i="1"/>
  <c r="BC592" i="1"/>
  <c r="BC584" i="1"/>
  <c r="BC576" i="1"/>
  <c r="BC568" i="1"/>
  <c r="BC560" i="1"/>
  <c r="BC552" i="1"/>
  <c r="BC544" i="1"/>
  <c r="BC536" i="1"/>
  <c r="BC528" i="1"/>
  <c r="BC520" i="1"/>
  <c r="BC512" i="1"/>
  <c r="BC504" i="1"/>
  <c r="BC496" i="1"/>
  <c r="BC488" i="1"/>
  <c r="BC479" i="1"/>
  <c r="BC470" i="1"/>
  <c r="BC458" i="1"/>
  <c r="BC442" i="1"/>
  <c r="BC426" i="1"/>
  <c r="BC410" i="1"/>
  <c r="BC394" i="1"/>
  <c r="BC378" i="1"/>
  <c r="BC362" i="1"/>
  <c r="BC346" i="1"/>
  <c r="BC330" i="1"/>
  <c r="BC314" i="1"/>
  <c r="BC298" i="1"/>
  <c r="BC278" i="1"/>
  <c r="BC255" i="1"/>
  <c r="BC234" i="1"/>
  <c r="BC214" i="1"/>
  <c r="BC191" i="1"/>
  <c r="BC170" i="1"/>
  <c r="BC150" i="1"/>
  <c r="BC127" i="1"/>
  <c r="BC106" i="1"/>
  <c r="BC86" i="1"/>
  <c r="BC63" i="1"/>
  <c r="BC42" i="1"/>
  <c r="BC22" i="1"/>
  <c r="BC1471" i="1"/>
  <c r="BC1463" i="1"/>
  <c r="BC1455" i="1"/>
  <c r="BC1447" i="1"/>
  <c r="BC1439" i="1"/>
  <c r="BC1431" i="1"/>
  <c r="BC1423" i="1"/>
  <c r="BC1415" i="1"/>
  <c r="BC1407" i="1"/>
  <c r="BC1399" i="1"/>
  <c r="BC1391" i="1"/>
  <c r="BC1383" i="1"/>
  <c r="BC1375" i="1"/>
  <c r="BC1367" i="1"/>
  <c r="BC1359" i="1"/>
  <c r="BC1351" i="1"/>
  <c r="BC1343" i="1"/>
  <c r="BC1335" i="1"/>
  <c r="BC1327" i="1"/>
  <c r="BC1319" i="1"/>
  <c r="BC1311" i="1"/>
  <c r="BC1303" i="1"/>
  <c r="BC1295" i="1"/>
  <c r="BC1287" i="1"/>
  <c r="BC1279" i="1"/>
  <c r="BC1271" i="1"/>
  <c r="BC1263" i="1"/>
  <c r="BC1255" i="1"/>
  <c r="BC1247" i="1"/>
  <c r="BC1239" i="1"/>
  <c r="BC1231" i="1"/>
  <c r="BC1223" i="1"/>
  <c r="BC1215" i="1"/>
  <c r="BC1207" i="1"/>
  <c r="BC1199" i="1"/>
  <c r="BC1191" i="1"/>
  <c r="BC1183" i="1"/>
  <c r="BC1175" i="1"/>
  <c r="BC1167" i="1"/>
  <c r="BC1159" i="1"/>
  <c r="BC1151" i="1"/>
  <c r="BC1143" i="1"/>
  <c r="BC1135" i="1"/>
  <c r="BC1127" i="1"/>
  <c r="BC1119" i="1"/>
  <c r="BC1111" i="1"/>
  <c r="BC1103" i="1"/>
  <c r="BC1095" i="1"/>
  <c r="BC1087" i="1"/>
  <c r="BC1079" i="1"/>
  <c r="BC1071" i="1"/>
  <c r="BC1063" i="1"/>
  <c r="BC1055" i="1"/>
  <c r="BC1047" i="1"/>
  <c r="BC1039" i="1"/>
  <c r="BC1031" i="1"/>
  <c r="BC1023" i="1"/>
  <c r="BC1015" i="1"/>
  <c r="BC1007" i="1"/>
  <c r="BC999" i="1"/>
  <c r="BC991" i="1"/>
  <c r="BC983" i="1"/>
  <c r="BC975" i="1"/>
  <c r="BC967" i="1"/>
  <c r="BC959" i="1"/>
  <c r="BC951" i="1"/>
  <c r="BC943" i="1"/>
  <c r="BC935" i="1"/>
  <c r="BC927" i="1"/>
  <c r="BC919" i="1"/>
  <c r="BC911" i="1"/>
  <c r="BC903" i="1"/>
  <c r="BC895" i="1"/>
  <c r="BC887" i="1"/>
  <c r="BC879" i="1"/>
  <c r="BC871" i="1"/>
  <c r="BC863" i="1"/>
  <c r="BC855" i="1"/>
  <c r="BC847" i="1"/>
  <c r="BC839" i="1"/>
  <c r="BC831" i="1"/>
  <c r="BC823" i="1"/>
  <c r="BC815" i="1"/>
  <c r="BC807" i="1"/>
  <c r="BC799" i="1"/>
  <c r="BC791" i="1"/>
  <c r="BC783" i="1"/>
  <c r="BC775" i="1"/>
  <c r="BC767" i="1"/>
  <c r="BC759" i="1"/>
  <c r="BC751" i="1"/>
  <c r="BC743" i="1"/>
  <c r="BC735" i="1"/>
  <c r="BC727" i="1"/>
  <c r="BC719" i="1"/>
  <c r="BC711" i="1"/>
  <c r="BC703" i="1"/>
  <c r="BC695" i="1"/>
  <c r="BC687" i="1"/>
  <c r="BC679" i="1"/>
  <c r="BC671" i="1"/>
  <c r="BC663" i="1"/>
  <c r="BC655" i="1"/>
  <c r="BC647" i="1"/>
  <c r="BC639" i="1"/>
  <c r="BC631" i="1"/>
  <c r="BC623" i="1"/>
  <c r="BC615" i="1"/>
  <c r="BC607" i="1"/>
  <c r="BC599" i="1"/>
  <c r="BC591" i="1"/>
  <c r="BC583" i="1"/>
  <c r="BC575" i="1"/>
  <c r="BC567" i="1"/>
  <c r="BC559" i="1"/>
  <c r="BC551" i="1"/>
  <c r="BC543" i="1"/>
  <c r="BC535" i="1"/>
  <c r="BC527" i="1"/>
  <c r="BC519" i="1"/>
  <c r="BC511" i="1"/>
  <c r="BC503" i="1"/>
  <c r="BC495" i="1"/>
  <c r="BC487" i="1"/>
  <c r="BC478" i="1"/>
  <c r="BC469" i="1"/>
  <c r="BC455" i="1"/>
  <c r="BC439" i="1"/>
  <c r="BC423" i="1"/>
  <c r="BC407" i="1"/>
  <c r="BC391" i="1"/>
  <c r="BC375" i="1"/>
  <c r="BC359" i="1"/>
  <c r="BC343" i="1"/>
  <c r="BC327" i="1"/>
  <c r="BC311" i="1"/>
  <c r="BC295" i="1"/>
  <c r="BC274" i="1"/>
  <c r="BC254" i="1"/>
  <c r="BC231" i="1"/>
  <c r="BC210" i="1"/>
  <c r="BC190" i="1"/>
  <c r="BC167" i="1"/>
  <c r="BC146" i="1"/>
  <c r="BC126" i="1"/>
  <c r="BC103" i="1"/>
  <c r="BC82" i="1"/>
  <c r="BC62" i="1"/>
  <c r="BC39" i="1"/>
  <c r="BC18" i="1"/>
  <c r="BA1382" i="1"/>
  <c r="BA1438" i="1"/>
  <c r="BA1374" i="1"/>
  <c r="BC1470" i="1"/>
  <c r="BC1462" i="1"/>
  <c r="BC1454" i="1"/>
  <c r="BC1446" i="1"/>
  <c r="BC1438" i="1"/>
  <c r="BC1430" i="1"/>
  <c r="BC1422" i="1"/>
  <c r="BC1414" i="1"/>
  <c r="BC1406" i="1"/>
  <c r="BC1398" i="1"/>
  <c r="BC1390" i="1"/>
  <c r="BC1382" i="1"/>
  <c r="BC1374" i="1"/>
  <c r="BC1366" i="1"/>
  <c r="BC1358" i="1"/>
  <c r="BC1350" i="1"/>
  <c r="BC1342" i="1"/>
  <c r="BC1334" i="1"/>
  <c r="BC1326" i="1"/>
  <c r="BC1318" i="1"/>
  <c r="BC1310" i="1"/>
  <c r="BC1302" i="1"/>
  <c r="BC1294" i="1"/>
  <c r="BC1286" i="1"/>
  <c r="BC1278" i="1"/>
  <c r="BC1270" i="1"/>
  <c r="BC1262" i="1"/>
  <c r="BC1254" i="1"/>
  <c r="BC1246" i="1"/>
  <c r="BC1238" i="1"/>
  <c r="BC1230" i="1"/>
  <c r="BC1222" i="1"/>
  <c r="BC1214" i="1"/>
  <c r="BC1206" i="1"/>
  <c r="BC1198" i="1"/>
  <c r="BC1190" i="1"/>
  <c r="BC1182" i="1"/>
  <c r="BC1174" i="1"/>
  <c r="BC1166" i="1"/>
  <c r="BC1158" i="1"/>
  <c r="BC1150" i="1"/>
  <c r="BC1142" i="1"/>
  <c r="BC1134" i="1"/>
  <c r="BC1126" i="1"/>
  <c r="BC1118" i="1"/>
  <c r="BC1110" i="1"/>
  <c r="BC1102" i="1"/>
  <c r="BC1094" i="1"/>
  <c r="BC1086" i="1"/>
  <c r="BC1078" i="1"/>
  <c r="BC1070" i="1"/>
  <c r="BC1062" i="1"/>
  <c r="BC1054" i="1"/>
  <c r="BC1046" i="1"/>
  <c r="BC1038" i="1"/>
  <c r="BC1030" i="1"/>
  <c r="BC1022" i="1"/>
  <c r="BC1014" i="1"/>
  <c r="BC1006" i="1"/>
  <c r="BC998" i="1"/>
  <c r="BC990" i="1"/>
  <c r="BC982" i="1"/>
  <c r="BC974" i="1"/>
  <c r="BC966" i="1"/>
  <c r="BC958" i="1"/>
  <c r="BC950" i="1"/>
  <c r="BC942" i="1"/>
  <c r="BC934" i="1"/>
  <c r="BC926" i="1"/>
  <c r="BC918" i="1"/>
  <c r="BC910" i="1"/>
  <c r="BC902" i="1"/>
  <c r="BC894" i="1"/>
  <c r="BC886" i="1"/>
  <c r="BC878" i="1"/>
  <c r="BC870" i="1"/>
  <c r="BC862" i="1"/>
  <c r="BC854" i="1"/>
  <c r="BC846" i="1"/>
  <c r="BC838" i="1"/>
  <c r="BC830" i="1"/>
  <c r="BC822" i="1"/>
  <c r="BC814" i="1"/>
  <c r="BC806" i="1"/>
  <c r="BC798" i="1"/>
  <c r="BC790" i="1"/>
  <c r="BC782" i="1"/>
  <c r="BC774" i="1"/>
  <c r="BC766" i="1"/>
  <c r="BC758" i="1"/>
  <c r="BC750" i="1"/>
  <c r="BC742" i="1"/>
  <c r="BC734" i="1"/>
  <c r="BC726" i="1"/>
  <c r="BC718" i="1"/>
  <c r="BC710" i="1"/>
  <c r="BC702" i="1"/>
  <c r="BC694" i="1"/>
  <c r="BC686" i="1"/>
  <c r="BC678" i="1"/>
  <c r="BC670" i="1"/>
  <c r="BC662" i="1"/>
  <c r="BC654" i="1"/>
  <c r="BC646" i="1"/>
  <c r="BC638" i="1"/>
  <c r="BC630" i="1"/>
  <c r="BC622" i="1"/>
  <c r="BC614" i="1"/>
  <c r="BC606" i="1"/>
  <c r="BC598" i="1"/>
  <c r="BC590" i="1"/>
  <c r="BC582" i="1"/>
  <c r="BC574" i="1"/>
  <c r="BC566" i="1"/>
  <c r="BC558" i="1"/>
  <c r="BC550" i="1"/>
  <c r="BC542" i="1"/>
  <c r="BC534" i="1"/>
  <c r="BC526" i="1"/>
  <c r="BC518" i="1"/>
  <c r="BC510" i="1"/>
  <c r="BC502" i="1"/>
  <c r="BC494" i="1"/>
  <c r="BC486" i="1"/>
  <c r="BC477" i="1"/>
  <c r="BC468" i="1"/>
  <c r="BC454" i="1"/>
  <c r="BC438" i="1"/>
  <c r="BC422" i="1"/>
  <c r="BC406" i="1"/>
  <c r="BC390" i="1"/>
  <c r="BC374" i="1"/>
  <c r="BC358" i="1"/>
  <c r="BC342" i="1"/>
  <c r="BC326" i="1"/>
  <c r="BC310" i="1"/>
  <c r="BC294" i="1"/>
  <c r="BC271" i="1"/>
  <c r="BC250" i="1"/>
  <c r="BC230" i="1"/>
  <c r="BC207" i="1"/>
  <c r="BC186" i="1"/>
  <c r="BC166" i="1"/>
  <c r="BC143" i="1"/>
  <c r="BC122" i="1"/>
  <c r="BC102" i="1"/>
  <c r="BC79" i="1"/>
  <c r="BC58" i="1"/>
  <c r="BC38" i="1"/>
  <c r="BC15" i="1"/>
  <c r="BA1430" i="1"/>
  <c r="BA1366" i="1"/>
  <c r="BC1469" i="1"/>
  <c r="BC1461" i="1"/>
  <c r="BC1453" i="1"/>
  <c r="BC1445" i="1"/>
  <c r="BC1437" i="1"/>
  <c r="BC1429" i="1"/>
  <c r="BC1421" i="1"/>
  <c r="BC1413" i="1"/>
  <c r="BC1405" i="1"/>
  <c r="BC1397" i="1"/>
  <c r="BC1389" i="1"/>
  <c r="BC1381" i="1"/>
  <c r="BC1373" i="1"/>
  <c r="BC1365" i="1"/>
  <c r="BC1357" i="1"/>
  <c r="BC1349" i="1"/>
  <c r="BC1341" i="1"/>
  <c r="BC1333" i="1"/>
  <c r="BC1325" i="1"/>
  <c r="BC1317" i="1"/>
  <c r="BC1309" i="1"/>
  <c r="BC1301" i="1"/>
  <c r="BC1293" i="1"/>
  <c r="BC1285" i="1"/>
  <c r="BC1277" i="1"/>
  <c r="BC1269" i="1"/>
  <c r="BC1261" i="1"/>
  <c r="BC1253" i="1"/>
  <c r="BC1245" i="1"/>
  <c r="BC1237" i="1"/>
  <c r="BC1229" i="1"/>
  <c r="BC1221" i="1"/>
  <c r="BC1213" i="1"/>
  <c r="BC1205" i="1"/>
  <c r="BC1197" i="1"/>
  <c r="BC1189" i="1"/>
  <c r="BC1181" i="1"/>
  <c r="BC1173" i="1"/>
  <c r="BC1165" i="1"/>
  <c r="BC1157" i="1"/>
  <c r="BC1149" i="1"/>
  <c r="BC1141" i="1"/>
  <c r="BC1133" i="1"/>
  <c r="BC1125" i="1"/>
  <c r="BC1117" i="1"/>
  <c r="BC1109" i="1"/>
  <c r="BC1101" i="1"/>
  <c r="BC1093" i="1"/>
  <c r="BC1085" i="1"/>
  <c r="BC1077" i="1"/>
  <c r="BC1069" i="1"/>
  <c r="BC1061" i="1"/>
  <c r="BC1053" i="1"/>
  <c r="BC1045" i="1"/>
  <c r="BC1037" i="1"/>
  <c r="BC1029" i="1"/>
  <c r="BC1021" i="1"/>
  <c r="BC1013" i="1"/>
  <c r="BC1005" i="1"/>
  <c r="BC997" i="1"/>
  <c r="BC989" i="1"/>
  <c r="BC981" i="1"/>
  <c r="BC973" i="1"/>
  <c r="BC965" i="1"/>
  <c r="BC957" i="1"/>
  <c r="BC949" i="1"/>
  <c r="BC941" i="1"/>
  <c r="BC933" i="1"/>
  <c r="BC925" i="1"/>
  <c r="BC917" i="1"/>
  <c r="BC909" i="1"/>
  <c r="BC901" i="1"/>
  <c r="BC893" i="1"/>
  <c r="BC885" i="1"/>
  <c r="BC877" i="1"/>
  <c r="BC869" i="1"/>
  <c r="BC861" i="1"/>
  <c r="BC853" i="1"/>
  <c r="BC845" i="1"/>
  <c r="BC837" i="1"/>
  <c r="BC829" i="1"/>
  <c r="BC821" i="1"/>
  <c r="BC813" i="1"/>
  <c r="BC805" i="1"/>
  <c r="BC797" i="1"/>
  <c r="BC789" i="1"/>
  <c r="BC781" i="1"/>
  <c r="BC773" i="1"/>
  <c r="BC765" i="1"/>
  <c r="BC757" i="1"/>
  <c r="BC749" i="1"/>
  <c r="BC741" i="1"/>
  <c r="BC733" i="1"/>
  <c r="BC725" i="1"/>
  <c r="BC717" i="1"/>
  <c r="BC709" i="1"/>
  <c r="BC701" i="1"/>
  <c r="BC693" i="1"/>
  <c r="BC685" i="1"/>
  <c r="BC677" i="1"/>
  <c r="BC669" i="1"/>
  <c r="BC661" i="1"/>
  <c r="BC653" i="1"/>
  <c r="BC645" i="1"/>
  <c r="BC637" i="1"/>
  <c r="BC629" i="1"/>
  <c r="BC621" i="1"/>
  <c r="BC613" i="1"/>
  <c r="BC605" i="1"/>
  <c r="BC597" i="1"/>
  <c r="BC589" i="1"/>
  <c r="BC581" i="1"/>
  <c r="BC573" i="1"/>
  <c r="BC565" i="1"/>
  <c r="BC557" i="1"/>
  <c r="BC549" i="1"/>
  <c r="BC541" i="1"/>
  <c r="BC533" i="1"/>
  <c r="BC525" i="1"/>
  <c r="BC517" i="1"/>
  <c r="BC509" i="1"/>
  <c r="BC501" i="1"/>
  <c r="BC493" i="1"/>
  <c r="BC485" i="1"/>
  <c r="BC476" i="1"/>
  <c r="BC467" i="1"/>
  <c r="BC453" i="1"/>
  <c r="BC437" i="1"/>
  <c r="BC421" i="1"/>
  <c r="BC405" i="1"/>
  <c r="BC389" i="1"/>
  <c r="BC373" i="1"/>
  <c r="BC357" i="1"/>
  <c r="BC341" i="1"/>
  <c r="BC325" i="1"/>
  <c r="BC309" i="1"/>
  <c r="BC290" i="1"/>
  <c r="BC270" i="1"/>
  <c r="BC247" i="1"/>
  <c r="BC226" i="1"/>
  <c r="BC206" i="1"/>
  <c r="BC183" i="1"/>
  <c r="BC162" i="1"/>
  <c r="BC142" i="1"/>
  <c r="BC119" i="1"/>
  <c r="BC98" i="1"/>
  <c r="BC78" i="1"/>
  <c r="BC55" i="1"/>
  <c r="BC34" i="1"/>
  <c r="BC14" i="1"/>
  <c r="BA1446" i="1"/>
  <c r="BA1422" i="1"/>
  <c r="BA1358" i="1"/>
  <c r="BC1468" i="1"/>
  <c r="BC1460" i="1"/>
  <c r="BC1452" i="1"/>
  <c r="BC1444" i="1"/>
  <c r="BC1436" i="1"/>
  <c r="BC1428" i="1"/>
  <c r="BC1420" i="1"/>
  <c r="BC1412" i="1"/>
  <c r="BC1404" i="1"/>
  <c r="BC1396" i="1"/>
  <c r="BC1388" i="1"/>
  <c r="BC1380" i="1"/>
  <c r="BC1372" i="1"/>
  <c r="BC1364" i="1"/>
  <c r="BC1356" i="1"/>
  <c r="BC1348" i="1"/>
  <c r="BC1340" i="1"/>
  <c r="BC1332" i="1"/>
  <c r="BC1324" i="1"/>
  <c r="BC1316" i="1"/>
  <c r="BC1308" i="1"/>
  <c r="BC1300" i="1"/>
  <c r="BC1292" i="1"/>
  <c r="BC1284" i="1"/>
  <c r="BC1276" i="1"/>
  <c r="BC1268" i="1"/>
  <c r="BC1260" i="1"/>
  <c r="BC1252" i="1"/>
  <c r="BC1244" i="1"/>
  <c r="BC1236" i="1"/>
  <c r="BC1228" i="1"/>
  <c r="BC1220" i="1"/>
  <c r="BC1212" i="1"/>
  <c r="BC1204" i="1"/>
  <c r="BC1196" i="1"/>
  <c r="BC1188" i="1"/>
  <c r="BC1180" i="1"/>
  <c r="BC1172" i="1"/>
  <c r="BC1164" i="1"/>
  <c r="BC1156" i="1"/>
  <c r="BC1148" i="1"/>
  <c r="BC1140" i="1"/>
  <c r="BC1132" i="1"/>
  <c r="BC1124" i="1"/>
  <c r="BC1116" i="1"/>
  <c r="BC1108" i="1"/>
  <c r="BC1100" i="1"/>
  <c r="BC1092" i="1"/>
  <c r="BC1084" i="1"/>
  <c r="BC1076" i="1"/>
  <c r="BC1068" i="1"/>
  <c r="BC1060" i="1"/>
  <c r="BC1052" i="1"/>
  <c r="BC1044" i="1"/>
  <c r="BC1036" i="1"/>
  <c r="BC1028" i="1"/>
  <c r="BC1020" i="1"/>
  <c r="BC1012" i="1"/>
  <c r="BC1004" i="1"/>
  <c r="BC996" i="1"/>
  <c r="BC988" i="1"/>
  <c r="BC980" i="1"/>
  <c r="BC972" i="1"/>
  <c r="BC964" i="1"/>
  <c r="BC956" i="1"/>
  <c r="BC948" i="1"/>
  <c r="BC940" i="1"/>
  <c r="BC932" i="1"/>
  <c r="BC924" i="1"/>
  <c r="BC916" i="1"/>
  <c r="BC908" i="1"/>
  <c r="BC900" i="1"/>
  <c r="BC892" i="1"/>
  <c r="BC884" i="1"/>
  <c r="BC876" i="1"/>
  <c r="BC868" i="1"/>
  <c r="BC860" i="1"/>
  <c r="BC852" i="1"/>
  <c r="BC844" i="1"/>
  <c r="BC836" i="1"/>
  <c r="BC828" i="1"/>
  <c r="BC820" i="1"/>
  <c r="BC812" i="1"/>
  <c r="BC804" i="1"/>
  <c r="BC796" i="1"/>
  <c r="BC788" i="1"/>
  <c r="BC780" i="1"/>
  <c r="BC772" i="1"/>
  <c r="BC764" i="1"/>
  <c r="BC756" i="1"/>
  <c r="BC748" i="1"/>
  <c r="BC740" i="1"/>
  <c r="BC732" i="1"/>
  <c r="BC724" i="1"/>
  <c r="BC716" i="1"/>
  <c r="BC708" i="1"/>
  <c r="BC700" i="1"/>
  <c r="BC692" i="1"/>
  <c r="BC684" i="1"/>
  <c r="BC676" i="1"/>
  <c r="BC668" i="1"/>
  <c r="BC660" i="1"/>
  <c r="BC652" i="1"/>
  <c r="BC644" i="1"/>
  <c r="BC636" i="1"/>
  <c r="BC628" i="1"/>
  <c r="BC620" i="1"/>
  <c r="BC612" i="1"/>
  <c r="BC604" i="1"/>
  <c r="BC596" i="1"/>
  <c r="BC588" i="1"/>
  <c r="BC580" i="1"/>
  <c r="BC572" i="1"/>
  <c r="BC564" i="1"/>
  <c r="BC556" i="1"/>
  <c r="BC548" i="1"/>
  <c r="BC540" i="1"/>
  <c r="BC532" i="1"/>
  <c r="BC524" i="1"/>
  <c r="BC516" i="1"/>
  <c r="BC508" i="1"/>
  <c r="BC500" i="1"/>
  <c r="BC492" i="1"/>
  <c r="BC484" i="1"/>
  <c r="BC475" i="1"/>
  <c r="BC466" i="1"/>
  <c r="BC450" i="1"/>
  <c r="BC434" i="1"/>
  <c r="BC418" i="1"/>
  <c r="BC402" i="1"/>
  <c r="BC386" i="1"/>
  <c r="BC370" i="1"/>
  <c r="BC354" i="1"/>
  <c r="BC338" i="1"/>
  <c r="BC322" i="1"/>
  <c r="BC306" i="1"/>
  <c r="BC287" i="1"/>
  <c r="BC266" i="1"/>
  <c r="BC246" i="1"/>
  <c r="BC223" i="1"/>
  <c r="BC202" i="1"/>
  <c r="BC182" i="1"/>
  <c r="BC159" i="1"/>
  <c r="BC138" i="1"/>
  <c r="BC118" i="1"/>
  <c r="BC95" i="1"/>
  <c r="BC74" i="1"/>
  <c r="BC54" i="1"/>
  <c r="BC31" i="1"/>
  <c r="BC10" i="1"/>
  <c r="BE1471" i="1"/>
  <c r="BE1463" i="1"/>
  <c r="BE1455" i="1"/>
  <c r="BE1447" i="1"/>
  <c r="BE1439" i="1"/>
  <c r="BE1431" i="1"/>
  <c r="BE1423" i="1"/>
  <c r="BE1415" i="1"/>
  <c r="BE1407" i="1"/>
  <c r="BE1399" i="1"/>
  <c r="BE1391" i="1"/>
  <c r="BE1383" i="1"/>
  <c r="BE1375" i="1"/>
  <c r="BE1367" i="1"/>
  <c r="BE1359" i="1"/>
  <c r="BE1351" i="1"/>
  <c r="BE1343" i="1"/>
  <c r="BE1335" i="1"/>
  <c r="BE1327" i="1"/>
  <c r="BE1319" i="1"/>
  <c r="BE1311" i="1"/>
  <c r="BE1303" i="1"/>
  <c r="BE1295" i="1"/>
  <c r="BE1287" i="1"/>
  <c r="BE1279" i="1"/>
  <c r="BE1271" i="1"/>
  <c r="BE1263" i="1"/>
  <c r="BE1255" i="1"/>
  <c r="BE1247" i="1"/>
  <c r="BE1239" i="1"/>
  <c r="BE1231" i="1"/>
  <c r="BE1223" i="1"/>
  <c r="BE1215" i="1"/>
  <c r="BE1207" i="1"/>
  <c r="BE1199" i="1"/>
  <c r="BE1191" i="1"/>
  <c r="BE1183" i="1"/>
  <c r="BE1175" i="1"/>
  <c r="BE1167" i="1"/>
  <c r="BE1159" i="1"/>
  <c r="BE1151" i="1"/>
  <c r="BE1143" i="1"/>
  <c r="BE1135" i="1"/>
  <c r="BE1127" i="1"/>
  <c r="BE1119" i="1"/>
  <c r="BE1111" i="1"/>
  <c r="BE1103" i="1"/>
  <c r="BE1095" i="1"/>
  <c r="BE1087" i="1"/>
  <c r="BE1079" i="1"/>
  <c r="BE1069" i="1"/>
  <c r="BE1060" i="1"/>
  <c r="BE1051" i="1"/>
  <c r="BE1042" i="1"/>
  <c r="BE1033" i="1"/>
  <c r="BE1024" i="1"/>
  <c r="BE1015" i="1"/>
  <c r="BE1005" i="1"/>
  <c r="BE996" i="1"/>
  <c r="BE986" i="1"/>
  <c r="BE975" i="1"/>
  <c r="BE964" i="1"/>
  <c r="BE954" i="1"/>
  <c r="BE943" i="1"/>
  <c r="BE932" i="1"/>
  <c r="BE922" i="1"/>
  <c r="BE909" i="1"/>
  <c r="BE897" i="1"/>
  <c r="BE882" i="1"/>
  <c r="BE866" i="1"/>
  <c r="BE850" i="1"/>
  <c r="BE834" i="1"/>
  <c r="BE818" i="1"/>
  <c r="BE802" i="1"/>
  <c r="BE786" i="1"/>
  <c r="BE770" i="1"/>
  <c r="BE754" i="1"/>
  <c r="BE738" i="1"/>
  <c r="BE722" i="1"/>
  <c r="BE706" i="1"/>
  <c r="BE690" i="1"/>
  <c r="BE674" i="1"/>
  <c r="BE658" i="1"/>
  <c r="BE642" i="1"/>
  <c r="BE626" i="1"/>
  <c r="BE610" i="1"/>
  <c r="BE594" i="1"/>
  <c r="BE578" i="1"/>
  <c r="BE562" i="1"/>
  <c r="BE546" i="1"/>
  <c r="BE530" i="1"/>
  <c r="BE514" i="1"/>
  <c r="BE498" i="1"/>
  <c r="BE482" i="1"/>
  <c r="BE466" i="1"/>
  <c r="BE450" i="1"/>
  <c r="BE434" i="1"/>
  <c r="BE418" i="1"/>
  <c r="BE402" i="1"/>
  <c r="BE385" i="1"/>
  <c r="BE362" i="1"/>
  <c r="BE330" i="1"/>
  <c r="BE298" i="1"/>
  <c r="BE266" i="1"/>
  <c r="BE234" i="1"/>
  <c r="BE202" i="1"/>
  <c r="BE170" i="1"/>
  <c r="BE138" i="1"/>
  <c r="BE106" i="1"/>
  <c r="BE74" i="1"/>
  <c r="BE42" i="1"/>
  <c r="BE10" i="1"/>
  <c r="BE1468" i="1"/>
  <c r="BE1460" i="1"/>
  <c r="BE1452" i="1"/>
  <c r="BE1444" i="1"/>
  <c r="BE1436" i="1"/>
  <c r="BE1428" i="1"/>
  <c r="BE1420" i="1"/>
  <c r="BE1412" i="1"/>
  <c r="BE1404" i="1"/>
  <c r="BE1396" i="1"/>
  <c r="BE1388" i="1"/>
  <c r="BE1380" i="1"/>
  <c r="BE1372" i="1"/>
  <c r="BE1364" i="1"/>
  <c r="BE1356" i="1"/>
  <c r="BE1348" i="1"/>
  <c r="BE1340" i="1"/>
  <c r="BE1332" i="1"/>
  <c r="BE1324" i="1"/>
  <c r="BE1316" i="1"/>
  <c r="BE1308" i="1"/>
  <c r="BE1300" i="1"/>
  <c r="BE1292" i="1"/>
  <c r="BE1284" i="1"/>
  <c r="BE1276" i="1"/>
  <c r="BE1268" i="1"/>
  <c r="BE1260" i="1"/>
  <c r="BE1252" i="1"/>
  <c r="BE1244" i="1"/>
  <c r="BE1236" i="1"/>
  <c r="BE1228" i="1"/>
  <c r="BE1220" i="1"/>
  <c r="BE1212" i="1"/>
  <c r="BE1204" i="1"/>
  <c r="BE1196" i="1"/>
  <c r="BE1188" i="1"/>
  <c r="BE1180" i="1"/>
  <c r="BE1172" i="1"/>
  <c r="BE1164" i="1"/>
  <c r="BE1156" i="1"/>
  <c r="BE1148" i="1"/>
  <c r="BE1140" i="1"/>
  <c r="BE1132" i="1"/>
  <c r="BE1124" i="1"/>
  <c r="BE1116" i="1"/>
  <c r="BE1108" i="1"/>
  <c r="BE1100" i="1"/>
  <c r="BE1092" i="1"/>
  <c r="BE1084" i="1"/>
  <c r="BE1075" i="1"/>
  <c r="BE1066" i="1"/>
  <c r="BE1057" i="1"/>
  <c r="BE1048" i="1"/>
  <c r="BE1039" i="1"/>
  <c r="BE1029" i="1"/>
  <c r="BE1020" i="1"/>
  <c r="BE1011" i="1"/>
  <c r="BE1002" i="1"/>
  <c r="BE993" i="1"/>
  <c r="BE981" i="1"/>
  <c r="BE971" i="1"/>
  <c r="BE961" i="1"/>
  <c r="BE949" i="1"/>
  <c r="BE939" i="1"/>
  <c r="BE929" i="1"/>
  <c r="BE917" i="1"/>
  <c r="BE905" i="1"/>
  <c r="BE891" i="1"/>
  <c r="BE877" i="1"/>
  <c r="BE861" i="1"/>
  <c r="BE845" i="1"/>
  <c r="BE829" i="1"/>
  <c r="BE813" i="1"/>
  <c r="BE797" i="1"/>
  <c r="BE781" i="1"/>
  <c r="BE765" i="1"/>
  <c r="BE749" i="1"/>
  <c r="BE733" i="1"/>
  <c r="BE717" i="1"/>
  <c r="BE701" i="1"/>
  <c r="BE685" i="1"/>
  <c r="BE669" i="1"/>
  <c r="BE653" i="1"/>
  <c r="BE637" i="1"/>
  <c r="BE621" i="1"/>
  <c r="BE605" i="1"/>
  <c r="BE589" i="1"/>
  <c r="BE573" i="1"/>
  <c r="BE557" i="1"/>
  <c r="BE541" i="1"/>
  <c r="BE525" i="1"/>
  <c r="BE509" i="1"/>
  <c r="BE493" i="1"/>
  <c r="BE477" i="1"/>
  <c r="BE461" i="1"/>
  <c r="BE445" i="1"/>
  <c r="BE429" i="1"/>
  <c r="BE413" i="1"/>
  <c r="BE397" i="1"/>
  <c r="BE377" i="1"/>
  <c r="BE351" i="1"/>
  <c r="BE319" i="1"/>
  <c r="BE287" i="1"/>
  <c r="BE255" i="1"/>
  <c r="BE223" i="1"/>
  <c r="BE191" i="1"/>
  <c r="BE159" i="1"/>
  <c r="BE127" i="1"/>
  <c r="BE95" i="1"/>
  <c r="BE63" i="1"/>
  <c r="BE31" i="1"/>
  <c r="BE1467" i="1"/>
  <c r="BE1459" i="1"/>
  <c r="BE1451" i="1"/>
  <c r="BE1443" i="1"/>
  <c r="BE1435" i="1"/>
  <c r="BE1427" i="1"/>
  <c r="BE1419" i="1"/>
  <c r="BE1411" i="1"/>
  <c r="BE1403" i="1"/>
  <c r="BE1395" i="1"/>
  <c r="BE1387" i="1"/>
  <c r="BE1379" i="1"/>
  <c r="BE1371" i="1"/>
  <c r="BE1363" i="1"/>
  <c r="BE1355" i="1"/>
  <c r="BE1347" i="1"/>
  <c r="BE1339" i="1"/>
  <c r="BE1331" i="1"/>
  <c r="BE1323" i="1"/>
  <c r="BE1315" i="1"/>
  <c r="BE1307" i="1"/>
  <c r="BE1299" i="1"/>
  <c r="BE1291" i="1"/>
  <c r="BE1283" i="1"/>
  <c r="BE1275" i="1"/>
  <c r="BE1267" i="1"/>
  <c r="BE1259" i="1"/>
  <c r="BE1251" i="1"/>
  <c r="BE1243" i="1"/>
  <c r="BE1235" i="1"/>
  <c r="BE1227" i="1"/>
  <c r="BE1219" i="1"/>
  <c r="BE1211" i="1"/>
  <c r="BE1203" i="1"/>
  <c r="BE1195" i="1"/>
  <c r="BE1187" i="1"/>
  <c r="BE1179" i="1"/>
  <c r="BE1171" i="1"/>
  <c r="BE1163" i="1"/>
  <c r="BE1155" i="1"/>
  <c r="BE1147" i="1"/>
  <c r="BE1139" i="1"/>
  <c r="BE1131" i="1"/>
  <c r="BE1123" i="1"/>
  <c r="BE1115" i="1"/>
  <c r="BE1107" i="1"/>
  <c r="BE1099" i="1"/>
  <c r="BE1091" i="1"/>
  <c r="BE1083" i="1"/>
  <c r="BE1074" i="1"/>
  <c r="BE1065" i="1"/>
  <c r="BE1056" i="1"/>
  <c r="BE1047" i="1"/>
  <c r="BE1037" i="1"/>
  <c r="BE1028" i="1"/>
  <c r="BE1019" i="1"/>
  <c r="BE1010" i="1"/>
  <c r="BE1001" i="1"/>
  <c r="BE991" i="1"/>
  <c r="BE980" i="1"/>
  <c r="BE970" i="1"/>
  <c r="BE959" i="1"/>
  <c r="BE948" i="1"/>
  <c r="BE938" i="1"/>
  <c r="BE927" i="1"/>
  <c r="BE915" i="1"/>
  <c r="BE903" i="1"/>
  <c r="BE890" i="1"/>
  <c r="BE874" i="1"/>
  <c r="BE858" i="1"/>
  <c r="BE842" i="1"/>
  <c r="BE826" i="1"/>
  <c r="BE810" i="1"/>
  <c r="BE794" i="1"/>
  <c r="BE778" i="1"/>
  <c r="BE762" i="1"/>
  <c r="BE746" i="1"/>
  <c r="BE730" i="1"/>
  <c r="BE714" i="1"/>
  <c r="BE698" i="1"/>
  <c r="BE682" i="1"/>
  <c r="BE666" i="1"/>
  <c r="BE650" i="1"/>
  <c r="BE634" i="1"/>
  <c r="BE618" i="1"/>
  <c r="BE602" i="1"/>
  <c r="BE586" i="1"/>
  <c r="BE570" i="1"/>
  <c r="BE554" i="1"/>
  <c r="BE538" i="1"/>
  <c r="BE522" i="1"/>
  <c r="BE506" i="1"/>
  <c r="BE490" i="1"/>
  <c r="BE474" i="1"/>
  <c r="BE458" i="1"/>
  <c r="BE442" i="1"/>
  <c r="BE426" i="1"/>
  <c r="BE410" i="1"/>
  <c r="BE394" i="1"/>
  <c r="BE375" i="1"/>
  <c r="BE346" i="1"/>
  <c r="BE314" i="1"/>
  <c r="BE282" i="1"/>
  <c r="BE250" i="1"/>
  <c r="BE218" i="1"/>
  <c r="BE186" i="1"/>
  <c r="BE154" i="1"/>
  <c r="BE122" i="1"/>
  <c r="BE90" i="1"/>
  <c r="BE58" i="1"/>
  <c r="BE26" i="1"/>
  <c r="BE1466" i="1"/>
  <c r="BE1458" i="1"/>
  <c r="BE1450" i="1"/>
  <c r="BE1442" i="1"/>
  <c r="BE1434" i="1"/>
  <c r="BE1426" i="1"/>
  <c r="BE1418" i="1"/>
  <c r="BE1410" i="1"/>
  <c r="BE1402" i="1"/>
  <c r="BE1394" i="1"/>
  <c r="BE1386" i="1"/>
  <c r="BE1378" i="1"/>
  <c r="BE1370" i="1"/>
  <c r="BE1362" i="1"/>
  <c r="BE1354" i="1"/>
  <c r="BE1346" i="1"/>
  <c r="BE1338" i="1"/>
  <c r="BE1330" i="1"/>
  <c r="BE1322" i="1"/>
  <c r="BE1314" i="1"/>
  <c r="BE1306" i="1"/>
  <c r="BE1298" i="1"/>
  <c r="BE1290" i="1"/>
  <c r="BE1282" i="1"/>
  <c r="BE1274" i="1"/>
  <c r="BE1266" i="1"/>
  <c r="BE1258" i="1"/>
  <c r="BE1250" i="1"/>
  <c r="BE1242" i="1"/>
  <c r="BE1234" i="1"/>
  <c r="BE1226" i="1"/>
  <c r="BE1218" i="1"/>
  <c r="BE1210" i="1"/>
  <c r="BE1202" i="1"/>
  <c r="BE1194" i="1"/>
  <c r="BE1186" i="1"/>
  <c r="BE1178" i="1"/>
  <c r="BE1170" i="1"/>
  <c r="BE1162" i="1"/>
  <c r="BE1154" i="1"/>
  <c r="BE1146" i="1"/>
  <c r="BE1138" i="1"/>
  <c r="BE1130" i="1"/>
  <c r="BE1122" i="1"/>
  <c r="BE1114" i="1"/>
  <c r="BE1106" i="1"/>
  <c r="BE1098" i="1"/>
  <c r="BE1090" i="1"/>
  <c r="BE1082" i="1"/>
  <c r="BE1073" i="1"/>
  <c r="BE1064" i="1"/>
  <c r="BE1055" i="1"/>
  <c r="BE1045" i="1"/>
  <c r="BE1036" i="1"/>
  <c r="BE1027" i="1"/>
  <c r="BE1018" i="1"/>
  <c r="BE1009" i="1"/>
  <c r="BE1000" i="1"/>
  <c r="BE989" i="1"/>
  <c r="BE979" i="1"/>
  <c r="BE969" i="1"/>
  <c r="BE957" i="1"/>
  <c r="BE947" i="1"/>
  <c r="BE937" i="1"/>
  <c r="BE925" i="1"/>
  <c r="BE914" i="1"/>
  <c r="BE901" i="1"/>
  <c r="BE889" i="1"/>
  <c r="BE873" i="1"/>
  <c r="BE857" i="1"/>
  <c r="BE841" i="1"/>
  <c r="BE825" i="1"/>
  <c r="BE809" i="1"/>
  <c r="BE793" i="1"/>
  <c r="BE777" i="1"/>
  <c r="BE761" i="1"/>
  <c r="BE745" i="1"/>
  <c r="BE729" i="1"/>
  <c r="BE713" i="1"/>
  <c r="BE697" i="1"/>
  <c r="BE681" i="1"/>
  <c r="BE665" i="1"/>
  <c r="BE649" i="1"/>
  <c r="BE633" i="1"/>
  <c r="BE617" i="1"/>
  <c r="BE601" i="1"/>
  <c r="BE585" i="1"/>
  <c r="BE569" i="1"/>
  <c r="BE553" i="1"/>
  <c r="BE537" i="1"/>
  <c r="BE521" i="1"/>
  <c r="BE505" i="1"/>
  <c r="BE489" i="1"/>
  <c r="BE473" i="1"/>
  <c r="BE457" i="1"/>
  <c r="BE441" i="1"/>
  <c r="BE425" i="1"/>
  <c r="BE409" i="1"/>
  <c r="BE393" i="1"/>
  <c r="BE370" i="1"/>
  <c r="BE343" i="1"/>
  <c r="BE311" i="1"/>
  <c r="BE279" i="1"/>
  <c r="BE247" i="1"/>
  <c r="BE215" i="1"/>
  <c r="BE183" i="1"/>
  <c r="BE151" i="1"/>
  <c r="BE119" i="1"/>
  <c r="BE87" i="1"/>
  <c r="BE55" i="1"/>
  <c r="BD2" i="1"/>
  <c r="BE2" i="1" s="1"/>
  <c r="BE9" i="1"/>
  <c r="BE17" i="1"/>
  <c r="BE25" i="1"/>
  <c r="BE33" i="1"/>
  <c r="BE41" i="1"/>
  <c r="BE49" i="1"/>
  <c r="BE57" i="1"/>
  <c r="BE65" i="1"/>
  <c r="BE73" i="1"/>
  <c r="BE81" i="1"/>
  <c r="BE89" i="1"/>
  <c r="BE97" i="1"/>
  <c r="BE105" i="1"/>
  <c r="BE113" i="1"/>
  <c r="BE121" i="1"/>
  <c r="BE129" i="1"/>
  <c r="BE137" i="1"/>
  <c r="BE145" i="1"/>
  <c r="BE153" i="1"/>
  <c r="BE161" i="1"/>
  <c r="BE169" i="1"/>
  <c r="BE177" i="1"/>
  <c r="BE185" i="1"/>
  <c r="BE193" i="1"/>
  <c r="BE201" i="1"/>
  <c r="BE209" i="1"/>
  <c r="BE217" i="1"/>
  <c r="BE225" i="1"/>
  <c r="BE233" i="1"/>
  <c r="BE241" i="1"/>
  <c r="BE249" i="1"/>
  <c r="BE257" i="1"/>
  <c r="BE265" i="1"/>
  <c r="BE273" i="1"/>
  <c r="BE281" i="1"/>
  <c r="BE289" i="1"/>
  <c r="BE297" i="1"/>
  <c r="BE305" i="1"/>
  <c r="BE313" i="1"/>
  <c r="BE321" i="1"/>
  <c r="BE329" i="1"/>
  <c r="BE337" i="1"/>
  <c r="BE345" i="1"/>
  <c r="BE353" i="1"/>
  <c r="BE361" i="1"/>
  <c r="BE3" i="1"/>
  <c r="BE11" i="1"/>
  <c r="BE19" i="1"/>
  <c r="BE27" i="1"/>
  <c r="BE35" i="1"/>
  <c r="BE43" i="1"/>
  <c r="BE51" i="1"/>
  <c r="BE59" i="1"/>
  <c r="BE67" i="1"/>
  <c r="BE75" i="1"/>
  <c r="BE83" i="1"/>
  <c r="BE91" i="1"/>
  <c r="BE99" i="1"/>
  <c r="BE107" i="1"/>
  <c r="BE115" i="1"/>
  <c r="BE123" i="1"/>
  <c r="BE131" i="1"/>
  <c r="BE139" i="1"/>
  <c r="BE147" i="1"/>
  <c r="BE155" i="1"/>
  <c r="BE163" i="1"/>
  <c r="BE171" i="1"/>
  <c r="BE179" i="1"/>
  <c r="BE187" i="1"/>
  <c r="BE195" i="1"/>
  <c r="BE203" i="1"/>
  <c r="BE211" i="1"/>
  <c r="BE219" i="1"/>
  <c r="BE227" i="1"/>
  <c r="BE235" i="1"/>
  <c r="BE243" i="1"/>
  <c r="BE251" i="1"/>
  <c r="BE259" i="1"/>
  <c r="BE267" i="1"/>
  <c r="BE275" i="1"/>
  <c r="BE283" i="1"/>
  <c r="BE291" i="1"/>
  <c r="BE299" i="1"/>
  <c r="BE307" i="1"/>
  <c r="BE315" i="1"/>
  <c r="BE323" i="1"/>
  <c r="BE331" i="1"/>
  <c r="BE339" i="1"/>
  <c r="BE347" i="1"/>
  <c r="BE355" i="1"/>
  <c r="BE363" i="1"/>
  <c r="BE371" i="1"/>
  <c r="BE379" i="1"/>
  <c r="BE387" i="1"/>
  <c r="BE395" i="1"/>
  <c r="BE403" i="1"/>
  <c r="BE411" i="1"/>
  <c r="BE419" i="1"/>
  <c r="BE427" i="1"/>
  <c r="BE435" i="1"/>
  <c r="BE443" i="1"/>
  <c r="BE451" i="1"/>
  <c r="BE459" i="1"/>
  <c r="BE467" i="1"/>
  <c r="BE475" i="1"/>
  <c r="BE483" i="1"/>
  <c r="BE491" i="1"/>
  <c r="BE499" i="1"/>
  <c r="BE507" i="1"/>
  <c r="BE515" i="1"/>
  <c r="BE523" i="1"/>
  <c r="BE531" i="1"/>
  <c r="BE539" i="1"/>
  <c r="BE547" i="1"/>
  <c r="BE555" i="1"/>
  <c r="BE563" i="1"/>
  <c r="BE571" i="1"/>
  <c r="BE579" i="1"/>
  <c r="BE587" i="1"/>
  <c r="BE595" i="1"/>
  <c r="BE603" i="1"/>
  <c r="BE611" i="1"/>
  <c r="BE619" i="1"/>
  <c r="BE627" i="1"/>
  <c r="BE635" i="1"/>
  <c r="BE643" i="1"/>
  <c r="BE651" i="1"/>
  <c r="BE659" i="1"/>
  <c r="BE667" i="1"/>
  <c r="BE675" i="1"/>
  <c r="BE683" i="1"/>
  <c r="BE691" i="1"/>
  <c r="BE699" i="1"/>
  <c r="BE707" i="1"/>
  <c r="BE715" i="1"/>
  <c r="BE723" i="1"/>
  <c r="BE731" i="1"/>
  <c r="BE739" i="1"/>
  <c r="BE747" i="1"/>
  <c r="BE755" i="1"/>
  <c r="BE763" i="1"/>
  <c r="BE771" i="1"/>
  <c r="BE779" i="1"/>
  <c r="BE787" i="1"/>
  <c r="BE795" i="1"/>
  <c r="BE803" i="1"/>
  <c r="BE811" i="1"/>
  <c r="BE819" i="1"/>
  <c r="BE827" i="1"/>
  <c r="BE835" i="1"/>
  <c r="BE843" i="1"/>
  <c r="BE851" i="1"/>
  <c r="BE859" i="1"/>
  <c r="BE867" i="1"/>
  <c r="BE875" i="1"/>
  <c r="BE883" i="1"/>
  <c r="BE4" i="1"/>
  <c r="BE12" i="1"/>
  <c r="BE20" i="1"/>
  <c r="BE28" i="1"/>
  <c r="BE36" i="1"/>
  <c r="BE44" i="1"/>
  <c r="BE52" i="1"/>
  <c r="BE60" i="1"/>
  <c r="BE68" i="1"/>
  <c r="BE76" i="1"/>
  <c r="BE84" i="1"/>
  <c r="BE92" i="1"/>
  <c r="BE100" i="1"/>
  <c r="BE108" i="1"/>
  <c r="BE116" i="1"/>
  <c r="BE124" i="1"/>
  <c r="BE132" i="1"/>
  <c r="BE140" i="1"/>
  <c r="BE148" i="1"/>
  <c r="BE156" i="1"/>
  <c r="BE164" i="1"/>
  <c r="BE172" i="1"/>
  <c r="BE180" i="1"/>
  <c r="BE188" i="1"/>
  <c r="BE196" i="1"/>
  <c r="BE204" i="1"/>
  <c r="BE212" i="1"/>
  <c r="BE220" i="1"/>
  <c r="BE228" i="1"/>
  <c r="BE236" i="1"/>
  <c r="BE244" i="1"/>
  <c r="BE252" i="1"/>
  <c r="BE260" i="1"/>
  <c r="BE268" i="1"/>
  <c r="BE276" i="1"/>
  <c r="BE284" i="1"/>
  <c r="BE292" i="1"/>
  <c r="BE300" i="1"/>
  <c r="BE308" i="1"/>
  <c r="BE316" i="1"/>
  <c r="BE324" i="1"/>
  <c r="BE332" i="1"/>
  <c r="BE340" i="1"/>
  <c r="BE348" i="1"/>
  <c r="BE356" i="1"/>
  <c r="BE364" i="1"/>
  <c r="BE372" i="1"/>
  <c r="BE380" i="1"/>
  <c r="BE388" i="1"/>
  <c r="BE396" i="1"/>
  <c r="BE404" i="1"/>
  <c r="BE412" i="1"/>
  <c r="BE420" i="1"/>
  <c r="BE428" i="1"/>
  <c r="BE436" i="1"/>
  <c r="BE444" i="1"/>
  <c r="BE452" i="1"/>
  <c r="BE460" i="1"/>
  <c r="BE468" i="1"/>
  <c r="BE476" i="1"/>
  <c r="BE484" i="1"/>
  <c r="BE492" i="1"/>
  <c r="BE500" i="1"/>
  <c r="BE508" i="1"/>
  <c r="BE516" i="1"/>
  <c r="BE524" i="1"/>
  <c r="BE532" i="1"/>
  <c r="BE540" i="1"/>
  <c r="BE548" i="1"/>
  <c r="BE556" i="1"/>
  <c r="BE564" i="1"/>
  <c r="BE572" i="1"/>
  <c r="BE580" i="1"/>
  <c r="BE588" i="1"/>
  <c r="BE596" i="1"/>
  <c r="BE604" i="1"/>
  <c r="BE612" i="1"/>
  <c r="BE620" i="1"/>
  <c r="BE628" i="1"/>
  <c r="BE636" i="1"/>
  <c r="BE644" i="1"/>
  <c r="BE652" i="1"/>
  <c r="BE660" i="1"/>
  <c r="BE668" i="1"/>
  <c r="BE676" i="1"/>
  <c r="BE684" i="1"/>
  <c r="BE692" i="1"/>
  <c r="BE700" i="1"/>
  <c r="BE708" i="1"/>
  <c r="BE716" i="1"/>
  <c r="BE724" i="1"/>
  <c r="BE732" i="1"/>
  <c r="BE740" i="1"/>
  <c r="BE748" i="1"/>
  <c r="BE756" i="1"/>
  <c r="BE764" i="1"/>
  <c r="BE772" i="1"/>
  <c r="BE780" i="1"/>
  <c r="BE788" i="1"/>
  <c r="BE796" i="1"/>
  <c r="BE804" i="1"/>
  <c r="BE812" i="1"/>
  <c r="BE820" i="1"/>
  <c r="BE828" i="1"/>
  <c r="BE836" i="1"/>
  <c r="BE844" i="1"/>
  <c r="BE852" i="1"/>
  <c r="BE860" i="1"/>
  <c r="BE868" i="1"/>
  <c r="BE876" i="1"/>
  <c r="BE884" i="1"/>
  <c r="BE892" i="1"/>
  <c r="BE900" i="1"/>
  <c r="BE908" i="1"/>
  <c r="BE916" i="1"/>
  <c r="BE5" i="1"/>
  <c r="BE13" i="1"/>
  <c r="BE21" i="1"/>
  <c r="BE29" i="1"/>
  <c r="BE37" i="1"/>
  <c r="BE45" i="1"/>
  <c r="BE53" i="1"/>
  <c r="BE61" i="1"/>
  <c r="BE69" i="1"/>
  <c r="BE77" i="1"/>
  <c r="BE85" i="1"/>
  <c r="BE93" i="1"/>
  <c r="BE101" i="1"/>
  <c r="BE109" i="1"/>
  <c r="BE117" i="1"/>
  <c r="BE125" i="1"/>
  <c r="BE133" i="1"/>
  <c r="BE141" i="1"/>
  <c r="BE149" i="1"/>
  <c r="BE157" i="1"/>
  <c r="BE165" i="1"/>
  <c r="BE173" i="1"/>
  <c r="BE181" i="1"/>
  <c r="BE189" i="1"/>
  <c r="BE197" i="1"/>
  <c r="BE205" i="1"/>
  <c r="BE213" i="1"/>
  <c r="BE221" i="1"/>
  <c r="BE229" i="1"/>
  <c r="BE237" i="1"/>
  <c r="BE245" i="1"/>
  <c r="BE253" i="1"/>
  <c r="BE261" i="1"/>
  <c r="BE269" i="1"/>
  <c r="BE277" i="1"/>
  <c r="BE285" i="1"/>
  <c r="BE293" i="1"/>
  <c r="BE301" i="1"/>
  <c r="BE309" i="1"/>
  <c r="BE317" i="1"/>
  <c r="BE325" i="1"/>
  <c r="BE333" i="1"/>
  <c r="BE341" i="1"/>
  <c r="BE349" i="1"/>
  <c r="BE357" i="1"/>
  <c r="BE365" i="1"/>
  <c r="BE373" i="1"/>
  <c r="BE381" i="1"/>
  <c r="BE389" i="1"/>
  <c r="BE6" i="1"/>
  <c r="BE14" i="1"/>
  <c r="BE22" i="1"/>
  <c r="BE30" i="1"/>
  <c r="BE38" i="1"/>
  <c r="BE46" i="1"/>
  <c r="BE54" i="1"/>
  <c r="BE62" i="1"/>
  <c r="BE70" i="1"/>
  <c r="BE78" i="1"/>
  <c r="BE86" i="1"/>
  <c r="BE94" i="1"/>
  <c r="BE102" i="1"/>
  <c r="BE110" i="1"/>
  <c r="BE118" i="1"/>
  <c r="BE126" i="1"/>
  <c r="BE134" i="1"/>
  <c r="BE142" i="1"/>
  <c r="BE150" i="1"/>
  <c r="BE158" i="1"/>
  <c r="BE166" i="1"/>
  <c r="BE174" i="1"/>
  <c r="BE182" i="1"/>
  <c r="BE190" i="1"/>
  <c r="BE198" i="1"/>
  <c r="BE206" i="1"/>
  <c r="BE214" i="1"/>
  <c r="BE222" i="1"/>
  <c r="BE230" i="1"/>
  <c r="BE238" i="1"/>
  <c r="BE246" i="1"/>
  <c r="BE254" i="1"/>
  <c r="BE262" i="1"/>
  <c r="BE270" i="1"/>
  <c r="BE278" i="1"/>
  <c r="BE286" i="1"/>
  <c r="BE294" i="1"/>
  <c r="BE302" i="1"/>
  <c r="BE310" i="1"/>
  <c r="BE318" i="1"/>
  <c r="BE326" i="1"/>
  <c r="BE334" i="1"/>
  <c r="BE342" i="1"/>
  <c r="BE350" i="1"/>
  <c r="BE358" i="1"/>
  <c r="BE366" i="1"/>
  <c r="BE374" i="1"/>
  <c r="BE382" i="1"/>
  <c r="BE390" i="1"/>
  <c r="BE398" i="1"/>
  <c r="BE406" i="1"/>
  <c r="BE414" i="1"/>
  <c r="BE422" i="1"/>
  <c r="BE430" i="1"/>
  <c r="BE438" i="1"/>
  <c r="BE446" i="1"/>
  <c r="BE454" i="1"/>
  <c r="BE462" i="1"/>
  <c r="BE470" i="1"/>
  <c r="BE478" i="1"/>
  <c r="BE486" i="1"/>
  <c r="BE494" i="1"/>
  <c r="BE502" i="1"/>
  <c r="BE510" i="1"/>
  <c r="BE518" i="1"/>
  <c r="BE526" i="1"/>
  <c r="BE534" i="1"/>
  <c r="BE542" i="1"/>
  <c r="BE550" i="1"/>
  <c r="BE558" i="1"/>
  <c r="BE566" i="1"/>
  <c r="BE574" i="1"/>
  <c r="BE582" i="1"/>
  <c r="BE590" i="1"/>
  <c r="BE598" i="1"/>
  <c r="BE606" i="1"/>
  <c r="BE614" i="1"/>
  <c r="BE622" i="1"/>
  <c r="BE630" i="1"/>
  <c r="BE638" i="1"/>
  <c r="BE646" i="1"/>
  <c r="BE654" i="1"/>
  <c r="BE662" i="1"/>
  <c r="BE670" i="1"/>
  <c r="BE678" i="1"/>
  <c r="BE686" i="1"/>
  <c r="BE694" i="1"/>
  <c r="BE702" i="1"/>
  <c r="BE710" i="1"/>
  <c r="BE718" i="1"/>
  <c r="BE726" i="1"/>
  <c r="BE734" i="1"/>
  <c r="BE742" i="1"/>
  <c r="BE750" i="1"/>
  <c r="BE758" i="1"/>
  <c r="BE766" i="1"/>
  <c r="BE774" i="1"/>
  <c r="BE782" i="1"/>
  <c r="BE790" i="1"/>
  <c r="BE798" i="1"/>
  <c r="BE806" i="1"/>
  <c r="BE814" i="1"/>
  <c r="BE822" i="1"/>
  <c r="BE830" i="1"/>
  <c r="BE838" i="1"/>
  <c r="BE846" i="1"/>
  <c r="BE854" i="1"/>
  <c r="BE862" i="1"/>
  <c r="BE870" i="1"/>
  <c r="BE878" i="1"/>
  <c r="BE886" i="1"/>
  <c r="BE894" i="1"/>
  <c r="BE902" i="1"/>
  <c r="BE910" i="1"/>
  <c r="BE918" i="1"/>
  <c r="BE926" i="1"/>
  <c r="BE934" i="1"/>
  <c r="BE942" i="1"/>
  <c r="BE950" i="1"/>
  <c r="BE958" i="1"/>
  <c r="BE966" i="1"/>
  <c r="BE974" i="1"/>
  <c r="BE982" i="1"/>
  <c r="BE990" i="1"/>
  <c r="BE998" i="1"/>
  <c r="BE1006" i="1"/>
  <c r="BE1014" i="1"/>
  <c r="BE1022" i="1"/>
  <c r="BE1030" i="1"/>
  <c r="BE1038" i="1"/>
  <c r="BE1046" i="1"/>
  <c r="BE1054" i="1"/>
  <c r="BE1062" i="1"/>
  <c r="BE1070" i="1"/>
  <c r="BE1078" i="1"/>
  <c r="BE8" i="1"/>
  <c r="BE16" i="1"/>
  <c r="BE24" i="1"/>
  <c r="BE32" i="1"/>
  <c r="BE40" i="1"/>
  <c r="BE48" i="1"/>
  <c r="BE56" i="1"/>
  <c r="BE64" i="1"/>
  <c r="BE72" i="1"/>
  <c r="BE80" i="1"/>
  <c r="BE88" i="1"/>
  <c r="BE96" i="1"/>
  <c r="BE104" i="1"/>
  <c r="BE112" i="1"/>
  <c r="BE120" i="1"/>
  <c r="BE128" i="1"/>
  <c r="BE136" i="1"/>
  <c r="BE144" i="1"/>
  <c r="BE152" i="1"/>
  <c r="BE160" i="1"/>
  <c r="BE168" i="1"/>
  <c r="BE176" i="1"/>
  <c r="BE184" i="1"/>
  <c r="BE192" i="1"/>
  <c r="BE200" i="1"/>
  <c r="BE208" i="1"/>
  <c r="BE216" i="1"/>
  <c r="BE224" i="1"/>
  <c r="BE232" i="1"/>
  <c r="BE240" i="1"/>
  <c r="BE248" i="1"/>
  <c r="BE256" i="1"/>
  <c r="BE264" i="1"/>
  <c r="BE272" i="1"/>
  <c r="BE280" i="1"/>
  <c r="BE288" i="1"/>
  <c r="BE296" i="1"/>
  <c r="BE304" i="1"/>
  <c r="BE312" i="1"/>
  <c r="BE320" i="1"/>
  <c r="BE328" i="1"/>
  <c r="BE336" i="1"/>
  <c r="BE344" i="1"/>
  <c r="BE352" i="1"/>
  <c r="BE360" i="1"/>
  <c r="BE368" i="1"/>
  <c r="BE376" i="1"/>
  <c r="BE384" i="1"/>
  <c r="BE392" i="1"/>
  <c r="BE400" i="1"/>
  <c r="BE408" i="1"/>
  <c r="BE416" i="1"/>
  <c r="BE424" i="1"/>
  <c r="BE432" i="1"/>
  <c r="BE440" i="1"/>
  <c r="BE448" i="1"/>
  <c r="BE456" i="1"/>
  <c r="BE464" i="1"/>
  <c r="BE472" i="1"/>
  <c r="BE480" i="1"/>
  <c r="BE488" i="1"/>
  <c r="BE496" i="1"/>
  <c r="BE504" i="1"/>
  <c r="BE512" i="1"/>
  <c r="BE520" i="1"/>
  <c r="BE528" i="1"/>
  <c r="BE536" i="1"/>
  <c r="BE544" i="1"/>
  <c r="BE552" i="1"/>
  <c r="BE560" i="1"/>
  <c r="BE568" i="1"/>
  <c r="BE576" i="1"/>
  <c r="BE584" i="1"/>
  <c r="BE592" i="1"/>
  <c r="BE600" i="1"/>
  <c r="BE608" i="1"/>
  <c r="BE616" i="1"/>
  <c r="BE624" i="1"/>
  <c r="BE632" i="1"/>
  <c r="BE640" i="1"/>
  <c r="BE648" i="1"/>
  <c r="BE656" i="1"/>
  <c r="BE664" i="1"/>
  <c r="BE672" i="1"/>
  <c r="BE680" i="1"/>
  <c r="BE688" i="1"/>
  <c r="BE696" i="1"/>
  <c r="BE704" i="1"/>
  <c r="BE712" i="1"/>
  <c r="BE720" i="1"/>
  <c r="BE728" i="1"/>
  <c r="BE736" i="1"/>
  <c r="BE744" i="1"/>
  <c r="BE752" i="1"/>
  <c r="BE760" i="1"/>
  <c r="BE768" i="1"/>
  <c r="BE776" i="1"/>
  <c r="BE784" i="1"/>
  <c r="BE792" i="1"/>
  <c r="BE800" i="1"/>
  <c r="BE808" i="1"/>
  <c r="BE816" i="1"/>
  <c r="BE824" i="1"/>
  <c r="BE832" i="1"/>
  <c r="BE840" i="1"/>
  <c r="BE848" i="1"/>
  <c r="BE856" i="1"/>
  <c r="BE864" i="1"/>
  <c r="BE872" i="1"/>
  <c r="BE880" i="1"/>
  <c r="BE888" i="1"/>
  <c r="BE896" i="1"/>
  <c r="BE904" i="1"/>
  <c r="BE912" i="1"/>
  <c r="BE920" i="1"/>
  <c r="BE928" i="1"/>
  <c r="BE936" i="1"/>
  <c r="BE944" i="1"/>
  <c r="BE952" i="1"/>
  <c r="BE960" i="1"/>
  <c r="BE968" i="1"/>
  <c r="BE976" i="1"/>
  <c r="BE984" i="1"/>
  <c r="BE992" i="1"/>
  <c r="BE1465" i="1"/>
  <c r="BE1457" i="1"/>
  <c r="BE1449" i="1"/>
  <c r="BE1441" i="1"/>
  <c r="BE1433" i="1"/>
  <c r="BE1425" i="1"/>
  <c r="BE1417" i="1"/>
  <c r="BE1409" i="1"/>
  <c r="BE1401" i="1"/>
  <c r="BE1393" i="1"/>
  <c r="BE1385" i="1"/>
  <c r="BE1377" i="1"/>
  <c r="BE1369" i="1"/>
  <c r="BE1361" i="1"/>
  <c r="BE1353" i="1"/>
  <c r="BE1345" i="1"/>
  <c r="BE1337" i="1"/>
  <c r="BE1329" i="1"/>
  <c r="BE1321" i="1"/>
  <c r="BE1313" i="1"/>
  <c r="BE1305" i="1"/>
  <c r="BE1297" i="1"/>
  <c r="BE1289" i="1"/>
  <c r="BE1281" i="1"/>
  <c r="BE1273" i="1"/>
  <c r="BE1265" i="1"/>
  <c r="BE1257" i="1"/>
  <c r="BE1249" i="1"/>
  <c r="BE1241" i="1"/>
  <c r="BE1233" i="1"/>
  <c r="BE1225" i="1"/>
  <c r="BE1217" i="1"/>
  <c r="BE1209" i="1"/>
  <c r="BE1201" i="1"/>
  <c r="BE1193" i="1"/>
  <c r="BE1185" i="1"/>
  <c r="BE1177" i="1"/>
  <c r="BE1169" i="1"/>
  <c r="BE1161" i="1"/>
  <c r="BE1153" i="1"/>
  <c r="BE1145" i="1"/>
  <c r="BE1137" i="1"/>
  <c r="BE1129" i="1"/>
  <c r="BE1121" i="1"/>
  <c r="BE1113" i="1"/>
  <c r="BE1105" i="1"/>
  <c r="BE1097" i="1"/>
  <c r="BE1089" i="1"/>
  <c r="BE1081" i="1"/>
  <c r="BE1072" i="1"/>
  <c r="BE1063" i="1"/>
  <c r="BE1053" i="1"/>
  <c r="BE1044" i="1"/>
  <c r="BE1035" i="1"/>
  <c r="BE1026" i="1"/>
  <c r="BE1017" i="1"/>
  <c r="BE1008" i="1"/>
  <c r="BE999" i="1"/>
  <c r="BE988" i="1"/>
  <c r="BE978" i="1"/>
  <c r="BE967" i="1"/>
  <c r="BE956" i="1"/>
  <c r="BE946" i="1"/>
  <c r="BE935" i="1"/>
  <c r="BE924" i="1"/>
  <c r="BE913" i="1"/>
  <c r="BE899" i="1"/>
  <c r="BE887" i="1"/>
  <c r="BE871" i="1"/>
  <c r="BE855" i="1"/>
  <c r="BE839" i="1"/>
  <c r="BE823" i="1"/>
  <c r="BE807" i="1"/>
  <c r="BE791" i="1"/>
  <c r="BE775" i="1"/>
  <c r="BE759" i="1"/>
  <c r="BE743" i="1"/>
  <c r="BE727" i="1"/>
  <c r="BE711" i="1"/>
  <c r="BE695" i="1"/>
  <c r="BE679" i="1"/>
  <c r="BE663" i="1"/>
  <c r="BE647" i="1"/>
  <c r="BE631" i="1"/>
  <c r="BE615" i="1"/>
  <c r="BE599" i="1"/>
  <c r="BE583" i="1"/>
  <c r="BE567" i="1"/>
  <c r="BE551" i="1"/>
  <c r="BE535" i="1"/>
  <c r="BE519" i="1"/>
  <c r="BE503" i="1"/>
  <c r="BE487" i="1"/>
  <c r="BE471" i="1"/>
  <c r="BE455" i="1"/>
  <c r="BE439" i="1"/>
  <c r="BE423" i="1"/>
  <c r="BE407" i="1"/>
  <c r="BE391" i="1"/>
  <c r="BE369" i="1"/>
  <c r="BE338" i="1"/>
  <c r="BE306" i="1"/>
  <c r="BE274" i="1"/>
  <c r="BE242" i="1"/>
  <c r="BE210" i="1"/>
  <c r="BE178" i="1"/>
  <c r="BE146" i="1"/>
  <c r="BE114" i="1"/>
  <c r="BE82" i="1"/>
  <c r="BE50" i="1"/>
  <c r="BE18" i="1"/>
  <c r="BE1464" i="1"/>
  <c r="BE1456" i="1"/>
  <c r="BE1448" i="1"/>
  <c r="BE1440" i="1"/>
  <c r="BE1432" i="1"/>
  <c r="BE1424" i="1"/>
  <c r="BE1416" i="1"/>
  <c r="BE1408" i="1"/>
  <c r="BE1400" i="1"/>
  <c r="BE1392" i="1"/>
  <c r="BE1384" i="1"/>
  <c r="BE1376" i="1"/>
  <c r="BE1368" i="1"/>
  <c r="BE1360" i="1"/>
  <c r="BE1352" i="1"/>
  <c r="BE1344" i="1"/>
  <c r="BE1336" i="1"/>
  <c r="BE1328" i="1"/>
  <c r="BE1320" i="1"/>
  <c r="BE1312" i="1"/>
  <c r="BE1304" i="1"/>
  <c r="BE1296" i="1"/>
  <c r="BE1288" i="1"/>
  <c r="BE1280" i="1"/>
  <c r="BE1272" i="1"/>
  <c r="BE1264" i="1"/>
  <c r="BE1256" i="1"/>
  <c r="BE1248" i="1"/>
  <c r="BE1240" i="1"/>
  <c r="BE1232" i="1"/>
  <c r="BE1224" i="1"/>
  <c r="BE1216" i="1"/>
  <c r="BE1208" i="1"/>
  <c r="BE1200" i="1"/>
  <c r="BE1192" i="1"/>
  <c r="BE1184" i="1"/>
  <c r="BE1176" i="1"/>
  <c r="BE1168" i="1"/>
  <c r="BE1160" i="1"/>
  <c r="BE1152" i="1"/>
  <c r="BE1144" i="1"/>
  <c r="BE1136" i="1"/>
  <c r="BE1128" i="1"/>
  <c r="BE1120" i="1"/>
  <c r="BE1112" i="1"/>
  <c r="BE1104" i="1"/>
  <c r="BE1096" i="1"/>
  <c r="BE1088" i="1"/>
  <c r="BE1080" i="1"/>
  <c r="BE1071" i="1"/>
  <c r="BE1061" i="1"/>
  <c r="BE1052" i="1"/>
  <c r="BE1043" i="1"/>
  <c r="BE1034" i="1"/>
  <c r="BE1025" i="1"/>
  <c r="BE1016" i="1"/>
  <c r="BE1007" i="1"/>
  <c r="BE997" i="1"/>
  <c r="BE987" i="1"/>
  <c r="BE977" i="1"/>
  <c r="BE965" i="1"/>
  <c r="BE955" i="1"/>
  <c r="BE945" i="1"/>
  <c r="BE933" i="1"/>
  <c r="BE923" i="1"/>
  <c r="BE911" i="1"/>
  <c r="BE898" i="1"/>
  <c r="BE885" i="1"/>
  <c r="BE869" i="1"/>
  <c r="BE853" i="1"/>
  <c r="BE837" i="1"/>
  <c r="BE821" i="1"/>
  <c r="BE805" i="1"/>
  <c r="BE789" i="1"/>
  <c r="BE773" i="1"/>
  <c r="BE757" i="1"/>
  <c r="BE741" i="1"/>
  <c r="BE725" i="1"/>
  <c r="BE709" i="1"/>
  <c r="BE693" i="1"/>
  <c r="BE677" i="1"/>
  <c r="BE661" i="1"/>
  <c r="BE645" i="1"/>
  <c r="BE629" i="1"/>
  <c r="BE613" i="1"/>
  <c r="BE597" i="1"/>
  <c r="BE581" i="1"/>
  <c r="BE565" i="1"/>
  <c r="BE549" i="1"/>
  <c r="BE533" i="1"/>
  <c r="BE517" i="1"/>
  <c r="BE501" i="1"/>
  <c r="BE485" i="1"/>
  <c r="BE469" i="1"/>
  <c r="BE453" i="1"/>
  <c r="BE437" i="1"/>
  <c r="BE421" i="1"/>
  <c r="BE405" i="1"/>
  <c r="BE386" i="1"/>
  <c r="BE367" i="1"/>
  <c r="BE335" i="1"/>
  <c r="BE303" i="1"/>
  <c r="BE271" i="1"/>
  <c r="BE239" i="1"/>
  <c r="BE207" i="1"/>
  <c r="BE175" i="1"/>
  <c r="BE143" i="1"/>
  <c r="BE111" i="1"/>
  <c r="BE79" i="1"/>
  <c r="BE47" i="1"/>
  <c r="BE15" i="1"/>
  <c r="BG1471" i="1"/>
  <c r="BG1463" i="1"/>
  <c r="BG1455" i="1"/>
  <c r="BG1447" i="1"/>
  <c r="BG1439" i="1"/>
  <c r="BG1431" i="1"/>
  <c r="BG1423" i="1"/>
  <c r="BG1415" i="1"/>
  <c r="BG1407" i="1"/>
  <c r="BG1399" i="1"/>
  <c r="BG1391" i="1"/>
  <c r="BG1383" i="1"/>
  <c r="BG1375" i="1"/>
  <c r="BG1366" i="1"/>
  <c r="BG1355" i="1"/>
  <c r="BG1344" i="1"/>
  <c r="BG1334" i="1"/>
  <c r="BG1323" i="1"/>
  <c r="BG1312" i="1"/>
  <c r="BG1302" i="1"/>
  <c r="BG1291" i="1"/>
  <c r="BG1279" i="1"/>
  <c r="BG1266" i="1"/>
  <c r="BG1248" i="1"/>
  <c r="BG1226" i="1"/>
  <c r="BG1194" i="1"/>
  <c r="BG1162" i="1"/>
  <c r="BG1103" i="1"/>
  <c r="BG1039" i="1"/>
  <c r="BG975" i="1"/>
  <c r="BG911" i="1"/>
  <c r="BG847" i="1"/>
  <c r="BG698" i="1"/>
  <c r="BG529" i="1"/>
  <c r="BG322" i="1"/>
  <c r="BG1469" i="1"/>
  <c r="BG1461" i="1"/>
  <c r="BG1453" i="1"/>
  <c r="BG1445" i="1"/>
  <c r="BG1437" i="1"/>
  <c r="BG1429" i="1"/>
  <c r="BG1421" i="1"/>
  <c r="BG1413" i="1"/>
  <c r="BG1405" i="1"/>
  <c r="BG1397" i="1"/>
  <c r="BG1389" i="1"/>
  <c r="BG1381" i="1"/>
  <c r="BG1373" i="1"/>
  <c r="BG1363" i="1"/>
  <c r="BG1352" i="1"/>
  <c r="BG1342" i="1"/>
  <c r="BG1331" i="1"/>
  <c r="BG1320" i="1"/>
  <c r="BG1310" i="1"/>
  <c r="BG1299" i="1"/>
  <c r="BG1288" i="1"/>
  <c r="BG1275" i="1"/>
  <c r="BG1263" i="1"/>
  <c r="BG1242" i="1"/>
  <c r="BG1218" i="1"/>
  <c r="BG1186" i="1"/>
  <c r="BG1151" i="1"/>
  <c r="BG1087" i="1"/>
  <c r="BG1023" i="1"/>
  <c r="BG959" i="1"/>
  <c r="BG895" i="1"/>
  <c r="BG826" i="1"/>
  <c r="BG657" i="1"/>
  <c r="BG485" i="1"/>
  <c r="BG237" i="1"/>
  <c r="BG1468" i="1"/>
  <c r="BG1460" i="1"/>
  <c r="BG1452" i="1"/>
  <c r="BG1444" i="1"/>
  <c r="BG1436" i="1"/>
  <c r="BG1428" i="1"/>
  <c r="BG1420" i="1"/>
  <c r="BG1412" i="1"/>
  <c r="BG1404" i="1"/>
  <c r="BG1396" i="1"/>
  <c r="BG1388" i="1"/>
  <c r="BG1380" i="1"/>
  <c r="BG1371" i="1"/>
  <c r="BG1362" i="1"/>
  <c r="BG1351" i="1"/>
  <c r="BG1341" i="1"/>
  <c r="BG1330" i="1"/>
  <c r="BG1319" i="1"/>
  <c r="BG1309" i="1"/>
  <c r="BG1298" i="1"/>
  <c r="BG1287" i="1"/>
  <c r="BG1274" i="1"/>
  <c r="BG1261" i="1"/>
  <c r="BG1240" i="1"/>
  <c r="BG1215" i="1"/>
  <c r="BG1183" i="1"/>
  <c r="BG1143" i="1"/>
  <c r="BG1079" i="1"/>
  <c r="BG1015" i="1"/>
  <c r="BG951" i="1"/>
  <c r="BG887" i="1"/>
  <c r="BG805" i="1"/>
  <c r="BG634" i="1"/>
  <c r="BG465" i="1"/>
  <c r="BG173" i="1"/>
  <c r="BG1467" i="1"/>
  <c r="BG1459" i="1"/>
  <c r="BG1451" i="1"/>
  <c r="BG1443" i="1"/>
  <c r="BG1435" i="1"/>
  <c r="BG1427" i="1"/>
  <c r="BG1419" i="1"/>
  <c r="BG1411" i="1"/>
  <c r="BG1403" i="1"/>
  <c r="BG1395" i="1"/>
  <c r="BG1387" i="1"/>
  <c r="BG1379" i="1"/>
  <c r="BG1370" i="1"/>
  <c r="BG1360" i="1"/>
  <c r="BG1350" i="1"/>
  <c r="BG1339" i="1"/>
  <c r="BG1328" i="1"/>
  <c r="BG1318" i="1"/>
  <c r="BG1307" i="1"/>
  <c r="BG1296" i="1"/>
  <c r="BG1285" i="1"/>
  <c r="BG1272" i="1"/>
  <c r="BG1258" i="1"/>
  <c r="BG1239" i="1"/>
  <c r="BG1210" i="1"/>
  <c r="BG1178" i="1"/>
  <c r="BG1135" i="1"/>
  <c r="BG1071" i="1"/>
  <c r="BG1007" i="1"/>
  <c r="BG943" i="1"/>
  <c r="BG879" i="1"/>
  <c r="BG785" i="1"/>
  <c r="BG613" i="1"/>
  <c r="BG442" i="1"/>
  <c r="BG109" i="1"/>
  <c r="BG1466" i="1"/>
  <c r="BG1458" i="1"/>
  <c r="BG1450" i="1"/>
  <c r="BG1442" i="1"/>
  <c r="BG1434" i="1"/>
  <c r="BG1426" i="1"/>
  <c r="BG1418" i="1"/>
  <c r="BG1410" i="1"/>
  <c r="BG1402" i="1"/>
  <c r="BG1394" i="1"/>
  <c r="BG1386" i="1"/>
  <c r="BG1378" i="1"/>
  <c r="BG1369" i="1"/>
  <c r="BG1359" i="1"/>
  <c r="BG1349" i="1"/>
  <c r="BG1338" i="1"/>
  <c r="BG1327" i="1"/>
  <c r="BG1317" i="1"/>
  <c r="BG1306" i="1"/>
  <c r="BG1295" i="1"/>
  <c r="BG1283" i="1"/>
  <c r="BG1271" i="1"/>
  <c r="BG1256" i="1"/>
  <c r="BG1234" i="1"/>
  <c r="BG1207" i="1"/>
  <c r="BG1175" i="1"/>
  <c r="BG1127" i="1"/>
  <c r="BG1063" i="1"/>
  <c r="BG999" i="1"/>
  <c r="BG935" i="1"/>
  <c r="BG871" i="1"/>
  <c r="BG762" i="1"/>
  <c r="BG593" i="1"/>
  <c r="BG418" i="1"/>
  <c r="BF2" i="1"/>
  <c r="BG2" i="1" s="1"/>
  <c r="BG8" i="1"/>
  <c r="BG16" i="1"/>
  <c r="BG24" i="1"/>
  <c r="BG32" i="1"/>
  <c r="BG40" i="1"/>
  <c r="BG48" i="1"/>
  <c r="BG56" i="1"/>
  <c r="BG64" i="1"/>
  <c r="BG72" i="1"/>
  <c r="BG80" i="1"/>
  <c r="BG88" i="1"/>
  <c r="BG96" i="1"/>
  <c r="BG104" i="1"/>
  <c r="BG112" i="1"/>
  <c r="BG120" i="1"/>
  <c r="BG128" i="1"/>
  <c r="BG136" i="1"/>
  <c r="BG144" i="1"/>
  <c r="BG152" i="1"/>
  <c r="BG160" i="1"/>
  <c r="BG168" i="1"/>
  <c r="BG176" i="1"/>
  <c r="BG184" i="1"/>
  <c r="BG192" i="1"/>
  <c r="BG200" i="1"/>
  <c r="BG208" i="1"/>
  <c r="BG216" i="1"/>
  <c r="BG224" i="1"/>
  <c r="BG232" i="1"/>
  <c r="BG240" i="1"/>
  <c r="BG248" i="1"/>
  <c r="BG256" i="1"/>
  <c r="BG264" i="1"/>
  <c r="BG272" i="1"/>
  <c r="BG280" i="1"/>
  <c r="BG288" i="1"/>
  <c r="BG296" i="1"/>
  <c r="BG304" i="1"/>
  <c r="BG9" i="1"/>
  <c r="BG17" i="1"/>
  <c r="BG25" i="1"/>
  <c r="BG33" i="1"/>
  <c r="BG41" i="1"/>
  <c r="BG49" i="1"/>
  <c r="BG57" i="1"/>
  <c r="BG65" i="1"/>
  <c r="BG73" i="1"/>
  <c r="BG81" i="1"/>
  <c r="BG89" i="1"/>
  <c r="BG97" i="1"/>
  <c r="BG105" i="1"/>
  <c r="BG113" i="1"/>
  <c r="BG121" i="1"/>
  <c r="BG129" i="1"/>
  <c r="BG137" i="1"/>
  <c r="BG145" i="1"/>
  <c r="BG153" i="1"/>
  <c r="BG161" i="1"/>
  <c r="BG169" i="1"/>
  <c r="BG177" i="1"/>
  <c r="BG185" i="1"/>
  <c r="BG193" i="1"/>
  <c r="BG201" i="1"/>
  <c r="BG209" i="1"/>
  <c r="BG217" i="1"/>
  <c r="BG225" i="1"/>
  <c r="BG233" i="1"/>
  <c r="BG241" i="1"/>
  <c r="BG249" i="1"/>
  <c r="BG3" i="1"/>
  <c r="BG11" i="1"/>
  <c r="BG19" i="1"/>
  <c r="BG27" i="1"/>
  <c r="BG35" i="1"/>
  <c r="BG43" i="1"/>
  <c r="BG51" i="1"/>
  <c r="BG59" i="1"/>
  <c r="BG67" i="1"/>
  <c r="BG75" i="1"/>
  <c r="BG83" i="1"/>
  <c r="BG91" i="1"/>
  <c r="BG99" i="1"/>
  <c r="BG107" i="1"/>
  <c r="BG115" i="1"/>
  <c r="BG123" i="1"/>
  <c r="BG131" i="1"/>
  <c r="BG139" i="1"/>
  <c r="BG147" i="1"/>
  <c r="BG155" i="1"/>
  <c r="BG163" i="1"/>
  <c r="BG171" i="1"/>
  <c r="BG179" i="1"/>
  <c r="BG187" i="1"/>
  <c r="BG195" i="1"/>
  <c r="BG203" i="1"/>
  <c r="BG211" i="1"/>
  <c r="BG219" i="1"/>
  <c r="BG227" i="1"/>
  <c r="BG235" i="1"/>
  <c r="BG243" i="1"/>
  <c r="BG4" i="1"/>
  <c r="BG12" i="1"/>
  <c r="BG20" i="1"/>
  <c r="BG28" i="1"/>
  <c r="BG36" i="1"/>
  <c r="BG44" i="1"/>
  <c r="BG52" i="1"/>
  <c r="BG60" i="1"/>
  <c r="BG68" i="1"/>
  <c r="BG76" i="1"/>
  <c r="BG84" i="1"/>
  <c r="BG92" i="1"/>
  <c r="BG100" i="1"/>
  <c r="BG108" i="1"/>
  <c r="BG116" i="1"/>
  <c r="BG124" i="1"/>
  <c r="BG132" i="1"/>
  <c r="BG140" i="1"/>
  <c r="BG148" i="1"/>
  <c r="BG156" i="1"/>
  <c r="BG164" i="1"/>
  <c r="BG172" i="1"/>
  <c r="BG180" i="1"/>
  <c r="BG188" i="1"/>
  <c r="BG196" i="1"/>
  <c r="BG204" i="1"/>
  <c r="BG212" i="1"/>
  <c r="BG220" i="1"/>
  <c r="BG228" i="1"/>
  <c r="BG236" i="1"/>
  <c r="BG244" i="1"/>
  <c r="BG252" i="1"/>
  <c r="BG260" i="1"/>
  <c r="BG268" i="1"/>
  <c r="BG276" i="1"/>
  <c r="BG284" i="1"/>
  <c r="BG292" i="1"/>
  <c r="BG300" i="1"/>
  <c r="BG308" i="1"/>
  <c r="BG15" i="1"/>
  <c r="BG31" i="1"/>
  <c r="BG47" i="1"/>
  <c r="BG63" i="1"/>
  <c r="BG79" i="1"/>
  <c r="BG95" i="1"/>
  <c r="BG111" i="1"/>
  <c r="BG127" i="1"/>
  <c r="BG143" i="1"/>
  <c r="BG159" i="1"/>
  <c r="BG175" i="1"/>
  <c r="BG191" i="1"/>
  <c r="BG207" i="1"/>
  <c r="BG223" i="1"/>
  <c r="BG239" i="1"/>
  <c r="BG254" i="1"/>
  <c r="BG265" i="1"/>
  <c r="BG275" i="1"/>
  <c r="BG286" i="1"/>
  <c r="BG297" i="1"/>
  <c r="BG307" i="1"/>
  <c r="BG316" i="1"/>
  <c r="BG324" i="1"/>
  <c r="BG332" i="1"/>
  <c r="BG340" i="1"/>
  <c r="BG348" i="1"/>
  <c r="BG356" i="1"/>
  <c r="BG364" i="1"/>
  <c r="BG372" i="1"/>
  <c r="BG380" i="1"/>
  <c r="BG388" i="1"/>
  <c r="BG396" i="1"/>
  <c r="BG404" i="1"/>
  <c r="BG412" i="1"/>
  <c r="BG420" i="1"/>
  <c r="BG428" i="1"/>
  <c r="BG436" i="1"/>
  <c r="BG444" i="1"/>
  <c r="BG452" i="1"/>
  <c r="BG460" i="1"/>
  <c r="BG468" i="1"/>
  <c r="BG476" i="1"/>
  <c r="BG484" i="1"/>
  <c r="BG492" i="1"/>
  <c r="BG500" i="1"/>
  <c r="BG508" i="1"/>
  <c r="BG516" i="1"/>
  <c r="BG524" i="1"/>
  <c r="BG532" i="1"/>
  <c r="BG540" i="1"/>
  <c r="BG548" i="1"/>
  <c r="BG556" i="1"/>
  <c r="BG564" i="1"/>
  <c r="BG572" i="1"/>
  <c r="BG580" i="1"/>
  <c r="BG588" i="1"/>
  <c r="BG596" i="1"/>
  <c r="BG604" i="1"/>
  <c r="BG612" i="1"/>
  <c r="BG620" i="1"/>
  <c r="BG628" i="1"/>
  <c r="BG636" i="1"/>
  <c r="BG644" i="1"/>
  <c r="BG652" i="1"/>
  <c r="BG660" i="1"/>
  <c r="BG668" i="1"/>
  <c r="BG676" i="1"/>
  <c r="BG684" i="1"/>
  <c r="BG692" i="1"/>
  <c r="BG700" i="1"/>
  <c r="BG708" i="1"/>
  <c r="BG716" i="1"/>
  <c r="BG724" i="1"/>
  <c r="BG732" i="1"/>
  <c r="BG740" i="1"/>
  <c r="BG748" i="1"/>
  <c r="BG756" i="1"/>
  <c r="BG764" i="1"/>
  <c r="BG772" i="1"/>
  <c r="BG780" i="1"/>
  <c r="BG788" i="1"/>
  <c r="BG796" i="1"/>
  <c r="BG804" i="1"/>
  <c r="BG812" i="1"/>
  <c r="BG820" i="1"/>
  <c r="BG828" i="1"/>
  <c r="BG836" i="1"/>
  <c r="BG5" i="1"/>
  <c r="BG21" i="1"/>
  <c r="BG37" i="1"/>
  <c r="BG53" i="1"/>
  <c r="BG69" i="1"/>
  <c r="BG85" i="1"/>
  <c r="BG101" i="1"/>
  <c r="BG117" i="1"/>
  <c r="BG133" i="1"/>
  <c r="BG149" i="1"/>
  <c r="BG165" i="1"/>
  <c r="BG181" i="1"/>
  <c r="BG197" i="1"/>
  <c r="BG213" i="1"/>
  <c r="BG229" i="1"/>
  <c r="BG245" i="1"/>
  <c r="BG257" i="1"/>
  <c r="BG267" i="1"/>
  <c r="BG278" i="1"/>
  <c r="BG289" i="1"/>
  <c r="BG299" i="1"/>
  <c r="BG310" i="1"/>
  <c r="BG318" i="1"/>
  <c r="BG326" i="1"/>
  <c r="BG334" i="1"/>
  <c r="BG342" i="1"/>
  <c r="BG350" i="1"/>
  <c r="BG358" i="1"/>
  <c r="BG366" i="1"/>
  <c r="BG374" i="1"/>
  <c r="BG382" i="1"/>
  <c r="BG390" i="1"/>
  <c r="BG398" i="1"/>
  <c r="BG406" i="1"/>
  <c r="BG414" i="1"/>
  <c r="BG422" i="1"/>
  <c r="BG430" i="1"/>
  <c r="BG438" i="1"/>
  <c r="BG446" i="1"/>
  <c r="BG454" i="1"/>
  <c r="BG462" i="1"/>
  <c r="BG470" i="1"/>
  <c r="BG478" i="1"/>
  <c r="BG486" i="1"/>
  <c r="BG494" i="1"/>
  <c r="BG502" i="1"/>
  <c r="BG510" i="1"/>
  <c r="BG518" i="1"/>
  <c r="BG526" i="1"/>
  <c r="BG534" i="1"/>
  <c r="BG542" i="1"/>
  <c r="BG550" i="1"/>
  <c r="BG558" i="1"/>
  <c r="BG566" i="1"/>
  <c r="BG574" i="1"/>
  <c r="BG582" i="1"/>
  <c r="BG590" i="1"/>
  <c r="BG598" i="1"/>
  <c r="BG606" i="1"/>
  <c r="BG614" i="1"/>
  <c r="BG622" i="1"/>
  <c r="BG630" i="1"/>
  <c r="BG638" i="1"/>
  <c r="BG646" i="1"/>
  <c r="BG654" i="1"/>
  <c r="BG662" i="1"/>
  <c r="BG670" i="1"/>
  <c r="BG678" i="1"/>
  <c r="BG686" i="1"/>
  <c r="BG694" i="1"/>
  <c r="BG702" i="1"/>
  <c r="BG710" i="1"/>
  <c r="BG718" i="1"/>
  <c r="BG726" i="1"/>
  <c r="BG734" i="1"/>
  <c r="BG742" i="1"/>
  <c r="BG750" i="1"/>
  <c r="BG758" i="1"/>
  <c r="BG766" i="1"/>
  <c r="BG774" i="1"/>
  <c r="BG782" i="1"/>
  <c r="BG790" i="1"/>
  <c r="BG798" i="1"/>
  <c r="BG806" i="1"/>
  <c r="BG814" i="1"/>
  <c r="BG822" i="1"/>
  <c r="BG830" i="1"/>
  <c r="BG6" i="1"/>
  <c r="BG22" i="1"/>
  <c r="BG38" i="1"/>
  <c r="BG54" i="1"/>
  <c r="BG70" i="1"/>
  <c r="BG86" i="1"/>
  <c r="BG102" i="1"/>
  <c r="BG118" i="1"/>
  <c r="BG134" i="1"/>
  <c r="BG150" i="1"/>
  <c r="BG166" i="1"/>
  <c r="BG182" i="1"/>
  <c r="BG198" i="1"/>
  <c r="BG214" i="1"/>
  <c r="BG230" i="1"/>
  <c r="BG246" i="1"/>
  <c r="BG258" i="1"/>
  <c r="BG269" i="1"/>
  <c r="BG279" i="1"/>
  <c r="BG290" i="1"/>
  <c r="BG301" i="1"/>
  <c r="BG311" i="1"/>
  <c r="BG319" i="1"/>
  <c r="BG327" i="1"/>
  <c r="BG335" i="1"/>
  <c r="BG343" i="1"/>
  <c r="BG351" i="1"/>
  <c r="BG359" i="1"/>
  <c r="BG367" i="1"/>
  <c r="BG375" i="1"/>
  <c r="BG383" i="1"/>
  <c r="BG391" i="1"/>
  <c r="BG399" i="1"/>
  <c r="BG407" i="1"/>
  <c r="BG415" i="1"/>
  <c r="BG423" i="1"/>
  <c r="BG431" i="1"/>
  <c r="BG439" i="1"/>
  <c r="BG447" i="1"/>
  <c r="BG455" i="1"/>
  <c r="BG463" i="1"/>
  <c r="BG471" i="1"/>
  <c r="BG479" i="1"/>
  <c r="BG487" i="1"/>
  <c r="BG495" i="1"/>
  <c r="BG503" i="1"/>
  <c r="BG511" i="1"/>
  <c r="BG519" i="1"/>
  <c r="BG527" i="1"/>
  <c r="BG535" i="1"/>
  <c r="BG543" i="1"/>
  <c r="BG551" i="1"/>
  <c r="BG559" i="1"/>
  <c r="BG567" i="1"/>
  <c r="BG575" i="1"/>
  <c r="BG583" i="1"/>
  <c r="BG591" i="1"/>
  <c r="BG599" i="1"/>
  <c r="BG607" i="1"/>
  <c r="BG615" i="1"/>
  <c r="BG623" i="1"/>
  <c r="BG631" i="1"/>
  <c r="BG639" i="1"/>
  <c r="BG647" i="1"/>
  <c r="BG655" i="1"/>
  <c r="BG663" i="1"/>
  <c r="BG671" i="1"/>
  <c r="BG679" i="1"/>
  <c r="BG687" i="1"/>
  <c r="BG695" i="1"/>
  <c r="BG703" i="1"/>
  <c r="BG711" i="1"/>
  <c r="BG719" i="1"/>
  <c r="BG727" i="1"/>
  <c r="BG735" i="1"/>
  <c r="BG743" i="1"/>
  <c r="BG751" i="1"/>
  <c r="BG759" i="1"/>
  <c r="BG767" i="1"/>
  <c r="BG775" i="1"/>
  <c r="BG783" i="1"/>
  <c r="BG791" i="1"/>
  <c r="BG799" i="1"/>
  <c r="BG807" i="1"/>
  <c r="BG815" i="1"/>
  <c r="BG823" i="1"/>
  <c r="BG831" i="1"/>
  <c r="BG7" i="1"/>
  <c r="BG23" i="1"/>
  <c r="BG39" i="1"/>
  <c r="BG55" i="1"/>
  <c r="BG71" i="1"/>
  <c r="BG87" i="1"/>
  <c r="BG103" i="1"/>
  <c r="BG119" i="1"/>
  <c r="BG135" i="1"/>
  <c r="BG151" i="1"/>
  <c r="BG167" i="1"/>
  <c r="BG183" i="1"/>
  <c r="BG199" i="1"/>
  <c r="BG215" i="1"/>
  <c r="BG231" i="1"/>
  <c r="BG247" i="1"/>
  <c r="BG259" i="1"/>
  <c r="BG270" i="1"/>
  <c r="BG281" i="1"/>
  <c r="BG291" i="1"/>
  <c r="BG302" i="1"/>
  <c r="BG312" i="1"/>
  <c r="BG320" i="1"/>
  <c r="BG328" i="1"/>
  <c r="BG336" i="1"/>
  <c r="BG344" i="1"/>
  <c r="BG352" i="1"/>
  <c r="BG360" i="1"/>
  <c r="BG368" i="1"/>
  <c r="BG376" i="1"/>
  <c r="BG384" i="1"/>
  <c r="BG392" i="1"/>
  <c r="BG400" i="1"/>
  <c r="BG408" i="1"/>
  <c r="BG416" i="1"/>
  <c r="BG424" i="1"/>
  <c r="BG432" i="1"/>
  <c r="BG440" i="1"/>
  <c r="BG448" i="1"/>
  <c r="BG456" i="1"/>
  <c r="BG464" i="1"/>
  <c r="BG472" i="1"/>
  <c r="BG480" i="1"/>
  <c r="BG488" i="1"/>
  <c r="BG496" i="1"/>
  <c r="BG504" i="1"/>
  <c r="BG512" i="1"/>
  <c r="BG520" i="1"/>
  <c r="BG528" i="1"/>
  <c r="BG536" i="1"/>
  <c r="BG544" i="1"/>
  <c r="BG552" i="1"/>
  <c r="BG560" i="1"/>
  <c r="BG568" i="1"/>
  <c r="BG576" i="1"/>
  <c r="BG584" i="1"/>
  <c r="BG592" i="1"/>
  <c r="BG600" i="1"/>
  <c r="BG608" i="1"/>
  <c r="BG616" i="1"/>
  <c r="BG624" i="1"/>
  <c r="BG632" i="1"/>
  <c r="BG640" i="1"/>
  <c r="BG648" i="1"/>
  <c r="BG656" i="1"/>
  <c r="BG664" i="1"/>
  <c r="BG672" i="1"/>
  <c r="BG680" i="1"/>
  <c r="BG688" i="1"/>
  <c r="BG696" i="1"/>
  <c r="BG704" i="1"/>
  <c r="BG712" i="1"/>
  <c r="BG720" i="1"/>
  <c r="BG728" i="1"/>
  <c r="BG736" i="1"/>
  <c r="BG744" i="1"/>
  <c r="BG752" i="1"/>
  <c r="BG760" i="1"/>
  <c r="BG768" i="1"/>
  <c r="BG776" i="1"/>
  <c r="BG784" i="1"/>
  <c r="BG792" i="1"/>
  <c r="BG800" i="1"/>
  <c r="BG808" i="1"/>
  <c r="BG816" i="1"/>
  <c r="BG824" i="1"/>
  <c r="BG832" i="1"/>
  <c r="BG10" i="1"/>
  <c r="BG26" i="1"/>
  <c r="BG42" i="1"/>
  <c r="BG58" i="1"/>
  <c r="BG74" i="1"/>
  <c r="BG90" i="1"/>
  <c r="BG106" i="1"/>
  <c r="BG122" i="1"/>
  <c r="BG138" i="1"/>
  <c r="BG154" i="1"/>
  <c r="BG170" i="1"/>
  <c r="BG186" i="1"/>
  <c r="BG202" i="1"/>
  <c r="BG218" i="1"/>
  <c r="BG234" i="1"/>
  <c r="BG250" i="1"/>
  <c r="BG261" i="1"/>
  <c r="BG271" i="1"/>
  <c r="BG282" i="1"/>
  <c r="BG293" i="1"/>
  <c r="BG303" i="1"/>
  <c r="BG313" i="1"/>
  <c r="BG321" i="1"/>
  <c r="BG329" i="1"/>
  <c r="BG337" i="1"/>
  <c r="BG345" i="1"/>
  <c r="BG353" i="1"/>
  <c r="BG361" i="1"/>
  <c r="BG369" i="1"/>
  <c r="BG377" i="1"/>
  <c r="BG385" i="1"/>
  <c r="BG393" i="1"/>
  <c r="BG401" i="1"/>
  <c r="BG409" i="1"/>
  <c r="BG417" i="1"/>
  <c r="BG425" i="1"/>
  <c r="BG14" i="1"/>
  <c r="BG30" i="1"/>
  <c r="BG46" i="1"/>
  <c r="BG62" i="1"/>
  <c r="BG78" i="1"/>
  <c r="BG94" i="1"/>
  <c r="BG110" i="1"/>
  <c r="BG126" i="1"/>
  <c r="BG142" i="1"/>
  <c r="BG158" i="1"/>
  <c r="BG174" i="1"/>
  <c r="BG190" i="1"/>
  <c r="BG206" i="1"/>
  <c r="BG222" i="1"/>
  <c r="BG238" i="1"/>
  <c r="BG253" i="1"/>
  <c r="BG263" i="1"/>
  <c r="BG274" i="1"/>
  <c r="BG285" i="1"/>
  <c r="BG295" i="1"/>
  <c r="BG306" i="1"/>
  <c r="BG315" i="1"/>
  <c r="BG323" i="1"/>
  <c r="BG331" i="1"/>
  <c r="BG339" i="1"/>
  <c r="BG347" i="1"/>
  <c r="BG355" i="1"/>
  <c r="BG363" i="1"/>
  <c r="BG371" i="1"/>
  <c r="BG379" i="1"/>
  <c r="BG387" i="1"/>
  <c r="BG395" i="1"/>
  <c r="BG403" i="1"/>
  <c r="BG411" i="1"/>
  <c r="BG419" i="1"/>
  <c r="BG427" i="1"/>
  <c r="BG435" i="1"/>
  <c r="BG443" i="1"/>
  <c r="BG451" i="1"/>
  <c r="BG459" i="1"/>
  <c r="BG467" i="1"/>
  <c r="BG475" i="1"/>
  <c r="BG483" i="1"/>
  <c r="BG491" i="1"/>
  <c r="BG499" i="1"/>
  <c r="BG507" i="1"/>
  <c r="BG515" i="1"/>
  <c r="BG523" i="1"/>
  <c r="BG531" i="1"/>
  <c r="BG539" i="1"/>
  <c r="BG547" i="1"/>
  <c r="BG555" i="1"/>
  <c r="BG563" i="1"/>
  <c r="BG571" i="1"/>
  <c r="BG579" i="1"/>
  <c r="BG587" i="1"/>
  <c r="BG595" i="1"/>
  <c r="BG603" i="1"/>
  <c r="BG611" i="1"/>
  <c r="BG619" i="1"/>
  <c r="BG627" i="1"/>
  <c r="BG635" i="1"/>
  <c r="BG643" i="1"/>
  <c r="BG651" i="1"/>
  <c r="BG659" i="1"/>
  <c r="BG667" i="1"/>
  <c r="BG675" i="1"/>
  <c r="BG683" i="1"/>
  <c r="BG691" i="1"/>
  <c r="BG699" i="1"/>
  <c r="BG707" i="1"/>
  <c r="BG715" i="1"/>
  <c r="BG723" i="1"/>
  <c r="BG731" i="1"/>
  <c r="BG739" i="1"/>
  <c r="BG747" i="1"/>
  <c r="BG755" i="1"/>
  <c r="BG763" i="1"/>
  <c r="BG771" i="1"/>
  <c r="BG779" i="1"/>
  <c r="BG787" i="1"/>
  <c r="BG795" i="1"/>
  <c r="BG803" i="1"/>
  <c r="BG811" i="1"/>
  <c r="BG819" i="1"/>
  <c r="BG61" i="1"/>
  <c r="BG125" i="1"/>
  <c r="BG189" i="1"/>
  <c r="BG251" i="1"/>
  <c r="BG294" i="1"/>
  <c r="BG330" i="1"/>
  <c r="BG362" i="1"/>
  <c r="BG394" i="1"/>
  <c r="BG426" i="1"/>
  <c r="BG449" i="1"/>
  <c r="BG469" i="1"/>
  <c r="BG490" i="1"/>
  <c r="BG513" i="1"/>
  <c r="BG533" i="1"/>
  <c r="BG554" i="1"/>
  <c r="BG577" i="1"/>
  <c r="BG597" i="1"/>
  <c r="BG618" i="1"/>
  <c r="BG641" i="1"/>
  <c r="BG661" i="1"/>
  <c r="BG682" i="1"/>
  <c r="BG705" i="1"/>
  <c r="BG725" i="1"/>
  <c r="BG746" i="1"/>
  <c r="BG769" i="1"/>
  <c r="BG789" i="1"/>
  <c r="BG810" i="1"/>
  <c r="BG829" i="1"/>
  <c r="BG841" i="1"/>
  <c r="BG849" i="1"/>
  <c r="BG857" i="1"/>
  <c r="BG865" i="1"/>
  <c r="BG873" i="1"/>
  <c r="BG881" i="1"/>
  <c r="BG889" i="1"/>
  <c r="BG897" i="1"/>
  <c r="BG905" i="1"/>
  <c r="BG913" i="1"/>
  <c r="BG921" i="1"/>
  <c r="BG929" i="1"/>
  <c r="BG937" i="1"/>
  <c r="BG945" i="1"/>
  <c r="BG953" i="1"/>
  <c r="BG961" i="1"/>
  <c r="BG969" i="1"/>
  <c r="BG977" i="1"/>
  <c r="BG985" i="1"/>
  <c r="BG993" i="1"/>
  <c r="BG1001" i="1"/>
  <c r="BG1009" i="1"/>
  <c r="BG1017" i="1"/>
  <c r="BG1025" i="1"/>
  <c r="BG1033" i="1"/>
  <c r="BG1041" i="1"/>
  <c r="BG1049" i="1"/>
  <c r="BG1057" i="1"/>
  <c r="BG1065" i="1"/>
  <c r="BG1073" i="1"/>
  <c r="BG1081" i="1"/>
  <c r="BG1089" i="1"/>
  <c r="BG1097" i="1"/>
  <c r="BG1105" i="1"/>
  <c r="BG1113" i="1"/>
  <c r="BG1121" i="1"/>
  <c r="BG1129" i="1"/>
  <c r="BG1137" i="1"/>
  <c r="BG1145" i="1"/>
  <c r="BG1153" i="1"/>
  <c r="BG1161" i="1"/>
  <c r="BG1169" i="1"/>
  <c r="BG1177" i="1"/>
  <c r="BG1185" i="1"/>
  <c r="BG1193" i="1"/>
  <c r="BG1201" i="1"/>
  <c r="BG1209" i="1"/>
  <c r="BG1217" i="1"/>
  <c r="BG1225" i="1"/>
  <c r="BG1233" i="1"/>
  <c r="BG1241" i="1"/>
  <c r="BG1249" i="1"/>
  <c r="BG1257" i="1"/>
  <c r="BG1265" i="1"/>
  <c r="BG1273" i="1"/>
  <c r="BG1281" i="1"/>
  <c r="BG1289" i="1"/>
  <c r="BG1297" i="1"/>
  <c r="BG1305" i="1"/>
  <c r="BG1313" i="1"/>
  <c r="BG1321" i="1"/>
  <c r="BG1329" i="1"/>
  <c r="BG1337" i="1"/>
  <c r="BG1345" i="1"/>
  <c r="BG1353" i="1"/>
  <c r="BG1361" i="1"/>
  <c r="BG66" i="1"/>
  <c r="BG130" i="1"/>
  <c r="BG194" i="1"/>
  <c r="BG255" i="1"/>
  <c r="BG298" i="1"/>
  <c r="BG333" i="1"/>
  <c r="BG365" i="1"/>
  <c r="BG397" i="1"/>
  <c r="BG429" i="1"/>
  <c r="BG450" i="1"/>
  <c r="BG473" i="1"/>
  <c r="BG493" i="1"/>
  <c r="BG514" i="1"/>
  <c r="BG537" i="1"/>
  <c r="BG557" i="1"/>
  <c r="BG578" i="1"/>
  <c r="BG601" i="1"/>
  <c r="BG621" i="1"/>
  <c r="BG642" i="1"/>
  <c r="BG665" i="1"/>
  <c r="BG685" i="1"/>
  <c r="BG706" i="1"/>
  <c r="BG729" i="1"/>
  <c r="BG749" i="1"/>
  <c r="BG770" i="1"/>
  <c r="BG793" i="1"/>
  <c r="BG813" i="1"/>
  <c r="BG833" i="1"/>
  <c r="BG842" i="1"/>
  <c r="BG850" i="1"/>
  <c r="BG858" i="1"/>
  <c r="BG866" i="1"/>
  <c r="BG874" i="1"/>
  <c r="BG882" i="1"/>
  <c r="BG890" i="1"/>
  <c r="BG898" i="1"/>
  <c r="BG906" i="1"/>
  <c r="BG914" i="1"/>
  <c r="BG922" i="1"/>
  <c r="BG930" i="1"/>
  <c r="BG938" i="1"/>
  <c r="BG946" i="1"/>
  <c r="BG954" i="1"/>
  <c r="BG962" i="1"/>
  <c r="BG970" i="1"/>
  <c r="BG978" i="1"/>
  <c r="BG986" i="1"/>
  <c r="BG994" i="1"/>
  <c r="BG1002" i="1"/>
  <c r="BG1010" i="1"/>
  <c r="BG1018" i="1"/>
  <c r="BG1026" i="1"/>
  <c r="BG1034" i="1"/>
  <c r="BG1042" i="1"/>
  <c r="BG1050" i="1"/>
  <c r="BG1058" i="1"/>
  <c r="BG1066" i="1"/>
  <c r="BG1074" i="1"/>
  <c r="BG1082" i="1"/>
  <c r="BG1090" i="1"/>
  <c r="BG1098" i="1"/>
  <c r="BG1106" i="1"/>
  <c r="BG1114" i="1"/>
  <c r="BG1122" i="1"/>
  <c r="BG1130" i="1"/>
  <c r="BG1138" i="1"/>
  <c r="BG1146" i="1"/>
  <c r="BG1154" i="1"/>
  <c r="BG13" i="1"/>
  <c r="BG77" i="1"/>
  <c r="BG141" i="1"/>
  <c r="BG205" i="1"/>
  <c r="BG262" i="1"/>
  <c r="BG305" i="1"/>
  <c r="BG338" i="1"/>
  <c r="BG370" i="1"/>
  <c r="BG402" i="1"/>
  <c r="BG433" i="1"/>
  <c r="BG453" i="1"/>
  <c r="BG474" i="1"/>
  <c r="BG497" i="1"/>
  <c r="BG517" i="1"/>
  <c r="BG538" i="1"/>
  <c r="BG561" i="1"/>
  <c r="BG581" i="1"/>
  <c r="BG602" i="1"/>
  <c r="BG625" i="1"/>
  <c r="BG645" i="1"/>
  <c r="BG666" i="1"/>
  <c r="BG689" i="1"/>
  <c r="BG709" i="1"/>
  <c r="BG730" i="1"/>
  <c r="BG753" i="1"/>
  <c r="BG773" i="1"/>
  <c r="BG794" i="1"/>
  <c r="BG817" i="1"/>
  <c r="BG834" i="1"/>
  <c r="BG843" i="1"/>
  <c r="BG851" i="1"/>
  <c r="BG859" i="1"/>
  <c r="BG867" i="1"/>
  <c r="BG875" i="1"/>
  <c r="BG883" i="1"/>
  <c r="BG891" i="1"/>
  <c r="BG899" i="1"/>
  <c r="BG907" i="1"/>
  <c r="BG915" i="1"/>
  <c r="BG923" i="1"/>
  <c r="BG931" i="1"/>
  <c r="BG939" i="1"/>
  <c r="BG947" i="1"/>
  <c r="BG955" i="1"/>
  <c r="BG963" i="1"/>
  <c r="BG971" i="1"/>
  <c r="BG979" i="1"/>
  <c r="BG987" i="1"/>
  <c r="BG995" i="1"/>
  <c r="BG1003" i="1"/>
  <c r="BG1011" i="1"/>
  <c r="BG1019" i="1"/>
  <c r="BG1027" i="1"/>
  <c r="BG1035" i="1"/>
  <c r="BG1043" i="1"/>
  <c r="BG1051" i="1"/>
  <c r="BG1059" i="1"/>
  <c r="BG1067" i="1"/>
  <c r="BG1075" i="1"/>
  <c r="BG1083" i="1"/>
  <c r="BG1091" i="1"/>
  <c r="BG1099" i="1"/>
  <c r="BG1107" i="1"/>
  <c r="BG1115" i="1"/>
  <c r="BG1123" i="1"/>
  <c r="BG1131" i="1"/>
  <c r="BG1139" i="1"/>
  <c r="BG1147" i="1"/>
  <c r="BG1155" i="1"/>
  <c r="BG1163" i="1"/>
  <c r="BG1171" i="1"/>
  <c r="BG1179" i="1"/>
  <c r="BG1187" i="1"/>
  <c r="BG1195" i="1"/>
  <c r="BG1203" i="1"/>
  <c r="BG1211" i="1"/>
  <c r="BG1219" i="1"/>
  <c r="BG1227" i="1"/>
  <c r="BG1235" i="1"/>
  <c r="BG1243" i="1"/>
  <c r="BG1251" i="1"/>
  <c r="BG1259" i="1"/>
  <c r="BG18" i="1"/>
  <c r="BG82" i="1"/>
  <c r="BG146" i="1"/>
  <c r="BG210" i="1"/>
  <c r="BG266" i="1"/>
  <c r="BG309" i="1"/>
  <c r="BG341" i="1"/>
  <c r="BG373" i="1"/>
  <c r="BG405" i="1"/>
  <c r="BG434" i="1"/>
  <c r="BG457" i="1"/>
  <c r="BG477" i="1"/>
  <c r="BG498" i="1"/>
  <c r="BG521" i="1"/>
  <c r="BG541" i="1"/>
  <c r="BG562" i="1"/>
  <c r="BG585" i="1"/>
  <c r="BG605" i="1"/>
  <c r="BG626" i="1"/>
  <c r="BG649" i="1"/>
  <c r="BG669" i="1"/>
  <c r="BG690" i="1"/>
  <c r="BG713" i="1"/>
  <c r="BG733" i="1"/>
  <c r="BG754" i="1"/>
  <c r="BG777" i="1"/>
  <c r="BG797" i="1"/>
  <c r="BG818" i="1"/>
  <c r="BG835" i="1"/>
  <c r="BG844" i="1"/>
  <c r="BG852" i="1"/>
  <c r="BG860" i="1"/>
  <c r="BG868" i="1"/>
  <c r="BG876" i="1"/>
  <c r="BG884" i="1"/>
  <c r="BG892" i="1"/>
  <c r="BG900" i="1"/>
  <c r="BG908" i="1"/>
  <c r="BG916" i="1"/>
  <c r="BG924" i="1"/>
  <c r="BG932" i="1"/>
  <c r="BG940" i="1"/>
  <c r="BG948" i="1"/>
  <c r="BG956" i="1"/>
  <c r="BG964" i="1"/>
  <c r="BG972" i="1"/>
  <c r="BG980" i="1"/>
  <c r="BG988" i="1"/>
  <c r="BG996" i="1"/>
  <c r="BG1004" i="1"/>
  <c r="BG1012" i="1"/>
  <c r="BG1020" i="1"/>
  <c r="BG1028" i="1"/>
  <c r="BG1036" i="1"/>
  <c r="BG1044" i="1"/>
  <c r="BG1052" i="1"/>
  <c r="BG1060" i="1"/>
  <c r="BG1068" i="1"/>
  <c r="BG1076" i="1"/>
  <c r="BG1084" i="1"/>
  <c r="BG1092" i="1"/>
  <c r="BG1100" i="1"/>
  <c r="BG1108" i="1"/>
  <c r="BG1116" i="1"/>
  <c r="BG1124" i="1"/>
  <c r="BG1132" i="1"/>
  <c r="BG1140" i="1"/>
  <c r="BG1148" i="1"/>
  <c r="BG1156" i="1"/>
  <c r="BG1164" i="1"/>
  <c r="BG1172" i="1"/>
  <c r="BG1180" i="1"/>
  <c r="BG1188" i="1"/>
  <c r="BG1196" i="1"/>
  <c r="BG1204" i="1"/>
  <c r="BG1212" i="1"/>
  <c r="BG1220" i="1"/>
  <c r="BG1228" i="1"/>
  <c r="BG1236" i="1"/>
  <c r="BG1244" i="1"/>
  <c r="BG1252" i="1"/>
  <c r="BG1260" i="1"/>
  <c r="BG1268" i="1"/>
  <c r="BG1276" i="1"/>
  <c r="BG1284" i="1"/>
  <c r="BG1292" i="1"/>
  <c r="BG1300" i="1"/>
  <c r="BG1308" i="1"/>
  <c r="BG1316" i="1"/>
  <c r="BG1324" i="1"/>
  <c r="BG1332" i="1"/>
  <c r="BG1340" i="1"/>
  <c r="BG1348" i="1"/>
  <c r="BG1356" i="1"/>
  <c r="BG1364" i="1"/>
  <c r="BG1372" i="1"/>
  <c r="BG29" i="1"/>
  <c r="BG93" i="1"/>
  <c r="BG157" i="1"/>
  <c r="BG221" i="1"/>
  <c r="BG273" i="1"/>
  <c r="BG314" i="1"/>
  <c r="BG346" i="1"/>
  <c r="BG378" i="1"/>
  <c r="BG410" i="1"/>
  <c r="BG437" i="1"/>
  <c r="BG458" i="1"/>
  <c r="BG481" i="1"/>
  <c r="BG501" i="1"/>
  <c r="BG522" i="1"/>
  <c r="BG545" i="1"/>
  <c r="BG565" i="1"/>
  <c r="BG586" i="1"/>
  <c r="BG609" i="1"/>
  <c r="BG629" i="1"/>
  <c r="BG650" i="1"/>
  <c r="BG673" i="1"/>
  <c r="BG693" i="1"/>
  <c r="BG714" i="1"/>
  <c r="BG737" i="1"/>
  <c r="BG757" i="1"/>
  <c r="BG778" i="1"/>
  <c r="BG801" i="1"/>
  <c r="BG821" i="1"/>
  <c r="BG837" i="1"/>
  <c r="BG845" i="1"/>
  <c r="BG853" i="1"/>
  <c r="BG861" i="1"/>
  <c r="BG869" i="1"/>
  <c r="BG877" i="1"/>
  <c r="BG885" i="1"/>
  <c r="BG893" i="1"/>
  <c r="BG901" i="1"/>
  <c r="BG909" i="1"/>
  <c r="BG917" i="1"/>
  <c r="BG925" i="1"/>
  <c r="BG933" i="1"/>
  <c r="BG941" i="1"/>
  <c r="BG949" i="1"/>
  <c r="BG957" i="1"/>
  <c r="BG965" i="1"/>
  <c r="BG973" i="1"/>
  <c r="BG981" i="1"/>
  <c r="BG989" i="1"/>
  <c r="BG997" i="1"/>
  <c r="BG1005" i="1"/>
  <c r="BG1013" i="1"/>
  <c r="BG1021" i="1"/>
  <c r="BG1029" i="1"/>
  <c r="BG1037" i="1"/>
  <c r="BG1045" i="1"/>
  <c r="BG1053" i="1"/>
  <c r="BG1061" i="1"/>
  <c r="BG1069" i="1"/>
  <c r="BG1077" i="1"/>
  <c r="BG1085" i="1"/>
  <c r="BG1093" i="1"/>
  <c r="BG1101" i="1"/>
  <c r="BG1109" i="1"/>
  <c r="BG1117" i="1"/>
  <c r="BG1125" i="1"/>
  <c r="BG1133" i="1"/>
  <c r="BG1141" i="1"/>
  <c r="BG1149" i="1"/>
  <c r="BG1157" i="1"/>
  <c r="BG1165" i="1"/>
  <c r="BG1173" i="1"/>
  <c r="BG1181" i="1"/>
  <c r="BG1189" i="1"/>
  <c r="BG1197" i="1"/>
  <c r="BG1205" i="1"/>
  <c r="BG1213" i="1"/>
  <c r="BG1221" i="1"/>
  <c r="BG1229" i="1"/>
  <c r="BG1237" i="1"/>
  <c r="BG1245" i="1"/>
  <c r="BG1253" i="1"/>
  <c r="BG34" i="1"/>
  <c r="BG98" i="1"/>
  <c r="BG162" i="1"/>
  <c r="BG226" i="1"/>
  <c r="BG277" i="1"/>
  <c r="BG317" i="1"/>
  <c r="BG349" i="1"/>
  <c r="BG381" i="1"/>
  <c r="BG413" i="1"/>
  <c r="BG441" i="1"/>
  <c r="BG461" i="1"/>
  <c r="BG482" i="1"/>
  <c r="BG505" i="1"/>
  <c r="BG525" i="1"/>
  <c r="BG546" i="1"/>
  <c r="BG569" i="1"/>
  <c r="BG589" i="1"/>
  <c r="BG610" i="1"/>
  <c r="BG633" i="1"/>
  <c r="BG653" i="1"/>
  <c r="BG674" i="1"/>
  <c r="BG697" i="1"/>
  <c r="BG717" i="1"/>
  <c r="BG738" i="1"/>
  <c r="BG761" i="1"/>
  <c r="BG781" i="1"/>
  <c r="BG802" i="1"/>
  <c r="BG825" i="1"/>
  <c r="BG838" i="1"/>
  <c r="BG846" i="1"/>
  <c r="BG854" i="1"/>
  <c r="BG862" i="1"/>
  <c r="BG870" i="1"/>
  <c r="BG878" i="1"/>
  <c r="BG886" i="1"/>
  <c r="BG894" i="1"/>
  <c r="BG902" i="1"/>
  <c r="BG910" i="1"/>
  <c r="BG918" i="1"/>
  <c r="BG926" i="1"/>
  <c r="BG934" i="1"/>
  <c r="BG942" i="1"/>
  <c r="BG950" i="1"/>
  <c r="BG958" i="1"/>
  <c r="BG966" i="1"/>
  <c r="BG974" i="1"/>
  <c r="BG982" i="1"/>
  <c r="BG990" i="1"/>
  <c r="BG998" i="1"/>
  <c r="BG1006" i="1"/>
  <c r="BG1014" i="1"/>
  <c r="BG1022" i="1"/>
  <c r="BG1030" i="1"/>
  <c r="BG1038" i="1"/>
  <c r="BG1046" i="1"/>
  <c r="BG1054" i="1"/>
  <c r="BG1062" i="1"/>
  <c r="BG1070" i="1"/>
  <c r="BG1078" i="1"/>
  <c r="BG1086" i="1"/>
  <c r="BG1094" i="1"/>
  <c r="BG1102" i="1"/>
  <c r="BG1110" i="1"/>
  <c r="BG1118" i="1"/>
  <c r="BG1126" i="1"/>
  <c r="BG1134" i="1"/>
  <c r="BG1142" i="1"/>
  <c r="BG1150" i="1"/>
  <c r="BG1158" i="1"/>
  <c r="BG1166" i="1"/>
  <c r="BG1174" i="1"/>
  <c r="BG1182" i="1"/>
  <c r="BG1190" i="1"/>
  <c r="BG1198" i="1"/>
  <c r="BG1206" i="1"/>
  <c r="BG1214" i="1"/>
  <c r="BG1222" i="1"/>
  <c r="BG1230" i="1"/>
  <c r="BG1238" i="1"/>
  <c r="BG1246" i="1"/>
  <c r="BG1254" i="1"/>
  <c r="BG1262" i="1"/>
  <c r="BG1270" i="1"/>
  <c r="BG1278" i="1"/>
  <c r="BG1286" i="1"/>
  <c r="BG50" i="1"/>
  <c r="BG114" i="1"/>
  <c r="BG178" i="1"/>
  <c r="BG242" i="1"/>
  <c r="BG287" i="1"/>
  <c r="BG325" i="1"/>
  <c r="BG357" i="1"/>
  <c r="BG389" i="1"/>
  <c r="BG421" i="1"/>
  <c r="BG445" i="1"/>
  <c r="BG466" i="1"/>
  <c r="BG489" i="1"/>
  <c r="BG509" i="1"/>
  <c r="BG530" i="1"/>
  <c r="BG553" i="1"/>
  <c r="BG573" i="1"/>
  <c r="BG594" i="1"/>
  <c r="BG617" i="1"/>
  <c r="BG637" i="1"/>
  <c r="BG658" i="1"/>
  <c r="BG681" i="1"/>
  <c r="BG701" i="1"/>
  <c r="BG722" i="1"/>
  <c r="BG745" i="1"/>
  <c r="BG765" i="1"/>
  <c r="BG786" i="1"/>
  <c r="BG809" i="1"/>
  <c r="BG827" i="1"/>
  <c r="BG840" i="1"/>
  <c r="BG848" i="1"/>
  <c r="BG856" i="1"/>
  <c r="BG864" i="1"/>
  <c r="BG872" i="1"/>
  <c r="BG880" i="1"/>
  <c r="BG888" i="1"/>
  <c r="BG896" i="1"/>
  <c r="BG904" i="1"/>
  <c r="BG912" i="1"/>
  <c r="BG920" i="1"/>
  <c r="BG928" i="1"/>
  <c r="BG936" i="1"/>
  <c r="BG944" i="1"/>
  <c r="BG952" i="1"/>
  <c r="BG960" i="1"/>
  <c r="BG968" i="1"/>
  <c r="BG976" i="1"/>
  <c r="BG984" i="1"/>
  <c r="BG992" i="1"/>
  <c r="BG1000" i="1"/>
  <c r="BG1008" i="1"/>
  <c r="BG1016" i="1"/>
  <c r="BG1024" i="1"/>
  <c r="BG1032" i="1"/>
  <c r="BG1040" i="1"/>
  <c r="BG1048" i="1"/>
  <c r="BG1056" i="1"/>
  <c r="BG1064" i="1"/>
  <c r="BG1072" i="1"/>
  <c r="BG1080" i="1"/>
  <c r="BG1088" i="1"/>
  <c r="BG1096" i="1"/>
  <c r="BG1104" i="1"/>
  <c r="BG1112" i="1"/>
  <c r="BG1120" i="1"/>
  <c r="BG1128" i="1"/>
  <c r="BG1136" i="1"/>
  <c r="BG1144" i="1"/>
  <c r="BG1152" i="1"/>
  <c r="BG1160" i="1"/>
  <c r="BG1168" i="1"/>
  <c r="BG1176" i="1"/>
  <c r="BG1184" i="1"/>
  <c r="BG1192" i="1"/>
  <c r="BG1200" i="1"/>
  <c r="BG1208" i="1"/>
  <c r="BG1216" i="1"/>
  <c r="BG1224" i="1"/>
  <c r="BG1465" i="1"/>
  <c r="BG1457" i="1"/>
  <c r="BG1449" i="1"/>
  <c r="BG1441" i="1"/>
  <c r="BG1433" i="1"/>
  <c r="BG1425" i="1"/>
  <c r="BG1417" i="1"/>
  <c r="BG1409" i="1"/>
  <c r="BG1401" i="1"/>
  <c r="BG1393" i="1"/>
  <c r="BG1385" i="1"/>
  <c r="BG1377" i="1"/>
  <c r="BG1368" i="1"/>
  <c r="BG1358" i="1"/>
  <c r="BG1347" i="1"/>
  <c r="BG1336" i="1"/>
  <c r="BG1326" i="1"/>
  <c r="BG1315" i="1"/>
  <c r="BG1304" i="1"/>
  <c r="BG1294" i="1"/>
  <c r="BG1282" i="1"/>
  <c r="BG1269" i="1"/>
  <c r="BG1255" i="1"/>
  <c r="BG1232" i="1"/>
  <c r="BG1202" i="1"/>
  <c r="BG1170" i="1"/>
  <c r="BG1119" i="1"/>
  <c r="BG1055" i="1"/>
  <c r="BG991" i="1"/>
  <c r="BG927" i="1"/>
  <c r="BG863" i="1"/>
  <c r="BG741" i="1"/>
  <c r="BG570" i="1"/>
  <c r="BG386" i="1"/>
  <c r="BG1464" i="1"/>
  <c r="BG1456" i="1"/>
  <c r="BG1448" i="1"/>
  <c r="BG1440" i="1"/>
  <c r="BG1432" i="1"/>
  <c r="BG1424" i="1"/>
  <c r="BG1416" i="1"/>
  <c r="BG1408" i="1"/>
  <c r="BG1400" i="1"/>
  <c r="BG1392" i="1"/>
  <c r="BG1384" i="1"/>
  <c r="BG1376" i="1"/>
  <c r="BG1367" i="1"/>
  <c r="BG1357" i="1"/>
  <c r="BG1346" i="1"/>
  <c r="BG1335" i="1"/>
  <c r="BG1325" i="1"/>
  <c r="BG1314" i="1"/>
  <c r="BG1303" i="1"/>
  <c r="BG1293" i="1"/>
  <c r="BG1280" i="1"/>
  <c r="BG1267" i="1"/>
  <c r="BG1250" i="1"/>
  <c r="BG1231" i="1"/>
  <c r="BG1199" i="1"/>
  <c r="BG1167" i="1"/>
  <c r="BG1111" i="1"/>
  <c r="BG1047" i="1"/>
  <c r="BG983" i="1"/>
  <c r="BG919" i="1"/>
  <c r="BG855" i="1"/>
  <c r="BG721" i="1"/>
  <c r="BG549" i="1"/>
  <c r="BG354" i="1"/>
  <c r="BI1467" i="1"/>
  <c r="BI1459" i="1"/>
  <c r="BI1451" i="1"/>
  <c r="BI1443" i="1"/>
  <c r="BI1435" i="1"/>
  <c r="BI1427" i="1"/>
  <c r="BI1419" i="1"/>
  <c r="BI1411" i="1"/>
  <c r="BI1403" i="1"/>
  <c r="BI1395" i="1"/>
  <c r="BI1387" i="1"/>
  <c r="BI1379" i="1"/>
  <c r="BI1371" i="1"/>
  <c r="BI1363" i="1"/>
  <c r="BI1355" i="1"/>
  <c r="BI1347" i="1"/>
  <c r="BI1339" i="1"/>
  <c r="BI1331" i="1"/>
  <c r="BI1323" i="1"/>
  <c r="BI1315" i="1"/>
  <c r="BI1307" i="1"/>
  <c r="BI1299" i="1"/>
  <c r="BI1291" i="1"/>
  <c r="BI1283" i="1"/>
  <c r="BI1275" i="1"/>
  <c r="BI1267" i="1"/>
  <c r="BI1259" i="1"/>
  <c r="BI1251" i="1"/>
  <c r="BI1243" i="1"/>
  <c r="BI1235" i="1"/>
  <c r="BI1227" i="1"/>
  <c r="BI1219" i="1"/>
  <c r="BI1211" i="1"/>
  <c r="BI1203" i="1"/>
  <c r="BI1195" i="1"/>
  <c r="BI1187" i="1"/>
  <c r="BI1179" i="1"/>
  <c r="BI1171" i="1"/>
  <c r="BI1163" i="1"/>
  <c r="BI1155" i="1"/>
  <c r="BI1147" i="1"/>
  <c r="BI1139" i="1"/>
  <c r="BI1131" i="1"/>
  <c r="BI1123" i="1"/>
  <c r="BI1115" i="1"/>
  <c r="BI1107" i="1"/>
  <c r="BI1099" i="1"/>
  <c r="BI1091" i="1"/>
  <c r="BI1083" i="1"/>
  <c r="BI1075" i="1"/>
  <c r="BI1067" i="1"/>
  <c r="BI1059" i="1"/>
  <c r="BI1051" i="1"/>
  <c r="BI1043" i="1"/>
  <c r="BI1035" i="1"/>
  <c r="BI1027" i="1"/>
  <c r="BI1019" i="1"/>
  <c r="BI1011" i="1"/>
  <c r="BI1003" i="1"/>
  <c r="BI995" i="1"/>
  <c r="BI987" i="1"/>
  <c r="BI979" i="1"/>
  <c r="BI971" i="1"/>
  <c r="BI963" i="1"/>
  <c r="BI955" i="1"/>
  <c r="BI947" i="1"/>
  <c r="BI939" i="1"/>
  <c r="BI931" i="1"/>
  <c r="BI923" i="1"/>
  <c r="BI915" i="1"/>
  <c r="BI907" i="1"/>
  <c r="BI899" i="1"/>
  <c r="BI891" i="1"/>
  <c r="BI883" i="1"/>
  <c r="BI875" i="1"/>
  <c r="BI867" i="1"/>
  <c r="BI859" i="1"/>
  <c r="BI851" i="1"/>
  <c r="BI843" i="1"/>
  <c r="BI835" i="1"/>
  <c r="BI827" i="1"/>
  <c r="BI819" i="1"/>
  <c r="BI811" i="1"/>
  <c r="BI803" i="1"/>
  <c r="BI795" i="1"/>
  <c r="BI787" i="1"/>
  <c r="BI779" i="1"/>
  <c r="BI771" i="1"/>
  <c r="BI763" i="1"/>
  <c r="BI755" i="1"/>
  <c r="BI747" i="1"/>
  <c r="BI739" i="1"/>
  <c r="BI731" i="1"/>
  <c r="BI723" i="1"/>
  <c r="BI715" i="1"/>
  <c r="BI707" i="1"/>
  <c r="BI699" i="1"/>
  <c r="BI691" i="1"/>
  <c r="BI683" i="1"/>
  <c r="BI675" i="1"/>
  <c r="BI652" i="1"/>
  <c r="BI629" i="1"/>
  <c r="BI611" i="1"/>
  <c r="BI588" i="1"/>
  <c r="BI565" i="1"/>
  <c r="BI547" i="1"/>
  <c r="BI524" i="1"/>
  <c r="BI501" i="1"/>
  <c r="BI483" i="1"/>
  <c r="BI460" i="1"/>
  <c r="BI437" i="1"/>
  <c r="BI419" i="1"/>
  <c r="BI396" i="1"/>
  <c r="BI373" i="1"/>
  <c r="BI355" i="1"/>
  <c r="BI332" i="1"/>
  <c r="BI309" i="1"/>
  <c r="BI291" i="1"/>
  <c r="BI268" i="1"/>
  <c r="BI245" i="1"/>
  <c r="BI227" i="1"/>
  <c r="BI204" i="1"/>
  <c r="BI181" i="1"/>
  <c r="BI163" i="1"/>
  <c r="BI140" i="1"/>
  <c r="BI117" i="1"/>
  <c r="BI99" i="1"/>
  <c r="BI76" i="1"/>
  <c r="BI53" i="1"/>
  <c r="BI35" i="1"/>
  <c r="BI12" i="1"/>
  <c r="BI1466" i="1"/>
  <c r="BI1458" i="1"/>
  <c r="BI1450" i="1"/>
  <c r="BI1442" i="1"/>
  <c r="BI1434" i="1"/>
  <c r="BI1426" i="1"/>
  <c r="BI1418" i="1"/>
  <c r="BI1410" i="1"/>
  <c r="BI1402" i="1"/>
  <c r="BI1394" i="1"/>
  <c r="BI1386" i="1"/>
  <c r="BI1378" i="1"/>
  <c r="BI1370" i="1"/>
  <c r="BI1362" i="1"/>
  <c r="BI1354" i="1"/>
  <c r="BI1346" i="1"/>
  <c r="BI1338" i="1"/>
  <c r="BI1330" i="1"/>
  <c r="BI1322" i="1"/>
  <c r="BI1314" i="1"/>
  <c r="BI1306" i="1"/>
  <c r="BI1298" i="1"/>
  <c r="BI1290" i="1"/>
  <c r="BI1282" i="1"/>
  <c r="BI1274" i="1"/>
  <c r="BI1266" i="1"/>
  <c r="BI1258" i="1"/>
  <c r="BI1250" i="1"/>
  <c r="BI1242" i="1"/>
  <c r="BI1234" i="1"/>
  <c r="BI1226" i="1"/>
  <c r="BI1218" i="1"/>
  <c r="BI1210" i="1"/>
  <c r="BI1202" i="1"/>
  <c r="BI1194" i="1"/>
  <c r="BI1186" i="1"/>
  <c r="BI1178" i="1"/>
  <c r="BI1170" i="1"/>
  <c r="BI1162" i="1"/>
  <c r="BI1154" i="1"/>
  <c r="BI1146" i="1"/>
  <c r="BI1138" i="1"/>
  <c r="BI1130" i="1"/>
  <c r="BI1122" i="1"/>
  <c r="BI1114" i="1"/>
  <c r="BI1106" i="1"/>
  <c r="BI1098" i="1"/>
  <c r="BI1090" i="1"/>
  <c r="BI1082" i="1"/>
  <c r="BI1074" i="1"/>
  <c r="BI1066" i="1"/>
  <c r="BI1058" i="1"/>
  <c r="BI1050" i="1"/>
  <c r="BI1042" i="1"/>
  <c r="BI1034" i="1"/>
  <c r="BI1026" i="1"/>
  <c r="BI1018" i="1"/>
  <c r="BI1010" i="1"/>
  <c r="BI1002" i="1"/>
  <c r="BI994" i="1"/>
  <c r="BI986" i="1"/>
  <c r="BI978" i="1"/>
  <c r="BI970" i="1"/>
  <c r="BI962" i="1"/>
  <c r="BI954" i="1"/>
  <c r="BI946" i="1"/>
  <c r="BI938" i="1"/>
  <c r="BI930" i="1"/>
  <c r="BI922" i="1"/>
  <c r="BI914" i="1"/>
  <c r="BI906" i="1"/>
  <c r="BI898" i="1"/>
  <c r="BI890" i="1"/>
  <c r="BI882" i="1"/>
  <c r="BI874" i="1"/>
  <c r="BI866" i="1"/>
  <c r="BI858" i="1"/>
  <c r="BI850" i="1"/>
  <c r="BI842" i="1"/>
  <c r="BI834" i="1"/>
  <c r="BI826" i="1"/>
  <c r="BI818" i="1"/>
  <c r="BI810" i="1"/>
  <c r="BI802" i="1"/>
  <c r="BI794" i="1"/>
  <c r="BI786" i="1"/>
  <c r="BI778" i="1"/>
  <c r="BI770" i="1"/>
  <c r="BI762" i="1"/>
  <c r="BI754" i="1"/>
  <c r="BI746" i="1"/>
  <c r="BI738" i="1"/>
  <c r="BI730" i="1"/>
  <c r="BI722" i="1"/>
  <c r="BI714" i="1"/>
  <c r="BI706" i="1"/>
  <c r="BI698" i="1"/>
  <c r="BI690" i="1"/>
  <c r="BI682" i="1"/>
  <c r="BI669" i="1"/>
  <c r="BI651" i="1"/>
  <c r="BI628" i="1"/>
  <c r="BI605" i="1"/>
  <c r="BI587" i="1"/>
  <c r="BI564" i="1"/>
  <c r="BI541" i="1"/>
  <c r="BI523" i="1"/>
  <c r="BI500" i="1"/>
  <c r="BI477" i="1"/>
  <c r="BI459" i="1"/>
  <c r="BI436" i="1"/>
  <c r="BI413" i="1"/>
  <c r="BI395" i="1"/>
  <c r="BI372" i="1"/>
  <c r="BI349" i="1"/>
  <c r="BI331" i="1"/>
  <c r="BI308" i="1"/>
  <c r="BI285" i="1"/>
  <c r="BI267" i="1"/>
  <c r="BI244" i="1"/>
  <c r="BI221" i="1"/>
  <c r="BI203" i="1"/>
  <c r="BI180" i="1"/>
  <c r="BI157" i="1"/>
  <c r="BI139" i="1"/>
  <c r="BI116" i="1"/>
  <c r="BI93" i="1"/>
  <c r="BI75" i="1"/>
  <c r="BI52" i="1"/>
  <c r="BI29" i="1"/>
  <c r="BH2" i="1"/>
  <c r="BI2" i="1" s="1"/>
  <c r="BI6" i="1"/>
  <c r="BI14" i="1"/>
  <c r="BI22" i="1"/>
  <c r="BI30" i="1"/>
  <c r="BI38" i="1"/>
  <c r="BI46" i="1"/>
  <c r="BI54" i="1"/>
  <c r="BI62" i="1"/>
  <c r="BI70" i="1"/>
  <c r="BI78" i="1"/>
  <c r="BI86" i="1"/>
  <c r="BI94" i="1"/>
  <c r="BI102" i="1"/>
  <c r="BI110" i="1"/>
  <c r="BI118" i="1"/>
  <c r="BI126" i="1"/>
  <c r="BI134" i="1"/>
  <c r="BI142" i="1"/>
  <c r="BI150" i="1"/>
  <c r="BI158" i="1"/>
  <c r="BI166" i="1"/>
  <c r="BI174" i="1"/>
  <c r="BI182" i="1"/>
  <c r="BI190" i="1"/>
  <c r="BI198" i="1"/>
  <c r="BI206" i="1"/>
  <c r="BI214" i="1"/>
  <c r="BI222" i="1"/>
  <c r="BI230" i="1"/>
  <c r="BI238" i="1"/>
  <c r="BI246" i="1"/>
  <c r="BI254" i="1"/>
  <c r="BI262" i="1"/>
  <c r="BI270" i="1"/>
  <c r="BI278" i="1"/>
  <c r="BI286" i="1"/>
  <c r="BI294" i="1"/>
  <c r="BI302" i="1"/>
  <c r="BI310" i="1"/>
  <c r="BI318" i="1"/>
  <c r="BI326" i="1"/>
  <c r="BI334" i="1"/>
  <c r="BI342" i="1"/>
  <c r="BI350" i="1"/>
  <c r="BI358" i="1"/>
  <c r="BI366" i="1"/>
  <c r="BI374" i="1"/>
  <c r="BI382" i="1"/>
  <c r="BI390" i="1"/>
  <c r="BI398" i="1"/>
  <c r="BI406" i="1"/>
  <c r="BI414" i="1"/>
  <c r="BI422" i="1"/>
  <c r="BI430" i="1"/>
  <c r="BI438" i="1"/>
  <c r="BI446" i="1"/>
  <c r="BI454" i="1"/>
  <c r="BI462" i="1"/>
  <c r="BI470" i="1"/>
  <c r="BI478" i="1"/>
  <c r="BI486" i="1"/>
  <c r="BI494" i="1"/>
  <c r="BI502" i="1"/>
  <c r="BI510" i="1"/>
  <c r="BI518" i="1"/>
  <c r="BI526" i="1"/>
  <c r="BI534" i="1"/>
  <c r="BI542" i="1"/>
  <c r="BI550" i="1"/>
  <c r="BI558" i="1"/>
  <c r="BI566" i="1"/>
  <c r="BI574" i="1"/>
  <c r="BI582" i="1"/>
  <c r="BI590" i="1"/>
  <c r="BI598" i="1"/>
  <c r="BI606" i="1"/>
  <c r="BI614" i="1"/>
  <c r="BI622" i="1"/>
  <c r="BI630" i="1"/>
  <c r="BI638" i="1"/>
  <c r="BI646" i="1"/>
  <c r="BI654" i="1"/>
  <c r="BI662" i="1"/>
  <c r="BI670" i="1"/>
  <c r="BI7" i="1"/>
  <c r="BI15" i="1"/>
  <c r="BI23" i="1"/>
  <c r="BI31" i="1"/>
  <c r="BI39" i="1"/>
  <c r="BI47" i="1"/>
  <c r="BI55" i="1"/>
  <c r="BI63" i="1"/>
  <c r="BI71" i="1"/>
  <c r="BI79" i="1"/>
  <c r="BI87" i="1"/>
  <c r="BI95" i="1"/>
  <c r="BI103" i="1"/>
  <c r="BI111" i="1"/>
  <c r="BI119" i="1"/>
  <c r="BI127" i="1"/>
  <c r="BI135" i="1"/>
  <c r="BI143" i="1"/>
  <c r="BI151" i="1"/>
  <c r="BI159" i="1"/>
  <c r="BI167" i="1"/>
  <c r="BI175" i="1"/>
  <c r="BI183" i="1"/>
  <c r="BI191" i="1"/>
  <c r="BI199" i="1"/>
  <c r="BI207" i="1"/>
  <c r="BI215" i="1"/>
  <c r="BI223" i="1"/>
  <c r="BI231" i="1"/>
  <c r="BI239" i="1"/>
  <c r="BI247" i="1"/>
  <c r="BI255" i="1"/>
  <c r="BI263" i="1"/>
  <c r="BI271" i="1"/>
  <c r="BI279" i="1"/>
  <c r="BI287" i="1"/>
  <c r="BI295" i="1"/>
  <c r="BI303" i="1"/>
  <c r="BI311" i="1"/>
  <c r="BI319" i="1"/>
  <c r="BI327" i="1"/>
  <c r="BI335" i="1"/>
  <c r="BI343" i="1"/>
  <c r="BI351" i="1"/>
  <c r="BI359" i="1"/>
  <c r="BI367" i="1"/>
  <c r="BI375" i="1"/>
  <c r="BI383" i="1"/>
  <c r="BI391" i="1"/>
  <c r="BI399" i="1"/>
  <c r="BI407" i="1"/>
  <c r="BI415" i="1"/>
  <c r="BI423" i="1"/>
  <c r="BI431" i="1"/>
  <c r="BI439" i="1"/>
  <c r="BI447" i="1"/>
  <c r="BI455" i="1"/>
  <c r="BI463" i="1"/>
  <c r="BI471" i="1"/>
  <c r="BI479" i="1"/>
  <c r="BI487" i="1"/>
  <c r="BI495" i="1"/>
  <c r="BI503" i="1"/>
  <c r="BI511" i="1"/>
  <c r="BI519" i="1"/>
  <c r="BI527" i="1"/>
  <c r="BI535" i="1"/>
  <c r="BI543" i="1"/>
  <c r="BI551" i="1"/>
  <c r="BI559" i="1"/>
  <c r="BI567" i="1"/>
  <c r="BI575" i="1"/>
  <c r="BI583" i="1"/>
  <c r="BI591" i="1"/>
  <c r="BI599" i="1"/>
  <c r="BI607" i="1"/>
  <c r="BI615" i="1"/>
  <c r="BI623" i="1"/>
  <c r="BI631" i="1"/>
  <c r="BI639" i="1"/>
  <c r="BI647" i="1"/>
  <c r="BI655" i="1"/>
  <c r="BI663" i="1"/>
  <c r="BI671" i="1"/>
  <c r="BI8" i="1"/>
  <c r="BI16" i="1"/>
  <c r="BI24" i="1"/>
  <c r="BI32" i="1"/>
  <c r="BI40" i="1"/>
  <c r="BI48" i="1"/>
  <c r="BI56" i="1"/>
  <c r="BI64" i="1"/>
  <c r="BI72" i="1"/>
  <c r="BI80" i="1"/>
  <c r="BI88" i="1"/>
  <c r="BI96" i="1"/>
  <c r="BI104" i="1"/>
  <c r="BI112" i="1"/>
  <c r="BI120" i="1"/>
  <c r="BI128" i="1"/>
  <c r="BI136" i="1"/>
  <c r="BI144" i="1"/>
  <c r="BI152" i="1"/>
  <c r="BI160" i="1"/>
  <c r="BI168" i="1"/>
  <c r="BI176" i="1"/>
  <c r="BI184" i="1"/>
  <c r="BI192" i="1"/>
  <c r="BI200" i="1"/>
  <c r="BI208" i="1"/>
  <c r="BI216" i="1"/>
  <c r="BI224" i="1"/>
  <c r="BI232" i="1"/>
  <c r="BI240" i="1"/>
  <c r="BI248" i="1"/>
  <c r="BI256" i="1"/>
  <c r="BI264" i="1"/>
  <c r="BI272" i="1"/>
  <c r="BI280" i="1"/>
  <c r="BI288" i="1"/>
  <c r="BI296" i="1"/>
  <c r="BI304" i="1"/>
  <c r="BI312" i="1"/>
  <c r="BI320" i="1"/>
  <c r="BI328" i="1"/>
  <c r="BI336" i="1"/>
  <c r="BI344" i="1"/>
  <c r="BI352" i="1"/>
  <c r="BI360" i="1"/>
  <c r="BI368" i="1"/>
  <c r="BI376" i="1"/>
  <c r="BI384" i="1"/>
  <c r="BI392" i="1"/>
  <c r="BI400" i="1"/>
  <c r="BI408" i="1"/>
  <c r="BI416" i="1"/>
  <c r="BI424" i="1"/>
  <c r="BI432" i="1"/>
  <c r="BI440" i="1"/>
  <c r="BI448" i="1"/>
  <c r="BI456" i="1"/>
  <c r="BI464" i="1"/>
  <c r="BI472" i="1"/>
  <c r="BI480" i="1"/>
  <c r="BI488" i="1"/>
  <c r="BI496" i="1"/>
  <c r="BI504" i="1"/>
  <c r="BI512" i="1"/>
  <c r="BI520" i="1"/>
  <c r="BI528" i="1"/>
  <c r="BI536" i="1"/>
  <c r="BI544" i="1"/>
  <c r="BI552" i="1"/>
  <c r="BI560" i="1"/>
  <c r="BI568" i="1"/>
  <c r="BI576" i="1"/>
  <c r="BI584" i="1"/>
  <c r="BI592" i="1"/>
  <c r="BI600" i="1"/>
  <c r="BI608" i="1"/>
  <c r="BI616" i="1"/>
  <c r="BI624" i="1"/>
  <c r="BI632" i="1"/>
  <c r="BI640" i="1"/>
  <c r="BI648" i="1"/>
  <c r="BI656" i="1"/>
  <c r="BI664" i="1"/>
  <c r="BI672" i="1"/>
  <c r="BI9" i="1"/>
  <c r="BI17" i="1"/>
  <c r="BI25" i="1"/>
  <c r="BI33" i="1"/>
  <c r="BI41" i="1"/>
  <c r="BI49" i="1"/>
  <c r="BI57" i="1"/>
  <c r="BI65" i="1"/>
  <c r="BI73" i="1"/>
  <c r="BI81" i="1"/>
  <c r="BI89" i="1"/>
  <c r="BI97" i="1"/>
  <c r="BI105" i="1"/>
  <c r="BI113" i="1"/>
  <c r="BI121" i="1"/>
  <c r="BI129" i="1"/>
  <c r="BI137" i="1"/>
  <c r="BI145" i="1"/>
  <c r="BI153" i="1"/>
  <c r="BI161" i="1"/>
  <c r="BI169" i="1"/>
  <c r="BI177" i="1"/>
  <c r="BI185" i="1"/>
  <c r="BI193" i="1"/>
  <c r="BI201" i="1"/>
  <c r="BI209" i="1"/>
  <c r="BI217" i="1"/>
  <c r="BI225" i="1"/>
  <c r="BI233" i="1"/>
  <c r="BI241" i="1"/>
  <c r="BI249" i="1"/>
  <c r="BI257" i="1"/>
  <c r="BI265" i="1"/>
  <c r="BI273" i="1"/>
  <c r="BI281" i="1"/>
  <c r="BI289" i="1"/>
  <c r="BI297" i="1"/>
  <c r="BI305" i="1"/>
  <c r="BI313" i="1"/>
  <c r="BI321" i="1"/>
  <c r="BI329" i="1"/>
  <c r="BI337" i="1"/>
  <c r="BI345" i="1"/>
  <c r="BI353" i="1"/>
  <c r="BI361" i="1"/>
  <c r="BI369" i="1"/>
  <c r="BI377" i="1"/>
  <c r="BI385" i="1"/>
  <c r="BI393" i="1"/>
  <c r="BI401" i="1"/>
  <c r="BI409" i="1"/>
  <c r="BI417" i="1"/>
  <c r="BI425" i="1"/>
  <c r="BI433" i="1"/>
  <c r="BI441" i="1"/>
  <c r="BI449" i="1"/>
  <c r="BI457" i="1"/>
  <c r="BI465" i="1"/>
  <c r="BI473" i="1"/>
  <c r="BI481" i="1"/>
  <c r="BI489" i="1"/>
  <c r="BI497" i="1"/>
  <c r="BI505" i="1"/>
  <c r="BI513" i="1"/>
  <c r="BI521" i="1"/>
  <c r="BI529" i="1"/>
  <c r="BI537" i="1"/>
  <c r="BI545" i="1"/>
  <c r="BI553" i="1"/>
  <c r="BI561" i="1"/>
  <c r="BI569" i="1"/>
  <c r="BI577" i="1"/>
  <c r="BI585" i="1"/>
  <c r="BI593" i="1"/>
  <c r="BI601" i="1"/>
  <c r="BI609" i="1"/>
  <c r="BI617" i="1"/>
  <c r="BI625" i="1"/>
  <c r="BI633" i="1"/>
  <c r="BI641" i="1"/>
  <c r="BI649" i="1"/>
  <c r="BI657" i="1"/>
  <c r="BI665" i="1"/>
  <c r="BI673" i="1"/>
  <c r="BI10" i="1"/>
  <c r="BI18" i="1"/>
  <c r="BI26" i="1"/>
  <c r="BI34" i="1"/>
  <c r="BI42" i="1"/>
  <c r="BI50" i="1"/>
  <c r="BI58" i="1"/>
  <c r="BI66" i="1"/>
  <c r="BI74" i="1"/>
  <c r="BI82" i="1"/>
  <c r="BI90" i="1"/>
  <c r="BI98" i="1"/>
  <c r="BI106" i="1"/>
  <c r="BI114" i="1"/>
  <c r="BI122" i="1"/>
  <c r="BI130" i="1"/>
  <c r="BI138" i="1"/>
  <c r="BI146" i="1"/>
  <c r="BI154" i="1"/>
  <c r="BI162" i="1"/>
  <c r="BI170" i="1"/>
  <c r="BI178" i="1"/>
  <c r="BI186" i="1"/>
  <c r="BI194" i="1"/>
  <c r="BI202" i="1"/>
  <c r="BI210" i="1"/>
  <c r="BI218" i="1"/>
  <c r="BI226" i="1"/>
  <c r="BI234" i="1"/>
  <c r="BI242" i="1"/>
  <c r="BI250" i="1"/>
  <c r="BI258" i="1"/>
  <c r="BI266" i="1"/>
  <c r="BI274" i="1"/>
  <c r="BI282" i="1"/>
  <c r="BI290" i="1"/>
  <c r="BI298" i="1"/>
  <c r="BI306" i="1"/>
  <c r="BI314" i="1"/>
  <c r="BI322" i="1"/>
  <c r="BI330" i="1"/>
  <c r="BI338" i="1"/>
  <c r="BI346" i="1"/>
  <c r="BI354" i="1"/>
  <c r="BI362" i="1"/>
  <c r="BI370" i="1"/>
  <c r="BI378" i="1"/>
  <c r="BI386" i="1"/>
  <c r="BI394" i="1"/>
  <c r="BI402" i="1"/>
  <c r="BI410" i="1"/>
  <c r="BI418" i="1"/>
  <c r="BI426" i="1"/>
  <c r="BI434" i="1"/>
  <c r="BI442" i="1"/>
  <c r="BI450" i="1"/>
  <c r="BI458" i="1"/>
  <c r="BI466" i="1"/>
  <c r="BI474" i="1"/>
  <c r="BI482" i="1"/>
  <c r="BI490" i="1"/>
  <c r="BI498" i="1"/>
  <c r="BI506" i="1"/>
  <c r="BI514" i="1"/>
  <c r="BI522" i="1"/>
  <c r="BI530" i="1"/>
  <c r="BI538" i="1"/>
  <c r="BI546" i="1"/>
  <c r="BI554" i="1"/>
  <c r="BI562" i="1"/>
  <c r="BI570" i="1"/>
  <c r="BI578" i="1"/>
  <c r="BI586" i="1"/>
  <c r="BI594" i="1"/>
  <c r="BI602" i="1"/>
  <c r="BI610" i="1"/>
  <c r="BI618" i="1"/>
  <c r="BI626" i="1"/>
  <c r="BI634" i="1"/>
  <c r="BI642" i="1"/>
  <c r="BI650" i="1"/>
  <c r="BI658" i="1"/>
  <c r="BI666" i="1"/>
  <c r="BI674" i="1"/>
  <c r="BI1465" i="1"/>
  <c r="BI1457" i="1"/>
  <c r="BI1449" i="1"/>
  <c r="BI1441" i="1"/>
  <c r="BI1433" i="1"/>
  <c r="BI1425" i="1"/>
  <c r="BI1417" i="1"/>
  <c r="BI1409" i="1"/>
  <c r="BI1401" i="1"/>
  <c r="BI1393" i="1"/>
  <c r="BI1385" i="1"/>
  <c r="BI1377" i="1"/>
  <c r="BI1369" i="1"/>
  <c r="BI1361" i="1"/>
  <c r="BI1353" i="1"/>
  <c r="BI1345" i="1"/>
  <c r="BI1337" i="1"/>
  <c r="BI1329" i="1"/>
  <c r="BI1321" i="1"/>
  <c r="BI1313" i="1"/>
  <c r="BI1305" i="1"/>
  <c r="BI1297" i="1"/>
  <c r="BI1289" i="1"/>
  <c r="BI1281" i="1"/>
  <c r="BI1273" i="1"/>
  <c r="BI1265" i="1"/>
  <c r="BI1257" i="1"/>
  <c r="BI1249" i="1"/>
  <c r="BI1241" i="1"/>
  <c r="BI1233" i="1"/>
  <c r="BI1225" i="1"/>
  <c r="BI1217" i="1"/>
  <c r="BI1209" i="1"/>
  <c r="BI1201" i="1"/>
  <c r="BI1193" i="1"/>
  <c r="BI1185" i="1"/>
  <c r="BI1177" i="1"/>
  <c r="BI1169" i="1"/>
  <c r="BI1161" i="1"/>
  <c r="BI1153" i="1"/>
  <c r="BI1145" i="1"/>
  <c r="BI1137" i="1"/>
  <c r="BI1129" i="1"/>
  <c r="BI1121" i="1"/>
  <c r="BI1113" i="1"/>
  <c r="BI1105" i="1"/>
  <c r="BI1097" i="1"/>
  <c r="BI1089" i="1"/>
  <c r="BI1081" i="1"/>
  <c r="BI1073" i="1"/>
  <c r="BI1065" i="1"/>
  <c r="BI1057" i="1"/>
  <c r="BI1049" i="1"/>
  <c r="BI1041" i="1"/>
  <c r="BI1033" i="1"/>
  <c r="BI1025" i="1"/>
  <c r="BI1017" i="1"/>
  <c r="BI1009" i="1"/>
  <c r="BI1001" i="1"/>
  <c r="BI993" i="1"/>
  <c r="BI985" i="1"/>
  <c r="BI977" i="1"/>
  <c r="BI969" i="1"/>
  <c r="BI961" i="1"/>
  <c r="BI953" i="1"/>
  <c r="BI945" i="1"/>
  <c r="BI937" i="1"/>
  <c r="BI929" i="1"/>
  <c r="BI921" i="1"/>
  <c r="BI913" i="1"/>
  <c r="BI905" i="1"/>
  <c r="BI897" i="1"/>
  <c r="BI889" i="1"/>
  <c r="BI881" i="1"/>
  <c r="BI873" i="1"/>
  <c r="BI865" i="1"/>
  <c r="BI857" i="1"/>
  <c r="BI849" i="1"/>
  <c r="BI841" i="1"/>
  <c r="BI833" i="1"/>
  <c r="BI825" i="1"/>
  <c r="BI817" i="1"/>
  <c r="BI809" i="1"/>
  <c r="BI801" i="1"/>
  <c r="BI793" i="1"/>
  <c r="BI785" i="1"/>
  <c r="BI777" i="1"/>
  <c r="BI769" i="1"/>
  <c r="BI761" i="1"/>
  <c r="BI753" i="1"/>
  <c r="BI745" i="1"/>
  <c r="BI737" i="1"/>
  <c r="BI729" i="1"/>
  <c r="BI721" i="1"/>
  <c r="BI713" i="1"/>
  <c r="BI705" i="1"/>
  <c r="BI697" i="1"/>
  <c r="BI689" i="1"/>
  <c r="BI681" i="1"/>
  <c r="BI668" i="1"/>
  <c r="BI645" i="1"/>
  <c r="BI627" i="1"/>
  <c r="BI604" i="1"/>
  <c r="BI581" i="1"/>
  <c r="BI563" i="1"/>
  <c r="BI540" i="1"/>
  <c r="BI517" i="1"/>
  <c r="BI499" i="1"/>
  <c r="BI476" i="1"/>
  <c r="BI453" i="1"/>
  <c r="BI435" i="1"/>
  <c r="BI412" i="1"/>
  <c r="BI389" i="1"/>
  <c r="BI371" i="1"/>
  <c r="BI348" i="1"/>
  <c r="BI325" i="1"/>
  <c r="BI307" i="1"/>
  <c r="BI284" i="1"/>
  <c r="BI261" i="1"/>
  <c r="BI243" i="1"/>
  <c r="BI220" i="1"/>
  <c r="BI197" i="1"/>
  <c r="BI179" i="1"/>
  <c r="BI156" i="1"/>
  <c r="BI133" i="1"/>
  <c r="BI115" i="1"/>
  <c r="BI92" i="1"/>
  <c r="BI69" i="1"/>
  <c r="BI51" i="1"/>
  <c r="BI28" i="1"/>
  <c r="BI5" i="1"/>
  <c r="BI1464" i="1"/>
  <c r="BI1456" i="1"/>
  <c r="BI1448" i="1"/>
  <c r="BI1440" i="1"/>
  <c r="BI1432" i="1"/>
  <c r="BI1424" i="1"/>
  <c r="BI1416" i="1"/>
  <c r="BI1408" i="1"/>
  <c r="BI1400" i="1"/>
  <c r="BI1392" i="1"/>
  <c r="BI1384" i="1"/>
  <c r="BI1376" i="1"/>
  <c r="BI1368" i="1"/>
  <c r="BI1360" i="1"/>
  <c r="BI1352" i="1"/>
  <c r="BI1344" i="1"/>
  <c r="BI1336" i="1"/>
  <c r="BI1328" i="1"/>
  <c r="BI1320" i="1"/>
  <c r="BI1312" i="1"/>
  <c r="BI1304" i="1"/>
  <c r="BI1296" i="1"/>
  <c r="BI1288" i="1"/>
  <c r="BI1280" i="1"/>
  <c r="BI1272" i="1"/>
  <c r="BI1264" i="1"/>
  <c r="BI1256" i="1"/>
  <c r="BI1248" i="1"/>
  <c r="BI1240" i="1"/>
  <c r="BI1232" i="1"/>
  <c r="BI1224" i="1"/>
  <c r="BI1216" i="1"/>
  <c r="BI1208" i="1"/>
  <c r="BI1200" i="1"/>
  <c r="BI1192" i="1"/>
  <c r="BI1184" i="1"/>
  <c r="BI1176" i="1"/>
  <c r="BI1168" i="1"/>
  <c r="BI1160" i="1"/>
  <c r="BI1152" i="1"/>
  <c r="BI1144" i="1"/>
  <c r="BI1136" i="1"/>
  <c r="BI1128" i="1"/>
  <c r="BI1120" i="1"/>
  <c r="BI1112" i="1"/>
  <c r="BI1104" i="1"/>
  <c r="BI1096" i="1"/>
  <c r="BI1088" i="1"/>
  <c r="BI1080" i="1"/>
  <c r="BI1072" i="1"/>
  <c r="BI1064" i="1"/>
  <c r="BI1056" i="1"/>
  <c r="BI1048" i="1"/>
  <c r="BI1040" i="1"/>
  <c r="BI1032" i="1"/>
  <c r="BI1024" i="1"/>
  <c r="BI1016" i="1"/>
  <c r="BI1008" i="1"/>
  <c r="BI1000" i="1"/>
  <c r="BI992" i="1"/>
  <c r="BI984" i="1"/>
  <c r="BI976" i="1"/>
  <c r="BI968" i="1"/>
  <c r="BI960" i="1"/>
  <c r="BI952" i="1"/>
  <c r="BI944" i="1"/>
  <c r="BI936" i="1"/>
  <c r="BI928" i="1"/>
  <c r="BI920" i="1"/>
  <c r="BI912" i="1"/>
  <c r="BI904" i="1"/>
  <c r="BI896" i="1"/>
  <c r="BI888" i="1"/>
  <c r="BI880" i="1"/>
  <c r="BI872" i="1"/>
  <c r="BI864" i="1"/>
  <c r="BI856" i="1"/>
  <c r="BI848" i="1"/>
  <c r="BI840" i="1"/>
  <c r="BI832" i="1"/>
  <c r="BI824" i="1"/>
  <c r="BI816" i="1"/>
  <c r="BI808" i="1"/>
  <c r="BI800" i="1"/>
  <c r="BI792" i="1"/>
  <c r="BI784" i="1"/>
  <c r="BI776" i="1"/>
  <c r="BI768" i="1"/>
  <c r="BI760" i="1"/>
  <c r="BI752" i="1"/>
  <c r="BI744" i="1"/>
  <c r="BI736" i="1"/>
  <c r="BI728" i="1"/>
  <c r="BI720" i="1"/>
  <c r="BI712" i="1"/>
  <c r="BI704" i="1"/>
  <c r="BI696" i="1"/>
  <c r="BI688" i="1"/>
  <c r="BI680" i="1"/>
  <c r="BI667" i="1"/>
  <c r="BI644" i="1"/>
  <c r="BI621" i="1"/>
  <c r="BI603" i="1"/>
  <c r="BI580" i="1"/>
  <c r="BI557" i="1"/>
  <c r="BI539" i="1"/>
  <c r="BI516" i="1"/>
  <c r="BI493" i="1"/>
  <c r="BI475" i="1"/>
  <c r="BI452" i="1"/>
  <c r="BI429" i="1"/>
  <c r="BI411" i="1"/>
  <c r="BI388" i="1"/>
  <c r="BI365" i="1"/>
  <c r="BI347" i="1"/>
  <c r="BI324" i="1"/>
  <c r="BI301" i="1"/>
  <c r="BI283" i="1"/>
  <c r="BI260" i="1"/>
  <c r="BI237" i="1"/>
  <c r="BI219" i="1"/>
  <c r="BI196" i="1"/>
  <c r="BI173" i="1"/>
  <c r="BI155" i="1"/>
  <c r="BI132" i="1"/>
  <c r="BI109" i="1"/>
  <c r="BI91" i="1"/>
  <c r="BI68" i="1"/>
  <c r="BI45" i="1"/>
  <c r="BI27" i="1"/>
  <c r="BI4" i="1"/>
  <c r="BI1471" i="1"/>
  <c r="BI1463" i="1"/>
  <c r="BI1455" i="1"/>
  <c r="BI1447" i="1"/>
  <c r="BI1439" i="1"/>
  <c r="BI1431" i="1"/>
  <c r="BI1423" i="1"/>
  <c r="BI1415" i="1"/>
  <c r="BI1407" i="1"/>
  <c r="BI1399" i="1"/>
  <c r="BI1391" i="1"/>
  <c r="BI1383" i="1"/>
  <c r="BI1375" i="1"/>
  <c r="BI1367" i="1"/>
  <c r="BI1359" i="1"/>
  <c r="BI1351" i="1"/>
  <c r="BI1343" i="1"/>
  <c r="BI1335" i="1"/>
  <c r="BI1327" i="1"/>
  <c r="BI1319" i="1"/>
  <c r="BI1311" i="1"/>
  <c r="BI1303" i="1"/>
  <c r="BI1295" i="1"/>
  <c r="BI1287" i="1"/>
  <c r="BI1279" i="1"/>
  <c r="BI1271" i="1"/>
  <c r="BI1263" i="1"/>
  <c r="BI1255" i="1"/>
  <c r="BI1247" i="1"/>
  <c r="BI1239" i="1"/>
  <c r="BI1231" i="1"/>
  <c r="BI1223" i="1"/>
  <c r="BI1215" i="1"/>
  <c r="BI1207" i="1"/>
  <c r="BI1199" i="1"/>
  <c r="BI1191" i="1"/>
  <c r="BI1183" i="1"/>
  <c r="BI1175" i="1"/>
  <c r="BI1167" i="1"/>
  <c r="BI1159" i="1"/>
  <c r="BI1151" i="1"/>
  <c r="BI1143" i="1"/>
  <c r="BI1135" i="1"/>
  <c r="BI1127" i="1"/>
  <c r="BI1119" i="1"/>
  <c r="BI1111" i="1"/>
  <c r="BI1103" i="1"/>
  <c r="BI1095" i="1"/>
  <c r="BI1087" i="1"/>
  <c r="BI1079" i="1"/>
  <c r="BI1071" i="1"/>
  <c r="BI1063" i="1"/>
  <c r="BI1055" i="1"/>
  <c r="BI1047" i="1"/>
  <c r="BI1039" i="1"/>
  <c r="BI1031" i="1"/>
  <c r="BI1023" i="1"/>
  <c r="BI1015" i="1"/>
  <c r="BI1007" i="1"/>
  <c r="BI999" i="1"/>
  <c r="BI991" i="1"/>
  <c r="BI983" i="1"/>
  <c r="BI975" i="1"/>
  <c r="BI967" i="1"/>
  <c r="BI959" i="1"/>
  <c r="BI951" i="1"/>
  <c r="BI943" i="1"/>
  <c r="BI935" i="1"/>
  <c r="BI927" i="1"/>
  <c r="BI919" i="1"/>
  <c r="BI911" i="1"/>
  <c r="BI903" i="1"/>
  <c r="BI895" i="1"/>
  <c r="BI887" i="1"/>
  <c r="BI879" i="1"/>
  <c r="BI871" i="1"/>
  <c r="BI863" i="1"/>
  <c r="BI855" i="1"/>
  <c r="BI847" i="1"/>
  <c r="BI839" i="1"/>
  <c r="BI831" i="1"/>
  <c r="BI823" i="1"/>
  <c r="BI815" i="1"/>
  <c r="BI807" i="1"/>
  <c r="BI799" i="1"/>
  <c r="BI791" i="1"/>
  <c r="BI783" i="1"/>
  <c r="BI775" i="1"/>
  <c r="BI767" i="1"/>
  <c r="BI759" i="1"/>
  <c r="BI751" i="1"/>
  <c r="BI743" i="1"/>
  <c r="BI735" i="1"/>
  <c r="BI727" i="1"/>
  <c r="BI719" i="1"/>
  <c r="BI711" i="1"/>
  <c r="BI703" i="1"/>
  <c r="BI695" i="1"/>
  <c r="BI687" i="1"/>
  <c r="BI679" i="1"/>
  <c r="BI661" i="1"/>
  <c r="BI643" i="1"/>
  <c r="BI620" i="1"/>
  <c r="BI597" i="1"/>
  <c r="BI579" i="1"/>
  <c r="BI556" i="1"/>
  <c r="BI533" i="1"/>
  <c r="BI515" i="1"/>
  <c r="BI492" i="1"/>
  <c r="BI469" i="1"/>
  <c r="BI451" i="1"/>
  <c r="BI428" i="1"/>
  <c r="BI405" i="1"/>
  <c r="BI387" i="1"/>
  <c r="BI364" i="1"/>
  <c r="BI341" i="1"/>
  <c r="BI323" i="1"/>
  <c r="BI300" i="1"/>
  <c r="BI277" i="1"/>
  <c r="BI259" i="1"/>
  <c r="BI236" i="1"/>
  <c r="BI213" i="1"/>
  <c r="BI195" i="1"/>
  <c r="BI172" i="1"/>
  <c r="BI149" i="1"/>
  <c r="BI131" i="1"/>
  <c r="BI108" i="1"/>
  <c r="BI85" i="1"/>
  <c r="BI67" i="1"/>
  <c r="BI44" i="1"/>
  <c r="BI21" i="1"/>
  <c r="BI3" i="1"/>
  <c r="BA1326" i="1"/>
  <c r="BA1302" i="1"/>
  <c r="BA1270" i="1"/>
  <c r="BA1224" i="1"/>
  <c r="BA1143" i="1"/>
  <c r="BA1015" i="1"/>
  <c r="BA887" i="1"/>
  <c r="BA791" i="1"/>
  <c r="BA510" i="1"/>
  <c r="BA1471" i="1"/>
  <c r="BA1463" i="1"/>
  <c r="BA1455" i="1"/>
  <c r="BA1447" i="1"/>
  <c r="BA1439" i="1"/>
  <c r="BA1431" i="1"/>
  <c r="BA1423" i="1"/>
  <c r="BA1415" i="1"/>
  <c r="BA1407" i="1"/>
  <c r="BA1399" i="1"/>
  <c r="BA1391" i="1"/>
  <c r="BA1383" i="1"/>
  <c r="BA1375" i="1"/>
  <c r="BA1367" i="1"/>
  <c r="BA1359" i="1"/>
  <c r="BA1351" i="1"/>
  <c r="BA1343" i="1"/>
  <c r="BA1335" i="1"/>
  <c r="BA1327" i="1"/>
  <c r="BA1319" i="1"/>
  <c r="BA1311" i="1"/>
  <c r="BA1303" i="1"/>
  <c r="BA1295" i="1"/>
  <c r="BA1287" i="1"/>
  <c r="BA1279" i="1"/>
  <c r="BA1271" i="1"/>
  <c r="BA1263" i="1"/>
  <c r="BA1255" i="1"/>
  <c r="BA1247" i="1"/>
  <c r="BA1238" i="1"/>
  <c r="BA1225" i="1"/>
  <c r="BA1214" i="1"/>
  <c r="BA1200" i="1"/>
  <c r="BA1176" i="1"/>
  <c r="BA1144" i="1"/>
  <c r="BA1112" i="1"/>
  <c r="BA1080" i="1"/>
  <c r="BA1048" i="1"/>
  <c r="BA1016" i="1"/>
  <c r="BA984" i="1"/>
  <c r="BA952" i="1"/>
  <c r="BA920" i="1"/>
  <c r="BA888" i="1"/>
  <c r="BA856" i="1"/>
  <c r="BA824" i="1"/>
  <c r="BA792" i="1"/>
  <c r="BA760" i="1"/>
  <c r="BA728" i="1"/>
  <c r="BA696" i="1"/>
  <c r="BA645" i="1"/>
  <c r="BA518" i="1"/>
  <c r="BA262" i="1"/>
  <c r="BA1318" i="1"/>
  <c r="BA1286" i="1"/>
  <c r="BA1262" i="1"/>
  <c r="BA1237" i="1"/>
  <c r="BA1175" i="1"/>
  <c r="BA1047" i="1"/>
  <c r="BA919" i="1"/>
  <c r="BA759" i="1"/>
  <c r="BA254" i="1"/>
  <c r="BA1469" i="1"/>
  <c r="BA1453" i="1"/>
  <c r="BA1445" i="1"/>
  <c r="BA1429" i="1"/>
  <c r="BA1413" i="1"/>
  <c r="BA1397" i="1"/>
  <c r="BA1381" i="1"/>
  <c r="BA1365" i="1"/>
  <c r="BA1341" i="1"/>
  <c r="BA1325" i="1"/>
  <c r="BA1309" i="1"/>
  <c r="BA1293" i="1"/>
  <c r="BA1277" i="1"/>
  <c r="BA1261" i="1"/>
  <c r="BA1245" i="1"/>
  <c r="BA1223" i="1"/>
  <c r="BA1198" i="1"/>
  <c r="BA1168" i="1"/>
  <c r="BA1104" i="1"/>
  <c r="BA1040" i="1"/>
  <c r="BA976" i="1"/>
  <c r="BA912" i="1"/>
  <c r="BA848" i="1"/>
  <c r="BA784" i="1"/>
  <c r="BA752" i="1"/>
  <c r="BA688" i="1"/>
  <c r="BA198" i="1"/>
  <c r="BA1468" i="1"/>
  <c r="BA1460" i="1"/>
  <c r="BA1452" i="1"/>
  <c r="BA1444" i="1"/>
  <c r="BA1436" i="1"/>
  <c r="BA1428" i="1"/>
  <c r="BA1420" i="1"/>
  <c r="BA1412" i="1"/>
  <c r="BA1404" i="1"/>
  <c r="BA1396" i="1"/>
  <c r="BA1388" i="1"/>
  <c r="BA1380" i="1"/>
  <c r="BA1372" i="1"/>
  <c r="BA1364" i="1"/>
  <c r="BA1356" i="1"/>
  <c r="BA1348" i="1"/>
  <c r="BA1340" i="1"/>
  <c r="BA1332" i="1"/>
  <c r="BA1324" i="1"/>
  <c r="BA1316" i="1"/>
  <c r="BA1308" i="1"/>
  <c r="BA1300" i="1"/>
  <c r="BA1292" i="1"/>
  <c r="BA1284" i="1"/>
  <c r="BA1276" i="1"/>
  <c r="BA1268" i="1"/>
  <c r="BA1260" i="1"/>
  <c r="BA1252" i="1"/>
  <c r="BA1244" i="1"/>
  <c r="BA1233" i="1"/>
  <c r="BA1222" i="1"/>
  <c r="BA1208" i="1"/>
  <c r="BA1192" i="1"/>
  <c r="BA1167" i="1"/>
  <c r="BA1135" i="1"/>
  <c r="BA1103" i="1"/>
  <c r="BA1071" i="1"/>
  <c r="BA1039" i="1"/>
  <c r="BA1007" i="1"/>
  <c r="BA975" i="1"/>
  <c r="BA943" i="1"/>
  <c r="BA911" i="1"/>
  <c r="BA879" i="1"/>
  <c r="BA847" i="1"/>
  <c r="BA815" i="1"/>
  <c r="BA783" i="1"/>
  <c r="BA751" i="1"/>
  <c r="BA719" i="1"/>
  <c r="BA687" i="1"/>
  <c r="BA614" i="1"/>
  <c r="BA446" i="1"/>
  <c r="BA190" i="1"/>
  <c r="BA1278" i="1"/>
  <c r="BA1246" i="1"/>
  <c r="BA1213" i="1"/>
  <c r="BA1111" i="1"/>
  <c r="BA983" i="1"/>
  <c r="BA855" i="1"/>
  <c r="BA727" i="1"/>
  <c r="BA695" i="1"/>
  <c r="BA1461" i="1"/>
  <c r="BA1437" i="1"/>
  <c r="BA1421" i="1"/>
  <c r="BA1405" i="1"/>
  <c r="BA1389" i="1"/>
  <c r="BA1373" i="1"/>
  <c r="BA1357" i="1"/>
  <c r="BA1349" i="1"/>
  <c r="BA1333" i="1"/>
  <c r="BA1317" i="1"/>
  <c r="BA1301" i="1"/>
  <c r="BA1285" i="1"/>
  <c r="BA1269" i="1"/>
  <c r="BA1253" i="1"/>
  <c r="BA1236" i="1"/>
  <c r="BA1209" i="1"/>
  <c r="BA1136" i="1"/>
  <c r="BA1072" i="1"/>
  <c r="BA1008" i="1"/>
  <c r="BA944" i="1"/>
  <c r="BA880" i="1"/>
  <c r="BA816" i="1"/>
  <c r="BA720" i="1"/>
  <c r="BA621" i="1"/>
  <c r="BA454" i="1"/>
  <c r="BA1467" i="1"/>
  <c r="BA1459" i="1"/>
  <c r="BA1451" i="1"/>
  <c r="BA1443" i="1"/>
  <c r="BA1435" i="1"/>
  <c r="BA1427" i="1"/>
  <c r="BA1419" i="1"/>
  <c r="BA1411" i="1"/>
  <c r="BA1403" i="1"/>
  <c r="BA1395" i="1"/>
  <c r="BA1387" i="1"/>
  <c r="BA1379" i="1"/>
  <c r="BA1371" i="1"/>
  <c r="BA1363" i="1"/>
  <c r="BA1355" i="1"/>
  <c r="BA1347" i="1"/>
  <c r="BA1339" i="1"/>
  <c r="BA1331" i="1"/>
  <c r="BA1323" i="1"/>
  <c r="BA1315" i="1"/>
  <c r="BA1307" i="1"/>
  <c r="BA1299" i="1"/>
  <c r="BA1291" i="1"/>
  <c r="BA1283" i="1"/>
  <c r="BA1275" i="1"/>
  <c r="BA1267" i="1"/>
  <c r="BA1259" i="1"/>
  <c r="BA1251" i="1"/>
  <c r="BA1243" i="1"/>
  <c r="BA1232" i="1"/>
  <c r="BA1221" i="1"/>
  <c r="BA1207" i="1"/>
  <c r="BA1191" i="1"/>
  <c r="BA1160" i="1"/>
  <c r="BA1128" i="1"/>
  <c r="BA1096" i="1"/>
  <c r="BA1064" i="1"/>
  <c r="BA1032" i="1"/>
  <c r="BA1000" i="1"/>
  <c r="BA968" i="1"/>
  <c r="BA936" i="1"/>
  <c r="BA904" i="1"/>
  <c r="BA872" i="1"/>
  <c r="BA840" i="1"/>
  <c r="BA808" i="1"/>
  <c r="BA776" i="1"/>
  <c r="BA744" i="1"/>
  <c r="BA712" i="1"/>
  <c r="BA677" i="1"/>
  <c r="BA589" i="1"/>
  <c r="BA390" i="1"/>
  <c r="BA134" i="1"/>
  <c r="BA1466" i="1"/>
  <c r="BA1458" i="1"/>
  <c r="BA1450" i="1"/>
  <c r="BA1442" i="1"/>
  <c r="BA1434" i="1"/>
  <c r="BA1426" i="1"/>
  <c r="BA1418" i="1"/>
  <c r="BA1410" i="1"/>
  <c r="BA1402" i="1"/>
  <c r="BA1394" i="1"/>
  <c r="BA1386" i="1"/>
  <c r="BA1378" i="1"/>
  <c r="BA1370" i="1"/>
  <c r="BA1362" i="1"/>
  <c r="BA1354" i="1"/>
  <c r="BA1346" i="1"/>
  <c r="BA1338" i="1"/>
  <c r="BA1330" i="1"/>
  <c r="BA1322" i="1"/>
  <c r="BA1314" i="1"/>
  <c r="BA1306" i="1"/>
  <c r="BA1298" i="1"/>
  <c r="BA1290" i="1"/>
  <c r="BA1282" i="1"/>
  <c r="BA1274" i="1"/>
  <c r="BA1266" i="1"/>
  <c r="BA1258" i="1"/>
  <c r="BA1250" i="1"/>
  <c r="BA1241" i="1"/>
  <c r="BA1231" i="1"/>
  <c r="BA1217" i="1"/>
  <c r="BA1206" i="1"/>
  <c r="BA1190" i="1"/>
  <c r="BA1159" i="1"/>
  <c r="BA1127" i="1"/>
  <c r="BA1095" i="1"/>
  <c r="BA1063" i="1"/>
  <c r="BA1031" i="1"/>
  <c r="BA999" i="1"/>
  <c r="BA967" i="1"/>
  <c r="BA935" i="1"/>
  <c r="BA903" i="1"/>
  <c r="BA871" i="1"/>
  <c r="BA839" i="1"/>
  <c r="BA807" i="1"/>
  <c r="BA775" i="1"/>
  <c r="BA743" i="1"/>
  <c r="BA711" i="1"/>
  <c r="BA676" i="1"/>
  <c r="BA582" i="1"/>
  <c r="BA382" i="1"/>
  <c r="AZ2" i="1"/>
  <c r="BA2" i="1" s="1"/>
  <c r="BA3" i="1"/>
  <c r="BA11" i="1"/>
  <c r="BA19" i="1"/>
  <c r="BA27" i="1"/>
  <c r="BA35" i="1"/>
  <c r="BA43" i="1"/>
  <c r="BA51" i="1"/>
  <c r="BA59" i="1"/>
  <c r="BA67" i="1"/>
  <c r="BA75" i="1"/>
  <c r="BA83" i="1"/>
  <c r="BA91" i="1"/>
  <c r="BA99" i="1"/>
  <c r="BA107" i="1"/>
  <c r="BA115" i="1"/>
  <c r="BA123" i="1"/>
  <c r="BA131" i="1"/>
  <c r="BA139" i="1"/>
  <c r="BA147" i="1"/>
  <c r="BA155" i="1"/>
  <c r="BA163" i="1"/>
  <c r="BA171" i="1"/>
  <c r="BA179" i="1"/>
  <c r="BA187" i="1"/>
  <c r="BA195" i="1"/>
  <c r="BA203" i="1"/>
  <c r="BA211" i="1"/>
  <c r="BA219" i="1"/>
  <c r="BA227" i="1"/>
  <c r="BA235" i="1"/>
  <c r="BA243" i="1"/>
  <c r="BA251" i="1"/>
  <c r="BA259" i="1"/>
  <c r="BA267" i="1"/>
  <c r="BA275" i="1"/>
  <c r="BA283" i="1"/>
  <c r="BA291" i="1"/>
  <c r="BA299" i="1"/>
  <c r="BA307" i="1"/>
  <c r="BA315" i="1"/>
  <c r="BA323" i="1"/>
  <c r="BA331" i="1"/>
  <c r="BA339" i="1"/>
  <c r="BA347" i="1"/>
  <c r="BA355" i="1"/>
  <c r="BA363" i="1"/>
  <c r="BA371" i="1"/>
  <c r="BA379" i="1"/>
  <c r="BA387" i="1"/>
  <c r="BA395" i="1"/>
  <c r="BA403" i="1"/>
  <c r="BA411" i="1"/>
  <c r="BA419" i="1"/>
  <c r="BA427" i="1"/>
  <c r="BA435" i="1"/>
  <c r="BA443" i="1"/>
  <c r="BA451" i="1"/>
  <c r="BA459" i="1"/>
  <c r="BA467" i="1"/>
  <c r="BA475" i="1"/>
  <c r="BA483" i="1"/>
  <c r="BA491" i="1"/>
  <c r="BA499" i="1"/>
  <c r="BA507" i="1"/>
  <c r="BA515" i="1"/>
  <c r="BA523" i="1"/>
  <c r="BA531" i="1"/>
  <c r="BA539" i="1"/>
  <c r="BA547" i="1"/>
  <c r="BA555" i="1"/>
  <c r="BA563" i="1"/>
  <c r="BA571" i="1"/>
  <c r="BA579" i="1"/>
  <c r="BA587" i="1"/>
  <c r="BA595" i="1"/>
  <c r="BA603" i="1"/>
  <c r="BA611" i="1"/>
  <c r="BA619" i="1"/>
  <c r="BA627" i="1"/>
  <c r="BA635" i="1"/>
  <c r="BA643" i="1"/>
  <c r="BA651" i="1"/>
  <c r="BA659" i="1"/>
  <c r="BA4" i="1"/>
  <c r="BA12" i="1"/>
  <c r="BA20" i="1"/>
  <c r="BA28" i="1"/>
  <c r="BA36" i="1"/>
  <c r="BA44" i="1"/>
  <c r="BA52" i="1"/>
  <c r="BA60" i="1"/>
  <c r="BA68" i="1"/>
  <c r="BA76" i="1"/>
  <c r="BA84" i="1"/>
  <c r="BA92" i="1"/>
  <c r="BA100" i="1"/>
  <c r="BA108" i="1"/>
  <c r="BA116" i="1"/>
  <c r="BA124" i="1"/>
  <c r="BA132" i="1"/>
  <c r="BA140" i="1"/>
  <c r="BA148" i="1"/>
  <c r="BA156" i="1"/>
  <c r="BA164" i="1"/>
  <c r="BA172" i="1"/>
  <c r="BA180" i="1"/>
  <c r="BA188" i="1"/>
  <c r="BA196" i="1"/>
  <c r="BA204" i="1"/>
  <c r="BA212" i="1"/>
  <c r="BA220" i="1"/>
  <c r="BA228" i="1"/>
  <c r="BA236" i="1"/>
  <c r="BA244" i="1"/>
  <c r="BA252" i="1"/>
  <c r="BA260" i="1"/>
  <c r="BA268" i="1"/>
  <c r="BA276" i="1"/>
  <c r="BA284" i="1"/>
  <c r="BA292" i="1"/>
  <c r="BA300" i="1"/>
  <c r="BA308" i="1"/>
  <c r="BA316" i="1"/>
  <c r="BA324" i="1"/>
  <c r="BA332" i="1"/>
  <c r="BA340" i="1"/>
  <c r="BA348" i="1"/>
  <c r="BA356" i="1"/>
  <c r="BA364" i="1"/>
  <c r="BA372" i="1"/>
  <c r="BA380" i="1"/>
  <c r="BA388" i="1"/>
  <c r="BA396" i="1"/>
  <c r="BA404" i="1"/>
  <c r="BA412" i="1"/>
  <c r="BA420" i="1"/>
  <c r="BA428" i="1"/>
  <c r="BA436" i="1"/>
  <c r="BA444" i="1"/>
  <c r="BA452" i="1"/>
  <c r="BA460" i="1"/>
  <c r="BA468" i="1"/>
  <c r="BA476" i="1"/>
  <c r="BA484" i="1"/>
  <c r="BA492" i="1"/>
  <c r="BA500" i="1"/>
  <c r="BA508" i="1"/>
  <c r="BA516" i="1"/>
  <c r="BA524" i="1"/>
  <c r="BA532" i="1"/>
  <c r="BA540" i="1"/>
  <c r="BA548" i="1"/>
  <c r="BA556" i="1"/>
  <c r="BA564" i="1"/>
  <c r="BA572" i="1"/>
  <c r="BA580" i="1"/>
  <c r="BA588" i="1"/>
  <c r="BA596" i="1"/>
  <c r="BA604" i="1"/>
  <c r="BA612" i="1"/>
  <c r="BA620" i="1"/>
  <c r="BA628" i="1"/>
  <c r="BA636" i="1"/>
  <c r="BA644" i="1"/>
  <c r="BA652" i="1"/>
  <c r="BA660" i="1"/>
  <c r="BA5" i="1"/>
  <c r="BA13" i="1"/>
  <c r="BA21" i="1"/>
  <c r="BA29" i="1"/>
  <c r="BA37" i="1"/>
  <c r="BA45" i="1"/>
  <c r="BA53" i="1"/>
  <c r="BA61" i="1"/>
  <c r="BA69" i="1"/>
  <c r="BA77" i="1"/>
  <c r="BA85" i="1"/>
  <c r="BA93" i="1"/>
  <c r="BA101" i="1"/>
  <c r="BA109" i="1"/>
  <c r="BA117" i="1"/>
  <c r="BA125" i="1"/>
  <c r="BA133" i="1"/>
  <c r="BA141" i="1"/>
  <c r="BA149" i="1"/>
  <c r="BA157" i="1"/>
  <c r="BA165" i="1"/>
  <c r="BA173" i="1"/>
  <c r="BA181" i="1"/>
  <c r="BA189" i="1"/>
  <c r="BA197" i="1"/>
  <c r="BA205" i="1"/>
  <c r="BA213" i="1"/>
  <c r="BA221" i="1"/>
  <c r="BA229" i="1"/>
  <c r="BA237" i="1"/>
  <c r="BA245" i="1"/>
  <c r="BA253" i="1"/>
  <c r="BA261" i="1"/>
  <c r="BA269" i="1"/>
  <c r="BA277" i="1"/>
  <c r="BA285" i="1"/>
  <c r="BA293" i="1"/>
  <c r="BA301" i="1"/>
  <c r="BA309" i="1"/>
  <c r="BA317" i="1"/>
  <c r="BA325" i="1"/>
  <c r="BA333" i="1"/>
  <c r="BA341" i="1"/>
  <c r="BA349" i="1"/>
  <c r="BA357" i="1"/>
  <c r="BA365" i="1"/>
  <c r="BA373" i="1"/>
  <c r="BA381" i="1"/>
  <c r="BA389" i="1"/>
  <c r="BA397" i="1"/>
  <c r="BA405" i="1"/>
  <c r="BA413" i="1"/>
  <c r="BA421" i="1"/>
  <c r="BA429" i="1"/>
  <c r="BA437" i="1"/>
  <c r="BA445" i="1"/>
  <c r="BA453" i="1"/>
  <c r="BA461" i="1"/>
  <c r="BA469" i="1"/>
  <c r="BA477" i="1"/>
  <c r="BA485" i="1"/>
  <c r="BA493" i="1"/>
  <c r="BA501" i="1"/>
  <c r="BA509" i="1"/>
  <c r="BA517" i="1"/>
  <c r="BA525" i="1"/>
  <c r="BA6" i="1"/>
  <c r="BA7" i="1"/>
  <c r="BA15" i="1"/>
  <c r="BA23" i="1"/>
  <c r="BA31" i="1"/>
  <c r="BA39" i="1"/>
  <c r="BA47" i="1"/>
  <c r="BA55" i="1"/>
  <c r="BA63" i="1"/>
  <c r="BA71" i="1"/>
  <c r="BA79" i="1"/>
  <c r="BA87" i="1"/>
  <c r="BA95" i="1"/>
  <c r="BA103" i="1"/>
  <c r="BA111" i="1"/>
  <c r="BA119" i="1"/>
  <c r="BA127" i="1"/>
  <c r="BA135" i="1"/>
  <c r="BA143" i="1"/>
  <c r="BA151" i="1"/>
  <c r="BA159" i="1"/>
  <c r="BA167" i="1"/>
  <c r="BA175" i="1"/>
  <c r="BA183" i="1"/>
  <c r="BA191" i="1"/>
  <c r="BA199" i="1"/>
  <c r="BA207" i="1"/>
  <c r="BA215" i="1"/>
  <c r="BA223" i="1"/>
  <c r="BA231" i="1"/>
  <c r="BA239" i="1"/>
  <c r="BA247" i="1"/>
  <c r="BA255" i="1"/>
  <c r="BA263" i="1"/>
  <c r="BA271" i="1"/>
  <c r="BA279" i="1"/>
  <c r="BA287" i="1"/>
  <c r="BA295" i="1"/>
  <c r="BA303" i="1"/>
  <c r="BA311" i="1"/>
  <c r="BA319" i="1"/>
  <c r="BA327" i="1"/>
  <c r="BA335" i="1"/>
  <c r="BA343" i="1"/>
  <c r="BA351" i="1"/>
  <c r="BA359" i="1"/>
  <c r="BA367" i="1"/>
  <c r="BA375" i="1"/>
  <c r="BA383" i="1"/>
  <c r="BA391" i="1"/>
  <c r="BA399" i="1"/>
  <c r="BA407" i="1"/>
  <c r="BA415" i="1"/>
  <c r="BA423" i="1"/>
  <c r="BA431" i="1"/>
  <c r="BA439" i="1"/>
  <c r="BA447" i="1"/>
  <c r="BA455" i="1"/>
  <c r="BA463" i="1"/>
  <c r="BA471" i="1"/>
  <c r="BA479" i="1"/>
  <c r="BA487" i="1"/>
  <c r="BA495" i="1"/>
  <c r="BA503" i="1"/>
  <c r="BA511" i="1"/>
  <c r="BA519" i="1"/>
  <c r="BA527" i="1"/>
  <c r="BA535" i="1"/>
  <c r="BA543" i="1"/>
  <c r="BA551" i="1"/>
  <c r="BA559" i="1"/>
  <c r="BA567" i="1"/>
  <c r="BA575" i="1"/>
  <c r="BA583" i="1"/>
  <c r="BA591" i="1"/>
  <c r="BA599" i="1"/>
  <c r="BA607" i="1"/>
  <c r="BA615" i="1"/>
  <c r="BA623" i="1"/>
  <c r="BA631" i="1"/>
  <c r="BA639" i="1"/>
  <c r="BA647" i="1"/>
  <c r="BA655" i="1"/>
  <c r="BA663" i="1"/>
  <c r="BA671" i="1"/>
  <c r="BA679" i="1"/>
  <c r="BA8" i="1"/>
  <c r="BA16" i="1"/>
  <c r="BA24" i="1"/>
  <c r="BA32" i="1"/>
  <c r="BA40" i="1"/>
  <c r="BA48" i="1"/>
  <c r="BA56" i="1"/>
  <c r="BA64" i="1"/>
  <c r="BA72" i="1"/>
  <c r="BA80" i="1"/>
  <c r="BA88" i="1"/>
  <c r="BA96" i="1"/>
  <c r="BA104" i="1"/>
  <c r="BA112" i="1"/>
  <c r="BA120" i="1"/>
  <c r="BA128" i="1"/>
  <c r="BA136" i="1"/>
  <c r="BA144" i="1"/>
  <c r="BA152" i="1"/>
  <c r="BA160" i="1"/>
  <c r="BA168" i="1"/>
  <c r="BA176" i="1"/>
  <c r="BA184" i="1"/>
  <c r="BA192" i="1"/>
  <c r="BA200" i="1"/>
  <c r="BA208" i="1"/>
  <c r="BA216" i="1"/>
  <c r="BA224" i="1"/>
  <c r="BA232" i="1"/>
  <c r="BA240" i="1"/>
  <c r="BA248" i="1"/>
  <c r="BA256" i="1"/>
  <c r="BA264" i="1"/>
  <c r="BA272" i="1"/>
  <c r="BA280" i="1"/>
  <c r="BA288" i="1"/>
  <c r="BA296" i="1"/>
  <c r="BA304" i="1"/>
  <c r="BA312" i="1"/>
  <c r="BA320" i="1"/>
  <c r="BA328" i="1"/>
  <c r="BA336" i="1"/>
  <c r="BA344" i="1"/>
  <c r="BA352" i="1"/>
  <c r="BA360" i="1"/>
  <c r="BA368" i="1"/>
  <c r="BA376" i="1"/>
  <c r="BA384" i="1"/>
  <c r="BA392" i="1"/>
  <c r="BA400" i="1"/>
  <c r="BA408" i="1"/>
  <c r="BA416" i="1"/>
  <c r="BA424" i="1"/>
  <c r="BA432" i="1"/>
  <c r="BA440" i="1"/>
  <c r="BA448" i="1"/>
  <c r="BA456" i="1"/>
  <c r="BA464" i="1"/>
  <c r="BA472" i="1"/>
  <c r="BA480" i="1"/>
  <c r="BA488" i="1"/>
  <c r="BA496" i="1"/>
  <c r="BA504" i="1"/>
  <c r="BA512" i="1"/>
  <c r="BA520" i="1"/>
  <c r="BA528" i="1"/>
  <c r="BA536" i="1"/>
  <c r="BA544" i="1"/>
  <c r="BA552" i="1"/>
  <c r="BA560" i="1"/>
  <c r="BA568" i="1"/>
  <c r="BA576" i="1"/>
  <c r="BA584" i="1"/>
  <c r="BA592" i="1"/>
  <c r="BA600" i="1"/>
  <c r="BA608" i="1"/>
  <c r="BA616" i="1"/>
  <c r="BA624" i="1"/>
  <c r="BA632" i="1"/>
  <c r="BA640" i="1"/>
  <c r="BA648" i="1"/>
  <c r="BA656" i="1"/>
  <c r="BA664" i="1"/>
  <c r="BA672" i="1"/>
  <c r="BA680" i="1"/>
  <c r="BA9" i="1"/>
  <c r="BA17" i="1"/>
  <c r="BA25" i="1"/>
  <c r="BA33" i="1"/>
  <c r="BA41" i="1"/>
  <c r="BA49" i="1"/>
  <c r="BA57" i="1"/>
  <c r="BA65" i="1"/>
  <c r="BA73" i="1"/>
  <c r="BA81" i="1"/>
  <c r="BA89" i="1"/>
  <c r="BA97" i="1"/>
  <c r="BA105" i="1"/>
  <c r="BA113" i="1"/>
  <c r="BA121" i="1"/>
  <c r="BA129" i="1"/>
  <c r="BA137" i="1"/>
  <c r="BA145" i="1"/>
  <c r="BA153" i="1"/>
  <c r="BA161" i="1"/>
  <c r="BA169" i="1"/>
  <c r="BA177" i="1"/>
  <c r="BA185" i="1"/>
  <c r="BA193" i="1"/>
  <c r="BA201" i="1"/>
  <c r="BA209" i="1"/>
  <c r="BA217" i="1"/>
  <c r="BA225" i="1"/>
  <c r="BA233" i="1"/>
  <c r="BA241" i="1"/>
  <c r="BA249" i="1"/>
  <c r="BA257" i="1"/>
  <c r="BA265" i="1"/>
  <c r="BA273" i="1"/>
  <c r="BA281" i="1"/>
  <c r="BA289" i="1"/>
  <c r="BA297" i="1"/>
  <c r="BA305" i="1"/>
  <c r="BA313" i="1"/>
  <c r="BA321" i="1"/>
  <c r="BA329" i="1"/>
  <c r="BA337" i="1"/>
  <c r="BA345" i="1"/>
  <c r="BA353" i="1"/>
  <c r="BA361" i="1"/>
  <c r="BA369" i="1"/>
  <c r="BA377" i="1"/>
  <c r="BA385" i="1"/>
  <c r="BA393" i="1"/>
  <c r="BA401" i="1"/>
  <c r="BA409" i="1"/>
  <c r="BA417" i="1"/>
  <c r="BA425" i="1"/>
  <c r="BA433" i="1"/>
  <c r="BA441" i="1"/>
  <c r="BA449" i="1"/>
  <c r="BA457" i="1"/>
  <c r="BA465" i="1"/>
  <c r="BA473" i="1"/>
  <c r="BA481" i="1"/>
  <c r="BA489" i="1"/>
  <c r="BA497" i="1"/>
  <c r="BA505" i="1"/>
  <c r="BA513" i="1"/>
  <c r="BA521" i="1"/>
  <c r="BA529" i="1"/>
  <c r="BA537" i="1"/>
  <c r="BA545" i="1"/>
  <c r="BA553" i="1"/>
  <c r="BA561" i="1"/>
  <c r="BA569" i="1"/>
  <c r="BA577" i="1"/>
  <c r="BA585" i="1"/>
  <c r="BA593" i="1"/>
  <c r="BA601" i="1"/>
  <c r="BA609" i="1"/>
  <c r="BA617" i="1"/>
  <c r="BA625" i="1"/>
  <c r="BA10" i="1"/>
  <c r="BA18" i="1"/>
  <c r="BA26" i="1"/>
  <c r="BA34" i="1"/>
  <c r="BA42" i="1"/>
  <c r="BA50" i="1"/>
  <c r="BA58" i="1"/>
  <c r="BA66" i="1"/>
  <c r="BA74" i="1"/>
  <c r="BA82" i="1"/>
  <c r="BA90" i="1"/>
  <c r="BA98" i="1"/>
  <c r="BA106" i="1"/>
  <c r="BA114" i="1"/>
  <c r="BA122" i="1"/>
  <c r="BA130" i="1"/>
  <c r="BA138" i="1"/>
  <c r="BA146" i="1"/>
  <c r="BA154" i="1"/>
  <c r="BA162" i="1"/>
  <c r="BA170" i="1"/>
  <c r="BA178" i="1"/>
  <c r="BA186" i="1"/>
  <c r="BA194" i="1"/>
  <c r="BA202" i="1"/>
  <c r="BA210" i="1"/>
  <c r="BA218" i="1"/>
  <c r="BA226" i="1"/>
  <c r="BA234" i="1"/>
  <c r="BA242" i="1"/>
  <c r="BA250" i="1"/>
  <c r="BA258" i="1"/>
  <c r="BA266" i="1"/>
  <c r="BA274" i="1"/>
  <c r="BA282" i="1"/>
  <c r="BA290" i="1"/>
  <c r="BA298" i="1"/>
  <c r="BA306" i="1"/>
  <c r="BA314" i="1"/>
  <c r="BA322" i="1"/>
  <c r="BA330" i="1"/>
  <c r="BA338" i="1"/>
  <c r="BA346" i="1"/>
  <c r="BA354" i="1"/>
  <c r="BA362" i="1"/>
  <c r="BA370" i="1"/>
  <c r="BA378" i="1"/>
  <c r="BA386" i="1"/>
  <c r="BA394" i="1"/>
  <c r="BA402" i="1"/>
  <c r="BA410" i="1"/>
  <c r="BA418" i="1"/>
  <c r="BA426" i="1"/>
  <c r="BA434" i="1"/>
  <c r="BA442" i="1"/>
  <c r="BA450" i="1"/>
  <c r="BA458" i="1"/>
  <c r="BA466" i="1"/>
  <c r="BA474" i="1"/>
  <c r="BA482" i="1"/>
  <c r="BA490" i="1"/>
  <c r="BA498" i="1"/>
  <c r="BA506" i="1"/>
  <c r="BA514" i="1"/>
  <c r="BA522" i="1"/>
  <c r="BA530" i="1"/>
  <c r="BA538" i="1"/>
  <c r="BA546" i="1"/>
  <c r="BA554" i="1"/>
  <c r="BA562" i="1"/>
  <c r="BA570" i="1"/>
  <c r="BA578" i="1"/>
  <c r="BA586" i="1"/>
  <c r="BA594" i="1"/>
  <c r="BA602" i="1"/>
  <c r="BA610" i="1"/>
  <c r="BA618" i="1"/>
  <c r="BA626" i="1"/>
  <c r="BA634" i="1"/>
  <c r="BA642" i="1"/>
  <c r="BA650" i="1"/>
  <c r="BA658" i="1"/>
  <c r="BA666" i="1"/>
  <c r="BA674" i="1"/>
  <c r="BA682" i="1"/>
  <c r="BA14" i="1"/>
  <c r="BA78" i="1"/>
  <c r="BA142" i="1"/>
  <c r="BA206" i="1"/>
  <c r="BA270" i="1"/>
  <c r="BA334" i="1"/>
  <c r="BA398" i="1"/>
  <c r="BA462" i="1"/>
  <c r="BA526" i="1"/>
  <c r="BA558" i="1"/>
  <c r="BA590" i="1"/>
  <c r="BA622" i="1"/>
  <c r="BA646" i="1"/>
  <c r="BA667" i="1"/>
  <c r="BA678" i="1"/>
  <c r="BA689" i="1"/>
  <c r="BA697" i="1"/>
  <c r="BA705" i="1"/>
  <c r="BA713" i="1"/>
  <c r="BA721" i="1"/>
  <c r="BA729" i="1"/>
  <c r="BA737" i="1"/>
  <c r="BA745" i="1"/>
  <c r="BA753" i="1"/>
  <c r="BA761" i="1"/>
  <c r="BA769" i="1"/>
  <c r="BA777" i="1"/>
  <c r="BA785" i="1"/>
  <c r="BA793" i="1"/>
  <c r="BA801" i="1"/>
  <c r="BA809" i="1"/>
  <c r="BA817" i="1"/>
  <c r="BA825" i="1"/>
  <c r="BA833" i="1"/>
  <c r="BA841" i="1"/>
  <c r="BA849" i="1"/>
  <c r="BA857" i="1"/>
  <c r="BA865" i="1"/>
  <c r="BA873" i="1"/>
  <c r="BA881" i="1"/>
  <c r="BA889" i="1"/>
  <c r="BA897" i="1"/>
  <c r="BA905" i="1"/>
  <c r="BA913" i="1"/>
  <c r="BA921" i="1"/>
  <c r="BA929" i="1"/>
  <c r="BA937" i="1"/>
  <c r="BA945" i="1"/>
  <c r="BA953" i="1"/>
  <c r="BA961" i="1"/>
  <c r="BA969" i="1"/>
  <c r="BA977" i="1"/>
  <c r="BA985" i="1"/>
  <c r="BA993" i="1"/>
  <c r="BA1001" i="1"/>
  <c r="BA1009" i="1"/>
  <c r="BA1017" i="1"/>
  <c r="BA1025" i="1"/>
  <c r="BA1033" i="1"/>
  <c r="BA1041" i="1"/>
  <c r="BA1049" i="1"/>
  <c r="BA1057" i="1"/>
  <c r="BA1065" i="1"/>
  <c r="BA1073" i="1"/>
  <c r="BA1081" i="1"/>
  <c r="BA1089" i="1"/>
  <c r="BA1097" i="1"/>
  <c r="BA1105" i="1"/>
  <c r="BA1113" i="1"/>
  <c r="BA1121" i="1"/>
  <c r="BA1129" i="1"/>
  <c r="BA1137" i="1"/>
  <c r="BA1145" i="1"/>
  <c r="BA1153" i="1"/>
  <c r="BA1161" i="1"/>
  <c r="BA1169" i="1"/>
  <c r="BA1177" i="1"/>
  <c r="BA1185" i="1"/>
  <c r="BA1193" i="1"/>
  <c r="BA22" i="1"/>
  <c r="BA86" i="1"/>
  <c r="BA150" i="1"/>
  <c r="BA214" i="1"/>
  <c r="BA278" i="1"/>
  <c r="BA342" i="1"/>
  <c r="BA406" i="1"/>
  <c r="BA470" i="1"/>
  <c r="BA533" i="1"/>
  <c r="BA565" i="1"/>
  <c r="BA597" i="1"/>
  <c r="BA629" i="1"/>
  <c r="BA649" i="1"/>
  <c r="BA668" i="1"/>
  <c r="BA681" i="1"/>
  <c r="BA690" i="1"/>
  <c r="BA698" i="1"/>
  <c r="BA706" i="1"/>
  <c r="BA714" i="1"/>
  <c r="BA722" i="1"/>
  <c r="BA730" i="1"/>
  <c r="BA738" i="1"/>
  <c r="BA746" i="1"/>
  <c r="BA754" i="1"/>
  <c r="BA762" i="1"/>
  <c r="BA770" i="1"/>
  <c r="BA778" i="1"/>
  <c r="BA786" i="1"/>
  <c r="BA794" i="1"/>
  <c r="BA802" i="1"/>
  <c r="BA810" i="1"/>
  <c r="BA818" i="1"/>
  <c r="BA826" i="1"/>
  <c r="BA834" i="1"/>
  <c r="BA842" i="1"/>
  <c r="BA850" i="1"/>
  <c r="BA858" i="1"/>
  <c r="BA866" i="1"/>
  <c r="BA874" i="1"/>
  <c r="BA882" i="1"/>
  <c r="BA890" i="1"/>
  <c r="BA898" i="1"/>
  <c r="BA906" i="1"/>
  <c r="BA914" i="1"/>
  <c r="BA922" i="1"/>
  <c r="BA930" i="1"/>
  <c r="BA938" i="1"/>
  <c r="BA946" i="1"/>
  <c r="BA954" i="1"/>
  <c r="BA962" i="1"/>
  <c r="BA970" i="1"/>
  <c r="BA978" i="1"/>
  <c r="BA986" i="1"/>
  <c r="BA994" i="1"/>
  <c r="BA1002" i="1"/>
  <c r="BA1010" i="1"/>
  <c r="BA1018" i="1"/>
  <c r="BA1026" i="1"/>
  <c r="BA1034" i="1"/>
  <c r="BA1042" i="1"/>
  <c r="BA1050" i="1"/>
  <c r="BA1058" i="1"/>
  <c r="BA1066" i="1"/>
  <c r="BA1074" i="1"/>
  <c r="BA1082" i="1"/>
  <c r="BA1090" i="1"/>
  <c r="BA1098" i="1"/>
  <c r="BA1106" i="1"/>
  <c r="BA1114" i="1"/>
  <c r="BA1122" i="1"/>
  <c r="BA1130" i="1"/>
  <c r="BA1138" i="1"/>
  <c r="BA1146" i="1"/>
  <c r="BA1154" i="1"/>
  <c r="BA1162" i="1"/>
  <c r="BA1170" i="1"/>
  <c r="BA1178" i="1"/>
  <c r="BA1186" i="1"/>
  <c r="BA1194" i="1"/>
  <c r="BA1202" i="1"/>
  <c r="BA1210" i="1"/>
  <c r="BA1218" i="1"/>
  <c r="BA1226" i="1"/>
  <c r="BA1234" i="1"/>
  <c r="BA1242" i="1"/>
  <c r="BA30" i="1"/>
  <c r="BA94" i="1"/>
  <c r="BA158" i="1"/>
  <c r="BA222" i="1"/>
  <c r="BA286" i="1"/>
  <c r="BA350" i="1"/>
  <c r="BA414" i="1"/>
  <c r="BA478" i="1"/>
  <c r="BA534" i="1"/>
  <c r="BA566" i="1"/>
  <c r="BA598" i="1"/>
  <c r="BA630" i="1"/>
  <c r="BA653" i="1"/>
  <c r="BA669" i="1"/>
  <c r="BA683" i="1"/>
  <c r="BA691" i="1"/>
  <c r="BA699" i="1"/>
  <c r="BA707" i="1"/>
  <c r="BA715" i="1"/>
  <c r="BA723" i="1"/>
  <c r="BA731" i="1"/>
  <c r="BA739" i="1"/>
  <c r="BA747" i="1"/>
  <c r="BA755" i="1"/>
  <c r="BA763" i="1"/>
  <c r="BA771" i="1"/>
  <c r="BA779" i="1"/>
  <c r="BA787" i="1"/>
  <c r="BA795" i="1"/>
  <c r="BA803" i="1"/>
  <c r="BA811" i="1"/>
  <c r="BA819" i="1"/>
  <c r="BA827" i="1"/>
  <c r="BA835" i="1"/>
  <c r="BA843" i="1"/>
  <c r="BA851" i="1"/>
  <c r="BA859" i="1"/>
  <c r="BA867" i="1"/>
  <c r="BA875" i="1"/>
  <c r="BA883" i="1"/>
  <c r="BA891" i="1"/>
  <c r="BA899" i="1"/>
  <c r="BA907" i="1"/>
  <c r="BA915" i="1"/>
  <c r="BA923" i="1"/>
  <c r="BA931" i="1"/>
  <c r="BA939" i="1"/>
  <c r="BA947" i="1"/>
  <c r="BA955" i="1"/>
  <c r="BA963" i="1"/>
  <c r="BA971" i="1"/>
  <c r="BA979" i="1"/>
  <c r="BA987" i="1"/>
  <c r="BA995" i="1"/>
  <c r="BA1003" i="1"/>
  <c r="BA1011" i="1"/>
  <c r="BA1019" i="1"/>
  <c r="BA1027" i="1"/>
  <c r="BA1035" i="1"/>
  <c r="BA1043" i="1"/>
  <c r="BA1051" i="1"/>
  <c r="BA1059" i="1"/>
  <c r="BA1067" i="1"/>
  <c r="BA1075" i="1"/>
  <c r="BA1083" i="1"/>
  <c r="BA1091" i="1"/>
  <c r="BA1099" i="1"/>
  <c r="BA1107" i="1"/>
  <c r="BA1115" i="1"/>
  <c r="BA1123" i="1"/>
  <c r="BA1131" i="1"/>
  <c r="BA1139" i="1"/>
  <c r="BA1147" i="1"/>
  <c r="BA1155" i="1"/>
  <c r="BA1163" i="1"/>
  <c r="BA1171" i="1"/>
  <c r="BA1179" i="1"/>
  <c r="BA1187" i="1"/>
  <c r="BA1195" i="1"/>
  <c r="BA1203" i="1"/>
  <c r="BA1211" i="1"/>
  <c r="BA1219" i="1"/>
  <c r="BA1227" i="1"/>
  <c r="BA1235" i="1"/>
  <c r="BA38" i="1"/>
  <c r="BA102" i="1"/>
  <c r="BA166" i="1"/>
  <c r="BA230" i="1"/>
  <c r="BA294" i="1"/>
  <c r="BA358" i="1"/>
  <c r="BA422" i="1"/>
  <c r="BA486" i="1"/>
  <c r="BA541" i="1"/>
  <c r="BA573" i="1"/>
  <c r="BA605" i="1"/>
  <c r="BA633" i="1"/>
  <c r="BA654" i="1"/>
  <c r="BA670" i="1"/>
  <c r="BA684" i="1"/>
  <c r="BA692" i="1"/>
  <c r="BA700" i="1"/>
  <c r="BA708" i="1"/>
  <c r="BA716" i="1"/>
  <c r="BA724" i="1"/>
  <c r="BA732" i="1"/>
  <c r="BA740" i="1"/>
  <c r="BA748" i="1"/>
  <c r="BA756" i="1"/>
  <c r="BA764" i="1"/>
  <c r="BA772" i="1"/>
  <c r="BA780" i="1"/>
  <c r="BA788" i="1"/>
  <c r="BA796" i="1"/>
  <c r="BA804" i="1"/>
  <c r="BA812" i="1"/>
  <c r="BA820" i="1"/>
  <c r="BA828" i="1"/>
  <c r="BA836" i="1"/>
  <c r="BA844" i="1"/>
  <c r="BA852" i="1"/>
  <c r="BA860" i="1"/>
  <c r="BA868" i="1"/>
  <c r="BA876" i="1"/>
  <c r="BA884" i="1"/>
  <c r="BA892" i="1"/>
  <c r="BA900" i="1"/>
  <c r="BA908" i="1"/>
  <c r="BA916" i="1"/>
  <c r="BA924" i="1"/>
  <c r="BA932" i="1"/>
  <c r="BA940" i="1"/>
  <c r="BA948" i="1"/>
  <c r="BA956" i="1"/>
  <c r="BA964" i="1"/>
  <c r="BA972" i="1"/>
  <c r="BA980" i="1"/>
  <c r="BA988" i="1"/>
  <c r="BA996" i="1"/>
  <c r="BA1004" i="1"/>
  <c r="BA1012" i="1"/>
  <c r="BA1020" i="1"/>
  <c r="BA1028" i="1"/>
  <c r="BA1036" i="1"/>
  <c r="BA1044" i="1"/>
  <c r="BA1052" i="1"/>
  <c r="BA1060" i="1"/>
  <c r="BA1068" i="1"/>
  <c r="BA1076" i="1"/>
  <c r="BA1084" i="1"/>
  <c r="BA1092" i="1"/>
  <c r="BA1100" i="1"/>
  <c r="BA1108" i="1"/>
  <c r="BA1116" i="1"/>
  <c r="BA1124" i="1"/>
  <c r="BA1132" i="1"/>
  <c r="BA1140" i="1"/>
  <c r="BA1148" i="1"/>
  <c r="BA1156" i="1"/>
  <c r="BA1164" i="1"/>
  <c r="BA1172" i="1"/>
  <c r="BA1180" i="1"/>
  <c r="BA1188" i="1"/>
  <c r="BA1196" i="1"/>
  <c r="BA1204" i="1"/>
  <c r="BA1212" i="1"/>
  <c r="BA1220" i="1"/>
  <c r="BA1228" i="1"/>
  <c r="BA46" i="1"/>
  <c r="BA110" i="1"/>
  <c r="BA174" i="1"/>
  <c r="BA238" i="1"/>
  <c r="BA302" i="1"/>
  <c r="BA366" i="1"/>
  <c r="BA430" i="1"/>
  <c r="BA494" i="1"/>
  <c r="BA542" i="1"/>
  <c r="BA574" i="1"/>
  <c r="BA606" i="1"/>
  <c r="BA637" i="1"/>
  <c r="BA657" i="1"/>
  <c r="BA673" i="1"/>
  <c r="BA685" i="1"/>
  <c r="BA693" i="1"/>
  <c r="BA701" i="1"/>
  <c r="BA709" i="1"/>
  <c r="BA717" i="1"/>
  <c r="BA725" i="1"/>
  <c r="BA733" i="1"/>
  <c r="BA741" i="1"/>
  <c r="BA749" i="1"/>
  <c r="BA757" i="1"/>
  <c r="BA765" i="1"/>
  <c r="BA773" i="1"/>
  <c r="BA781" i="1"/>
  <c r="BA789" i="1"/>
  <c r="BA797" i="1"/>
  <c r="BA805" i="1"/>
  <c r="BA813" i="1"/>
  <c r="BA821" i="1"/>
  <c r="BA829" i="1"/>
  <c r="BA837" i="1"/>
  <c r="BA845" i="1"/>
  <c r="BA853" i="1"/>
  <c r="BA861" i="1"/>
  <c r="BA869" i="1"/>
  <c r="BA877" i="1"/>
  <c r="BA885" i="1"/>
  <c r="BA893" i="1"/>
  <c r="BA901" i="1"/>
  <c r="BA909" i="1"/>
  <c r="BA917" i="1"/>
  <c r="BA925" i="1"/>
  <c r="BA933" i="1"/>
  <c r="BA941" i="1"/>
  <c r="BA949" i="1"/>
  <c r="BA957" i="1"/>
  <c r="BA965" i="1"/>
  <c r="BA973" i="1"/>
  <c r="BA981" i="1"/>
  <c r="BA989" i="1"/>
  <c r="BA997" i="1"/>
  <c r="BA1005" i="1"/>
  <c r="BA1013" i="1"/>
  <c r="BA1021" i="1"/>
  <c r="BA1029" i="1"/>
  <c r="BA1037" i="1"/>
  <c r="BA1045" i="1"/>
  <c r="BA1053" i="1"/>
  <c r="BA1061" i="1"/>
  <c r="BA1069" i="1"/>
  <c r="BA1077" i="1"/>
  <c r="BA1085" i="1"/>
  <c r="BA1093" i="1"/>
  <c r="BA1101" i="1"/>
  <c r="BA1109" i="1"/>
  <c r="BA1117" i="1"/>
  <c r="BA1125" i="1"/>
  <c r="BA1133" i="1"/>
  <c r="BA1141" i="1"/>
  <c r="BA1149" i="1"/>
  <c r="BA1157" i="1"/>
  <c r="BA1165" i="1"/>
  <c r="BA1173" i="1"/>
  <c r="BA1181" i="1"/>
  <c r="BA1189" i="1"/>
  <c r="BA1197" i="1"/>
  <c r="BA54" i="1"/>
  <c r="BA118" i="1"/>
  <c r="BA182" i="1"/>
  <c r="BA246" i="1"/>
  <c r="BA310" i="1"/>
  <c r="BA374" i="1"/>
  <c r="BA438" i="1"/>
  <c r="BA502" i="1"/>
  <c r="BA549" i="1"/>
  <c r="BA581" i="1"/>
  <c r="BA613" i="1"/>
  <c r="BA638" i="1"/>
  <c r="BA661" i="1"/>
  <c r="BA675" i="1"/>
  <c r="BA686" i="1"/>
  <c r="BA694" i="1"/>
  <c r="BA702" i="1"/>
  <c r="BA710" i="1"/>
  <c r="BA718" i="1"/>
  <c r="BA726" i="1"/>
  <c r="BA734" i="1"/>
  <c r="BA742" i="1"/>
  <c r="BA750" i="1"/>
  <c r="BA758" i="1"/>
  <c r="BA766" i="1"/>
  <c r="BA774" i="1"/>
  <c r="BA782" i="1"/>
  <c r="BA790" i="1"/>
  <c r="BA798" i="1"/>
  <c r="BA806" i="1"/>
  <c r="BA814" i="1"/>
  <c r="BA822" i="1"/>
  <c r="BA830" i="1"/>
  <c r="BA838" i="1"/>
  <c r="BA846" i="1"/>
  <c r="BA854" i="1"/>
  <c r="BA862" i="1"/>
  <c r="BA870" i="1"/>
  <c r="BA878" i="1"/>
  <c r="BA886" i="1"/>
  <c r="BA894" i="1"/>
  <c r="BA902" i="1"/>
  <c r="BA910" i="1"/>
  <c r="BA918" i="1"/>
  <c r="BA926" i="1"/>
  <c r="BA934" i="1"/>
  <c r="BA942" i="1"/>
  <c r="BA950" i="1"/>
  <c r="BA958" i="1"/>
  <c r="BA966" i="1"/>
  <c r="BA974" i="1"/>
  <c r="BA982" i="1"/>
  <c r="BA990" i="1"/>
  <c r="BA998" i="1"/>
  <c r="BA1006" i="1"/>
  <c r="BA1014" i="1"/>
  <c r="BA1022" i="1"/>
  <c r="BA1030" i="1"/>
  <c r="BA1038" i="1"/>
  <c r="BA1046" i="1"/>
  <c r="BA1054" i="1"/>
  <c r="BA1062" i="1"/>
  <c r="BA1070" i="1"/>
  <c r="BA1078" i="1"/>
  <c r="BA1086" i="1"/>
  <c r="BA1094" i="1"/>
  <c r="BA1102" i="1"/>
  <c r="BA1110" i="1"/>
  <c r="BA1118" i="1"/>
  <c r="BA1126" i="1"/>
  <c r="BA1134" i="1"/>
  <c r="BA1142" i="1"/>
  <c r="BA1150" i="1"/>
  <c r="BA1158" i="1"/>
  <c r="BA1166" i="1"/>
  <c r="BA1174" i="1"/>
  <c r="BA1182" i="1"/>
  <c r="BA1465" i="1"/>
  <c r="BA1457" i="1"/>
  <c r="BA1449" i="1"/>
  <c r="BA1441" i="1"/>
  <c r="BA1433" i="1"/>
  <c r="BA1425" i="1"/>
  <c r="BA1417" i="1"/>
  <c r="BA1409" i="1"/>
  <c r="BA1401" i="1"/>
  <c r="BA1393" i="1"/>
  <c r="BA1385" i="1"/>
  <c r="BA1377" i="1"/>
  <c r="BA1369" i="1"/>
  <c r="BA1361" i="1"/>
  <c r="BA1353" i="1"/>
  <c r="BA1345" i="1"/>
  <c r="BA1337" i="1"/>
  <c r="BA1329" i="1"/>
  <c r="BA1321" i="1"/>
  <c r="BA1313" i="1"/>
  <c r="BA1305" i="1"/>
  <c r="BA1297" i="1"/>
  <c r="BA1289" i="1"/>
  <c r="BA1281" i="1"/>
  <c r="BA1273" i="1"/>
  <c r="BA1265" i="1"/>
  <c r="BA1257" i="1"/>
  <c r="BA1249" i="1"/>
  <c r="BA1240" i="1"/>
  <c r="BA1230" i="1"/>
  <c r="BA1216" i="1"/>
  <c r="BA1205" i="1"/>
  <c r="BA1184" i="1"/>
  <c r="BA1152" i="1"/>
  <c r="BA1120" i="1"/>
  <c r="BA1088" i="1"/>
  <c r="BA1056" i="1"/>
  <c r="BA1024" i="1"/>
  <c r="BA992" i="1"/>
  <c r="BA960" i="1"/>
  <c r="BA928" i="1"/>
  <c r="BA896" i="1"/>
  <c r="BA864" i="1"/>
  <c r="BA832" i="1"/>
  <c r="BA800" i="1"/>
  <c r="BA768" i="1"/>
  <c r="BA736" i="1"/>
  <c r="BA704" i="1"/>
  <c r="BA665" i="1"/>
  <c r="BA557" i="1"/>
  <c r="BA326" i="1"/>
  <c r="BA70" i="1"/>
  <c r="BA1294" i="1"/>
  <c r="BA1254" i="1"/>
  <c r="BA1199" i="1"/>
  <c r="BA1079" i="1"/>
  <c r="BA951" i="1"/>
  <c r="BA823" i="1"/>
  <c r="BA641" i="1"/>
  <c r="BA1464" i="1"/>
  <c r="BA1456" i="1"/>
  <c r="BA1448" i="1"/>
  <c r="BA1440" i="1"/>
  <c r="BA1432" i="1"/>
  <c r="BA1424" i="1"/>
  <c r="BA1416" i="1"/>
  <c r="BA1408" i="1"/>
  <c r="BA1400" i="1"/>
  <c r="BA1392" i="1"/>
  <c r="BA1384" i="1"/>
  <c r="BA1376" i="1"/>
  <c r="BA1368" i="1"/>
  <c r="BA1360" i="1"/>
  <c r="BA1352" i="1"/>
  <c r="BA1344" i="1"/>
  <c r="BA1336" i="1"/>
  <c r="BA1328" i="1"/>
  <c r="BA1320" i="1"/>
  <c r="BA1312" i="1"/>
  <c r="BA1304" i="1"/>
  <c r="BA1296" i="1"/>
  <c r="BA1288" i="1"/>
  <c r="BA1280" i="1"/>
  <c r="BA1272" i="1"/>
  <c r="BA1264" i="1"/>
  <c r="BA1256" i="1"/>
  <c r="BA1248" i="1"/>
  <c r="BA1239" i="1"/>
  <c r="BA1229" i="1"/>
  <c r="BA1215" i="1"/>
  <c r="BA1201" i="1"/>
  <c r="BA1183" i="1"/>
  <c r="BA1151" i="1"/>
  <c r="BA1119" i="1"/>
  <c r="BA1087" i="1"/>
  <c r="BA1055" i="1"/>
  <c r="BA1023" i="1"/>
  <c r="BA991" i="1"/>
  <c r="BA959" i="1"/>
  <c r="BA927" i="1"/>
  <c r="BA895" i="1"/>
  <c r="BA863" i="1"/>
  <c r="BA831" i="1"/>
  <c r="BA799" i="1"/>
  <c r="BA767" i="1"/>
  <c r="BA735" i="1"/>
  <c r="BA703" i="1"/>
  <c r="BA662" i="1"/>
  <c r="BA550" i="1"/>
  <c r="BA318" i="1"/>
  <c r="BA62" i="1"/>
  <c r="BN2" i="1" l="1" a="1"/>
  <c r="BN2" i="1" s="1"/>
  <c r="BM2" i="1" a="1"/>
  <c r="BM2" i="1" s="1"/>
  <c r="BJ2" i="1" a="1"/>
  <c r="BJ2" i="1" s="1"/>
  <c r="BO2" i="1" a="1"/>
  <c r="BO2" i="1" s="1"/>
  <c r="BL2" i="1" a="1"/>
  <c r="BL2"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<sst xmlns="http://schemas.openxmlformats.org/spreadsheetml/2006/main" count="13507" uniqueCount="210">
  <si>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</si>
  <si>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</si>
  <si>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</si>
  <si>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</si>
  <si>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</si>
  <si>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</si>
  <si>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</si>
  <si>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</si>
  <si>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</si>
  <si>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</si>
  <si>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</si>
  <si>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</si>
  <si>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</si>
  <si>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</si>
  <si>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</si>
  <si>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</si>
  <si>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</si>
  <si>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</si>
  <si>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</si>
  <si>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</si>
  <si>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</si>
  <si>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</si>
  <si>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</si>
  <si>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</si>
  <si>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</si>
  <si>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</si>
  <si>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</si>
  <si>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</si>
  <si>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</si>
  <si>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</si>
  <si>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</si>
  <si>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</si>
  <si>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</si>
  <si>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</si>
  <si>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</si>
  <si>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</si>
  <si>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</si>
  <si>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</si>
  <si>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</si>
  <si>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</si>
  <si>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</si>
  <si>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</si>
  <si>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</si>
  <si>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</si>
  <si>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</si>
  <si>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</si>
  <si>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</si>
  <si>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</si>
  <si>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</si>
  <si>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</si>
  <si>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</si>
  <si>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</si>
  <si>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</si>
  <si>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</si>
  <si>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</si>
  <si>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</si>
  <si>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</si>
  <si>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</si>
  <si>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</si>
  <si>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</si>
  <si>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</si>
  <si>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</si>
  <si>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About Dataset</t>
  </si>
  <si>
    <t>Uncover the factors that lead to employee attrition and explore important questions such as ‘show me a breakdown of distance from home by job role and attrition’ or ‘compare average monthly income by education and attrition’. This is a fictional data set created by IBM data scientists.</t>
  </si>
  <si>
    <t>1 'Below College'</t>
  </si>
  <si>
    <t>2 'College'</t>
  </si>
  <si>
    <t>3 'Bachelor'</t>
  </si>
  <si>
    <t>4 'Master'</t>
  </si>
  <si>
    <t>5 'Doctor'</t>
  </si>
  <si>
    <t>1 'Low'</t>
  </si>
  <si>
    <t>2 'Medium'</t>
  </si>
  <si>
    <t>3 'High'</t>
  </si>
  <si>
    <t>4 'Very High'</t>
  </si>
  <si>
    <t>2 'Good'</t>
  </si>
  <si>
    <t>3 'Excellent'</t>
  </si>
  <si>
    <t>4 'Outstanding'</t>
  </si>
  <si>
    <t>1 'Bad'</t>
  </si>
  <si>
    <t>3 'Better'</t>
  </si>
  <si>
    <t>4 'Best'</t>
  </si>
  <si>
    <t>proper_marital_status</t>
  </si>
  <si>
    <t>confirm</t>
  </si>
  <si>
    <t>Duplicate_flag</t>
  </si>
  <si>
    <t>proper_jobrole</t>
  </si>
  <si>
    <t>proper_educationfield</t>
  </si>
  <si>
    <t>blank_flag_all</t>
  </si>
  <si>
    <t>proper_department</t>
  </si>
  <si>
    <t>proper_businesstravel</t>
  </si>
  <si>
    <t>trim_unique_Busstravel</t>
  </si>
  <si>
    <t>trim_unique_department</t>
  </si>
  <si>
    <t>trim_unique_edufield</t>
  </si>
  <si>
    <t>trim_unique_jobrole</t>
  </si>
  <si>
    <t>trim_unique_maritelstatus</t>
  </si>
  <si>
    <t>Mini_age</t>
  </si>
  <si>
    <t>trim_unique_attrition</t>
  </si>
  <si>
    <t>Salary increase percentage</t>
  </si>
  <si>
    <t>Many beginners confuse:</t>
  </si>
  <si>
    <t>with</t>
  </si>
  <si>
    <t>They are NOT the same.</t>
  </si>
  <si>
    <t>= payroll/internal monthly rate</t>
  </si>
  <si>
    <t>လုပ်ခလစာ/ပြည်တွင်းလစဉ်နှုန်းထား</t>
  </si>
  <si>
    <t>Do employees with low work-life balance leave more often?</t>
  </si>
  <si>
    <t>isnum_AtoU_flag</t>
  </si>
  <si>
    <t>isneg_XtoAI_flag</t>
  </si>
  <si>
    <t>isneg_AtoU_flag</t>
  </si>
  <si>
    <t>AgeGroup</t>
  </si>
  <si>
    <t>Income Category</t>
  </si>
  <si>
    <t>Min_Max_income</t>
  </si>
  <si>
    <t>Minmax_Work_Exp</t>
  </si>
  <si>
    <t>Work_Exp_group</t>
  </si>
  <si>
    <t>uniq_Promotion</t>
  </si>
  <si>
    <t>promotion_status</t>
  </si>
  <si>
    <t>Years_at_company</t>
  </si>
  <si>
    <t>Minmax_Loyalty</t>
  </si>
  <si>
    <t>emp_loyalty</t>
  </si>
  <si>
    <t>LevelName</t>
  </si>
  <si>
    <t>Entry Level</t>
  </si>
  <si>
    <t>Junior</t>
  </si>
  <si>
    <t>Senior</t>
  </si>
  <si>
    <t>Director</t>
  </si>
  <si>
    <t>Code</t>
  </si>
  <si>
    <t>Meaning</t>
  </si>
  <si>
    <t>Below College</t>
  </si>
  <si>
    <t>College</t>
  </si>
  <si>
    <t>Bachelor</t>
  </si>
  <si>
    <t>Master</t>
  </si>
  <si>
    <t>Doctor</t>
  </si>
  <si>
    <t>Edu_Name</t>
  </si>
  <si>
    <t>Env_Satis</t>
  </si>
  <si>
    <t>Low</t>
  </si>
  <si>
    <t>Medium</t>
  </si>
  <si>
    <t>High</t>
  </si>
  <si>
    <t>Very High</t>
  </si>
  <si>
    <t>Name</t>
  </si>
  <si>
    <t>Job_Involvment</t>
  </si>
  <si>
    <t>Job_satis</t>
  </si>
  <si>
    <t>Distance_from_home</t>
  </si>
  <si>
    <t>Distance_Name</t>
  </si>
  <si>
    <t>Env_Satis_Name</t>
  </si>
  <si>
    <t>Job_Inv_Name</t>
  </si>
  <si>
    <t>Job_Satis_Name</t>
  </si>
  <si>
    <t>Performance_rating</t>
  </si>
  <si>
    <t>Meet Expect</t>
  </si>
  <si>
    <t>Exceed Expect</t>
  </si>
  <si>
    <t>Perfor_Name</t>
  </si>
  <si>
    <t>Perform_Rate_Name</t>
  </si>
  <si>
    <t>Relationship_satis</t>
  </si>
  <si>
    <t>Rela_Satis_Name</t>
  </si>
  <si>
    <t>Stock_Option_lvl</t>
  </si>
  <si>
    <t>None</t>
  </si>
  <si>
    <t>Basic</t>
  </si>
  <si>
    <t>Stk_opt_lvl_Name</t>
  </si>
  <si>
    <t>WorkLB</t>
  </si>
  <si>
    <t>WLB_Name</t>
  </si>
  <si>
    <t>Bad</t>
  </si>
  <si>
    <t>Good</t>
  </si>
  <si>
    <t>Better</t>
  </si>
  <si>
    <t>Best</t>
  </si>
  <si>
    <t>wlb_Name</t>
  </si>
  <si>
    <t>confirm2</t>
  </si>
  <si>
    <t>confirm3</t>
  </si>
  <si>
    <t>confirm4</t>
  </si>
  <si>
    <t>confirm5</t>
  </si>
  <si>
    <t>Grand Total</t>
  </si>
  <si>
    <t>Employees</t>
  </si>
  <si>
    <t>Total Employees</t>
  </si>
  <si>
    <t>Overtime</t>
  </si>
  <si>
    <t>Insight: overtime may be associated with higher employee turnover.</t>
  </si>
  <si>
    <t>Business Question 1 : Does working overtime increase employee attrition?</t>
  </si>
  <si>
    <t>Attrition Rate</t>
  </si>
  <si>
    <t>IBM HR EMPLOYEE ATTRITION DASHBOARD</t>
  </si>
  <si>
    <t>Job Satisfaction</t>
  </si>
  <si>
    <t>Attrition_Yes</t>
  </si>
  <si>
    <t>Average of Attrition</t>
  </si>
  <si>
    <t>Are dissatisfied employees leaving?</t>
  </si>
  <si>
    <t xml:space="preserve">Among employees who work overtime, approximately 30% left the company, </t>
  </si>
  <si>
    <t>which is significantly higher than employees who do not work overtime.</t>
  </si>
  <si>
    <t>Work-life balance with atttrition</t>
  </si>
  <si>
    <t>Low job satisfaction clearly increase attrition.</t>
  </si>
  <si>
    <t>Work-life balance</t>
  </si>
  <si>
    <t>Poor work-life balance is a major reason people leave.</t>
  </si>
  <si>
    <t>Overtime_yes</t>
  </si>
  <si>
    <t>Total %</t>
  </si>
  <si>
    <t>%</t>
  </si>
  <si>
    <t>Monthly Income</t>
  </si>
  <si>
    <t>Employees with low salary are much more likely to leave.</t>
  </si>
  <si>
    <t>Monthly Income with attrition</t>
  </si>
  <si>
    <t>Environment Satisfaction with Attrition</t>
  </si>
  <si>
    <t>Bad workplace environment increases attrition'</t>
  </si>
  <si>
    <t>Long Time No Promotion</t>
  </si>
  <si>
    <t>Normal</t>
  </si>
  <si>
    <t>Recently Promoted</t>
  </si>
  <si>
    <t>Promotion Status</t>
  </si>
  <si>
    <t>Environment Satisfaction</t>
  </si>
  <si>
    <t>0 - 3 years newcomber quite the job more than senior.</t>
  </si>
  <si>
    <t>The strongest driver of attrition is overtime, with employees working overtime leaving at nearly 3 times the rate of others.</t>
  </si>
  <si>
    <t>Work-life balance is another critical factor, suggesting that workload pressure is a key issue.</t>
  </si>
  <si>
    <r>
      <t>Low salary</t>
    </r>
    <r>
      <rPr>
        <sz val="11"/>
        <color theme="1"/>
        <rFont val="Aptos Narrow"/>
        <family val="2"/>
        <scheme val="minor"/>
      </rPr>
      <t xml:space="preserve"> and low job satisfaction further increase the likelihood of employees leaving.</t>
    </r>
  </si>
  <si>
    <t>Additionally, poor workplace environment contributes to higher attrition.</t>
  </si>
  <si>
    <t>Conclusion:</t>
  </si>
  <si>
    <t>Total Attrition</t>
  </si>
  <si>
    <t>Average Year at Company</t>
  </si>
  <si>
    <t>Average of YearsAtCompany</t>
  </si>
  <si>
    <t>Attrition by Department</t>
  </si>
  <si>
    <t>Attrition by Job Role</t>
  </si>
  <si>
    <t>Job Role</t>
  </si>
  <si>
    <t>OVERALL ATTRITION</t>
  </si>
  <si>
    <t>POSSIBLE REASONS</t>
  </si>
  <si>
    <t>OVERTIME VS ATTRITION</t>
  </si>
  <si>
    <t>Promotion with attrition</t>
  </si>
  <si>
    <t>MONTHLY INCOME WITH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</si>
</sst>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ptos Narrow"/>
      <family val="2"/>
      <scheme val="minor"/>
    </font>
    <font>
      <b/>
      <sz val="10"/>
      <color theme="1"/>
      <name val="Inherit"/>
    </font>
    <font>
      <sz val="10"/>
      <color theme="1"/>
      <name val="Inherit"/>
    </font>
    <font>
      <b/>
      <i/>
      <sz val="11"/>
      <color theme="1"/>
      <name val="Aptos Narrow"/>
      <family val="2"/>
      <scheme val="minor"/>
    </font>
    <font>
      <sz val="22"/>
      <color theme="1"/>
      <name val="Aptos Narrow"/>
      <family val="2"/>
      <scheme val="minor"/>
    </font>
    <font>
      <b/>
      <sz val="22"/>
      <color theme="1"/>
      <name val="Aptos Narrow"/>
      <family val="2"/>
      <scheme val="minor"/>
    </font>
    <font>
      <b/>
      <sz val="18"/>
      <color theme="1"/>
      <name val="Aptos Narrow"/>
      <family val="2"/>
      <scheme val="minor"/>
    </font>
    <font>
      <b/>
      <sz val="28"/>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
      <patternFill patternType="solid">
        <fgColor theme="3" tint="0.749992370372631"/>
        <bgColor indexed="64"/>
      </patternFill>
    </fill>
    <fill>
      <patternFill patternType="solid">
        <fgColor theme="0" tint="-4.9989318521683403E-2"/>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theme="1" tint="0.499984740745262"/>
      </right>
      <top style="medium">
        <color indexed="64"/>
      </top>
      <bottom style="medium">
        <color indexed="64"/>
      </bottom>
      <diagonal/>
    </border>
    <border>
      <left style="medium">
        <color theme="1" tint="0.499984740745262"/>
      </left>
      <right style="medium">
        <color theme="1" tint="0.499984740745262"/>
      </right>
      <top style="medium">
        <color indexed="64"/>
      </top>
      <bottom style="medium">
        <color indexed="64"/>
      </bottom>
      <diagonal/>
    </border>
    <border>
      <left style="medium">
        <color theme="1" tint="0.499984740745262"/>
      </left>
      <right style="medium">
        <color indexed="64"/>
      </right>
      <top style="medium">
        <color indexed="64"/>
      </top>
      <bottom style="medium">
        <color indexed="64"/>
      </bottom>
      <diagonal/>
    </border>
    <border>
      <left style="medium">
        <color indexed="64"/>
      </left>
      <right style="medium">
        <color theme="1" tint="0.499984740745262"/>
      </right>
      <top/>
      <bottom/>
      <diagonal/>
    </border>
    <border>
      <left style="medium">
        <color theme="1" tint="0.499984740745262"/>
      </left>
      <right style="medium">
        <color theme="1" tint="0.499984740745262"/>
      </right>
      <top/>
      <bottom/>
      <diagonal/>
    </border>
    <border>
      <left style="medium">
        <color theme="1" tint="0.499984740745262"/>
      </left>
      <right style="medium">
        <color indexed="64"/>
      </right>
      <top/>
      <bottom/>
      <diagonal/>
    </border>
    <border>
      <left style="medium">
        <color indexed="64"/>
      </left>
      <right style="medium">
        <color theme="1" tint="0.499984740745262"/>
      </right>
      <top/>
      <bottom style="medium">
        <color indexed="64"/>
      </bottom>
      <diagonal/>
    </border>
    <border>
      <left style="medium">
        <color theme="1" tint="0.499984740745262"/>
      </left>
      <right style="medium">
        <color theme="1" tint="0.499984740745262"/>
      </right>
      <top/>
      <bottom style="medium">
        <color indexed="64"/>
      </bottom>
      <diagonal/>
    </border>
    <border>
      <left style="medium">
        <color theme="1" tint="0.499984740745262"/>
      </left>
      <right style="medium">
        <color indexed="64"/>
      </right>
      <top/>
      <bottom style="medium">
        <color indexed="64"/>
      </bottom>
      <diagonal/>
    </border>
    <border>
      <left/>
      <right style="medium">
        <color indexed="64"/>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5">
    <xf numFmtId="0" fontId="0" fillId="0" borderId="0" xfId="0"/>
    <xf numFmtId="0" fontId="18" fillId="0" borderId="0" xfId="0" applyFont="1"/>
    <xf numFmtId="0" fontId="19" fillId="0" borderId="0" xfId="0" applyFont="1" applyAlignment="1">
      <alignment vertical="center"/>
    </xf>
    <xf numFmtId="0" fontId="20" fillId="0" borderId="0" xfId="0" applyFont="1" applyAlignment="1">
      <alignment vertical="center" wrapText="1"/>
    </xf>
    <xf numFmtId="0" fontId="0" fillId="0" borderId="0" xfId="0" applyAlignment="1">
      <alignment vertical="center" wrapText="1"/>
    </xf>
    <xf numFmtId="0" fontId="14" fillId="0" borderId="0" xfId="0" applyFont="1"/>
    <xf numFmtId="0" fontId="16" fillId="0" borderId="0" xfId="0" applyFont="1"/>
    <xf numFmtId="0" fontId="21" fillId="0" borderId="0" xfId="0" applyFont="1"/>
    <xf numFmtId="0" fontId="0" fillId="0" borderId="0" xfId="0" pivotButton="1"/>
    <xf numFmtId="0" fontId="0" fillId="0" borderId="0" xfId="0" applyAlignment="1">
      <alignment horizontal="left"/>
    </xf>
    <xf numFmtId="0" fontId="0" fillId="33" borderId="0" xfId="0" applyFill="1"/>
    <xf numFmtId="164" fontId="0" fillId="0" borderId="0" xfId="0" applyNumberFormat="1"/>
    <xf numFmtId="10" fontId="0" fillId="0" borderId="0" xfId="0" applyNumberFormat="1"/>
    <xf numFmtId="164" fontId="14" fillId="0" borderId="0" xfId="0" applyNumberFormat="1" applyFont="1"/>
    <xf numFmtId="1" fontId="0" fillId="0" borderId="0" xfId="0" applyNumberFormat="1"/>
    <xf numFmtId="0" fontId="16" fillId="33" borderId="0" xfId="0" applyFont="1" applyFill="1"/>
    <xf numFmtId="0" fontId="0" fillId="34" borderId="0" xfId="0" applyFill="1"/>
    <xf numFmtId="0" fontId="0" fillId="33" borderId="19" xfId="0" applyFill="1" applyBorder="1"/>
    <xf numFmtId="0" fontId="16" fillId="33" borderId="0" xfId="0" applyFont="1" applyFill="1" applyAlignment="1">
      <alignment horizontal="right"/>
    </xf>
    <xf numFmtId="0" fontId="23" fillId="35" borderId="10" xfId="0" applyFont="1" applyFill="1" applyBorder="1" applyAlignment="1">
      <alignment horizontal="center"/>
    </xf>
    <xf numFmtId="0" fontId="23" fillId="35" borderId="11" xfId="0" applyFont="1" applyFill="1" applyBorder="1" applyAlignment="1">
      <alignment horizontal="center"/>
    </xf>
    <xf numFmtId="0" fontId="23" fillId="35" borderId="12" xfId="0" applyFont="1" applyFill="1" applyBorder="1" applyAlignment="1">
      <alignment horizontal="center"/>
    </xf>
    <xf numFmtId="0" fontId="23" fillId="35" borderId="13" xfId="0" applyFont="1" applyFill="1" applyBorder="1" applyAlignment="1">
      <alignment horizontal="center"/>
    </xf>
    <xf numFmtId="0" fontId="23" fillId="35" borderId="14" xfId="0" applyFont="1" applyFill="1" applyBorder="1" applyAlignment="1">
      <alignment horizontal="center"/>
    </xf>
    <xf numFmtId="1" fontId="23" fillId="35" borderId="14" xfId="0" applyNumberFormat="1" applyFont="1" applyFill="1" applyBorder="1" applyAlignment="1">
      <alignment horizontal="center"/>
    </xf>
    <xf numFmtId="9" fontId="23" fillId="35" borderId="15" xfId="42" applyFont="1" applyFill="1" applyBorder="1" applyAlignment="1">
      <alignment horizontal="center"/>
    </xf>
    <xf numFmtId="0" fontId="22" fillId="35" borderId="16" xfId="0" applyFont="1" applyFill="1" applyBorder="1"/>
    <xf numFmtId="0" fontId="22" fillId="35" borderId="17" xfId="0" applyFont="1" applyFill="1" applyBorder="1"/>
    <xf numFmtId="0" fontId="22" fillId="35" borderId="18" xfId="0" applyFont="1" applyFill="1" applyBorder="1"/>
    <xf numFmtId="0" fontId="16" fillId="33" borderId="0" xfId="0" applyFont="1" applyFill="1" applyAlignment="1">
      <alignment horizontal="left"/>
    </xf>
    <xf numFmtId="0" fontId="16" fillId="33" borderId="0" xfId="0" applyFont="1" applyFill="1" applyAlignment="1">
      <alignment horizontal="center"/>
    </xf>
    <xf numFmtId="0" fontId="24" fillId="34" borderId="0" xfId="0" applyFont="1" applyFill="1" applyAlignment="1">
      <alignment horizontal="center"/>
    </xf>
    <xf numFmtId="0" fontId="25" fillId="34" borderId="0" xfId="0" applyFont="1" applyFill="1" applyAlignment="1">
      <alignment horizontal="center" vertical="center"/>
    </xf>
    <xf numFmtId="164" fontId="14" fillId="0" borderId="0" xfId="0" applyNumberFormat="1" applyFont="1" applyFill="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65">
    <dxf>
      <numFmt numFmtId="164" formatCode="0.0%"/>
    </dxf>
    <dxf>
      <numFmt numFmtId="164" formatCode="0.0%"/>
    </dxf>
    <dxf>
      <numFmt numFmtId="164" formatCode="0.0%"/>
    </dxf>
    <dxf>
      <numFmt numFmtId="164" formatCode="0.0%"/>
    </dxf>
    <dxf>
      <numFmt numFmtId="1" formatCode="0"/>
    </dxf>
    <dxf>
      <font>
        <color rgb="FFFF0000"/>
      </font>
    </dxf>
    <dxf>
      <fill>
        <patternFill patternType="none">
          <bgColor auto="1"/>
        </patternFill>
      </fill>
    </dxf>
    <dxf>
      <font>
        <color rgb="FFFF0000"/>
      </font>
    </dxf>
    <dxf>
      <font>
        <color rgb="FFFF0000"/>
      </font>
    </dxf>
    <dxf>
      <fill>
        <patternFill patternType="none">
          <bgColor auto="1"/>
        </patternFill>
      </fill>
    </dxf>
    <dxf>
      <font>
        <color rgb="FFFF0000"/>
      </font>
    </dxf>
    <dxf>
      <numFmt numFmtId="164" formatCode="0.0%"/>
    </dxf>
    <dxf>
      <numFmt numFmtId="164" formatCode="0.0%"/>
    </dxf>
    <dxf>
      <numFmt numFmtId="164" formatCode="0.0%"/>
    </dxf>
    <dxf>
      <numFmt numFmtId="164" formatCode="0.0%"/>
    </dxf>
    <dxf>
      <numFmt numFmtId="1" formatCode="0"/>
    </dxf>
    <dxf>
      <font>
        <color rgb="FFFF0000"/>
      </font>
    </dxf>
    <dxf>
      <fill>
        <patternFill patternType="none">
          <bgColor auto="1"/>
        </patternFill>
      </fill>
    </dxf>
    <dxf>
      <font>
        <color rgb="FFFF0000"/>
      </font>
    </dxf>
    <dxf>
      <font>
        <color rgb="FFFF0000"/>
      </font>
    </dxf>
    <dxf>
      <fill>
        <patternFill patternType="none">
          <bgColor auto="1"/>
        </patternFill>
      </fill>
    </dxf>
    <dxf>
      <font>
        <color rgb="FFFF0000"/>
      </font>
    </dxf>
    <dxf>
      <numFmt numFmtId="164" formatCode="0.0%"/>
    </dxf>
    <dxf>
      <numFmt numFmtId="164" formatCode="0.0%"/>
    </dxf>
    <dxf>
      <numFmt numFmtId="164" formatCode="0.0%"/>
    </dxf>
    <dxf>
      <numFmt numFmtId="164" formatCode="0.0%"/>
    </dxf>
    <dxf>
      <numFmt numFmtId="1" formatCode="0"/>
    </dxf>
    <dxf>
      <font>
        <color rgb="FFFF0000"/>
      </font>
    </dxf>
    <dxf>
      <fill>
        <patternFill patternType="none">
          <bgColor auto="1"/>
        </patternFill>
      </fill>
    </dxf>
    <dxf>
      <font>
        <color rgb="FFFF0000"/>
      </font>
    </dxf>
    <dxf>
      <font>
        <color rgb="FFFF0000"/>
      </font>
    </dxf>
    <dxf>
      <fill>
        <patternFill patternType="none">
          <bgColor auto="1"/>
        </patternFill>
      </fill>
    </dxf>
    <dxf>
      <font>
        <color rgb="FFFF0000"/>
      </font>
    </dxf>
    <dxf>
      <numFmt numFmtId="164" formatCode="0.0%"/>
    </dxf>
    <dxf>
      <numFmt numFmtId="164" formatCode="0.0%"/>
    </dxf>
    <dxf>
      <numFmt numFmtId="164" formatCode="0.0%"/>
    </dxf>
    <dxf>
      <numFmt numFmtId="164" formatCode="0.0%"/>
    </dxf>
    <dxf>
      <numFmt numFmtId="1" formatCode="0"/>
    </dxf>
    <dxf>
      <font>
        <color rgb="FFFF0000"/>
      </font>
    </dxf>
    <dxf>
      <fill>
        <patternFill patternType="none">
          <bgColor auto="1"/>
        </patternFill>
      </fill>
    </dxf>
    <dxf>
      <font>
        <color rgb="FFFF0000"/>
      </font>
    </dxf>
    <dxf>
      <font>
        <color rgb="FFFF0000"/>
      </font>
    </dxf>
    <dxf>
      <fill>
        <patternFill patternType="none">
          <bgColor auto="1"/>
        </patternFill>
      </fill>
    </dxf>
    <dxf>
      <font>
        <color rgb="FFFF0000"/>
      </font>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ill>
        <patternFill patternType="none">
          <bgColor auto="1"/>
        </patternFill>
      </fill>
    </dxf>
    <dxf>
      <numFmt numFmtId="1" formatCode="0"/>
    </dxf>
    <dxf>
      <font>
        <color rgb="FFFF0000"/>
      </font>
    </dxf>
    <dxf>
      <fill>
        <patternFill patternType="none">
          <bgColor auto="1"/>
        </patternFill>
      </fill>
    </dxf>
    <dxf>
      <numFmt numFmtId="164" formatCode="0.0%"/>
    </dxf>
    <dxf>
      <numFmt numFmtId="164" formatCode="0.0%"/>
    </dxf>
    <dxf>
      <numFmt numFmtId="164" formatCode="0.0%"/>
    </dxf>
    <dxf>
      <numFmt numFmtId="164" formatCode="0.0%"/>
    </dxf>
    <dxf>
      <font>
        <color rgb="FFFF0000"/>
      </font>
    </dxf>
    <dxf>
      <font>
        <color rgb="FFFF0000"/>
      </font>
    </dxf>
    <dxf>
      <numFmt numFmtId="0" formatCode="General"/>
    </dxf>
    <dxf>
      <numFmt numFmtId="0" formatCode="General"/>
    </dxf>
    <dxf>
      <font>
        <b/>
        <i/>
        <strike val="0"/>
        <condense val="0"/>
        <extend val="0"/>
        <outline val="0"/>
        <shadow val="0"/>
        <u val="none"/>
        <vertAlign val="baseline"/>
        <sz val="11"/>
        <color theme="1"/>
        <name val="Aptos Narrow"/>
        <family val="2"/>
        <scheme val="minor"/>
      </font>
    </dxf>
  </dxfs>
  <tableStyles count="0" defaultTableStyle="TableStyleMedium2" defaultPivotStyle="PivotStyleLight16"/>
  <colors>
    <mruColors>
      <color rgb="FFFF9933"/>
      <color rgb="FFFC898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Array" Target="richData/rdarray.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sharedStrings" Target="sharedStrings.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17/06/relationships/rdSupportingPropertyBag" Target="richData/rdsupportingpropertybag.xml"/><Relationship Id="rId10" Type="http://schemas.microsoft.com/office/2007/relationships/slicerCache" Target="slicerCaches/slicerCache4.xml"/><Relationship Id="rId19" Type="http://schemas.microsoft.com/office/2017/06/relationships/rdRichValue" Target="richData/rdrichvalue.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 Id="rId22" Type="http://schemas.microsoft.com/office/2017/06/relationships/rdSupportingPropertyBagStructure" Target="richData/rdsupportingpropertybag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[WA_Fn-UseC_-HR-Employee-Attrition_Cleaned.xlsx]Pivot!PivotTable9</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Pivot!$C$3:$C$5</c:f>
              <c:strCache>
                <c:ptCount val="1"/>
                <c:pt idx="0">
                  <c:v>No - Employees</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Pivot!$B$6:$B$8</c:f>
              <c:strCache>
                <c:ptCount val="2"/>
                <c:pt idx="0">
                  <c:v>No</c:v>
                </c:pt>
                <c:pt idx="1">
                  <c:v>Yes</c:v>
                </c:pt>
              </c:strCache>
            </c:strRef>
          </c:cat>
          <c:val>
            <c:numRef>
              <c:f>Pivot!$C$6:$C$8</c:f>
              <c:numCache>
                <c:formatCode>General</c:formatCode>
                <c:ptCount val="2"/>
                <c:pt idx="0">
                  <c:v>944</c:v>
                </c:pt>
                <c:pt idx="1">
                  <c:v>289</c:v>
                </c:pt>
              </c:numCache>
            </c:numRef>
          </c:val>
          <c:extLst>
            <c:ext xmlns:c16="http://schemas.microsoft.com/office/drawing/2014/chart" uri="{C3380CC4-5D6E-409C-BE32-E72D297353CC}">
              <c16:uniqueId val="{00000001-C26B-424C-8936-15ED0E230772}"/>
            </c:ext>
          </c:extLst>
        </c:ser>
        <c:ser>
          <c:idx val="1"/>
          <c:order val="1"/>
          <c:tx>
            <c:strRef>
              <c:f>Pivot!$D$3:$D$5</c:f>
              <c:strCache>
                <c:ptCount val="1"/>
                <c:pt idx="0">
                  <c:v>No - %</c:v>
                </c:pt>
              </c:strCache>
            </c:strRef>
          </c:tx>
          <c:spPr>
            <a:solidFill>
              <a:srgbClr val="00B0F0"/>
            </a:solidFill>
            <a:ln>
              <a:noFill/>
            </a:ln>
            <a:effectLst/>
          </c:spPr>
          <c:invertIfNegative val="0"/>
          <c:cat>
            <c:strRef>
              <c:f>Pivot!$B$6:$B$8</c:f>
              <c:strCache>
                <c:ptCount val="2"/>
                <c:pt idx="0">
                  <c:v>No</c:v>
                </c:pt>
                <c:pt idx="1">
                  <c:v>Yes</c:v>
                </c:pt>
              </c:strCache>
            </c:strRef>
          </c:cat>
          <c:val>
            <c:numRef>
              <c:f>Pivot!$D$6:$D$8</c:f>
              <c:numCache>
                <c:formatCode>0.0%</c:formatCode>
                <c:ptCount val="2"/>
                <c:pt idx="0">
                  <c:v>0.89563567362428842</c:v>
                </c:pt>
                <c:pt idx="1">
                  <c:v>0.69471153846153844</c:v>
                </c:pt>
              </c:numCache>
            </c:numRef>
          </c:val>
          <c:extLst>
            <c:ext xmlns:c16="http://schemas.microsoft.com/office/drawing/2014/chart" uri="{C3380CC4-5D6E-409C-BE32-E72D297353CC}">
              <c16:uniqueId val="{00000002-C26B-424C-8936-15ED0E230772}"/>
            </c:ext>
          </c:extLst>
        </c:ser>
        <c:ser>
          <c:idx val="2"/>
          <c:order val="2"/>
          <c:tx>
            <c:strRef>
              <c:f>Pivot!$E$3:$E$5</c:f>
              <c:strCache>
                <c:ptCount val="1"/>
                <c:pt idx="0">
                  <c:v>Yes - Employees</c:v>
                </c:pt>
              </c:strCache>
            </c:strRef>
          </c:tx>
          <c:spPr>
            <a:solidFill>
              <a:srgbClr val="FF0000"/>
            </a:solidFill>
            <a:ln>
              <a:noFill/>
            </a:ln>
            <a:effectLst/>
          </c:spPr>
          <c:invertIfNegative val="0"/>
          <c:cat>
            <c:strRef>
              <c:f>Pivot!$B$6:$B$8</c:f>
              <c:strCache>
                <c:ptCount val="2"/>
                <c:pt idx="0">
                  <c:v>No</c:v>
                </c:pt>
                <c:pt idx="1">
                  <c:v>Yes</c:v>
                </c:pt>
              </c:strCache>
            </c:strRef>
          </c:cat>
          <c:val>
            <c:numRef>
              <c:f>Pivot!$E$6:$E$8</c:f>
              <c:numCache>
                <c:formatCode>General</c:formatCode>
                <c:ptCount val="2"/>
                <c:pt idx="0">
                  <c:v>110</c:v>
                </c:pt>
                <c:pt idx="1">
                  <c:v>127</c:v>
                </c:pt>
              </c:numCache>
            </c:numRef>
          </c:val>
          <c:extLst>
            <c:ext xmlns:c16="http://schemas.microsoft.com/office/drawing/2014/chart" uri="{C3380CC4-5D6E-409C-BE32-E72D297353CC}">
              <c16:uniqueId val="{00000005-5383-4591-ADC9-B90C14B9BD2E}"/>
            </c:ext>
          </c:extLst>
        </c:ser>
        <c:ser>
          <c:idx val="3"/>
          <c:order val="3"/>
          <c:tx>
            <c:strRef>
              <c:f>Pivot!$F$3:$F$5</c:f>
              <c:strCache>
                <c:ptCount val="1"/>
                <c:pt idx="0">
                  <c:v>Yes - %</c:v>
                </c:pt>
              </c:strCache>
            </c:strRef>
          </c:tx>
          <c:spPr>
            <a:solidFill>
              <a:srgbClr val="FFFF00"/>
            </a:solidFill>
            <a:ln>
              <a:noFill/>
            </a:ln>
            <a:effectLst/>
          </c:spPr>
          <c:invertIfNegative val="0"/>
          <c:cat>
            <c:strRef>
              <c:f>Pivot!$B$6:$B$8</c:f>
              <c:strCache>
                <c:ptCount val="2"/>
                <c:pt idx="0">
                  <c:v>No</c:v>
                </c:pt>
                <c:pt idx="1">
                  <c:v>Yes</c:v>
                </c:pt>
              </c:strCache>
            </c:strRef>
          </c:cat>
          <c:val>
            <c:numRef>
              <c:f>Pivot!$F$6:$F$8</c:f>
              <c:numCache>
                <c:formatCode>0.0%</c:formatCode>
                <c:ptCount val="2"/>
                <c:pt idx="0">
                  <c:v>0.10436432637571158</c:v>
                </c:pt>
                <c:pt idx="1">
                  <c:v>0.30528846153846156</c:v>
                </c:pt>
              </c:numCache>
            </c:numRef>
          </c:val>
          <c:extLst>
            <c:ext xmlns:c16="http://schemas.microsoft.com/office/drawing/2014/chart" uri="{C3380CC4-5D6E-409C-BE32-E72D297353CC}">
              <c16:uniqueId val="{00000006-5383-4591-ADC9-B90C14B9BD2E}"/>
            </c:ext>
          </c:extLst>
        </c:ser>
        <c:dLbls>
          <c:showLegendKey val="0"/>
          <c:showVal val="0"/>
          <c:showCatName val="0"/>
          <c:showSerName val="0"/>
          <c:showPercent val="0"/>
          <c:showBubbleSize val="0"/>
        </c:dLbls>
        <c:gapWidth val="150"/>
        <c:overlap val="100"/>
        <c:axId val="413483375"/>
        <c:axId val="413481455"/>
      </c:barChart>
      <c:catAx>
        <c:axId val="41348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481455"/>
        <c:crosses val="autoZero"/>
        <c:auto val="1"/>
        <c:lblAlgn val="ctr"/>
        <c:lblOffset val="100"/>
        <c:noMultiLvlLbl val="0"/>
      </c:catAx>
      <c:valAx>
        <c:axId val="4134814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483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[WA_Fn-UseC_-HR-Employee-Attrition_Cleaned.xlsx]Pivot!PivotTable12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Pivot!$M$3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Pivot!$L$4:$L$8</c:f>
              <c:strCache>
                <c:ptCount val="4"/>
                <c:pt idx="0">
                  <c:v>Low</c:v>
                </c:pt>
                <c:pt idx="1">
                  <c:v>High</c:v>
                </c:pt>
                <c:pt idx="2">
                  <c:v>Medium</c:v>
                </c:pt>
                <c:pt idx="3">
                  <c:v>Very High</c:v>
                </c:pt>
              </c:strCache>
            </c:strRef>
          </c:cat>
          <c:val>
            <c:numRef>
              <c:f>Pivot!$M$4:$M$8</c:f>
              <c:numCache>
                <c:formatCode>0.0%</c:formatCode>
                <c:ptCount val="4"/>
                <c:pt idx="0">
                  <c:v>0.22837370242214533</c:v>
                </c:pt>
                <c:pt idx="1">
                  <c:v>0.16515837104072398</c:v>
                </c:pt>
                <c:pt idx="2">
                  <c:v>0.16428571428571428</c:v>
                </c:pt>
                <c:pt idx="3">
                  <c:v>0.11328976034858387</c:v>
                </c:pt>
              </c:numCache>
            </c:numRef>
          </c:val>
          <c:extLst>
            <c:ext xmlns:c16="http://schemas.microsoft.com/office/drawing/2014/chart" uri="{C3380CC4-5D6E-409C-BE32-E72D297353CC}">
              <c16:uniqueId val="{00000000-1C66-49C3-BC33-B675F6553E56}"/>
            </c:ext>
          </c:extLst>
        </c:ser>
        <c:dLbls>
          <c:showLegendKey val="0"/>
          <c:showVal val="0"/>
          <c:showCatName val="0"/>
          <c:showSerName val="0"/>
          <c:showPercent val="0"/>
          <c:showBubbleSize val="0"/>
        </c:dLbls>
        <c:gapWidth val="219"/>
        <c:overlap val="-27"/>
        <c:axId val="227665135"/>
        <c:axId val="227665615"/>
      </c:barChart>
      <c:catAx>
        <c:axId val="22766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665615"/>
        <c:crosses val="autoZero"/>
        <c:auto val="1"/>
        <c:lblAlgn val="ctr"/>
        <c:lblOffset val="100"/>
        <c:noMultiLvlLbl val="0"/>
      </c:catAx>
      <c:valAx>
        <c:axId val="22766561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665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[WA_Fn-UseC_-HR-Employee-Attrition_Cleaned.xlsx]Pivot!PivotTable18</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Pivot!$C$33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Pivot!$B$34:$B$38</c:f>
              <c:strCache>
                <c:ptCount val="4"/>
                <c:pt idx="0">
                  <c:v>Bad</c:v>
                </c:pt>
                <c:pt idx="1">
                  <c:v>Best</c:v>
                </c:pt>
                <c:pt idx="2">
                  <c:v>Good</c:v>
                </c:pt>
                <c:pt idx="3">
                  <c:v>Better</c:v>
                </c:pt>
              </c:strCache>
            </c:strRef>
          </c:cat>
          <c:val>
            <c:numRef>
              <c:f>Pivot!$C$34:$C$38</c:f>
              <c:numCache>
                <c:formatCode>0.0%</c:formatCode>
                <c:ptCount val="4"/>
                <c:pt idx="0">
                  <c:v>0.3125</c:v>
                </c:pt>
                <c:pt idx="1">
                  <c:v>0.17647058823529413</c:v>
                </c:pt>
                <c:pt idx="2">
                  <c:v>0.16860465116279069</c:v>
                </c:pt>
                <c:pt idx="3">
                  <c:v>0.14221724524076149</c:v>
                </c:pt>
              </c:numCache>
            </c:numRef>
          </c:val>
          <c:extLst>
            <c:ext xmlns:c16="http://schemas.microsoft.com/office/drawing/2014/chart" uri="{C3380CC4-5D6E-409C-BE32-E72D297353CC}">
              <c16:uniqueId val="{00000000-8EFF-4C10-8412-D133E8AB496C}"/>
            </c:ext>
          </c:extLst>
        </c:ser>
        <c:dLbls>
          <c:showLegendKey val="0"/>
          <c:showVal val="0"/>
          <c:showCatName val="0"/>
          <c:showSerName val="0"/>
          <c:showPercent val="0"/>
          <c:showBubbleSize val="0"/>
        </c:dLbls>
        <c:gapWidth val="219"/>
        <c:overlap val="-27"/>
        <c:axId val="1364348431"/>
        <c:axId val="1364350351"/>
      </c:barChart>
      <c:catAx>
        <c:axId val="1364348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350351"/>
        <c:crosses val="autoZero"/>
        <c:auto val="1"/>
        <c:lblAlgn val="ctr"/>
        <c:lblOffset val="100"/>
        <c:noMultiLvlLbl val="0"/>
      </c:catAx>
      <c:valAx>
        <c:axId val="136435035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348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[WA_Fn-UseC_-HR-Employee-Attrition_Cleaned.xlsx]Pivot!PivotTable1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Pivot!$M$33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Pivot!$L$34:$L$37</c:f>
              <c:strCache>
                <c:ptCount val="3"/>
                <c:pt idx="0">
                  <c:v>Low</c:v>
                </c:pt>
                <c:pt idx="1">
                  <c:v>Medium</c:v>
                </c:pt>
                <c:pt idx="2">
                  <c:v>High</c:v>
                </c:pt>
              </c:strCache>
            </c:strRef>
          </c:cat>
          <c:val>
            <c:numRef>
              <c:f>Pivot!$M$34:$M$37</c:f>
              <c:numCache>
                <c:formatCode>0.0%</c:formatCode>
                <c:ptCount val="3"/>
                <c:pt idx="0">
                  <c:v>0.28607594936708863</c:v>
                </c:pt>
                <c:pt idx="1">
                  <c:v>0.1203125</c:v>
                </c:pt>
                <c:pt idx="2">
                  <c:v>0.10804597701149425</c:v>
                </c:pt>
              </c:numCache>
            </c:numRef>
          </c:val>
          <c:extLst>
            <c:ext xmlns:c16="http://schemas.microsoft.com/office/drawing/2014/chart" uri="{C3380CC4-5D6E-409C-BE32-E72D297353CC}">
              <c16:uniqueId val="{00000000-4A6A-48BB-A5DE-4817105569BE}"/>
            </c:ext>
          </c:extLst>
        </c:ser>
        <c:dLbls>
          <c:showLegendKey val="0"/>
          <c:showVal val="0"/>
          <c:showCatName val="0"/>
          <c:showSerName val="0"/>
          <c:showPercent val="0"/>
          <c:showBubbleSize val="0"/>
        </c:dLbls>
        <c:gapWidth val="219"/>
        <c:overlap val="-27"/>
        <c:axId val="1383965871"/>
        <c:axId val="1383970191"/>
      </c:barChart>
      <c:catAx>
        <c:axId val="138396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970191"/>
        <c:crosses val="autoZero"/>
        <c:auto val="1"/>
        <c:lblAlgn val="ctr"/>
        <c:lblOffset val="100"/>
        <c:noMultiLvlLbl val="0"/>
      </c:catAx>
      <c:valAx>
        <c:axId val="138397019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965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[WA_Fn-UseC_-HR-Employee-Attrition_Cleaned.xlsx]Pivot!PivotTable2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Pivot!$C$59</c:f>
              <c:strCache>
                <c:ptCount val="1"/>
                <c:pt idx="0">
                  <c:v>Total</c:v>
                </c:pt>
              </c:strCache>
            </c:strRef>
          </c:tx>
          <c:spPr>
            <a:solidFill>
              <a:schemeClr val="accent1"/>
            </a:solidFill>
            <a:ln>
              <a:noFill/>
            </a:ln>
            <a:effectLst/>
          </c:spPr>
          <c:invertIfNegative val="0"/>
          <c:cat>
            <c:strRef>
              <c:f>Pivot!$B$60:$B$64</c:f>
              <c:strCache>
                <c:ptCount val="4"/>
                <c:pt idx="0">
                  <c:v>Low</c:v>
                </c:pt>
                <c:pt idx="1">
                  <c:v>Medium</c:v>
                </c:pt>
                <c:pt idx="2">
                  <c:v>High</c:v>
                </c:pt>
                <c:pt idx="3">
                  <c:v>Very High</c:v>
                </c:pt>
              </c:strCache>
            </c:strRef>
          </c:cat>
          <c:val>
            <c:numRef>
              <c:f>Pivot!$C$60:$C$64</c:f>
              <c:numCache>
                <c:formatCode>0.0%</c:formatCode>
                <c:ptCount val="4"/>
                <c:pt idx="0">
                  <c:v>0.25352112676056338</c:v>
                </c:pt>
                <c:pt idx="1">
                  <c:v>0.14982578397212543</c:v>
                </c:pt>
                <c:pt idx="2">
                  <c:v>0.13686534216335541</c:v>
                </c:pt>
                <c:pt idx="3">
                  <c:v>0.13452914798206278</c:v>
                </c:pt>
              </c:numCache>
            </c:numRef>
          </c:val>
          <c:extLst>
            <c:ext xmlns:c16="http://schemas.microsoft.com/office/drawing/2014/chart" uri="{C3380CC4-5D6E-409C-BE32-E72D297353CC}">
              <c16:uniqueId val="{00000000-6CE9-4B1D-AF28-B6EC0C9898CA}"/>
            </c:ext>
          </c:extLst>
        </c:ser>
        <c:dLbls>
          <c:showLegendKey val="0"/>
          <c:showVal val="0"/>
          <c:showCatName val="0"/>
          <c:showSerName val="0"/>
          <c:showPercent val="0"/>
          <c:showBubbleSize val="0"/>
        </c:dLbls>
        <c:gapWidth val="219"/>
        <c:overlap val="-27"/>
        <c:axId val="1383984591"/>
        <c:axId val="1383992751"/>
      </c:barChart>
      <c:catAx>
        <c:axId val="1383984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992751"/>
        <c:crosses val="autoZero"/>
        <c:auto val="1"/>
        <c:lblAlgn val="ctr"/>
        <c:lblOffset val="100"/>
        <c:noMultiLvlLbl val="0"/>
      </c:catAx>
      <c:valAx>
        <c:axId val="138399275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984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[WA_Fn-UseC_-HR-Employee-Attrition_Cleaned.xlsx]Pivot!PivotTable3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Pivot!$M$59</c:f>
              <c:strCache>
                <c:ptCount val="1"/>
                <c:pt idx="0">
                  <c:v>Total</c:v>
                </c:pt>
              </c:strCache>
            </c:strRef>
          </c:tx>
          <c:spPr>
            <a:solidFill>
              <a:schemeClr val="accent1"/>
            </a:solidFill>
            <a:ln>
              <a:noFill/>
            </a:ln>
            <a:effectLst/>
          </c:spPr>
          <c:invertIfNegative val="0"/>
          <c:cat>
            <c:strRef>
              <c:f>Pivot!$L$60:$L$63</c:f>
              <c:strCache>
                <c:ptCount val="3"/>
                <c:pt idx="0">
                  <c:v>Recently Promoted</c:v>
                </c:pt>
                <c:pt idx="1">
                  <c:v>Normal</c:v>
                </c:pt>
                <c:pt idx="2">
                  <c:v>Long Time No Promotion</c:v>
                </c:pt>
              </c:strCache>
            </c:strRef>
          </c:cat>
          <c:val>
            <c:numRef>
              <c:f>Pivot!$M$60:$M$63</c:f>
              <c:numCache>
                <c:formatCode>0.0%</c:formatCode>
                <c:ptCount val="3"/>
                <c:pt idx="0">
                  <c:v>0.18932874354561102</c:v>
                </c:pt>
                <c:pt idx="1">
                  <c:v>0.14964788732394366</c:v>
                </c:pt>
                <c:pt idx="2">
                  <c:v>0.13084112149532709</c:v>
                </c:pt>
              </c:numCache>
            </c:numRef>
          </c:val>
          <c:extLst>
            <c:ext xmlns:c16="http://schemas.microsoft.com/office/drawing/2014/chart" uri="{C3380CC4-5D6E-409C-BE32-E72D297353CC}">
              <c16:uniqueId val="{00000000-F382-4FDD-B927-CAEAD43DD4DE}"/>
            </c:ext>
          </c:extLst>
        </c:ser>
        <c:dLbls>
          <c:showLegendKey val="0"/>
          <c:showVal val="0"/>
          <c:showCatName val="0"/>
          <c:showSerName val="0"/>
          <c:showPercent val="0"/>
          <c:showBubbleSize val="0"/>
        </c:dLbls>
        <c:gapWidth val="219"/>
        <c:overlap val="-27"/>
        <c:axId val="1384008111"/>
        <c:axId val="1384008591"/>
      </c:barChart>
      <c:catAx>
        <c:axId val="138400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008591"/>
        <c:crosses val="autoZero"/>
        <c:auto val="1"/>
        <c:lblAlgn val="ctr"/>
        <c:lblOffset val="100"/>
        <c:noMultiLvlLbl val="0"/>
      </c:catAx>
      <c:valAx>
        <c:axId val="138400859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00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[WA_Fn-UseC_-HR-Employee-Attrition_Cleaned.xlsx]Pivot!PivotTable5</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Pivot!$C$92</c:f>
              <c:strCache>
                <c:ptCount val="1"/>
                <c:pt idx="0">
                  <c:v>Total</c:v>
                </c:pt>
              </c:strCache>
            </c:strRef>
          </c:tx>
          <c:spPr>
            <a:solidFill>
              <a:schemeClr val="accent1"/>
            </a:solidFill>
            <a:ln>
              <a:noFill/>
            </a:ln>
            <a:effectLst/>
          </c:spPr>
          <c:invertIfNegative val="0"/>
          <c:cat>
            <c:strRef>
              <c:f>Pivot!$B$93:$B$96</c:f>
              <c:strCache>
                <c:ptCount val="3"/>
                <c:pt idx="0">
                  <c:v>Sales</c:v>
                </c:pt>
                <c:pt idx="1">
                  <c:v>Human Resources</c:v>
                </c:pt>
                <c:pt idx="2">
                  <c:v>Research &amp; Development</c:v>
                </c:pt>
              </c:strCache>
            </c:strRef>
          </c:cat>
          <c:val>
            <c:numRef>
              <c:f>Pivot!$C$93:$C$96</c:f>
              <c:numCache>
                <c:formatCode>0.0%</c:formatCode>
                <c:ptCount val="3"/>
                <c:pt idx="0">
                  <c:v>0.20627802690582961</c:v>
                </c:pt>
                <c:pt idx="1">
                  <c:v>0.19047619047619047</c:v>
                </c:pt>
                <c:pt idx="2">
                  <c:v>0.13839750260145681</c:v>
                </c:pt>
              </c:numCache>
            </c:numRef>
          </c:val>
          <c:extLst>
            <c:ext xmlns:c16="http://schemas.microsoft.com/office/drawing/2014/chart" uri="{C3380CC4-5D6E-409C-BE32-E72D297353CC}">
              <c16:uniqueId val="{00000000-5518-4E9F-8302-462009677E1D}"/>
            </c:ext>
          </c:extLst>
        </c:ser>
        <c:dLbls>
          <c:showLegendKey val="0"/>
          <c:showVal val="0"/>
          <c:showCatName val="0"/>
          <c:showSerName val="0"/>
          <c:showPercent val="0"/>
          <c:showBubbleSize val="0"/>
        </c:dLbls>
        <c:gapWidth val="219"/>
        <c:overlap val="-27"/>
        <c:axId val="1287388479"/>
        <c:axId val="1287396639"/>
      </c:barChart>
      <c:catAx>
        <c:axId val="1287388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396639"/>
        <c:crosses val="autoZero"/>
        <c:auto val="1"/>
        <c:lblAlgn val="ctr"/>
        <c:lblOffset val="100"/>
        <c:noMultiLvlLbl val="0"/>
      </c:catAx>
      <c:valAx>
        <c:axId val="128739663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388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[WA_Fn-UseC_-HR-Employee-Attrition_Cleaned.xlsx]Pivot!PivotTable6</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Pivot!$M$92</c:f>
              <c:strCache>
                <c:ptCount val="1"/>
                <c:pt idx="0">
                  <c:v>Total</c:v>
                </c:pt>
              </c:strCache>
            </c:strRef>
          </c:tx>
          <c:spPr>
            <a:solidFill>
              <a:schemeClr val="accent1"/>
            </a:solidFill>
            <a:ln>
              <a:noFill/>
            </a:ln>
            <a:effectLst/>
          </c:spPr>
          <c:invertIfNegative val="0"/>
          <c:cat>
            <c:strRef>
              <c:f>Pivot!$L$93:$L$102</c:f>
              <c:strCache>
                <c:ptCount val="9"/>
                <c:pt idx="0">
                  <c:v>Sales Representative</c:v>
                </c:pt>
                <c:pt idx="1">
                  <c:v>Laboratory Technician</c:v>
                </c:pt>
                <c:pt idx="2">
                  <c:v>Human Resources</c:v>
                </c:pt>
                <c:pt idx="3">
                  <c:v>Sales Executive</c:v>
                </c:pt>
                <c:pt idx="4">
                  <c:v>Research Scientist</c:v>
                </c:pt>
                <c:pt idx="5">
                  <c:v>Manufacturing Director</c:v>
                </c:pt>
                <c:pt idx="6">
                  <c:v>Healthcare Representative</c:v>
                </c:pt>
                <c:pt idx="7">
                  <c:v>Manager</c:v>
                </c:pt>
                <c:pt idx="8">
                  <c:v>Research Director</c:v>
                </c:pt>
              </c:strCache>
            </c:strRef>
          </c:cat>
          <c:val>
            <c:numRef>
              <c:f>Pivot!$M$93:$M$102</c:f>
              <c:numCache>
                <c:formatCode>0.0%</c:formatCode>
                <c:ptCount val="9"/>
                <c:pt idx="0">
                  <c:v>0.39759036144578314</c:v>
                </c:pt>
                <c:pt idx="1">
                  <c:v>0.23938223938223938</c:v>
                </c:pt>
                <c:pt idx="2">
                  <c:v>0.23076923076923078</c:v>
                </c:pt>
                <c:pt idx="3">
                  <c:v>0.17484662576687116</c:v>
                </c:pt>
                <c:pt idx="4">
                  <c:v>0.16095890410958905</c:v>
                </c:pt>
                <c:pt idx="5">
                  <c:v>6.8965517241379309E-2</c:v>
                </c:pt>
                <c:pt idx="6">
                  <c:v>6.8702290076335881E-2</c:v>
                </c:pt>
                <c:pt idx="7">
                  <c:v>4.9019607843137254E-2</c:v>
                </c:pt>
                <c:pt idx="8">
                  <c:v>2.5000000000000001E-2</c:v>
                </c:pt>
              </c:numCache>
            </c:numRef>
          </c:val>
          <c:extLst>
            <c:ext xmlns:c16="http://schemas.microsoft.com/office/drawing/2014/chart" uri="{C3380CC4-5D6E-409C-BE32-E72D297353CC}">
              <c16:uniqueId val="{00000000-5429-4535-84A8-4ABD8B7BFB46}"/>
            </c:ext>
          </c:extLst>
        </c:ser>
        <c:dLbls>
          <c:showLegendKey val="0"/>
          <c:showVal val="0"/>
          <c:showCatName val="0"/>
          <c:showSerName val="0"/>
          <c:showPercent val="0"/>
          <c:showBubbleSize val="0"/>
        </c:dLbls>
        <c:gapWidth val="219"/>
        <c:overlap val="-27"/>
        <c:axId val="1576879055"/>
        <c:axId val="1576884815"/>
      </c:barChart>
      <c:catAx>
        <c:axId val="1576879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884815"/>
        <c:crosses val="autoZero"/>
        <c:auto val="1"/>
        <c:lblAlgn val="ctr"/>
        <c:lblOffset val="100"/>
        <c:noMultiLvlLbl val="0"/>
      </c:catAx>
      <c:valAx>
        <c:axId val="157688481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879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[WA_Fn-UseC_-HR-Employee-Attrition_Cleaned.xlsx]Pivot!PivotTable5</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Pivot!$C$92</c:f>
              <c:strCache>
                <c:ptCount val="1"/>
                <c:pt idx="0">
                  <c:v>Total</c:v>
                </c:pt>
              </c:strCache>
            </c:strRef>
          </c:tx>
          <c:spPr>
            <a:solidFill>
              <a:schemeClr val="accent1"/>
            </a:solidFill>
            <a:ln>
              <a:noFill/>
            </a:ln>
            <a:effectLst/>
          </c:spPr>
          <c:invertIfNegative val="0"/>
          <c:cat>
            <c:strRef>
              <c:f>Pivot!$B$93:$B$96</c:f>
              <c:strCache>
                <c:ptCount val="3"/>
                <c:pt idx="0">
                  <c:v>Sales</c:v>
                </c:pt>
                <c:pt idx="1">
                  <c:v>Human Resources</c:v>
                </c:pt>
                <c:pt idx="2">
                  <c:v>Research &amp; Development</c:v>
                </c:pt>
              </c:strCache>
            </c:strRef>
          </c:cat>
          <c:val>
            <c:numRef>
              <c:f>Pivot!$C$93:$C$96</c:f>
              <c:numCache>
                <c:formatCode>0.0%</c:formatCode>
                <c:ptCount val="3"/>
                <c:pt idx="0">
                  <c:v>0.20627802690582961</c:v>
                </c:pt>
                <c:pt idx="1">
                  <c:v>0.19047619047619047</c:v>
                </c:pt>
                <c:pt idx="2">
                  <c:v>0.13839750260145681</c:v>
                </c:pt>
              </c:numCache>
            </c:numRef>
          </c:val>
          <c:extLst>
            <c:ext xmlns:c16="http://schemas.microsoft.com/office/drawing/2014/chart" uri="{C3380CC4-5D6E-409C-BE32-E72D297353CC}">
              <c16:uniqueId val="{00000000-12FC-491F-8862-9C3C84398BE2}"/>
            </c:ext>
          </c:extLst>
        </c:ser>
        <c:dLbls>
          <c:showLegendKey val="0"/>
          <c:showVal val="0"/>
          <c:showCatName val="0"/>
          <c:showSerName val="0"/>
          <c:showPercent val="0"/>
          <c:showBubbleSize val="0"/>
        </c:dLbls>
        <c:gapWidth val="219"/>
        <c:axId val="1287388479"/>
        <c:axId val="1287396639"/>
      </c:barChart>
      <c:catAx>
        <c:axId val="1287388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396639"/>
        <c:crosses val="autoZero"/>
        <c:auto val="1"/>
        <c:lblAlgn val="ctr"/>
        <c:lblOffset val="100"/>
        <c:noMultiLvlLbl val="0"/>
      </c:catAx>
      <c:valAx>
        <c:axId val="1287396639"/>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388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[WA_Fn-UseC_-HR-Employee-Attrition_Cleaned.xlsx]Pivot!PivotTable6</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Pivot!$M$92</c:f>
              <c:strCache>
                <c:ptCount val="1"/>
                <c:pt idx="0">
                  <c:v>Total</c:v>
                </c:pt>
              </c:strCache>
            </c:strRef>
          </c:tx>
          <c:spPr>
            <a:solidFill>
              <a:schemeClr val="accent1"/>
            </a:solidFill>
            <a:ln>
              <a:noFill/>
            </a:ln>
            <a:effectLst/>
          </c:spPr>
          <c:invertIfNegative val="0"/>
          <c:cat>
            <c:strRef>
              <c:f>Pivot!$L$93:$L$102</c:f>
              <c:strCache>
                <c:ptCount val="9"/>
                <c:pt idx="0">
                  <c:v>Sales Representative</c:v>
                </c:pt>
                <c:pt idx="1">
                  <c:v>Laboratory Technician</c:v>
                </c:pt>
                <c:pt idx="2">
                  <c:v>Human Resources</c:v>
                </c:pt>
                <c:pt idx="3">
                  <c:v>Sales Executive</c:v>
                </c:pt>
                <c:pt idx="4">
                  <c:v>Research Scientist</c:v>
                </c:pt>
                <c:pt idx="5">
                  <c:v>Manufacturing Director</c:v>
                </c:pt>
                <c:pt idx="6">
                  <c:v>Healthcare Representative</c:v>
                </c:pt>
                <c:pt idx="7">
                  <c:v>Manager</c:v>
                </c:pt>
                <c:pt idx="8">
                  <c:v>Research Director</c:v>
                </c:pt>
              </c:strCache>
            </c:strRef>
          </c:cat>
          <c:val>
            <c:numRef>
              <c:f>Pivot!$M$93:$M$102</c:f>
              <c:numCache>
                <c:formatCode>0.0%</c:formatCode>
                <c:ptCount val="9"/>
                <c:pt idx="0">
                  <c:v>0.39759036144578314</c:v>
                </c:pt>
                <c:pt idx="1">
                  <c:v>0.23938223938223938</c:v>
                </c:pt>
                <c:pt idx="2">
                  <c:v>0.23076923076923078</c:v>
                </c:pt>
                <c:pt idx="3">
                  <c:v>0.17484662576687116</c:v>
                </c:pt>
                <c:pt idx="4">
                  <c:v>0.16095890410958905</c:v>
                </c:pt>
                <c:pt idx="5">
                  <c:v>6.8965517241379309E-2</c:v>
                </c:pt>
                <c:pt idx="6">
                  <c:v>6.8702290076335881E-2</c:v>
                </c:pt>
                <c:pt idx="7">
                  <c:v>4.9019607843137254E-2</c:v>
                </c:pt>
                <c:pt idx="8">
                  <c:v>2.5000000000000001E-2</c:v>
                </c:pt>
              </c:numCache>
            </c:numRef>
          </c:val>
          <c:extLst>
            <c:ext xmlns:c16="http://schemas.microsoft.com/office/drawing/2014/chart" uri="{C3380CC4-5D6E-409C-BE32-E72D297353CC}">
              <c16:uniqueId val="{00000000-A58D-4E1F-B83D-8BA4A2622997}"/>
            </c:ext>
          </c:extLst>
        </c:ser>
        <c:dLbls>
          <c:showLegendKey val="0"/>
          <c:showVal val="0"/>
          <c:showCatName val="0"/>
          <c:showSerName val="0"/>
          <c:showPercent val="0"/>
          <c:showBubbleSize val="0"/>
        </c:dLbls>
        <c:gapWidth val="219"/>
        <c:axId val="1576879055"/>
        <c:axId val="1576884815"/>
      </c:barChart>
      <c:catAx>
        <c:axId val="1576879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884815"/>
        <c:crosses val="autoZero"/>
        <c:auto val="1"/>
        <c:lblAlgn val="ctr"/>
        <c:lblOffset val="100"/>
        <c:noMultiLvlLbl val="0"/>
      </c:catAx>
      <c:valAx>
        <c:axId val="1576884815"/>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879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[WA_Fn-UseC_-HR-Employee-Attrition_Cleaned.xlsx]Pivot!PivotTable9</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Pivot!$C$3:$C$5</c:f>
              <c:strCache>
                <c:ptCount val="1"/>
                <c:pt idx="0">
                  <c:v>No - Employees</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Pivot!$B$6:$B$8</c:f>
              <c:strCache>
                <c:ptCount val="2"/>
                <c:pt idx="0">
                  <c:v>No</c:v>
                </c:pt>
                <c:pt idx="1">
                  <c:v>Yes</c:v>
                </c:pt>
              </c:strCache>
            </c:strRef>
          </c:cat>
          <c:val>
            <c:numRef>
              <c:f>Pivot!$C$6:$C$8</c:f>
              <c:numCache>
                <c:formatCode>General</c:formatCode>
                <c:ptCount val="2"/>
                <c:pt idx="0">
                  <c:v>944</c:v>
                </c:pt>
                <c:pt idx="1">
                  <c:v>289</c:v>
                </c:pt>
              </c:numCache>
            </c:numRef>
          </c:val>
          <c:extLst>
            <c:ext xmlns:c16="http://schemas.microsoft.com/office/drawing/2014/chart" uri="{C3380CC4-5D6E-409C-BE32-E72D297353CC}">
              <c16:uniqueId val="{00000000-1379-4204-871C-AC458CE146BD}"/>
            </c:ext>
          </c:extLst>
        </c:ser>
        <c:ser>
          <c:idx val="1"/>
          <c:order val="1"/>
          <c:tx>
            <c:strRef>
              <c:f>Pivot!$D$3:$D$5</c:f>
              <c:strCache>
                <c:ptCount val="1"/>
                <c:pt idx="0">
                  <c:v>No - %</c:v>
                </c:pt>
              </c:strCache>
            </c:strRef>
          </c:tx>
          <c:spPr>
            <a:solidFill>
              <a:srgbClr val="00B0F0"/>
            </a:solidFill>
            <a:ln>
              <a:noFill/>
            </a:ln>
            <a:effectLst/>
          </c:spPr>
          <c:invertIfNegative val="0"/>
          <c:cat>
            <c:strRef>
              <c:f>Pivot!$B$6:$B$8</c:f>
              <c:strCache>
                <c:ptCount val="2"/>
                <c:pt idx="0">
                  <c:v>No</c:v>
                </c:pt>
                <c:pt idx="1">
                  <c:v>Yes</c:v>
                </c:pt>
              </c:strCache>
            </c:strRef>
          </c:cat>
          <c:val>
            <c:numRef>
              <c:f>Pivot!$D$6:$D$8</c:f>
              <c:numCache>
                <c:formatCode>0.0%</c:formatCode>
                <c:ptCount val="2"/>
                <c:pt idx="0">
                  <c:v>0.89563567362428842</c:v>
                </c:pt>
                <c:pt idx="1">
                  <c:v>0.69471153846153844</c:v>
                </c:pt>
              </c:numCache>
            </c:numRef>
          </c:val>
          <c:extLst>
            <c:ext xmlns:c16="http://schemas.microsoft.com/office/drawing/2014/chart" uri="{C3380CC4-5D6E-409C-BE32-E72D297353CC}">
              <c16:uniqueId val="{00000001-1379-4204-871C-AC458CE146BD}"/>
            </c:ext>
          </c:extLst>
        </c:ser>
        <c:ser>
          <c:idx val="2"/>
          <c:order val="2"/>
          <c:tx>
            <c:strRef>
              <c:f>Pivot!$E$3:$E$5</c:f>
              <c:strCache>
                <c:ptCount val="1"/>
                <c:pt idx="0">
                  <c:v>Yes - Employees</c:v>
                </c:pt>
              </c:strCache>
            </c:strRef>
          </c:tx>
          <c:spPr>
            <a:solidFill>
              <a:srgbClr val="FF0000"/>
            </a:solidFill>
            <a:ln>
              <a:noFill/>
            </a:ln>
            <a:effectLst/>
          </c:spPr>
          <c:invertIfNegative val="0"/>
          <c:cat>
            <c:strRef>
              <c:f>Pivot!$B$6:$B$8</c:f>
              <c:strCache>
                <c:ptCount val="2"/>
                <c:pt idx="0">
                  <c:v>No</c:v>
                </c:pt>
                <c:pt idx="1">
                  <c:v>Yes</c:v>
                </c:pt>
              </c:strCache>
            </c:strRef>
          </c:cat>
          <c:val>
            <c:numRef>
              <c:f>Pivot!$E$6:$E$8</c:f>
              <c:numCache>
                <c:formatCode>General</c:formatCode>
                <c:ptCount val="2"/>
                <c:pt idx="0">
                  <c:v>110</c:v>
                </c:pt>
                <c:pt idx="1">
                  <c:v>127</c:v>
                </c:pt>
              </c:numCache>
            </c:numRef>
          </c:val>
          <c:extLst>
            <c:ext xmlns:c16="http://schemas.microsoft.com/office/drawing/2014/chart" uri="{C3380CC4-5D6E-409C-BE32-E72D297353CC}">
              <c16:uniqueId val="{00000009-1379-4204-871C-AC458CE146BD}"/>
            </c:ext>
          </c:extLst>
        </c:ser>
        <c:ser>
          <c:idx val="3"/>
          <c:order val="3"/>
          <c:tx>
            <c:strRef>
              <c:f>Pivot!$F$3:$F$5</c:f>
              <c:strCache>
                <c:ptCount val="1"/>
                <c:pt idx="0">
                  <c:v>Yes - %</c:v>
                </c:pt>
              </c:strCache>
            </c:strRef>
          </c:tx>
          <c:spPr>
            <a:solidFill>
              <a:srgbClr val="FFFF00"/>
            </a:solidFill>
            <a:ln>
              <a:noFill/>
            </a:ln>
            <a:effectLst/>
          </c:spPr>
          <c:invertIfNegative val="0"/>
          <c:cat>
            <c:strRef>
              <c:f>Pivot!$B$6:$B$8</c:f>
              <c:strCache>
                <c:ptCount val="2"/>
                <c:pt idx="0">
                  <c:v>No</c:v>
                </c:pt>
                <c:pt idx="1">
                  <c:v>Yes</c:v>
                </c:pt>
              </c:strCache>
            </c:strRef>
          </c:cat>
          <c:val>
            <c:numRef>
              <c:f>Pivot!$F$6:$F$8</c:f>
              <c:numCache>
                <c:formatCode>0.0%</c:formatCode>
                <c:ptCount val="2"/>
                <c:pt idx="0">
                  <c:v>0.10436432637571158</c:v>
                </c:pt>
                <c:pt idx="1">
                  <c:v>0.30528846153846156</c:v>
                </c:pt>
              </c:numCache>
            </c:numRef>
          </c:val>
          <c:extLst>
            <c:ext xmlns:c16="http://schemas.microsoft.com/office/drawing/2014/chart" uri="{C3380CC4-5D6E-409C-BE32-E72D297353CC}">
              <c16:uniqueId val="{0000000A-1379-4204-871C-AC458CE146BD}"/>
            </c:ext>
          </c:extLst>
        </c:ser>
        <c:dLbls>
          <c:showLegendKey val="0"/>
          <c:showVal val="0"/>
          <c:showCatName val="0"/>
          <c:showSerName val="0"/>
          <c:showPercent val="0"/>
          <c:showBubbleSize val="0"/>
        </c:dLbls>
        <c:gapWidth val="150"/>
        <c:overlap val="100"/>
        <c:axId val="413483375"/>
        <c:axId val="413481455"/>
      </c:barChart>
      <c:catAx>
        <c:axId val="41348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481455"/>
        <c:crosses val="autoZero"/>
        <c:auto val="1"/>
        <c:lblAlgn val="ctr"/>
        <c:lblOffset val="100"/>
        <c:noMultiLvlLbl val="0"/>
      </c:catAx>
      <c:valAx>
        <c:axId val="4134814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483375"/>
        <c:crosses val="autoZero"/>
        <c:crossBetween val="between"/>
      </c:valAx>
      <c:spPr>
        <a:noFill/>
        <a:ln>
          <a:noFill/>
        </a:ln>
        <a:effectLst/>
      </c:spPr>
    </c:plotArea>
    <c:legend>
      <c:legendPos val="r"/>
      <c:layout>
        <c:manualLayout>
          <c:xMode val="edge"/>
          <c:yMode val="edge"/>
          <c:x val="0.76035853548309362"/>
          <c:y val="0.18562813195438765"/>
          <c:w val="0.22205352365855022"/>
          <c:h val="0.622635538264492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[WA_Fn-UseC_-HR-Employee-Attrition_Cleaned.xlsx]Pivot!PivotTable18</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Pivot!$C$33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Pivot!$B$34:$B$38</c:f>
              <c:strCache>
                <c:ptCount val="4"/>
                <c:pt idx="0">
                  <c:v>Bad</c:v>
                </c:pt>
                <c:pt idx="1">
                  <c:v>Best</c:v>
                </c:pt>
                <c:pt idx="2">
                  <c:v>Good</c:v>
                </c:pt>
                <c:pt idx="3">
                  <c:v>Better</c:v>
                </c:pt>
              </c:strCache>
            </c:strRef>
          </c:cat>
          <c:val>
            <c:numRef>
              <c:f>Pivot!$C$34:$C$38</c:f>
              <c:numCache>
                <c:formatCode>0.0%</c:formatCode>
                <c:ptCount val="4"/>
                <c:pt idx="0">
                  <c:v>0.3125</c:v>
                </c:pt>
                <c:pt idx="1">
                  <c:v>0.17647058823529413</c:v>
                </c:pt>
                <c:pt idx="2">
                  <c:v>0.16860465116279069</c:v>
                </c:pt>
                <c:pt idx="3">
                  <c:v>0.14221724524076149</c:v>
                </c:pt>
              </c:numCache>
            </c:numRef>
          </c:val>
          <c:extLst>
            <c:ext xmlns:c16="http://schemas.microsoft.com/office/drawing/2014/chart" uri="{C3380CC4-5D6E-409C-BE32-E72D297353CC}">
              <c16:uniqueId val="{00000000-8B1C-4107-AD2E-F8185308FD05}"/>
            </c:ext>
          </c:extLst>
        </c:ser>
        <c:dLbls>
          <c:showLegendKey val="0"/>
          <c:showVal val="0"/>
          <c:showCatName val="0"/>
          <c:showSerName val="0"/>
          <c:showPercent val="0"/>
          <c:showBubbleSize val="0"/>
        </c:dLbls>
        <c:gapWidth val="219"/>
        <c:overlap val="-27"/>
        <c:axId val="1364348431"/>
        <c:axId val="1364350351"/>
      </c:barChart>
      <c:catAx>
        <c:axId val="1364348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350351"/>
        <c:crosses val="autoZero"/>
        <c:auto val="1"/>
        <c:lblAlgn val="ctr"/>
        <c:lblOffset val="100"/>
        <c:noMultiLvlLbl val="0"/>
      </c:catAx>
      <c:valAx>
        <c:axId val="136435035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348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[WA_Fn-UseC_-HR-Employee-Attrition_Cleaned.xlsx]Pivot!PivotTable12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Pivot!$M$3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Pivot!$L$4:$L$8</c:f>
              <c:strCache>
                <c:ptCount val="4"/>
                <c:pt idx="0">
                  <c:v>Low</c:v>
                </c:pt>
                <c:pt idx="1">
                  <c:v>High</c:v>
                </c:pt>
                <c:pt idx="2">
                  <c:v>Medium</c:v>
                </c:pt>
                <c:pt idx="3">
                  <c:v>Very High</c:v>
                </c:pt>
              </c:strCache>
            </c:strRef>
          </c:cat>
          <c:val>
            <c:numRef>
              <c:f>Pivot!$M$4:$M$8</c:f>
              <c:numCache>
                <c:formatCode>0.0%</c:formatCode>
                <c:ptCount val="4"/>
                <c:pt idx="0">
                  <c:v>0.22837370242214533</c:v>
                </c:pt>
                <c:pt idx="1">
                  <c:v>0.16515837104072398</c:v>
                </c:pt>
                <c:pt idx="2">
                  <c:v>0.16428571428571428</c:v>
                </c:pt>
                <c:pt idx="3">
                  <c:v>0.11328976034858387</c:v>
                </c:pt>
              </c:numCache>
            </c:numRef>
          </c:val>
          <c:extLst>
            <c:ext xmlns:c16="http://schemas.microsoft.com/office/drawing/2014/chart" uri="{C3380CC4-5D6E-409C-BE32-E72D297353CC}">
              <c16:uniqueId val="{00000000-1012-4F1C-AF77-D00B4590ECAF}"/>
            </c:ext>
          </c:extLst>
        </c:ser>
        <c:dLbls>
          <c:showLegendKey val="0"/>
          <c:showVal val="0"/>
          <c:showCatName val="0"/>
          <c:showSerName val="0"/>
          <c:showPercent val="0"/>
          <c:showBubbleSize val="0"/>
        </c:dLbls>
        <c:gapWidth val="219"/>
        <c:overlap val="-27"/>
        <c:axId val="227665135"/>
        <c:axId val="227665615"/>
      </c:barChart>
      <c:catAx>
        <c:axId val="22766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665615"/>
        <c:crosses val="autoZero"/>
        <c:auto val="1"/>
        <c:lblAlgn val="ctr"/>
        <c:lblOffset val="100"/>
        <c:noMultiLvlLbl val="0"/>
      </c:catAx>
      <c:valAx>
        <c:axId val="22766561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665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[WA_Fn-UseC_-HR-Employee-Attrition_Cleaned.xlsx]Pivot!PivotTable1</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Pivot!$M$33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Pivot!$L$34:$L$37</c:f>
              <c:strCache>
                <c:ptCount val="3"/>
                <c:pt idx="0">
                  <c:v>Low</c:v>
                </c:pt>
                <c:pt idx="1">
                  <c:v>Medium</c:v>
                </c:pt>
                <c:pt idx="2">
                  <c:v>High</c:v>
                </c:pt>
              </c:strCache>
            </c:strRef>
          </c:cat>
          <c:val>
            <c:numRef>
              <c:f>Pivot!$M$34:$M$37</c:f>
              <c:numCache>
                <c:formatCode>0.0%</c:formatCode>
                <c:ptCount val="3"/>
                <c:pt idx="0">
                  <c:v>0.28607594936708863</c:v>
                </c:pt>
                <c:pt idx="1">
                  <c:v>0.1203125</c:v>
                </c:pt>
                <c:pt idx="2">
                  <c:v>0.10804597701149425</c:v>
                </c:pt>
              </c:numCache>
            </c:numRef>
          </c:val>
          <c:extLst>
            <c:ext xmlns:c16="http://schemas.microsoft.com/office/drawing/2014/chart" uri="{C3380CC4-5D6E-409C-BE32-E72D297353CC}">
              <c16:uniqueId val="{00000000-FC95-404E-B73C-2A72E0F7AFEA}"/>
            </c:ext>
          </c:extLst>
        </c:ser>
        <c:dLbls>
          <c:showLegendKey val="0"/>
          <c:showVal val="0"/>
          <c:showCatName val="0"/>
          <c:showSerName val="0"/>
          <c:showPercent val="0"/>
          <c:showBubbleSize val="0"/>
        </c:dLbls>
        <c:gapWidth val="219"/>
        <c:overlap val="-27"/>
        <c:axId val="1383965871"/>
        <c:axId val="1383970191"/>
      </c:barChart>
      <c:catAx>
        <c:axId val="138396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970191"/>
        <c:crosses val="autoZero"/>
        <c:auto val="1"/>
        <c:lblAlgn val="ctr"/>
        <c:lblOffset val="100"/>
        <c:noMultiLvlLbl val="0"/>
      </c:catAx>
      <c:valAx>
        <c:axId val="138397019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965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[WA_Fn-UseC_-HR-Employee-Attrition_Cleaned.xlsx]Pivot!PivotTable2</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Pivot!$C$59</c:f>
              <c:strCache>
                <c:ptCount val="1"/>
                <c:pt idx="0">
                  <c:v>Total</c:v>
                </c:pt>
              </c:strCache>
            </c:strRef>
          </c:tx>
          <c:spPr>
            <a:solidFill>
              <a:schemeClr val="accent1"/>
            </a:solidFill>
            <a:ln>
              <a:noFill/>
            </a:ln>
            <a:effectLst/>
          </c:spPr>
          <c:invertIfNegative val="0"/>
          <c:cat>
            <c:strRef>
              <c:f>Pivot!$B$60:$B$64</c:f>
              <c:strCache>
                <c:ptCount val="4"/>
                <c:pt idx="0">
                  <c:v>Low</c:v>
                </c:pt>
                <c:pt idx="1">
                  <c:v>Medium</c:v>
                </c:pt>
                <c:pt idx="2">
                  <c:v>High</c:v>
                </c:pt>
                <c:pt idx="3">
                  <c:v>Very High</c:v>
                </c:pt>
              </c:strCache>
            </c:strRef>
          </c:cat>
          <c:val>
            <c:numRef>
              <c:f>Pivot!$C$60:$C$64</c:f>
              <c:numCache>
                <c:formatCode>0.0%</c:formatCode>
                <c:ptCount val="4"/>
                <c:pt idx="0">
                  <c:v>0.25352112676056338</c:v>
                </c:pt>
                <c:pt idx="1">
                  <c:v>0.14982578397212543</c:v>
                </c:pt>
                <c:pt idx="2">
                  <c:v>0.13686534216335541</c:v>
                </c:pt>
                <c:pt idx="3">
                  <c:v>0.13452914798206278</c:v>
                </c:pt>
              </c:numCache>
            </c:numRef>
          </c:val>
          <c:extLst>
            <c:ext xmlns:c16="http://schemas.microsoft.com/office/drawing/2014/chart" uri="{C3380CC4-5D6E-409C-BE32-E72D297353CC}">
              <c16:uniqueId val="{00000000-E687-43F7-8FC9-C3A3106E1191}"/>
            </c:ext>
          </c:extLst>
        </c:ser>
        <c:dLbls>
          <c:showLegendKey val="0"/>
          <c:showVal val="0"/>
          <c:showCatName val="0"/>
          <c:showSerName val="0"/>
          <c:showPercent val="0"/>
          <c:showBubbleSize val="0"/>
        </c:dLbls>
        <c:gapWidth val="219"/>
        <c:overlap val="-27"/>
        <c:axId val="1383984591"/>
        <c:axId val="1383992751"/>
      </c:barChart>
      <c:catAx>
        <c:axId val="1383984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992751"/>
        <c:crosses val="autoZero"/>
        <c:auto val="1"/>
        <c:lblAlgn val="ctr"/>
        <c:lblOffset val="100"/>
        <c:noMultiLvlLbl val="0"/>
      </c:catAx>
      <c:valAx>
        <c:axId val="138399275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984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[WA_Fn-UseC_-HR-Employee-Attrition_Cleaned.xlsx]Pivot!PivotTable3</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Pivot!$M$59</c:f>
              <c:strCache>
                <c:ptCount val="1"/>
                <c:pt idx="0">
                  <c:v>Total</c:v>
                </c:pt>
              </c:strCache>
            </c:strRef>
          </c:tx>
          <c:spPr>
            <a:solidFill>
              <a:schemeClr val="accent1"/>
            </a:solidFill>
            <a:ln>
              <a:noFill/>
            </a:ln>
            <a:effectLst/>
          </c:spPr>
          <c:invertIfNegative val="0"/>
          <c:cat>
            <c:strRef>
              <c:f>Pivot!$L$60:$L$63</c:f>
              <c:strCache>
                <c:ptCount val="3"/>
                <c:pt idx="0">
                  <c:v>Recently Promoted</c:v>
                </c:pt>
                <c:pt idx="1">
                  <c:v>Normal</c:v>
                </c:pt>
                <c:pt idx="2">
                  <c:v>Long Time No Promotion</c:v>
                </c:pt>
              </c:strCache>
            </c:strRef>
          </c:cat>
          <c:val>
            <c:numRef>
              <c:f>Pivot!$M$60:$M$63</c:f>
              <c:numCache>
                <c:formatCode>0.0%</c:formatCode>
                <c:ptCount val="3"/>
                <c:pt idx="0">
                  <c:v>0.18932874354561102</c:v>
                </c:pt>
                <c:pt idx="1">
                  <c:v>0.14964788732394366</c:v>
                </c:pt>
                <c:pt idx="2">
                  <c:v>0.13084112149532709</c:v>
                </c:pt>
              </c:numCache>
            </c:numRef>
          </c:val>
          <c:extLst>
            <c:ext xmlns:c16="http://schemas.microsoft.com/office/drawing/2014/chart" uri="{C3380CC4-5D6E-409C-BE32-E72D297353CC}">
              <c16:uniqueId val="{00000000-7071-4D4E-9FD9-20E875EA4E41}"/>
            </c:ext>
          </c:extLst>
        </c:ser>
        <c:dLbls>
          <c:showLegendKey val="0"/>
          <c:showVal val="0"/>
          <c:showCatName val="0"/>
          <c:showSerName val="0"/>
          <c:showPercent val="0"/>
          <c:showBubbleSize val="0"/>
        </c:dLbls>
        <c:gapWidth val="219"/>
        <c:overlap val="-27"/>
        <c:axId val="1384008111"/>
        <c:axId val="1384008591"/>
      </c:barChart>
      <c:catAx>
        <c:axId val="138400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008591"/>
        <c:crosses val="autoZero"/>
        <c:auto val="1"/>
        <c:lblAlgn val="ctr"/>
        <c:lblOffset val="100"/>
        <c:noMultiLvlLbl val="0"/>
      </c:catAx>
      <c:valAx>
        <c:axId val="138400859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00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596265</xdr:colOff>
      <xdr:row>15</xdr:row>
      <xdr:rowOff>161925</xdr:rowOff>
    </xdr:from>
    <xdr:to>
      <xdr:col>6</xdr:col>
      <xdr:colOff>666749</xdr:colOff>
      <xdr:row>28</xdr:row>
      <xdr:rowOff>38100</xdr:rowOff>
    </xdr:to>
    <xdr:graphicFrame macro="">
      <xdr:nvGraphicFramePr>
        <xdr:cNvPr id="8" name="Chart 7">
          <a:extLst>
            <a:ext uri="{FF2B5EF4-FFF2-40B4-BE49-F238E27FC236}">
              <a16:creationId xmlns:a16="http://schemas.microsoft.com/office/drawing/2014/main" id="{95FF486D-31AE-E3FE-0D07-EAE0CAF881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209550</xdr:colOff>
      <xdr:row>10</xdr:row>
      <xdr:rowOff>123825</xdr:rowOff>
    </xdr:from>
    <xdr:to>
      <xdr:col>17</xdr:col>
      <xdr:colOff>180975</xdr:colOff>
      <xdr:row>24</xdr:row>
      <xdr:rowOff>7620</xdr:rowOff>
    </xdr:to>
    <xdr:graphicFrame macro="">
      <xdr:nvGraphicFramePr>
        <xdr:cNvPr id="14" name="Chart 13">
          <a:extLst>
            <a:ext uri="{FF2B5EF4-FFF2-40B4-BE49-F238E27FC236}">
              <a16:creationId xmlns:a16="http://schemas.microsoft.com/office/drawing/2014/main" id="{684B27C2-CB1B-47DB-A2D1-761F613F0D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38</xdr:row>
      <xdr:rowOff>166688</xdr:rowOff>
    </xdr:from>
    <xdr:to>
      <xdr:col>7</xdr:col>
      <xdr:colOff>123825</xdr:colOff>
      <xdr:row>51</xdr:row>
      <xdr:rowOff>171450</xdr:rowOff>
    </xdr:to>
    <xdr:graphicFrame macro="">
      <xdr:nvGraphicFramePr>
        <xdr:cNvPr id="16" name="Chart 15">
          <a:extLst>
            <a:ext uri="{FF2B5EF4-FFF2-40B4-BE49-F238E27FC236}">
              <a16:creationId xmlns:a16="http://schemas.microsoft.com/office/drawing/2014/main" id="{C28A53C8-7D6B-14AF-0477-B077237B19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38</xdr:row>
      <xdr:rowOff>138113</xdr:rowOff>
    </xdr:from>
    <xdr:to>
      <xdr:col>15</xdr:col>
      <xdr:colOff>666750</xdr:colOff>
      <xdr:row>52</xdr:row>
      <xdr:rowOff>9525</xdr:rowOff>
    </xdr:to>
    <xdr:graphicFrame macro="">
      <xdr:nvGraphicFramePr>
        <xdr:cNvPr id="2" name="Chart 1">
          <a:extLst>
            <a:ext uri="{FF2B5EF4-FFF2-40B4-BE49-F238E27FC236}">
              <a16:creationId xmlns:a16="http://schemas.microsoft.com/office/drawing/2014/main" id="{F6AE2C3A-0289-8AC5-6AC4-6486DC21D7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19050</xdr:colOff>
      <xdr:row>64</xdr:row>
      <xdr:rowOff>166688</xdr:rowOff>
    </xdr:from>
    <xdr:to>
      <xdr:col>5</xdr:col>
      <xdr:colOff>466725</xdr:colOff>
      <xdr:row>79</xdr:row>
      <xdr:rowOff>0</xdr:rowOff>
    </xdr:to>
    <xdr:graphicFrame macro="">
      <xdr:nvGraphicFramePr>
        <xdr:cNvPr id="3" name="Chart 2">
          <a:extLst>
            <a:ext uri="{FF2B5EF4-FFF2-40B4-BE49-F238E27FC236}">
              <a16:creationId xmlns:a16="http://schemas.microsoft.com/office/drawing/2014/main" id="{23A6DB64-79EB-8224-1ADE-A2FB7DAAB8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0</xdr:colOff>
      <xdr:row>65</xdr:row>
      <xdr:rowOff>4763</xdr:rowOff>
    </xdr:from>
    <xdr:to>
      <xdr:col>15</xdr:col>
      <xdr:colOff>657225</xdr:colOff>
      <xdr:row>79</xdr:row>
      <xdr:rowOff>95250</xdr:rowOff>
    </xdr:to>
    <xdr:graphicFrame macro="">
      <xdr:nvGraphicFramePr>
        <xdr:cNvPr id="4" name="Chart 3">
          <a:extLst>
            <a:ext uri="{FF2B5EF4-FFF2-40B4-BE49-F238E27FC236}">
              <a16:creationId xmlns:a16="http://schemas.microsoft.com/office/drawing/2014/main" id="{A168BC03-B282-6392-875B-ADDAEB830B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4483</xdr:colOff>
      <xdr:row>96</xdr:row>
      <xdr:rowOff>161365</xdr:rowOff>
    </xdr:from>
    <xdr:to>
      <xdr:col>5</xdr:col>
      <xdr:colOff>434789</xdr:colOff>
      <xdr:row>112</xdr:row>
      <xdr:rowOff>35859</xdr:rowOff>
    </xdr:to>
    <xdr:graphicFrame macro="">
      <xdr:nvGraphicFramePr>
        <xdr:cNvPr id="5" name="Chart 4">
          <a:extLst>
            <a:ext uri="{FF2B5EF4-FFF2-40B4-BE49-F238E27FC236}">
              <a16:creationId xmlns:a16="http://schemas.microsoft.com/office/drawing/2014/main" id="{2B7F5FF7-C468-03E7-CD18-1E445A9460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13447</xdr:colOff>
      <xdr:row>102</xdr:row>
      <xdr:rowOff>152400</xdr:rowOff>
    </xdr:from>
    <xdr:to>
      <xdr:col>16</xdr:col>
      <xdr:colOff>49306</xdr:colOff>
      <xdr:row>118</xdr:row>
      <xdr:rowOff>26894</xdr:rowOff>
    </xdr:to>
    <xdr:graphicFrame macro="">
      <xdr:nvGraphicFramePr>
        <xdr:cNvPr id="6" name="Chart 5">
          <a:extLst>
            <a:ext uri="{FF2B5EF4-FFF2-40B4-BE49-F238E27FC236}">
              <a16:creationId xmlns:a16="http://schemas.microsoft.com/office/drawing/2014/main" id="{DEA3235F-FD7E-D4F7-A529-66D2003622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402769</xdr:colOff>
      <xdr:row>8</xdr:row>
      <xdr:rowOff>60819</xdr:rowOff>
    </xdr:from>
    <xdr:to>
      <xdr:col>3</xdr:col>
      <xdr:colOff>2623456</xdr:colOff>
      <xdr:row>14</xdr:row>
      <xdr:rowOff>238445</xdr:rowOff>
    </xdr:to>
    <xdr:graphicFrame macro="">
      <xdr:nvGraphicFramePr>
        <xdr:cNvPr id="2" name="Chart 1">
          <a:extLst>
            <a:ext uri="{FF2B5EF4-FFF2-40B4-BE49-F238E27FC236}">
              <a16:creationId xmlns:a16="http://schemas.microsoft.com/office/drawing/2014/main" id="{43959497-CAE9-4791-9CF4-5F04ED650F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2677885</xdr:colOff>
      <xdr:row>8</xdr:row>
      <xdr:rowOff>60819</xdr:rowOff>
    </xdr:from>
    <xdr:to>
      <xdr:col>5</xdr:col>
      <xdr:colOff>957944</xdr:colOff>
      <xdr:row>14</xdr:row>
      <xdr:rowOff>238445</xdr:rowOff>
    </xdr:to>
    <xdr:graphicFrame macro="">
      <xdr:nvGraphicFramePr>
        <xdr:cNvPr id="3" name="Chart 2">
          <a:extLst>
            <a:ext uri="{FF2B5EF4-FFF2-40B4-BE49-F238E27FC236}">
              <a16:creationId xmlns:a16="http://schemas.microsoft.com/office/drawing/2014/main" id="{19D116C3-137F-4843-87AC-1E41B32DA1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32657</xdr:colOff>
      <xdr:row>16</xdr:row>
      <xdr:rowOff>272141</xdr:rowOff>
    </xdr:from>
    <xdr:to>
      <xdr:col>3</xdr:col>
      <xdr:colOff>248579</xdr:colOff>
      <xdr:row>24</xdr:row>
      <xdr:rowOff>174171</xdr:rowOff>
    </xdr:to>
    <xdr:graphicFrame macro="">
      <xdr:nvGraphicFramePr>
        <xdr:cNvPr id="4" name="Chart 3">
          <a:extLst>
            <a:ext uri="{FF2B5EF4-FFF2-40B4-BE49-F238E27FC236}">
              <a16:creationId xmlns:a16="http://schemas.microsoft.com/office/drawing/2014/main" id="{D9D7E39B-F154-43DC-8D33-678C4EE964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304801</xdr:colOff>
      <xdr:row>16</xdr:row>
      <xdr:rowOff>272142</xdr:rowOff>
    </xdr:from>
    <xdr:to>
      <xdr:col>4</xdr:col>
      <xdr:colOff>1785258</xdr:colOff>
      <xdr:row>24</xdr:row>
      <xdr:rowOff>174170</xdr:rowOff>
    </xdr:to>
    <xdr:graphicFrame macro="">
      <xdr:nvGraphicFramePr>
        <xdr:cNvPr id="5" name="Chart 4">
          <a:extLst>
            <a:ext uri="{FF2B5EF4-FFF2-40B4-BE49-F238E27FC236}">
              <a16:creationId xmlns:a16="http://schemas.microsoft.com/office/drawing/2014/main" id="{92D4B225-A665-4973-83E5-064AFBF759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1839686</xdr:colOff>
      <xdr:row>17</xdr:row>
      <xdr:rowOff>1</xdr:rowOff>
    </xdr:from>
    <xdr:to>
      <xdr:col>8</xdr:col>
      <xdr:colOff>21772</xdr:colOff>
      <xdr:row>24</xdr:row>
      <xdr:rowOff>163286</xdr:rowOff>
    </xdr:to>
    <xdr:graphicFrame macro="">
      <xdr:nvGraphicFramePr>
        <xdr:cNvPr id="6" name="Chart 5">
          <a:extLst>
            <a:ext uri="{FF2B5EF4-FFF2-40B4-BE49-F238E27FC236}">
              <a16:creationId xmlns:a16="http://schemas.microsoft.com/office/drawing/2014/main" id="{F6637A64-ADF6-41A1-883C-475C8FEBBA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21771</xdr:colOff>
      <xdr:row>25</xdr:row>
      <xdr:rowOff>261257</xdr:rowOff>
    </xdr:from>
    <xdr:to>
      <xdr:col>3</xdr:col>
      <xdr:colOff>250371</xdr:colOff>
      <xdr:row>33</xdr:row>
      <xdr:rowOff>239485</xdr:rowOff>
    </xdr:to>
    <xdr:graphicFrame macro="">
      <xdr:nvGraphicFramePr>
        <xdr:cNvPr id="7" name="Chart 6">
          <a:extLst>
            <a:ext uri="{FF2B5EF4-FFF2-40B4-BE49-F238E27FC236}">
              <a16:creationId xmlns:a16="http://schemas.microsoft.com/office/drawing/2014/main" id="{B6136AA1-6C8C-49F1-897E-FB5E4E78DD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3</xdr:col>
      <xdr:colOff>250371</xdr:colOff>
      <xdr:row>16</xdr:row>
      <xdr:rowOff>65314</xdr:rowOff>
    </xdr:from>
    <xdr:ext cx="2234010" cy="264560"/>
    <xdr:sp macro="" textlink="">
      <xdr:nvSpPr>
        <xdr:cNvPr id="8" name="TextBox 7">
          <a:extLst>
            <a:ext uri="{FF2B5EF4-FFF2-40B4-BE49-F238E27FC236}">
              <a16:creationId xmlns:a16="http://schemas.microsoft.com/office/drawing/2014/main" id="{818F948E-F2CB-FD4C-A004-97922AC7D48D}"/>
            </a:ext>
          </a:extLst>
        </xdr:cNvPr>
        <xdr:cNvSpPr txBox="1"/>
      </xdr:nvSpPr>
      <xdr:spPr>
        <a:xfrm>
          <a:off x="5214257" y="4561114"/>
          <a:ext cx="223401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b="1"/>
            <a:t>WORK-LIFE BALANCE VS ATTRITION</a:t>
          </a:r>
        </a:p>
      </xdr:txBody>
    </xdr:sp>
    <xdr:clientData/>
  </xdr:oneCellAnchor>
  <xdr:oneCellAnchor>
    <xdr:from>
      <xdr:col>3</xdr:col>
      <xdr:colOff>2601683</xdr:colOff>
      <xdr:row>7</xdr:row>
      <xdr:rowOff>130628</xdr:rowOff>
    </xdr:from>
    <xdr:ext cx="1552413" cy="264560"/>
    <xdr:sp macro="" textlink="">
      <xdr:nvSpPr>
        <xdr:cNvPr id="9" name="TextBox 8">
          <a:extLst>
            <a:ext uri="{FF2B5EF4-FFF2-40B4-BE49-F238E27FC236}">
              <a16:creationId xmlns:a16="http://schemas.microsoft.com/office/drawing/2014/main" id="{67A0E7BA-85A8-4C31-BEED-5B2EFA52F5D5}"/>
            </a:ext>
          </a:extLst>
        </xdr:cNvPr>
        <xdr:cNvSpPr txBox="1"/>
      </xdr:nvSpPr>
      <xdr:spPr>
        <a:xfrm>
          <a:off x="7565569" y="2177142"/>
          <a:ext cx="155241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b="1"/>
            <a:t>ATTRITION BY JOB ROLE</a:t>
          </a:r>
        </a:p>
      </xdr:txBody>
    </xdr:sp>
    <xdr:clientData/>
  </xdr:oneCellAnchor>
  <xdr:oneCellAnchor>
    <xdr:from>
      <xdr:col>4</xdr:col>
      <xdr:colOff>1774371</xdr:colOff>
      <xdr:row>16</xdr:row>
      <xdr:rowOff>65314</xdr:rowOff>
    </xdr:from>
    <xdr:ext cx="2094804" cy="264560"/>
    <xdr:sp macro="" textlink="">
      <xdr:nvSpPr>
        <xdr:cNvPr id="10" name="TextBox 9">
          <a:extLst>
            <a:ext uri="{FF2B5EF4-FFF2-40B4-BE49-F238E27FC236}">
              <a16:creationId xmlns:a16="http://schemas.microsoft.com/office/drawing/2014/main" id="{6C1EB251-FA6A-4E81-8BDF-155E95F42644}"/>
            </a:ext>
          </a:extLst>
        </xdr:cNvPr>
        <xdr:cNvSpPr txBox="1"/>
      </xdr:nvSpPr>
      <xdr:spPr>
        <a:xfrm>
          <a:off x="9633857" y="4561114"/>
          <a:ext cx="209480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b="1"/>
            <a:t>JOB SATISFACTION VS ATTRITION</a:t>
          </a:r>
        </a:p>
      </xdr:txBody>
    </xdr:sp>
    <xdr:clientData/>
  </xdr:oneCellAnchor>
  <xdr:twoCellAnchor>
    <xdr:from>
      <xdr:col>3</xdr:col>
      <xdr:colOff>283028</xdr:colOff>
      <xdr:row>25</xdr:row>
      <xdr:rowOff>261257</xdr:rowOff>
    </xdr:from>
    <xdr:to>
      <xdr:col>4</xdr:col>
      <xdr:colOff>1796143</xdr:colOff>
      <xdr:row>33</xdr:row>
      <xdr:rowOff>228601</xdr:rowOff>
    </xdr:to>
    <xdr:graphicFrame macro="">
      <xdr:nvGraphicFramePr>
        <xdr:cNvPr id="11" name="Chart 10">
          <a:extLst>
            <a:ext uri="{FF2B5EF4-FFF2-40B4-BE49-F238E27FC236}">
              <a16:creationId xmlns:a16="http://schemas.microsoft.com/office/drawing/2014/main" id="{F78E74A0-2C0F-43BD-BA67-9B204136C7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3</xdr:col>
      <xdr:colOff>195943</xdr:colOff>
      <xdr:row>25</xdr:row>
      <xdr:rowOff>76199</xdr:rowOff>
    </xdr:from>
    <xdr:ext cx="2750818" cy="264560"/>
    <xdr:sp macro="" textlink="">
      <xdr:nvSpPr>
        <xdr:cNvPr id="12" name="TextBox 11">
          <a:extLst>
            <a:ext uri="{FF2B5EF4-FFF2-40B4-BE49-F238E27FC236}">
              <a16:creationId xmlns:a16="http://schemas.microsoft.com/office/drawing/2014/main" id="{4EDB301B-227D-444D-BD18-5AA0534195C3}"/>
            </a:ext>
          </a:extLst>
        </xdr:cNvPr>
        <xdr:cNvSpPr txBox="1"/>
      </xdr:nvSpPr>
      <xdr:spPr>
        <a:xfrm>
          <a:off x="5159829" y="7021285"/>
          <a:ext cx="275081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b="1"/>
            <a:t>ENVIRONMENT</a:t>
          </a:r>
          <a:r>
            <a:rPr lang="en-GB" sz="1100" b="1" baseline="0"/>
            <a:t> SATISFACTION</a:t>
          </a:r>
          <a:r>
            <a:rPr lang="en-GB" sz="1100" b="1"/>
            <a:t> VS ATTRITION</a:t>
          </a:r>
        </a:p>
      </xdr:txBody>
    </xdr:sp>
    <xdr:clientData/>
  </xdr:oneCellAnchor>
  <xdr:twoCellAnchor>
    <xdr:from>
      <xdr:col>4</xdr:col>
      <xdr:colOff>1839685</xdr:colOff>
      <xdr:row>25</xdr:row>
      <xdr:rowOff>261258</xdr:rowOff>
    </xdr:from>
    <xdr:to>
      <xdr:col>8</xdr:col>
      <xdr:colOff>21771</xdr:colOff>
      <xdr:row>33</xdr:row>
      <xdr:rowOff>228601</xdr:rowOff>
    </xdr:to>
    <xdr:graphicFrame macro="">
      <xdr:nvGraphicFramePr>
        <xdr:cNvPr id="13" name="Chart 12">
          <a:extLst>
            <a:ext uri="{FF2B5EF4-FFF2-40B4-BE49-F238E27FC236}">
              <a16:creationId xmlns:a16="http://schemas.microsoft.com/office/drawing/2014/main" id="{94215DAA-3C6D-4777-B8A1-B6725FAE9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4</xdr:col>
      <xdr:colOff>1752600</xdr:colOff>
      <xdr:row>25</xdr:row>
      <xdr:rowOff>54427</xdr:rowOff>
    </xdr:from>
    <xdr:ext cx="1730345" cy="264560"/>
    <xdr:sp macro="" textlink="">
      <xdr:nvSpPr>
        <xdr:cNvPr id="14" name="TextBox 13">
          <a:extLst>
            <a:ext uri="{FF2B5EF4-FFF2-40B4-BE49-F238E27FC236}">
              <a16:creationId xmlns:a16="http://schemas.microsoft.com/office/drawing/2014/main" id="{AA6F7C14-4C30-45B6-B571-5EADD9A7F561}"/>
            </a:ext>
          </a:extLst>
        </xdr:cNvPr>
        <xdr:cNvSpPr txBox="1"/>
      </xdr:nvSpPr>
      <xdr:spPr>
        <a:xfrm>
          <a:off x="9612086" y="6999513"/>
          <a:ext cx="173034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b="1"/>
            <a:t>PROMOTION VS ATTRITION</a:t>
          </a:r>
        </a:p>
      </xdr:txBody>
    </xdr:sp>
    <xdr:clientData/>
  </xdr:oneCellAnchor>
  <xdr:twoCellAnchor editAs="oneCell">
    <xdr:from>
      <xdr:col>2</xdr:col>
      <xdr:colOff>533397</xdr:colOff>
      <xdr:row>35</xdr:row>
      <xdr:rowOff>65315</xdr:rowOff>
    </xdr:from>
    <xdr:to>
      <xdr:col>2</xdr:col>
      <xdr:colOff>2362197</xdr:colOff>
      <xdr:row>42</xdr:row>
      <xdr:rowOff>228600</xdr:rowOff>
    </xdr:to>
    <mc:AlternateContent xmlns:mc="http://schemas.openxmlformats.org/markup-compatibility/2006" xmlns:a14="http://schemas.microsoft.com/office/drawing/2010/main">
      <mc:Choice Requires="a14">
        <xdr:graphicFrame macro="">
          <xdr:nvGraphicFramePr>
            <xdr:cNvPr id="16" name="Department">
              <a:extLst>
                <a:ext uri="{FF2B5EF4-FFF2-40B4-BE49-F238E27FC236}">
                  <a16:creationId xmlns:a16="http://schemas.microsoft.com/office/drawing/2014/main" id="{38D25207-7D0B-48B4-BAF0-6A75D015EC3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113311" y="9579429"/>
              <a:ext cx="1828800" cy="206828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578027</xdr:colOff>
      <xdr:row>35</xdr:row>
      <xdr:rowOff>65314</xdr:rowOff>
    </xdr:from>
    <xdr:to>
      <xdr:col>3</xdr:col>
      <xdr:colOff>2406827</xdr:colOff>
      <xdr:row>42</xdr:row>
      <xdr:rowOff>228599</xdr:rowOff>
    </xdr:to>
    <mc:AlternateContent xmlns:mc="http://schemas.openxmlformats.org/markup-compatibility/2006" xmlns:a14="http://schemas.microsoft.com/office/drawing/2010/main">
      <mc:Choice Requires="a14">
        <xdr:graphicFrame macro="">
          <xdr:nvGraphicFramePr>
            <xdr:cNvPr id="17" name="Gender">
              <a:extLst>
                <a:ext uri="{FF2B5EF4-FFF2-40B4-BE49-F238E27FC236}">
                  <a16:creationId xmlns:a16="http://schemas.microsoft.com/office/drawing/2014/main" id="{B9E7DFD5-8617-4339-88CF-0B2B3B34BDE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541913" y="9579428"/>
              <a:ext cx="1828800" cy="206828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1188720</xdr:colOff>
      <xdr:row>7</xdr:row>
      <xdr:rowOff>89263</xdr:rowOff>
    </xdr:from>
    <xdr:to>
      <xdr:col>7</xdr:col>
      <xdr:colOff>576943</xdr:colOff>
      <xdr:row>14</xdr:row>
      <xdr:rowOff>239485</xdr:rowOff>
    </xdr:to>
    <mc:AlternateContent xmlns:mc="http://schemas.openxmlformats.org/markup-compatibility/2006" xmlns:a14="http://schemas.microsoft.com/office/drawing/2010/main">
      <mc:Choice Requires="a14">
        <xdr:graphicFrame macro="">
          <xdr:nvGraphicFramePr>
            <xdr:cNvPr id="18" name="JobRole">
              <a:extLst>
                <a:ext uri="{FF2B5EF4-FFF2-40B4-BE49-F238E27FC236}">
                  <a16:creationId xmlns:a16="http://schemas.microsoft.com/office/drawing/2014/main" id="{E34DC2E1-2F6D-46E4-8B22-037A08A09C5D}"/>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12226834" y="2135777"/>
              <a:ext cx="2392680" cy="205522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304799</xdr:colOff>
      <xdr:row>7</xdr:row>
      <xdr:rowOff>76199</xdr:rowOff>
    </xdr:from>
    <xdr:to>
      <xdr:col>2</xdr:col>
      <xdr:colOff>163285</xdr:colOff>
      <xdr:row>14</xdr:row>
      <xdr:rowOff>217713</xdr:rowOff>
    </xdr:to>
    <mc:AlternateContent xmlns:mc="http://schemas.openxmlformats.org/markup-compatibility/2006" xmlns:a14="http://schemas.microsoft.com/office/drawing/2010/main">
      <mc:Choice Requires="a14">
        <xdr:graphicFrame macro="">
          <xdr:nvGraphicFramePr>
            <xdr:cNvPr id="19" name="AgeGroup">
              <a:extLst>
                <a:ext uri="{FF2B5EF4-FFF2-40B4-BE49-F238E27FC236}">
                  <a16:creationId xmlns:a16="http://schemas.microsoft.com/office/drawing/2014/main" id="{DA02A0DC-3B5F-4CFE-A7D7-984B836CB43E}"/>
                </a:ext>
              </a:extLst>
            </xdr:cNvPr>
            <xdr:cNvGraphicFramePr/>
          </xdr:nvGraphicFramePr>
          <xdr:xfrm>
            <a:off x="0" y="0"/>
            <a:ext cx="0" cy="0"/>
          </xdr:xfrm>
          <a:graphic>
            <a:graphicData uri="http://schemas.microsoft.com/office/drawing/2010/slicer">
              <sle:slicer xmlns:sle="http://schemas.microsoft.com/office/drawing/2010/slicer" name="AgeGroup"/>
            </a:graphicData>
          </a:graphic>
        </xdr:graphicFrame>
      </mc:Choice>
      <mc:Fallback xmlns="">
        <xdr:sp macro="" textlink="">
          <xdr:nvSpPr>
            <xdr:cNvPr id="0" name=""/>
            <xdr:cNvSpPr>
              <a:spLocks noTextEdit="1"/>
            </xdr:cNvSpPr>
          </xdr:nvSpPr>
          <xdr:spPr>
            <a:xfrm>
              <a:off x="914399" y="2122713"/>
              <a:ext cx="1828800" cy="204651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315684</xdr:colOff>
      <xdr:row>7</xdr:row>
      <xdr:rowOff>141514</xdr:rowOff>
    </xdr:from>
    <xdr:ext cx="1789144" cy="264560"/>
    <xdr:sp macro="" textlink="">
      <xdr:nvSpPr>
        <xdr:cNvPr id="20" name="TextBox 19">
          <a:extLst>
            <a:ext uri="{FF2B5EF4-FFF2-40B4-BE49-F238E27FC236}">
              <a16:creationId xmlns:a16="http://schemas.microsoft.com/office/drawing/2014/main" id="{5E52B0A0-022B-4F59-93D0-4504AA4E02EB}"/>
            </a:ext>
          </a:extLst>
        </xdr:cNvPr>
        <xdr:cNvSpPr txBox="1"/>
      </xdr:nvSpPr>
      <xdr:spPr>
        <a:xfrm>
          <a:off x="2895598" y="2188028"/>
          <a:ext cx="178914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b="1"/>
            <a:t>ATTRITION BY DEPARTMENT</a:t>
          </a:r>
        </a:p>
      </xdr:txBody>
    </xdr:sp>
    <xdr:clientData/>
  </xdr:oneCellAnchor>
  <xdr:twoCellAnchor editAs="oneCell">
    <xdr:from>
      <xdr:col>1</xdr:col>
      <xdr:colOff>54429</xdr:colOff>
      <xdr:row>35</xdr:row>
      <xdr:rowOff>87085</xdr:rowOff>
    </xdr:from>
    <xdr:to>
      <xdr:col>1</xdr:col>
      <xdr:colOff>1883229</xdr:colOff>
      <xdr:row>42</xdr:row>
      <xdr:rowOff>217714</xdr:rowOff>
    </xdr:to>
    <mc:AlternateContent xmlns:mc="http://schemas.openxmlformats.org/markup-compatibility/2006" xmlns:a14="http://schemas.microsoft.com/office/drawing/2010/main">
      <mc:Choice Requires="a14">
        <xdr:graphicFrame macro="">
          <xdr:nvGraphicFramePr>
            <xdr:cNvPr id="21" name="BusinessTravel">
              <a:extLst>
                <a:ext uri="{FF2B5EF4-FFF2-40B4-BE49-F238E27FC236}">
                  <a16:creationId xmlns:a16="http://schemas.microsoft.com/office/drawing/2014/main" id="{2138E125-6676-4380-888E-87FD14C41B9E}"/>
                </a:ext>
              </a:extLst>
            </xdr:cNvPr>
            <xdr:cNvGraphicFramePr/>
          </xdr:nvGraphicFramePr>
          <xdr:xfrm>
            <a:off x="0" y="0"/>
            <a:ext cx="0" cy="0"/>
          </xdr:xfrm>
          <a:graphic>
            <a:graphicData uri="http://schemas.microsoft.com/office/drawing/2010/slicer">
              <sle:slicer xmlns:sle="http://schemas.microsoft.com/office/drawing/2010/slicer" name="BusinessTravel"/>
            </a:graphicData>
          </a:graphic>
        </xdr:graphicFrame>
      </mc:Choice>
      <mc:Fallback xmlns="">
        <xdr:sp macro="" textlink="">
          <xdr:nvSpPr>
            <xdr:cNvPr id="0" name=""/>
            <xdr:cNvSpPr>
              <a:spLocks noTextEdit="1"/>
            </xdr:cNvSpPr>
          </xdr:nvSpPr>
          <xdr:spPr>
            <a:xfrm>
              <a:off x="664029" y="9601199"/>
              <a:ext cx="1828800" cy="203562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120828</xdr:colOff>
      <xdr:row>35</xdr:row>
      <xdr:rowOff>33746</xdr:rowOff>
    </xdr:from>
    <xdr:to>
      <xdr:col>4</xdr:col>
      <xdr:colOff>1949628</xdr:colOff>
      <xdr:row>42</xdr:row>
      <xdr:rowOff>217715</xdr:rowOff>
    </xdr:to>
    <mc:AlternateContent xmlns:mc="http://schemas.openxmlformats.org/markup-compatibility/2006" xmlns:a14="http://schemas.microsoft.com/office/drawing/2010/main">
      <mc:Choice Requires="a14">
        <xdr:graphicFrame macro="">
          <xdr:nvGraphicFramePr>
            <xdr:cNvPr id="22" name="MaritalStatus">
              <a:extLst>
                <a:ext uri="{FF2B5EF4-FFF2-40B4-BE49-F238E27FC236}">
                  <a16:creationId xmlns:a16="http://schemas.microsoft.com/office/drawing/2014/main" id="{6DC0E38F-B5EF-4BB3-A8E4-D4AFDE2F64F7}"/>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7980314" y="9547860"/>
              <a:ext cx="1828800" cy="20889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2603859</xdr:colOff>
      <xdr:row>35</xdr:row>
      <xdr:rowOff>43544</xdr:rowOff>
    </xdr:from>
    <xdr:to>
      <xdr:col>5</xdr:col>
      <xdr:colOff>1254031</xdr:colOff>
      <xdr:row>42</xdr:row>
      <xdr:rowOff>228600</xdr:rowOff>
    </xdr:to>
    <mc:AlternateContent xmlns:mc="http://schemas.openxmlformats.org/markup-compatibility/2006" xmlns:a14="http://schemas.microsoft.com/office/drawing/2010/main">
      <mc:Choice Requires="a14">
        <xdr:graphicFrame macro="">
          <xdr:nvGraphicFramePr>
            <xdr:cNvPr id="23" name="OverTime">
              <a:extLst>
                <a:ext uri="{FF2B5EF4-FFF2-40B4-BE49-F238E27FC236}">
                  <a16:creationId xmlns:a16="http://schemas.microsoft.com/office/drawing/2014/main" id="{0208DA0D-6E22-49E0-920A-7A3735B22816}"/>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10463345" y="9557658"/>
              <a:ext cx="1828800" cy="209005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1810295</xdr:colOff>
      <xdr:row>35</xdr:row>
      <xdr:rowOff>35924</xdr:rowOff>
    </xdr:from>
    <xdr:to>
      <xdr:col>8</xdr:col>
      <xdr:colOff>25038</xdr:colOff>
      <xdr:row>42</xdr:row>
      <xdr:rowOff>228600</xdr:rowOff>
    </xdr:to>
    <mc:AlternateContent xmlns:mc="http://schemas.openxmlformats.org/markup-compatibility/2006" xmlns:a14="http://schemas.microsoft.com/office/drawing/2010/main">
      <mc:Choice Requires="a14">
        <xdr:graphicFrame macro="">
          <xdr:nvGraphicFramePr>
            <xdr:cNvPr id="24" name="promotion_status">
              <a:extLst>
                <a:ext uri="{FF2B5EF4-FFF2-40B4-BE49-F238E27FC236}">
                  <a16:creationId xmlns:a16="http://schemas.microsoft.com/office/drawing/2014/main" id="{69082900-E9FC-4960-BCF7-298AA82BE1F8}"/>
                </a:ext>
              </a:extLst>
            </xdr:cNvPr>
            <xdr:cNvGraphicFramePr/>
          </xdr:nvGraphicFramePr>
          <xdr:xfrm>
            <a:off x="0" y="0"/>
            <a:ext cx="0" cy="0"/>
          </xdr:xfrm>
          <a:graphic>
            <a:graphicData uri="http://schemas.microsoft.com/office/drawing/2010/slicer">
              <sle:slicer xmlns:sle="http://schemas.microsoft.com/office/drawing/2010/slicer" name="promotion_status"/>
            </a:graphicData>
          </a:graphic>
        </xdr:graphicFrame>
      </mc:Choice>
      <mc:Fallback xmlns="">
        <xdr:sp macro="" textlink="">
          <xdr:nvSpPr>
            <xdr:cNvPr id="0" name=""/>
            <xdr:cNvSpPr>
              <a:spLocks noTextEdit="1"/>
            </xdr:cNvSpPr>
          </xdr:nvSpPr>
          <xdr:spPr>
            <a:xfrm>
              <a:off x="12848409" y="9550038"/>
              <a:ext cx="1828800" cy="209767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15240</xdr:colOff>
      <xdr:row>13</xdr:row>
      <xdr:rowOff>31883</xdr:rowOff>
    </xdr:from>
    <xdr:to>
      <xdr:col>18</xdr:col>
      <xdr:colOff>559139</xdr:colOff>
      <xdr:row>30</xdr:row>
      <xdr:rowOff>138569</xdr:rowOff>
    </xdr:to>
    <xdr:pic>
      <xdr:nvPicPr>
        <xdr:cNvPr id="3" name="Picture 2">
          <a:extLst>
            <a:ext uri="{FF2B5EF4-FFF2-40B4-BE49-F238E27FC236}">
              <a16:creationId xmlns:a16="http://schemas.microsoft.com/office/drawing/2014/main" id="{A7536B1E-3D94-80CF-B58A-2978A5853AFA}"/>
            </a:ext>
          </a:extLst>
        </xdr:cNvPr>
        <xdr:cNvPicPr>
          <a:picLocks noChangeAspect="1"/>
        </xdr:cNvPicPr>
      </xdr:nvPicPr>
      <xdr:blipFill>
        <a:blip xmlns:r="http://schemas.openxmlformats.org/officeDocument/2006/relationships" r:embed="rId1"/>
        <a:stretch>
          <a:fillRect/>
        </a:stretch>
      </xdr:blipFill>
      <xdr:spPr>
        <a:xfrm>
          <a:off x="7551420" y="3399923"/>
          <a:ext cx="6030299" cy="3215646"/>
        </a:xfrm>
        <a:prstGeom prst="rect">
          <a:avLst/>
        </a:prstGeom>
      </xdr:spPr>
    </xdr:pic>
    <xdr:clientData/>
  </xdr:twoCellAnchor>
  <xdr:twoCellAnchor editAs="oneCell">
    <xdr:from>
      <xdr:col>9</xdr:col>
      <xdr:colOff>68581</xdr:colOff>
      <xdr:row>32</xdr:row>
      <xdr:rowOff>27530</xdr:rowOff>
    </xdr:from>
    <xdr:to>
      <xdr:col>19</xdr:col>
      <xdr:colOff>83821</xdr:colOff>
      <xdr:row>44</xdr:row>
      <xdr:rowOff>33953</xdr:rowOff>
    </xdr:to>
    <xdr:pic>
      <xdr:nvPicPr>
        <xdr:cNvPr id="4" name="Picture 3">
          <a:extLst>
            <a:ext uri="{FF2B5EF4-FFF2-40B4-BE49-F238E27FC236}">
              <a16:creationId xmlns:a16="http://schemas.microsoft.com/office/drawing/2014/main" id="{FAC84F3B-3E9C-AF4D-35A8-78A7B6B60C71}"/>
            </a:ext>
          </a:extLst>
        </xdr:cNvPr>
        <xdr:cNvPicPr>
          <a:picLocks noChangeAspect="1"/>
        </xdr:cNvPicPr>
      </xdr:nvPicPr>
      <xdr:blipFill>
        <a:blip xmlns:r="http://schemas.openxmlformats.org/officeDocument/2006/relationships" r:embed="rId2"/>
        <a:stretch>
          <a:fillRect/>
        </a:stretch>
      </xdr:blipFill>
      <xdr:spPr>
        <a:xfrm>
          <a:off x="7604761" y="6870290"/>
          <a:ext cx="6111240" cy="2200983"/>
        </a:xfrm>
        <a:prstGeom prst="rect">
          <a:avLst/>
        </a:prstGeom>
      </xdr:spPr>
    </xdr:pic>
    <xdr:clientData/>
  </xdr:twoCellAnchor>
  <xdr:twoCellAnchor editAs="oneCell">
    <xdr:from>
      <xdr:col>9</xdr:col>
      <xdr:colOff>38101</xdr:colOff>
      <xdr:row>45</xdr:row>
      <xdr:rowOff>81814</xdr:rowOff>
    </xdr:from>
    <xdr:to>
      <xdr:col>19</xdr:col>
      <xdr:colOff>243841</xdr:colOff>
      <xdr:row>56</xdr:row>
      <xdr:rowOff>117803</xdr:rowOff>
    </xdr:to>
    <xdr:pic>
      <xdr:nvPicPr>
        <xdr:cNvPr id="6" name="Picture 5">
          <a:extLst>
            <a:ext uri="{FF2B5EF4-FFF2-40B4-BE49-F238E27FC236}">
              <a16:creationId xmlns:a16="http://schemas.microsoft.com/office/drawing/2014/main" id="{0AFB8505-A116-4AAE-9035-355781DB521F}"/>
            </a:ext>
          </a:extLst>
        </xdr:cNvPr>
        <xdr:cNvPicPr>
          <a:picLocks noChangeAspect="1"/>
        </xdr:cNvPicPr>
      </xdr:nvPicPr>
      <xdr:blipFill>
        <a:blip xmlns:r="http://schemas.openxmlformats.org/officeDocument/2006/relationships" r:embed="rId3"/>
        <a:stretch>
          <a:fillRect/>
        </a:stretch>
      </xdr:blipFill>
      <xdr:spPr>
        <a:xfrm>
          <a:off x="7574281" y="9302014"/>
          <a:ext cx="6301740" cy="2047669"/>
        </a:xfrm>
        <a:prstGeom prst="rect">
          <a:avLst/>
        </a:prstGeom>
      </xdr:spPr>
    </xdr:pic>
    <xdr:clientData/>
  </xdr:twoCellAnchor>
  <xdr:twoCellAnchor editAs="oneCell">
    <xdr:from>
      <xdr:col>9</xdr:col>
      <xdr:colOff>0</xdr:colOff>
      <xdr:row>0</xdr:row>
      <xdr:rowOff>0</xdr:rowOff>
    </xdr:from>
    <xdr:to>
      <xdr:col>16</xdr:col>
      <xdr:colOff>447086</xdr:colOff>
      <xdr:row>12</xdr:row>
      <xdr:rowOff>129126</xdr:rowOff>
    </xdr:to>
    <xdr:pic>
      <xdr:nvPicPr>
        <xdr:cNvPr id="7" name="Picture 6">
          <a:extLst>
            <a:ext uri="{FF2B5EF4-FFF2-40B4-BE49-F238E27FC236}">
              <a16:creationId xmlns:a16="http://schemas.microsoft.com/office/drawing/2014/main" id="{9ED3A9F9-3B0E-4B0D-9A43-675ECC1A8220}"/>
            </a:ext>
          </a:extLst>
        </xdr:cNvPr>
        <xdr:cNvPicPr>
          <a:picLocks noChangeAspect="1"/>
        </xdr:cNvPicPr>
      </xdr:nvPicPr>
      <xdr:blipFill>
        <a:blip xmlns:r="http://schemas.openxmlformats.org/officeDocument/2006/relationships" r:embed="rId4"/>
        <a:stretch>
          <a:fillRect/>
        </a:stretch>
      </xdr:blipFill>
      <xdr:spPr>
        <a:xfrm>
          <a:off x="7536180" y="0"/>
          <a:ext cx="4714286" cy="3314286"/>
        </a:xfrm>
        <a:prstGeom prst="rect">
          <a:avLst/>
        </a:prstGeom>
      </xdr:spPr>
    </xdr:pic>
    <xdr:clientData/>
  </xdr:twoCellAnchor>
  <xdr:twoCellAnchor editAs="oneCell">
    <xdr:from>
      <xdr:col>9</xdr:col>
      <xdr:colOff>0</xdr:colOff>
      <xdr:row>58</xdr:row>
      <xdr:rowOff>0</xdr:rowOff>
    </xdr:from>
    <xdr:to>
      <xdr:col>21</xdr:col>
      <xdr:colOff>265752</xdr:colOff>
      <xdr:row>81</xdr:row>
      <xdr:rowOff>12808</xdr:rowOff>
    </xdr:to>
    <xdr:pic>
      <xdr:nvPicPr>
        <xdr:cNvPr id="8" name="Picture 7">
          <a:extLst>
            <a:ext uri="{FF2B5EF4-FFF2-40B4-BE49-F238E27FC236}">
              <a16:creationId xmlns:a16="http://schemas.microsoft.com/office/drawing/2014/main" id="{73615CB3-2D24-72AB-65C6-C922FEA99FED}"/>
            </a:ext>
          </a:extLst>
        </xdr:cNvPr>
        <xdr:cNvPicPr>
          <a:picLocks noChangeAspect="1"/>
        </xdr:cNvPicPr>
      </xdr:nvPicPr>
      <xdr:blipFill>
        <a:blip xmlns:r="http://schemas.openxmlformats.org/officeDocument/2006/relationships" r:embed="rId5"/>
        <a:stretch>
          <a:fillRect/>
        </a:stretch>
      </xdr:blipFill>
      <xdr:spPr>
        <a:xfrm>
          <a:off x="7536180" y="11597640"/>
          <a:ext cx="7580952" cy="421904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richPivotRecords" Target="richPivot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Sai Aung" refreshedDate="46228.78658310185" createdVersion="8" refreshedVersion="8" minRefreshableVersion="3" recordCount="1470" xr:uid="{06714BC7-5DE4-4808-9F82-9B1D907E2797}">
  <cacheSource type="worksheet">
    <worksheetSource name="tblemployee"/>
  </cacheSource>
  <cacheFields count="80">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Distance_Name" numFmtId="0">
      <sharedItems/>
    </cacheField>
    <cacheField name="Education" numFmtId="0">
      <sharedItems containsSemiMixedTypes="0" containsString="0" containsNumber="1" containsInteger="1" minValue="1" maxValue="5"/>
    </cacheField>
    <cacheField name="Edu_Name" numFmtId="0">
      <sharedItems/>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Env_Satis_Name" numFmtId="0">
      <sharedItems count="4">
        <s v="Medium"/>
        <s v="High"/>
        <s v="Very High"/>
        <s v="Low"/>
      </sharedItems>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_Inv_Name" numFmtId="0">
      <sharedItems/>
    </cacheField>
    <cacheField name="JobLevel" numFmtId="0">
      <sharedItems containsSemiMixedTypes="0" containsString="0" containsNumber="1" containsInteger="1" minValue="1" maxValue="5"/>
    </cacheField>
    <cacheField name="LevelName" numFmtId="0">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Job_Satis_Name" numFmtId="0">
      <sharedItems count="4">
        <s v="Very High"/>
        <s v="Medium"/>
        <s v="High"/>
        <s v="Low"/>
      </sharedItems>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Income Category" numFmtId="0">
      <sharedItems count="3">
        <s v="Medium"/>
        <s v="Low"/>
        <s v="High"/>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Perform_Rate_Name" numFmtId="0">
      <sharedItems/>
    </cacheField>
    <cacheField name="RelationshipSatisfaction" numFmtId="0">
      <sharedItems containsSemiMixedTypes="0" containsString="0" containsNumber="1" containsInteger="1" minValue="1" maxValue="4"/>
    </cacheField>
    <cacheField name="Rela_Satis_Name" numFmtId="0">
      <sharedItems/>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Stk_opt_lvl_Name" numFmtId="0">
      <sharedItems/>
    </cacheField>
    <cacheField name="TotalWorkingYears" numFmtId="0">
      <sharedItems containsSemiMixedTypes="0" containsString="0" containsNumber="1" containsInteger="1" minValue="0" maxValue="40"/>
    </cacheField>
    <cacheField name="Work_Exp_group" numFmtId="0">
      <sharedItems/>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wlb_Name" numFmtId="0">
      <sharedItems count="4">
        <s v="Bad"/>
        <s v="Better"/>
        <s v="Good"/>
        <s v="Best"/>
      </sharedItems>
    </cacheField>
    <cacheField name="YearsAtCompany" numFmtId="0">
      <sharedItems containsSemiMixedTypes="0" containsString="0" containsNumber="1" containsInteger="1" minValue="0" maxValue="40"/>
    </cacheField>
    <cacheField name="emp_loyalty" numFmtId="0">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promotion_status" numFmtId="0">
      <sharedItems count="3">
        <s v="Recently Promoted"/>
        <s v="Normal"/>
        <s v="Long Time No Promotion"/>
      </sharedItems>
    </cacheField>
    <cacheField name="YearsWithCurrManager" numFmtId="0">
      <sharedItems containsSemiMixedTypes="0" containsString="0" containsNumber="1" containsInteger="1" minValue="0" maxValue="17"/>
    </cacheField>
    <cacheField name="Duplicate_flag" numFmtId="0">
      <sharedItems containsSemiMixedTypes="0" containsString="0" containsNumber="1" containsInteger="1" minValue="0" maxValue="0"/>
    </cacheField>
    <cacheField name="blank_flag_all" numFmtId="0">
      <sharedItems containsString="0" containsBlank="1" containsNumber="1" containsInteger="1" minValue="0" maxValue="0"/>
    </cacheField>
    <cacheField name="proper_marital_status" numFmtId="0">
      <sharedItems containsBlank="1"/>
    </cacheField>
    <cacheField name="confirm" numFmtId="0">
      <sharedItems containsMixedTypes="1" containsNumber="1" containsInteger="1" minValue="0" maxValue="0"/>
    </cacheField>
    <cacheField name="proper_jobrole" numFmtId="0">
      <sharedItems containsBlank="1"/>
    </cacheField>
    <cacheField name="confirm2" numFmtId="0">
      <sharedItems containsMixedTypes="1" containsNumber="1" containsInteger="1" minValue="0" maxValue="0"/>
    </cacheField>
    <cacheField name="proper_educationfield" numFmtId="0">
      <sharedItems containsBlank="1"/>
    </cacheField>
    <cacheField name="confirm3" numFmtId="0">
      <sharedItems containsMixedTypes="1" containsNumber="1" containsInteger="1" minValue="0" maxValue="0"/>
    </cacheField>
    <cacheField name="proper_department" numFmtId="0">
      <sharedItems containsBlank="1"/>
    </cacheField>
    <cacheField name="confirm4" numFmtId="0">
      <sharedItems containsMixedTypes="1" containsNumber="1" containsInteger="1" minValue="0" maxValue="0"/>
    </cacheField>
    <cacheField name="proper_businesstravel" numFmtId="0">
      <sharedItems containsBlank="1"/>
    </cacheField>
    <cacheField name="confirm5" numFmtId="0">
      <sharedItems containsMixedTypes="1" containsNumber="1" containsInteger="1" minValue="0" maxValue="0"/>
    </cacheField>
    <cacheField name="trim_unique_Busstravel" numFmtId="0">
      <sharedItems containsBlank="1"/>
    </cacheField>
    <cacheField name="Distance_from_home" numFmtId="0">
      <sharedItems containsString="0" containsBlank="1" containsNumber="1" containsInteger="1" minValue="1" maxValue="29"/>
    </cacheField>
    <cacheField name="trim_unique_department" numFmtId="0">
      <sharedItems containsBlank="1"/>
    </cacheField>
    <cacheField name="trim_unique_edufield" numFmtId="0">
      <sharedItems containsBlank="1"/>
    </cacheField>
    <cacheField name="trim_unique_jobrole" numFmtId="0">
      <sharedItems containsBlank="1"/>
    </cacheField>
    <cacheField name="trim_unique_maritelstatus" numFmtId="0">
      <sharedItems containsBlank="1"/>
    </cacheField>
    <cacheField name="trim_unique_attrition" numFmtId="0">
      <sharedItems containsBlank="1"/>
    </cacheField>
    <cacheField name="Mini_age" numFmtId="0">
      <sharedItems containsString="0" containsBlank="1" containsNumber="1" containsInteger="1" minValue="18" maxValue="60"/>
    </cacheField>
    <cacheField name="AgeGroup" numFmtId="0">
      <sharedItems count="5">
        <s v="36-45"/>
        <s v="46-59"/>
        <s v="26-35"/>
        <s v="18-25"/>
        <s v="60+"/>
      </sharedItems>
    </cacheField>
    <cacheField name="Min_Max_income" numFmtId="0">
      <sharedItems containsString="0" containsBlank="1" containsNumber="1" containsInteger="1" minValue="1009" maxValue="19999"/>
    </cacheField>
    <cacheField name="Minmax_Work_Exp" numFmtId="0">
      <sharedItems containsString="0" containsBlank="1" containsNumber="1" containsInteger="1" minValue="0" maxValue="40"/>
    </cacheField>
    <cacheField name="uniq_Promotion" numFmtId="0">
      <sharedItems containsBlank="1"/>
    </cacheField>
    <cacheField name="Years_at_company" numFmtId="0">
      <sharedItems containsBlank="1"/>
    </cacheField>
    <cacheField name="Minmax_Loyalty" numFmtId="0">
      <sharedItems containsBlank="1"/>
    </cacheField>
    <cacheField name="isnum_AtoU_flag" numFmtId="0">
      <sharedItems/>
    </cacheField>
    <cacheField name="isneg_AtoU_flag" numFmtId="0">
      <sharedItems/>
    </cacheField>
    <cacheField name="isneg_XtoAI_flag" numFmtId="0">
      <sharedItems/>
    </cacheField>
    <cacheField name="Attrition_Yes" numFmtId="0">
      <sharedItems containsSemiMixedTypes="0" containsString="0" containsNumber="1" containsInteger="1" minValue="0" maxValue="1"/>
    </cacheField>
    <cacheField name="Overtime_yes"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308962228"/>
    </ext>
    <ext xmlns:xxpvi="http://schemas.microsoft.com/office/spreadsheetml/2022/pivotVersionInfo" uri="{9F748A41-CAEA-4470-BF7A-CE61E8FFA7F9}">
      <xxpvi:cacheVersionInfo>
        <xxpvi:lastRefreshFeature>RichData</xxpvi:lastRefreshFeature>
      </xxpvi:cacheVersionInfo>
    </ext>
    <ext xmlns:xprd="http://schemas.microsoft.com/office/spreadsheetml/2022/pivotRichData" uri="{2C874A73-7782-4A18-856F-96AC7E287872}">
      <xprd:richInfo pivotCacheGuid="{06714BC7-5DE4-4808-9F82-9B1D907E2797}" pivotIgnoreInvalidCache="1" r:id="rId1"/>
    </ext>
  </extLst>
</pivotCacheDefinition>
</file>

<file path=xl/pivotCache/richPivot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n v="1102"/>
    <x v="0"/>
    <n v="1"/>
    <s v="Near"/>
    <n v="2"/>
    <s v="College"/>
    <s v="Life Sciences"/>
    <n v="1"/>
    <n v="1"/>
    <n v="2"/>
    <x v="0"/>
    <x v="0"/>
    <n v="94"/>
    <n v="3"/>
    <s v="High"/>
    <n v="2"/>
    <s v="Junior"/>
    <x v="0"/>
    <n v="4"/>
    <x v="0"/>
    <x v="0"/>
    <n v="5993"/>
    <x v="0"/>
    <n v="19479"/>
    <n v="8"/>
    <s v="Y"/>
    <x v="0"/>
    <n v="11"/>
    <n v="3"/>
    <s v="Meet Expect"/>
    <n v="1"/>
    <s v="Low"/>
    <n v="80"/>
    <n v="0"/>
    <s v="None"/>
    <n v="8"/>
    <s v="6-10"/>
    <n v="0"/>
    <n v="1"/>
    <x v="0"/>
    <n v="6"/>
    <s v="Experienced"/>
    <n v="4"/>
    <n v="0"/>
    <x v="0"/>
    <n v="5"/>
    <n v="0"/>
    <n v="0"/>
    <s v="#SPILL!"/>
    <s v="#SPILL!"/>
    <s v="#SPILL!"/>
    <s v="#SPILL!"/>
    <s v="#SPILL!"/>
    <s v="#SPILL!"/>
    <s v="#SPILL!"/>
    <s v="#SPILL!"/>
    <s v="#SPILL!"/>
    <s v="#SPILL!"/>
    <s v="#SPILL!"/>
    <n v="1"/>
    <s v="#SPILL!"/>
    <s v="#SPILL!"/>
    <s v="#SPILL!"/>
    <s v="#SPILL!"/>
    <s v="#SPILL!"/>
    <n v="18"/>
    <x v="0"/>
    <n v="1009"/>
    <n v="0"/>
    <s v="#SPILL!"/>
    <s v="#SPILL!"/>
    <s v="#SPILL!"/>
    <b v="1"/>
    <b v="1"/>
    <b v="1"/>
    <n v="1"/>
    <n v="1"/>
  </r>
  <r>
    <n v="49"/>
    <x v="1"/>
    <x v="1"/>
    <n v="279"/>
    <x v="1"/>
    <n v="8"/>
    <s v="Near"/>
    <n v="1"/>
    <s v="Below College"/>
    <s v="Life Sciences"/>
    <n v="1"/>
    <n v="2"/>
    <n v="3"/>
    <x v="1"/>
    <x v="1"/>
    <n v="61"/>
    <n v="2"/>
    <s v="Medium"/>
    <n v="2"/>
    <s v="Junior"/>
    <x v="1"/>
    <n v="2"/>
    <x v="1"/>
    <x v="1"/>
    <n v="5130"/>
    <x v="0"/>
    <n v="24907"/>
    <n v="1"/>
    <s v="Y"/>
    <x v="1"/>
    <n v="23"/>
    <n v="4"/>
    <s v="Exceed Expect"/>
    <n v="4"/>
    <s v="Very High"/>
    <n v="80"/>
    <n v="1"/>
    <s v="Basic"/>
    <n v="10"/>
    <s v="6-10"/>
    <n v="3"/>
    <n v="3"/>
    <x v="1"/>
    <n v="10"/>
    <s v="Veteran"/>
    <n v="7"/>
    <n v="1"/>
    <x v="1"/>
    <n v="7"/>
    <n v="0"/>
    <m/>
    <m/>
    <n v="0"/>
    <m/>
    <n v="0"/>
    <m/>
    <n v="0"/>
    <m/>
    <n v="0"/>
    <m/>
    <n v="0"/>
    <m/>
    <n v="29"/>
    <m/>
    <m/>
    <m/>
    <m/>
    <m/>
    <n v="60"/>
    <x v="1"/>
    <n v="19999"/>
    <n v="40"/>
    <m/>
    <m/>
    <s v="#SPILL!"/>
    <b v="1"/>
    <b v="1"/>
    <b v="1"/>
    <n v="0"/>
    <n v="0"/>
  </r>
  <r>
    <n v="37"/>
    <x v="0"/>
    <x v="0"/>
    <n v="1373"/>
    <x v="1"/>
    <n v="2"/>
    <s v="Near"/>
    <n v="2"/>
    <s v="College"/>
    <s v="Other"/>
    <n v="1"/>
    <n v="4"/>
    <n v="4"/>
    <x v="2"/>
    <x v="1"/>
    <n v="92"/>
    <n v="2"/>
    <s v="Medium"/>
    <n v="1"/>
    <s v="Entry Level"/>
    <x v="2"/>
    <n v="3"/>
    <x v="2"/>
    <x v="0"/>
    <n v="2090"/>
    <x v="1"/>
    <n v="2396"/>
    <n v="6"/>
    <s v="Y"/>
    <x v="0"/>
    <n v="15"/>
    <n v="3"/>
    <s v="Meet Expect"/>
    <n v="2"/>
    <s v="Medium"/>
    <n v="80"/>
    <n v="0"/>
    <s v="None"/>
    <n v="7"/>
    <s v="6-10"/>
    <n v="3"/>
    <n v="3"/>
    <x v="1"/>
    <n v="0"/>
    <s v="New Employee"/>
    <n v="0"/>
    <n v="0"/>
    <x v="0"/>
    <n v="0"/>
    <n v="0"/>
    <m/>
    <m/>
    <n v="0"/>
    <m/>
    <n v="0"/>
    <m/>
    <n v="0"/>
    <m/>
    <n v="0"/>
    <m/>
    <n v="0"/>
    <m/>
    <m/>
    <m/>
    <m/>
    <m/>
    <m/>
    <m/>
    <m/>
    <x v="0"/>
    <m/>
    <m/>
    <m/>
    <m/>
    <m/>
    <b v="1"/>
    <b v="1"/>
    <b v="1"/>
    <n v="1"/>
    <n v="1"/>
  </r>
  <r>
    <n v="33"/>
    <x v="1"/>
    <x v="1"/>
    <n v="1392"/>
    <x v="1"/>
    <n v="3"/>
    <s v="Near"/>
    <n v="4"/>
    <s v="Master"/>
    <s v="Life Sciences"/>
    <n v="1"/>
    <n v="5"/>
    <n v="4"/>
    <x v="2"/>
    <x v="0"/>
    <n v="56"/>
    <n v="3"/>
    <s v="High"/>
    <n v="1"/>
    <s v="Entry Level"/>
    <x v="1"/>
    <n v="3"/>
    <x v="2"/>
    <x v="1"/>
    <n v="2909"/>
    <x v="1"/>
    <n v="23159"/>
    <n v="1"/>
    <s v="Y"/>
    <x v="0"/>
    <n v="11"/>
    <n v="3"/>
    <s v="Meet Expect"/>
    <n v="3"/>
    <s v="High"/>
    <n v="80"/>
    <n v="0"/>
    <s v="None"/>
    <n v="8"/>
    <s v="6-10"/>
    <n v="3"/>
    <n v="3"/>
    <x v="1"/>
    <n v="8"/>
    <s v="Veteran"/>
    <n v="7"/>
    <n v="3"/>
    <x v="1"/>
    <n v="0"/>
    <n v="0"/>
    <m/>
    <m/>
    <n v="0"/>
    <m/>
    <n v="0"/>
    <m/>
    <n v="0"/>
    <m/>
    <n v="0"/>
    <m/>
    <n v="0"/>
    <m/>
    <m/>
    <m/>
    <m/>
    <m/>
    <m/>
    <m/>
    <m/>
    <x v="2"/>
    <m/>
    <m/>
    <m/>
    <m/>
    <m/>
    <b v="1"/>
    <b v="1"/>
    <b v="1"/>
    <n v="0"/>
    <n v="1"/>
  </r>
  <r>
    <n v="27"/>
    <x v="1"/>
    <x v="0"/>
    <n v="591"/>
    <x v="1"/>
    <n v="2"/>
    <s v="Near"/>
    <n v="1"/>
    <s v="Below College"/>
    <s v="Medical"/>
    <n v="1"/>
    <n v="7"/>
    <n v="1"/>
    <x v="3"/>
    <x v="1"/>
    <n v="40"/>
    <n v="3"/>
    <s v="High"/>
    <n v="1"/>
    <s v="Entry Level"/>
    <x v="2"/>
    <n v="2"/>
    <x v="1"/>
    <x v="1"/>
    <n v="3468"/>
    <x v="0"/>
    <n v="16632"/>
    <n v="9"/>
    <s v="Y"/>
    <x v="1"/>
    <n v="12"/>
    <n v="3"/>
    <s v="Meet Expect"/>
    <n v="4"/>
    <s v="Very High"/>
    <n v="80"/>
    <n v="1"/>
    <s v="Basic"/>
    <n v="6"/>
    <s v="6-10"/>
    <n v="3"/>
    <n v="3"/>
    <x v="1"/>
    <n v="2"/>
    <s v="Early Career"/>
    <n v="2"/>
    <n v="2"/>
    <x v="1"/>
    <n v="2"/>
    <n v="0"/>
    <m/>
    <m/>
    <n v="0"/>
    <m/>
    <n v="0"/>
    <m/>
    <n v="0"/>
    <m/>
    <n v="0"/>
    <m/>
    <n v="0"/>
    <m/>
    <m/>
    <m/>
    <m/>
    <m/>
    <m/>
    <m/>
    <m/>
    <x v="2"/>
    <m/>
    <m/>
    <m/>
    <m/>
    <m/>
    <b v="1"/>
    <b v="1"/>
    <b v="1"/>
    <n v="0"/>
    <n v="0"/>
  </r>
  <r>
    <n v="32"/>
    <x v="1"/>
    <x v="1"/>
    <n v="1005"/>
    <x v="1"/>
    <n v="2"/>
    <s v="Near"/>
    <n v="2"/>
    <s v="College"/>
    <s v="Life Sciences"/>
    <n v="1"/>
    <n v="8"/>
    <n v="4"/>
    <x v="2"/>
    <x v="1"/>
    <n v="79"/>
    <n v="3"/>
    <s v="High"/>
    <n v="1"/>
    <s v="Entry Level"/>
    <x v="2"/>
    <n v="4"/>
    <x v="0"/>
    <x v="0"/>
    <n v="3068"/>
    <x v="0"/>
    <n v="11864"/>
    <n v="0"/>
    <s v="Y"/>
    <x v="1"/>
    <n v="13"/>
    <n v="3"/>
    <s v="Meet Expect"/>
    <n v="3"/>
    <s v="High"/>
    <n v="80"/>
    <n v="0"/>
    <s v="None"/>
    <n v="8"/>
    <s v="6-10"/>
    <n v="2"/>
    <n v="2"/>
    <x v="2"/>
    <n v="7"/>
    <s v="Experienced"/>
    <n v="7"/>
    <n v="3"/>
    <x v="1"/>
    <n v="6"/>
    <n v="0"/>
    <m/>
    <m/>
    <n v="0"/>
    <m/>
    <n v="0"/>
    <m/>
    <n v="0"/>
    <m/>
    <n v="0"/>
    <m/>
    <n v="0"/>
    <m/>
    <m/>
    <m/>
    <m/>
    <m/>
    <m/>
    <m/>
    <m/>
    <x v="2"/>
    <m/>
    <m/>
    <m/>
    <m/>
    <m/>
    <b v="1"/>
    <b v="1"/>
    <b v="1"/>
    <n v="0"/>
    <n v="0"/>
  </r>
  <r>
    <n v="59"/>
    <x v="1"/>
    <x v="0"/>
    <n v="1324"/>
    <x v="1"/>
    <n v="3"/>
    <s v="Near"/>
    <n v="3"/>
    <s v="Bachelor"/>
    <s v="Medical"/>
    <n v="1"/>
    <n v="10"/>
    <n v="3"/>
    <x v="1"/>
    <x v="0"/>
    <n v="81"/>
    <n v="4"/>
    <s v="Very High"/>
    <n v="1"/>
    <s v="Entry Level"/>
    <x v="2"/>
    <n v="1"/>
    <x v="3"/>
    <x v="1"/>
    <n v="2670"/>
    <x v="1"/>
    <n v="9964"/>
    <n v="4"/>
    <s v="Y"/>
    <x v="0"/>
    <n v="20"/>
    <n v="4"/>
    <s v="Exceed Expect"/>
    <n v="1"/>
    <s v="Low"/>
    <n v="80"/>
    <n v="3"/>
    <s v="High"/>
    <n v="12"/>
    <s v="11-20"/>
    <n v="3"/>
    <n v="2"/>
    <x v="2"/>
    <n v="1"/>
    <s v="New Employee"/>
    <n v="0"/>
    <n v="0"/>
    <x v="0"/>
    <n v="0"/>
    <n v="0"/>
    <m/>
    <m/>
    <n v="0"/>
    <m/>
    <n v="0"/>
    <m/>
    <n v="0"/>
    <m/>
    <n v="0"/>
    <m/>
    <n v="0"/>
    <m/>
    <m/>
    <m/>
    <m/>
    <m/>
    <m/>
    <m/>
    <m/>
    <x v="1"/>
    <m/>
    <m/>
    <m/>
    <m/>
    <m/>
    <b v="1"/>
    <b v="1"/>
    <b v="1"/>
    <n v="0"/>
    <n v="1"/>
  </r>
  <r>
    <n v="30"/>
    <x v="1"/>
    <x v="0"/>
    <n v="1358"/>
    <x v="1"/>
    <n v="24"/>
    <s v="Very Far"/>
    <n v="1"/>
    <s v="Below College"/>
    <s v="Life Sciences"/>
    <n v="1"/>
    <n v="11"/>
    <n v="4"/>
    <x v="2"/>
    <x v="1"/>
    <n v="67"/>
    <n v="3"/>
    <s v="High"/>
    <n v="1"/>
    <s v="Entry Level"/>
    <x v="2"/>
    <n v="3"/>
    <x v="2"/>
    <x v="2"/>
    <n v="2693"/>
    <x v="1"/>
    <n v="13335"/>
    <n v="1"/>
    <s v="Y"/>
    <x v="1"/>
    <n v="22"/>
    <n v="4"/>
    <s v="Exceed Expect"/>
    <n v="2"/>
    <s v="Medium"/>
    <n v="80"/>
    <n v="1"/>
    <s v="Basic"/>
    <n v="1"/>
    <s v="0-5"/>
    <n v="2"/>
    <n v="3"/>
    <x v="1"/>
    <n v="1"/>
    <s v="New Employee"/>
    <n v="0"/>
    <n v="0"/>
    <x v="0"/>
    <n v="0"/>
    <n v="0"/>
    <m/>
    <m/>
    <n v="0"/>
    <m/>
    <n v="0"/>
    <m/>
    <n v="0"/>
    <m/>
    <n v="0"/>
    <m/>
    <n v="0"/>
    <m/>
    <m/>
    <m/>
    <m/>
    <m/>
    <m/>
    <m/>
    <m/>
    <x v="2"/>
    <m/>
    <m/>
    <m/>
    <m/>
    <m/>
    <b v="1"/>
    <b v="1"/>
    <b v="1"/>
    <n v="0"/>
    <n v="0"/>
  </r>
  <r>
    <n v="38"/>
    <x v="1"/>
    <x v="1"/>
    <n v="216"/>
    <x v="1"/>
    <n v="23"/>
    <s v="Very Far"/>
    <n v="3"/>
    <s v="Bachelor"/>
    <s v="Life Sciences"/>
    <n v="1"/>
    <n v="12"/>
    <n v="4"/>
    <x v="2"/>
    <x v="1"/>
    <n v="44"/>
    <n v="2"/>
    <s v="Medium"/>
    <n v="3"/>
    <s v="Senior"/>
    <x v="3"/>
    <n v="3"/>
    <x v="2"/>
    <x v="0"/>
    <n v="9526"/>
    <x v="2"/>
    <n v="8787"/>
    <n v="0"/>
    <s v="Y"/>
    <x v="1"/>
    <n v="21"/>
    <n v="4"/>
    <s v="Exceed Expect"/>
    <n v="2"/>
    <s v="Medium"/>
    <n v="80"/>
    <n v="0"/>
    <s v="None"/>
    <n v="10"/>
    <s v="6-10"/>
    <n v="2"/>
    <n v="3"/>
    <x v="1"/>
    <n v="9"/>
    <s v="Veteran"/>
    <n v="7"/>
    <n v="1"/>
    <x v="1"/>
    <n v="8"/>
    <n v="0"/>
    <m/>
    <m/>
    <n v="0"/>
    <m/>
    <n v="0"/>
    <m/>
    <n v="0"/>
    <m/>
    <n v="0"/>
    <m/>
    <n v="0"/>
    <m/>
    <m/>
    <m/>
    <m/>
    <m/>
    <m/>
    <m/>
    <m/>
    <x v="0"/>
    <m/>
    <m/>
    <m/>
    <m/>
    <m/>
    <b v="1"/>
    <b v="1"/>
    <b v="1"/>
    <n v="0"/>
    <n v="0"/>
  </r>
  <r>
    <n v="36"/>
    <x v="1"/>
    <x v="0"/>
    <n v="1299"/>
    <x v="1"/>
    <n v="27"/>
    <s v="Very Far"/>
    <n v="3"/>
    <s v="Bachelor"/>
    <s v="Medical"/>
    <n v="1"/>
    <n v="13"/>
    <n v="3"/>
    <x v="1"/>
    <x v="1"/>
    <n v="94"/>
    <n v="3"/>
    <s v="High"/>
    <n v="2"/>
    <s v="Junior"/>
    <x v="4"/>
    <n v="3"/>
    <x v="2"/>
    <x v="1"/>
    <n v="5237"/>
    <x v="0"/>
    <n v="16577"/>
    <n v="6"/>
    <s v="Y"/>
    <x v="1"/>
    <n v="13"/>
    <n v="3"/>
    <s v="Meet Expect"/>
    <n v="2"/>
    <s v="Medium"/>
    <n v="80"/>
    <n v="2"/>
    <s v="Medium"/>
    <n v="17"/>
    <s v="11-20"/>
    <n v="3"/>
    <n v="2"/>
    <x v="2"/>
    <n v="7"/>
    <s v="Experienced"/>
    <n v="7"/>
    <n v="7"/>
    <x v="2"/>
    <n v="7"/>
    <n v="0"/>
    <m/>
    <m/>
    <n v="0"/>
    <m/>
    <n v="0"/>
    <m/>
    <n v="0"/>
    <m/>
    <n v="0"/>
    <m/>
    <n v="0"/>
    <m/>
    <m/>
    <m/>
    <m/>
    <m/>
    <m/>
    <m/>
    <m/>
    <x v="0"/>
    <m/>
    <m/>
    <m/>
    <m/>
    <m/>
    <b v="1"/>
    <b v="1"/>
    <b v="1"/>
    <n v="0"/>
    <n v="0"/>
  </r>
  <r>
    <n v="35"/>
    <x v="1"/>
    <x v="0"/>
    <n v="809"/>
    <x v="1"/>
    <n v="16"/>
    <s v="Far"/>
    <n v="3"/>
    <s v="Bachelor"/>
    <s v="Medical"/>
    <n v="1"/>
    <n v="14"/>
    <n v="1"/>
    <x v="3"/>
    <x v="1"/>
    <n v="84"/>
    <n v="4"/>
    <s v="Very High"/>
    <n v="1"/>
    <s v="Entry Level"/>
    <x v="2"/>
    <n v="2"/>
    <x v="1"/>
    <x v="1"/>
    <n v="2426"/>
    <x v="1"/>
    <n v="16479"/>
    <n v="0"/>
    <s v="Y"/>
    <x v="1"/>
    <n v="13"/>
    <n v="3"/>
    <s v="Meet Expect"/>
    <n v="3"/>
    <s v="High"/>
    <n v="80"/>
    <n v="1"/>
    <s v="Basic"/>
    <n v="6"/>
    <s v="6-10"/>
    <n v="5"/>
    <n v="3"/>
    <x v="1"/>
    <n v="5"/>
    <s v="Experienced"/>
    <n v="4"/>
    <n v="0"/>
    <x v="0"/>
    <n v="3"/>
    <n v="0"/>
    <m/>
    <m/>
    <n v="0"/>
    <m/>
    <n v="0"/>
    <m/>
    <n v="0"/>
    <m/>
    <n v="0"/>
    <m/>
    <n v="0"/>
    <m/>
    <m/>
    <m/>
    <m/>
    <m/>
    <m/>
    <m/>
    <m/>
    <x v="2"/>
    <m/>
    <m/>
    <m/>
    <m/>
    <m/>
    <b v="1"/>
    <b v="1"/>
    <b v="1"/>
    <n v="0"/>
    <n v="0"/>
  </r>
  <r>
    <n v="29"/>
    <x v="1"/>
    <x v="0"/>
    <n v="153"/>
    <x v="1"/>
    <n v="15"/>
    <s v="Far"/>
    <n v="2"/>
    <s v="College"/>
    <s v="Life Sciences"/>
    <n v="1"/>
    <n v="15"/>
    <n v="4"/>
    <x v="2"/>
    <x v="0"/>
    <n v="49"/>
    <n v="2"/>
    <s v="Medium"/>
    <n v="2"/>
    <s v="Junior"/>
    <x v="2"/>
    <n v="3"/>
    <x v="2"/>
    <x v="0"/>
    <n v="4193"/>
    <x v="0"/>
    <n v="12682"/>
    <n v="0"/>
    <s v="Y"/>
    <x v="0"/>
    <n v="12"/>
    <n v="3"/>
    <s v="Meet Expect"/>
    <n v="4"/>
    <s v="Very High"/>
    <n v="80"/>
    <n v="0"/>
    <s v="None"/>
    <n v="10"/>
    <s v="6-10"/>
    <n v="3"/>
    <n v="3"/>
    <x v="1"/>
    <n v="9"/>
    <s v="Veteran"/>
    <n v="5"/>
    <n v="0"/>
    <x v="0"/>
    <n v="8"/>
    <n v="0"/>
    <m/>
    <m/>
    <n v="0"/>
    <m/>
    <n v="0"/>
    <m/>
    <n v="0"/>
    <m/>
    <n v="0"/>
    <m/>
    <n v="0"/>
    <m/>
    <m/>
    <m/>
    <m/>
    <m/>
    <m/>
    <m/>
    <m/>
    <x v="2"/>
    <m/>
    <m/>
    <m/>
    <m/>
    <m/>
    <b v="1"/>
    <b v="1"/>
    <b v="1"/>
    <n v="0"/>
    <n v="1"/>
  </r>
  <r>
    <n v="31"/>
    <x v="1"/>
    <x v="0"/>
    <n v="670"/>
    <x v="1"/>
    <n v="26"/>
    <s v="Very Far"/>
    <n v="1"/>
    <s v="Below College"/>
    <s v="Life Sciences"/>
    <n v="1"/>
    <n v="16"/>
    <n v="1"/>
    <x v="3"/>
    <x v="1"/>
    <n v="31"/>
    <n v="3"/>
    <s v="High"/>
    <n v="1"/>
    <s v="Entry Level"/>
    <x v="1"/>
    <n v="3"/>
    <x v="2"/>
    <x v="2"/>
    <n v="2911"/>
    <x v="1"/>
    <n v="15170"/>
    <n v="1"/>
    <s v="Y"/>
    <x v="1"/>
    <n v="17"/>
    <n v="3"/>
    <s v="Meet Expect"/>
    <n v="4"/>
    <s v="Very High"/>
    <n v="80"/>
    <n v="1"/>
    <s v="Basic"/>
    <n v="5"/>
    <s v="0-5"/>
    <n v="1"/>
    <n v="2"/>
    <x v="2"/>
    <n v="5"/>
    <s v="Experienced"/>
    <n v="2"/>
    <n v="4"/>
    <x v="2"/>
    <n v="3"/>
    <n v="0"/>
    <m/>
    <m/>
    <n v="0"/>
    <m/>
    <n v="0"/>
    <m/>
    <n v="0"/>
    <m/>
    <n v="0"/>
    <m/>
    <n v="0"/>
    <m/>
    <m/>
    <m/>
    <m/>
    <m/>
    <m/>
    <m/>
    <m/>
    <x v="2"/>
    <m/>
    <m/>
    <m/>
    <m/>
    <m/>
    <b v="1"/>
    <b v="1"/>
    <b v="1"/>
    <n v="0"/>
    <n v="0"/>
  </r>
  <r>
    <n v="34"/>
    <x v="1"/>
    <x v="0"/>
    <n v="1346"/>
    <x v="1"/>
    <n v="19"/>
    <s v="Far"/>
    <n v="2"/>
    <s v="College"/>
    <s v="Medical"/>
    <n v="1"/>
    <n v="18"/>
    <n v="2"/>
    <x v="0"/>
    <x v="1"/>
    <n v="93"/>
    <n v="3"/>
    <s v="High"/>
    <n v="1"/>
    <s v="Entry Level"/>
    <x v="2"/>
    <n v="4"/>
    <x v="0"/>
    <x v="2"/>
    <n v="2661"/>
    <x v="1"/>
    <n v="8758"/>
    <n v="0"/>
    <s v="Y"/>
    <x v="1"/>
    <n v="11"/>
    <n v="3"/>
    <s v="Meet Expect"/>
    <n v="3"/>
    <s v="High"/>
    <n v="80"/>
    <n v="1"/>
    <s v="Basic"/>
    <n v="3"/>
    <s v="0-5"/>
    <n v="2"/>
    <n v="3"/>
    <x v="1"/>
    <n v="2"/>
    <s v="Early Career"/>
    <n v="2"/>
    <n v="1"/>
    <x v="1"/>
    <n v="2"/>
    <n v="0"/>
    <m/>
    <m/>
    <n v="0"/>
    <m/>
    <n v="0"/>
    <m/>
    <n v="0"/>
    <m/>
    <n v="0"/>
    <m/>
    <n v="0"/>
    <m/>
    <m/>
    <m/>
    <m/>
    <m/>
    <m/>
    <m/>
    <m/>
    <x v="2"/>
    <m/>
    <m/>
    <m/>
    <m/>
    <m/>
    <b v="1"/>
    <b v="1"/>
    <b v="1"/>
    <n v="0"/>
    <n v="0"/>
  </r>
  <r>
    <n v="28"/>
    <x v="0"/>
    <x v="0"/>
    <n v="103"/>
    <x v="1"/>
    <n v="24"/>
    <s v="Very Far"/>
    <n v="3"/>
    <s v="Bachelor"/>
    <s v="Life Sciences"/>
    <n v="1"/>
    <n v="19"/>
    <n v="3"/>
    <x v="1"/>
    <x v="1"/>
    <n v="50"/>
    <n v="2"/>
    <s v="Medium"/>
    <n v="1"/>
    <s v="Entry Level"/>
    <x v="2"/>
    <n v="3"/>
    <x v="2"/>
    <x v="0"/>
    <n v="2028"/>
    <x v="1"/>
    <n v="12947"/>
    <n v="5"/>
    <s v="Y"/>
    <x v="0"/>
    <n v="14"/>
    <n v="3"/>
    <s v="Meet Expect"/>
    <n v="2"/>
    <s v="Medium"/>
    <n v="80"/>
    <n v="0"/>
    <s v="None"/>
    <n v="6"/>
    <s v="6-10"/>
    <n v="4"/>
    <n v="3"/>
    <x v="1"/>
    <n v="4"/>
    <s v="Experienced"/>
    <n v="2"/>
    <n v="0"/>
    <x v="0"/>
    <n v="3"/>
    <n v="0"/>
    <m/>
    <m/>
    <n v="0"/>
    <m/>
    <n v="0"/>
    <m/>
    <n v="0"/>
    <m/>
    <n v="0"/>
    <m/>
    <n v="0"/>
    <m/>
    <m/>
    <m/>
    <m/>
    <m/>
    <m/>
    <m/>
    <m/>
    <x v="2"/>
    <m/>
    <m/>
    <m/>
    <m/>
    <m/>
    <b v="1"/>
    <b v="1"/>
    <b v="1"/>
    <n v="1"/>
    <n v="1"/>
  </r>
  <r>
    <n v="29"/>
    <x v="1"/>
    <x v="0"/>
    <n v="1389"/>
    <x v="1"/>
    <n v="21"/>
    <s v="Very Far"/>
    <n v="4"/>
    <s v="Master"/>
    <s v="Life Sciences"/>
    <n v="1"/>
    <n v="20"/>
    <n v="2"/>
    <x v="0"/>
    <x v="0"/>
    <n v="51"/>
    <n v="4"/>
    <s v="Very High"/>
    <n v="3"/>
    <s v="Senior"/>
    <x v="3"/>
    <n v="1"/>
    <x v="3"/>
    <x v="2"/>
    <n v="9980"/>
    <x v="2"/>
    <n v="10195"/>
    <n v="1"/>
    <s v="Y"/>
    <x v="1"/>
    <n v="11"/>
    <n v="3"/>
    <s v="Meet Expect"/>
    <n v="3"/>
    <s v="High"/>
    <n v="80"/>
    <n v="1"/>
    <s v="Basic"/>
    <n v="10"/>
    <s v="6-10"/>
    <n v="1"/>
    <n v="3"/>
    <x v="1"/>
    <n v="10"/>
    <s v="Veteran"/>
    <n v="9"/>
    <n v="8"/>
    <x v="2"/>
    <n v="8"/>
    <n v="0"/>
    <m/>
    <m/>
    <n v="0"/>
    <m/>
    <n v="0"/>
    <m/>
    <n v="0"/>
    <m/>
    <n v="0"/>
    <m/>
    <n v="0"/>
    <m/>
    <m/>
    <m/>
    <m/>
    <m/>
    <m/>
    <m/>
    <m/>
    <x v="2"/>
    <m/>
    <m/>
    <m/>
    <m/>
    <m/>
    <b v="1"/>
    <b v="1"/>
    <b v="1"/>
    <n v="0"/>
    <n v="0"/>
  </r>
  <r>
    <n v="32"/>
    <x v="1"/>
    <x v="0"/>
    <n v="334"/>
    <x v="1"/>
    <n v="5"/>
    <s v="Near"/>
    <n v="2"/>
    <s v="College"/>
    <s v="Life Sciences"/>
    <n v="1"/>
    <n v="21"/>
    <n v="1"/>
    <x v="3"/>
    <x v="1"/>
    <n v="80"/>
    <n v="4"/>
    <s v="Very High"/>
    <n v="1"/>
    <s v="Entry Level"/>
    <x v="1"/>
    <n v="2"/>
    <x v="1"/>
    <x v="2"/>
    <n v="3298"/>
    <x v="0"/>
    <n v="15053"/>
    <n v="0"/>
    <s v="Y"/>
    <x v="0"/>
    <n v="12"/>
    <n v="3"/>
    <s v="Meet Expect"/>
    <n v="4"/>
    <s v="Very High"/>
    <n v="80"/>
    <n v="2"/>
    <s v="Medium"/>
    <n v="7"/>
    <s v="6-10"/>
    <n v="5"/>
    <n v="2"/>
    <x v="2"/>
    <n v="6"/>
    <s v="Experienced"/>
    <n v="2"/>
    <n v="0"/>
    <x v="0"/>
    <n v="5"/>
    <n v="0"/>
    <m/>
    <m/>
    <n v="0"/>
    <m/>
    <n v="0"/>
    <m/>
    <n v="0"/>
    <m/>
    <n v="0"/>
    <m/>
    <n v="0"/>
    <m/>
    <m/>
    <m/>
    <m/>
    <m/>
    <m/>
    <m/>
    <m/>
    <x v="2"/>
    <m/>
    <m/>
    <m/>
    <m/>
    <m/>
    <b v="1"/>
    <b v="1"/>
    <b v="1"/>
    <n v="0"/>
    <n v="1"/>
  </r>
  <r>
    <n v="22"/>
    <x v="1"/>
    <x v="2"/>
    <n v="1123"/>
    <x v="1"/>
    <n v="16"/>
    <s v="Far"/>
    <n v="2"/>
    <s v="College"/>
    <s v="Medical"/>
    <n v="1"/>
    <n v="22"/>
    <n v="4"/>
    <x v="2"/>
    <x v="1"/>
    <n v="96"/>
    <n v="4"/>
    <s v="Very High"/>
    <n v="1"/>
    <s v="Entry Level"/>
    <x v="2"/>
    <n v="4"/>
    <x v="0"/>
    <x v="2"/>
    <n v="2935"/>
    <x v="1"/>
    <n v="7324"/>
    <n v="1"/>
    <s v="Y"/>
    <x v="0"/>
    <n v="13"/>
    <n v="3"/>
    <s v="Meet Expect"/>
    <n v="2"/>
    <s v="Medium"/>
    <n v="80"/>
    <n v="2"/>
    <s v="Medium"/>
    <n v="1"/>
    <s v="0-5"/>
    <n v="2"/>
    <n v="2"/>
    <x v="2"/>
    <n v="1"/>
    <s v="New Employee"/>
    <n v="0"/>
    <n v="0"/>
    <x v="0"/>
    <n v="0"/>
    <n v="0"/>
    <m/>
    <m/>
    <n v="0"/>
    <m/>
    <n v="0"/>
    <m/>
    <n v="0"/>
    <m/>
    <n v="0"/>
    <m/>
    <n v="0"/>
    <m/>
    <m/>
    <m/>
    <m/>
    <m/>
    <m/>
    <m/>
    <m/>
    <x v="3"/>
    <m/>
    <m/>
    <m/>
    <m/>
    <m/>
    <b v="1"/>
    <b v="1"/>
    <b v="1"/>
    <n v="0"/>
    <n v="1"/>
  </r>
  <r>
    <n v="53"/>
    <x v="1"/>
    <x v="0"/>
    <n v="1219"/>
    <x v="0"/>
    <n v="2"/>
    <s v="Near"/>
    <n v="4"/>
    <s v="Master"/>
    <s v="Life Sciences"/>
    <n v="1"/>
    <n v="23"/>
    <n v="1"/>
    <x v="3"/>
    <x v="0"/>
    <n v="78"/>
    <n v="2"/>
    <s v="Medium"/>
    <n v="4"/>
    <s v="Manager"/>
    <x v="5"/>
    <n v="4"/>
    <x v="0"/>
    <x v="1"/>
    <n v="15427"/>
    <x v="2"/>
    <n v="22021"/>
    <n v="2"/>
    <s v="Y"/>
    <x v="1"/>
    <n v="16"/>
    <n v="3"/>
    <s v="Meet Expect"/>
    <n v="3"/>
    <s v="High"/>
    <n v="80"/>
    <n v="0"/>
    <s v="None"/>
    <n v="31"/>
    <s v="20+"/>
    <n v="3"/>
    <n v="3"/>
    <x v="1"/>
    <n v="25"/>
    <s v="Veteran"/>
    <n v="8"/>
    <n v="3"/>
    <x v="1"/>
    <n v="7"/>
    <n v="0"/>
    <m/>
    <m/>
    <n v="0"/>
    <m/>
    <n v="0"/>
    <m/>
    <n v="0"/>
    <m/>
    <n v="0"/>
    <m/>
    <n v="0"/>
    <m/>
    <m/>
    <m/>
    <m/>
    <m/>
    <m/>
    <m/>
    <m/>
    <x v="1"/>
    <m/>
    <m/>
    <m/>
    <m/>
    <m/>
    <b v="1"/>
    <b v="1"/>
    <b v="1"/>
    <n v="0"/>
    <n v="0"/>
  </r>
  <r>
    <n v="38"/>
    <x v="1"/>
    <x v="0"/>
    <n v="371"/>
    <x v="1"/>
    <n v="2"/>
    <s v="Near"/>
    <n v="3"/>
    <s v="Bachelor"/>
    <s v="Life Sciences"/>
    <n v="1"/>
    <n v="24"/>
    <n v="4"/>
    <x v="2"/>
    <x v="1"/>
    <n v="45"/>
    <n v="3"/>
    <s v="High"/>
    <n v="1"/>
    <s v="Entry Level"/>
    <x v="1"/>
    <n v="4"/>
    <x v="0"/>
    <x v="0"/>
    <n v="3944"/>
    <x v="0"/>
    <n v="4306"/>
    <n v="5"/>
    <s v="Y"/>
    <x v="0"/>
    <n v="11"/>
    <n v="3"/>
    <s v="Meet Expect"/>
    <n v="3"/>
    <s v="High"/>
    <n v="80"/>
    <n v="0"/>
    <s v="None"/>
    <n v="6"/>
    <s v="6-10"/>
    <n v="3"/>
    <n v="3"/>
    <x v="1"/>
    <n v="3"/>
    <s v="Early Career"/>
    <n v="2"/>
    <n v="1"/>
    <x v="1"/>
    <n v="2"/>
    <n v="0"/>
    <m/>
    <m/>
    <n v="0"/>
    <m/>
    <n v="0"/>
    <m/>
    <n v="0"/>
    <m/>
    <n v="0"/>
    <m/>
    <n v="0"/>
    <m/>
    <m/>
    <m/>
    <m/>
    <m/>
    <m/>
    <m/>
    <m/>
    <x v="0"/>
    <m/>
    <m/>
    <m/>
    <m/>
    <m/>
    <b v="1"/>
    <b v="1"/>
    <b v="1"/>
    <n v="0"/>
    <n v="1"/>
  </r>
  <r>
    <n v="24"/>
    <x v="1"/>
    <x v="2"/>
    <n v="673"/>
    <x v="1"/>
    <n v="11"/>
    <s v="Far"/>
    <n v="2"/>
    <s v="College"/>
    <s v="Other"/>
    <n v="1"/>
    <n v="26"/>
    <n v="1"/>
    <x v="3"/>
    <x v="0"/>
    <n v="96"/>
    <n v="4"/>
    <s v="Very High"/>
    <n v="2"/>
    <s v="Junior"/>
    <x v="3"/>
    <n v="3"/>
    <x v="2"/>
    <x v="2"/>
    <n v="4011"/>
    <x v="0"/>
    <n v="8232"/>
    <n v="0"/>
    <s v="Y"/>
    <x v="1"/>
    <n v="18"/>
    <n v="3"/>
    <s v="Meet Expect"/>
    <n v="4"/>
    <s v="Very High"/>
    <n v="80"/>
    <n v="1"/>
    <s v="Basic"/>
    <n v="5"/>
    <s v="0-5"/>
    <n v="5"/>
    <n v="2"/>
    <x v="2"/>
    <n v="4"/>
    <s v="Experienced"/>
    <n v="2"/>
    <n v="1"/>
    <x v="1"/>
    <n v="3"/>
    <n v="0"/>
    <m/>
    <m/>
    <n v="0"/>
    <m/>
    <n v="0"/>
    <m/>
    <n v="0"/>
    <m/>
    <n v="0"/>
    <m/>
    <n v="0"/>
    <m/>
    <m/>
    <m/>
    <m/>
    <m/>
    <m/>
    <m/>
    <m/>
    <x v="3"/>
    <m/>
    <m/>
    <m/>
    <m/>
    <m/>
    <b v="1"/>
    <b v="1"/>
    <b v="1"/>
    <n v="0"/>
    <n v="0"/>
  </r>
  <r>
    <n v="36"/>
    <x v="0"/>
    <x v="0"/>
    <n v="1218"/>
    <x v="0"/>
    <n v="9"/>
    <s v="Near"/>
    <n v="4"/>
    <s v="Master"/>
    <s v="Life Sciences"/>
    <n v="1"/>
    <n v="27"/>
    <n v="3"/>
    <x v="1"/>
    <x v="1"/>
    <n v="82"/>
    <n v="2"/>
    <s v="Medium"/>
    <n v="1"/>
    <s v="Entry Level"/>
    <x v="6"/>
    <n v="1"/>
    <x v="3"/>
    <x v="0"/>
    <n v="3407"/>
    <x v="0"/>
    <n v="6986"/>
    <n v="7"/>
    <s v="Y"/>
    <x v="1"/>
    <n v="23"/>
    <n v="4"/>
    <s v="Exceed Expect"/>
    <n v="2"/>
    <s v="Medium"/>
    <n v="80"/>
    <n v="0"/>
    <s v="None"/>
    <n v="10"/>
    <s v="6-10"/>
    <n v="4"/>
    <n v="3"/>
    <x v="1"/>
    <n v="5"/>
    <s v="Experienced"/>
    <n v="3"/>
    <n v="0"/>
    <x v="0"/>
    <n v="3"/>
    <n v="0"/>
    <m/>
    <m/>
    <n v="0"/>
    <m/>
    <n v="0"/>
    <m/>
    <n v="0"/>
    <m/>
    <n v="0"/>
    <m/>
    <n v="0"/>
    <m/>
    <m/>
    <m/>
    <m/>
    <m/>
    <m/>
    <m/>
    <m/>
    <x v="0"/>
    <m/>
    <m/>
    <m/>
    <m/>
    <m/>
    <b v="1"/>
    <b v="1"/>
    <b v="1"/>
    <n v="1"/>
    <n v="0"/>
  </r>
  <r>
    <n v="34"/>
    <x v="1"/>
    <x v="0"/>
    <n v="419"/>
    <x v="1"/>
    <n v="7"/>
    <s v="Near"/>
    <n v="4"/>
    <s v="Master"/>
    <s v="Life Sciences"/>
    <n v="1"/>
    <n v="28"/>
    <n v="1"/>
    <x v="3"/>
    <x v="0"/>
    <n v="53"/>
    <n v="3"/>
    <s v="High"/>
    <n v="3"/>
    <s v="Senior"/>
    <x v="7"/>
    <n v="2"/>
    <x v="1"/>
    <x v="0"/>
    <n v="11994"/>
    <x v="2"/>
    <n v="21293"/>
    <n v="0"/>
    <s v="Y"/>
    <x v="1"/>
    <n v="11"/>
    <n v="3"/>
    <s v="Meet Expect"/>
    <n v="3"/>
    <s v="High"/>
    <n v="80"/>
    <n v="0"/>
    <s v="None"/>
    <n v="13"/>
    <s v="11-20"/>
    <n v="4"/>
    <n v="3"/>
    <x v="1"/>
    <n v="12"/>
    <s v="Veteran"/>
    <n v="6"/>
    <n v="2"/>
    <x v="1"/>
    <n v="11"/>
    <n v="0"/>
    <m/>
    <m/>
    <n v="0"/>
    <m/>
    <n v="0"/>
    <m/>
    <n v="0"/>
    <m/>
    <n v="0"/>
    <m/>
    <n v="0"/>
    <m/>
    <m/>
    <m/>
    <m/>
    <m/>
    <m/>
    <m/>
    <m/>
    <x v="2"/>
    <m/>
    <m/>
    <m/>
    <m/>
    <m/>
    <b v="1"/>
    <b v="1"/>
    <b v="1"/>
    <n v="0"/>
    <n v="0"/>
  </r>
  <r>
    <n v="21"/>
    <x v="1"/>
    <x v="0"/>
    <n v="391"/>
    <x v="1"/>
    <n v="15"/>
    <s v="Far"/>
    <n v="2"/>
    <s v="College"/>
    <s v="Life Sciences"/>
    <n v="1"/>
    <n v="30"/>
    <n v="3"/>
    <x v="1"/>
    <x v="1"/>
    <n v="96"/>
    <n v="3"/>
    <s v="High"/>
    <n v="1"/>
    <s v="Entry Level"/>
    <x v="1"/>
    <n v="4"/>
    <x v="0"/>
    <x v="0"/>
    <n v="1232"/>
    <x v="1"/>
    <n v="19281"/>
    <n v="1"/>
    <s v="Y"/>
    <x v="1"/>
    <n v="14"/>
    <n v="3"/>
    <s v="Meet Expect"/>
    <n v="4"/>
    <s v="Very High"/>
    <n v="80"/>
    <n v="0"/>
    <s v="None"/>
    <n v="0"/>
    <s v="0-5"/>
    <n v="6"/>
    <n v="3"/>
    <x v="1"/>
    <n v="0"/>
    <s v="New Employee"/>
    <n v="0"/>
    <n v="0"/>
    <x v="0"/>
    <n v="0"/>
    <n v="0"/>
    <m/>
    <m/>
    <n v="0"/>
    <m/>
    <n v="0"/>
    <m/>
    <n v="0"/>
    <m/>
    <n v="0"/>
    <m/>
    <n v="0"/>
    <m/>
    <m/>
    <m/>
    <m/>
    <m/>
    <m/>
    <m/>
    <m/>
    <x v="3"/>
    <m/>
    <m/>
    <m/>
    <m/>
    <m/>
    <b v="1"/>
    <b v="1"/>
    <b v="1"/>
    <n v="0"/>
    <n v="0"/>
  </r>
  <r>
    <n v="34"/>
    <x v="0"/>
    <x v="0"/>
    <n v="699"/>
    <x v="1"/>
    <n v="6"/>
    <s v="Near"/>
    <n v="1"/>
    <s v="Below College"/>
    <s v="Medical"/>
    <n v="1"/>
    <n v="31"/>
    <n v="2"/>
    <x v="0"/>
    <x v="1"/>
    <n v="83"/>
    <n v="3"/>
    <s v="High"/>
    <n v="1"/>
    <s v="Entry Level"/>
    <x v="1"/>
    <n v="1"/>
    <x v="3"/>
    <x v="0"/>
    <n v="2960"/>
    <x v="1"/>
    <n v="17102"/>
    <n v="2"/>
    <s v="Y"/>
    <x v="1"/>
    <n v="11"/>
    <n v="3"/>
    <s v="Meet Expect"/>
    <n v="3"/>
    <s v="High"/>
    <n v="80"/>
    <n v="0"/>
    <s v="None"/>
    <n v="8"/>
    <s v="6-10"/>
    <n v="2"/>
    <n v="3"/>
    <x v="1"/>
    <n v="4"/>
    <s v="Experienced"/>
    <n v="2"/>
    <n v="1"/>
    <x v="1"/>
    <n v="3"/>
    <n v="0"/>
    <m/>
    <m/>
    <n v="0"/>
    <m/>
    <n v="0"/>
    <m/>
    <n v="0"/>
    <m/>
    <n v="0"/>
    <m/>
    <n v="0"/>
    <m/>
    <m/>
    <m/>
    <m/>
    <m/>
    <m/>
    <m/>
    <m/>
    <x v="2"/>
    <m/>
    <m/>
    <m/>
    <m/>
    <m/>
    <b v="1"/>
    <b v="1"/>
    <b v="1"/>
    <n v="1"/>
    <n v="0"/>
  </r>
  <r>
    <n v="53"/>
    <x v="1"/>
    <x v="0"/>
    <n v="1282"/>
    <x v="1"/>
    <n v="5"/>
    <s v="Near"/>
    <n v="3"/>
    <s v="Bachelor"/>
    <s v="Other"/>
    <n v="1"/>
    <n v="32"/>
    <n v="3"/>
    <x v="1"/>
    <x v="0"/>
    <n v="58"/>
    <n v="3"/>
    <s v="High"/>
    <n v="5"/>
    <s v="Director"/>
    <x v="5"/>
    <n v="3"/>
    <x v="2"/>
    <x v="2"/>
    <n v="19094"/>
    <x v="2"/>
    <n v="10735"/>
    <n v="4"/>
    <s v="Y"/>
    <x v="1"/>
    <n v="11"/>
    <n v="3"/>
    <s v="Meet Expect"/>
    <n v="4"/>
    <s v="Very High"/>
    <n v="80"/>
    <n v="1"/>
    <s v="Basic"/>
    <n v="26"/>
    <s v="20+"/>
    <n v="3"/>
    <n v="2"/>
    <x v="2"/>
    <n v="14"/>
    <s v="Veteran"/>
    <n v="13"/>
    <n v="4"/>
    <x v="2"/>
    <n v="8"/>
    <n v="0"/>
    <m/>
    <m/>
    <n v="0"/>
    <m/>
    <n v="0"/>
    <m/>
    <n v="0"/>
    <m/>
    <n v="0"/>
    <m/>
    <n v="0"/>
    <m/>
    <m/>
    <m/>
    <m/>
    <m/>
    <m/>
    <m/>
    <m/>
    <x v="1"/>
    <m/>
    <m/>
    <m/>
    <m/>
    <m/>
    <b v="1"/>
    <b v="1"/>
    <b v="1"/>
    <n v="0"/>
    <n v="0"/>
  </r>
  <r>
    <n v="32"/>
    <x v="0"/>
    <x v="1"/>
    <n v="1125"/>
    <x v="1"/>
    <n v="16"/>
    <s v="Far"/>
    <n v="1"/>
    <s v="Below College"/>
    <s v="Life Sciences"/>
    <n v="1"/>
    <n v="33"/>
    <n v="2"/>
    <x v="0"/>
    <x v="0"/>
    <n v="72"/>
    <n v="1"/>
    <s v="Low"/>
    <n v="1"/>
    <s v="Entry Level"/>
    <x v="1"/>
    <n v="1"/>
    <x v="3"/>
    <x v="0"/>
    <n v="3919"/>
    <x v="0"/>
    <n v="4681"/>
    <n v="1"/>
    <s v="Y"/>
    <x v="0"/>
    <n v="22"/>
    <n v="4"/>
    <s v="Exceed Expect"/>
    <n v="2"/>
    <s v="Medium"/>
    <n v="80"/>
    <n v="0"/>
    <s v="None"/>
    <n v="10"/>
    <s v="6-10"/>
    <n v="5"/>
    <n v="3"/>
    <x v="1"/>
    <n v="10"/>
    <s v="Veteran"/>
    <n v="2"/>
    <n v="6"/>
    <x v="2"/>
    <n v="7"/>
    <n v="0"/>
    <m/>
    <m/>
    <n v="0"/>
    <m/>
    <n v="0"/>
    <m/>
    <n v="0"/>
    <m/>
    <n v="0"/>
    <m/>
    <n v="0"/>
    <m/>
    <m/>
    <m/>
    <m/>
    <m/>
    <m/>
    <m/>
    <m/>
    <x v="2"/>
    <m/>
    <m/>
    <m/>
    <m/>
    <m/>
    <b v="1"/>
    <b v="1"/>
    <b v="1"/>
    <n v="1"/>
    <n v="1"/>
  </r>
  <r>
    <n v="42"/>
    <x v="1"/>
    <x v="0"/>
    <n v="691"/>
    <x v="0"/>
    <n v="8"/>
    <s v="Near"/>
    <n v="4"/>
    <s v="Master"/>
    <s v="Marketing"/>
    <n v="1"/>
    <n v="35"/>
    <n v="3"/>
    <x v="1"/>
    <x v="1"/>
    <n v="48"/>
    <n v="3"/>
    <s v="High"/>
    <n v="2"/>
    <s v="Junior"/>
    <x v="0"/>
    <n v="2"/>
    <x v="1"/>
    <x v="1"/>
    <n v="6825"/>
    <x v="0"/>
    <n v="21173"/>
    <n v="0"/>
    <s v="Y"/>
    <x v="1"/>
    <n v="11"/>
    <n v="3"/>
    <s v="Meet Expect"/>
    <n v="4"/>
    <s v="Very High"/>
    <n v="80"/>
    <n v="1"/>
    <s v="Basic"/>
    <n v="10"/>
    <s v="6-10"/>
    <n v="2"/>
    <n v="3"/>
    <x v="1"/>
    <n v="9"/>
    <s v="Veteran"/>
    <n v="7"/>
    <n v="4"/>
    <x v="2"/>
    <n v="2"/>
    <n v="0"/>
    <m/>
    <m/>
    <n v="0"/>
    <m/>
    <n v="0"/>
    <m/>
    <n v="0"/>
    <m/>
    <n v="0"/>
    <m/>
    <n v="0"/>
    <m/>
    <m/>
    <m/>
    <m/>
    <m/>
    <m/>
    <m/>
    <m/>
    <x v="0"/>
    <m/>
    <m/>
    <m/>
    <m/>
    <m/>
    <b v="1"/>
    <b v="1"/>
    <b v="1"/>
    <n v="0"/>
    <n v="0"/>
  </r>
  <r>
    <n v="44"/>
    <x v="1"/>
    <x v="0"/>
    <n v="477"/>
    <x v="1"/>
    <n v="7"/>
    <s v="Near"/>
    <n v="4"/>
    <s v="Master"/>
    <s v="Medical"/>
    <n v="1"/>
    <n v="36"/>
    <n v="1"/>
    <x v="3"/>
    <x v="0"/>
    <n v="42"/>
    <n v="2"/>
    <s v="Medium"/>
    <n v="3"/>
    <s v="Senior"/>
    <x v="4"/>
    <n v="4"/>
    <x v="0"/>
    <x v="1"/>
    <n v="10248"/>
    <x v="2"/>
    <n v="2094"/>
    <n v="3"/>
    <s v="Y"/>
    <x v="1"/>
    <n v="14"/>
    <n v="3"/>
    <s v="Meet Expect"/>
    <n v="4"/>
    <s v="Very High"/>
    <n v="80"/>
    <n v="1"/>
    <s v="Basic"/>
    <n v="24"/>
    <s v="20+"/>
    <n v="4"/>
    <n v="3"/>
    <x v="1"/>
    <n v="22"/>
    <s v="Veteran"/>
    <n v="6"/>
    <n v="5"/>
    <x v="2"/>
    <n v="17"/>
    <n v="0"/>
    <m/>
    <m/>
    <n v="0"/>
    <m/>
    <n v="0"/>
    <m/>
    <n v="0"/>
    <m/>
    <n v="0"/>
    <m/>
    <n v="0"/>
    <m/>
    <m/>
    <m/>
    <m/>
    <m/>
    <m/>
    <m/>
    <m/>
    <x v="0"/>
    <m/>
    <m/>
    <m/>
    <m/>
    <m/>
    <b v="1"/>
    <b v="1"/>
    <b v="1"/>
    <n v="0"/>
    <n v="0"/>
  </r>
  <r>
    <n v="46"/>
    <x v="1"/>
    <x v="0"/>
    <n v="705"/>
    <x v="0"/>
    <n v="2"/>
    <s v="Near"/>
    <n v="4"/>
    <s v="Master"/>
    <s v="Marketing"/>
    <n v="1"/>
    <n v="38"/>
    <n v="2"/>
    <x v="0"/>
    <x v="0"/>
    <n v="83"/>
    <n v="3"/>
    <s v="High"/>
    <n v="5"/>
    <s v="Director"/>
    <x v="5"/>
    <n v="1"/>
    <x v="3"/>
    <x v="0"/>
    <n v="18947"/>
    <x v="2"/>
    <n v="22822"/>
    <n v="3"/>
    <s v="Y"/>
    <x v="1"/>
    <n v="12"/>
    <n v="3"/>
    <s v="Meet Expect"/>
    <n v="4"/>
    <s v="Very High"/>
    <n v="80"/>
    <n v="0"/>
    <s v="None"/>
    <n v="22"/>
    <s v="20+"/>
    <n v="2"/>
    <n v="2"/>
    <x v="2"/>
    <n v="2"/>
    <s v="Early Career"/>
    <n v="2"/>
    <n v="2"/>
    <x v="1"/>
    <n v="1"/>
    <n v="0"/>
    <m/>
    <m/>
    <n v="0"/>
    <m/>
    <n v="0"/>
    <m/>
    <n v="0"/>
    <m/>
    <n v="0"/>
    <m/>
    <n v="0"/>
    <m/>
    <m/>
    <m/>
    <m/>
    <m/>
    <m/>
    <m/>
    <m/>
    <x v="1"/>
    <m/>
    <m/>
    <m/>
    <m/>
    <m/>
    <b v="1"/>
    <b v="1"/>
    <b v="1"/>
    <n v="0"/>
    <n v="0"/>
  </r>
  <r>
    <n v="33"/>
    <x v="1"/>
    <x v="0"/>
    <n v="924"/>
    <x v="1"/>
    <n v="2"/>
    <s v="Near"/>
    <n v="3"/>
    <s v="Bachelor"/>
    <s v="Medical"/>
    <n v="1"/>
    <n v="39"/>
    <n v="3"/>
    <x v="1"/>
    <x v="1"/>
    <n v="78"/>
    <n v="3"/>
    <s v="High"/>
    <n v="1"/>
    <s v="Entry Level"/>
    <x v="2"/>
    <n v="4"/>
    <x v="0"/>
    <x v="0"/>
    <n v="2496"/>
    <x v="1"/>
    <n v="6670"/>
    <n v="4"/>
    <s v="Y"/>
    <x v="1"/>
    <n v="11"/>
    <n v="3"/>
    <s v="Meet Expect"/>
    <n v="4"/>
    <s v="Very High"/>
    <n v="80"/>
    <n v="0"/>
    <s v="None"/>
    <n v="7"/>
    <s v="6-10"/>
    <n v="3"/>
    <n v="3"/>
    <x v="1"/>
    <n v="1"/>
    <s v="New Employee"/>
    <n v="1"/>
    <n v="0"/>
    <x v="0"/>
    <n v="0"/>
    <n v="0"/>
    <m/>
    <m/>
    <n v="0"/>
    <m/>
    <n v="0"/>
    <m/>
    <n v="0"/>
    <m/>
    <n v="0"/>
    <m/>
    <n v="0"/>
    <m/>
    <m/>
    <m/>
    <m/>
    <m/>
    <m/>
    <m/>
    <m/>
    <x v="2"/>
    <m/>
    <m/>
    <m/>
    <m/>
    <m/>
    <b v="1"/>
    <b v="1"/>
    <b v="1"/>
    <n v="0"/>
    <n v="0"/>
  </r>
  <r>
    <n v="44"/>
    <x v="1"/>
    <x v="0"/>
    <n v="1459"/>
    <x v="1"/>
    <n v="10"/>
    <s v="Near"/>
    <n v="4"/>
    <s v="Master"/>
    <s v="Other"/>
    <n v="1"/>
    <n v="40"/>
    <n v="4"/>
    <x v="2"/>
    <x v="1"/>
    <n v="41"/>
    <n v="3"/>
    <s v="High"/>
    <n v="2"/>
    <s v="Junior"/>
    <x v="4"/>
    <n v="4"/>
    <x v="0"/>
    <x v="1"/>
    <n v="6465"/>
    <x v="0"/>
    <n v="19121"/>
    <n v="2"/>
    <s v="Y"/>
    <x v="0"/>
    <n v="13"/>
    <n v="3"/>
    <s v="Meet Expect"/>
    <n v="4"/>
    <s v="Very High"/>
    <n v="80"/>
    <n v="0"/>
    <s v="None"/>
    <n v="9"/>
    <s v="6-10"/>
    <n v="5"/>
    <n v="4"/>
    <x v="3"/>
    <n v="4"/>
    <s v="Experienced"/>
    <n v="2"/>
    <n v="1"/>
    <x v="1"/>
    <n v="3"/>
    <n v="0"/>
    <m/>
    <m/>
    <n v="0"/>
    <m/>
    <n v="0"/>
    <m/>
    <n v="0"/>
    <m/>
    <n v="0"/>
    <m/>
    <n v="0"/>
    <m/>
    <m/>
    <m/>
    <m/>
    <m/>
    <m/>
    <m/>
    <m/>
    <x v="0"/>
    <m/>
    <m/>
    <m/>
    <m/>
    <m/>
    <b v="1"/>
    <b v="1"/>
    <b v="1"/>
    <n v="0"/>
    <n v="1"/>
  </r>
  <r>
    <n v="30"/>
    <x v="1"/>
    <x v="0"/>
    <n v="125"/>
    <x v="1"/>
    <n v="9"/>
    <s v="Near"/>
    <n v="2"/>
    <s v="College"/>
    <s v="Medical"/>
    <n v="1"/>
    <n v="41"/>
    <n v="4"/>
    <x v="2"/>
    <x v="1"/>
    <n v="83"/>
    <n v="2"/>
    <s v="Medium"/>
    <n v="1"/>
    <s v="Entry Level"/>
    <x v="2"/>
    <n v="3"/>
    <x v="2"/>
    <x v="0"/>
    <n v="2206"/>
    <x v="1"/>
    <n v="16117"/>
    <n v="1"/>
    <s v="Y"/>
    <x v="1"/>
    <n v="13"/>
    <n v="3"/>
    <s v="Meet Expect"/>
    <n v="1"/>
    <s v="Low"/>
    <n v="80"/>
    <n v="0"/>
    <s v="None"/>
    <n v="10"/>
    <s v="6-10"/>
    <n v="5"/>
    <n v="3"/>
    <x v="1"/>
    <n v="10"/>
    <s v="Veteran"/>
    <n v="0"/>
    <n v="1"/>
    <x v="1"/>
    <n v="8"/>
    <n v="0"/>
    <m/>
    <m/>
    <n v="0"/>
    <m/>
    <n v="0"/>
    <m/>
    <n v="0"/>
    <m/>
    <n v="0"/>
    <m/>
    <n v="0"/>
    <m/>
    <m/>
    <m/>
    <m/>
    <m/>
    <m/>
    <m/>
    <m/>
    <x v="2"/>
    <m/>
    <m/>
    <m/>
    <m/>
    <m/>
    <b v="1"/>
    <b v="1"/>
    <b v="1"/>
    <n v="0"/>
    <n v="0"/>
  </r>
  <r>
    <n v="39"/>
    <x v="0"/>
    <x v="0"/>
    <n v="895"/>
    <x v="0"/>
    <n v="5"/>
    <s v="Near"/>
    <n v="3"/>
    <s v="Bachelor"/>
    <s v="Technical Degree"/>
    <n v="1"/>
    <n v="42"/>
    <n v="4"/>
    <x v="2"/>
    <x v="1"/>
    <n v="56"/>
    <n v="3"/>
    <s v="High"/>
    <n v="2"/>
    <s v="Junior"/>
    <x v="6"/>
    <n v="4"/>
    <x v="0"/>
    <x v="1"/>
    <n v="2086"/>
    <x v="1"/>
    <n v="3335"/>
    <n v="3"/>
    <s v="Y"/>
    <x v="1"/>
    <n v="14"/>
    <n v="3"/>
    <s v="Meet Expect"/>
    <n v="3"/>
    <s v="High"/>
    <n v="80"/>
    <n v="1"/>
    <s v="Basic"/>
    <n v="19"/>
    <s v="11-20"/>
    <n v="6"/>
    <n v="4"/>
    <x v="3"/>
    <n v="1"/>
    <s v="New Employee"/>
    <n v="0"/>
    <n v="0"/>
    <x v="0"/>
    <n v="0"/>
    <n v="0"/>
    <m/>
    <m/>
    <n v="0"/>
    <m/>
    <n v="0"/>
    <m/>
    <n v="0"/>
    <m/>
    <n v="0"/>
    <m/>
    <n v="0"/>
    <m/>
    <m/>
    <m/>
    <m/>
    <m/>
    <m/>
    <m/>
    <m/>
    <x v="0"/>
    <m/>
    <m/>
    <m/>
    <m/>
    <m/>
    <b v="1"/>
    <b v="1"/>
    <b v="1"/>
    <n v="1"/>
    <n v="0"/>
  </r>
  <r>
    <n v="24"/>
    <x v="0"/>
    <x v="0"/>
    <n v="813"/>
    <x v="1"/>
    <n v="1"/>
    <s v="Near"/>
    <n v="3"/>
    <s v="Bachelor"/>
    <s v="Medical"/>
    <n v="1"/>
    <n v="45"/>
    <n v="2"/>
    <x v="0"/>
    <x v="1"/>
    <n v="61"/>
    <n v="3"/>
    <s v="High"/>
    <n v="1"/>
    <s v="Entry Level"/>
    <x v="1"/>
    <n v="4"/>
    <x v="0"/>
    <x v="1"/>
    <n v="2293"/>
    <x v="1"/>
    <n v="3020"/>
    <n v="2"/>
    <s v="Y"/>
    <x v="0"/>
    <n v="16"/>
    <n v="3"/>
    <s v="Meet Expect"/>
    <n v="1"/>
    <s v="Low"/>
    <n v="80"/>
    <n v="1"/>
    <s v="Basic"/>
    <n v="6"/>
    <s v="6-10"/>
    <n v="2"/>
    <n v="2"/>
    <x v="2"/>
    <n v="2"/>
    <s v="Early Career"/>
    <n v="0"/>
    <n v="2"/>
    <x v="1"/>
    <n v="0"/>
    <n v="0"/>
    <m/>
    <m/>
    <n v="0"/>
    <m/>
    <n v="0"/>
    <m/>
    <n v="0"/>
    <m/>
    <n v="0"/>
    <m/>
    <n v="0"/>
    <m/>
    <m/>
    <m/>
    <m/>
    <m/>
    <m/>
    <m/>
    <m/>
    <x v="3"/>
    <m/>
    <m/>
    <m/>
    <m/>
    <m/>
    <b v="1"/>
    <b v="1"/>
    <b v="1"/>
    <n v="1"/>
    <n v="1"/>
  </r>
  <r>
    <n v="43"/>
    <x v="1"/>
    <x v="0"/>
    <n v="1273"/>
    <x v="1"/>
    <n v="2"/>
    <s v="Near"/>
    <n v="2"/>
    <s v="College"/>
    <s v="Medical"/>
    <n v="1"/>
    <n v="46"/>
    <n v="4"/>
    <x v="2"/>
    <x v="0"/>
    <n v="72"/>
    <n v="4"/>
    <s v="Very High"/>
    <n v="1"/>
    <s v="Entry Level"/>
    <x v="1"/>
    <n v="3"/>
    <x v="2"/>
    <x v="2"/>
    <n v="2645"/>
    <x v="1"/>
    <n v="21923"/>
    <n v="1"/>
    <s v="Y"/>
    <x v="1"/>
    <n v="12"/>
    <n v="3"/>
    <s v="Meet Expect"/>
    <n v="4"/>
    <s v="Very High"/>
    <n v="80"/>
    <n v="2"/>
    <s v="Medium"/>
    <n v="6"/>
    <s v="6-10"/>
    <n v="3"/>
    <n v="2"/>
    <x v="2"/>
    <n v="5"/>
    <s v="Experienced"/>
    <n v="3"/>
    <n v="1"/>
    <x v="1"/>
    <n v="4"/>
    <n v="0"/>
    <m/>
    <m/>
    <n v="0"/>
    <m/>
    <n v="0"/>
    <m/>
    <n v="0"/>
    <m/>
    <n v="0"/>
    <m/>
    <n v="0"/>
    <m/>
    <m/>
    <m/>
    <m/>
    <m/>
    <m/>
    <m/>
    <m/>
    <x v="0"/>
    <m/>
    <m/>
    <m/>
    <m/>
    <m/>
    <b v="1"/>
    <b v="1"/>
    <b v="1"/>
    <n v="0"/>
    <n v="0"/>
  </r>
  <r>
    <n v="50"/>
    <x v="0"/>
    <x v="0"/>
    <n v="869"/>
    <x v="0"/>
    <n v="3"/>
    <s v="Near"/>
    <n v="2"/>
    <s v="College"/>
    <s v="Marketing"/>
    <n v="1"/>
    <n v="47"/>
    <n v="1"/>
    <x v="3"/>
    <x v="1"/>
    <n v="86"/>
    <n v="2"/>
    <s v="Medium"/>
    <n v="1"/>
    <s v="Entry Level"/>
    <x v="6"/>
    <n v="3"/>
    <x v="2"/>
    <x v="1"/>
    <n v="2683"/>
    <x v="1"/>
    <n v="3810"/>
    <n v="1"/>
    <s v="Y"/>
    <x v="0"/>
    <n v="14"/>
    <n v="3"/>
    <s v="Meet Expect"/>
    <n v="3"/>
    <s v="High"/>
    <n v="80"/>
    <n v="0"/>
    <s v="None"/>
    <n v="3"/>
    <s v="0-5"/>
    <n v="2"/>
    <n v="3"/>
    <x v="1"/>
    <n v="3"/>
    <s v="Early Career"/>
    <n v="2"/>
    <n v="0"/>
    <x v="0"/>
    <n v="2"/>
    <n v="0"/>
    <m/>
    <m/>
    <n v="0"/>
    <m/>
    <n v="0"/>
    <m/>
    <n v="0"/>
    <m/>
    <n v="0"/>
    <m/>
    <n v="0"/>
    <m/>
    <m/>
    <m/>
    <m/>
    <m/>
    <m/>
    <m/>
    <m/>
    <x v="1"/>
    <m/>
    <m/>
    <m/>
    <m/>
    <m/>
    <b v="1"/>
    <b v="1"/>
    <b v="1"/>
    <n v="1"/>
    <n v="1"/>
  </r>
  <r>
    <n v="35"/>
    <x v="1"/>
    <x v="0"/>
    <n v="890"/>
    <x v="0"/>
    <n v="2"/>
    <s v="Near"/>
    <n v="3"/>
    <s v="Bachelor"/>
    <s v="Marketing"/>
    <n v="1"/>
    <n v="49"/>
    <n v="4"/>
    <x v="2"/>
    <x v="0"/>
    <n v="97"/>
    <n v="3"/>
    <s v="High"/>
    <n v="1"/>
    <s v="Entry Level"/>
    <x v="6"/>
    <n v="4"/>
    <x v="0"/>
    <x v="1"/>
    <n v="2014"/>
    <x v="1"/>
    <n v="9687"/>
    <n v="1"/>
    <s v="Y"/>
    <x v="1"/>
    <n v="13"/>
    <n v="3"/>
    <s v="Meet Expect"/>
    <n v="1"/>
    <s v="Low"/>
    <n v="80"/>
    <n v="0"/>
    <s v="None"/>
    <n v="2"/>
    <s v="0-5"/>
    <n v="3"/>
    <n v="3"/>
    <x v="1"/>
    <n v="2"/>
    <s v="Early Career"/>
    <n v="2"/>
    <n v="2"/>
    <x v="1"/>
    <n v="2"/>
    <n v="0"/>
    <m/>
    <m/>
    <n v="0"/>
    <m/>
    <n v="0"/>
    <m/>
    <n v="0"/>
    <m/>
    <n v="0"/>
    <m/>
    <n v="0"/>
    <m/>
    <m/>
    <m/>
    <m/>
    <m/>
    <m/>
    <m/>
    <m/>
    <x v="2"/>
    <m/>
    <m/>
    <m/>
    <m/>
    <m/>
    <b v="1"/>
    <b v="1"/>
    <b v="1"/>
    <n v="0"/>
    <n v="0"/>
  </r>
  <r>
    <n v="36"/>
    <x v="1"/>
    <x v="0"/>
    <n v="852"/>
    <x v="1"/>
    <n v="5"/>
    <s v="Near"/>
    <n v="4"/>
    <s v="Master"/>
    <s v="Life Sciences"/>
    <n v="1"/>
    <n v="51"/>
    <n v="2"/>
    <x v="0"/>
    <x v="0"/>
    <n v="82"/>
    <n v="2"/>
    <s v="Medium"/>
    <n v="1"/>
    <s v="Entry Level"/>
    <x v="1"/>
    <n v="1"/>
    <x v="3"/>
    <x v="1"/>
    <n v="3419"/>
    <x v="0"/>
    <n v="13072"/>
    <n v="9"/>
    <s v="Y"/>
    <x v="0"/>
    <n v="14"/>
    <n v="3"/>
    <s v="Meet Expect"/>
    <n v="4"/>
    <s v="Very High"/>
    <n v="80"/>
    <n v="1"/>
    <s v="Basic"/>
    <n v="6"/>
    <s v="6-10"/>
    <n v="3"/>
    <n v="4"/>
    <x v="3"/>
    <n v="1"/>
    <s v="New Employee"/>
    <n v="1"/>
    <n v="0"/>
    <x v="0"/>
    <n v="0"/>
    <n v="0"/>
    <m/>
    <m/>
    <n v="0"/>
    <m/>
    <n v="0"/>
    <m/>
    <n v="0"/>
    <m/>
    <n v="0"/>
    <m/>
    <n v="0"/>
    <m/>
    <m/>
    <m/>
    <m/>
    <m/>
    <m/>
    <m/>
    <m/>
    <x v="0"/>
    <m/>
    <m/>
    <m/>
    <m/>
    <m/>
    <b v="1"/>
    <b v="1"/>
    <b v="1"/>
    <n v="0"/>
    <n v="1"/>
  </r>
  <r>
    <n v="33"/>
    <x v="1"/>
    <x v="1"/>
    <n v="1141"/>
    <x v="0"/>
    <n v="1"/>
    <s v="Near"/>
    <n v="3"/>
    <s v="Bachelor"/>
    <s v="Life Sciences"/>
    <n v="1"/>
    <n v="52"/>
    <n v="3"/>
    <x v="1"/>
    <x v="0"/>
    <n v="42"/>
    <n v="4"/>
    <s v="Very High"/>
    <n v="2"/>
    <s v="Junior"/>
    <x v="0"/>
    <n v="1"/>
    <x v="3"/>
    <x v="1"/>
    <n v="5376"/>
    <x v="0"/>
    <n v="3193"/>
    <n v="2"/>
    <s v="Y"/>
    <x v="1"/>
    <n v="19"/>
    <n v="3"/>
    <s v="Meet Expect"/>
    <n v="1"/>
    <s v="Low"/>
    <n v="80"/>
    <n v="2"/>
    <s v="Medium"/>
    <n v="10"/>
    <s v="6-10"/>
    <n v="3"/>
    <n v="3"/>
    <x v="1"/>
    <n v="5"/>
    <s v="Experienced"/>
    <n v="3"/>
    <n v="1"/>
    <x v="1"/>
    <n v="3"/>
    <n v="0"/>
    <m/>
    <m/>
    <n v="0"/>
    <m/>
    <n v="0"/>
    <m/>
    <n v="0"/>
    <m/>
    <n v="0"/>
    <m/>
    <n v="0"/>
    <m/>
    <m/>
    <m/>
    <m/>
    <m/>
    <m/>
    <m/>
    <m/>
    <x v="2"/>
    <m/>
    <m/>
    <m/>
    <m/>
    <m/>
    <b v="1"/>
    <b v="1"/>
    <b v="1"/>
    <n v="0"/>
    <n v="0"/>
  </r>
  <r>
    <n v="35"/>
    <x v="1"/>
    <x v="0"/>
    <n v="464"/>
    <x v="1"/>
    <n v="4"/>
    <s v="Near"/>
    <n v="2"/>
    <s v="College"/>
    <s v="Other"/>
    <n v="1"/>
    <n v="53"/>
    <n v="3"/>
    <x v="1"/>
    <x v="1"/>
    <n v="75"/>
    <n v="3"/>
    <s v="High"/>
    <n v="1"/>
    <s v="Entry Level"/>
    <x v="2"/>
    <n v="4"/>
    <x v="0"/>
    <x v="2"/>
    <n v="1951"/>
    <x v="1"/>
    <n v="10910"/>
    <n v="1"/>
    <s v="Y"/>
    <x v="1"/>
    <n v="12"/>
    <n v="3"/>
    <s v="Meet Expect"/>
    <n v="3"/>
    <s v="High"/>
    <n v="80"/>
    <n v="1"/>
    <s v="Basic"/>
    <n v="1"/>
    <s v="0-5"/>
    <n v="3"/>
    <n v="3"/>
    <x v="1"/>
    <n v="1"/>
    <s v="New Employee"/>
    <n v="0"/>
    <n v="0"/>
    <x v="0"/>
    <n v="0"/>
    <n v="0"/>
    <m/>
    <m/>
    <n v="0"/>
    <m/>
    <n v="0"/>
    <m/>
    <n v="0"/>
    <m/>
    <n v="0"/>
    <m/>
    <n v="0"/>
    <m/>
    <m/>
    <m/>
    <m/>
    <m/>
    <m/>
    <m/>
    <m/>
    <x v="2"/>
    <m/>
    <m/>
    <m/>
    <m/>
    <m/>
    <b v="1"/>
    <b v="1"/>
    <b v="1"/>
    <n v="0"/>
    <n v="0"/>
  </r>
  <r>
    <n v="27"/>
    <x v="1"/>
    <x v="0"/>
    <n v="1240"/>
    <x v="1"/>
    <n v="2"/>
    <s v="Near"/>
    <n v="4"/>
    <s v="Master"/>
    <s v="Life Sciences"/>
    <n v="1"/>
    <n v="54"/>
    <n v="4"/>
    <x v="2"/>
    <x v="0"/>
    <n v="33"/>
    <n v="3"/>
    <s v="High"/>
    <n v="1"/>
    <s v="Entry Level"/>
    <x v="2"/>
    <n v="1"/>
    <x v="3"/>
    <x v="2"/>
    <n v="2341"/>
    <x v="1"/>
    <n v="19715"/>
    <n v="1"/>
    <s v="Y"/>
    <x v="1"/>
    <n v="13"/>
    <n v="3"/>
    <s v="Meet Expect"/>
    <n v="4"/>
    <s v="Very High"/>
    <n v="80"/>
    <n v="1"/>
    <s v="Basic"/>
    <n v="1"/>
    <s v="0-5"/>
    <n v="6"/>
    <n v="3"/>
    <x v="1"/>
    <n v="1"/>
    <s v="New Employee"/>
    <n v="0"/>
    <n v="0"/>
    <x v="0"/>
    <n v="0"/>
    <n v="0"/>
    <m/>
    <m/>
    <n v="0"/>
    <m/>
    <n v="0"/>
    <m/>
    <n v="0"/>
    <m/>
    <n v="0"/>
    <m/>
    <n v="0"/>
    <m/>
    <m/>
    <m/>
    <m/>
    <m/>
    <m/>
    <m/>
    <m/>
    <x v="2"/>
    <m/>
    <m/>
    <m/>
    <m/>
    <m/>
    <b v="1"/>
    <b v="1"/>
    <b v="1"/>
    <n v="0"/>
    <n v="0"/>
  </r>
  <r>
    <n v="26"/>
    <x v="0"/>
    <x v="0"/>
    <n v="1357"/>
    <x v="1"/>
    <n v="25"/>
    <s v="Very Far"/>
    <n v="3"/>
    <s v="Bachelor"/>
    <s v="Life Sciences"/>
    <n v="1"/>
    <n v="55"/>
    <n v="1"/>
    <x v="3"/>
    <x v="1"/>
    <n v="48"/>
    <n v="1"/>
    <s v="Low"/>
    <n v="1"/>
    <s v="Entry Level"/>
    <x v="2"/>
    <n v="3"/>
    <x v="2"/>
    <x v="0"/>
    <n v="2293"/>
    <x v="1"/>
    <n v="10558"/>
    <n v="1"/>
    <s v="Y"/>
    <x v="1"/>
    <n v="12"/>
    <n v="3"/>
    <s v="Meet Expect"/>
    <n v="3"/>
    <s v="High"/>
    <n v="80"/>
    <n v="0"/>
    <s v="None"/>
    <n v="1"/>
    <s v="0-5"/>
    <n v="2"/>
    <n v="2"/>
    <x v="2"/>
    <n v="1"/>
    <s v="New Employee"/>
    <n v="0"/>
    <n v="0"/>
    <x v="0"/>
    <n v="1"/>
    <n v="0"/>
    <m/>
    <m/>
    <n v="0"/>
    <m/>
    <n v="0"/>
    <m/>
    <n v="0"/>
    <m/>
    <n v="0"/>
    <m/>
    <n v="0"/>
    <m/>
    <m/>
    <m/>
    <m/>
    <m/>
    <m/>
    <m/>
    <m/>
    <x v="2"/>
    <m/>
    <m/>
    <m/>
    <m/>
    <m/>
    <b v="1"/>
    <b v="1"/>
    <b v="1"/>
    <n v="1"/>
    <n v="0"/>
  </r>
  <r>
    <n v="27"/>
    <x v="1"/>
    <x v="1"/>
    <n v="994"/>
    <x v="0"/>
    <n v="8"/>
    <s v="Near"/>
    <n v="3"/>
    <s v="Bachelor"/>
    <s v="Life Sciences"/>
    <n v="1"/>
    <n v="56"/>
    <n v="4"/>
    <x v="2"/>
    <x v="1"/>
    <n v="37"/>
    <n v="3"/>
    <s v="High"/>
    <n v="3"/>
    <s v="Senior"/>
    <x v="0"/>
    <n v="3"/>
    <x v="2"/>
    <x v="0"/>
    <n v="8726"/>
    <x v="2"/>
    <n v="2975"/>
    <n v="1"/>
    <s v="Y"/>
    <x v="1"/>
    <n v="15"/>
    <n v="3"/>
    <s v="Meet Expect"/>
    <n v="4"/>
    <s v="Very High"/>
    <n v="80"/>
    <n v="0"/>
    <s v="None"/>
    <n v="9"/>
    <s v="6-10"/>
    <n v="0"/>
    <n v="3"/>
    <x v="1"/>
    <n v="9"/>
    <s v="Veteran"/>
    <n v="8"/>
    <n v="1"/>
    <x v="1"/>
    <n v="7"/>
    <n v="0"/>
    <m/>
    <m/>
    <n v="0"/>
    <m/>
    <n v="0"/>
    <m/>
    <n v="0"/>
    <m/>
    <n v="0"/>
    <m/>
    <n v="0"/>
    <m/>
    <m/>
    <m/>
    <m/>
    <m/>
    <m/>
    <m/>
    <m/>
    <x v="2"/>
    <m/>
    <m/>
    <m/>
    <m/>
    <m/>
    <b v="1"/>
    <b v="1"/>
    <b v="1"/>
    <n v="0"/>
    <n v="0"/>
  </r>
  <r>
    <n v="30"/>
    <x v="1"/>
    <x v="1"/>
    <n v="721"/>
    <x v="1"/>
    <n v="1"/>
    <s v="Near"/>
    <n v="2"/>
    <s v="College"/>
    <s v="Medical"/>
    <n v="1"/>
    <n v="57"/>
    <n v="3"/>
    <x v="1"/>
    <x v="0"/>
    <n v="58"/>
    <n v="3"/>
    <s v="High"/>
    <n v="2"/>
    <s v="Junior"/>
    <x v="2"/>
    <n v="4"/>
    <x v="0"/>
    <x v="0"/>
    <n v="4011"/>
    <x v="0"/>
    <n v="10781"/>
    <n v="1"/>
    <s v="Y"/>
    <x v="1"/>
    <n v="23"/>
    <n v="4"/>
    <s v="Exceed Expect"/>
    <n v="4"/>
    <s v="Very High"/>
    <n v="80"/>
    <n v="0"/>
    <s v="None"/>
    <n v="12"/>
    <s v="11-20"/>
    <n v="2"/>
    <n v="3"/>
    <x v="1"/>
    <n v="12"/>
    <s v="Veteran"/>
    <n v="8"/>
    <n v="3"/>
    <x v="1"/>
    <n v="7"/>
    <n v="0"/>
    <m/>
    <m/>
    <n v="0"/>
    <m/>
    <n v="0"/>
    <m/>
    <n v="0"/>
    <m/>
    <n v="0"/>
    <m/>
    <n v="0"/>
    <m/>
    <m/>
    <m/>
    <m/>
    <m/>
    <m/>
    <m/>
    <m/>
    <x v="2"/>
    <m/>
    <m/>
    <m/>
    <m/>
    <m/>
    <b v="1"/>
    <b v="1"/>
    <b v="1"/>
    <n v="0"/>
    <n v="0"/>
  </r>
  <r>
    <n v="41"/>
    <x v="0"/>
    <x v="0"/>
    <n v="1360"/>
    <x v="1"/>
    <n v="12"/>
    <s v="Far"/>
    <n v="3"/>
    <s v="Bachelor"/>
    <s v="Technical Degree"/>
    <n v="1"/>
    <n v="58"/>
    <n v="2"/>
    <x v="0"/>
    <x v="0"/>
    <n v="49"/>
    <n v="3"/>
    <s v="High"/>
    <n v="5"/>
    <s v="Director"/>
    <x v="7"/>
    <n v="3"/>
    <x v="2"/>
    <x v="1"/>
    <n v="19545"/>
    <x v="2"/>
    <n v="16280"/>
    <n v="1"/>
    <s v="Y"/>
    <x v="1"/>
    <n v="12"/>
    <n v="3"/>
    <s v="Meet Expect"/>
    <n v="4"/>
    <s v="Very High"/>
    <n v="80"/>
    <n v="0"/>
    <s v="None"/>
    <n v="23"/>
    <s v="20+"/>
    <n v="0"/>
    <n v="3"/>
    <x v="1"/>
    <n v="22"/>
    <s v="Veteran"/>
    <n v="15"/>
    <n v="15"/>
    <x v="2"/>
    <n v="8"/>
    <n v="0"/>
    <m/>
    <m/>
    <n v="0"/>
    <m/>
    <n v="0"/>
    <m/>
    <n v="0"/>
    <m/>
    <n v="0"/>
    <m/>
    <n v="0"/>
    <m/>
    <m/>
    <m/>
    <m/>
    <m/>
    <m/>
    <m/>
    <m/>
    <x v="0"/>
    <m/>
    <m/>
    <m/>
    <m/>
    <m/>
    <b v="1"/>
    <b v="1"/>
    <b v="1"/>
    <n v="1"/>
    <n v="0"/>
  </r>
  <r>
    <n v="34"/>
    <x v="1"/>
    <x v="2"/>
    <n v="1065"/>
    <x v="0"/>
    <n v="23"/>
    <s v="Very Far"/>
    <n v="4"/>
    <s v="Master"/>
    <s v="Marketing"/>
    <n v="1"/>
    <n v="60"/>
    <n v="2"/>
    <x v="0"/>
    <x v="1"/>
    <n v="72"/>
    <n v="3"/>
    <s v="High"/>
    <n v="2"/>
    <s v="Junior"/>
    <x v="0"/>
    <n v="3"/>
    <x v="2"/>
    <x v="0"/>
    <n v="4568"/>
    <x v="0"/>
    <n v="10034"/>
    <n v="0"/>
    <s v="Y"/>
    <x v="1"/>
    <n v="20"/>
    <n v="4"/>
    <s v="Exceed Expect"/>
    <n v="3"/>
    <s v="High"/>
    <n v="80"/>
    <n v="0"/>
    <s v="None"/>
    <n v="10"/>
    <s v="6-10"/>
    <n v="2"/>
    <n v="3"/>
    <x v="1"/>
    <n v="9"/>
    <s v="Veteran"/>
    <n v="5"/>
    <n v="8"/>
    <x v="2"/>
    <n v="7"/>
    <n v="0"/>
    <m/>
    <m/>
    <n v="0"/>
    <m/>
    <n v="0"/>
    <m/>
    <n v="0"/>
    <m/>
    <n v="0"/>
    <m/>
    <n v="0"/>
    <m/>
    <m/>
    <m/>
    <m/>
    <m/>
    <m/>
    <m/>
    <m/>
    <x v="2"/>
    <m/>
    <m/>
    <m/>
    <m/>
    <m/>
    <b v="1"/>
    <b v="1"/>
    <b v="1"/>
    <n v="0"/>
    <n v="0"/>
  </r>
  <r>
    <n v="37"/>
    <x v="1"/>
    <x v="0"/>
    <n v="408"/>
    <x v="1"/>
    <n v="19"/>
    <s v="Far"/>
    <n v="2"/>
    <s v="College"/>
    <s v="Life Sciences"/>
    <n v="1"/>
    <n v="61"/>
    <n v="2"/>
    <x v="0"/>
    <x v="1"/>
    <n v="73"/>
    <n v="3"/>
    <s v="High"/>
    <n v="1"/>
    <s v="Entry Level"/>
    <x v="1"/>
    <n v="2"/>
    <x v="1"/>
    <x v="1"/>
    <n v="3022"/>
    <x v="0"/>
    <n v="10227"/>
    <n v="4"/>
    <s v="Y"/>
    <x v="1"/>
    <n v="21"/>
    <n v="4"/>
    <s v="Exceed Expect"/>
    <n v="1"/>
    <s v="Low"/>
    <n v="80"/>
    <n v="0"/>
    <s v="None"/>
    <n v="8"/>
    <s v="6-10"/>
    <n v="1"/>
    <n v="3"/>
    <x v="1"/>
    <n v="1"/>
    <s v="New Employee"/>
    <n v="0"/>
    <n v="0"/>
    <x v="0"/>
    <n v="0"/>
    <n v="0"/>
    <m/>
    <m/>
    <n v="0"/>
    <m/>
    <n v="0"/>
    <m/>
    <n v="0"/>
    <m/>
    <n v="0"/>
    <m/>
    <n v="0"/>
    <m/>
    <m/>
    <m/>
    <m/>
    <m/>
    <m/>
    <m/>
    <m/>
    <x v="0"/>
    <m/>
    <m/>
    <m/>
    <m/>
    <m/>
    <b v="1"/>
    <b v="1"/>
    <b v="1"/>
    <n v="0"/>
    <n v="0"/>
  </r>
  <r>
    <n v="46"/>
    <x v="1"/>
    <x v="1"/>
    <n v="1211"/>
    <x v="0"/>
    <n v="5"/>
    <s v="Near"/>
    <n v="4"/>
    <s v="Master"/>
    <s v="Marketing"/>
    <n v="1"/>
    <n v="62"/>
    <n v="1"/>
    <x v="3"/>
    <x v="1"/>
    <n v="98"/>
    <n v="3"/>
    <s v="High"/>
    <n v="2"/>
    <s v="Junior"/>
    <x v="0"/>
    <n v="4"/>
    <x v="0"/>
    <x v="0"/>
    <n v="5772"/>
    <x v="0"/>
    <n v="20445"/>
    <n v="4"/>
    <s v="Y"/>
    <x v="0"/>
    <n v="21"/>
    <n v="4"/>
    <s v="Exceed Expect"/>
    <n v="3"/>
    <s v="High"/>
    <n v="80"/>
    <n v="0"/>
    <s v="None"/>
    <n v="14"/>
    <s v="11-20"/>
    <n v="4"/>
    <n v="3"/>
    <x v="1"/>
    <n v="9"/>
    <s v="Veteran"/>
    <n v="6"/>
    <n v="0"/>
    <x v="0"/>
    <n v="8"/>
    <n v="0"/>
    <m/>
    <m/>
    <n v="0"/>
    <m/>
    <n v="0"/>
    <m/>
    <n v="0"/>
    <m/>
    <n v="0"/>
    <m/>
    <n v="0"/>
    <m/>
    <m/>
    <m/>
    <m/>
    <m/>
    <m/>
    <m/>
    <m/>
    <x v="1"/>
    <m/>
    <m/>
    <m/>
    <m/>
    <m/>
    <b v="1"/>
    <b v="1"/>
    <b v="1"/>
    <n v="0"/>
    <n v="1"/>
  </r>
  <r>
    <n v="35"/>
    <x v="1"/>
    <x v="0"/>
    <n v="1229"/>
    <x v="1"/>
    <n v="8"/>
    <s v="Near"/>
    <n v="1"/>
    <s v="Below College"/>
    <s v="Life Sciences"/>
    <n v="1"/>
    <n v="63"/>
    <n v="4"/>
    <x v="2"/>
    <x v="1"/>
    <n v="36"/>
    <n v="4"/>
    <s v="Very High"/>
    <n v="1"/>
    <s v="Entry Level"/>
    <x v="2"/>
    <n v="4"/>
    <x v="0"/>
    <x v="1"/>
    <n v="2269"/>
    <x v="1"/>
    <n v="4892"/>
    <n v="1"/>
    <s v="Y"/>
    <x v="1"/>
    <n v="19"/>
    <n v="3"/>
    <s v="Meet Expect"/>
    <n v="4"/>
    <s v="Very High"/>
    <n v="80"/>
    <n v="0"/>
    <s v="None"/>
    <n v="1"/>
    <s v="0-5"/>
    <n v="2"/>
    <n v="3"/>
    <x v="1"/>
    <n v="1"/>
    <s v="New Employee"/>
    <n v="0"/>
    <n v="0"/>
    <x v="0"/>
    <n v="1"/>
    <n v="0"/>
    <m/>
    <m/>
    <n v="0"/>
    <m/>
    <n v="0"/>
    <m/>
    <n v="0"/>
    <m/>
    <n v="0"/>
    <m/>
    <n v="0"/>
    <m/>
    <m/>
    <m/>
    <m/>
    <m/>
    <m/>
    <m/>
    <m/>
    <x v="2"/>
    <m/>
    <m/>
    <m/>
    <m/>
    <m/>
    <b v="1"/>
    <b v="1"/>
    <b v="1"/>
    <n v="0"/>
    <n v="0"/>
  </r>
  <r>
    <n v="48"/>
    <x v="0"/>
    <x v="0"/>
    <n v="626"/>
    <x v="1"/>
    <n v="1"/>
    <s v="Near"/>
    <n v="2"/>
    <s v="College"/>
    <s v="Life Sciences"/>
    <n v="1"/>
    <n v="64"/>
    <n v="1"/>
    <x v="3"/>
    <x v="1"/>
    <n v="98"/>
    <n v="2"/>
    <s v="Medium"/>
    <n v="3"/>
    <s v="Senior"/>
    <x v="2"/>
    <n v="3"/>
    <x v="2"/>
    <x v="0"/>
    <n v="5381"/>
    <x v="0"/>
    <n v="19294"/>
    <n v="9"/>
    <s v="Y"/>
    <x v="0"/>
    <n v="13"/>
    <n v="3"/>
    <s v="Meet Expect"/>
    <n v="4"/>
    <s v="Very High"/>
    <n v="80"/>
    <n v="0"/>
    <s v="None"/>
    <n v="23"/>
    <s v="20+"/>
    <n v="2"/>
    <n v="3"/>
    <x v="1"/>
    <n v="1"/>
    <s v="New Employee"/>
    <n v="0"/>
    <n v="0"/>
    <x v="0"/>
    <n v="0"/>
    <n v="0"/>
    <m/>
    <m/>
    <n v="0"/>
    <m/>
    <n v="0"/>
    <m/>
    <n v="0"/>
    <m/>
    <n v="0"/>
    <m/>
    <n v="0"/>
    <m/>
    <m/>
    <m/>
    <m/>
    <m/>
    <m/>
    <m/>
    <m/>
    <x v="1"/>
    <m/>
    <m/>
    <m/>
    <m/>
    <m/>
    <b v="1"/>
    <b v="1"/>
    <b v="1"/>
    <n v="1"/>
    <n v="1"/>
  </r>
  <r>
    <n v="28"/>
    <x v="0"/>
    <x v="0"/>
    <n v="1434"/>
    <x v="1"/>
    <n v="5"/>
    <s v="Near"/>
    <n v="4"/>
    <s v="Master"/>
    <s v="Technical Degree"/>
    <n v="1"/>
    <n v="65"/>
    <n v="3"/>
    <x v="1"/>
    <x v="1"/>
    <n v="50"/>
    <n v="3"/>
    <s v="High"/>
    <n v="1"/>
    <s v="Entry Level"/>
    <x v="2"/>
    <n v="3"/>
    <x v="2"/>
    <x v="0"/>
    <n v="3441"/>
    <x v="0"/>
    <n v="11179"/>
    <n v="1"/>
    <s v="Y"/>
    <x v="0"/>
    <n v="13"/>
    <n v="3"/>
    <s v="Meet Expect"/>
    <n v="3"/>
    <s v="High"/>
    <n v="80"/>
    <n v="0"/>
    <s v="None"/>
    <n v="2"/>
    <s v="0-5"/>
    <n v="3"/>
    <n v="2"/>
    <x v="2"/>
    <n v="2"/>
    <s v="Early Career"/>
    <n v="2"/>
    <n v="2"/>
    <x v="1"/>
    <n v="2"/>
    <n v="0"/>
    <m/>
    <m/>
    <n v="0"/>
    <m/>
    <n v="0"/>
    <m/>
    <n v="0"/>
    <m/>
    <n v="0"/>
    <m/>
    <n v="0"/>
    <m/>
    <m/>
    <m/>
    <m/>
    <m/>
    <m/>
    <m/>
    <m/>
    <x v="2"/>
    <m/>
    <m/>
    <m/>
    <m/>
    <m/>
    <b v="1"/>
    <b v="1"/>
    <b v="1"/>
    <n v="1"/>
    <n v="1"/>
  </r>
  <r>
    <n v="44"/>
    <x v="1"/>
    <x v="0"/>
    <n v="1488"/>
    <x v="0"/>
    <n v="1"/>
    <s v="Near"/>
    <n v="5"/>
    <s v="Doctor"/>
    <s v="Marketing"/>
    <n v="1"/>
    <n v="68"/>
    <n v="2"/>
    <x v="0"/>
    <x v="0"/>
    <n v="75"/>
    <n v="3"/>
    <s v="High"/>
    <n v="2"/>
    <s v="Junior"/>
    <x v="0"/>
    <n v="1"/>
    <x v="3"/>
    <x v="2"/>
    <n v="5454"/>
    <x v="0"/>
    <n v="4009"/>
    <n v="5"/>
    <s v="Y"/>
    <x v="0"/>
    <n v="21"/>
    <n v="4"/>
    <s v="Exceed Expect"/>
    <n v="3"/>
    <s v="High"/>
    <n v="80"/>
    <n v="1"/>
    <s v="Basic"/>
    <n v="9"/>
    <s v="6-10"/>
    <n v="2"/>
    <n v="2"/>
    <x v="2"/>
    <n v="4"/>
    <s v="Experienced"/>
    <n v="3"/>
    <n v="1"/>
    <x v="1"/>
    <n v="3"/>
    <n v="0"/>
    <m/>
    <m/>
    <n v="0"/>
    <m/>
    <n v="0"/>
    <m/>
    <n v="0"/>
    <m/>
    <n v="0"/>
    <m/>
    <n v="0"/>
    <m/>
    <m/>
    <m/>
    <m/>
    <m/>
    <m/>
    <m/>
    <m/>
    <x v="0"/>
    <m/>
    <m/>
    <m/>
    <m/>
    <m/>
    <b v="1"/>
    <b v="1"/>
    <b v="1"/>
    <n v="0"/>
    <n v="1"/>
  </r>
  <r>
    <n v="35"/>
    <x v="1"/>
    <x v="2"/>
    <n v="1097"/>
    <x v="1"/>
    <n v="11"/>
    <s v="Far"/>
    <n v="2"/>
    <s v="College"/>
    <s v="Medical"/>
    <n v="1"/>
    <n v="70"/>
    <n v="3"/>
    <x v="1"/>
    <x v="1"/>
    <n v="79"/>
    <n v="2"/>
    <s v="Medium"/>
    <n v="3"/>
    <s v="Senior"/>
    <x v="4"/>
    <n v="1"/>
    <x v="3"/>
    <x v="1"/>
    <n v="9884"/>
    <x v="2"/>
    <n v="8302"/>
    <n v="2"/>
    <s v="Y"/>
    <x v="0"/>
    <n v="13"/>
    <n v="3"/>
    <s v="Meet Expect"/>
    <n v="3"/>
    <s v="High"/>
    <n v="80"/>
    <n v="1"/>
    <s v="Basic"/>
    <n v="10"/>
    <s v="6-10"/>
    <n v="3"/>
    <n v="3"/>
    <x v="1"/>
    <n v="4"/>
    <s v="Experienced"/>
    <n v="0"/>
    <n v="2"/>
    <x v="1"/>
    <n v="3"/>
    <n v="0"/>
    <m/>
    <m/>
    <n v="0"/>
    <m/>
    <n v="0"/>
    <m/>
    <n v="0"/>
    <m/>
    <n v="0"/>
    <m/>
    <n v="0"/>
    <m/>
    <m/>
    <m/>
    <m/>
    <m/>
    <m/>
    <m/>
    <m/>
    <x v="2"/>
    <m/>
    <m/>
    <m/>
    <m/>
    <m/>
    <b v="1"/>
    <b v="1"/>
    <b v="1"/>
    <n v="0"/>
    <n v="1"/>
  </r>
  <r>
    <n v="26"/>
    <x v="1"/>
    <x v="0"/>
    <n v="1443"/>
    <x v="0"/>
    <n v="23"/>
    <s v="Very Far"/>
    <n v="3"/>
    <s v="Bachelor"/>
    <s v="Marketing"/>
    <n v="1"/>
    <n v="72"/>
    <n v="3"/>
    <x v="1"/>
    <x v="0"/>
    <n v="47"/>
    <n v="2"/>
    <s v="Medium"/>
    <n v="2"/>
    <s v="Junior"/>
    <x v="0"/>
    <n v="4"/>
    <x v="0"/>
    <x v="1"/>
    <n v="4157"/>
    <x v="0"/>
    <n v="21436"/>
    <n v="7"/>
    <s v="Y"/>
    <x v="0"/>
    <n v="19"/>
    <n v="3"/>
    <s v="Meet Expect"/>
    <n v="3"/>
    <s v="High"/>
    <n v="80"/>
    <n v="1"/>
    <s v="Basic"/>
    <n v="5"/>
    <s v="0-5"/>
    <n v="2"/>
    <n v="2"/>
    <x v="2"/>
    <n v="2"/>
    <s v="Early Career"/>
    <n v="2"/>
    <n v="0"/>
    <x v="0"/>
    <n v="0"/>
    <n v="0"/>
    <m/>
    <m/>
    <n v="0"/>
    <m/>
    <n v="0"/>
    <m/>
    <n v="0"/>
    <m/>
    <n v="0"/>
    <m/>
    <n v="0"/>
    <m/>
    <m/>
    <m/>
    <m/>
    <m/>
    <m/>
    <m/>
    <m/>
    <x v="2"/>
    <m/>
    <m/>
    <m/>
    <m/>
    <m/>
    <b v="1"/>
    <b v="1"/>
    <b v="1"/>
    <n v="0"/>
    <n v="1"/>
  </r>
  <r>
    <n v="33"/>
    <x v="1"/>
    <x v="1"/>
    <n v="515"/>
    <x v="1"/>
    <n v="1"/>
    <s v="Near"/>
    <n v="2"/>
    <s v="College"/>
    <s v="Life Sciences"/>
    <n v="1"/>
    <n v="73"/>
    <n v="1"/>
    <x v="3"/>
    <x v="0"/>
    <n v="98"/>
    <n v="3"/>
    <s v="High"/>
    <n v="3"/>
    <s v="Senior"/>
    <x v="7"/>
    <n v="4"/>
    <x v="0"/>
    <x v="0"/>
    <n v="13458"/>
    <x v="2"/>
    <n v="15146"/>
    <n v="1"/>
    <s v="Y"/>
    <x v="0"/>
    <n v="12"/>
    <n v="3"/>
    <s v="Meet Expect"/>
    <n v="3"/>
    <s v="High"/>
    <n v="80"/>
    <n v="0"/>
    <s v="None"/>
    <n v="15"/>
    <s v="11-20"/>
    <n v="1"/>
    <n v="3"/>
    <x v="1"/>
    <n v="15"/>
    <s v="Veteran"/>
    <n v="14"/>
    <n v="8"/>
    <x v="2"/>
    <n v="12"/>
    <n v="0"/>
    <m/>
    <m/>
    <n v="0"/>
    <m/>
    <n v="0"/>
    <m/>
    <n v="0"/>
    <m/>
    <n v="0"/>
    <m/>
    <n v="0"/>
    <m/>
    <m/>
    <m/>
    <m/>
    <m/>
    <m/>
    <m/>
    <m/>
    <x v="2"/>
    <m/>
    <m/>
    <m/>
    <m/>
    <m/>
    <b v="1"/>
    <b v="1"/>
    <b v="1"/>
    <n v="0"/>
    <n v="1"/>
  </r>
  <r>
    <n v="35"/>
    <x v="1"/>
    <x v="1"/>
    <n v="853"/>
    <x v="0"/>
    <n v="18"/>
    <s v="Far"/>
    <n v="5"/>
    <s v="Doctor"/>
    <s v="Life Sciences"/>
    <n v="1"/>
    <n v="74"/>
    <n v="2"/>
    <x v="0"/>
    <x v="1"/>
    <n v="71"/>
    <n v="3"/>
    <s v="High"/>
    <n v="3"/>
    <s v="Senior"/>
    <x v="0"/>
    <n v="1"/>
    <x v="3"/>
    <x v="1"/>
    <n v="9069"/>
    <x v="2"/>
    <n v="11031"/>
    <n v="1"/>
    <s v="Y"/>
    <x v="1"/>
    <n v="22"/>
    <n v="4"/>
    <s v="Exceed Expect"/>
    <n v="4"/>
    <s v="Very High"/>
    <n v="80"/>
    <n v="1"/>
    <s v="Basic"/>
    <n v="9"/>
    <s v="6-10"/>
    <n v="3"/>
    <n v="2"/>
    <x v="2"/>
    <n v="9"/>
    <s v="Veteran"/>
    <n v="8"/>
    <n v="1"/>
    <x v="1"/>
    <n v="8"/>
    <n v="0"/>
    <m/>
    <m/>
    <n v="0"/>
    <m/>
    <n v="0"/>
    <m/>
    <n v="0"/>
    <m/>
    <n v="0"/>
    <m/>
    <n v="0"/>
    <m/>
    <m/>
    <m/>
    <m/>
    <m/>
    <m/>
    <m/>
    <m/>
    <x v="2"/>
    <m/>
    <m/>
    <m/>
    <m/>
    <m/>
    <b v="1"/>
    <b v="1"/>
    <b v="1"/>
    <n v="0"/>
    <n v="0"/>
  </r>
  <r>
    <n v="35"/>
    <x v="1"/>
    <x v="0"/>
    <n v="1142"/>
    <x v="1"/>
    <n v="23"/>
    <s v="Very Far"/>
    <n v="4"/>
    <s v="Master"/>
    <s v="Medical"/>
    <n v="1"/>
    <n v="75"/>
    <n v="3"/>
    <x v="1"/>
    <x v="0"/>
    <n v="30"/>
    <n v="3"/>
    <s v="High"/>
    <n v="1"/>
    <s v="Entry Level"/>
    <x v="2"/>
    <n v="1"/>
    <x v="3"/>
    <x v="1"/>
    <n v="4014"/>
    <x v="0"/>
    <n v="16002"/>
    <n v="3"/>
    <s v="Y"/>
    <x v="0"/>
    <n v="15"/>
    <n v="3"/>
    <s v="Meet Expect"/>
    <n v="3"/>
    <s v="High"/>
    <n v="80"/>
    <n v="1"/>
    <s v="Basic"/>
    <n v="4"/>
    <s v="0-5"/>
    <n v="3"/>
    <n v="3"/>
    <x v="1"/>
    <n v="2"/>
    <s v="Early Career"/>
    <n v="2"/>
    <n v="2"/>
    <x v="1"/>
    <n v="2"/>
    <n v="0"/>
    <m/>
    <m/>
    <n v="0"/>
    <m/>
    <n v="0"/>
    <m/>
    <n v="0"/>
    <m/>
    <n v="0"/>
    <m/>
    <n v="0"/>
    <m/>
    <m/>
    <m/>
    <m/>
    <m/>
    <m/>
    <m/>
    <m/>
    <x v="2"/>
    <m/>
    <m/>
    <m/>
    <m/>
    <m/>
    <b v="1"/>
    <b v="1"/>
    <b v="1"/>
    <n v="0"/>
    <n v="1"/>
  </r>
  <r>
    <n v="31"/>
    <x v="1"/>
    <x v="0"/>
    <n v="655"/>
    <x v="1"/>
    <n v="7"/>
    <s v="Near"/>
    <n v="4"/>
    <s v="Master"/>
    <s v="Life Sciences"/>
    <n v="1"/>
    <n v="76"/>
    <n v="4"/>
    <x v="2"/>
    <x v="1"/>
    <n v="48"/>
    <n v="3"/>
    <s v="High"/>
    <n v="2"/>
    <s v="Junior"/>
    <x v="2"/>
    <n v="4"/>
    <x v="0"/>
    <x v="2"/>
    <n v="5915"/>
    <x v="0"/>
    <n v="9528"/>
    <n v="3"/>
    <s v="Y"/>
    <x v="1"/>
    <n v="22"/>
    <n v="4"/>
    <s v="Exceed Expect"/>
    <n v="4"/>
    <s v="Very High"/>
    <n v="80"/>
    <n v="1"/>
    <s v="Basic"/>
    <n v="10"/>
    <s v="6-10"/>
    <n v="3"/>
    <n v="2"/>
    <x v="2"/>
    <n v="7"/>
    <s v="Experienced"/>
    <n v="7"/>
    <n v="1"/>
    <x v="1"/>
    <n v="7"/>
    <n v="0"/>
    <m/>
    <m/>
    <n v="0"/>
    <m/>
    <n v="0"/>
    <m/>
    <n v="0"/>
    <m/>
    <n v="0"/>
    <m/>
    <n v="0"/>
    <m/>
    <m/>
    <m/>
    <m/>
    <m/>
    <m/>
    <m/>
    <m/>
    <x v="2"/>
    <m/>
    <m/>
    <m/>
    <m/>
    <m/>
    <b v="1"/>
    <b v="1"/>
    <b v="1"/>
    <n v="0"/>
    <n v="0"/>
  </r>
  <r>
    <n v="37"/>
    <x v="1"/>
    <x v="0"/>
    <n v="1115"/>
    <x v="1"/>
    <n v="1"/>
    <s v="Near"/>
    <n v="4"/>
    <s v="Master"/>
    <s v="Life Sciences"/>
    <n v="1"/>
    <n v="77"/>
    <n v="1"/>
    <x v="3"/>
    <x v="1"/>
    <n v="51"/>
    <n v="2"/>
    <s v="Medium"/>
    <n v="2"/>
    <s v="Junior"/>
    <x v="3"/>
    <n v="3"/>
    <x v="2"/>
    <x v="2"/>
    <n v="5993"/>
    <x v="0"/>
    <n v="2689"/>
    <n v="1"/>
    <s v="Y"/>
    <x v="1"/>
    <n v="18"/>
    <n v="3"/>
    <s v="Meet Expect"/>
    <n v="3"/>
    <s v="High"/>
    <n v="80"/>
    <n v="1"/>
    <s v="Basic"/>
    <n v="7"/>
    <s v="6-10"/>
    <n v="2"/>
    <n v="4"/>
    <x v="3"/>
    <n v="7"/>
    <s v="Experienced"/>
    <n v="5"/>
    <n v="0"/>
    <x v="0"/>
    <n v="7"/>
    <n v="0"/>
    <m/>
    <m/>
    <n v="0"/>
    <m/>
    <n v="0"/>
    <m/>
    <n v="0"/>
    <m/>
    <n v="0"/>
    <m/>
    <n v="0"/>
    <m/>
    <m/>
    <m/>
    <m/>
    <m/>
    <m/>
    <m/>
    <m/>
    <x v="0"/>
    <m/>
    <m/>
    <m/>
    <m/>
    <m/>
    <b v="1"/>
    <b v="1"/>
    <b v="1"/>
    <n v="0"/>
    <n v="0"/>
  </r>
  <r>
    <n v="32"/>
    <x v="1"/>
    <x v="0"/>
    <n v="427"/>
    <x v="1"/>
    <n v="1"/>
    <s v="Near"/>
    <n v="3"/>
    <s v="Bachelor"/>
    <s v="Medical"/>
    <n v="1"/>
    <n v="78"/>
    <n v="1"/>
    <x v="3"/>
    <x v="1"/>
    <n v="33"/>
    <n v="3"/>
    <s v="High"/>
    <n v="2"/>
    <s v="Junior"/>
    <x v="3"/>
    <n v="4"/>
    <x v="0"/>
    <x v="1"/>
    <n v="6162"/>
    <x v="0"/>
    <n v="10877"/>
    <n v="1"/>
    <s v="Y"/>
    <x v="0"/>
    <n v="22"/>
    <n v="4"/>
    <s v="Exceed Expect"/>
    <n v="2"/>
    <s v="Medium"/>
    <n v="80"/>
    <n v="1"/>
    <s v="Basic"/>
    <n v="9"/>
    <s v="6-10"/>
    <n v="3"/>
    <n v="3"/>
    <x v="1"/>
    <n v="9"/>
    <s v="Veteran"/>
    <n v="8"/>
    <n v="7"/>
    <x v="2"/>
    <n v="8"/>
    <n v="0"/>
    <m/>
    <m/>
    <n v="0"/>
    <m/>
    <n v="0"/>
    <m/>
    <n v="0"/>
    <m/>
    <n v="0"/>
    <m/>
    <n v="0"/>
    <m/>
    <m/>
    <m/>
    <m/>
    <m/>
    <m/>
    <m/>
    <m/>
    <x v="2"/>
    <m/>
    <m/>
    <m/>
    <m/>
    <m/>
    <b v="1"/>
    <b v="1"/>
    <b v="1"/>
    <n v="0"/>
    <n v="1"/>
  </r>
  <r>
    <n v="38"/>
    <x v="1"/>
    <x v="1"/>
    <n v="653"/>
    <x v="1"/>
    <n v="29"/>
    <s v="Very Far"/>
    <n v="5"/>
    <s v="Doctor"/>
    <s v="Life Sciences"/>
    <n v="1"/>
    <n v="79"/>
    <n v="4"/>
    <x v="2"/>
    <x v="0"/>
    <n v="50"/>
    <n v="3"/>
    <s v="High"/>
    <n v="2"/>
    <s v="Junior"/>
    <x v="2"/>
    <n v="4"/>
    <x v="0"/>
    <x v="0"/>
    <n v="2406"/>
    <x v="1"/>
    <n v="5456"/>
    <n v="1"/>
    <s v="Y"/>
    <x v="1"/>
    <n v="11"/>
    <n v="3"/>
    <s v="Meet Expect"/>
    <n v="4"/>
    <s v="Very High"/>
    <n v="80"/>
    <n v="0"/>
    <s v="None"/>
    <n v="10"/>
    <s v="6-10"/>
    <n v="2"/>
    <n v="3"/>
    <x v="1"/>
    <n v="10"/>
    <s v="Veteran"/>
    <n v="3"/>
    <n v="9"/>
    <x v="2"/>
    <n v="9"/>
    <n v="0"/>
    <m/>
    <m/>
    <n v="0"/>
    <m/>
    <n v="0"/>
    <m/>
    <n v="0"/>
    <m/>
    <n v="0"/>
    <m/>
    <n v="0"/>
    <m/>
    <m/>
    <m/>
    <m/>
    <m/>
    <m/>
    <m/>
    <m/>
    <x v="0"/>
    <m/>
    <m/>
    <m/>
    <m/>
    <m/>
    <b v="1"/>
    <b v="1"/>
    <b v="1"/>
    <n v="0"/>
    <n v="0"/>
  </r>
  <r>
    <n v="50"/>
    <x v="1"/>
    <x v="0"/>
    <n v="989"/>
    <x v="1"/>
    <n v="7"/>
    <s v="Near"/>
    <n v="2"/>
    <s v="College"/>
    <s v="Medical"/>
    <n v="1"/>
    <n v="80"/>
    <n v="2"/>
    <x v="0"/>
    <x v="0"/>
    <n v="43"/>
    <n v="2"/>
    <s v="Medium"/>
    <n v="5"/>
    <s v="Director"/>
    <x v="7"/>
    <n v="3"/>
    <x v="2"/>
    <x v="2"/>
    <n v="18740"/>
    <x v="2"/>
    <n v="16701"/>
    <n v="5"/>
    <s v="Y"/>
    <x v="0"/>
    <n v="12"/>
    <n v="3"/>
    <s v="Meet Expect"/>
    <n v="4"/>
    <s v="Very High"/>
    <n v="80"/>
    <n v="1"/>
    <s v="Basic"/>
    <n v="29"/>
    <s v="20+"/>
    <n v="2"/>
    <n v="2"/>
    <x v="2"/>
    <n v="27"/>
    <s v="Veteran"/>
    <n v="3"/>
    <n v="13"/>
    <x v="2"/>
    <n v="8"/>
    <n v="0"/>
    <m/>
    <m/>
    <n v="0"/>
    <m/>
    <n v="0"/>
    <m/>
    <n v="0"/>
    <m/>
    <n v="0"/>
    <m/>
    <n v="0"/>
    <m/>
    <m/>
    <m/>
    <m/>
    <m/>
    <m/>
    <m/>
    <m/>
    <x v="1"/>
    <m/>
    <m/>
    <m/>
    <m/>
    <m/>
    <b v="1"/>
    <b v="1"/>
    <b v="1"/>
    <n v="0"/>
    <n v="1"/>
  </r>
  <r>
    <n v="59"/>
    <x v="1"/>
    <x v="0"/>
    <n v="1435"/>
    <x v="0"/>
    <n v="25"/>
    <s v="Very Far"/>
    <n v="3"/>
    <s v="Bachelor"/>
    <s v="Life Sciences"/>
    <n v="1"/>
    <n v="81"/>
    <n v="1"/>
    <x v="3"/>
    <x v="0"/>
    <n v="99"/>
    <n v="3"/>
    <s v="High"/>
    <n v="3"/>
    <s v="Senior"/>
    <x v="0"/>
    <n v="1"/>
    <x v="3"/>
    <x v="0"/>
    <n v="7637"/>
    <x v="2"/>
    <n v="2354"/>
    <n v="7"/>
    <s v="Y"/>
    <x v="1"/>
    <n v="11"/>
    <n v="3"/>
    <s v="Meet Expect"/>
    <n v="4"/>
    <s v="Very High"/>
    <n v="80"/>
    <n v="0"/>
    <s v="None"/>
    <n v="28"/>
    <s v="20+"/>
    <n v="3"/>
    <n v="2"/>
    <x v="2"/>
    <n v="21"/>
    <s v="Veteran"/>
    <n v="16"/>
    <n v="7"/>
    <x v="2"/>
    <n v="9"/>
    <n v="0"/>
    <m/>
    <m/>
    <n v="0"/>
    <m/>
    <n v="0"/>
    <m/>
    <n v="0"/>
    <m/>
    <n v="0"/>
    <m/>
    <n v="0"/>
    <m/>
    <m/>
    <m/>
    <m/>
    <m/>
    <m/>
    <m/>
    <m/>
    <x v="1"/>
    <m/>
    <m/>
    <m/>
    <m/>
    <m/>
    <b v="1"/>
    <b v="1"/>
    <b v="1"/>
    <n v="0"/>
    <n v="0"/>
  </r>
  <r>
    <n v="36"/>
    <x v="1"/>
    <x v="0"/>
    <n v="1223"/>
    <x v="1"/>
    <n v="8"/>
    <s v="Near"/>
    <n v="3"/>
    <s v="Bachelor"/>
    <s v="Technical Degree"/>
    <n v="1"/>
    <n v="83"/>
    <n v="3"/>
    <x v="1"/>
    <x v="0"/>
    <n v="59"/>
    <n v="3"/>
    <s v="High"/>
    <n v="3"/>
    <s v="Senior"/>
    <x v="4"/>
    <n v="3"/>
    <x v="2"/>
    <x v="2"/>
    <n v="10096"/>
    <x v="2"/>
    <n v="8202"/>
    <n v="1"/>
    <s v="Y"/>
    <x v="1"/>
    <n v="13"/>
    <n v="3"/>
    <s v="Meet Expect"/>
    <n v="2"/>
    <s v="Medium"/>
    <n v="80"/>
    <n v="3"/>
    <s v="High"/>
    <n v="17"/>
    <s v="11-20"/>
    <n v="2"/>
    <n v="3"/>
    <x v="1"/>
    <n v="17"/>
    <s v="Veteran"/>
    <n v="14"/>
    <n v="12"/>
    <x v="2"/>
    <n v="8"/>
    <n v="0"/>
    <m/>
    <m/>
    <n v="0"/>
    <m/>
    <n v="0"/>
    <m/>
    <n v="0"/>
    <m/>
    <n v="0"/>
    <m/>
    <n v="0"/>
    <m/>
    <m/>
    <m/>
    <m/>
    <m/>
    <m/>
    <m/>
    <m/>
    <x v="0"/>
    <m/>
    <m/>
    <m/>
    <m/>
    <m/>
    <b v="1"/>
    <b v="1"/>
    <b v="1"/>
    <n v="0"/>
    <n v="0"/>
  </r>
  <r>
    <n v="55"/>
    <x v="1"/>
    <x v="0"/>
    <n v="836"/>
    <x v="1"/>
    <n v="8"/>
    <s v="Near"/>
    <n v="3"/>
    <s v="Bachelor"/>
    <s v="Medical"/>
    <n v="1"/>
    <n v="84"/>
    <n v="4"/>
    <x v="2"/>
    <x v="0"/>
    <n v="33"/>
    <n v="3"/>
    <s v="High"/>
    <n v="4"/>
    <s v="Manager"/>
    <x v="5"/>
    <n v="3"/>
    <x v="2"/>
    <x v="2"/>
    <n v="14756"/>
    <x v="2"/>
    <n v="19730"/>
    <n v="2"/>
    <s v="Y"/>
    <x v="0"/>
    <n v="14"/>
    <n v="3"/>
    <s v="Meet Expect"/>
    <n v="3"/>
    <s v="High"/>
    <n v="80"/>
    <n v="3"/>
    <s v="High"/>
    <n v="21"/>
    <s v="20+"/>
    <n v="2"/>
    <n v="3"/>
    <x v="1"/>
    <n v="5"/>
    <s v="Experienced"/>
    <n v="0"/>
    <n v="0"/>
    <x v="0"/>
    <n v="2"/>
    <n v="0"/>
    <m/>
    <m/>
    <n v="0"/>
    <m/>
    <n v="0"/>
    <m/>
    <n v="0"/>
    <m/>
    <n v="0"/>
    <m/>
    <n v="0"/>
    <m/>
    <m/>
    <m/>
    <m/>
    <m/>
    <m/>
    <m/>
    <m/>
    <x v="1"/>
    <m/>
    <m/>
    <m/>
    <m/>
    <m/>
    <b v="1"/>
    <b v="1"/>
    <b v="1"/>
    <n v="0"/>
    <n v="1"/>
  </r>
  <r>
    <n v="36"/>
    <x v="1"/>
    <x v="1"/>
    <n v="1195"/>
    <x v="1"/>
    <n v="11"/>
    <s v="Far"/>
    <n v="3"/>
    <s v="Bachelor"/>
    <s v="Life Sciences"/>
    <n v="1"/>
    <n v="85"/>
    <n v="2"/>
    <x v="0"/>
    <x v="1"/>
    <n v="95"/>
    <n v="2"/>
    <s v="Medium"/>
    <n v="2"/>
    <s v="Junior"/>
    <x v="3"/>
    <n v="2"/>
    <x v="1"/>
    <x v="0"/>
    <n v="6499"/>
    <x v="0"/>
    <n v="22656"/>
    <n v="1"/>
    <s v="Y"/>
    <x v="1"/>
    <n v="13"/>
    <n v="3"/>
    <s v="Meet Expect"/>
    <n v="3"/>
    <s v="High"/>
    <n v="80"/>
    <n v="0"/>
    <s v="None"/>
    <n v="6"/>
    <s v="6-10"/>
    <n v="3"/>
    <n v="3"/>
    <x v="1"/>
    <n v="6"/>
    <s v="Experienced"/>
    <n v="5"/>
    <n v="0"/>
    <x v="0"/>
    <n v="3"/>
    <n v="0"/>
    <m/>
    <m/>
    <n v="0"/>
    <m/>
    <n v="0"/>
    <m/>
    <n v="0"/>
    <m/>
    <n v="0"/>
    <m/>
    <n v="0"/>
    <m/>
    <m/>
    <m/>
    <m/>
    <m/>
    <m/>
    <m/>
    <m/>
    <x v="0"/>
    <m/>
    <m/>
    <m/>
    <m/>
    <m/>
    <b v="1"/>
    <b v="1"/>
    <b v="1"/>
    <n v="0"/>
    <n v="0"/>
  </r>
  <r>
    <n v="45"/>
    <x v="1"/>
    <x v="0"/>
    <n v="1339"/>
    <x v="1"/>
    <n v="7"/>
    <s v="Near"/>
    <n v="3"/>
    <s v="Bachelor"/>
    <s v="Life Sciences"/>
    <n v="1"/>
    <n v="86"/>
    <n v="2"/>
    <x v="0"/>
    <x v="1"/>
    <n v="59"/>
    <n v="3"/>
    <s v="High"/>
    <n v="3"/>
    <s v="Senior"/>
    <x v="1"/>
    <n v="1"/>
    <x v="3"/>
    <x v="2"/>
    <n v="9724"/>
    <x v="2"/>
    <n v="18787"/>
    <n v="2"/>
    <s v="Y"/>
    <x v="1"/>
    <n v="17"/>
    <n v="3"/>
    <s v="Meet Expect"/>
    <n v="3"/>
    <s v="High"/>
    <n v="80"/>
    <n v="1"/>
    <s v="Basic"/>
    <n v="25"/>
    <s v="20+"/>
    <n v="2"/>
    <n v="3"/>
    <x v="1"/>
    <n v="1"/>
    <s v="New Employee"/>
    <n v="0"/>
    <n v="0"/>
    <x v="0"/>
    <n v="0"/>
    <n v="0"/>
    <m/>
    <m/>
    <n v="0"/>
    <m/>
    <n v="0"/>
    <m/>
    <n v="0"/>
    <m/>
    <n v="0"/>
    <m/>
    <n v="0"/>
    <m/>
    <m/>
    <m/>
    <m/>
    <m/>
    <m/>
    <m/>
    <m/>
    <x v="0"/>
    <m/>
    <m/>
    <m/>
    <m/>
    <m/>
    <b v="1"/>
    <b v="1"/>
    <b v="1"/>
    <n v="0"/>
    <n v="0"/>
  </r>
  <r>
    <n v="35"/>
    <x v="1"/>
    <x v="1"/>
    <n v="664"/>
    <x v="1"/>
    <n v="1"/>
    <s v="Near"/>
    <n v="3"/>
    <s v="Bachelor"/>
    <s v="Medical"/>
    <n v="1"/>
    <n v="88"/>
    <n v="2"/>
    <x v="0"/>
    <x v="1"/>
    <n v="79"/>
    <n v="3"/>
    <s v="High"/>
    <n v="1"/>
    <s v="Entry Level"/>
    <x v="1"/>
    <n v="1"/>
    <x v="3"/>
    <x v="1"/>
    <n v="2194"/>
    <x v="1"/>
    <n v="5868"/>
    <n v="4"/>
    <s v="Y"/>
    <x v="1"/>
    <n v="13"/>
    <n v="3"/>
    <s v="Meet Expect"/>
    <n v="4"/>
    <s v="Very High"/>
    <n v="80"/>
    <n v="1"/>
    <s v="Basic"/>
    <n v="5"/>
    <s v="0-5"/>
    <n v="2"/>
    <n v="2"/>
    <x v="2"/>
    <n v="3"/>
    <s v="Early Career"/>
    <n v="2"/>
    <n v="1"/>
    <x v="1"/>
    <n v="2"/>
    <n v="0"/>
    <m/>
    <m/>
    <n v="0"/>
    <m/>
    <n v="0"/>
    <m/>
    <n v="0"/>
    <m/>
    <n v="0"/>
    <m/>
    <n v="0"/>
    <m/>
    <m/>
    <m/>
    <m/>
    <m/>
    <m/>
    <m/>
    <m/>
    <x v="2"/>
    <m/>
    <m/>
    <m/>
    <m/>
    <m/>
    <b v="1"/>
    <b v="1"/>
    <b v="1"/>
    <n v="0"/>
    <n v="0"/>
  </r>
  <r>
    <n v="36"/>
    <x v="0"/>
    <x v="0"/>
    <n v="318"/>
    <x v="1"/>
    <n v="9"/>
    <s v="Near"/>
    <n v="3"/>
    <s v="Bachelor"/>
    <s v="Medical"/>
    <n v="1"/>
    <n v="90"/>
    <n v="4"/>
    <x v="2"/>
    <x v="1"/>
    <n v="79"/>
    <n v="2"/>
    <s v="Medium"/>
    <n v="1"/>
    <s v="Entry Level"/>
    <x v="1"/>
    <n v="3"/>
    <x v="2"/>
    <x v="1"/>
    <n v="3388"/>
    <x v="0"/>
    <n v="21777"/>
    <n v="0"/>
    <s v="Y"/>
    <x v="0"/>
    <n v="17"/>
    <n v="3"/>
    <s v="Meet Expect"/>
    <n v="1"/>
    <s v="Low"/>
    <n v="80"/>
    <n v="1"/>
    <s v="Basic"/>
    <n v="2"/>
    <s v="0-5"/>
    <n v="0"/>
    <n v="2"/>
    <x v="2"/>
    <n v="1"/>
    <s v="New Employee"/>
    <n v="0"/>
    <n v="0"/>
    <x v="0"/>
    <n v="0"/>
    <n v="0"/>
    <m/>
    <m/>
    <n v="0"/>
    <m/>
    <n v="0"/>
    <m/>
    <n v="0"/>
    <m/>
    <n v="0"/>
    <m/>
    <n v="0"/>
    <m/>
    <m/>
    <m/>
    <m/>
    <m/>
    <m/>
    <m/>
    <m/>
    <x v="0"/>
    <m/>
    <m/>
    <m/>
    <m/>
    <m/>
    <b v="1"/>
    <b v="1"/>
    <b v="1"/>
    <n v="1"/>
    <n v="1"/>
  </r>
  <r>
    <n v="59"/>
    <x v="1"/>
    <x v="1"/>
    <n v="1225"/>
    <x v="0"/>
    <n v="1"/>
    <s v="Near"/>
    <n v="1"/>
    <s v="Below College"/>
    <s v="Life Sciences"/>
    <n v="1"/>
    <n v="91"/>
    <n v="1"/>
    <x v="3"/>
    <x v="0"/>
    <n v="57"/>
    <n v="2"/>
    <s v="Medium"/>
    <n v="2"/>
    <s v="Junior"/>
    <x v="0"/>
    <n v="3"/>
    <x v="2"/>
    <x v="0"/>
    <n v="5473"/>
    <x v="0"/>
    <n v="24668"/>
    <n v="7"/>
    <s v="Y"/>
    <x v="1"/>
    <n v="11"/>
    <n v="3"/>
    <s v="Meet Expect"/>
    <n v="4"/>
    <s v="Very High"/>
    <n v="80"/>
    <n v="0"/>
    <s v="None"/>
    <n v="20"/>
    <s v="11-20"/>
    <n v="2"/>
    <n v="2"/>
    <x v="2"/>
    <n v="4"/>
    <s v="Experienced"/>
    <n v="3"/>
    <n v="1"/>
    <x v="1"/>
    <n v="3"/>
    <n v="0"/>
    <m/>
    <m/>
    <n v="0"/>
    <m/>
    <n v="0"/>
    <m/>
    <n v="0"/>
    <m/>
    <n v="0"/>
    <m/>
    <n v="0"/>
    <m/>
    <m/>
    <m/>
    <m/>
    <m/>
    <m/>
    <m/>
    <m/>
    <x v="1"/>
    <m/>
    <m/>
    <m/>
    <m/>
    <m/>
    <b v="1"/>
    <b v="1"/>
    <b v="1"/>
    <n v="0"/>
    <n v="0"/>
  </r>
  <r>
    <n v="29"/>
    <x v="1"/>
    <x v="0"/>
    <n v="1328"/>
    <x v="1"/>
    <n v="2"/>
    <s v="Near"/>
    <n v="3"/>
    <s v="Bachelor"/>
    <s v="Life Sciences"/>
    <n v="1"/>
    <n v="94"/>
    <n v="3"/>
    <x v="1"/>
    <x v="1"/>
    <n v="76"/>
    <n v="3"/>
    <s v="High"/>
    <n v="1"/>
    <s v="Entry Level"/>
    <x v="1"/>
    <n v="2"/>
    <x v="1"/>
    <x v="1"/>
    <n v="2703"/>
    <x v="1"/>
    <n v="4956"/>
    <n v="0"/>
    <s v="Y"/>
    <x v="1"/>
    <n v="23"/>
    <n v="4"/>
    <s v="Exceed Expect"/>
    <n v="4"/>
    <s v="Very High"/>
    <n v="80"/>
    <n v="1"/>
    <s v="Basic"/>
    <n v="6"/>
    <s v="6-10"/>
    <n v="3"/>
    <n v="3"/>
    <x v="1"/>
    <n v="5"/>
    <s v="Experienced"/>
    <n v="4"/>
    <n v="0"/>
    <x v="0"/>
    <n v="4"/>
    <n v="0"/>
    <m/>
    <m/>
    <n v="0"/>
    <m/>
    <n v="0"/>
    <m/>
    <n v="0"/>
    <m/>
    <n v="0"/>
    <m/>
    <n v="0"/>
    <m/>
    <m/>
    <m/>
    <m/>
    <m/>
    <m/>
    <m/>
    <m/>
    <x v="2"/>
    <m/>
    <m/>
    <m/>
    <m/>
    <m/>
    <b v="1"/>
    <b v="1"/>
    <b v="1"/>
    <n v="0"/>
    <n v="0"/>
  </r>
  <r>
    <n v="31"/>
    <x v="1"/>
    <x v="0"/>
    <n v="1082"/>
    <x v="1"/>
    <n v="1"/>
    <s v="Near"/>
    <n v="4"/>
    <s v="Master"/>
    <s v="Medical"/>
    <n v="1"/>
    <n v="95"/>
    <n v="3"/>
    <x v="1"/>
    <x v="1"/>
    <n v="87"/>
    <n v="3"/>
    <s v="High"/>
    <n v="1"/>
    <s v="Entry Level"/>
    <x v="1"/>
    <n v="2"/>
    <x v="1"/>
    <x v="0"/>
    <n v="2501"/>
    <x v="1"/>
    <n v="18775"/>
    <n v="1"/>
    <s v="Y"/>
    <x v="1"/>
    <n v="17"/>
    <n v="3"/>
    <s v="Meet Expect"/>
    <n v="2"/>
    <s v="Medium"/>
    <n v="80"/>
    <n v="0"/>
    <s v="None"/>
    <n v="1"/>
    <s v="0-5"/>
    <n v="4"/>
    <n v="3"/>
    <x v="1"/>
    <n v="1"/>
    <s v="New Employee"/>
    <n v="1"/>
    <n v="1"/>
    <x v="1"/>
    <n v="0"/>
    <n v="0"/>
    <m/>
    <m/>
    <n v="0"/>
    <m/>
    <n v="0"/>
    <m/>
    <n v="0"/>
    <m/>
    <n v="0"/>
    <m/>
    <n v="0"/>
    <m/>
    <m/>
    <m/>
    <m/>
    <m/>
    <m/>
    <m/>
    <m/>
    <x v="2"/>
    <m/>
    <m/>
    <m/>
    <m/>
    <m/>
    <b v="1"/>
    <b v="1"/>
    <b v="1"/>
    <n v="0"/>
    <n v="0"/>
  </r>
  <r>
    <n v="32"/>
    <x v="1"/>
    <x v="0"/>
    <n v="548"/>
    <x v="1"/>
    <n v="1"/>
    <s v="Near"/>
    <n v="3"/>
    <s v="Bachelor"/>
    <s v="Life Sciences"/>
    <n v="1"/>
    <n v="96"/>
    <n v="2"/>
    <x v="0"/>
    <x v="1"/>
    <n v="66"/>
    <n v="3"/>
    <s v="High"/>
    <n v="2"/>
    <s v="Junior"/>
    <x v="1"/>
    <n v="2"/>
    <x v="1"/>
    <x v="1"/>
    <n v="6220"/>
    <x v="0"/>
    <n v="7346"/>
    <n v="1"/>
    <s v="Y"/>
    <x v="1"/>
    <n v="17"/>
    <n v="3"/>
    <s v="Meet Expect"/>
    <n v="2"/>
    <s v="Medium"/>
    <n v="80"/>
    <n v="2"/>
    <s v="Medium"/>
    <n v="10"/>
    <s v="6-10"/>
    <n v="3"/>
    <n v="3"/>
    <x v="1"/>
    <n v="10"/>
    <s v="Veteran"/>
    <n v="4"/>
    <n v="0"/>
    <x v="0"/>
    <n v="9"/>
    <n v="0"/>
    <m/>
    <m/>
    <n v="0"/>
    <m/>
    <n v="0"/>
    <m/>
    <n v="0"/>
    <m/>
    <n v="0"/>
    <m/>
    <n v="0"/>
    <m/>
    <m/>
    <m/>
    <m/>
    <m/>
    <m/>
    <m/>
    <m/>
    <x v="2"/>
    <m/>
    <m/>
    <m/>
    <m/>
    <m/>
    <b v="1"/>
    <b v="1"/>
    <b v="1"/>
    <n v="0"/>
    <n v="0"/>
  </r>
  <r>
    <n v="36"/>
    <x v="1"/>
    <x v="0"/>
    <n v="132"/>
    <x v="1"/>
    <n v="6"/>
    <s v="Near"/>
    <n v="3"/>
    <s v="Bachelor"/>
    <s v="Life Sciences"/>
    <n v="1"/>
    <n v="97"/>
    <n v="2"/>
    <x v="0"/>
    <x v="0"/>
    <n v="55"/>
    <n v="4"/>
    <s v="Very High"/>
    <n v="1"/>
    <s v="Entry Level"/>
    <x v="2"/>
    <n v="4"/>
    <x v="0"/>
    <x v="1"/>
    <n v="3038"/>
    <x v="0"/>
    <n v="22002"/>
    <n v="3"/>
    <s v="Y"/>
    <x v="1"/>
    <n v="12"/>
    <n v="3"/>
    <s v="Meet Expect"/>
    <n v="2"/>
    <s v="Medium"/>
    <n v="80"/>
    <n v="0"/>
    <s v="None"/>
    <n v="5"/>
    <s v="0-5"/>
    <n v="3"/>
    <n v="3"/>
    <x v="1"/>
    <n v="1"/>
    <s v="New Employee"/>
    <n v="0"/>
    <n v="0"/>
    <x v="0"/>
    <n v="0"/>
    <n v="0"/>
    <m/>
    <m/>
    <n v="0"/>
    <m/>
    <n v="0"/>
    <m/>
    <n v="0"/>
    <m/>
    <n v="0"/>
    <m/>
    <n v="0"/>
    <m/>
    <m/>
    <m/>
    <m/>
    <m/>
    <m/>
    <m/>
    <m/>
    <x v="0"/>
    <m/>
    <m/>
    <m/>
    <m/>
    <m/>
    <b v="1"/>
    <b v="1"/>
    <b v="1"/>
    <n v="0"/>
    <n v="0"/>
  </r>
  <r>
    <n v="31"/>
    <x v="1"/>
    <x v="0"/>
    <n v="746"/>
    <x v="1"/>
    <n v="8"/>
    <s v="Near"/>
    <n v="4"/>
    <s v="Master"/>
    <s v="Life Sciences"/>
    <n v="1"/>
    <n v="98"/>
    <n v="3"/>
    <x v="1"/>
    <x v="0"/>
    <n v="61"/>
    <n v="3"/>
    <s v="High"/>
    <n v="2"/>
    <s v="Junior"/>
    <x v="3"/>
    <n v="4"/>
    <x v="0"/>
    <x v="0"/>
    <n v="4424"/>
    <x v="0"/>
    <n v="20682"/>
    <n v="1"/>
    <s v="Y"/>
    <x v="1"/>
    <n v="23"/>
    <n v="4"/>
    <s v="Exceed Expect"/>
    <n v="4"/>
    <s v="Very High"/>
    <n v="80"/>
    <n v="0"/>
    <s v="None"/>
    <n v="11"/>
    <s v="11-20"/>
    <n v="2"/>
    <n v="3"/>
    <x v="1"/>
    <n v="11"/>
    <s v="Veteran"/>
    <n v="7"/>
    <n v="1"/>
    <x v="1"/>
    <n v="8"/>
    <n v="0"/>
    <m/>
    <m/>
    <n v="0"/>
    <m/>
    <n v="0"/>
    <m/>
    <n v="0"/>
    <m/>
    <n v="0"/>
    <m/>
    <n v="0"/>
    <m/>
    <m/>
    <m/>
    <m/>
    <m/>
    <m/>
    <m/>
    <m/>
    <x v="2"/>
    <m/>
    <m/>
    <m/>
    <m/>
    <m/>
    <b v="1"/>
    <b v="1"/>
    <b v="1"/>
    <n v="0"/>
    <n v="0"/>
  </r>
  <r>
    <n v="35"/>
    <x v="1"/>
    <x v="0"/>
    <n v="776"/>
    <x v="0"/>
    <n v="1"/>
    <s v="Near"/>
    <n v="4"/>
    <s v="Master"/>
    <s v="Marketing"/>
    <n v="1"/>
    <n v="100"/>
    <n v="3"/>
    <x v="1"/>
    <x v="1"/>
    <n v="32"/>
    <n v="2"/>
    <s v="Medium"/>
    <n v="2"/>
    <s v="Junior"/>
    <x v="0"/>
    <n v="1"/>
    <x v="3"/>
    <x v="0"/>
    <n v="4312"/>
    <x v="0"/>
    <n v="23016"/>
    <n v="0"/>
    <s v="Y"/>
    <x v="1"/>
    <n v="14"/>
    <n v="3"/>
    <s v="Meet Expect"/>
    <n v="2"/>
    <s v="Medium"/>
    <n v="80"/>
    <n v="0"/>
    <s v="None"/>
    <n v="16"/>
    <s v="11-20"/>
    <n v="2"/>
    <n v="3"/>
    <x v="1"/>
    <n v="15"/>
    <s v="Veteran"/>
    <n v="13"/>
    <n v="2"/>
    <x v="1"/>
    <n v="8"/>
    <n v="0"/>
    <m/>
    <m/>
    <n v="0"/>
    <m/>
    <n v="0"/>
    <m/>
    <n v="0"/>
    <m/>
    <n v="0"/>
    <m/>
    <n v="0"/>
    <m/>
    <m/>
    <m/>
    <m/>
    <m/>
    <m/>
    <m/>
    <m/>
    <x v="2"/>
    <m/>
    <m/>
    <m/>
    <m/>
    <m/>
    <b v="1"/>
    <b v="1"/>
    <b v="1"/>
    <n v="0"/>
    <n v="0"/>
  </r>
  <r>
    <n v="45"/>
    <x v="1"/>
    <x v="0"/>
    <n v="193"/>
    <x v="1"/>
    <n v="6"/>
    <s v="Near"/>
    <n v="4"/>
    <s v="Master"/>
    <s v="Other"/>
    <n v="1"/>
    <n v="101"/>
    <n v="4"/>
    <x v="2"/>
    <x v="1"/>
    <n v="52"/>
    <n v="3"/>
    <s v="High"/>
    <n v="3"/>
    <s v="Senior"/>
    <x v="7"/>
    <n v="1"/>
    <x v="3"/>
    <x v="1"/>
    <n v="13245"/>
    <x v="2"/>
    <n v="15067"/>
    <n v="4"/>
    <s v="Y"/>
    <x v="0"/>
    <n v="14"/>
    <n v="3"/>
    <s v="Meet Expect"/>
    <n v="2"/>
    <s v="Medium"/>
    <n v="80"/>
    <n v="0"/>
    <s v="None"/>
    <n v="17"/>
    <s v="11-20"/>
    <n v="3"/>
    <n v="4"/>
    <x v="3"/>
    <n v="0"/>
    <s v="New Employee"/>
    <n v="0"/>
    <n v="0"/>
    <x v="0"/>
    <n v="0"/>
    <n v="0"/>
    <m/>
    <m/>
    <n v="0"/>
    <m/>
    <n v="0"/>
    <m/>
    <n v="0"/>
    <m/>
    <n v="0"/>
    <m/>
    <n v="0"/>
    <m/>
    <m/>
    <m/>
    <m/>
    <m/>
    <m/>
    <m/>
    <m/>
    <x v="0"/>
    <m/>
    <m/>
    <m/>
    <m/>
    <m/>
    <b v="1"/>
    <b v="1"/>
    <b v="1"/>
    <n v="0"/>
    <n v="1"/>
  </r>
  <r>
    <n v="37"/>
    <x v="1"/>
    <x v="0"/>
    <n v="397"/>
    <x v="1"/>
    <n v="7"/>
    <s v="Near"/>
    <n v="4"/>
    <s v="Master"/>
    <s v="Medical"/>
    <n v="1"/>
    <n v="102"/>
    <n v="1"/>
    <x v="3"/>
    <x v="1"/>
    <n v="30"/>
    <n v="3"/>
    <s v="High"/>
    <n v="3"/>
    <s v="Senior"/>
    <x v="7"/>
    <n v="3"/>
    <x v="2"/>
    <x v="0"/>
    <n v="13664"/>
    <x v="2"/>
    <n v="25258"/>
    <n v="4"/>
    <s v="Y"/>
    <x v="1"/>
    <n v="13"/>
    <n v="3"/>
    <s v="Meet Expect"/>
    <n v="1"/>
    <s v="Low"/>
    <n v="80"/>
    <n v="0"/>
    <s v="None"/>
    <n v="16"/>
    <s v="11-20"/>
    <n v="3"/>
    <n v="4"/>
    <x v="3"/>
    <n v="5"/>
    <s v="Experienced"/>
    <n v="2"/>
    <n v="0"/>
    <x v="0"/>
    <n v="2"/>
    <n v="0"/>
    <m/>
    <m/>
    <n v="0"/>
    <m/>
    <n v="0"/>
    <m/>
    <n v="0"/>
    <m/>
    <n v="0"/>
    <m/>
    <n v="0"/>
    <m/>
    <m/>
    <m/>
    <m/>
    <m/>
    <m/>
    <m/>
    <m/>
    <x v="0"/>
    <m/>
    <m/>
    <m/>
    <m/>
    <m/>
    <b v="1"/>
    <b v="1"/>
    <b v="1"/>
    <n v="0"/>
    <n v="0"/>
  </r>
  <r>
    <n v="46"/>
    <x v="1"/>
    <x v="0"/>
    <n v="945"/>
    <x v="2"/>
    <n v="5"/>
    <s v="Near"/>
    <n v="2"/>
    <s v="College"/>
    <s v="Medical"/>
    <n v="1"/>
    <n v="103"/>
    <n v="2"/>
    <x v="0"/>
    <x v="1"/>
    <n v="80"/>
    <n v="3"/>
    <s v="High"/>
    <n v="2"/>
    <s v="Junior"/>
    <x v="8"/>
    <n v="2"/>
    <x v="1"/>
    <x v="2"/>
    <n v="5021"/>
    <x v="0"/>
    <n v="10425"/>
    <n v="8"/>
    <s v="Y"/>
    <x v="0"/>
    <n v="22"/>
    <n v="4"/>
    <s v="Exceed Expect"/>
    <n v="4"/>
    <s v="Very High"/>
    <n v="80"/>
    <n v="1"/>
    <s v="Basic"/>
    <n v="16"/>
    <s v="11-20"/>
    <n v="2"/>
    <n v="3"/>
    <x v="1"/>
    <n v="4"/>
    <s v="Experienced"/>
    <n v="2"/>
    <n v="0"/>
    <x v="0"/>
    <n v="2"/>
    <n v="0"/>
    <m/>
    <m/>
    <n v="0"/>
    <m/>
    <n v="0"/>
    <m/>
    <n v="0"/>
    <m/>
    <n v="0"/>
    <m/>
    <n v="0"/>
    <m/>
    <m/>
    <m/>
    <m/>
    <m/>
    <m/>
    <m/>
    <m/>
    <x v="1"/>
    <m/>
    <m/>
    <m/>
    <m/>
    <m/>
    <b v="1"/>
    <b v="1"/>
    <b v="1"/>
    <n v="0"/>
    <n v="1"/>
  </r>
  <r>
    <n v="30"/>
    <x v="1"/>
    <x v="0"/>
    <n v="852"/>
    <x v="1"/>
    <n v="1"/>
    <s v="Near"/>
    <n v="1"/>
    <s v="Below College"/>
    <s v="Life Sciences"/>
    <n v="1"/>
    <n v="104"/>
    <n v="4"/>
    <x v="2"/>
    <x v="1"/>
    <n v="55"/>
    <n v="2"/>
    <s v="Medium"/>
    <n v="2"/>
    <s v="Junior"/>
    <x v="2"/>
    <n v="4"/>
    <x v="0"/>
    <x v="1"/>
    <n v="5126"/>
    <x v="0"/>
    <n v="15998"/>
    <n v="1"/>
    <s v="Y"/>
    <x v="0"/>
    <n v="12"/>
    <n v="3"/>
    <s v="Meet Expect"/>
    <n v="3"/>
    <s v="High"/>
    <n v="80"/>
    <n v="2"/>
    <s v="Medium"/>
    <n v="10"/>
    <s v="6-10"/>
    <n v="1"/>
    <n v="2"/>
    <x v="2"/>
    <n v="10"/>
    <s v="Veteran"/>
    <n v="8"/>
    <n v="3"/>
    <x v="1"/>
    <n v="0"/>
    <n v="0"/>
    <m/>
    <m/>
    <n v="0"/>
    <m/>
    <n v="0"/>
    <m/>
    <n v="0"/>
    <m/>
    <n v="0"/>
    <m/>
    <n v="0"/>
    <m/>
    <m/>
    <m/>
    <m/>
    <m/>
    <m/>
    <m/>
    <m/>
    <x v="2"/>
    <m/>
    <m/>
    <m/>
    <m/>
    <m/>
    <b v="1"/>
    <b v="1"/>
    <b v="1"/>
    <n v="0"/>
    <n v="1"/>
  </r>
  <r>
    <n v="35"/>
    <x v="1"/>
    <x v="0"/>
    <n v="1214"/>
    <x v="1"/>
    <n v="1"/>
    <s v="Near"/>
    <n v="3"/>
    <s v="Bachelor"/>
    <s v="Medical"/>
    <n v="1"/>
    <n v="105"/>
    <n v="2"/>
    <x v="0"/>
    <x v="1"/>
    <n v="30"/>
    <n v="2"/>
    <s v="Medium"/>
    <n v="1"/>
    <s v="Entry Level"/>
    <x v="1"/>
    <n v="3"/>
    <x v="2"/>
    <x v="0"/>
    <n v="2859"/>
    <x v="1"/>
    <n v="26278"/>
    <n v="1"/>
    <s v="Y"/>
    <x v="1"/>
    <n v="18"/>
    <n v="3"/>
    <s v="Meet Expect"/>
    <n v="1"/>
    <s v="Low"/>
    <n v="80"/>
    <n v="0"/>
    <s v="None"/>
    <n v="6"/>
    <s v="6-10"/>
    <n v="3"/>
    <n v="3"/>
    <x v="1"/>
    <n v="6"/>
    <s v="Experienced"/>
    <n v="4"/>
    <n v="0"/>
    <x v="0"/>
    <n v="4"/>
    <n v="0"/>
    <m/>
    <m/>
    <n v="0"/>
    <m/>
    <n v="0"/>
    <m/>
    <n v="0"/>
    <m/>
    <n v="0"/>
    <m/>
    <n v="0"/>
    <m/>
    <m/>
    <m/>
    <m/>
    <m/>
    <m/>
    <m/>
    <m/>
    <x v="2"/>
    <m/>
    <m/>
    <m/>
    <m/>
    <m/>
    <b v="1"/>
    <b v="1"/>
    <b v="1"/>
    <n v="0"/>
    <n v="0"/>
  </r>
  <r>
    <n v="55"/>
    <x v="1"/>
    <x v="0"/>
    <n v="111"/>
    <x v="0"/>
    <n v="1"/>
    <s v="Near"/>
    <n v="2"/>
    <s v="College"/>
    <s v="Life Sciences"/>
    <n v="1"/>
    <n v="106"/>
    <n v="1"/>
    <x v="3"/>
    <x v="1"/>
    <n v="70"/>
    <n v="3"/>
    <s v="High"/>
    <n v="3"/>
    <s v="Senior"/>
    <x v="0"/>
    <n v="4"/>
    <x v="0"/>
    <x v="1"/>
    <n v="10239"/>
    <x v="2"/>
    <n v="18092"/>
    <n v="3"/>
    <s v="Y"/>
    <x v="1"/>
    <n v="14"/>
    <n v="3"/>
    <s v="Meet Expect"/>
    <n v="4"/>
    <s v="Very High"/>
    <n v="80"/>
    <n v="1"/>
    <s v="Basic"/>
    <n v="24"/>
    <s v="20+"/>
    <n v="4"/>
    <n v="3"/>
    <x v="1"/>
    <n v="1"/>
    <s v="New Employee"/>
    <n v="0"/>
    <n v="1"/>
    <x v="1"/>
    <n v="0"/>
    <n v="0"/>
    <m/>
    <m/>
    <n v="0"/>
    <m/>
    <n v="0"/>
    <m/>
    <n v="0"/>
    <m/>
    <n v="0"/>
    <m/>
    <n v="0"/>
    <m/>
    <m/>
    <m/>
    <m/>
    <m/>
    <m/>
    <m/>
    <m/>
    <x v="1"/>
    <m/>
    <m/>
    <m/>
    <m/>
    <m/>
    <b v="1"/>
    <b v="1"/>
    <b v="1"/>
    <n v="0"/>
    <n v="0"/>
  </r>
  <r>
    <n v="38"/>
    <x v="1"/>
    <x v="2"/>
    <n v="573"/>
    <x v="1"/>
    <n v="6"/>
    <s v="Near"/>
    <n v="3"/>
    <s v="Bachelor"/>
    <s v="Medical"/>
    <n v="1"/>
    <n v="107"/>
    <n v="2"/>
    <x v="0"/>
    <x v="0"/>
    <n v="79"/>
    <n v="1"/>
    <s v="Low"/>
    <n v="2"/>
    <s v="Junior"/>
    <x v="1"/>
    <n v="4"/>
    <x v="0"/>
    <x v="2"/>
    <n v="5329"/>
    <x v="0"/>
    <n v="15717"/>
    <n v="7"/>
    <s v="Y"/>
    <x v="0"/>
    <n v="12"/>
    <n v="3"/>
    <s v="Meet Expect"/>
    <n v="4"/>
    <s v="Very High"/>
    <n v="80"/>
    <n v="3"/>
    <s v="High"/>
    <n v="17"/>
    <s v="11-20"/>
    <n v="3"/>
    <n v="3"/>
    <x v="1"/>
    <n v="13"/>
    <s v="Veteran"/>
    <n v="11"/>
    <n v="1"/>
    <x v="1"/>
    <n v="9"/>
    <n v="0"/>
    <m/>
    <m/>
    <n v="0"/>
    <m/>
    <n v="0"/>
    <m/>
    <n v="0"/>
    <m/>
    <n v="0"/>
    <m/>
    <n v="0"/>
    <m/>
    <m/>
    <m/>
    <m/>
    <m/>
    <m/>
    <m/>
    <m/>
    <x v="0"/>
    <m/>
    <m/>
    <m/>
    <m/>
    <m/>
    <b v="1"/>
    <b v="1"/>
    <b v="1"/>
    <n v="0"/>
    <n v="1"/>
  </r>
  <r>
    <n v="34"/>
    <x v="1"/>
    <x v="0"/>
    <n v="1153"/>
    <x v="1"/>
    <n v="1"/>
    <s v="Near"/>
    <n v="2"/>
    <s v="College"/>
    <s v="Medical"/>
    <n v="1"/>
    <n v="110"/>
    <n v="1"/>
    <x v="3"/>
    <x v="1"/>
    <n v="94"/>
    <n v="3"/>
    <s v="High"/>
    <n v="2"/>
    <s v="Junior"/>
    <x v="3"/>
    <n v="2"/>
    <x v="1"/>
    <x v="1"/>
    <n v="4325"/>
    <x v="0"/>
    <n v="17736"/>
    <n v="1"/>
    <s v="Y"/>
    <x v="1"/>
    <n v="15"/>
    <n v="3"/>
    <s v="Meet Expect"/>
    <n v="3"/>
    <s v="High"/>
    <n v="80"/>
    <n v="0"/>
    <s v="None"/>
    <n v="5"/>
    <s v="0-5"/>
    <n v="2"/>
    <n v="3"/>
    <x v="1"/>
    <n v="5"/>
    <s v="Experienced"/>
    <n v="2"/>
    <n v="1"/>
    <x v="1"/>
    <n v="3"/>
    <n v="0"/>
    <m/>
    <m/>
    <n v="0"/>
    <m/>
    <n v="0"/>
    <m/>
    <n v="0"/>
    <m/>
    <n v="0"/>
    <m/>
    <n v="0"/>
    <m/>
    <m/>
    <m/>
    <m/>
    <m/>
    <m/>
    <m/>
    <m/>
    <x v="2"/>
    <m/>
    <m/>
    <m/>
    <m/>
    <m/>
    <b v="1"/>
    <b v="1"/>
    <b v="1"/>
    <n v="0"/>
    <n v="0"/>
  </r>
  <r>
    <n v="56"/>
    <x v="1"/>
    <x v="0"/>
    <n v="1400"/>
    <x v="1"/>
    <n v="7"/>
    <s v="Near"/>
    <n v="3"/>
    <s v="Bachelor"/>
    <s v="Life Sciences"/>
    <n v="1"/>
    <n v="112"/>
    <n v="4"/>
    <x v="2"/>
    <x v="1"/>
    <n v="49"/>
    <n v="1"/>
    <s v="Low"/>
    <n v="3"/>
    <s v="Senior"/>
    <x v="3"/>
    <n v="4"/>
    <x v="0"/>
    <x v="0"/>
    <n v="7260"/>
    <x v="2"/>
    <n v="21698"/>
    <n v="4"/>
    <s v="Y"/>
    <x v="1"/>
    <n v="11"/>
    <n v="3"/>
    <s v="Meet Expect"/>
    <n v="1"/>
    <s v="Low"/>
    <n v="80"/>
    <n v="0"/>
    <s v="None"/>
    <n v="37"/>
    <s v="20+"/>
    <n v="3"/>
    <n v="2"/>
    <x v="2"/>
    <n v="6"/>
    <s v="Experienced"/>
    <n v="4"/>
    <n v="0"/>
    <x v="0"/>
    <n v="2"/>
    <n v="0"/>
    <m/>
    <m/>
    <n v="0"/>
    <m/>
    <n v="0"/>
    <m/>
    <n v="0"/>
    <m/>
    <n v="0"/>
    <m/>
    <n v="0"/>
    <m/>
    <m/>
    <m/>
    <m/>
    <m/>
    <m/>
    <m/>
    <m/>
    <x v="1"/>
    <m/>
    <m/>
    <m/>
    <m/>
    <m/>
    <b v="1"/>
    <b v="1"/>
    <b v="1"/>
    <n v="0"/>
    <n v="0"/>
  </r>
  <r>
    <n v="23"/>
    <x v="1"/>
    <x v="0"/>
    <n v="541"/>
    <x v="0"/>
    <n v="2"/>
    <s v="Near"/>
    <n v="1"/>
    <s v="Below College"/>
    <s v="Technical Degree"/>
    <n v="1"/>
    <n v="113"/>
    <n v="3"/>
    <x v="1"/>
    <x v="1"/>
    <n v="62"/>
    <n v="3"/>
    <s v="High"/>
    <n v="1"/>
    <s v="Entry Level"/>
    <x v="6"/>
    <n v="1"/>
    <x v="3"/>
    <x v="2"/>
    <n v="2322"/>
    <x v="1"/>
    <n v="9518"/>
    <n v="3"/>
    <s v="Y"/>
    <x v="1"/>
    <n v="13"/>
    <n v="3"/>
    <s v="Meet Expect"/>
    <n v="3"/>
    <s v="High"/>
    <n v="80"/>
    <n v="1"/>
    <s v="Basic"/>
    <n v="3"/>
    <s v="0-5"/>
    <n v="3"/>
    <n v="3"/>
    <x v="1"/>
    <n v="0"/>
    <s v="New Employee"/>
    <n v="0"/>
    <n v="0"/>
    <x v="0"/>
    <n v="0"/>
    <n v="0"/>
    <m/>
    <m/>
    <n v="0"/>
    <m/>
    <n v="0"/>
    <m/>
    <n v="0"/>
    <m/>
    <n v="0"/>
    <m/>
    <n v="0"/>
    <m/>
    <m/>
    <m/>
    <m/>
    <m/>
    <m/>
    <m/>
    <m/>
    <x v="3"/>
    <m/>
    <m/>
    <m/>
    <m/>
    <m/>
    <b v="1"/>
    <b v="1"/>
    <b v="1"/>
    <n v="0"/>
    <n v="0"/>
  </r>
  <r>
    <n v="51"/>
    <x v="1"/>
    <x v="0"/>
    <n v="432"/>
    <x v="1"/>
    <n v="9"/>
    <s v="Near"/>
    <n v="4"/>
    <s v="Master"/>
    <s v="Life Sciences"/>
    <n v="1"/>
    <n v="116"/>
    <n v="4"/>
    <x v="2"/>
    <x v="1"/>
    <n v="96"/>
    <n v="3"/>
    <s v="High"/>
    <n v="1"/>
    <s v="Entry Level"/>
    <x v="2"/>
    <n v="4"/>
    <x v="0"/>
    <x v="1"/>
    <n v="2075"/>
    <x v="1"/>
    <n v="18725"/>
    <n v="3"/>
    <s v="Y"/>
    <x v="1"/>
    <n v="23"/>
    <n v="4"/>
    <s v="Exceed Expect"/>
    <n v="2"/>
    <s v="Medium"/>
    <n v="80"/>
    <n v="2"/>
    <s v="Medium"/>
    <n v="10"/>
    <s v="6-10"/>
    <n v="4"/>
    <n v="3"/>
    <x v="1"/>
    <n v="4"/>
    <s v="Experienced"/>
    <n v="2"/>
    <n v="0"/>
    <x v="0"/>
    <n v="3"/>
    <n v="0"/>
    <m/>
    <m/>
    <n v="0"/>
    <m/>
    <n v="0"/>
    <m/>
    <n v="0"/>
    <m/>
    <n v="0"/>
    <m/>
    <n v="0"/>
    <m/>
    <m/>
    <m/>
    <m/>
    <m/>
    <m/>
    <m/>
    <m/>
    <x v="1"/>
    <m/>
    <m/>
    <m/>
    <m/>
    <m/>
    <b v="1"/>
    <b v="1"/>
    <b v="1"/>
    <n v="0"/>
    <n v="0"/>
  </r>
  <r>
    <n v="30"/>
    <x v="1"/>
    <x v="0"/>
    <n v="288"/>
    <x v="1"/>
    <n v="2"/>
    <s v="Near"/>
    <n v="3"/>
    <s v="Bachelor"/>
    <s v="Life Sciences"/>
    <n v="1"/>
    <n v="117"/>
    <n v="3"/>
    <x v="1"/>
    <x v="1"/>
    <n v="99"/>
    <n v="2"/>
    <s v="Medium"/>
    <n v="2"/>
    <s v="Junior"/>
    <x v="4"/>
    <n v="4"/>
    <x v="0"/>
    <x v="1"/>
    <n v="4152"/>
    <x v="0"/>
    <n v="15830"/>
    <n v="1"/>
    <s v="Y"/>
    <x v="1"/>
    <n v="19"/>
    <n v="3"/>
    <s v="Meet Expect"/>
    <n v="1"/>
    <s v="Low"/>
    <n v="80"/>
    <n v="3"/>
    <s v="High"/>
    <n v="11"/>
    <s v="11-20"/>
    <n v="3"/>
    <n v="3"/>
    <x v="1"/>
    <n v="11"/>
    <s v="Veteran"/>
    <n v="10"/>
    <n v="10"/>
    <x v="2"/>
    <n v="8"/>
    <n v="0"/>
    <m/>
    <m/>
    <n v="0"/>
    <m/>
    <n v="0"/>
    <m/>
    <n v="0"/>
    <m/>
    <n v="0"/>
    <m/>
    <n v="0"/>
    <m/>
    <m/>
    <m/>
    <m/>
    <m/>
    <m/>
    <m/>
    <m/>
    <x v="2"/>
    <m/>
    <m/>
    <m/>
    <m/>
    <m/>
    <b v="1"/>
    <b v="1"/>
    <b v="1"/>
    <n v="0"/>
    <n v="0"/>
  </r>
  <r>
    <n v="46"/>
    <x v="0"/>
    <x v="0"/>
    <n v="669"/>
    <x v="0"/>
    <n v="9"/>
    <s v="Near"/>
    <n v="2"/>
    <s v="College"/>
    <s v="Medical"/>
    <n v="1"/>
    <n v="118"/>
    <n v="3"/>
    <x v="1"/>
    <x v="1"/>
    <n v="64"/>
    <n v="2"/>
    <s v="Medium"/>
    <n v="3"/>
    <s v="Senior"/>
    <x v="0"/>
    <n v="4"/>
    <x v="0"/>
    <x v="0"/>
    <n v="9619"/>
    <x v="2"/>
    <n v="13596"/>
    <n v="1"/>
    <s v="Y"/>
    <x v="1"/>
    <n v="16"/>
    <n v="3"/>
    <s v="Meet Expect"/>
    <n v="4"/>
    <s v="Very High"/>
    <n v="80"/>
    <n v="0"/>
    <s v="None"/>
    <n v="9"/>
    <s v="6-10"/>
    <n v="3"/>
    <n v="3"/>
    <x v="1"/>
    <n v="9"/>
    <s v="Veteran"/>
    <n v="8"/>
    <n v="4"/>
    <x v="2"/>
    <n v="7"/>
    <n v="0"/>
    <m/>
    <m/>
    <n v="0"/>
    <m/>
    <n v="0"/>
    <m/>
    <n v="0"/>
    <m/>
    <n v="0"/>
    <m/>
    <n v="0"/>
    <m/>
    <m/>
    <m/>
    <m/>
    <m/>
    <m/>
    <m/>
    <m/>
    <x v="1"/>
    <m/>
    <m/>
    <m/>
    <m/>
    <m/>
    <b v="1"/>
    <b v="1"/>
    <b v="1"/>
    <n v="1"/>
    <n v="0"/>
  </r>
  <r>
    <n v="40"/>
    <x v="1"/>
    <x v="1"/>
    <n v="530"/>
    <x v="1"/>
    <n v="1"/>
    <s v="Near"/>
    <n v="4"/>
    <s v="Master"/>
    <s v="Life Sciences"/>
    <n v="1"/>
    <n v="119"/>
    <n v="3"/>
    <x v="1"/>
    <x v="1"/>
    <n v="78"/>
    <n v="2"/>
    <s v="Medium"/>
    <n v="4"/>
    <s v="Manager"/>
    <x v="4"/>
    <n v="2"/>
    <x v="1"/>
    <x v="1"/>
    <n v="13503"/>
    <x v="2"/>
    <n v="14115"/>
    <n v="1"/>
    <s v="Y"/>
    <x v="1"/>
    <n v="22"/>
    <n v="4"/>
    <s v="Exceed Expect"/>
    <n v="4"/>
    <s v="Very High"/>
    <n v="80"/>
    <n v="1"/>
    <s v="Basic"/>
    <n v="22"/>
    <s v="20+"/>
    <n v="3"/>
    <n v="2"/>
    <x v="2"/>
    <n v="22"/>
    <s v="Veteran"/>
    <n v="3"/>
    <n v="11"/>
    <x v="2"/>
    <n v="11"/>
    <n v="0"/>
    <m/>
    <m/>
    <n v="0"/>
    <m/>
    <n v="0"/>
    <m/>
    <n v="0"/>
    <m/>
    <n v="0"/>
    <m/>
    <n v="0"/>
    <m/>
    <m/>
    <m/>
    <m/>
    <m/>
    <m/>
    <m/>
    <m/>
    <x v="0"/>
    <m/>
    <m/>
    <m/>
    <m/>
    <m/>
    <b v="1"/>
    <b v="1"/>
    <b v="1"/>
    <n v="0"/>
    <n v="0"/>
  </r>
  <r>
    <n v="51"/>
    <x v="1"/>
    <x v="0"/>
    <n v="632"/>
    <x v="0"/>
    <n v="21"/>
    <s v="Very Far"/>
    <n v="4"/>
    <s v="Master"/>
    <s v="Marketing"/>
    <n v="1"/>
    <n v="120"/>
    <n v="3"/>
    <x v="1"/>
    <x v="1"/>
    <n v="71"/>
    <n v="3"/>
    <s v="High"/>
    <n v="2"/>
    <s v="Junior"/>
    <x v="0"/>
    <n v="4"/>
    <x v="0"/>
    <x v="0"/>
    <n v="5441"/>
    <x v="0"/>
    <n v="8423"/>
    <n v="0"/>
    <s v="Y"/>
    <x v="0"/>
    <n v="22"/>
    <n v="4"/>
    <s v="Exceed Expect"/>
    <n v="4"/>
    <s v="Very High"/>
    <n v="80"/>
    <n v="0"/>
    <s v="None"/>
    <n v="11"/>
    <s v="11-20"/>
    <n v="2"/>
    <n v="1"/>
    <x v="0"/>
    <n v="10"/>
    <s v="Veteran"/>
    <n v="7"/>
    <n v="1"/>
    <x v="1"/>
    <n v="0"/>
    <n v="0"/>
    <m/>
    <m/>
    <n v="0"/>
    <m/>
    <n v="0"/>
    <m/>
    <n v="0"/>
    <m/>
    <n v="0"/>
    <m/>
    <n v="0"/>
    <m/>
    <m/>
    <m/>
    <m/>
    <m/>
    <m/>
    <m/>
    <m/>
    <x v="1"/>
    <m/>
    <m/>
    <m/>
    <m/>
    <m/>
    <b v="1"/>
    <b v="1"/>
    <b v="1"/>
    <n v="0"/>
    <n v="1"/>
  </r>
  <r>
    <n v="30"/>
    <x v="1"/>
    <x v="0"/>
    <n v="1334"/>
    <x v="0"/>
    <n v="4"/>
    <s v="Near"/>
    <n v="2"/>
    <s v="College"/>
    <s v="Medical"/>
    <n v="1"/>
    <n v="121"/>
    <n v="3"/>
    <x v="1"/>
    <x v="0"/>
    <n v="63"/>
    <n v="2"/>
    <s v="Medium"/>
    <n v="2"/>
    <s v="Junior"/>
    <x v="0"/>
    <n v="2"/>
    <x v="1"/>
    <x v="2"/>
    <n v="5209"/>
    <x v="0"/>
    <n v="19760"/>
    <n v="1"/>
    <s v="Y"/>
    <x v="0"/>
    <n v="12"/>
    <n v="3"/>
    <s v="Meet Expect"/>
    <n v="2"/>
    <s v="Medium"/>
    <n v="80"/>
    <n v="3"/>
    <s v="High"/>
    <n v="11"/>
    <s v="11-20"/>
    <n v="4"/>
    <n v="2"/>
    <x v="2"/>
    <n v="11"/>
    <s v="Veteran"/>
    <n v="8"/>
    <n v="2"/>
    <x v="1"/>
    <n v="7"/>
    <n v="0"/>
    <m/>
    <m/>
    <n v="0"/>
    <m/>
    <n v="0"/>
    <m/>
    <n v="0"/>
    <m/>
    <n v="0"/>
    <m/>
    <n v="0"/>
    <m/>
    <m/>
    <m/>
    <m/>
    <m/>
    <m/>
    <m/>
    <m/>
    <x v="2"/>
    <m/>
    <m/>
    <m/>
    <m/>
    <m/>
    <b v="1"/>
    <b v="1"/>
    <b v="1"/>
    <n v="0"/>
    <n v="1"/>
  </r>
  <r>
    <n v="46"/>
    <x v="1"/>
    <x v="1"/>
    <n v="638"/>
    <x v="1"/>
    <n v="1"/>
    <s v="Near"/>
    <n v="3"/>
    <s v="Bachelor"/>
    <s v="Medical"/>
    <n v="1"/>
    <n v="124"/>
    <n v="3"/>
    <x v="1"/>
    <x v="1"/>
    <n v="40"/>
    <n v="2"/>
    <s v="Medium"/>
    <n v="3"/>
    <s v="Senior"/>
    <x v="4"/>
    <n v="1"/>
    <x v="3"/>
    <x v="1"/>
    <n v="10673"/>
    <x v="2"/>
    <n v="3142"/>
    <n v="2"/>
    <s v="Y"/>
    <x v="0"/>
    <n v="13"/>
    <n v="3"/>
    <s v="Meet Expect"/>
    <n v="3"/>
    <s v="High"/>
    <n v="80"/>
    <n v="1"/>
    <s v="Basic"/>
    <n v="21"/>
    <s v="20+"/>
    <n v="5"/>
    <n v="2"/>
    <x v="2"/>
    <n v="10"/>
    <s v="Veteran"/>
    <n v="9"/>
    <n v="9"/>
    <x v="2"/>
    <n v="5"/>
    <n v="0"/>
    <m/>
    <m/>
    <n v="0"/>
    <m/>
    <n v="0"/>
    <m/>
    <n v="0"/>
    <m/>
    <n v="0"/>
    <m/>
    <n v="0"/>
    <m/>
    <m/>
    <m/>
    <m/>
    <m/>
    <m/>
    <m/>
    <m/>
    <x v="1"/>
    <m/>
    <m/>
    <m/>
    <m/>
    <m/>
    <b v="1"/>
    <b v="1"/>
    <b v="1"/>
    <n v="0"/>
    <n v="1"/>
  </r>
  <r>
    <n v="32"/>
    <x v="1"/>
    <x v="0"/>
    <n v="1093"/>
    <x v="0"/>
    <n v="6"/>
    <s v="Near"/>
    <n v="4"/>
    <s v="Master"/>
    <s v="Medical"/>
    <n v="1"/>
    <n v="125"/>
    <n v="2"/>
    <x v="0"/>
    <x v="1"/>
    <n v="87"/>
    <n v="3"/>
    <s v="High"/>
    <n v="2"/>
    <s v="Junior"/>
    <x v="0"/>
    <n v="3"/>
    <x v="2"/>
    <x v="0"/>
    <n v="5010"/>
    <x v="0"/>
    <n v="24301"/>
    <n v="1"/>
    <s v="Y"/>
    <x v="1"/>
    <n v="16"/>
    <n v="3"/>
    <s v="Meet Expect"/>
    <n v="1"/>
    <s v="Low"/>
    <n v="80"/>
    <n v="0"/>
    <s v="None"/>
    <n v="12"/>
    <s v="11-20"/>
    <n v="0"/>
    <n v="3"/>
    <x v="1"/>
    <n v="11"/>
    <s v="Veteran"/>
    <n v="8"/>
    <n v="5"/>
    <x v="2"/>
    <n v="7"/>
    <n v="0"/>
    <m/>
    <m/>
    <n v="0"/>
    <m/>
    <n v="0"/>
    <m/>
    <n v="0"/>
    <m/>
    <n v="0"/>
    <m/>
    <n v="0"/>
    <m/>
    <m/>
    <m/>
    <m/>
    <m/>
    <m/>
    <m/>
    <m/>
    <x v="2"/>
    <m/>
    <m/>
    <m/>
    <m/>
    <m/>
    <b v="1"/>
    <b v="1"/>
    <b v="1"/>
    <n v="0"/>
    <n v="0"/>
  </r>
  <r>
    <n v="54"/>
    <x v="1"/>
    <x v="0"/>
    <n v="1217"/>
    <x v="1"/>
    <n v="2"/>
    <s v="Near"/>
    <n v="4"/>
    <s v="Master"/>
    <s v="Technical Degree"/>
    <n v="1"/>
    <n v="126"/>
    <n v="1"/>
    <x v="3"/>
    <x v="0"/>
    <n v="60"/>
    <n v="3"/>
    <s v="High"/>
    <n v="3"/>
    <s v="Senior"/>
    <x v="7"/>
    <n v="3"/>
    <x v="2"/>
    <x v="1"/>
    <n v="13549"/>
    <x v="2"/>
    <n v="24001"/>
    <n v="9"/>
    <s v="Y"/>
    <x v="1"/>
    <n v="12"/>
    <n v="3"/>
    <s v="Meet Expect"/>
    <n v="1"/>
    <s v="Low"/>
    <n v="80"/>
    <n v="1"/>
    <s v="Basic"/>
    <n v="16"/>
    <s v="11-20"/>
    <n v="5"/>
    <n v="1"/>
    <x v="0"/>
    <n v="4"/>
    <s v="Experienced"/>
    <n v="3"/>
    <n v="0"/>
    <x v="0"/>
    <n v="3"/>
    <n v="0"/>
    <m/>
    <m/>
    <n v="0"/>
    <m/>
    <n v="0"/>
    <m/>
    <n v="0"/>
    <m/>
    <n v="0"/>
    <m/>
    <n v="0"/>
    <m/>
    <m/>
    <m/>
    <m/>
    <m/>
    <m/>
    <m/>
    <m/>
    <x v="1"/>
    <m/>
    <m/>
    <m/>
    <m/>
    <m/>
    <b v="1"/>
    <b v="1"/>
    <b v="1"/>
    <n v="0"/>
    <n v="0"/>
  </r>
  <r>
    <n v="24"/>
    <x v="1"/>
    <x v="0"/>
    <n v="1353"/>
    <x v="0"/>
    <n v="3"/>
    <s v="Near"/>
    <n v="2"/>
    <s v="College"/>
    <s v="Other"/>
    <n v="1"/>
    <n v="128"/>
    <n v="1"/>
    <x v="3"/>
    <x v="0"/>
    <n v="33"/>
    <n v="3"/>
    <s v="High"/>
    <n v="2"/>
    <s v="Junior"/>
    <x v="0"/>
    <n v="3"/>
    <x v="2"/>
    <x v="1"/>
    <n v="4999"/>
    <x v="0"/>
    <n v="17519"/>
    <n v="0"/>
    <s v="Y"/>
    <x v="1"/>
    <n v="21"/>
    <n v="4"/>
    <s v="Exceed Expect"/>
    <n v="1"/>
    <s v="Low"/>
    <n v="80"/>
    <n v="1"/>
    <s v="Basic"/>
    <n v="4"/>
    <s v="0-5"/>
    <n v="2"/>
    <n v="2"/>
    <x v="2"/>
    <n v="3"/>
    <s v="Early Career"/>
    <n v="2"/>
    <n v="0"/>
    <x v="0"/>
    <n v="2"/>
    <n v="0"/>
    <m/>
    <m/>
    <n v="0"/>
    <m/>
    <n v="0"/>
    <m/>
    <n v="0"/>
    <m/>
    <n v="0"/>
    <m/>
    <n v="0"/>
    <m/>
    <m/>
    <m/>
    <m/>
    <m/>
    <m/>
    <m/>
    <m/>
    <x v="3"/>
    <m/>
    <m/>
    <m/>
    <m/>
    <m/>
    <b v="1"/>
    <b v="1"/>
    <b v="1"/>
    <n v="0"/>
    <n v="0"/>
  </r>
  <r>
    <n v="28"/>
    <x v="1"/>
    <x v="2"/>
    <n v="120"/>
    <x v="0"/>
    <n v="4"/>
    <s v="Near"/>
    <n v="3"/>
    <s v="Bachelor"/>
    <s v="Medical"/>
    <n v="1"/>
    <n v="129"/>
    <n v="2"/>
    <x v="0"/>
    <x v="1"/>
    <n v="43"/>
    <n v="3"/>
    <s v="High"/>
    <n v="2"/>
    <s v="Junior"/>
    <x v="0"/>
    <n v="3"/>
    <x v="2"/>
    <x v="1"/>
    <n v="4221"/>
    <x v="0"/>
    <n v="8863"/>
    <n v="1"/>
    <s v="Y"/>
    <x v="1"/>
    <n v="15"/>
    <n v="3"/>
    <s v="Meet Expect"/>
    <n v="2"/>
    <s v="Medium"/>
    <n v="80"/>
    <n v="0"/>
    <s v="None"/>
    <n v="5"/>
    <s v="0-5"/>
    <n v="3"/>
    <n v="4"/>
    <x v="3"/>
    <n v="5"/>
    <s v="Experienced"/>
    <n v="4"/>
    <n v="0"/>
    <x v="0"/>
    <n v="4"/>
    <n v="0"/>
    <m/>
    <m/>
    <n v="0"/>
    <m/>
    <n v="0"/>
    <m/>
    <n v="0"/>
    <m/>
    <n v="0"/>
    <m/>
    <n v="0"/>
    <m/>
    <m/>
    <m/>
    <m/>
    <m/>
    <m/>
    <m/>
    <m/>
    <x v="2"/>
    <m/>
    <m/>
    <m/>
    <m/>
    <m/>
    <b v="1"/>
    <b v="1"/>
    <b v="1"/>
    <n v="0"/>
    <n v="0"/>
  </r>
  <r>
    <n v="58"/>
    <x v="1"/>
    <x v="0"/>
    <n v="682"/>
    <x v="0"/>
    <n v="10"/>
    <s v="Near"/>
    <n v="4"/>
    <s v="Master"/>
    <s v="Medical"/>
    <n v="1"/>
    <n v="131"/>
    <n v="4"/>
    <x v="2"/>
    <x v="1"/>
    <n v="37"/>
    <n v="3"/>
    <s v="High"/>
    <n v="4"/>
    <s v="Manager"/>
    <x v="0"/>
    <n v="3"/>
    <x v="2"/>
    <x v="0"/>
    <n v="13872"/>
    <x v="2"/>
    <n v="24409"/>
    <n v="0"/>
    <s v="Y"/>
    <x v="1"/>
    <n v="13"/>
    <n v="3"/>
    <s v="Meet Expect"/>
    <n v="3"/>
    <s v="High"/>
    <n v="80"/>
    <n v="0"/>
    <s v="None"/>
    <n v="38"/>
    <s v="20+"/>
    <n v="1"/>
    <n v="2"/>
    <x v="2"/>
    <n v="37"/>
    <s v="Veteran"/>
    <n v="10"/>
    <n v="1"/>
    <x v="1"/>
    <n v="8"/>
    <n v="0"/>
    <m/>
    <m/>
    <n v="0"/>
    <m/>
    <n v="0"/>
    <m/>
    <n v="0"/>
    <m/>
    <n v="0"/>
    <m/>
    <n v="0"/>
    <m/>
    <m/>
    <m/>
    <m/>
    <m/>
    <m/>
    <m/>
    <m/>
    <x v="1"/>
    <m/>
    <m/>
    <m/>
    <m/>
    <m/>
    <b v="1"/>
    <b v="1"/>
    <b v="1"/>
    <n v="0"/>
    <n v="0"/>
  </r>
  <r>
    <n v="44"/>
    <x v="1"/>
    <x v="2"/>
    <n v="489"/>
    <x v="1"/>
    <n v="23"/>
    <s v="Very Far"/>
    <n v="3"/>
    <s v="Bachelor"/>
    <s v="Medical"/>
    <n v="1"/>
    <n v="132"/>
    <n v="2"/>
    <x v="0"/>
    <x v="1"/>
    <n v="67"/>
    <n v="3"/>
    <s v="High"/>
    <n v="2"/>
    <s v="Junior"/>
    <x v="2"/>
    <n v="2"/>
    <x v="1"/>
    <x v="1"/>
    <n v="2042"/>
    <x v="1"/>
    <n v="25043"/>
    <n v="4"/>
    <s v="Y"/>
    <x v="1"/>
    <n v="12"/>
    <n v="3"/>
    <s v="Meet Expect"/>
    <n v="3"/>
    <s v="High"/>
    <n v="80"/>
    <n v="1"/>
    <s v="Basic"/>
    <n v="17"/>
    <s v="11-20"/>
    <n v="3"/>
    <n v="4"/>
    <x v="3"/>
    <n v="3"/>
    <s v="Early Career"/>
    <n v="2"/>
    <n v="1"/>
    <x v="1"/>
    <n v="2"/>
    <n v="0"/>
    <m/>
    <m/>
    <n v="0"/>
    <m/>
    <n v="0"/>
    <m/>
    <n v="0"/>
    <m/>
    <n v="0"/>
    <m/>
    <n v="0"/>
    <m/>
    <m/>
    <m/>
    <m/>
    <m/>
    <m/>
    <m/>
    <m/>
    <x v="0"/>
    <m/>
    <m/>
    <m/>
    <m/>
    <m/>
    <b v="1"/>
    <b v="1"/>
    <b v="1"/>
    <n v="0"/>
    <n v="0"/>
  </r>
  <r>
    <n v="37"/>
    <x v="0"/>
    <x v="0"/>
    <n v="807"/>
    <x v="2"/>
    <n v="6"/>
    <s v="Near"/>
    <n v="4"/>
    <s v="Master"/>
    <s v="Human Resources"/>
    <n v="1"/>
    <n v="133"/>
    <n v="3"/>
    <x v="1"/>
    <x v="1"/>
    <n v="63"/>
    <n v="3"/>
    <s v="High"/>
    <n v="1"/>
    <s v="Entry Level"/>
    <x v="8"/>
    <n v="1"/>
    <x v="3"/>
    <x v="2"/>
    <n v="2073"/>
    <x v="1"/>
    <n v="23648"/>
    <n v="4"/>
    <s v="Y"/>
    <x v="0"/>
    <n v="22"/>
    <n v="4"/>
    <s v="Exceed Expect"/>
    <n v="4"/>
    <s v="Very High"/>
    <n v="80"/>
    <n v="0"/>
    <s v="None"/>
    <n v="7"/>
    <s v="6-10"/>
    <n v="3"/>
    <n v="3"/>
    <x v="1"/>
    <n v="3"/>
    <s v="Early Career"/>
    <n v="2"/>
    <n v="0"/>
    <x v="0"/>
    <n v="2"/>
    <n v="0"/>
    <m/>
    <m/>
    <n v="0"/>
    <m/>
    <n v="0"/>
    <m/>
    <n v="0"/>
    <m/>
    <n v="0"/>
    <m/>
    <n v="0"/>
    <m/>
    <m/>
    <m/>
    <m/>
    <m/>
    <m/>
    <m/>
    <m/>
    <x v="0"/>
    <m/>
    <m/>
    <m/>
    <m/>
    <m/>
    <b v="1"/>
    <b v="1"/>
    <b v="1"/>
    <n v="1"/>
    <n v="1"/>
  </r>
  <r>
    <n v="32"/>
    <x v="1"/>
    <x v="0"/>
    <n v="827"/>
    <x v="1"/>
    <n v="1"/>
    <s v="Near"/>
    <n v="1"/>
    <s v="Below College"/>
    <s v="Life Sciences"/>
    <n v="1"/>
    <n v="134"/>
    <n v="4"/>
    <x v="2"/>
    <x v="1"/>
    <n v="71"/>
    <n v="3"/>
    <s v="High"/>
    <n v="1"/>
    <s v="Entry Level"/>
    <x v="1"/>
    <n v="1"/>
    <x v="3"/>
    <x v="0"/>
    <n v="2956"/>
    <x v="1"/>
    <n v="15178"/>
    <n v="1"/>
    <s v="Y"/>
    <x v="1"/>
    <n v="13"/>
    <n v="3"/>
    <s v="Meet Expect"/>
    <n v="4"/>
    <s v="Very High"/>
    <n v="80"/>
    <n v="0"/>
    <s v="None"/>
    <n v="1"/>
    <s v="0-5"/>
    <n v="2"/>
    <n v="3"/>
    <x v="1"/>
    <n v="1"/>
    <s v="New Employee"/>
    <n v="0"/>
    <n v="0"/>
    <x v="0"/>
    <n v="0"/>
    <n v="0"/>
    <m/>
    <m/>
    <n v="0"/>
    <m/>
    <n v="0"/>
    <m/>
    <n v="0"/>
    <m/>
    <n v="0"/>
    <m/>
    <n v="0"/>
    <m/>
    <m/>
    <m/>
    <m/>
    <m/>
    <m/>
    <m/>
    <m/>
    <x v="2"/>
    <m/>
    <m/>
    <m/>
    <m/>
    <m/>
    <b v="1"/>
    <b v="1"/>
    <b v="1"/>
    <n v="0"/>
    <n v="0"/>
  </r>
  <r>
    <n v="20"/>
    <x v="0"/>
    <x v="1"/>
    <n v="871"/>
    <x v="1"/>
    <n v="6"/>
    <s v="Near"/>
    <n v="3"/>
    <s v="Bachelor"/>
    <s v="Life Sciences"/>
    <n v="1"/>
    <n v="137"/>
    <n v="4"/>
    <x v="2"/>
    <x v="0"/>
    <n v="66"/>
    <n v="2"/>
    <s v="Medium"/>
    <n v="1"/>
    <s v="Entry Level"/>
    <x v="2"/>
    <n v="4"/>
    <x v="0"/>
    <x v="0"/>
    <n v="2926"/>
    <x v="1"/>
    <n v="19783"/>
    <n v="1"/>
    <s v="Y"/>
    <x v="0"/>
    <n v="18"/>
    <n v="3"/>
    <s v="Meet Expect"/>
    <n v="2"/>
    <s v="Medium"/>
    <n v="80"/>
    <n v="0"/>
    <s v="None"/>
    <n v="1"/>
    <s v="0-5"/>
    <n v="5"/>
    <n v="3"/>
    <x v="1"/>
    <n v="1"/>
    <s v="New Employee"/>
    <n v="0"/>
    <n v="1"/>
    <x v="1"/>
    <n v="0"/>
    <n v="0"/>
    <m/>
    <m/>
    <n v="0"/>
    <m/>
    <n v="0"/>
    <m/>
    <n v="0"/>
    <m/>
    <n v="0"/>
    <m/>
    <n v="0"/>
    <m/>
    <m/>
    <m/>
    <m/>
    <m/>
    <m/>
    <m/>
    <m/>
    <x v="3"/>
    <m/>
    <m/>
    <m/>
    <m/>
    <m/>
    <b v="1"/>
    <b v="1"/>
    <b v="1"/>
    <n v="1"/>
    <n v="1"/>
  </r>
  <r>
    <n v="34"/>
    <x v="1"/>
    <x v="0"/>
    <n v="665"/>
    <x v="1"/>
    <n v="6"/>
    <s v="Near"/>
    <n v="4"/>
    <s v="Master"/>
    <s v="Other"/>
    <n v="1"/>
    <n v="138"/>
    <n v="1"/>
    <x v="3"/>
    <x v="0"/>
    <n v="41"/>
    <n v="3"/>
    <s v="High"/>
    <n v="2"/>
    <s v="Junior"/>
    <x v="1"/>
    <n v="3"/>
    <x v="2"/>
    <x v="0"/>
    <n v="4809"/>
    <x v="0"/>
    <n v="12482"/>
    <n v="1"/>
    <s v="Y"/>
    <x v="1"/>
    <n v="14"/>
    <n v="3"/>
    <s v="Meet Expect"/>
    <n v="3"/>
    <s v="High"/>
    <n v="80"/>
    <n v="0"/>
    <s v="None"/>
    <n v="16"/>
    <s v="11-20"/>
    <n v="3"/>
    <n v="3"/>
    <x v="1"/>
    <n v="16"/>
    <s v="Veteran"/>
    <n v="13"/>
    <n v="2"/>
    <x v="1"/>
    <n v="10"/>
    <n v="0"/>
    <m/>
    <m/>
    <n v="0"/>
    <m/>
    <n v="0"/>
    <m/>
    <n v="0"/>
    <m/>
    <n v="0"/>
    <m/>
    <n v="0"/>
    <m/>
    <m/>
    <m/>
    <m/>
    <m/>
    <m/>
    <m/>
    <m/>
    <x v="2"/>
    <m/>
    <m/>
    <m/>
    <m/>
    <m/>
    <b v="1"/>
    <b v="1"/>
    <b v="1"/>
    <n v="0"/>
    <n v="0"/>
  </r>
  <r>
    <n v="37"/>
    <x v="1"/>
    <x v="2"/>
    <n v="1040"/>
    <x v="1"/>
    <n v="2"/>
    <s v="Near"/>
    <n v="2"/>
    <s v="College"/>
    <s v="Life Sciences"/>
    <n v="1"/>
    <n v="139"/>
    <n v="3"/>
    <x v="1"/>
    <x v="1"/>
    <n v="100"/>
    <n v="2"/>
    <s v="Medium"/>
    <n v="2"/>
    <s v="Junior"/>
    <x v="4"/>
    <n v="4"/>
    <x v="0"/>
    <x v="2"/>
    <n v="5163"/>
    <x v="0"/>
    <n v="15850"/>
    <n v="5"/>
    <s v="Y"/>
    <x v="1"/>
    <n v="14"/>
    <n v="3"/>
    <s v="Meet Expect"/>
    <n v="4"/>
    <s v="Very High"/>
    <n v="80"/>
    <n v="1"/>
    <s v="Basic"/>
    <n v="17"/>
    <s v="11-20"/>
    <n v="2"/>
    <n v="4"/>
    <x v="3"/>
    <n v="1"/>
    <s v="New Employee"/>
    <n v="0"/>
    <n v="0"/>
    <x v="0"/>
    <n v="0"/>
    <n v="0"/>
    <m/>
    <m/>
    <n v="0"/>
    <m/>
    <n v="0"/>
    <m/>
    <n v="0"/>
    <m/>
    <n v="0"/>
    <m/>
    <n v="0"/>
    <m/>
    <m/>
    <m/>
    <m/>
    <m/>
    <m/>
    <m/>
    <m/>
    <x v="0"/>
    <m/>
    <m/>
    <m/>
    <m/>
    <m/>
    <b v="1"/>
    <b v="1"/>
    <b v="1"/>
    <n v="0"/>
    <n v="0"/>
  </r>
  <r>
    <n v="59"/>
    <x v="1"/>
    <x v="2"/>
    <n v="1420"/>
    <x v="2"/>
    <n v="2"/>
    <s v="Near"/>
    <n v="4"/>
    <s v="Master"/>
    <s v="Human Resources"/>
    <n v="1"/>
    <n v="140"/>
    <n v="3"/>
    <x v="1"/>
    <x v="0"/>
    <n v="32"/>
    <n v="2"/>
    <s v="Medium"/>
    <n v="5"/>
    <s v="Director"/>
    <x v="5"/>
    <n v="4"/>
    <x v="0"/>
    <x v="1"/>
    <n v="18844"/>
    <x v="2"/>
    <n v="21922"/>
    <n v="9"/>
    <s v="Y"/>
    <x v="1"/>
    <n v="21"/>
    <n v="4"/>
    <s v="Exceed Expect"/>
    <n v="4"/>
    <s v="Very High"/>
    <n v="80"/>
    <n v="1"/>
    <s v="Basic"/>
    <n v="30"/>
    <s v="20+"/>
    <n v="3"/>
    <n v="3"/>
    <x v="1"/>
    <n v="3"/>
    <s v="Early Career"/>
    <n v="2"/>
    <n v="2"/>
    <x v="1"/>
    <n v="2"/>
    <n v="0"/>
    <m/>
    <m/>
    <n v="0"/>
    <m/>
    <n v="0"/>
    <m/>
    <n v="0"/>
    <m/>
    <n v="0"/>
    <m/>
    <n v="0"/>
    <m/>
    <m/>
    <m/>
    <m/>
    <m/>
    <m/>
    <m/>
    <m/>
    <x v="1"/>
    <m/>
    <m/>
    <m/>
    <m/>
    <m/>
    <b v="1"/>
    <b v="1"/>
    <b v="1"/>
    <n v="0"/>
    <n v="0"/>
  </r>
  <r>
    <n v="50"/>
    <x v="1"/>
    <x v="1"/>
    <n v="1115"/>
    <x v="1"/>
    <n v="1"/>
    <s v="Near"/>
    <n v="3"/>
    <s v="Bachelor"/>
    <s v="Life Sciences"/>
    <n v="1"/>
    <n v="141"/>
    <n v="1"/>
    <x v="3"/>
    <x v="0"/>
    <n v="73"/>
    <n v="3"/>
    <s v="High"/>
    <n v="5"/>
    <s v="Director"/>
    <x v="7"/>
    <n v="2"/>
    <x v="1"/>
    <x v="1"/>
    <n v="18172"/>
    <x v="2"/>
    <n v="9755"/>
    <n v="3"/>
    <s v="Y"/>
    <x v="0"/>
    <n v="19"/>
    <n v="3"/>
    <s v="Meet Expect"/>
    <n v="1"/>
    <s v="Low"/>
    <n v="80"/>
    <n v="0"/>
    <s v="None"/>
    <n v="28"/>
    <s v="20+"/>
    <n v="1"/>
    <n v="2"/>
    <x v="2"/>
    <n v="8"/>
    <s v="Veteran"/>
    <n v="3"/>
    <n v="0"/>
    <x v="0"/>
    <n v="7"/>
    <n v="0"/>
    <m/>
    <m/>
    <n v="0"/>
    <m/>
    <n v="0"/>
    <m/>
    <n v="0"/>
    <m/>
    <n v="0"/>
    <m/>
    <n v="0"/>
    <m/>
    <m/>
    <m/>
    <m/>
    <m/>
    <m/>
    <m/>
    <m/>
    <x v="1"/>
    <m/>
    <m/>
    <m/>
    <m/>
    <m/>
    <b v="1"/>
    <b v="1"/>
    <b v="1"/>
    <n v="0"/>
    <n v="1"/>
  </r>
  <r>
    <n v="25"/>
    <x v="0"/>
    <x v="0"/>
    <n v="240"/>
    <x v="0"/>
    <n v="5"/>
    <s v="Near"/>
    <n v="3"/>
    <s v="Bachelor"/>
    <s v="Marketing"/>
    <n v="1"/>
    <n v="142"/>
    <n v="3"/>
    <x v="1"/>
    <x v="1"/>
    <n v="46"/>
    <n v="2"/>
    <s v="Medium"/>
    <n v="2"/>
    <s v="Junior"/>
    <x v="0"/>
    <n v="3"/>
    <x v="2"/>
    <x v="0"/>
    <n v="5744"/>
    <x v="0"/>
    <n v="26959"/>
    <n v="1"/>
    <s v="Y"/>
    <x v="0"/>
    <n v="11"/>
    <n v="3"/>
    <s v="Meet Expect"/>
    <n v="4"/>
    <s v="Very High"/>
    <n v="80"/>
    <n v="0"/>
    <s v="None"/>
    <n v="6"/>
    <s v="6-10"/>
    <n v="1"/>
    <n v="3"/>
    <x v="1"/>
    <n v="6"/>
    <s v="Experienced"/>
    <n v="4"/>
    <n v="0"/>
    <x v="0"/>
    <n v="3"/>
    <n v="0"/>
    <m/>
    <m/>
    <n v="0"/>
    <m/>
    <n v="0"/>
    <m/>
    <n v="0"/>
    <m/>
    <n v="0"/>
    <m/>
    <n v="0"/>
    <m/>
    <m/>
    <m/>
    <m/>
    <m/>
    <m/>
    <m/>
    <m/>
    <x v="3"/>
    <m/>
    <m/>
    <m/>
    <m/>
    <m/>
    <b v="1"/>
    <b v="1"/>
    <b v="1"/>
    <n v="1"/>
    <n v="1"/>
  </r>
  <r>
    <n v="25"/>
    <x v="1"/>
    <x v="0"/>
    <n v="1280"/>
    <x v="1"/>
    <n v="7"/>
    <s v="Near"/>
    <n v="1"/>
    <s v="Below College"/>
    <s v="Medical"/>
    <n v="1"/>
    <n v="143"/>
    <n v="4"/>
    <x v="2"/>
    <x v="1"/>
    <n v="64"/>
    <n v="2"/>
    <s v="Medium"/>
    <n v="1"/>
    <s v="Entry Level"/>
    <x v="1"/>
    <n v="4"/>
    <x v="0"/>
    <x v="1"/>
    <n v="2889"/>
    <x v="1"/>
    <n v="26897"/>
    <n v="1"/>
    <s v="Y"/>
    <x v="1"/>
    <n v="11"/>
    <n v="3"/>
    <s v="Meet Expect"/>
    <n v="3"/>
    <s v="High"/>
    <n v="80"/>
    <n v="2"/>
    <s v="Medium"/>
    <n v="2"/>
    <s v="0-5"/>
    <n v="2"/>
    <n v="3"/>
    <x v="1"/>
    <n v="2"/>
    <s v="Early Career"/>
    <n v="2"/>
    <n v="2"/>
    <x v="1"/>
    <n v="1"/>
    <n v="0"/>
    <m/>
    <m/>
    <n v="0"/>
    <m/>
    <n v="0"/>
    <m/>
    <n v="0"/>
    <m/>
    <n v="0"/>
    <m/>
    <n v="0"/>
    <m/>
    <m/>
    <m/>
    <m/>
    <m/>
    <m/>
    <m/>
    <m/>
    <x v="3"/>
    <m/>
    <m/>
    <m/>
    <m/>
    <m/>
    <b v="1"/>
    <b v="1"/>
    <b v="1"/>
    <n v="0"/>
    <n v="0"/>
  </r>
  <r>
    <n v="22"/>
    <x v="1"/>
    <x v="0"/>
    <n v="534"/>
    <x v="1"/>
    <n v="15"/>
    <s v="Far"/>
    <n v="3"/>
    <s v="Bachelor"/>
    <s v="Medical"/>
    <n v="1"/>
    <n v="144"/>
    <n v="2"/>
    <x v="0"/>
    <x v="0"/>
    <n v="59"/>
    <n v="3"/>
    <s v="High"/>
    <n v="1"/>
    <s v="Entry Level"/>
    <x v="2"/>
    <n v="4"/>
    <x v="0"/>
    <x v="0"/>
    <n v="2871"/>
    <x v="1"/>
    <n v="23785"/>
    <n v="1"/>
    <s v="Y"/>
    <x v="1"/>
    <n v="15"/>
    <n v="3"/>
    <s v="Meet Expect"/>
    <n v="3"/>
    <s v="High"/>
    <n v="80"/>
    <n v="0"/>
    <s v="None"/>
    <n v="1"/>
    <s v="0-5"/>
    <n v="5"/>
    <n v="3"/>
    <x v="1"/>
    <n v="0"/>
    <s v="New Employee"/>
    <n v="0"/>
    <n v="0"/>
    <x v="0"/>
    <n v="0"/>
    <n v="0"/>
    <m/>
    <m/>
    <n v="0"/>
    <m/>
    <n v="0"/>
    <m/>
    <n v="0"/>
    <m/>
    <n v="0"/>
    <m/>
    <n v="0"/>
    <m/>
    <m/>
    <m/>
    <m/>
    <m/>
    <m/>
    <m/>
    <m/>
    <x v="3"/>
    <m/>
    <m/>
    <m/>
    <m/>
    <m/>
    <b v="1"/>
    <b v="1"/>
    <b v="1"/>
    <n v="0"/>
    <n v="0"/>
  </r>
  <r>
    <n v="51"/>
    <x v="1"/>
    <x v="1"/>
    <n v="1456"/>
    <x v="1"/>
    <n v="1"/>
    <s v="Near"/>
    <n v="4"/>
    <s v="Master"/>
    <s v="Medical"/>
    <n v="1"/>
    <n v="145"/>
    <n v="1"/>
    <x v="3"/>
    <x v="0"/>
    <n v="30"/>
    <n v="2"/>
    <s v="Medium"/>
    <n v="3"/>
    <s v="Senior"/>
    <x v="4"/>
    <n v="1"/>
    <x v="3"/>
    <x v="0"/>
    <n v="7484"/>
    <x v="2"/>
    <n v="25796"/>
    <n v="3"/>
    <s v="Y"/>
    <x v="1"/>
    <n v="20"/>
    <n v="4"/>
    <s v="Exceed Expect"/>
    <n v="3"/>
    <s v="High"/>
    <n v="80"/>
    <n v="0"/>
    <s v="None"/>
    <n v="23"/>
    <s v="20+"/>
    <n v="1"/>
    <n v="2"/>
    <x v="2"/>
    <n v="13"/>
    <s v="Veteran"/>
    <n v="12"/>
    <n v="12"/>
    <x v="2"/>
    <n v="8"/>
    <n v="0"/>
    <m/>
    <m/>
    <n v="0"/>
    <m/>
    <n v="0"/>
    <m/>
    <n v="0"/>
    <m/>
    <n v="0"/>
    <m/>
    <n v="0"/>
    <m/>
    <m/>
    <m/>
    <m/>
    <m/>
    <m/>
    <m/>
    <m/>
    <x v="1"/>
    <m/>
    <m/>
    <m/>
    <m/>
    <m/>
    <b v="1"/>
    <b v="1"/>
    <b v="1"/>
    <n v="0"/>
    <n v="0"/>
  </r>
  <r>
    <n v="34"/>
    <x v="0"/>
    <x v="1"/>
    <n v="658"/>
    <x v="1"/>
    <n v="7"/>
    <s v="Near"/>
    <n v="3"/>
    <s v="Bachelor"/>
    <s v="Life Sciences"/>
    <n v="1"/>
    <n v="147"/>
    <n v="1"/>
    <x v="3"/>
    <x v="1"/>
    <n v="66"/>
    <n v="1"/>
    <s v="Low"/>
    <n v="2"/>
    <s v="Junior"/>
    <x v="2"/>
    <n v="3"/>
    <x v="2"/>
    <x v="0"/>
    <n v="6074"/>
    <x v="0"/>
    <n v="22887"/>
    <n v="1"/>
    <s v="Y"/>
    <x v="0"/>
    <n v="24"/>
    <n v="4"/>
    <s v="Exceed Expect"/>
    <n v="4"/>
    <s v="Very High"/>
    <n v="80"/>
    <n v="0"/>
    <s v="None"/>
    <n v="9"/>
    <s v="6-10"/>
    <n v="3"/>
    <n v="3"/>
    <x v="1"/>
    <n v="9"/>
    <s v="Veteran"/>
    <n v="7"/>
    <n v="0"/>
    <x v="0"/>
    <n v="6"/>
    <n v="0"/>
    <m/>
    <m/>
    <n v="0"/>
    <m/>
    <n v="0"/>
    <m/>
    <n v="0"/>
    <m/>
    <n v="0"/>
    <m/>
    <n v="0"/>
    <m/>
    <m/>
    <m/>
    <m/>
    <m/>
    <m/>
    <m/>
    <m/>
    <x v="2"/>
    <m/>
    <m/>
    <m/>
    <m/>
    <m/>
    <b v="1"/>
    <b v="1"/>
    <b v="1"/>
    <n v="1"/>
    <n v="1"/>
  </r>
  <r>
    <n v="54"/>
    <x v="1"/>
    <x v="2"/>
    <n v="142"/>
    <x v="2"/>
    <n v="26"/>
    <s v="Very Far"/>
    <n v="3"/>
    <s v="Bachelor"/>
    <s v="Human Resources"/>
    <n v="1"/>
    <n v="148"/>
    <n v="4"/>
    <x v="2"/>
    <x v="0"/>
    <n v="30"/>
    <n v="4"/>
    <s v="Very High"/>
    <n v="4"/>
    <s v="Manager"/>
    <x v="5"/>
    <n v="4"/>
    <x v="0"/>
    <x v="0"/>
    <n v="17328"/>
    <x v="2"/>
    <n v="13871"/>
    <n v="2"/>
    <s v="Y"/>
    <x v="0"/>
    <n v="12"/>
    <n v="3"/>
    <s v="Meet Expect"/>
    <n v="3"/>
    <s v="High"/>
    <n v="80"/>
    <n v="0"/>
    <s v="None"/>
    <n v="23"/>
    <s v="20+"/>
    <n v="3"/>
    <n v="3"/>
    <x v="1"/>
    <n v="5"/>
    <s v="Experienced"/>
    <n v="3"/>
    <n v="4"/>
    <x v="2"/>
    <n v="4"/>
    <n v="0"/>
    <m/>
    <m/>
    <n v="0"/>
    <m/>
    <n v="0"/>
    <m/>
    <n v="0"/>
    <m/>
    <n v="0"/>
    <m/>
    <n v="0"/>
    <m/>
    <m/>
    <m/>
    <m/>
    <m/>
    <m/>
    <m/>
    <m/>
    <x v="1"/>
    <m/>
    <m/>
    <m/>
    <m/>
    <m/>
    <b v="1"/>
    <b v="1"/>
    <b v="1"/>
    <n v="0"/>
    <n v="1"/>
  </r>
  <r>
    <n v="24"/>
    <x v="1"/>
    <x v="0"/>
    <n v="1127"/>
    <x v="1"/>
    <n v="18"/>
    <s v="Far"/>
    <n v="1"/>
    <s v="Below College"/>
    <s v="Life Sciences"/>
    <n v="1"/>
    <n v="150"/>
    <n v="2"/>
    <x v="0"/>
    <x v="1"/>
    <n v="52"/>
    <n v="3"/>
    <s v="High"/>
    <n v="1"/>
    <s v="Entry Level"/>
    <x v="2"/>
    <n v="3"/>
    <x v="2"/>
    <x v="1"/>
    <n v="2774"/>
    <x v="1"/>
    <n v="13257"/>
    <n v="0"/>
    <s v="Y"/>
    <x v="1"/>
    <n v="12"/>
    <n v="3"/>
    <s v="Meet Expect"/>
    <n v="3"/>
    <s v="High"/>
    <n v="80"/>
    <n v="1"/>
    <s v="Basic"/>
    <n v="6"/>
    <s v="6-10"/>
    <n v="2"/>
    <n v="3"/>
    <x v="1"/>
    <n v="5"/>
    <s v="Experienced"/>
    <n v="3"/>
    <n v="1"/>
    <x v="1"/>
    <n v="2"/>
    <n v="0"/>
    <m/>
    <m/>
    <n v="0"/>
    <m/>
    <n v="0"/>
    <m/>
    <n v="0"/>
    <m/>
    <n v="0"/>
    <m/>
    <n v="0"/>
    <m/>
    <m/>
    <m/>
    <m/>
    <m/>
    <m/>
    <m/>
    <m/>
    <x v="3"/>
    <m/>
    <m/>
    <m/>
    <m/>
    <m/>
    <b v="1"/>
    <b v="1"/>
    <b v="1"/>
    <n v="0"/>
    <n v="0"/>
  </r>
  <r>
    <n v="34"/>
    <x v="1"/>
    <x v="0"/>
    <n v="1031"/>
    <x v="1"/>
    <n v="6"/>
    <s v="Near"/>
    <n v="4"/>
    <s v="Master"/>
    <s v="Life Sciences"/>
    <n v="1"/>
    <n v="151"/>
    <n v="3"/>
    <x v="1"/>
    <x v="0"/>
    <n v="45"/>
    <n v="2"/>
    <s v="Medium"/>
    <n v="2"/>
    <s v="Junior"/>
    <x v="1"/>
    <n v="2"/>
    <x v="1"/>
    <x v="2"/>
    <n v="4505"/>
    <x v="0"/>
    <n v="15000"/>
    <n v="6"/>
    <s v="Y"/>
    <x v="1"/>
    <n v="15"/>
    <n v="3"/>
    <s v="Meet Expect"/>
    <n v="3"/>
    <s v="High"/>
    <n v="80"/>
    <n v="1"/>
    <s v="Basic"/>
    <n v="12"/>
    <s v="11-20"/>
    <n v="3"/>
    <n v="3"/>
    <x v="1"/>
    <n v="1"/>
    <s v="New Employee"/>
    <n v="0"/>
    <n v="0"/>
    <x v="0"/>
    <n v="0"/>
    <n v="0"/>
    <m/>
    <m/>
    <n v="0"/>
    <m/>
    <n v="0"/>
    <m/>
    <n v="0"/>
    <m/>
    <n v="0"/>
    <m/>
    <n v="0"/>
    <m/>
    <m/>
    <m/>
    <m/>
    <m/>
    <m/>
    <m/>
    <m/>
    <x v="2"/>
    <m/>
    <m/>
    <m/>
    <m/>
    <m/>
    <b v="1"/>
    <b v="1"/>
    <b v="1"/>
    <n v="0"/>
    <n v="0"/>
  </r>
  <r>
    <n v="37"/>
    <x v="1"/>
    <x v="0"/>
    <n v="1189"/>
    <x v="0"/>
    <n v="3"/>
    <s v="Near"/>
    <n v="3"/>
    <s v="Bachelor"/>
    <s v="Life Sciences"/>
    <n v="1"/>
    <n v="152"/>
    <n v="3"/>
    <x v="1"/>
    <x v="1"/>
    <n v="87"/>
    <n v="3"/>
    <s v="High"/>
    <n v="3"/>
    <s v="Senior"/>
    <x v="0"/>
    <n v="4"/>
    <x v="0"/>
    <x v="0"/>
    <n v="7428"/>
    <x v="2"/>
    <n v="14506"/>
    <n v="2"/>
    <s v="Y"/>
    <x v="1"/>
    <n v="12"/>
    <n v="3"/>
    <s v="Meet Expect"/>
    <n v="1"/>
    <s v="Low"/>
    <n v="80"/>
    <n v="0"/>
    <s v="None"/>
    <n v="12"/>
    <s v="11-20"/>
    <n v="3"/>
    <n v="3"/>
    <x v="1"/>
    <n v="5"/>
    <s v="Experienced"/>
    <n v="3"/>
    <n v="1"/>
    <x v="1"/>
    <n v="3"/>
    <n v="0"/>
    <m/>
    <m/>
    <n v="0"/>
    <m/>
    <n v="0"/>
    <m/>
    <n v="0"/>
    <m/>
    <n v="0"/>
    <m/>
    <n v="0"/>
    <m/>
    <m/>
    <m/>
    <m/>
    <m/>
    <m/>
    <m/>
    <m/>
    <x v="0"/>
    <m/>
    <m/>
    <m/>
    <m/>
    <m/>
    <b v="1"/>
    <b v="1"/>
    <b v="1"/>
    <n v="0"/>
    <n v="0"/>
  </r>
  <r>
    <n v="34"/>
    <x v="1"/>
    <x v="0"/>
    <n v="1354"/>
    <x v="1"/>
    <n v="5"/>
    <s v="Near"/>
    <n v="3"/>
    <s v="Bachelor"/>
    <s v="Medical"/>
    <n v="1"/>
    <n v="153"/>
    <n v="3"/>
    <x v="1"/>
    <x v="0"/>
    <n v="45"/>
    <n v="2"/>
    <s v="Medium"/>
    <n v="3"/>
    <s v="Senior"/>
    <x v="5"/>
    <n v="1"/>
    <x v="3"/>
    <x v="0"/>
    <n v="11631"/>
    <x v="2"/>
    <n v="5615"/>
    <n v="2"/>
    <s v="Y"/>
    <x v="1"/>
    <n v="12"/>
    <n v="3"/>
    <s v="Meet Expect"/>
    <n v="4"/>
    <s v="Very High"/>
    <n v="80"/>
    <n v="0"/>
    <s v="None"/>
    <n v="14"/>
    <s v="11-20"/>
    <n v="6"/>
    <n v="3"/>
    <x v="1"/>
    <n v="11"/>
    <s v="Veteran"/>
    <n v="10"/>
    <n v="5"/>
    <x v="2"/>
    <n v="8"/>
    <n v="0"/>
    <m/>
    <m/>
    <n v="0"/>
    <m/>
    <n v="0"/>
    <m/>
    <n v="0"/>
    <m/>
    <n v="0"/>
    <m/>
    <n v="0"/>
    <m/>
    <m/>
    <m/>
    <m/>
    <m/>
    <m/>
    <m/>
    <m/>
    <x v="2"/>
    <m/>
    <m/>
    <m/>
    <m/>
    <m/>
    <b v="1"/>
    <b v="1"/>
    <b v="1"/>
    <n v="0"/>
    <n v="0"/>
  </r>
  <r>
    <n v="36"/>
    <x v="1"/>
    <x v="1"/>
    <n v="1467"/>
    <x v="0"/>
    <n v="11"/>
    <s v="Far"/>
    <n v="2"/>
    <s v="College"/>
    <s v="Technical Degree"/>
    <n v="1"/>
    <n v="154"/>
    <n v="2"/>
    <x v="0"/>
    <x v="0"/>
    <n v="92"/>
    <n v="3"/>
    <s v="High"/>
    <n v="3"/>
    <s v="Senior"/>
    <x v="0"/>
    <n v="4"/>
    <x v="0"/>
    <x v="1"/>
    <n v="9738"/>
    <x v="2"/>
    <n v="22952"/>
    <n v="0"/>
    <s v="Y"/>
    <x v="1"/>
    <n v="14"/>
    <n v="3"/>
    <s v="Meet Expect"/>
    <n v="3"/>
    <s v="High"/>
    <n v="80"/>
    <n v="1"/>
    <s v="Basic"/>
    <n v="10"/>
    <s v="6-10"/>
    <n v="6"/>
    <n v="3"/>
    <x v="1"/>
    <n v="9"/>
    <s v="Veteran"/>
    <n v="7"/>
    <n v="2"/>
    <x v="1"/>
    <n v="8"/>
    <n v="0"/>
    <m/>
    <m/>
    <n v="0"/>
    <m/>
    <n v="0"/>
    <m/>
    <n v="0"/>
    <m/>
    <n v="0"/>
    <m/>
    <n v="0"/>
    <m/>
    <m/>
    <m/>
    <m/>
    <m/>
    <m/>
    <m/>
    <m/>
    <x v="0"/>
    <m/>
    <m/>
    <m/>
    <m/>
    <m/>
    <b v="1"/>
    <b v="1"/>
    <b v="1"/>
    <n v="0"/>
    <n v="0"/>
  </r>
  <r>
    <n v="36"/>
    <x v="1"/>
    <x v="0"/>
    <n v="922"/>
    <x v="1"/>
    <n v="3"/>
    <s v="Near"/>
    <n v="2"/>
    <s v="College"/>
    <s v="Life Sciences"/>
    <n v="1"/>
    <n v="155"/>
    <n v="1"/>
    <x v="3"/>
    <x v="0"/>
    <n v="39"/>
    <n v="3"/>
    <s v="High"/>
    <n v="1"/>
    <s v="Entry Level"/>
    <x v="2"/>
    <n v="4"/>
    <x v="0"/>
    <x v="2"/>
    <n v="2835"/>
    <x v="1"/>
    <n v="2561"/>
    <n v="5"/>
    <s v="Y"/>
    <x v="1"/>
    <n v="22"/>
    <n v="4"/>
    <s v="Exceed Expect"/>
    <n v="1"/>
    <s v="Low"/>
    <n v="80"/>
    <n v="1"/>
    <s v="Basic"/>
    <n v="7"/>
    <s v="6-10"/>
    <n v="2"/>
    <n v="3"/>
    <x v="1"/>
    <n v="1"/>
    <s v="New Employee"/>
    <n v="0"/>
    <n v="0"/>
    <x v="0"/>
    <n v="0"/>
    <n v="0"/>
    <m/>
    <m/>
    <n v="0"/>
    <m/>
    <n v="0"/>
    <m/>
    <n v="0"/>
    <m/>
    <n v="0"/>
    <m/>
    <n v="0"/>
    <m/>
    <m/>
    <m/>
    <m/>
    <m/>
    <m/>
    <m/>
    <m/>
    <x v="0"/>
    <m/>
    <m/>
    <m/>
    <m/>
    <m/>
    <b v="1"/>
    <b v="1"/>
    <b v="1"/>
    <n v="0"/>
    <n v="0"/>
  </r>
  <r>
    <n v="43"/>
    <x v="1"/>
    <x v="1"/>
    <n v="394"/>
    <x v="0"/>
    <n v="26"/>
    <s v="Very Far"/>
    <n v="2"/>
    <s v="College"/>
    <s v="Life Sciences"/>
    <n v="1"/>
    <n v="158"/>
    <n v="3"/>
    <x v="1"/>
    <x v="1"/>
    <n v="92"/>
    <n v="3"/>
    <s v="High"/>
    <n v="4"/>
    <s v="Manager"/>
    <x v="5"/>
    <n v="4"/>
    <x v="0"/>
    <x v="1"/>
    <n v="16959"/>
    <x v="2"/>
    <n v="19494"/>
    <n v="1"/>
    <s v="Y"/>
    <x v="0"/>
    <n v="12"/>
    <n v="3"/>
    <s v="Meet Expect"/>
    <n v="4"/>
    <s v="Very High"/>
    <n v="80"/>
    <n v="2"/>
    <s v="Medium"/>
    <n v="25"/>
    <s v="20+"/>
    <n v="3"/>
    <n v="4"/>
    <x v="3"/>
    <n v="25"/>
    <s v="Veteran"/>
    <n v="12"/>
    <n v="4"/>
    <x v="2"/>
    <n v="12"/>
    <n v="0"/>
    <m/>
    <m/>
    <n v="0"/>
    <m/>
    <n v="0"/>
    <m/>
    <n v="0"/>
    <m/>
    <n v="0"/>
    <m/>
    <n v="0"/>
    <m/>
    <m/>
    <m/>
    <m/>
    <m/>
    <m/>
    <m/>
    <m/>
    <x v="0"/>
    <m/>
    <m/>
    <m/>
    <m/>
    <m/>
    <b v="1"/>
    <b v="1"/>
    <b v="1"/>
    <n v="0"/>
    <n v="1"/>
  </r>
  <r>
    <n v="30"/>
    <x v="1"/>
    <x v="1"/>
    <n v="1312"/>
    <x v="1"/>
    <n v="23"/>
    <s v="Very Far"/>
    <n v="3"/>
    <s v="Bachelor"/>
    <s v="Life Sciences"/>
    <n v="1"/>
    <n v="159"/>
    <n v="1"/>
    <x v="3"/>
    <x v="1"/>
    <n v="96"/>
    <n v="1"/>
    <s v="Low"/>
    <n v="1"/>
    <s v="Entry Level"/>
    <x v="1"/>
    <n v="3"/>
    <x v="2"/>
    <x v="2"/>
    <n v="2613"/>
    <x v="1"/>
    <n v="22310"/>
    <n v="1"/>
    <s v="Y"/>
    <x v="1"/>
    <n v="25"/>
    <n v="4"/>
    <s v="Exceed Expect"/>
    <n v="3"/>
    <s v="High"/>
    <n v="80"/>
    <n v="3"/>
    <s v="High"/>
    <n v="10"/>
    <s v="6-10"/>
    <n v="2"/>
    <n v="2"/>
    <x v="2"/>
    <n v="10"/>
    <s v="Veteran"/>
    <n v="7"/>
    <n v="0"/>
    <x v="0"/>
    <n v="9"/>
    <n v="0"/>
    <m/>
    <m/>
    <n v="0"/>
    <m/>
    <n v="0"/>
    <m/>
    <n v="0"/>
    <m/>
    <n v="0"/>
    <m/>
    <n v="0"/>
    <m/>
    <m/>
    <m/>
    <m/>
    <m/>
    <m/>
    <m/>
    <m/>
    <x v="2"/>
    <m/>
    <m/>
    <m/>
    <m/>
    <m/>
    <b v="1"/>
    <b v="1"/>
    <b v="1"/>
    <n v="0"/>
    <n v="0"/>
  </r>
  <r>
    <n v="33"/>
    <x v="1"/>
    <x v="2"/>
    <n v="750"/>
    <x v="0"/>
    <n v="22"/>
    <s v="Very Far"/>
    <n v="2"/>
    <s v="College"/>
    <s v="Marketing"/>
    <n v="1"/>
    <n v="160"/>
    <n v="3"/>
    <x v="1"/>
    <x v="1"/>
    <n v="95"/>
    <n v="3"/>
    <s v="High"/>
    <n v="2"/>
    <s v="Junior"/>
    <x v="0"/>
    <n v="2"/>
    <x v="1"/>
    <x v="1"/>
    <n v="6146"/>
    <x v="0"/>
    <n v="15480"/>
    <n v="0"/>
    <s v="Y"/>
    <x v="1"/>
    <n v="13"/>
    <n v="3"/>
    <s v="Meet Expect"/>
    <n v="1"/>
    <s v="Low"/>
    <n v="80"/>
    <n v="1"/>
    <s v="Basic"/>
    <n v="8"/>
    <s v="6-10"/>
    <n v="2"/>
    <n v="4"/>
    <x v="3"/>
    <n v="7"/>
    <s v="Experienced"/>
    <n v="7"/>
    <n v="0"/>
    <x v="0"/>
    <n v="7"/>
    <n v="0"/>
    <m/>
    <m/>
    <n v="0"/>
    <m/>
    <n v="0"/>
    <m/>
    <n v="0"/>
    <m/>
    <n v="0"/>
    <m/>
    <n v="0"/>
    <m/>
    <m/>
    <m/>
    <m/>
    <m/>
    <m/>
    <m/>
    <m/>
    <x v="2"/>
    <m/>
    <m/>
    <m/>
    <m/>
    <m/>
    <b v="1"/>
    <b v="1"/>
    <b v="1"/>
    <n v="0"/>
    <n v="0"/>
  </r>
  <r>
    <n v="56"/>
    <x v="0"/>
    <x v="0"/>
    <n v="441"/>
    <x v="1"/>
    <n v="14"/>
    <s v="Far"/>
    <n v="4"/>
    <s v="Master"/>
    <s v="Life Sciences"/>
    <n v="1"/>
    <n v="161"/>
    <n v="2"/>
    <x v="0"/>
    <x v="0"/>
    <n v="72"/>
    <n v="3"/>
    <s v="High"/>
    <n v="1"/>
    <s v="Entry Level"/>
    <x v="1"/>
    <n v="2"/>
    <x v="1"/>
    <x v="1"/>
    <n v="4963"/>
    <x v="0"/>
    <n v="4510"/>
    <n v="9"/>
    <s v="Y"/>
    <x v="0"/>
    <n v="18"/>
    <n v="3"/>
    <s v="Meet Expect"/>
    <n v="1"/>
    <s v="Low"/>
    <n v="80"/>
    <n v="3"/>
    <s v="High"/>
    <n v="7"/>
    <s v="6-10"/>
    <n v="2"/>
    <n v="3"/>
    <x v="1"/>
    <n v="5"/>
    <s v="Experienced"/>
    <n v="4"/>
    <n v="4"/>
    <x v="2"/>
    <n v="3"/>
    <n v="0"/>
    <m/>
    <m/>
    <n v="0"/>
    <m/>
    <n v="0"/>
    <m/>
    <n v="0"/>
    <m/>
    <n v="0"/>
    <m/>
    <n v="0"/>
    <m/>
    <m/>
    <m/>
    <m/>
    <m/>
    <m/>
    <m/>
    <m/>
    <x v="1"/>
    <m/>
    <m/>
    <m/>
    <m/>
    <m/>
    <b v="1"/>
    <b v="1"/>
    <b v="1"/>
    <n v="1"/>
    <n v="1"/>
  </r>
  <r>
    <n v="51"/>
    <x v="1"/>
    <x v="0"/>
    <n v="684"/>
    <x v="1"/>
    <n v="6"/>
    <s v="Near"/>
    <n v="3"/>
    <s v="Bachelor"/>
    <s v="Life Sciences"/>
    <n v="1"/>
    <n v="162"/>
    <n v="1"/>
    <x v="3"/>
    <x v="1"/>
    <n v="51"/>
    <n v="3"/>
    <s v="High"/>
    <n v="5"/>
    <s v="Director"/>
    <x v="7"/>
    <n v="3"/>
    <x v="2"/>
    <x v="0"/>
    <n v="19537"/>
    <x v="2"/>
    <n v="6462"/>
    <n v="7"/>
    <s v="Y"/>
    <x v="1"/>
    <n v="13"/>
    <n v="3"/>
    <s v="Meet Expect"/>
    <n v="3"/>
    <s v="High"/>
    <n v="80"/>
    <n v="0"/>
    <s v="None"/>
    <n v="23"/>
    <s v="20+"/>
    <n v="5"/>
    <n v="3"/>
    <x v="1"/>
    <n v="20"/>
    <s v="Veteran"/>
    <n v="18"/>
    <n v="15"/>
    <x v="2"/>
    <n v="15"/>
    <n v="0"/>
    <m/>
    <m/>
    <n v="0"/>
    <m/>
    <n v="0"/>
    <m/>
    <n v="0"/>
    <m/>
    <n v="0"/>
    <m/>
    <n v="0"/>
    <m/>
    <m/>
    <m/>
    <m/>
    <m/>
    <m/>
    <m/>
    <m/>
    <x v="1"/>
    <m/>
    <m/>
    <m/>
    <m/>
    <m/>
    <b v="1"/>
    <b v="1"/>
    <b v="1"/>
    <n v="0"/>
    <n v="0"/>
  </r>
  <r>
    <n v="31"/>
    <x v="0"/>
    <x v="0"/>
    <n v="249"/>
    <x v="0"/>
    <n v="6"/>
    <s v="Near"/>
    <n v="4"/>
    <s v="Master"/>
    <s v="Life Sciences"/>
    <n v="1"/>
    <n v="163"/>
    <n v="2"/>
    <x v="0"/>
    <x v="1"/>
    <n v="76"/>
    <n v="1"/>
    <s v="Low"/>
    <n v="2"/>
    <s v="Junior"/>
    <x v="0"/>
    <n v="3"/>
    <x v="2"/>
    <x v="1"/>
    <n v="6172"/>
    <x v="0"/>
    <n v="20739"/>
    <n v="4"/>
    <s v="Y"/>
    <x v="0"/>
    <n v="18"/>
    <n v="3"/>
    <s v="Meet Expect"/>
    <n v="2"/>
    <s v="Medium"/>
    <n v="80"/>
    <n v="0"/>
    <s v="None"/>
    <n v="12"/>
    <s v="11-20"/>
    <n v="3"/>
    <n v="2"/>
    <x v="2"/>
    <n v="7"/>
    <s v="Experienced"/>
    <n v="7"/>
    <n v="7"/>
    <x v="2"/>
    <n v="7"/>
    <n v="0"/>
    <m/>
    <m/>
    <n v="0"/>
    <m/>
    <n v="0"/>
    <m/>
    <n v="0"/>
    <m/>
    <n v="0"/>
    <m/>
    <n v="0"/>
    <m/>
    <m/>
    <m/>
    <m/>
    <m/>
    <m/>
    <m/>
    <m/>
    <x v="2"/>
    <m/>
    <m/>
    <m/>
    <m/>
    <m/>
    <b v="1"/>
    <b v="1"/>
    <b v="1"/>
    <n v="1"/>
    <n v="1"/>
  </r>
  <r>
    <n v="26"/>
    <x v="1"/>
    <x v="0"/>
    <n v="841"/>
    <x v="1"/>
    <n v="6"/>
    <s v="Near"/>
    <n v="3"/>
    <s v="Bachelor"/>
    <s v="Other"/>
    <n v="1"/>
    <n v="164"/>
    <n v="3"/>
    <x v="1"/>
    <x v="0"/>
    <n v="46"/>
    <n v="2"/>
    <s v="Medium"/>
    <n v="1"/>
    <s v="Entry Level"/>
    <x v="1"/>
    <n v="2"/>
    <x v="1"/>
    <x v="1"/>
    <n v="2368"/>
    <x v="1"/>
    <n v="23300"/>
    <n v="1"/>
    <s v="Y"/>
    <x v="1"/>
    <n v="19"/>
    <n v="3"/>
    <s v="Meet Expect"/>
    <n v="3"/>
    <s v="High"/>
    <n v="80"/>
    <n v="0"/>
    <s v="None"/>
    <n v="5"/>
    <s v="0-5"/>
    <n v="3"/>
    <n v="2"/>
    <x v="2"/>
    <n v="5"/>
    <s v="Experienced"/>
    <n v="4"/>
    <n v="4"/>
    <x v="2"/>
    <n v="3"/>
    <n v="0"/>
    <m/>
    <m/>
    <n v="0"/>
    <m/>
    <n v="0"/>
    <m/>
    <n v="0"/>
    <m/>
    <n v="0"/>
    <m/>
    <n v="0"/>
    <m/>
    <m/>
    <m/>
    <m/>
    <m/>
    <m/>
    <m/>
    <m/>
    <x v="2"/>
    <m/>
    <m/>
    <m/>
    <m/>
    <m/>
    <b v="1"/>
    <b v="1"/>
    <b v="1"/>
    <n v="0"/>
    <n v="0"/>
  </r>
  <r>
    <n v="58"/>
    <x v="0"/>
    <x v="0"/>
    <n v="147"/>
    <x v="1"/>
    <n v="23"/>
    <s v="Very Far"/>
    <n v="4"/>
    <s v="Master"/>
    <s v="Medical"/>
    <n v="1"/>
    <n v="165"/>
    <n v="4"/>
    <x v="2"/>
    <x v="0"/>
    <n v="94"/>
    <n v="3"/>
    <s v="High"/>
    <n v="3"/>
    <s v="Senior"/>
    <x v="4"/>
    <n v="4"/>
    <x v="0"/>
    <x v="1"/>
    <n v="10312"/>
    <x v="2"/>
    <n v="3465"/>
    <n v="1"/>
    <s v="Y"/>
    <x v="1"/>
    <n v="12"/>
    <n v="3"/>
    <s v="Meet Expect"/>
    <n v="4"/>
    <s v="Very High"/>
    <n v="80"/>
    <n v="1"/>
    <s v="Basic"/>
    <n v="40"/>
    <s v="20+"/>
    <n v="3"/>
    <n v="2"/>
    <x v="2"/>
    <n v="40"/>
    <s v="Veteran"/>
    <n v="10"/>
    <n v="15"/>
    <x v="2"/>
    <n v="6"/>
    <n v="0"/>
    <m/>
    <m/>
    <n v="0"/>
    <m/>
    <n v="0"/>
    <m/>
    <n v="0"/>
    <m/>
    <n v="0"/>
    <m/>
    <n v="0"/>
    <m/>
    <m/>
    <m/>
    <m/>
    <m/>
    <m/>
    <m/>
    <m/>
    <x v="1"/>
    <m/>
    <m/>
    <m/>
    <m/>
    <m/>
    <b v="1"/>
    <b v="1"/>
    <b v="1"/>
    <n v="1"/>
    <n v="0"/>
  </r>
  <r>
    <n v="19"/>
    <x v="0"/>
    <x v="0"/>
    <n v="528"/>
    <x v="0"/>
    <n v="22"/>
    <s v="Very Far"/>
    <n v="1"/>
    <s v="Below College"/>
    <s v="Marketing"/>
    <n v="1"/>
    <n v="167"/>
    <n v="4"/>
    <x v="2"/>
    <x v="1"/>
    <n v="50"/>
    <n v="3"/>
    <s v="High"/>
    <n v="1"/>
    <s v="Entry Level"/>
    <x v="6"/>
    <n v="3"/>
    <x v="2"/>
    <x v="0"/>
    <n v="1675"/>
    <x v="1"/>
    <n v="26820"/>
    <n v="1"/>
    <s v="Y"/>
    <x v="0"/>
    <n v="19"/>
    <n v="3"/>
    <s v="Meet Expect"/>
    <n v="4"/>
    <s v="Very High"/>
    <n v="80"/>
    <n v="0"/>
    <s v="None"/>
    <n v="0"/>
    <s v="0-5"/>
    <n v="2"/>
    <n v="2"/>
    <x v="2"/>
    <n v="0"/>
    <s v="New Employee"/>
    <n v="0"/>
    <n v="0"/>
    <x v="0"/>
    <n v="0"/>
    <n v="0"/>
    <m/>
    <m/>
    <n v="0"/>
    <m/>
    <n v="0"/>
    <m/>
    <n v="0"/>
    <m/>
    <n v="0"/>
    <m/>
    <n v="0"/>
    <m/>
    <m/>
    <m/>
    <m/>
    <m/>
    <m/>
    <m/>
    <m/>
    <x v="3"/>
    <m/>
    <m/>
    <m/>
    <m/>
    <m/>
    <b v="1"/>
    <b v="1"/>
    <b v="1"/>
    <n v="1"/>
    <n v="1"/>
  </r>
  <r>
    <n v="22"/>
    <x v="1"/>
    <x v="0"/>
    <n v="594"/>
    <x v="1"/>
    <n v="2"/>
    <s v="Near"/>
    <n v="1"/>
    <s v="Below College"/>
    <s v="Technical Degree"/>
    <n v="1"/>
    <n v="169"/>
    <n v="3"/>
    <x v="1"/>
    <x v="1"/>
    <n v="100"/>
    <n v="3"/>
    <s v="High"/>
    <n v="1"/>
    <s v="Entry Level"/>
    <x v="2"/>
    <n v="4"/>
    <x v="0"/>
    <x v="1"/>
    <n v="2523"/>
    <x v="1"/>
    <n v="19299"/>
    <n v="0"/>
    <s v="Y"/>
    <x v="1"/>
    <n v="14"/>
    <n v="3"/>
    <s v="Meet Expect"/>
    <n v="3"/>
    <s v="High"/>
    <n v="80"/>
    <n v="1"/>
    <s v="Basic"/>
    <n v="3"/>
    <s v="0-5"/>
    <n v="2"/>
    <n v="3"/>
    <x v="1"/>
    <n v="2"/>
    <s v="Early Career"/>
    <n v="1"/>
    <n v="2"/>
    <x v="1"/>
    <n v="1"/>
    <n v="0"/>
    <m/>
    <m/>
    <n v="0"/>
    <m/>
    <n v="0"/>
    <m/>
    <n v="0"/>
    <m/>
    <n v="0"/>
    <m/>
    <n v="0"/>
    <m/>
    <m/>
    <m/>
    <m/>
    <m/>
    <m/>
    <m/>
    <m/>
    <x v="3"/>
    <m/>
    <m/>
    <m/>
    <m/>
    <m/>
    <b v="1"/>
    <b v="1"/>
    <b v="1"/>
    <n v="0"/>
    <n v="0"/>
  </r>
  <r>
    <n v="49"/>
    <x v="1"/>
    <x v="0"/>
    <n v="470"/>
    <x v="1"/>
    <n v="20"/>
    <s v="Far"/>
    <n v="4"/>
    <s v="Master"/>
    <s v="Medical"/>
    <n v="1"/>
    <n v="170"/>
    <n v="3"/>
    <x v="1"/>
    <x v="0"/>
    <n v="96"/>
    <n v="3"/>
    <s v="High"/>
    <n v="2"/>
    <s v="Junior"/>
    <x v="3"/>
    <n v="1"/>
    <x v="3"/>
    <x v="1"/>
    <n v="6567"/>
    <x v="0"/>
    <n v="5549"/>
    <n v="1"/>
    <s v="Y"/>
    <x v="1"/>
    <n v="14"/>
    <n v="3"/>
    <s v="Meet Expect"/>
    <n v="3"/>
    <s v="High"/>
    <n v="80"/>
    <n v="0"/>
    <s v="None"/>
    <n v="16"/>
    <s v="11-20"/>
    <n v="2"/>
    <n v="2"/>
    <x v="2"/>
    <n v="15"/>
    <s v="Veteran"/>
    <n v="11"/>
    <n v="5"/>
    <x v="2"/>
    <n v="11"/>
    <n v="0"/>
    <m/>
    <m/>
    <n v="0"/>
    <m/>
    <n v="0"/>
    <m/>
    <n v="0"/>
    <m/>
    <n v="0"/>
    <m/>
    <n v="0"/>
    <m/>
    <m/>
    <m/>
    <m/>
    <m/>
    <m/>
    <m/>
    <m/>
    <x v="1"/>
    <m/>
    <m/>
    <m/>
    <m/>
    <m/>
    <b v="1"/>
    <b v="1"/>
    <b v="1"/>
    <n v="0"/>
    <n v="0"/>
  </r>
  <r>
    <n v="43"/>
    <x v="1"/>
    <x v="1"/>
    <n v="957"/>
    <x v="1"/>
    <n v="28"/>
    <s v="Very Far"/>
    <n v="3"/>
    <s v="Bachelor"/>
    <s v="Medical"/>
    <n v="1"/>
    <n v="171"/>
    <n v="2"/>
    <x v="0"/>
    <x v="0"/>
    <n v="72"/>
    <n v="4"/>
    <s v="Very High"/>
    <n v="1"/>
    <s v="Entry Level"/>
    <x v="1"/>
    <n v="3"/>
    <x v="2"/>
    <x v="0"/>
    <n v="4739"/>
    <x v="0"/>
    <n v="16090"/>
    <n v="4"/>
    <s v="Y"/>
    <x v="1"/>
    <n v="12"/>
    <n v="3"/>
    <s v="Meet Expect"/>
    <n v="4"/>
    <s v="Very High"/>
    <n v="80"/>
    <n v="0"/>
    <s v="None"/>
    <n v="18"/>
    <s v="11-20"/>
    <n v="2"/>
    <n v="3"/>
    <x v="1"/>
    <n v="3"/>
    <s v="Early Career"/>
    <n v="2"/>
    <n v="1"/>
    <x v="1"/>
    <n v="2"/>
    <n v="0"/>
    <m/>
    <m/>
    <n v="0"/>
    <m/>
    <n v="0"/>
    <m/>
    <n v="0"/>
    <m/>
    <n v="0"/>
    <m/>
    <n v="0"/>
    <m/>
    <m/>
    <m/>
    <m/>
    <m/>
    <m/>
    <m/>
    <m/>
    <x v="0"/>
    <m/>
    <m/>
    <m/>
    <m/>
    <m/>
    <b v="1"/>
    <b v="1"/>
    <b v="1"/>
    <n v="0"/>
    <n v="0"/>
  </r>
  <r>
    <n v="50"/>
    <x v="1"/>
    <x v="1"/>
    <n v="809"/>
    <x v="0"/>
    <n v="12"/>
    <s v="Far"/>
    <n v="3"/>
    <s v="Bachelor"/>
    <s v="Marketing"/>
    <n v="1"/>
    <n v="174"/>
    <n v="3"/>
    <x v="1"/>
    <x v="0"/>
    <n v="77"/>
    <n v="3"/>
    <s v="High"/>
    <n v="3"/>
    <s v="Senior"/>
    <x v="0"/>
    <n v="4"/>
    <x v="0"/>
    <x v="0"/>
    <n v="9208"/>
    <x v="2"/>
    <n v="6645"/>
    <n v="4"/>
    <s v="Y"/>
    <x v="1"/>
    <n v="11"/>
    <n v="3"/>
    <s v="Meet Expect"/>
    <n v="4"/>
    <s v="Very High"/>
    <n v="80"/>
    <n v="0"/>
    <s v="None"/>
    <n v="16"/>
    <s v="11-20"/>
    <n v="3"/>
    <n v="3"/>
    <x v="1"/>
    <n v="2"/>
    <s v="Early Career"/>
    <n v="2"/>
    <n v="2"/>
    <x v="1"/>
    <n v="1"/>
    <n v="0"/>
    <m/>
    <m/>
    <n v="0"/>
    <m/>
    <n v="0"/>
    <m/>
    <n v="0"/>
    <m/>
    <n v="0"/>
    <m/>
    <n v="0"/>
    <m/>
    <m/>
    <m/>
    <m/>
    <m/>
    <m/>
    <m/>
    <m/>
    <x v="1"/>
    <m/>
    <m/>
    <m/>
    <m/>
    <m/>
    <b v="1"/>
    <b v="1"/>
    <b v="1"/>
    <n v="0"/>
    <n v="0"/>
  </r>
  <r>
    <n v="31"/>
    <x v="0"/>
    <x v="0"/>
    <n v="542"/>
    <x v="0"/>
    <n v="20"/>
    <s v="Far"/>
    <n v="3"/>
    <s v="Bachelor"/>
    <s v="Life Sciences"/>
    <n v="1"/>
    <n v="175"/>
    <n v="2"/>
    <x v="0"/>
    <x v="0"/>
    <n v="71"/>
    <n v="1"/>
    <s v="Low"/>
    <n v="2"/>
    <s v="Junior"/>
    <x v="0"/>
    <n v="3"/>
    <x v="2"/>
    <x v="1"/>
    <n v="4559"/>
    <x v="0"/>
    <n v="24788"/>
    <n v="3"/>
    <s v="Y"/>
    <x v="0"/>
    <n v="11"/>
    <n v="3"/>
    <s v="Meet Expect"/>
    <n v="3"/>
    <s v="High"/>
    <n v="80"/>
    <n v="1"/>
    <s v="Basic"/>
    <n v="4"/>
    <s v="0-5"/>
    <n v="2"/>
    <n v="3"/>
    <x v="1"/>
    <n v="2"/>
    <s v="Early Career"/>
    <n v="2"/>
    <n v="2"/>
    <x v="1"/>
    <n v="2"/>
    <n v="0"/>
    <m/>
    <m/>
    <n v="0"/>
    <m/>
    <n v="0"/>
    <m/>
    <n v="0"/>
    <m/>
    <n v="0"/>
    <m/>
    <n v="0"/>
    <m/>
    <m/>
    <m/>
    <m/>
    <m/>
    <m/>
    <m/>
    <m/>
    <x v="2"/>
    <m/>
    <m/>
    <m/>
    <m/>
    <m/>
    <b v="1"/>
    <b v="1"/>
    <b v="1"/>
    <n v="1"/>
    <n v="1"/>
  </r>
  <r>
    <n v="41"/>
    <x v="1"/>
    <x v="0"/>
    <n v="802"/>
    <x v="0"/>
    <n v="9"/>
    <s v="Near"/>
    <n v="1"/>
    <s v="Below College"/>
    <s v="Life Sciences"/>
    <n v="1"/>
    <n v="176"/>
    <n v="3"/>
    <x v="1"/>
    <x v="1"/>
    <n v="96"/>
    <n v="3"/>
    <s v="High"/>
    <n v="3"/>
    <s v="Senior"/>
    <x v="0"/>
    <n v="3"/>
    <x v="2"/>
    <x v="2"/>
    <n v="8189"/>
    <x v="2"/>
    <n v="21196"/>
    <n v="3"/>
    <s v="Y"/>
    <x v="0"/>
    <n v="13"/>
    <n v="3"/>
    <s v="Meet Expect"/>
    <n v="3"/>
    <s v="High"/>
    <n v="80"/>
    <n v="1"/>
    <s v="Basic"/>
    <n v="12"/>
    <s v="11-20"/>
    <n v="2"/>
    <n v="3"/>
    <x v="1"/>
    <n v="9"/>
    <s v="Veteran"/>
    <n v="7"/>
    <n v="0"/>
    <x v="0"/>
    <n v="7"/>
    <n v="0"/>
    <m/>
    <m/>
    <n v="0"/>
    <m/>
    <n v="0"/>
    <m/>
    <n v="0"/>
    <m/>
    <n v="0"/>
    <m/>
    <n v="0"/>
    <m/>
    <m/>
    <m/>
    <m/>
    <m/>
    <m/>
    <m/>
    <m/>
    <x v="0"/>
    <m/>
    <m/>
    <m/>
    <m/>
    <m/>
    <b v="1"/>
    <b v="1"/>
    <b v="1"/>
    <n v="0"/>
    <n v="1"/>
  </r>
  <r>
    <n v="26"/>
    <x v="1"/>
    <x v="0"/>
    <n v="1355"/>
    <x v="2"/>
    <n v="25"/>
    <s v="Very Far"/>
    <n v="1"/>
    <s v="Below College"/>
    <s v="Life Sciences"/>
    <n v="1"/>
    <n v="177"/>
    <n v="3"/>
    <x v="1"/>
    <x v="0"/>
    <n v="61"/>
    <n v="3"/>
    <s v="High"/>
    <n v="1"/>
    <s v="Entry Level"/>
    <x v="8"/>
    <n v="3"/>
    <x v="2"/>
    <x v="1"/>
    <n v="2942"/>
    <x v="1"/>
    <n v="8916"/>
    <n v="1"/>
    <s v="Y"/>
    <x v="1"/>
    <n v="23"/>
    <n v="4"/>
    <s v="Exceed Expect"/>
    <n v="4"/>
    <s v="Very High"/>
    <n v="80"/>
    <n v="1"/>
    <s v="Basic"/>
    <n v="8"/>
    <s v="6-10"/>
    <n v="3"/>
    <n v="3"/>
    <x v="1"/>
    <n v="8"/>
    <s v="Veteran"/>
    <n v="7"/>
    <n v="5"/>
    <x v="2"/>
    <n v="7"/>
    <n v="0"/>
    <m/>
    <m/>
    <n v="0"/>
    <m/>
    <n v="0"/>
    <m/>
    <n v="0"/>
    <m/>
    <n v="0"/>
    <m/>
    <n v="0"/>
    <m/>
    <m/>
    <m/>
    <m/>
    <m/>
    <m/>
    <m/>
    <m/>
    <x v="2"/>
    <m/>
    <m/>
    <m/>
    <m/>
    <m/>
    <b v="1"/>
    <b v="1"/>
    <b v="1"/>
    <n v="0"/>
    <n v="0"/>
  </r>
  <r>
    <n v="36"/>
    <x v="1"/>
    <x v="0"/>
    <n v="216"/>
    <x v="1"/>
    <n v="6"/>
    <s v="Near"/>
    <n v="2"/>
    <s v="College"/>
    <s v="Medical"/>
    <n v="1"/>
    <n v="178"/>
    <n v="2"/>
    <x v="0"/>
    <x v="1"/>
    <n v="84"/>
    <n v="3"/>
    <s v="High"/>
    <n v="2"/>
    <s v="Junior"/>
    <x v="3"/>
    <n v="2"/>
    <x v="1"/>
    <x v="2"/>
    <n v="4941"/>
    <x v="0"/>
    <n v="2819"/>
    <n v="6"/>
    <s v="Y"/>
    <x v="1"/>
    <n v="20"/>
    <n v="4"/>
    <s v="Exceed Expect"/>
    <n v="4"/>
    <s v="Very High"/>
    <n v="80"/>
    <n v="2"/>
    <s v="Medium"/>
    <n v="7"/>
    <s v="6-10"/>
    <n v="0"/>
    <n v="3"/>
    <x v="1"/>
    <n v="3"/>
    <s v="Early Career"/>
    <n v="2"/>
    <n v="0"/>
    <x v="0"/>
    <n v="1"/>
    <n v="0"/>
    <m/>
    <m/>
    <n v="0"/>
    <m/>
    <n v="0"/>
    <m/>
    <n v="0"/>
    <m/>
    <n v="0"/>
    <m/>
    <n v="0"/>
    <m/>
    <m/>
    <m/>
    <m/>
    <m/>
    <m/>
    <m/>
    <m/>
    <x v="0"/>
    <m/>
    <m/>
    <m/>
    <m/>
    <m/>
    <b v="1"/>
    <b v="1"/>
    <b v="1"/>
    <n v="0"/>
    <n v="0"/>
  </r>
  <r>
    <n v="51"/>
    <x v="0"/>
    <x v="1"/>
    <n v="1150"/>
    <x v="1"/>
    <n v="8"/>
    <s v="Near"/>
    <n v="4"/>
    <s v="Master"/>
    <s v="Life Sciences"/>
    <n v="1"/>
    <n v="179"/>
    <n v="1"/>
    <x v="3"/>
    <x v="1"/>
    <n v="53"/>
    <n v="1"/>
    <s v="Low"/>
    <n v="3"/>
    <s v="Senior"/>
    <x v="3"/>
    <n v="4"/>
    <x v="0"/>
    <x v="0"/>
    <n v="10650"/>
    <x v="2"/>
    <n v="25150"/>
    <n v="2"/>
    <s v="Y"/>
    <x v="1"/>
    <n v="15"/>
    <n v="3"/>
    <s v="Meet Expect"/>
    <n v="4"/>
    <s v="Very High"/>
    <n v="80"/>
    <n v="0"/>
    <s v="None"/>
    <n v="18"/>
    <s v="11-20"/>
    <n v="2"/>
    <n v="3"/>
    <x v="1"/>
    <n v="4"/>
    <s v="Experienced"/>
    <n v="2"/>
    <n v="0"/>
    <x v="0"/>
    <n v="3"/>
    <n v="0"/>
    <m/>
    <m/>
    <n v="0"/>
    <m/>
    <n v="0"/>
    <m/>
    <n v="0"/>
    <m/>
    <n v="0"/>
    <m/>
    <n v="0"/>
    <m/>
    <m/>
    <m/>
    <m/>
    <m/>
    <m/>
    <m/>
    <m/>
    <x v="1"/>
    <m/>
    <m/>
    <m/>
    <m/>
    <m/>
    <b v="1"/>
    <b v="1"/>
    <b v="1"/>
    <n v="1"/>
    <n v="0"/>
  </r>
  <r>
    <n v="39"/>
    <x v="1"/>
    <x v="0"/>
    <n v="1329"/>
    <x v="0"/>
    <n v="4"/>
    <s v="Near"/>
    <n v="4"/>
    <s v="Master"/>
    <s v="Life Sciences"/>
    <n v="1"/>
    <n v="182"/>
    <n v="4"/>
    <x v="2"/>
    <x v="0"/>
    <n v="47"/>
    <n v="2"/>
    <s v="Medium"/>
    <n v="2"/>
    <s v="Junior"/>
    <x v="0"/>
    <n v="3"/>
    <x v="2"/>
    <x v="1"/>
    <n v="5902"/>
    <x v="0"/>
    <n v="14590"/>
    <n v="4"/>
    <s v="Y"/>
    <x v="1"/>
    <n v="14"/>
    <n v="3"/>
    <s v="Meet Expect"/>
    <n v="3"/>
    <s v="High"/>
    <n v="80"/>
    <n v="1"/>
    <s v="Basic"/>
    <n v="17"/>
    <s v="11-20"/>
    <n v="1"/>
    <n v="4"/>
    <x v="3"/>
    <n v="15"/>
    <s v="Veteran"/>
    <n v="11"/>
    <n v="5"/>
    <x v="2"/>
    <n v="9"/>
    <n v="0"/>
    <m/>
    <m/>
    <n v="0"/>
    <m/>
    <n v="0"/>
    <m/>
    <n v="0"/>
    <m/>
    <n v="0"/>
    <m/>
    <n v="0"/>
    <m/>
    <m/>
    <m/>
    <m/>
    <m/>
    <m/>
    <m/>
    <m/>
    <x v="0"/>
    <m/>
    <m/>
    <m/>
    <m/>
    <m/>
    <b v="1"/>
    <b v="1"/>
    <b v="1"/>
    <n v="0"/>
    <n v="0"/>
  </r>
  <r>
    <n v="25"/>
    <x v="1"/>
    <x v="0"/>
    <n v="959"/>
    <x v="0"/>
    <n v="28"/>
    <s v="Very Far"/>
    <n v="3"/>
    <s v="Bachelor"/>
    <s v="Life Sciences"/>
    <n v="1"/>
    <n v="183"/>
    <n v="1"/>
    <x v="3"/>
    <x v="1"/>
    <n v="41"/>
    <n v="2"/>
    <s v="Medium"/>
    <n v="2"/>
    <s v="Junior"/>
    <x v="0"/>
    <n v="3"/>
    <x v="2"/>
    <x v="1"/>
    <n v="8639"/>
    <x v="2"/>
    <n v="24835"/>
    <n v="2"/>
    <s v="Y"/>
    <x v="1"/>
    <n v="18"/>
    <n v="3"/>
    <s v="Meet Expect"/>
    <n v="4"/>
    <s v="Very High"/>
    <n v="80"/>
    <n v="0"/>
    <s v="None"/>
    <n v="6"/>
    <s v="6-10"/>
    <n v="3"/>
    <n v="3"/>
    <x v="1"/>
    <n v="2"/>
    <s v="Early Career"/>
    <n v="2"/>
    <n v="2"/>
    <x v="1"/>
    <n v="2"/>
    <n v="0"/>
    <m/>
    <m/>
    <n v="0"/>
    <m/>
    <n v="0"/>
    <m/>
    <n v="0"/>
    <m/>
    <n v="0"/>
    <m/>
    <n v="0"/>
    <m/>
    <m/>
    <m/>
    <m/>
    <m/>
    <m/>
    <m/>
    <m/>
    <x v="3"/>
    <m/>
    <m/>
    <m/>
    <m/>
    <m/>
    <b v="1"/>
    <b v="1"/>
    <b v="1"/>
    <n v="0"/>
    <n v="0"/>
  </r>
  <r>
    <n v="30"/>
    <x v="1"/>
    <x v="0"/>
    <n v="1240"/>
    <x v="2"/>
    <n v="9"/>
    <s v="Near"/>
    <n v="3"/>
    <s v="Bachelor"/>
    <s v="Human Resources"/>
    <n v="1"/>
    <n v="184"/>
    <n v="3"/>
    <x v="1"/>
    <x v="1"/>
    <n v="48"/>
    <n v="3"/>
    <s v="High"/>
    <n v="2"/>
    <s v="Junior"/>
    <x v="8"/>
    <n v="4"/>
    <x v="0"/>
    <x v="1"/>
    <n v="6347"/>
    <x v="0"/>
    <n v="13982"/>
    <n v="0"/>
    <s v="Y"/>
    <x v="0"/>
    <n v="19"/>
    <n v="3"/>
    <s v="Meet Expect"/>
    <n v="4"/>
    <s v="Very High"/>
    <n v="80"/>
    <n v="0"/>
    <s v="None"/>
    <n v="12"/>
    <s v="11-20"/>
    <n v="2"/>
    <n v="1"/>
    <x v="0"/>
    <n v="11"/>
    <s v="Veteran"/>
    <n v="9"/>
    <n v="4"/>
    <x v="2"/>
    <n v="7"/>
    <n v="0"/>
    <m/>
    <m/>
    <n v="0"/>
    <m/>
    <n v="0"/>
    <m/>
    <n v="0"/>
    <m/>
    <n v="0"/>
    <m/>
    <n v="0"/>
    <m/>
    <m/>
    <m/>
    <m/>
    <m/>
    <m/>
    <m/>
    <m/>
    <x v="2"/>
    <m/>
    <m/>
    <m/>
    <m/>
    <m/>
    <b v="1"/>
    <b v="1"/>
    <b v="1"/>
    <n v="0"/>
    <n v="1"/>
  </r>
  <r>
    <n v="32"/>
    <x v="0"/>
    <x v="0"/>
    <n v="1033"/>
    <x v="1"/>
    <n v="9"/>
    <s v="Near"/>
    <n v="3"/>
    <s v="Bachelor"/>
    <s v="Medical"/>
    <n v="1"/>
    <n v="190"/>
    <n v="1"/>
    <x v="3"/>
    <x v="0"/>
    <n v="41"/>
    <n v="3"/>
    <s v="High"/>
    <n v="1"/>
    <s v="Entry Level"/>
    <x v="2"/>
    <n v="1"/>
    <x v="3"/>
    <x v="0"/>
    <n v="4200"/>
    <x v="0"/>
    <n v="10224"/>
    <n v="7"/>
    <s v="Y"/>
    <x v="1"/>
    <n v="22"/>
    <n v="4"/>
    <s v="Exceed Expect"/>
    <n v="1"/>
    <s v="Low"/>
    <n v="80"/>
    <n v="0"/>
    <s v="None"/>
    <n v="10"/>
    <s v="6-10"/>
    <n v="2"/>
    <n v="4"/>
    <x v="3"/>
    <n v="5"/>
    <s v="Experienced"/>
    <n v="4"/>
    <n v="0"/>
    <x v="0"/>
    <n v="4"/>
    <n v="0"/>
    <m/>
    <m/>
    <n v="0"/>
    <m/>
    <n v="0"/>
    <m/>
    <n v="0"/>
    <m/>
    <n v="0"/>
    <m/>
    <n v="0"/>
    <m/>
    <m/>
    <m/>
    <m/>
    <m/>
    <m/>
    <m/>
    <m/>
    <x v="2"/>
    <m/>
    <m/>
    <m/>
    <m/>
    <m/>
    <b v="1"/>
    <b v="1"/>
    <b v="1"/>
    <n v="1"/>
    <n v="0"/>
  </r>
  <r>
    <n v="45"/>
    <x v="1"/>
    <x v="0"/>
    <n v="1316"/>
    <x v="1"/>
    <n v="29"/>
    <s v="Very Far"/>
    <n v="3"/>
    <s v="Bachelor"/>
    <s v="Medical"/>
    <n v="1"/>
    <n v="192"/>
    <n v="3"/>
    <x v="1"/>
    <x v="1"/>
    <n v="83"/>
    <n v="3"/>
    <s v="High"/>
    <n v="1"/>
    <s v="Entry Level"/>
    <x v="1"/>
    <n v="4"/>
    <x v="0"/>
    <x v="0"/>
    <n v="3452"/>
    <x v="0"/>
    <n v="9752"/>
    <n v="5"/>
    <s v="Y"/>
    <x v="1"/>
    <n v="13"/>
    <n v="3"/>
    <s v="Meet Expect"/>
    <n v="2"/>
    <s v="Medium"/>
    <n v="80"/>
    <n v="0"/>
    <s v="None"/>
    <n v="9"/>
    <s v="6-10"/>
    <n v="2"/>
    <n v="2"/>
    <x v="2"/>
    <n v="6"/>
    <s v="Experienced"/>
    <n v="5"/>
    <n v="0"/>
    <x v="0"/>
    <n v="3"/>
    <n v="0"/>
    <m/>
    <m/>
    <n v="0"/>
    <m/>
    <n v="0"/>
    <m/>
    <n v="0"/>
    <m/>
    <n v="0"/>
    <m/>
    <n v="0"/>
    <m/>
    <m/>
    <m/>
    <m/>
    <m/>
    <m/>
    <m/>
    <m/>
    <x v="0"/>
    <m/>
    <m/>
    <m/>
    <m/>
    <m/>
    <b v="1"/>
    <b v="1"/>
    <b v="1"/>
    <n v="0"/>
    <n v="0"/>
  </r>
  <r>
    <n v="38"/>
    <x v="1"/>
    <x v="0"/>
    <n v="364"/>
    <x v="1"/>
    <n v="3"/>
    <s v="Near"/>
    <n v="5"/>
    <s v="Doctor"/>
    <s v="Technical Degree"/>
    <n v="1"/>
    <n v="193"/>
    <n v="4"/>
    <x v="2"/>
    <x v="0"/>
    <n v="32"/>
    <n v="3"/>
    <s v="High"/>
    <n v="2"/>
    <s v="Junior"/>
    <x v="1"/>
    <n v="3"/>
    <x v="2"/>
    <x v="0"/>
    <n v="4317"/>
    <x v="0"/>
    <n v="2302"/>
    <n v="3"/>
    <s v="Y"/>
    <x v="0"/>
    <n v="20"/>
    <n v="4"/>
    <s v="Exceed Expect"/>
    <n v="2"/>
    <s v="Medium"/>
    <n v="80"/>
    <n v="0"/>
    <s v="None"/>
    <n v="19"/>
    <s v="11-20"/>
    <n v="2"/>
    <n v="3"/>
    <x v="1"/>
    <n v="3"/>
    <s v="Early Career"/>
    <n v="2"/>
    <n v="2"/>
    <x v="1"/>
    <n v="2"/>
    <n v="0"/>
    <m/>
    <m/>
    <n v="0"/>
    <m/>
    <n v="0"/>
    <m/>
    <n v="0"/>
    <m/>
    <n v="0"/>
    <m/>
    <n v="0"/>
    <m/>
    <m/>
    <m/>
    <m/>
    <m/>
    <m/>
    <m/>
    <m/>
    <x v="0"/>
    <m/>
    <m/>
    <m/>
    <m/>
    <m/>
    <b v="1"/>
    <b v="1"/>
    <b v="1"/>
    <n v="0"/>
    <n v="1"/>
  </r>
  <r>
    <n v="30"/>
    <x v="1"/>
    <x v="0"/>
    <n v="438"/>
    <x v="1"/>
    <n v="18"/>
    <s v="Far"/>
    <n v="3"/>
    <s v="Bachelor"/>
    <s v="Life Sciences"/>
    <n v="1"/>
    <n v="194"/>
    <n v="1"/>
    <x v="3"/>
    <x v="0"/>
    <n v="75"/>
    <n v="3"/>
    <s v="High"/>
    <n v="1"/>
    <s v="Entry Level"/>
    <x v="1"/>
    <n v="3"/>
    <x v="2"/>
    <x v="0"/>
    <n v="2632"/>
    <x v="1"/>
    <n v="23910"/>
    <n v="1"/>
    <s v="Y"/>
    <x v="1"/>
    <n v="14"/>
    <n v="3"/>
    <s v="Meet Expect"/>
    <n v="3"/>
    <s v="High"/>
    <n v="80"/>
    <n v="0"/>
    <s v="None"/>
    <n v="5"/>
    <s v="0-5"/>
    <n v="4"/>
    <n v="2"/>
    <x v="2"/>
    <n v="5"/>
    <s v="Experienced"/>
    <n v="4"/>
    <n v="0"/>
    <x v="0"/>
    <n v="4"/>
    <n v="0"/>
    <m/>
    <m/>
    <n v="0"/>
    <m/>
    <n v="0"/>
    <m/>
    <n v="0"/>
    <m/>
    <n v="0"/>
    <m/>
    <n v="0"/>
    <m/>
    <m/>
    <m/>
    <m/>
    <m/>
    <m/>
    <m/>
    <m/>
    <x v="2"/>
    <m/>
    <m/>
    <m/>
    <m/>
    <m/>
    <b v="1"/>
    <b v="1"/>
    <b v="1"/>
    <n v="0"/>
    <n v="0"/>
  </r>
  <r>
    <n v="32"/>
    <x v="1"/>
    <x v="1"/>
    <n v="689"/>
    <x v="0"/>
    <n v="9"/>
    <s v="Near"/>
    <n v="2"/>
    <s v="College"/>
    <s v="Medical"/>
    <n v="1"/>
    <n v="195"/>
    <n v="4"/>
    <x v="2"/>
    <x v="1"/>
    <n v="35"/>
    <n v="1"/>
    <s v="Low"/>
    <n v="2"/>
    <s v="Junior"/>
    <x v="0"/>
    <n v="4"/>
    <x v="0"/>
    <x v="2"/>
    <n v="4668"/>
    <x v="0"/>
    <n v="22812"/>
    <n v="0"/>
    <s v="Y"/>
    <x v="1"/>
    <n v="17"/>
    <n v="3"/>
    <s v="Meet Expect"/>
    <n v="4"/>
    <s v="Very High"/>
    <n v="80"/>
    <n v="3"/>
    <s v="High"/>
    <n v="9"/>
    <s v="6-10"/>
    <n v="2"/>
    <n v="4"/>
    <x v="3"/>
    <n v="8"/>
    <s v="Veteran"/>
    <n v="7"/>
    <n v="0"/>
    <x v="0"/>
    <n v="7"/>
    <n v="0"/>
    <m/>
    <m/>
    <n v="0"/>
    <m/>
    <n v="0"/>
    <m/>
    <n v="0"/>
    <m/>
    <n v="0"/>
    <m/>
    <n v="0"/>
    <m/>
    <m/>
    <m/>
    <m/>
    <m/>
    <m/>
    <m/>
    <m/>
    <x v="2"/>
    <m/>
    <m/>
    <m/>
    <m/>
    <m/>
    <b v="1"/>
    <b v="1"/>
    <b v="1"/>
    <n v="0"/>
    <n v="0"/>
  </r>
  <r>
    <n v="30"/>
    <x v="1"/>
    <x v="0"/>
    <n v="201"/>
    <x v="1"/>
    <n v="5"/>
    <s v="Near"/>
    <n v="3"/>
    <s v="Bachelor"/>
    <s v="Technical Degree"/>
    <n v="1"/>
    <n v="197"/>
    <n v="4"/>
    <x v="2"/>
    <x v="0"/>
    <n v="84"/>
    <n v="3"/>
    <s v="High"/>
    <n v="1"/>
    <s v="Entry Level"/>
    <x v="1"/>
    <n v="1"/>
    <x v="3"/>
    <x v="2"/>
    <n v="3204"/>
    <x v="0"/>
    <n v="10415"/>
    <n v="5"/>
    <s v="Y"/>
    <x v="1"/>
    <n v="14"/>
    <n v="3"/>
    <s v="Meet Expect"/>
    <n v="4"/>
    <s v="Very High"/>
    <n v="80"/>
    <n v="1"/>
    <s v="Basic"/>
    <n v="8"/>
    <s v="6-10"/>
    <n v="3"/>
    <n v="3"/>
    <x v="1"/>
    <n v="3"/>
    <s v="Early Career"/>
    <n v="2"/>
    <n v="2"/>
    <x v="1"/>
    <n v="2"/>
    <n v="0"/>
    <m/>
    <m/>
    <n v="0"/>
    <m/>
    <n v="0"/>
    <m/>
    <n v="0"/>
    <m/>
    <n v="0"/>
    <m/>
    <n v="0"/>
    <m/>
    <m/>
    <m/>
    <m/>
    <m/>
    <m/>
    <m/>
    <m/>
    <x v="2"/>
    <m/>
    <m/>
    <m/>
    <m/>
    <m/>
    <b v="1"/>
    <b v="1"/>
    <b v="1"/>
    <n v="0"/>
    <n v="0"/>
  </r>
  <r>
    <n v="30"/>
    <x v="1"/>
    <x v="0"/>
    <n v="1427"/>
    <x v="1"/>
    <n v="2"/>
    <s v="Near"/>
    <n v="1"/>
    <s v="Below College"/>
    <s v="Medical"/>
    <n v="1"/>
    <n v="198"/>
    <n v="2"/>
    <x v="0"/>
    <x v="1"/>
    <n v="35"/>
    <n v="2"/>
    <s v="Medium"/>
    <n v="1"/>
    <s v="Entry Level"/>
    <x v="2"/>
    <n v="4"/>
    <x v="0"/>
    <x v="0"/>
    <n v="2720"/>
    <x v="1"/>
    <n v="11162"/>
    <n v="0"/>
    <s v="Y"/>
    <x v="1"/>
    <n v="13"/>
    <n v="3"/>
    <s v="Meet Expect"/>
    <n v="4"/>
    <s v="Very High"/>
    <n v="80"/>
    <n v="0"/>
    <s v="None"/>
    <n v="6"/>
    <s v="6-10"/>
    <n v="3"/>
    <n v="3"/>
    <x v="1"/>
    <n v="5"/>
    <s v="Experienced"/>
    <n v="3"/>
    <n v="1"/>
    <x v="1"/>
    <n v="2"/>
    <n v="0"/>
    <m/>
    <m/>
    <n v="0"/>
    <m/>
    <n v="0"/>
    <m/>
    <n v="0"/>
    <m/>
    <n v="0"/>
    <m/>
    <n v="0"/>
    <m/>
    <m/>
    <m/>
    <m/>
    <m/>
    <m/>
    <m/>
    <m/>
    <x v="2"/>
    <m/>
    <m/>
    <m/>
    <m/>
    <m/>
    <b v="1"/>
    <b v="1"/>
    <b v="1"/>
    <n v="0"/>
    <n v="0"/>
  </r>
  <r>
    <n v="41"/>
    <x v="1"/>
    <x v="1"/>
    <n v="857"/>
    <x v="1"/>
    <n v="10"/>
    <s v="Near"/>
    <n v="3"/>
    <s v="Bachelor"/>
    <s v="Life Sciences"/>
    <n v="1"/>
    <n v="199"/>
    <n v="4"/>
    <x v="2"/>
    <x v="1"/>
    <n v="91"/>
    <n v="2"/>
    <s v="Medium"/>
    <n v="4"/>
    <s v="Manager"/>
    <x v="5"/>
    <n v="1"/>
    <x v="3"/>
    <x v="2"/>
    <n v="17181"/>
    <x v="2"/>
    <n v="12888"/>
    <n v="4"/>
    <s v="Y"/>
    <x v="1"/>
    <n v="13"/>
    <n v="3"/>
    <s v="Meet Expect"/>
    <n v="2"/>
    <s v="Medium"/>
    <n v="80"/>
    <n v="1"/>
    <s v="Basic"/>
    <n v="21"/>
    <s v="20+"/>
    <n v="2"/>
    <n v="2"/>
    <x v="2"/>
    <n v="7"/>
    <s v="Experienced"/>
    <n v="6"/>
    <n v="7"/>
    <x v="2"/>
    <n v="7"/>
    <n v="0"/>
    <m/>
    <m/>
    <n v="0"/>
    <m/>
    <n v="0"/>
    <m/>
    <n v="0"/>
    <m/>
    <n v="0"/>
    <m/>
    <n v="0"/>
    <m/>
    <m/>
    <m/>
    <m/>
    <m/>
    <m/>
    <m/>
    <m/>
    <x v="0"/>
    <m/>
    <m/>
    <m/>
    <m/>
    <m/>
    <b v="1"/>
    <b v="1"/>
    <b v="1"/>
    <n v="0"/>
    <n v="0"/>
  </r>
  <r>
    <n v="41"/>
    <x v="1"/>
    <x v="0"/>
    <n v="933"/>
    <x v="1"/>
    <n v="9"/>
    <s v="Near"/>
    <n v="4"/>
    <s v="Master"/>
    <s v="Life Sciences"/>
    <n v="1"/>
    <n v="200"/>
    <n v="3"/>
    <x v="1"/>
    <x v="1"/>
    <n v="94"/>
    <n v="3"/>
    <s v="High"/>
    <n v="1"/>
    <s v="Entry Level"/>
    <x v="2"/>
    <n v="1"/>
    <x v="3"/>
    <x v="1"/>
    <n v="2238"/>
    <x v="1"/>
    <n v="6961"/>
    <n v="2"/>
    <s v="Y"/>
    <x v="1"/>
    <n v="21"/>
    <n v="4"/>
    <s v="Exceed Expect"/>
    <n v="4"/>
    <s v="Very High"/>
    <n v="80"/>
    <n v="1"/>
    <s v="Basic"/>
    <n v="7"/>
    <s v="6-10"/>
    <n v="2"/>
    <n v="3"/>
    <x v="1"/>
    <n v="5"/>
    <s v="Experienced"/>
    <n v="0"/>
    <n v="1"/>
    <x v="1"/>
    <n v="4"/>
    <n v="0"/>
    <m/>
    <m/>
    <n v="0"/>
    <m/>
    <n v="0"/>
    <m/>
    <n v="0"/>
    <m/>
    <n v="0"/>
    <m/>
    <n v="0"/>
    <m/>
    <m/>
    <m/>
    <m/>
    <m/>
    <m/>
    <m/>
    <m/>
    <x v="0"/>
    <m/>
    <m/>
    <m/>
    <m/>
    <m/>
    <b v="1"/>
    <b v="1"/>
    <b v="1"/>
    <n v="0"/>
    <n v="0"/>
  </r>
  <r>
    <n v="19"/>
    <x v="1"/>
    <x v="0"/>
    <n v="1181"/>
    <x v="1"/>
    <n v="3"/>
    <s v="Near"/>
    <n v="1"/>
    <s v="Below College"/>
    <s v="Medical"/>
    <n v="1"/>
    <n v="201"/>
    <n v="2"/>
    <x v="0"/>
    <x v="0"/>
    <n v="79"/>
    <n v="3"/>
    <s v="High"/>
    <n v="1"/>
    <s v="Entry Level"/>
    <x v="2"/>
    <n v="2"/>
    <x v="1"/>
    <x v="0"/>
    <n v="1483"/>
    <x v="1"/>
    <n v="16102"/>
    <n v="1"/>
    <s v="Y"/>
    <x v="1"/>
    <n v="14"/>
    <n v="3"/>
    <s v="Meet Expect"/>
    <n v="4"/>
    <s v="Very High"/>
    <n v="80"/>
    <n v="0"/>
    <s v="None"/>
    <n v="1"/>
    <s v="0-5"/>
    <n v="3"/>
    <n v="3"/>
    <x v="1"/>
    <n v="1"/>
    <s v="New Employee"/>
    <n v="0"/>
    <n v="0"/>
    <x v="0"/>
    <n v="0"/>
    <n v="0"/>
    <m/>
    <m/>
    <n v="0"/>
    <m/>
    <n v="0"/>
    <m/>
    <n v="0"/>
    <m/>
    <n v="0"/>
    <m/>
    <n v="0"/>
    <m/>
    <m/>
    <m/>
    <m/>
    <m/>
    <m/>
    <m/>
    <m/>
    <x v="3"/>
    <m/>
    <m/>
    <m/>
    <m/>
    <m/>
    <b v="1"/>
    <b v="1"/>
    <b v="1"/>
    <n v="0"/>
    <n v="0"/>
  </r>
  <r>
    <n v="40"/>
    <x v="1"/>
    <x v="1"/>
    <n v="1395"/>
    <x v="1"/>
    <n v="26"/>
    <s v="Very Far"/>
    <n v="3"/>
    <s v="Bachelor"/>
    <s v="Medical"/>
    <n v="1"/>
    <n v="202"/>
    <n v="2"/>
    <x v="0"/>
    <x v="0"/>
    <n v="54"/>
    <n v="3"/>
    <s v="High"/>
    <n v="2"/>
    <s v="Junior"/>
    <x v="1"/>
    <n v="2"/>
    <x v="1"/>
    <x v="2"/>
    <n v="5605"/>
    <x v="0"/>
    <n v="8504"/>
    <n v="1"/>
    <s v="Y"/>
    <x v="1"/>
    <n v="11"/>
    <n v="3"/>
    <s v="Meet Expect"/>
    <n v="1"/>
    <s v="Low"/>
    <n v="80"/>
    <n v="1"/>
    <s v="Basic"/>
    <n v="20"/>
    <s v="11-20"/>
    <n v="2"/>
    <n v="3"/>
    <x v="1"/>
    <n v="20"/>
    <s v="Veteran"/>
    <n v="7"/>
    <n v="2"/>
    <x v="1"/>
    <n v="13"/>
    <n v="0"/>
    <m/>
    <m/>
    <n v="0"/>
    <m/>
    <n v="0"/>
    <m/>
    <n v="0"/>
    <m/>
    <n v="0"/>
    <m/>
    <n v="0"/>
    <m/>
    <m/>
    <m/>
    <m/>
    <m/>
    <m/>
    <m/>
    <m/>
    <x v="0"/>
    <m/>
    <m/>
    <m/>
    <m/>
    <m/>
    <b v="1"/>
    <b v="1"/>
    <b v="1"/>
    <n v="0"/>
    <n v="0"/>
  </r>
  <r>
    <n v="35"/>
    <x v="1"/>
    <x v="0"/>
    <n v="662"/>
    <x v="0"/>
    <n v="1"/>
    <s v="Near"/>
    <n v="5"/>
    <s v="Doctor"/>
    <s v="Marketing"/>
    <n v="1"/>
    <n v="204"/>
    <n v="3"/>
    <x v="1"/>
    <x v="1"/>
    <n v="94"/>
    <n v="3"/>
    <s v="High"/>
    <n v="3"/>
    <s v="Senior"/>
    <x v="0"/>
    <n v="2"/>
    <x v="1"/>
    <x v="1"/>
    <n v="7295"/>
    <x v="2"/>
    <n v="11439"/>
    <n v="1"/>
    <s v="Y"/>
    <x v="1"/>
    <n v="13"/>
    <n v="3"/>
    <s v="Meet Expect"/>
    <n v="1"/>
    <s v="Low"/>
    <n v="80"/>
    <n v="2"/>
    <s v="Medium"/>
    <n v="10"/>
    <s v="6-10"/>
    <n v="3"/>
    <n v="3"/>
    <x v="1"/>
    <n v="10"/>
    <s v="Veteran"/>
    <n v="8"/>
    <n v="0"/>
    <x v="0"/>
    <n v="6"/>
    <n v="0"/>
    <m/>
    <m/>
    <n v="0"/>
    <m/>
    <n v="0"/>
    <m/>
    <n v="0"/>
    <m/>
    <n v="0"/>
    <m/>
    <n v="0"/>
    <m/>
    <m/>
    <m/>
    <m/>
    <m/>
    <m/>
    <m/>
    <m/>
    <x v="2"/>
    <m/>
    <m/>
    <m/>
    <m/>
    <m/>
    <b v="1"/>
    <b v="1"/>
    <b v="1"/>
    <n v="0"/>
    <n v="0"/>
  </r>
  <r>
    <n v="53"/>
    <x v="1"/>
    <x v="0"/>
    <n v="1436"/>
    <x v="0"/>
    <n v="6"/>
    <s v="Near"/>
    <n v="2"/>
    <s v="College"/>
    <s v="Marketing"/>
    <n v="1"/>
    <n v="205"/>
    <n v="2"/>
    <x v="0"/>
    <x v="1"/>
    <n v="34"/>
    <n v="3"/>
    <s v="High"/>
    <n v="2"/>
    <s v="Junior"/>
    <x v="6"/>
    <n v="3"/>
    <x v="2"/>
    <x v="1"/>
    <n v="2306"/>
    <x v="1"/>
    <n v="16047"/>
    <n v="2"/>
    <s v="Y"/>
    <x v="0"/>
    <n v="20"/>
    <n v="4"/>
    <s v="Exceed Expect"/>
    <n v="4"/>
    <s v="Very High"/>
    <n v="80"/>
    <n v="1"/>
    <s v="Basic"/>
    <n v="13"/>
    <s v="11-20"/>
    <n v="3"/>
    <n v="1"/>
    <x v="0"/>
    <n v="7"/>
    <s v="Experienced"/>
    <n v="7"/>
    <n v="4"/>
    <x v="2"/>
    <n v="5"/>
    <n v="0"/>
    <m/>
    <m/>
    <n v="0"/>
    <m/>
    <n v="0"/>
    <m/>
    <n v="0"/>
    <m/>
    <n v="0"/>
    <m/>
    <n v="0"/>
    <m/>
    <m/>
    <m/>
    <m/>
    <m/>
    <m/>
    <m/>
    <m/>
    <x v="1"/>
    <m/>
    <m/>
    <m/>
    <m/>
    <m/>
    <b v="1"/>
    <b v="1"/>
    <b v="1"/>
    <n v="0"/>
    <n v="1"/>
  </r>
  <r>
    <n v="45"/>
    <x v="1"/>
    <x v="0"/>
    <n v="194"/>
    <x v="1"/>
    <n v="9"/>
    <s v="Near"/>
    <n v="3"/>
    <s v="Bachelor"/>
    <s v="Life Sciences"/>
    <n v="1"/>
    <n v="206"/>
    <n v="2"/>
    <x v="0"/>
    <x v="1"/>
    <n v="60"/>
    <n v="3"/>
    <s v="High"/>
    <n v="2"/>
    <s v="Junior"/>
    <x v="2"/>
    <n v="2"/>
    <x v="1"/>
    <x v="2"/>
    <n v="2348"/>
    <x v="1"/>
    <n v="10901"/>
    <n v="8"/>
    <s v="Y"/>
    <x v="1"/>
    <n v="18"/>
    <n v="3"/>
    <s v="Meet Expect"/>
    <n v="3"/>
    <s v="High"/>
    <n v="80"/>
    <n v="1"/>
    <s v="Basic"/>
    <n v="20"/>
    <s v="11-20"/>
    <n v="2"/>
    <n v="1"/>
    <x v="0"/>
    <n v="17"/>
    <s v="Veteran"/>
    <n v="9"/>
    <n v="0"/>
    <x v="0"/>
    <n v="15"/>
    <n v="0"/>
    <m/>
    <m/>
    <n v="0"/>
    <m/>
    <n v="0"/>
    <m/>
    <n v="0"/>
    <m/>
    <n v="0"/>
    <m/>
    <n v="0"/>
    <m/>
    <m/>
    <m/>
    <m/>
    <m/>
    <m/>
    <m/>
    <m/>
    <x v="0"/>
    <m/>
    <m/>
    <m/>
    <m/>
    <m/>
    <b v="1"/>
    <b v="1"/>
    <b v="1"/>
    <n v="0"/>
    <n v="0"/>
  </r>
  <r>
    <n v="32"/>
    <x v="1"/>
    <x v="1"/>
    <n v="967"/>
    <x v="0"/>
    <n v="8"/>
    <s v="Near"/>
    <n v="3"/>
    <s v="Bachelor"/>
    <s v="Marketing"/>
    <n v="1"/>
    <n v="207"/>
    <n v="2"/>
    <x v="0"/>
    <x v="0"/>
    <n v="43"/>
    <n v="3"/>
    <s v="High"/>
    <n v="3"/>
    <s v="Senior"/>
    <x v="0"/>
    <n v="4"/>
    <x v="0"/>
    <x v="0"/>
    <n v="8998"/>
    <x v="2"/>
    <n v="15589"/>
    <n v="1"/>
    <s v="Y"/>
    <x v="1"/>
    <n v="14"/>
    <n v="3"/>
    <s v="Meet Expect"/>
    <n v="4"/>
    <s v="Very High"/>
    <n v="80"/>
    <n v="0"/>
    <s v="None"/>
    <n v="9"/>
    <s v="6-10"/>
    <n v="2"/>
    <n v="3"/>
    <x v="1"/>
    <n v="9"/>
    <s v="Veteran"/>
    <n v="8"/>
    <n v="3"/>
    <x v="1"/>
    <n v="7"/>
    <n v="0"/>
    <m/>
    <m/>
    <n v="0"/>
    <m/>
    <n v="0"/>
    <m/>
    <n v="0"/>
    <m/>
    <n v="0"/>
    <m/>
    <n v="0"/>
    <m/>
    <m/>
    <m/>
    <m/>
    <m/>
    <m/>
    <m/>
    <m/>
    <x v="2"/>
    <m/>
    <m/>
    <m/>
    <m/>
    <m/>
    <b v="1"/>
    <b v="1"/>
    <b v="1"/>
    <n v="0"/>
    <n v="0"/>
  </r>
  <r>
    <n v="29"/>
    <x v="1"/>
    <x v="2"/>
    <n v="1496"/>
    <x v="1"/>
    <n v="1"/>
    <s v="Near"/>
    <n v="1"/>
    <s v="Below College"/>
    <s v="Technical Degree"/>
    <n v="1"/>
    <n v="208"/>
    <n v="4"/>
    <x v="2"/>
    <x v="1"/>
    <n v="41"/>
    <n v="3"/>
    <s v="High"/>
    <n v="2"/>
    <s v="Junior"/>
    <x v="3"/>
    <n v="3"/>
    <x v="2"/>
    <x v="1"/>
    <n v="4319"/>
    <x v="0"/>
    <n v="26283"/>
    <n v="1"/>
    <s v="Y"/>
    <x v="1"/>
    <n v="13"/>
    <n v="3"/>
    <s v="Meet Expect"/>
    <n v="1"/>
    <s v="Low"/>
    <n v="80"/>
    <n v="1"/>
    <s v="Basic"/>
    <n v="10"/>
    <s v="6-10"/>
    <n v="1"/>
    <n v="3"/>
    <x v="1"/>
    <n v="10"/>
    <s v="Veteran"/>
    <n v="7"/>
    <n v="0"/>
    <x v="0"/>
    <n v="9"/>
    <n v="0"/>
    <m/>
    <m/>
    <n v="0"/>
    <m/>
    <n v="0"/>
    <m/>
    <n v="0"/>
    <m/>
    <n v="0"/>
    <m/>
    <n v="0"/>
    <m/>
    <m/>
    <m/>
    <m/>
    <m/>
    <m/>
    <m/>
    <m/>
    <x v="2"/>
    <m/>
    <m/>
    <m/>
    <m/>
    <m/>
    <b v="1"/>
    <b v="1"/>
    <b v="1"/>
    <n v="0"/>
    <n v="0"/>
  </r>
  <r>
    <n v="51"/>
    <x v="1"/>
    <x v="0"/>
    <n v="1169"/>
    <x v="1"/>
    <n v="7"/>
    <s v="Near"/>
    <n v="4"/>
    <s v="Master"/>
    <s v="Medical"/>
    <n v="1"/>
    <n v="211"/>
    <n v="2"/>
    <x v="0"/>
    <x v="1"/>
    <n v="34"/>
    <n v="2"/>
    <s v="Medium"/>
    <n v="2"/>
    <s v="Junior"/>
    <x v="3"/>
    <n v="3"/>
    <x v="2"/>
    <x v="1"/>
    <n v="6132"/>
    <x v="0"/>
    <n v="13983"/>
    <n v="2"/>
    <s v="Y"/>
    <x v="1"/>
    <n v="17"/>
    <n v="3"/>
    <s v="Meet Expect"/>
    <n v="3"/>
    <s v="High"/>
    <n v="80"/>
    <n v="0"/>
    <s v="None"/>
    <n v="10"/>
    <s v="6-10"/>
    <n v="2"/>
    <n v="3"/>
    <x v="1"/>
    <n v="1"/>
    <s v="New Employee"/>
    <n v="0"/>
    <n v="0"/>
    <x v="0"/>
    <n v="0"/>
    <n v="0"/>
    <m/>
    <m/>
    <n v="0"/>
    <m/>
    <n v="0"/>
    <m/>
    <n v="0"/>
    <m/>
    <n v="0"/>
    <m/>
    <n v="0"/>
    <m/>
    <m/>
    <m/>
    <m/>
    <m/>
    <m/>
    <m/>
    <m/>
    <x v="1"/>
    <m/>
    <m/>
    <m/>
    <m/>
    <m/>
    <b v="1"/>
    <b v="1"/>
    <b v="1"/>
    <n v="0"/>
    <n v="0"/>
  </r>
  <r>
    <n v="58"/>
    <x v="1"/>
    <x v="0"/>
    <n v="1145"/>
    <x v="1"/>
    <n v="9"/>
    <s v="Near"/>
    <n v="3"/>
    <s v="Bachelor"/>
    <s v="Medical"/>
    <n v="1"/>
    <n v="214"/>
    <n v="2"/>
    <x v="0"/>
    <x v="0"/>
    <n v="75"/>
    <n v="2"/>
    <s v="Medium"/>
    <n v="1"/>
    <s v="Entry Level"/>
    <x v="1"/>
    <n v="2"/>
    <x v="1"/>
    <x v="1"/>
    <n v="3346"/>
    <x v="0"/>
    <n v="11873"/>
    <n v="4"/>
    <s v="Y"/>
    <x v="0"/>
    <n v="20"/>
    <n v="4"/>
    <s v="Exceed Expect"/>
    <n v="2"/>
    <s v="Medium"/>
    <n v="80"/>
    <n v="1"/>
    <s v="Basic"/>
    <n v="9"/>
    <s v="6-10"/>
    <n v="3"/>
    <n v="2"/>
    <x v="2"/>
    <n v="1"/>
    <s v="New Employee"/>
    <n v="0"/>
    <n v="0"/>
    <x v="0"/>
    <n v="0"/>
    <n v="0"/>
    <m/>
    <m/>
    <n v="0"/>
    <m/>
    <n v="0"/>
    <m/>
    <n v="0"/>
    <m/>
    <n v="0"/>
    <m/>
    <n v="0"/>
    <m/>
    <m/>
    <m/>
    <m/>
    <m/>
    <m/>
    <m/>
    <m/>
    <x v="1"/>
    <m/>
    <m/>
    <m/>
    <m/>
    <m/>
    <b v="1"/>
    <b v="1"/>
    <b v="1"/>
    <n v="0"/>
    <n v="1"/>
  </r>
  <r>
    <n v="40"/>
    <x v="1"/>
    <x v="0"/>
    <n v="630"/>
    <x v="0"/>
    <n v="4"/>
    <s v="Near"/>
    <n v="4"/>
    <s v="Master"/>
    <s v="Marketing"/>
    <n v="1"/>
    <n v="215"/>
    <n v="3"/>
    <x v="1"/>
    <x v="1"/>
    <n v="67"/>
    <n v="2"/>
    <s v="Medium"/>
    <n v="3"/>
    <s v="Senior"/>
    <x v="0"/>
    <n v="4"/>
    <x v="0"/>
    <x v="1"/>
    <n v="10855"/>
    <x v="2"/>
    <n v="8552"/>
    <n v="7"/>
    <s v="Y"/>
    <x v="1"/>
    <n v="11"/>
    <n v="3"/>
    <s v="Meet Expect"/>
    <n v="1"/>
    <s v="Low"/>
    <n v="80"/>
    <n v="1"/>
    <s v="Basic"/>
    <n v="15"/>
    <s v="11-20"/>
    <n v="2"/>
    <n v="2"/>
    <x v="2"/>
    <n v="12"/>
    <s v="Veteran"/>
    <n v="11"/>
    <n v="2"/>
    <x v="1"/>
    <n v="11"/>
    <n v="0"/>
    <m/>
    <m/>
    <n v="0"/>
    <m/>
    <n v="0"/>
    <m/>
    <n v="0"/>
    <m/>
    <n v="0"/>
    <m/>
    <n v="0"/>
    <m/>
    <m/>
    <m/>
    <m/>
    <m/>
    <m/>
    <m/>
    <m/>
    <x v="0"/>
    <m/>
    <m/>
    <m/>
    <m/>
    <m/>
    <b v="1"/>
    <b v="1"/>
    <b v="1"/>
    <n v="0"/>
    <n v="0"/>
  </r>
  <r>
    <n v="34"/>
    <x v="1"/>
    <x v="1"/>
    <n v="303"/>
    <x v="0"/>
    <n v="2"/>
    <s v="Near"/>
    <n v="4"/>
    <s v="Master"/>
    <s v="Marketing"/>
    <n v="1"/>
    <n v="216"/>
    <n v="3"/>
    <x v="1"/>
    <x v="0"/>
    <n v="75"/>
    <n v="3"/>
    <s v="High"/>
    <n v="1"/>
    <s v="Entry Level"/>
    <x v="6"/>
    <n v="3"/>
    <x v="2"/>
    <x v="1"/>
    <n v="2231"/>
    <x v="1"/>
    <n v="11314"/>
    <n v="6"/>
    <s v="Y"/>
    <x v="1"/>
    <n v="18"/>
    <n v="3"/>
    <s v="Meet Expect"/>
    <n v="4"/>
    <s v="Very High"/>
    <n v="80"/>
    <n v="1"/>
    <s v="Basic"/>
    <n v="6"/>
    <s v="6-10"/>
    <n v="3"/>
    <n v="3"/>
    <x v="1"/>
    <n v="4"/>
    <s v="Experienced"/>
    <n v="3"/>
    <n v="1"/>
    <x v="1"/>
    <n v="2"/>
    <n v="0"/>
    <m/>
    <m/>
    <n v="0"/>
    <m/>
    <n v="0"/>
    <m/>
    <n v="0"/>
    <m/>
    <n v="0"/>
    <m/>
    <n v="0"/>
    <m/>
    <m/>
    <m/>
    <m/>
    <m/>
    <m/>
    <m/>
    <m/>
    <x v="2"/>
    <m/>
    <m/>
    <m/>
    <m/>
    <m/>
    <b v="1"/>
    <b v="1"/>
    <b v="1"/>
    <n v="0"/>
    <n v="0"/>
  </r>
  <r>
    <n v="22"/>
    <x v="1"/>
    <x v="0"/>
    <n v="1256"/>
    <x v="1"/>
    <n v="19"/>
    <s v="Far"/>
    <n v="1"/>
    <s v="Below College"/>
    <s v="Medical"/>
    <n v="1"/>
    <n v="217"/>
    <n v="3"/>
    <x v="1"/>
    <x v="1"/>
    <n v="80"/>
    <n v="3"/>
    <s v="High"/>
    <n v="1"/>
    <s v="Entry Level"/>
    <x v="1"/>
    <n v="4"/>
    <x v="0"/>
    <x v="1"/>
    <n v="2323"/>
    <x v="1"/>
    <n v="11992"/>
    <n v="1"/>
    <s v="Y"/>
    <x v="1"/>
    <n v="24"/>
    <n v="4"/>
    <s v="Exceed Expect"/>
    <n v="1"/>
    <s v="Low"/>
    <n v="80"/>
    <n v="2"/>
    <s v="Medium"/>
    <n v="2"/>
    <s v="0-5"/>
    <n v="6"/>
    <n v="3"/>
    <x v="1"/>
    <n v="2"/>
    <s v="Early Career"/>
    <n v="2"/>
    <n v="2"/>
    <x v="1"/>
    <n v="2"/>
    <n v="0"/>
    <m/>
    <m/>
    <n v="0"/>
    <m/>
    <n v="0"/>
    <m/>
    <n v="0"/>
    <m/>
    <n v="0"/>
    <m/>
    <n v="0"/>
    <m/>
    <m/>
    <m/>
    <m/>
    <m/>
    <m/>
    <m/>
    <m/>
    <x v="3"/>
    <m/>
    <m/>
    <m/>
    <m/>
    <m/>
    <b v="1"/>
    <b v="1"/>
    <b v="1"/>
    <n v="0"/>
    <n v="0"/>
  </r>
  <r>
    <n v="27"/>
    <x v="1"/>
    <x v="2"/>
    <n v="691"/>
    <x v="1"/>
    <n v="9"/>
    <s v="Near"/>
    <n v="3"/>
    <s v="Bachelor"/>
    <s v="Medical"/>
    <n v="1"/>
    <n v="218"/>
    <n v="4"/>
    <x v="2"/>
    <x v="1"/>
    <n v="57"/>
    <n v="3"/>
    <s v="High"/>
    <n v="1"/>
    <s v="Entry Level"/>
    <x v="1"/>
    <n v="2"/>
    <x v="1"/>
    <x v="2"/>
    <n v="2024"/>
    <x v="1"/>
    <n v="5970"/>
    <n v="6"/>
    <s v="Y"/>
    <x v="1"/>
    <n v="18"/>
    <n v="3"/>
    <s v="Meet Expect"/>
    <n v="4"/>
    <s v="Very High"/>
    <n v="80"/>
    <n v="1"/>
    <s v="Basic"/>
    <n v="6"/>
    <s v="6-10"/>
    <n v="1"/>
    <n v="1"/>
    <x v="0"/>
    <n v="2"/>
    <s v="Early Career"/>
    <n v="2"/>
    <n v="2"/>
    <x v="1"/>
    <n v="2"/>
    <n v="0"/>
    <m/>
    <m/>
    <n v="0"/>
    <m/>
    <n v="0"/>
    <m/>
    <n v="0"/>
    <m/>
    <n v="0"/>
    <m/>
    <n v="0"/>
    <m/>
    <m/>
    <m/>
    <m/>
    <m/>
    <m/>
    <m/>
    <m/>
    <x v="2"/>
    <m/>
    <m/>
    <m/>
    <m/>
    <m/>
    <b v="1"/>
    <b v="1"/>
    <b v="1"/>
    <n v="0"/>
    <n v="0"/>
  </r>
  <r>
    <n v="28"/>
    <x v="1"/>
    <x v="0"/>
    <n v="440"/>
    <x v="1"/>
    <n v="21"/>
    <s v="Very Far"/>
    <n v="3"/>
    <s v="Bachelor"/>
    <s v="Medical"/>
    <n v="1"/>
    <n v="221"/>
    <n v="3"/>
    <x v="1"/>
    <x v="1"/>
    <n v="42"/>
    <n v="3"/>
    <s v="High"/>
    <n v="1"/>
    <s v="Entry Level"/>
    <x v="1"/>
    <n v="4"/>
    <x v="0"/>
    <x v="1"/>
    <n v="2713"/>
    <x v="1"/>
    <n v="6672"/>
    <n v="1"/>
    <s v="Y"/>
    <x v="1"/>
    <n v="11"/>
    <n v="3"/>
    <s v="Meet Expect"/>
    <n v="3"/>
    <s v="High"/>
    <n v="80"/>
    <n v="1"/>
    <s v="Basic"/>
    <n v="5"/>
    <s v="0-5"/>
    <n v="2"/>
    <n v="1"/>
    <x v="0"/>
    <n v="5"/>
    <s v="Experienced"/>
    <n v="2"/>
    <n v="0"/>
    <x v="0"/>
    <n v="2"/>
    <n v="0"/>
    <m/>
    <m/>
    <n v="0"/>
    <m/>
    <n v="0"/>
    <m/>
    <n v="0"/>
    <m/>
    <n v="0"/>
    <m/>
    <n v="0"/>
    <m/>
    <m/>
    <m/>
    <m/>
    <m/>
    <m/>
    <m/>
    <m/>
    <x v="2"/>
    <m/>
    <m/>
    <m/>
    <m/>
    <m/>
    <b v="1"/>
    <b v="1"/>
    <b v="1"/>
    <n v="0"/>
    <n v="0"/>
  </r>
  <r>
    <n v="57"/>
    <x v="1"/>
    <x v="0"/>
    <n v="334"/>
    <x v="1"/>
    <n v="24"/>
    <s v="Very Far"/>
    <n v="2"/>
    <s v="College"/>
    <s v="Life Sciences"/>
    <n v="1"/>
    <n v="223"/>
    <n v="3"/>
    <x v="1"/>
    <x v="1"/>
    <n v="83"/>
    <n v="4"/>
    <s v="Very High"/>
    <n v="3"/>
    <s v="Senior"/>
    <x v="4"/>
    <n v="4"/>
    <x v="0"/>
    <x v="2"/>
    <n v="9439"/>
    <x v="2"/>
    <n v="23402"/>
    <n v="3"/>
    <s v="Y"/>
    <x v="0"/>
    <n v="16"/>
    <n v="3"/>
    <s v="Meet Expect"/>
    <n v="2"/>
    <s v="Medium"/>
    <n v="80"/>
    <n v="1"/>
    <s v="Basic"/>
    <n v="12"/>
    <s v="11-20"/>
    <n v="2"/>
    <n v="1"/>
    <x v="0"/>
    <n v="5"/>
    <s v="Experienced"/>
    <n v="3"/>
    <n v="1"/>
    <x v="1"/>
    <n v="4"/>
    <n v="0"/>
    <m/>
    <m/>
    <n v="0"/>
    <m/>
    <n v="0"/>
    <m/>
    <n v="0"/>
    <m/>
    <n v="0"/>
    <m/>
    <n v="0"/>
    <m/>
    <m/>
    <m/>
    <m/>
    <m/>
    <m/>
    <m/>
    <m/>
    <x v="1"/>
    <m/>
    <m/>
    <m/>
    <m/>
    <m/>
    <b v="1"/>
    <b v="1"/>
    <b v="1"/>
    <n v="0"/>
    <n v="1"/>
  </r>
  <r>
    <n v="27"/>
    <x v="1"/>
    <x v="2"/>
    <n v="1450"/>
    <x v="1"/>
    <n v="3"/>
    <s v="Near"/>
    <n v="3"/>
    <s v="Bachelor"/>
    <s v="Medical"/>
    <n v="1"/>
    <n v="224"/>
    <n v="3"/>
    <x v="1"/>
    <x v="1"/>
    <n v="79"/>
    <n v="2"/>
    <s v="Medium"/>
    <n v="1"/>
    <s v="Entry Level"/>
    <x v="1"/>
    <n v="3"/>
    <x v="2"/>
    <x v="2"/>
    <n v="2566"/>
    <x v="1"/>
    <n v="25326"/>
    <n v="1"/>
    <s v="Y"/>
    <x v="0"/>
    <n v="15"/>
    <n v="3"/>
    <s v="Meet Expect"/>
    <n v="4"/>
    <s v="Very High"/>
    <n v="80"/>
    <n v="1"/>
    <s v="Basic"/>
    <n v="1"/>
    <s v="0-5"/>
    <n v="2"/>
    <n v="2"/>
    <x v="2"/>
    <n v="1"/>
    <s v="New Employee"/>
    <n v="1"/>
    <n v="0"/>
    <x v="0"/>
    <n v="1"/>
    <n v="0"/>
    <m/>
    <m/>
    <n v="0"/>
    <m/>
    <n v="0"/>
    <m/>
    <n v="0"/>
    <m/>
    <n v="0"/>
    <m/>
    <n v="0"/>
    <m/>
    <m/>
    <m/>
    <m/>
    <m/>
    <m/>
    <m/>
    <m/>
    <x v="2"/>
    <m/>
    <m/>
    <m/>
    <m/>
    <m/>
    <b v="1"/>
    <b v="1"/>
    <b v="1"/>
    <n v="0"/>
    <n v="1"/>
  </r>
  <r>
    <n v="50"/>
    <x v="1"/>
    <x v="0"/>
    <n v="1452"/>
    <x v="1"/>
    <n v="11"/>
    <s v="Far"/>
    <n v="3"/>
    <s v="Bachelor"/>
    <s v="Life Sciences"/>
    <n v="1"/>
    <n v="226"/>
    <n v="3"/>
    <x v="1"/>
    <x v="0"/>
    <n v="53"/>
    <n v="3"/>
    <s v="High"/>
    <n v="5"/>
    <s v="Director"/>
    <x v="5"/>
    <n v="2"/>
    <x v="1"/>
    <x v="0"/>
    <n v="19926"/>
    <x v="2"/>
    <n v="17053"/>
    <n v="3"/>
    <s v="Y"/>
    <x v="1"/>
    <n v="15"/>
    <n v="3"/>
    <s v="Meet Expect"/>
    <n v="2"/>
    <s v="Medium"/>
    <n v="80"/>
    <n v="0"/>
    <s v="None"/>
    <n v="21"/>
    <s v="20+"/>
    <n v="5"/>
    <n v="3"/>
    <x v="1"/>
    <n v="5"/>
    <s v="Experienced"/>
    <n v="4"/>
    <n v="4"/>
    <x v="2"/>
    <n v="4"/>
    <n v="0"/>
    <m/>
    <m/>
    <n v="0"/>
    <m/>
    <n v="0"/>
    <m/>
    <n v="0"/>
    <m/>
    <n v="0"/>
    <m/>
    <n v="0"/>
    <m/>
    <m/>
    <m/>
    <m/>
    <m/>
    <m/>
    <m/>
    <m/>
    <x v="1"/>
    <m/>
    <m/>
    <m/>
    <m/>
    <m/>
    <b v="1"/>
    <b v="1"/>
    <b v="1"/>
    <n v="0"/>
    <n v="0"/>
  </r>
  <r>
    <n v="41"/>
    <x v="1"/>
    <x v="0"/>
    <n v="465"/>
    <x v="1"/>
    <n v="14"/>
    <s v="Far"/>
    <n v="3"/>
    <s v="Bachelor"/>
    <s v="Life Sciences"/>
    <n v="1"/>
    <n v="227"/>
    <n v="1"/>
    <x v="3"/>
    <x v="1"/>
    <n v="56"/>
    <n v="3"/>
    <s v="High"/>
    <n v="1"/>
    <s v="Entry Level"/>
    <x v="1"/>
    <n v="3"/>
    <x v="2"/>
    <x v="2"/>
    <n v="2451"/>
    <x v="1"/>
    <n v="4609"/>
    <n v="4"/>
    <s v="Y"/>
    <x v="1"/>
    <n v="12"/>
    <n v="3"/>
    <s v="Meet Expect"/>
    <n v="1"/>
    <s v="Low"/>
    <n v="80"/>
    <n v="1"/>
    <s v="Basic"/>
    <n v="13"/>
    <s v="11-20"/>
    <n v="2"/>
    <n v="3"/>
    <x v="1"/>
    <n v="9"/>
    <s v="Veteran"/>
    <n v="8"/>
    <n v="1"/>
    <x v="1"/>
    <n v="8"/>
    <n v="0"/>
    <m/>
    <m/>
    <n v="0"/>
    <m/>
    <n v="0"/>
    <m/>
    <n v="0"/>
    <m/>
    <n v="0"/>
    <m/>
    <n v="0"/>
    <m/>
    <m/>
    <m/>
    <m/>
    <m/>
    <m/>
    <m/>
    <m/>
    <x v="0"/>
    <m/>
    <m/>
    <m/>
    <m/>
    <m/>
    <b v="1"/>
    <b v="1"/>
    <b v="1"/>
    <n v="0"/>
    <n v="0"/>
  </r>
  <r>
    <n v="30"/>
    <x v="1"/>
    <x v="0"/>
    <n v="1339"/>
    <x v="0"/>
    <n v="5"/>
    <s v="Near"/>
    <n v="3"/>
    <s v="Bachelor"/>
    <s v="Life Sciences"/>
    <n v="1"/>
    <n v="228"/>
    <n v="2"/>
    <x v="0"/>
    <x v="0"/>
    <n v="41"/>
    <n v="3"/>
    <s v="High"/>
    <n v="3"/>
    <s v="Senior"/>
    <x v="0"/>
    <n v="4"/>
    <x v="0"/>
    <x v="1"/>
    <n v="9419"/>
    <x v="2"/>
    <n v="8053"/>
    <n v="2"/>
    <s v="Y"/>
    <x v="1"/>
    <n v="12"/>
    <n v="3"/>
    <s v="Meet Expect"/>
    <n v="3"/>
    <s v="High"/>
    <n v="80"/>
    <n v="1"/>
    <s v="Basic"/>
    <n v="12"/>
    <s v="11-20"/>
    <n v="2"/>
    <n v="3"/>
    <x v="1"/>
    <n v="10"/>
    <s v="Veteran"/>
    <n v="9"/>
    <n v="7"/>
    <x v="2"/>
    <n v="4"/>
    <n v="0"/>
    <m/>
    <m/>
    <n v="0"/>
    <m/>
    <n v="0"/>
    <m/>
    <n v="0"/>
    <m/>
    <n v="0"/>
    <m/>
    <n v="0"/>
    <m/>
    <m/>
    <m/>
    <m/>
    <m/>
    <m/>
    <m/>
    <m/>
    <x v="2"/>
    <m/>
    <m/>
    <m/>
    <m/>
    <m/>
    <b v="1"/>
    <b v="1"/>
    <b v="1"/>
    <n v="0"/>
    <n v="0"/>
  </r>
  <r>
    <n v="38"/>
    <x v="1"/>
    <x v="0"/>
    <n v="702"/>
    <x v="0"/>
    <n v="1"/>
    <s v="Near"/>
    <n v="4"/>
    <s v="Master"/>
    <s v="Life Sciences"/>
    <n v="1"/>
    <n v="230"/>
    <n v="1"/>
    <x v="3"/>
    <x v="0"/>
    <n v="59"/>
    <n v="2"/>
    <s v="Medium"/>
    <n v="2"/>
    <s v="Junior"/>
    <x v="0"/>
    <n v="4"/>
    <x v="0"/>
    <x v="0"/>
    <n v="8686"/>
    <x v="2"/>
    <n v="12930"/>
    <n v="4"/>
    <s v="Y"/>
    <x v="1"/>
    <n v="22"/>
    <n v="4"/>
    <s v="Exceed Expect"/>
    <n v="3"/>
    <s v="High"/>
    <n v="80"/>
    <n v="0"/>
    <s v="None"/>
    <n v="12"/>
    <s v="11-20"/>
    <n v="2"/>
    <n v="4"/>
    <x v="3"/>
    <n v="8"/>
    <s v="Veteran"/>
    <n v="3"/>
    <n v="0"/>
    <x v="0"/>
    <n v="7"/>
    <n v="0"/>
    <m/>
    <m/>
    <n v="0"/>
    <m/>
    <n v="0"/>
    <m/>
    <n v="0"/>
    <m/>
    <n v="0"/>
    <m/>
    <n v="0"/>
    <m/>
    <m/>
    <m/>
    <m/>
    <m/>
    <m/>
    <m/>
    <m/>
    <x v="0"/>
    <m/>
    <m/>
    <m/>
    <m/>
    <m/>
    <b v="1"/>
    <b v="1"/>
    <b v="1"/>
    <n v="0"/>
    <n v="0"/>
  </r>
  <r>
    <n v="32"/>
    <x v="1"/>
    <x v="0"/>
    <n v="120"/>
    <x v="1"/>
    <n v="6"/>
    <s v="Near"/>
    <n v="5"/>
    <s v="Doctor"/>
    <s v="Life Sciences"/>
    <n v="1"/>
    <n v="231"/>
    <n v="3"/>
    <x v="1"/>
    <x v="1"/>
    <n v="43"/>
    <n v="3"/>
    <s v="High"/>
    <n v="1"/>
    <s v="Entry Level"/>
    <x v="1"/>
    <n v="3"/>
    <x v="2"/>
    <x v="0"/>
    <n v="3038"/>
    <x v="0"/>
    <n v="12430"/>
    <n v="3"/>
    <s v="Y"/>
    <x v="1"/>
    <n v="20"/>
    <n v="4"/>
    <s v="Exceed Expect"/>
    <n v="1"/>
    <s v="Low"/>
    <n v="80"/>
    <n v="0"/>
    <s v="None"/>
    <n v="8"/>
    <s v="6-10"/>
    <n v="2"/>
    <n v="3"/>
    <x v="1"/>
    <n v="5"/>
    <s v="Experienced"/>
    <n v="4"/>
    <n v="1"/>
    <x v="1"/>
    <n v="4"/>
    <n v="0"/>
    <m/>
    <m/>
    <n v="0"/>
    <m/>
    <n v="0"/>
    <m/>
    <n v="0"/>
    <m/>
    <n v="0"/>
    <m/>
    <n v="0"/>
    <m/>
    <m/>
    <m/>
    <m/>
    <m/>
    <m/>
    <m/>
    <m/>
    <x v="2"/>
    <m/>
    <m/>
    <m/>
    <m/>
    <m/>
    <b v="1"/>
    <b v="1"/>
    <b v="1"/>
    <n v="0"/>
    <n v="0"/>
  </r>
  <r>
    <n v="27"/>
    <x v="1"/>
    <x v="0"/>
    <n v="1157"/>
    <x v="1"/>
    <n v="17"/>
    <s v="Far"/>
    <n v="3"/>
    <s v="Bachelor"/>
    <s v="Technical Degree"/>
    <n v="1"/>
    <n v="233"/>
    <n v="3"/>
    <x v="1"/>
    <x v="1"/>
    <n v="51"/>
    <n v="3"/>
    <s v="High"/>
    <n v="1"/>
    <s v="Entry Level"/>
    <x v="1"/>
    <n v="2"/>
    <x v="1"/>
    <x v="1"/>
    <n v="3058"/>
    <x v="0"/>
    <n v="13364"/>
    <n v="0"/>
    <s v="Y"/>
    <x v="0"/>
    <n v="16"/>
    <n v="3"/>
    <s v="Meet Expect"/>
    <n v="4"/>
    <s v="Very High"/>
    <n v="80"/>
    <n v="1"/>
    <s v="Basic"/>
    <n v="6"/>
    <s v="6-10"/>
    <n v="3"/>
    <n v="2"/>
    <x v="2"/>
    <n v="5"/>
    <s v="Experienced"/>
    <n v="2"/>
    <n v="1"/>
    <x v="1"/>
    <n v="1"/>
    <n v="0"/>
    <m/>
    <m/>
    <n v="0"/>
    <m/>
    <n v="0"/>
    <m/>
    <n v="0"/>
    <m/>
    <n v="0"/>
    <m/>
    <n v="0"/>
    <m/>
    <m/>
    <m/>
    <m/>
    <m/>
    <m/>
    <m/>
    <m/>
    <x v="2"/>
    <m/>
    <m/>
    <m/>
    <m/>
    <m/>
    <b v="1"/>
    <b v="1"/>
    <b v="1"/>
    <n v="0"/>
    <n v="1"/>
  </r>
  <r>
    <n v="19"/>
    <x v="0"/>
    <x v="1"/>
    <n v="602"/>
    <x v="0"/>
    <n v="1"/>
    <s v="Near"/>
    <n v="1"/>
    <s v="Below College"/>
    <s v="Technical Degree"/>
    <n v="1"/>
    <n v="235"/>
    <n v="3"/>
    <x v="1"/>
    <x v="0"/>
    <n v="100"/>
    <n v="1"/>
    <s v="Low"/>
    <n v="1"/>
    <s v="Entry Level"/>
    <x v="6"/>
    <n v="1"/>
    <x v="3"/>
    <x v="0"/>
    <n v="2325"/>
    <x v="1"/>
    <n v="20989"/>
    <n v="0"/>
    <s v="Y"/>
    <x v="1"/>
    <n v="21"/>
    <n v="4"/>
    <s v="Exceed Expect"/>
    <n v="1"/>
    <s v="Low"/>
    <n v="80"/>
    <n v="0"/>
    <s v="None"/>
    <n v="1"/>
    <s v="0-5"/>
    <n v="5"/>
    <n v="4"/>
    <x v="3"/>
    <n v="0"/>
    <s v="New Employee"/>
    <n v="0"/>
    <n v="0"/>
    <x v="0"/>
    <n v="0"/>
    <n v="0"/>
    <m/>
    <m/>
    <n v="0"/>
    <m/>
    <n v="0"/>
    <m/>
    <n v="0"/>
    <m/>
    <n v="0"/>
    <m/>
    <n v="0"/>
    <m/>
    <m/>
    <m/>
    <m/>
    <m/>
    <m/>
    <m/>
    <m/>
    <x v="3"/>
    <m/>
    <m/>
    <m/>
    <m/>
    <m/>
    <b v="1"/>
    <b v="1"/>
    <b v="1"/>
    <n v="1"/>
    <n v="0"/>
  </r>
  <r>
    <n v="36"/>
    <x v="1"/>
    <x v="1"/>
    <n v="1480"/>
    <x v="1"/>
    <n v="3"/>
    <s v="Near"/>
    <n v="2"/>
    <s v="College"/>
    <s v="Medical"/>
    <n v="1"/>
    <n v="238"/>
    <n v="4"/>
    <x v="2"/>
    <x v="1"/>
    <n v="30"/>
    <n v="3"/>
    <s v="High"/>
    <n v="1"/>
    <s v="Entry Level"/>
    <x v="2"/>
    <n v="2"/>
    <x v="1"/>
    <x v="0"/>
    <n v="2088"/>
    <x v="1"/>
    <n v="15062"/>
    <n v="4"/>
    <s v="Y"/>
    <x v="1"/>
    <n v="12"/>
    <n v="3"/>
    <s v="Meet Expect"/>
    <n v="3"/>
    <s v="High"/>
    <n v="80"/>
    <n v="0"/>
    <s v="None"/>
    <n v="13"/>
    <s v="11-20"/>
    <n v="3"/>
    <n v="2"/>
    <x v="2"/>
    <n v="8"/>
    <s v="Veteran"/>
    <n v="7"/>
    <n v="7"/>
    <x v="2"/>
    <n v="2"/>
    <n v="0"/>
    <m/>
    <m/>
    <n v="0"/>
    <m/>
    <n v="0"/>
    <m/>
    <n v="0"/>
    <m/>
    <n v="0"/>
    <m/>
    <n v="0"/>
    <m/>
    <m/>
    <m/>
    <m/>
    <m/>
    <m/>
    <m/>
    <m/>
    <x v="0"/>
    <m/>
    <m/>
    <m/>
    <m/>
    <m/>
    <b v="1"/>
    <b v="1"/>
    <b v="1"/>
    <n v="0"/>
    <n v="0"/>
  </r>
  <r>
    <n v="30"/>
    <x v="1"/>
    <x v="2"/>
    <n v="111"/>
    <x v="1"/>
    <n v="9"/>
    <s v="Near"/>
    <n v="3"/>
    <s v="Bachelor"/>
    <s v="Medical"/>
    <n v="1"/>
    <n v="239"/>
    <n v="3"/>
    <x v="1"/>
    <x v="1"/>
    <n v="66"/>
    <n v="3"/>
    <s v="High"/>
    <n v="2"/>
    <s v="Junior"/>
    <x v="2"/>
    <n v="1"/>
    <x v="3"/>
    <x v="2"/>
    <n v="3072"/>
    <x v="0"/>
    <n v="11012"/>
    <n v="1"/>
    <s v="Y"/>
    <x v="1"/>
    <n v="11"/>
    <n v="3"/>
    <s v="Meet Expect"/>
    <n v="3"/>
    <s v="High"/>
    <n v="80"/>
    <n v="2"/>
    <s v="Medium"/>
    <n v="12"/>
    <s v="11-20"/>
    <n v="4"/>
    <n v="3"/>
    <x v="1"/>
    <n v="12"/>
    <s v="Veteran"/>
    <n v="9"/>
    <n v="6"/>
    <x v="2"/>
    <n v="10"/>
    <n v="0"/>
    <m/>
    <m/>
    <n v="0"/>
    <m/>
    <n v="0"/>
    <m/>
    <n v="0"/>
    <m/>
    <n v="0"/>
    <m/>
    <n v="0"/>
    <m/>
    <m/>
    <m/>
    <m/>
    <m/>
    <m/>
    <m/>
    <m/>
    <x v="2"/>
    <m/>
    <m/>
    <m/>
    <m/>
    <m/>
    <b v="1"/>
    <b v="1"/>
    <b v="1"/>
    <n v="0"/>
    <n v="0"/>
  </r>
  <r>
    <n v="45"/>
    <x v="1"/>
    <x v="0"/>
    <n v="1268"/>
    <x v="0"/>
    <n v="4"/>
    <s v="Near"/>
    <n v="2"/>
    <s v="College"/>
    <s v="Life Sciences"/>
    <n v="1"/>
    <n v="240"/>
    <n v="3"/>
    <x v="1"/>
    <x v="0"/>
    <n v="30"/>
    <n v="3"/>
    <s v="High"/>
    <n v="2"/>
    <s v="Junior"/>
    <x v="0"/>
    <n v="1"/>
    <x v="3"/>
    <x v="2"/>
    <n v="5006"/>
    <x v="0"/>
    <n v="6319"/>
    <n v="4"/>
    <s v="Y"/>
    <x v="0"/>
    <n v="11"/>
    <n v="3"/>
    <s v="Meet Expect"/>
    <n v="1"/>
    <s v="Low"/>
    <n v="80"/>
    <n v="1"/>
    <s v="Basic"/>
    <n v="9"/>
    <s v="6-10"/>
    <n v="3"/>
    <n v="4"/>
    <x v="3"/>
    <n v="5"/>
    <s v="Experienced"/>
    <n v="4"/>
    <n v="0"/>
    <x v="0"/>
    <n v="3"/>
    <n v="0"/>
    <m/>
    <m/>
    <n v="0"/>
    <m/>
    <n v="0"/>
    <m/>
    <n v="0"/>
    <m/>
    <n v="0"/>
    <m/>
    <n v="0"/>
    <m/>
    <m/>
    <m/>
    <m/>
    <m/>
    <m/>
    <m/>
    <m/>
    <x v="0"/>
    <m/>
    <m/>
    <m/>
    <m/>
    <m/>
    <b v="1"/>
    <b v="1"/>
    <b v="1"/>
    <n v="0"/>
    <n v="1"/>
  </r>
  <r>
    <n v="56"/>
    <x v="1"/>
    <x v="0"/>
    <n v="713"/>
    <x v="1"/>
    <n v="8"/>
    <s v="Near"/>
    <n v="3"/>
    <s v="Bachelor"/>
    <s v="Life Sciences"/>
    <n v="1"/>
    <n v="241"/>
    <n v="3"/>
    <x v="1"/>
    <x v="0"/>
    <n v="67"/>
    <n v="3"/>
    <s v="High"/>
    <n v="1"/>
    <s v="Entry Level"/>
    <x v="1"/>
    <n v="1"/>
    <x v="3"/>
    <x v="2"/>
    <n v="4257"/>
    <x v="0"/>
    <n v="13939"/>
    <n v="4"/>
    <s v="Y"/>
    <x v="0"/>
    <n v="18"/>
    <n v="3"/>
    <s v="Meet Expect"/>
    <n v="3"/>
    <s v="High"/>
    <n v="80"/>
    <n v="1"/>
    <s v="Basic"/>
    <n v="19"/>
    <s v="11-20"/>
    <n v="3"/>
    <n v="3"/>
    <x v="1"/>
    <n v="2"/>
    <s v="Early Career"/>
    <n v="2"/>
    <n v="2"/>
    <x v="1"/>
    <n v="2"/>
    <n v="0"/>
    <m/>
    <m/>
    <n v="0"/>
    <m/>
    <n v="0"/>
    <m/>
    <n v="0"/>
    <m/>
    <n v="0"/>
    <m/>
    <n v="0"/>
    <m/>
    <m/>
    <m/>
    <m/>
    <m/>
    <m/>
    <m/>
    <m/>
    <x v="1"/>
    <m/>
    <m/>
    <m/>
    <m/>
    <m/>
    <b v="1"/>
    <b v="1"/>
    <b v="1"/>
    <n v="0"/>
    <n v="1"/>
  </r>
  <r>
    <n v="33"/>
    <x v="1"/>
    <x v="0"/>
    <n v="134"/>
    <x v="1"/>
    <n v="2"/>
    <s v="Near"/>
    <n v="3"/>
    <s v="Bachelor"/>
    <s v="Life Sciences"/>
    <n v="1"/>
    <n v="242"/>
    <n v="3"/>
    <x v="1"/>
    <x v="1"/>
    <n v="90"/>
    <n v="3"/>
    <s v="High"/>
    <n v="1"/>
    <s v="Entry Level"/>
    <x v="1"/>
    <n v="4"/>
    <x v="0"/>
    <x v="0"/>
    <n v="2500"/>
    <x v="1"/>
    <n v="10515"/>
    <n v="0"/>
    <s v="Y"/>
    <x v="1"/>
    <n v="14"/>
    <n v="3"/>
    <s v="Meet Expect"/>
    <n v="1"/>
    <s v="Low"/>
    <n v="80"/>
    <n v="0"/>
    <s v="None"/>
    <n v="4"/>
    <s v="0-5"/>
    <n v="2"/>
    <n v="4"/>
    <x v="3"/>
    <n v="3"/>
    <s v="Early Career"/>
    <n v="1"/>
    <n v="0"/>
    <x v="0"/>
    <n v="2"/>
    <n v="0"/>
    <m/>
    <m/>
    <n v="0"/>
    <m/>
    <n v="0"/>
    <m/>
    <n v="0"/>
    <m/>
    <n v="0"/>
    <m/>
    <n v="0"/>
    <m/>
    <m/>
    <m/>
    <m/>
    <m/>
    <m/>
    <m/>
    <m/>
    <x v="2"/>
    <m/>
    <m/>
    <m/>
    <m/>
    <m/>
    <b v="1"/>
    <b v="1"/>
    <b v="1"/>
    <n v="0"/>
    <n v="0"/>
  </r>
  <r>
    <n v="19"/>
    <x v="0"/>
    <x v="0"/>
    <n v="303"/>
    <x v="1"/>
    <n v="2"/>
    <s v="Near"/>
    <n v="3"/>
    <s v="Bachelor"/>
    <s v="Life Sciences"/>
    <n v="1"/>
    <n v="243"/>
    <n v="2"/>
    <x v="0"/>
    <x v="1"/>
    <n v="47"/>
    <n v="2"/>
    <s v="Medium"/>
    <n v="1"/>
    <s v="Entry Level"/>
    <x v="2"/>
    <n v="4"/>
    <x v="0"/>
    <x v="0"/>
    <n v="1102"/>
    <x v="1"/>
    <n v="9241"/>
    <n v="1"/>
    <s v="Y"/>
    <x v="1"/>
    <n v="22"/>
    <n v="4"/>
    <s v="Exceed Expect"/>
    <n v="3"/>
    <s v="High"/>
    <n v="80"/>
    <n v="0"/>
    <s v="None"/>
    <n v="1"/>
    <s v="0-5"/>
    <n v="3"/>
    <n v="2"/>
    <x v="2"/>
    <n v="1"/>
    <s v="New Employee"/>
    <n v="0"/>
    <n v="1"/>
    <x v="1"/>
    <n v="0"/>
    <n v="0"/>
    <m/>
    <m/>
    <n v="0"/>
    <m/>
    <n v="0"/>
    <m/>
    <n v="0"/>
    <m/>
    <n v="0"/>
    <m/>
    <n v="0"/>
    <m/>
    <m/>
    <m/>
    <m/>
    <m/>
    <m/>
    <m/>
    <m/>
    <x v="3"/>
    <m/>
    <m/>
    <m/>
    <m/>
    <m/>
    <b v="1"/>
    <b v="1"/>
    <b v="1"/>
    <n v="1"/>
    <n v="0"/>
  </r>
  <r>
    <n v="46"/>
    <x v="1"/>
    <x v="0"/>
    <n v="526"/>
    <x v="0"/>
    <n v="1"/>
    <s v="Near"/>
    <n v="2"/>
    <s v="College"/>
    <s v="Marketing"/>
    <n v="1"/>
    <n v="244"/>
    <n v="2"/>
    <x v="0"/>
    <x v="0"/>
    <n v="92"/>
    <n v="3"/>
    <s v="High"/>
    <n v="3"/>
    <s v="Senior"/>
    <x v="0"/>
    <n v="1"/>
    <x v="3"/>
    <x v="2"/>
    <n v="10453"/>
    <x v="2"/>
    <n v="2137"/>
    <n v="1"/>
    <s v="Y"/>
    <x v="1"/>
    <n v="25"/>
    <n v="4"/>
    <s v="Exceed Expect"/>
    <n v="3"/>
    <s v="High"/>
    <n v="80"/>
    <n v="3"/>
    <s v="High"/>
    <n v="24"/>
    <s v="20+"/>
    <n v="2"/>
    <n v="3"/>
    <x v="1"/>
    <n v="24"/>
    <s v="Veteran"/>
    <n v="13"/>
    <n v="15"/>
    <x v="2"/>
    <n v="7"/>
    <n v="0"/>
    <m/>
    <m/>
    <n v="0"/>
    <m/>
    <n v="0"/>
    <m/>
    <n v="0"/>
    <m/>
    <n v="0"/>
    <m/>
    <n v="0"/>
    <m/>
    <m/>
    <m/>
    <m/>
    <m/>
    <m/>
    <m/>
    <m/>
    <x v="1"/>
    <m/>
    <m/>
    <m/>
    <m/>
    <m/>
    <b v="1"/>
    <b v="1"/>
    <b v="1"/>
    <n v="0"/>
    <n v="0"/>
  </r>
  <r>
    <n v="38"/>
    <x v="1"/>
    <x v="0"/>
    <n v="1380"/>
    <x v="1"/>
    <n v="9"/>
    <s v="Near"/>
    <n v="2"/>
    <s v="College"/>
    <s v="Life Sciences"/>
    <n v="1"/>
    <n v="245"/>
    <n v="3"/>
    <x v="1"/>
    <x v="0"/>
    <n v="75"/>
    <n v="3"/>
    <s v="High"/>
    <n v="1"/>
    <s v="Entry Level"/>
    <x v="2"/>
    <n v="4"/>
    <x v="0"/>
    <x v="0"/>
    <n v="2288"/>
    <x v="1"/>
    <n v="6319"/>
    <n v="1"/>
    <s v="Y"/>
    <x v="1"/>
    <n v="12"/>
    <n v="3"/>
    <s v="Meet Expect"/>
    <n v="3"/>
    <s v="High"/>
    <n v="80"/>
    <n v="0"/>
    <s v="None"/>
    <n v="2"/>
    <s v="0-5"/>
    <n v="3"/>
    <n v="3"/>
    <x v="1"/>
    <n v="2"/>
    <s v="Early Career"/>
    <n v="2"/>
    <n v="2"/>
    <x v="1"/>
    <n v="1"/>
    <n v="0"/>
    <m/>
    <m/>
    <n v="0"/>
    <m/>
    <n v="0"/>
    <m/>
    <n v="0"/>
    <m/>
    <n v="0"/>
    <m/>
    <n v="0"/>
    <m/>
    <m/>
    <m/>
    <m/>
    <m/>
    <m/>
    <m/>
    <m/>
    <x v="0"/>
    <m/>
    <m/>
    <m/>
    <m/>
    <m/>
    <b v="1"/>
    <b v="1"/>
    <b v="1"/>
    <n v="0"/>
    <n v="0"/>
  </r>
  <r>
    <n v="31"/>
    <x v="1"/>
    <x v="0"/>
    <n v="140"/>
    <x v="1"/>
    <n v="12"/>
    <s v="Far"/>
    <n v="1"/>
    <s v="Below College"/>
    <s v="Medical"/>
    <n v="1"/>
    <n v="246"/>
    <n v="3"/>
    <x v="1"/>
    <x v="0"/>
    <n v="95"/>
    <n v="3"/>
    <s v="High"/>
    <n v="1"/>
    <s v="Entry Level"/>
    <x v="1"/>
    <n v="4"/>
    <x v="0"/>
    <x v="1"/>
    <n v="3929"/>
    <x v="0"/>
    <n v="6984"/>
    <n v="8"/>
    <s v="Y"/>
    <x v="0"/>
    <n v="23"/>
    <n v="4"/>
    <s v="Exceed Expect"/>
    <n v="3"/>
    <s v="High"/>
    <n v="80"/>
    <n v="1"/>
    <s v="Basic"/>
    <n v="7"/>
    <s v="6-10"/>
    <n v="0"/>
    <n v="3"/>
    <x v="1"/>
    <n v="4"/>
    <s v="Experienced"/>
    <n v="2"/>
    <n v="0"/>
    <x v="0"/>
    <n v="2"/>
    <n v="0"/>
    <m/>
    <m/>
    <n v="0"/>
    <m/>
    <n v="0"/>
    <m/>
    <n v="0"/>
    <m/>
    <n v="0"/>
    <m/>
    <n v="0"/>
    <m/>
    <m/>
    <m/>
    <m/>
    <m/>
    <m/>
    <m/>
    <m/>
    <x v="2"/>
    <m/>
    <m/>
    <m/>
    <m/>
    <m/>
    <b v="1"/>
    <b v="1"/>
    <b v="1"/>
    <n v="0"/>
    <n v="1"/>
  </r>
  <r>
    <n v="34"/>
    <x v="1"/>
    <x v="0"/>
    <n v="629"/>
    <x v="1"/>
    <n v="27"/>
    <s v="Very Far"/>
    <n v="2"/>
    <s v="College"/>
    <s v="Medical"/>
    <n v="1"/>
    <n v="247"/>
    <n v="4"/>
    <x v="2"/>
    <x v="0"/>
    <n v="95"/>
    <n v="3"/>
    <s v="High"/>
    <n v="1"/>
    <s v="Entry Level"/>
    <x v="1"/>
    <n v="2"/>
    <x v="1"/>
    <x v="0"/>
    <n v="2311"/>
    <x v="1"/>
    <n v="5711"/>
    <n v="2"/>
    <s v="Y"/>
    <x v="1"/>
    <n v="15"/>
    <n v="3"/>
    <s v="Meet Expect"/>
    <n v="4"/>
    <s v="Very High"/>
    <n v="80"/>
    <n v="0"/>
    <s v="None"/>
    <n v="9"/>
    <s v="6-10"/>
    <n v="3"/>
    <n v="3"/>
    <x v="1"/>
    <n v="3"/>
    <s v="Early Career"/>
    <n v="2"/>
    <n v="1"/>
    <x v="1"/>
    <n v="2"/>
    <n v="0"/>
    <m/>
    <m/>
    <n v="0"/>
    <m/>
    <n v="0"/>
    <m/>
    <n v="0"/>
    <m/>
    <n v="0"/>
    <m/>
    <n v="0"/>
    <m/>
    <m/>
    <m/>
    <m/>
    <m/>
    <m/>
    <m/>
    <m/>
    <x v="2"/>
    <m/>
    <m/>
    <m/>
    <m/>
    <m/>
    <b v="1"/>
    <b v="1"/>
    <b v="1"/>
    <n v="0"/>
    <n v="0"/>
  </r>
  <r>
    <n v="41"/>
    <x v="0"/>
    <x v="0"/>
    <n v="1356"/>
    <x v="0"/>
    <n v="20"/>
    <s v="Far"/>
    <n v="2"/>
    <s v="College"/>
    <s v="Marketing"/>
    <n v="1"/>
    <n v="248"/>
    <n v="2"/>
    <x v="0"/>
    <x v="0"/>
    <n v="70"/>
    <n v="3"/>
    <s v="High"/>
    <n v="1"/>
    <s v="Entry Level"/>
    <x v="6"/>
    <n v="2"/>
    <x v="1"/>
    <x v="0"/>
    <n v="3140"/>
    <x v="0"/>
    <n v="21728"/>
    <n v="1"/>
    <s v="Y"/>
    <x v="0"/>
    <n v="22"/>
    <n v="4"/>
    <s v="Exceed Expect"/>
    <n v="4"/>
    <s v="Very High"/>
    <n v="80"/>
    <n v="0"/>
    <s v="None"/>
    <n v="4"/>
    <s v="0-5"/>
    <n v="5"/>
    <n v="2"/>
    <x v="2"/>
    <n v="4"/>
    <s v="Experienced"/>
    <n v="3"/>
    <n v="0"/>
    <x v="0"/>
    <n v="2"/>
    <n v="0"/>
    <m/>
    <m/>
    <n v="0"/>
    <m/>
    <n v="0"/>
    <m/>
    <n v="0"/>
    <m/>
    <n v="0"/>
    <m/>
    <n v="0"/>
    <m/>
    <m/>
    <m/>
    <m/>
    <m/>
    <m/>
    <m/>
    <m/>
    <x v="0"/>
    <m/>
    <m/>
    <m/>
    <m/>
    <m/>
    <b v="1"/>
    <b v="1"/>
    <b v="1"/>
    <n v="1"/>
    <n v="1"/>
  </r>
  <r>
    <n v="50"/>
    <x v="1"/>
    <x v="0"/>
    <n v="328"/>
    <x v="1"/>
    <n v="1"/>
    <s v="Near"/>
    <n v="3"/>
    <s v="Bachelor"/>
    <s v="Medical"/>
    <n v="1"/>
    <n v="249"/>
    <n v="3"/>
    <x v="1"/>
    <x v="1"/>
    <n v="86"/>
    <n v="2"/>
    <s v="Medium"/>
    <n v="1"/>
    <s v="Entry Level"/>
    <x v="2"/>
    <n v="3"/>
    <x v="2"/>
    <x v="1"/>
    <n v="3690"/>
    <x v="0"/>
    <n v="3425"/>
    <n v="2"/>
    <s v="Y"/>
    <x v="1"/>
    <n v="15"/>
    <n v="3"/>
    <s v="Meet Expect"/>
    <n v="4"/>
    <s v="Very High"/>
    <n v="80"/>
    <n v="1"/>
    <s v="Basic"/>
    <n v="5"/>
    <s v="0-5"/>
    <n v="2"/>
    <n v="2"/>
    <x v="2"/>
    <n v="3"/>
    <s v="Early Career"/>
    <n v="2"/>
    <n v="0"/>
    <x v="0"/>
    <n v="2"/>
    <n v="0"/>
    <m/>
    <m/>
    <n v="0"/>
    <m/>
    <n v="0"/>
    <m/>
    <n v="0"/>
    <m/>
    <n v="0"/>
    <m/>
    <n v="0"/>
    <m/>
    <m/>
    <m/>
    <m/>
    <m/>
    <m/>
    <m/>
    <m/>
    <x v="1"/>
    <m/>
    <m/>
    <m/>
    <m/>
    <m/>
    <b v="1"/>
    <b v="1"/>
    <b v="1"/>
    <n v="0"/>
    <n v="0"/>
  </r>
  <r>
    <n v="53"/>
    <x v="1"/>
    <x v="0"/>
    <n v="1084"/>
    <x v="1"/>
    <n v="13"/>
    <s v="Far"/>
    <n v="2"/>
    <s v="College"/>
    <s v="Medical"/>
    <n v="1"/>
    <n v="250"/>
    <n v="4"/>
    <x v="2"/>
    <x v="0"/>
    <n v="57"/>
    <n v="4"/>
    <s v="Very High"/>
    <n v="2"/>
    <s v="Junior"/>
    <x v="3"/>
    <n v="1"/>
    <x v="3"/>
    <x v="2"/>
    <n v="4450"/>
    <x v="0"/>
    <n v="26250"/>
    <n v="1"/>
    <s v="Y"/>
    <x v="1"/>
    <n v="11"/>
    <n v="3"/>
    <s v="Meet Expect"/>
    <n v="3"/>
    <s v="High"/>
    <n v="80"/>
    <n v="2"/>
    <s v="Medium"/>
    <n v="5"/>
    <s v="0-5"/>
    <n v="3"/>
    <n v="3"/>
    <x v="1"/>
    <n v="4"/>
    <s v="Experienced"/>
    <n v="2"/>
    <n v="1"/>
    <x v="1"/>
    <n v="3"/>
    <n v="0"/>
    <m/>
    <m/>
    <n v="0"/>
    <m/>
    <n v="0"/>
    <m/>
    <n v="0"/>
    <m/>
    <n v="0"/>
    <m/>
    <n v="0"/>
    <m/>
    <m/>
    <m/>
    <m/>
    <m/>
    <m/>
    <m/>
    <m/>
    <x v="1"/>
    <m/>
    <m/>
    <m/>
    <m/>
    <m/>
    <b v="1"/>
    <b v="1"/>
    <b v="1"/>
    <n v="0"/>
    <n v="0"/>
  </r>
  <r>
    <n v="33"/>
    <x v="1"/>
    <x v="0"/>
    <n v="931"/>
    <x v="1"/>
    <n v="14"/>
    <s v="Far"/>
    <n v="3"/>
    <s v="Bachelor"/>
    <s v="Medical"/>
    <n v="1"/>
    <n v="252"/>
    <n v="4"/>
    <x v="2"/>
    <x v="0"/>
    <n v="72"/>
    <n v="3"/>
    <s v="High"/>
    <n v="1"/>
    <s v="Entry Level"/>
    <x v="1"/>
    <n v="2"/>
    <x v="1"/>
    <x v="1"/>
    <n v="2756"/>
    <x v="1"/>
    <n v="4673"/>
    <n v="1"/>
    <s v="Y"/>
    <x v="1"/>
    <n v="13"/>
    <n v="3"/>
    <s v="Meet Expect"/>
    <n v="4"/>
    <s v="Very High"/>
    <n v="80"/>
    <n v="1"/>
    <s v="Basic"/>
    <n v="8"/>
    <s v="6-10"/>
    <n v="5"/>
    <n v="3"/>
    <x v="1"/>
    <n v="8"/>
    <s v="Veteran"/>
    <n v="7"/>
    <n v="1"/>
    <x v="1"/>
    <n v="6"/>
    <n v="0"/>
    <m/>
    <m/>
    <n v="0"/>
    <m/>
    <n v="0"/>
    <m/>
    <n v="0"/>
    <m/>
    <n v="0"/>
    <m/>
    <n v="0"/>
    <m/>
    <m/>
    <m/>
    <m/>
    <m/>
    <m/>
    <m/>
    <m/>
    <x v="2"/>
    <m/>
    <m/>
    <m/>
    <m/>
    <m/>
    <b v="1"/>
    <b v="1"/>
    <b v="1"/>
    <n v="0"/>
    <n v="0"/>
  </r>
  <r>
    <n v="40"/>
    <x v="1"/>
    <x v="0"/>
    <n v="989"/>
    <x v="1"/>
    <n v="4"/>
    <s v="Near"/>
    <n v="1"/>
    <s v="Below College"/>
    <s v="Medical"/>
    <n v="1"/>
    <n v="253"/>
    <n v="4"/>
    <x v="2"/>
    <x v="0"/>
    <n v="46"/>
    <n v="3"/>
    <s v="High"/>
    <n v="5"/>
    <s v="Director"/>
    <x v="5"/>
    <n v="3"/>
    <x v="2"/>
    <x v="1"/>
    <n v="19033"/>
    <x v="2"/>
    <n v="6499"/>
    <n v="1"/>
    <s v="Y"/>
    <x v="1"/>
    <n v="14"/>
    <n v="3"/>
    <s v="Meet Expect"/>
    <n v="2"/>
    <s v="Medium"/>
    <n v="80"/>
    <n v="1"/>
    <s v="Basic"/>
    <n v="21"/>
    <s v="20+"/>
    <n v="2"/>
    <n v="3"/>
    <x v="1"/>
    <n v="20"/>
    <s v="Veteran"/>
    <n v="8"/>
    <n v="9"/>
    <x v="2"/>
    <n v="9"/>
    <n v="0"/>
    <m/>
    <m/>
    <n v="0"/>
    <m/>
    <n v="0"/>
    <m/>
    <n v="0"/>
    <m/>
    <n v="0"/>
    <m/>
    <n v="0"/>
    <m/>
    <m/>
    <m/>
    <m/>
    <m/>
    <m/>
    <m/>
    <m/>
    <x v="0"/>
    <m/>
    <m/>
    <m/>
    <m/>
    <m/>
    <b v="1"/>
    <b v="1"/>
    <b v="1"/>
    <n v="0"/>
    <n v="0"/>
  </r>
  <r>
    <n v="55"/>
    <x v="1"/>
    <x v="0"/>
    <n v="692"/>
    <x v="1"/>
    <n v="14"/>
    <s v="Far"/>
    <n v="4"/>
    <s v="Master"/>
    <s v="Medical"/>
    <n v="1"/>
    <n v="254"/>
    <n v="3"/>
    <x v="1"/>
    <x v="1"/>
    <n v="61"/>
    <n v="4"/>
    <s v="Very High"/>
    <n v="5"/>
    <s v="Director"/>
    <x v="7"/>
    <n v="2"/>
    <x v="1"/>
    <x v="0"/>
    <n v="18722"/>
    <x v="2"/>
    <n v="13339"/>
    <n v="8"/>
    <s v="Y"/>
    <x v="1"/>
    <n v="11"/>
    <n v="3"/>
    <s v="Meet Expect"/>
    <n v="4"/>
    <s v="Very High"/>
    <n v="80"/>
    <n v="0"/>
    <s v="None"/>
    <n v="36"/>
    <s v="20+"/>
    <n v="3"/>
    <n v="3"/>
    <x v="1"/>
    <n v="24"/>
    <s v="Veteran"/>
    <n v="15"/>
    <n v="2"/>
    <x v="1"/>
    <n v="15"/>
    <n v="0"/>
    <m/>
    <m/>
    <n v="0"/>
    <m/>
    <n v="0"/>
    <m/>
    <n v="0"/>
    <m/>
    <n v="0"/>
    <m/>
    <n v="0"/>
    <m/>
    <m/>
    <m/>
    <m/>
    <m/>
    <m/>
    <m/>
    <m/>
    <x v="1"/>
    <m/>
    <m/>
    <m/>
    <m/>
    <m/>
    <b v="1"/>
    <b v="1"/>
    <b v="1"/>
    <n v="0"/>
    <n v="0"/>
  </r>
  <r>
    <n v="34"/>
    <x v="1"/>
    <x v="1"/>
    <n v="1069"/>
    <x v="1"/>
    <n v="2"/>
    <s v="Near"/>
    <n v="1"/>
    <s v="Below College"/>
    <s v="Life Sciences"/>
    <n v="1"/>
    <n v="256"/>
    <n v="4"/>
    <x v="2"/>
    <x v="1"/>
    <n v="45"/>
    <n v="2"/>
    <s v="Medium"/>
    <n v="2"/>
    <s v="Junior"/>
    <x v="3"/>
    <n v="3"/>
    <x v="2"/>
    <x v="1"/>
    <n v="9547"/>
    <x v="2"/>
    <n v="14074"/>
    <n v="1"/>
    <s v="Y"/>
    <x v="1"/>
    <n v="17"/>
    <n v="3"/>
    <s v="Meet Expect"/>
    <n v="3"/>
    <s v="High"/>
    <n v="80"/>
    <n v="0"/>
    <s v="None"/>
    <n v="10"/>
    <s v="6-10"/>
    <n v="2"/>
    <n v="2"/>
    <x v="2"/>
    <n v="10"/>
    <s v="Veteran"/>
    <n v="9"/>
    <n v="1"/>
    <x v="1"/>
    <n v="9"/>
    <n v="0"/>
    <m/>
    <m/>
    <n v="0"/>
    <m/>
    <n v="0"/>
    <m/>
    <n v="0"/>
    <m/>
    <n v="0"/>
    <m/>
    <n v="0"/>
    <m/>
    <m/>
    <m/>
    <m/>
    <m/>
    <m/>
    <m/>
    <m/>
    <x v="2"/>
    <m/>
    <m/>
    <m/>
    <m/>
    <m/>
    <b v="1"/>
    <b v="1"/>
    <b v="1"/>
    <n v="0"/>
    <n v="0"/>
  </r>
  <r>
    <n v="51"/>
    <x v="1"/>
    <x v="0"/>
    <n v="313"/>
    <x v="1"/>
    <n v="3"/>
    <s v="Near"/>
    <n v="3"/>
    <s v="Bachelor"/>
    <s v="Medical"/>
    <n v="1"/>
    <n v="258"/>
    <n v="4"/>
    <x v="2"/>
    <x v="0"/>
    <n v="98"/>
    <n v="3"/>
    <s v="High"/>
    <n v="4"/>
    <s v="Manager"/>
    <x v="4"/>
    <n v="2"/>
    <x v="1"/>
    <x v="0"/>
    <n v="13734"/>
    <x v="2"/>
    <n v="7192"/>
    <n v="3"/>
    <s v="Y"/>
    <x v="1"/>
    <n v="18"/>
    <n v="3"/>
    <s v="Meet Expect"/>
    <n v="3"/>
    <s v="High"/>
    <n v="80"/>
    <n v="0"/>
    <s v="None"/>
    <n v="21"/>
    <s v="20+"/>
    <n v="6"/>
    <n v="3"/>
    <x v="1"/>
    <n v="7"/>
    <s v="Experienced"/>
    <n v="7"/>
    <n v="1"/>
    <x v="1"/>
    <n v="0"/>
    <n v="0"/>
    <m/>
    <m/>
    <n v="0"/>
    <m/>
    <n v="0"/>
    <m/>
    <n v="0"/>
    <m/>
    <n v="0"/>
    <m/>
    <n v="0"/>
    <m/>
    <m/>
    <m/>
    <m/>
    <m/>
    <m/>
    <m/>
    <m/>
    <x v="1"/>
    <m/>
    <m/>
    <m/>
    <m/>
    <m/>
    <b v="1"/>
    <b v="1"/>
    <b v="1"/>
    <n v="0"/>
    <n v="0"/>
  </r>
  <r>
    <n v="52"/>
    <x v="1"/>
    <x v="0"/>
    <n v="699"/>
    <x v="1"/>
    <n v="1"/>
    <s v="Near"/>
    <n v="4"/>
    <s v="Master"/>
    <s v="Life Sciences"/>
    <n v="1"/>
    <n v="259"/>
    <n v="3"/>
    <x v="1"/>
    <x v="1"/>
    <n v="65"/>
    <n v="2"/>
    <s v="Medium"/>
    <n v="5"/>
    <s v="Director"/>
    <x v="5"/>
    <n v="3"/>
    <x v="2"/>
    <x v="1"/>
    <n v="19999"/>
    <x v="2"/>
    <n v="5678"/>
    <n v="0"/>
    <s v="Y"/>
    <x v="1"/>
    <n v="14"/>
    <n v="3"/>
    <s v="Meet Expect"/>
    <n v="1"/>
    <s v="Low"/>
    <n v="80"/>
    <n v="1"/>
    <s v="Basic"/>
    <n v="34"/>
    <s v="20+"/>
    <n v="5"/>
    <n v="3"/>
    <x v="1"/>
    <n v="33"/>
    <s v="Veteran"/>
    <n v="18"/>
    <n v="11"/>
    <x v="2"/>
    <n v="9"/>
    <n v="0"/>
    <m/>
    <m/>
    <n v="0"/>
    <m/>
    <n v="0"/>
    <m/>
    <n v="0"/>
    <m/>
    <n v="0"/>
    <m/>
    <n v="0"/>
    <m/>
    <m/>
    <m/>
    <m/>
    <m/>
    <m/>
    <m/>
    <m/>
    <x v="1"/>
    <m/>
    <m/>
    <m/>
    <m/>
    <m/>
    <b v="1"/>
    <b v="1"/>
    <b v="1"/>
    <n v="0"/>
    <n v="0"/>
  </r>
  <r>
    <n v="27"/>
    <x v="1"/>
    <x v="0"/>
    <n v="894"/>
    <x v="1"/>
    <n v="9"/>
    <s v="Near"/>
    <n v="3"/>
    <s v="Bachelor"/>
    <s v="Medical"/>
    <n v="1"/>
    <n v="260"/>
    <n v="4"/>
    <x v="2"/>
    <x v="0"/>
    <n v="99"/>
    <n v="3"/>
    <s v="High"/>
    <n v="1"/>
    <s v="Entry Level"/>
    <x v="1"/>
    <n v="2"/>
    <x v="1"/>
    <x v="0"/>
    <n v="2279"/>
    <x v="1"/>
    <n v="11781"/>
    <n v="1"/>
    <s v="Y"/>
    <x v="1"/>
    <n v="16"/>
    <n v="3"/>
    <s v="Meet Expect"/>
    <n v="4"/>
    <s v="Very High"/>
    <n v="80"/>
    <n v="0"/>
    <s v="None"/>
    <n v="7"/>
    <s v="6-10"/>
    <n v="2"/>
    <n v="2"/>
    <x v="2"/>
    <n v="7"/>
    <s v="Experienced"/>
    <n v="7"/>
    <n v="0"/>
    <x v="0"/>
    <n v="3"/>
    <n v="0"/>
    <m/>
    <m/>
    <n v="0"/>
    <m/>
    <n v="0"/>
    <m/>
    <n v="0"/>
    <m/>
    <n v="0"/>
    <m/>
    <n v="0"/>
    <m/>
    <m/>
    <m/>
    <m/>
    <m/>
    <m/>
    <m/>
    <m/>
    <x v="2"/>
    <m/>
    <m/>
    <m/>
    <m/>
    <m/>
    <b v="1"/>
    <b v="1"/>
    <b v="1"/>
    <n v="0"/>
    <n v="0"/>
  </r>
  <r>
    <n v="35"/>
    <x v="0"/>
    <x v="0"/>
    <n v="556"/>
    <x v="1"/>
    <n v="23"/>
    <s v="Very Far"/>
    <n v="2"/>
    <s v="College"/>
    <s v="Life Sciences"/>
    <n v="1"/>
    <n v="261"/>
    <n v="2"/>
    <x v="0"/>
    <x v="1"/>
    <n v="50"/>
    <n v="2"/>
    <s v="Medium"/>
    <n v="2"/>
    <s v="Junior"/>
    <x v="3"/>
    <n v="3"/>
    <x v="2"/>
    <x v="1"/>
    <n v="5916"/>
    <x v="0"/>
    <n v="15497"/>
    <n v="3"/>
    <s v="Y"/>
    <x v="0"/>
    <n v="13"/>
    <n v="3"/>
    <s v="Meet Expect"/>
    <n v="1"/>
    <s v="Low"/>
    <n v="80"/>
    <n v="0"/>
    <s v="None"/>
    <n v="8"/>
    <s v="6-10"/>
    <n v="1"/>
    <n v="3"/>
    <x v="1"/>
    <n v="1"/>
    <s v="New Employee"/>
    <n v="0"/>
    <n v="0"/>
    <x v="0"/>
    <n v="1"/>
    <n v="0"/>
    <m/>
    <m/>
    <n v="0"/>
    <m/>
    <n v="0"/>
    <m/>
    <n v="0"/>
    <m/>
    <n v="0"/>
    <m/>
    <n v="0"/>
    <m/>
    <m/>
    <m/>
    <m/>
    <m/>
    <m/>
    <m/>
    <m/>
    <x v="2"/>
    <m/>
    <m/>
    <m/>
    <m/>
    <m/>
    <b v="1"/>
    <b v="1"/>
    <b v="1"/>
    <n v="1"/>
    <n v="1"/>
  </r>
  <r>
    <n v="43"/>
    <x v="1"/>
    <x v="2"/>
    <n v="1344"/>
    <x v="1"/>
    <n v="7"/>
    <s v="Near"/>
    <n v="3"/>
    <s v="Bachelor"/>
    <s v="Medical"/>
    <n v="1"/>
    <n v="262"/>
    <n v="4"/>
    <x v="2"/>
    <x v="1"/>
    <n v="37"/>
    <n v="4"/>
    <s v="Very High"/>
    <n v="1"/>
    <s v="Entry Level"/>
    <x v="1"/>
    <n v="4"/>
    <x v="0"/>
    <x v="2"/>
    <n v="2089"/>
    <x v="1"/>
    <n v="5228"/>
    <n v="4"/>
    <s v="Y"/>
    <x v="1"/>
    <n v="14"/>
    <n v="3"/>
    <s v="Meet Expect"/>
    <n v="4"/>
    <s v="Very High"/>
    <n v="80"/>
    <n v="3"/>
    <s v="High"/>
    <n v="7"/>
    <s v="6-10"/>
    <n v="3"/>
    <n v="4"/>
    <x v="3"/>
    <n v="5"/>
    <s v="Experienced"/>
    <n v="4"/>
    <n v="2"/>
    <x v="1"/>
    <n v="2"/>
    <n v="0"/>
    <m/>
    <m/>
    <n v="0"/>
    <m/>
    <n v="0"/>
    <m/>
    <n v="0"/>
    <m/>
    <n v="0"/>
    <m/>
    <n v="0"/>
    <m/>
    <m/>
    <m/>
    <m/>
    <m/>
    <m/>
    <m/>
    <m/>
    <x v="0"/>
    <m/>
    <m/>
    <m/>
    <m/>
    <m/>
    <b v="1"/>
    <b v="1"/>
    <b v="1"/>
    <n v="0"/>
    <n v="0"/>
  </r>
  <r>
    <n v="45"/>
    <x v="1"/>
    <x v="2"/>
    <n v="1195"/>
    <x v="1"/>
    <n v="2"/>
    <s v="Near"/>
    <n v="2"/>
    <s v="College"/>
    <s v="Medical"/>
    <n v="1"/>
    <n v="264"/>
    <n v="1"/>
    <x v="3"/>
    <x v="1"/>
    <n v="65"/>
    <n v="2"/>
    <s v="Medium"/>
    <n v="4"/>
    <s v="Manager"/>
    <x v="5"/>
    <n v="4"/>
    <x v="0"/>
    <x v="1"/>
    <n v="16792"/>
    <x v="2"/>
    <n v="20462"/>
    <n v="9"/>
    <s v="Y"/>
    <x v="1"/>
    <n v="23"/>
    <n v="4"/>
    <s v="Exceed Expect"/>
    <n v="4"/>
    <s v="Very High"/>
    <n v="80"/>
    <n v="1"/>
    <s v="Basic"/>
    <n v="22"/>
    <s v="20+"/>
    <n v="1"/>
    <n v="3"/>
    <x v="1"/>
    <n v="20"/>
    <s v="Veteran"/>
    <n v="8"/>
    <n v="11"/>
    <x v="2"/>
    <n v="8"/>
    <n v="0"/>
    <m/>
    <m/>
    <n v="0"/>
    <m/>
    <n v="0"/>
    <m/>
    <n v="0"/>
    <m/>
    <n v="0"/>
    <m/>
    <n v="0"/>
    <m/>
    <m/>
    <m/>
    <m/>
    <m/>
    <m/>
    <m/>
    <m/>
    <x v="0"/>
    <m/>
    <m/>
    <m/>
    <m/>
    <m/>
    <b v="1"/>
    <b v="1"/>
    <b v="1"/>
    <n v="0"/>
    <n v="0"/>
  </r>
  <r>
    <n v="37"/>
    <x v="1"/>
    <x v="0"/>
    <n v="290"/>
    <x v="1"/>
    <n v="21"/>
    <s v="Very Far"/>
    <n v="3"/>
    <s v="Bachelor"/>
    <s v="Life Sciences"/>
    <n v="1"/>
    <n v="267"/>
    <n v="2"/>
    <x v="0"/>
    <x v="1"/>
    <n v="65"/>
    <n v="4"/>
    <s v="Very High"/>
    <n v="1"/>
    <s v="Entry Level"/>
    <x v="1"/>
    <n v="1"/>
    <x v="3"/>
    <x v="1"/>
    <n v="3564"/>
    <x v="0"/>
    <n v="22977"/>
    <n v="1"/>
    <s v="Y"/>
    <x v="0"/>
    <n v="12"/>
    <n v="3"/>
    <s v="Meet Expect"/>
    <n v="1"/>
    <s v="Low"/>
    <n v="80"/>
    <n v="1"/>
    <s v="Basic"/>
    <n v="8"/>
    <s v="6-10"/>
    <n v="3"/>
    <n v="2"/>
    <x v="2"/>
    <n v="8"/>
    <s v="Veteran"/>
    <n v="7"/>
    <n v="1"/>
    <x v="1"/>
    <n v="7"/>
    <n v="0"/>
    <m/>
    <m/>
    <n v="0"/>
    <m/>
    <n v="0"/>
    <m/>
    <n v="0"/>
    <m/>
    <n v="0"/>
    <m/>
    <n v="0"/>
    <m/>
    <m/>
    <m/>
    <m/>
    <m/>
    <m/>
    <m/>
    <m/>
    <x v="0"/>
    <m/>
    <m/>
    <m/>
    <m/>
    <m/>
    <b v="1"/>
    <b v="1"/>
    <b v="1"/>
    <n v="0"/>
    <n v="1"/>
  </r>
  <r>
    <n v="35"/>
    <x v="1"/>
    <x v="1"/>
    <n v="138"/>
    <x v="1"/>
    <n v="2"/>
    <s v="Near"/>
    <n v="3"/>
    <s v="Bachelor"/>
    <s v="Medical"/>
    <n v="1"/>
    <n v="269"/>
    <n v="2"/>
    <x v="0"/>
    <x v="0"/>
    <n v="37"/>
    <n v="3"/>
    <s v="High"/>
    <n v="2"/>
    <s v="Junior"/>
    <x v="2"/>
    <n v="2"/>
    <x v="1"/>
    <x v="0"/>
    <n v="4425"/>
    <x v="0"/>
    <n v="15986"/>
    <n v="5"/>
    <s v="Y"/>
    <x v="1"/>
    <n v="11"/>
    <n v="3"/>
    <s v="Meet Expect"/>
    <n v="4"/>
    <s v="Very High"/>
    <n v="80"/>
    <n v="0"/>
    <s v="None"/>
    <n v="10"/>
    <s v="6-10"/>
    <n v="5"/>
    <n v="3"/>
    <x v="1"/>
    <n v="6"/>
    <s v="Experienced"/>
    <n v="2"/>
    <n v="1"/>
    <x v="1"/>
    <n v="2"/>
    <n v="0"/>
    <m/>
    <m/>
    <n v="0"/>
    <m/>
    <n v="0"/>
    <m/>
    <n v="0"/>
    <m/>
    <n v="0"/>
    <m/>
    <n v="0"/>
    <m/>
    <m/>
    <m/>
    <m/>
    <m/>
    <m/>
    <m/>
    <m/>
    <x v="2"/>
    <m/>
    <m/>
    <m/>
    <m/>
    <m/>
    <b v="1"/>
    <b v="1"/>
    <b v="1"/>
    <n v="0"/>
    <n v="0"/>
  </r>
  <r>
    <n v="42"/>
    <x v="1"/>
    <x v="2"/>
    <n v="926"/>
    <x v="1"/>
    <n v="21"/>
    <s v="Very Far"/>
    <n v="2"/>
    <s v="College"/>
    <s v="Medical"/>
    <n v="1"/>
    <n v="270"/>
    <n v="3"/>
    <x v="1"/>
    <x v="0"/>
    <n v="36"/>
    <n v="3"/>
    <s v="High"/>
    <n v="2"/>
    <s v="Junior"/>
    <x v="3"/>
    <n v="3"/>
    <x v="2"/>
    <x v="2"/>
    <n v="5265"/>
    <x v="0"/>
    <n v="16439"/>
    <n v="2"/>
    <s v="Y"/>
    <x v="1"/>
    <n v="16"/>
    <n v="3"/>
    <s v="Meet Expect"/>
    <n v="2"/>
    <s v="Medium"/>
    <n v="80"/>
    <n v="1"/>
    <s v="Basic"/>
    <n v="11"/>
    <s v="11-20"/>
    <n v="5"/>
    <n v="3"/>
    <x v="1"/>
    <n v="5"/>
    <s v="Experienced"/>
    <n v="3"/>
    <n v="0"/>
    <x v="0"/>
    <n v="2"/>
    <n v="0"/>
    <m/>
    <m/>
    <n v="0"/>
    <m/>
    <n v="0"/>
    <m/>
    <n v="0"/>
    <m/>
    <n v="0"/>
    <m/>
    <n v="0"/>
    <m/>
    <m/>
    <m/>
    <m/>
    <m/>
    <m/>
    <m/>
    <m/>
    <x v="0"/>
    <m/>
    <m/>
    <m/>
    <m/>
    <m/>
    <b v="1"/>
    <b v="1"/>
    <b v="1"/>
    <n v="0"/>
    <n v="0"/>
  </r>
  <r>
    <n v="38"/>
    <x v="1"/>
    <x v="0"/>
    <n v="1261"/>
    <x v="1"/>
    <n v="2"/>
    <s v="Near"/>
    <n v="4"/>
    <s v="Master"/>
    <s v="Life Sciences"/>
    <n v="1"/>
    <n v="271"/>
    <n v="4"/>
    <x v="2"/>
    <x v="1"/>
    <n v="88"/>
    <n v="3"/>
    <s v="High"/>
    <n v="2"/>
    <s v="Junior"/>
    <x v="3"/>
    <n v="3"/>
    <x v="2"/>
    <x v="1"/>
    <n v="6553"/>
    <x v="0"/>
    <n v="7259"/>
    <n v="9"/>
    <s v="Y"/>
    <x v="1"/>
    <n v="14"/>
    <n v="3"/>
    <s v="Meet Expect"/>
    <n v="2"/>
    <s v="Medium"/>
    <n v="80"/>
    <n v="0"/>
    <s v="None"/>
    <n v="14"/>
    <s v="11-20"/>
    <n v="3"/>
    <n v="3"/>
    <x v="1"/>
    <n v="1"/>
    <s v="New Employee"/>
    <n v="0"/>
    <n v="0"/>
    <x v="0"/>
    <n v="0"/>
    <n v="0"/>
    <m/>
    <m/>
    <n v="0"/>
    <m/>
    <n v="0"/>
    <m/>
    <n v="0"/>
    <m/>
    <n v="0"/>
    <m/>
    <n v="0"/>
    <m/>
    <m/>
    <m/>
    <m/>
    <m/>
    <m/>
    <m/>
    <m/>
    <x v="0"/>
    <m/>
    <m/>
    <m/>
    <m/>
    <m/>
    <b v="1"/>
    <b v="1"/>
    <b v="1"/>
    <n v="0"/>
    <n v="0"/>
  </r>
  <r>
    <n v="38"/>
    <x v="1"/>
    <x v="0"/>
    <n v="1084"/>
    <x v="1"/>
    <n v="29"/>
    <s v="Very Far"/>
    <n v="3"/>
    <s v="Bachelor"/>
    <s v="Technical Degree"/>
    <n v="1"/>
    <n v="273"/>
    <n v="4"/>
    <x v="2"/>
    <x v="1"/>
    <n v="54"/>
    <n v="3"/>
    <s v="High"/>
    <n v="2"/>
    <s v="Junior"/>
    <x v="3"/>
    <n v="4"/>
    <x v="0"/>
    <x v="1"/>
    <n v="6261"/>
    <x v="0"/>
    <n v="4185"/>
    <n v="3"/>
    <s v="Y"/>
    <x v="1"/>
    <n v="18"/>
    <n v="3"/>
    <s v="Meet Expect"/>
    <n v="1"/>
    <s v="Low"/>
    <n v="80"/>
    <n v="1"/>
    <s v="Basic"/>
    <n v="9"/>
    <s v="6-10"/>
    <n v="3"/>
    <n v="1"/>
    <x v="0"/>
    <n v="7"/>
    <s v="Experienced"/>
    <n v="7"/>
    <n v="1"/>
    <x v="1"/>
    <n v="7"/>
    <n v="0"/>
    <m/>
    <m/>
    <n v="0"/>
    <m/>
    <n v="0"/>
    <m/>
    <n v="0"/>
    <m/>
    <n v="0"/>
    <m/>
    <n v="0"/>
    <m/>
    <m/>
    <m/>
    <m/>
    <m/>
    <m/>
    <m/>
    <m/>
    <x v="0"/>
    <m/>
    <m/>
    <m/>
    <m/>
    <m/>
    <b v="1"/>
    <b v="1"/>
    <b v="1"/>
    <n v="0"/>
    <n v="0"/>
  </r>
  <r>
    <n v="27"/>
    <x v="1"/>
    <x v="1"/>
    <n v="472"/>
    <x v="1"/>
    <n v="1"/>
    <s v="Near"/>
    <n v="1"/>
    <s v="Below College"/>
    <s v="Technical Degree"/>
    <n v="1"/>
    <n v="274"/>
    <n v="3"/>
    <x v="1"/>
    <x v="1"/>
    <n v="60"/>
    <n v="2"/>
    <s v="Medium"/>
    <n v="2"/>
    <s v="Junior"/>
    <x v="3"/>
    <n v="1"/>
    <x v="3"/>
    <x v="1"/>
    <n v="4298"/>
    <x v="0"/>
    <n v="9679"/>
    <n v="5"/>
    <s v="Y"/>
    <x v="1"/>
    <n v="19"/>
    <n v="3"/>
    <s v="Meet Expect"/>
    <n v="3"/>
    <s v="High"/>
    <n v="80"/>
    <n v="1"/>
    <s v="Basic"/>
    <n v="6"/>
    <s v="6-10"/>
    <n v="1"/>
    <n v="3"/>
    <x v="1"/>
    <n v="2"/>
    <s v="Early Career"/>
    <n v="2"/>
    <n v="2"/>
    <x v="1"/>
    <n v="0"/>
    <n v="0"/>
    <m/>
    <m/>
    <n v="0"/>
    <m/>
    <n v="0"/>
    <m/>
    <n v="0"/>
    <m/>
    <n v="0"/>
    <m/>
    <n v="0"/>
    <m/>
    <m/>
    <m/>
    <m/>
    <m/>
    <m/>
    <m/>
    <m/>
    <x v="2"/>
    <m/>
    <m/>
    <m/>
    <m/>
    <m/>
    <b v="1"/>
    <b v="1"/>
    <b v="1"/>
    <n v="0"/>
    <n v="0"/>
  </r>
  <r>
    <n v="49"/>
    <x v="1"/>
    <x v="2"/>
    <n v="1002"/>
    <x v="1"/>
    <n v="18"/>
    <s v="Far"/>
    <n v="4"/>
    <s v="Master"/>
    <s v="Life Sciences"/>
    <n v="1"/>
    <n v="275"/>
    <n v="4"/>
    <x v="2"/>
    <x v="1"/>
    <n v="92"/>
    <n v="3"/>
    <s v="High"/>
    <n v="2"/>
    <s v="Junior"/>
    <x v="3"/>
    <n v="4"/>
    <x v="0"/>
    <x v="2"/>
    <n v="6804"/>
    <x v="0"/>
    <n v="23793"/>
    <n v="1"/>
    <s v="Y"/>
    <x v="0"/>
    <n v="15"/>
    <n v="3"/>
    <s v="Meet Expect"/>
    <n v="1"/>
    <s v="Low"/>
    <n v="80"/>
    <n v="2"/>
    <s v="Medium"/>
    <n v="7"/>
    <s v="6-10"/>
    <n v="0"/>
    <n v="3"/>
    <x v="1"/>
    <n v="7"/>
    <s v="Experienced"/>
    <n v="7"/>
    <n v="1"/>
    <x v="1"/>
    <n v="7"/>
    <n v="0"/>
    <m/>
    <m/>
    <n v="0"/>
    <m/>
    <n v="0"/>
    <m/>
    <n v="0"/>
    <m/>
    <n v="0"/>
    <m/>
    <n v="0"/>
    <m/>
    <m/>
    <m/>
    <m/>
    <m/>
    <m/>
    <m/>
    <m/>
    <x v="1"/>
    <m/>
    <m/>
    <m/>
    <m/>
    <m/>
    <b v="1"/>
    <b v="1"/>
    <b v="1"/>
    <n v="0"/>
    <n v="1"/>
  </r>
  <r>
    <n v="34"/>
    <x v="1"/>
    <x v="1"/>
    <n v="878"/>
    <x v="1"/>
    <n v="10"/>
    <s v="Near"/>
    <n v="4"/>
    <s v="Master"/>
    <s v="Medical"/>
    <n v="1"/>
    <n v="277"/>
    <n v="4"/>
    <x v="2"/>
    <x v="1"/>
    <n v="43"/>
    <n v="3"/>
    <s v="High"/>
    <n v="1"/>
    <s v="Entry Level"/>
    <x v="1"/>
    <n v="3"/>
    <x v="2"/>
    <x v="2"/>
    <n v="3815"/>
    <x v="0"/>
    <n v="5972"/>
    <n v="1"/>
    <s v="Y"/>
    <x v="0"/>
    <n v="17"/>
    <n v="3"/>
    <s v="Meet Expect"/>
    <n v="4"/>
    <s v="Very High"/>
    <n v="80"/>
    <n v="1"/>
    <s v="Basic"/>
    <n v="5"/>
    <s v="0-5"/>
    <n v="4"/>
    <n v="4"/>
    <x v="3"/>
    <n v="5"/>
    <s v="Experienced"/>
    <n v="3"/>
    <n v="2"/>
    <x v="1"/>
    <n v="0"/>
    <n v="0"/>
    <m/>
    <m/>
    <n v="0"/>
    <m/>
    <n v="0"/>
    <m/>
    <n v="0"/>
    <m/>
    <n v="0"/>
    <m/>
    <n v="0"/>
    <m/>
    <m/>
    <m/>
    <m/>
    <m/>
    <m/>
    <m/>
    <m/>
    <x v="2"/>
    <m/>
    <m/>
    <m/>
    <m/>
    <m/>
    <b v="1"/>
    <b v="1"/>
    <b v="1"/>
    <n v="0"/>
    <n v="1"/>
  </r>
  <r>
    <n v="40"/>
    <x v="1"/>
    <x v="0"/>
    <n v="905"/>
    <x v="1"/>
    <n v="19"/>
    <s v="Far"/>
    <n v="2"/>
    <s v="College"/>
    <s v="Medical"/>
    <n v="1"/>
    <n v="281"/>
    <n v="3"/>
    <x v="1"/>
    <x v="1"/>
    <n v="99"/>
    <n v="3"/>
    <s v="High"/>
    <n v="2"/>
    <s v="Junior"/>
    <x v="2"/>
    <n v="4"/>
    <x v="0"/>
    <x v="1"/>
    <n v="2741"/>
    <x v="1"/>
    <n v="16523"/>
    <n v="8"/>
    <s v="Y"/>
    <x v="0"/>
    <n v="15"/>
    <n v="3"/>
    <s v="Meet Expect"/>
    <n v="3"/>
    <s v="High"/>
    <n v="80"/>
    <n v="1"/>
    <s v="Basic"/>
    <n v="15"/>
    <s v="11-20"/>
    <n v="2"/>
    <n v="4"/>
    <x v="3"/>
    <n v="7"/>
    <s v="Experienced"/>
    <n v="2"/>
    <n v="3"/>
    <x v="1"/>
    <n v="7"/>
    <n v="0"/>
    <m/>
    <m/>
    <n v="0"/>
    <m/>
    <n v="0"/>
    <m/>
    <n v="0"/>
    <m/>
    <n v="0"/>
    <m/>
    <n v="0"/>
    <m/>
    <m/>
    <m/>
    <m/>
    <m/>
    <m/>
    <m/>
    <m/>
    <x v="0"/>
    <m/>
    <m/>
    <m/>
    <m/>
    <m/>
    <b v="1"/>
    <b v="1"/>
    <b v="1"/>
    <n v="0"/>
    <n v="1"/>
  </r>
  <r>
    <n v="38"/>
    <x v="0"/>
    <x v="0"/>
    <n v="1180"/>
    <x v="1"/>
    <n v="29"/>
    <s v="Very Far"/>
    <n v="1"/>
    <s v="Below College"/>
    <s v="Medical"/>
    <n v="1"/>
    <n v="282"/>
    <n v="2"/>
    <x v="0"/>
    <x v="1"/>
    <n v="70"/>
    <n v="3"/>
    <s v="High"/>
    <n v="2"/>
    <s v="Junior"/>
    <x v="4"/>
    <n v="1"/>
    <x v="3"/>
    <x v="1"/>
    <n v="6673"/>
    <x v="0"/>
    <n v="11354"/>
    <n v="7"/>
    <s v="Y"/>
    <x v="0"/>
    <n v="19"/>
    <n v="3"/>
    <s v="Meet Expect"/>
    <n v="2"/>
    <s v="Medium"/>
    <n v="80"/>
    <n v="0"/>
    <s v="None"/>
    <n v="17"/>
    <s v="11-20"/>
    <n v="2"/>
    <n v="3"/>
    <x v="1"/>
    <n v="1"/>
    <s v="New Employee"/>
    <n v="0"/>
    <n v="0"/>
    <x v="0"/>
    <n v="0"/>
    <n v="0"/>
    <m/>
    <m/>
    <n v="0"/>
    <m/>
    <n v="0"/>
    <m/>
    <n v="0"/>
    <m/>
    <n v="0"/>
    <m/>
    <n v="0"/>
    <m/>
    <m/>
    <m/>
    <m/>
    <m/>
    <m/>
    <m/>
    <m/>
    <x v="0"/>
    <m/>
    <m/>
    <m/>
    <m/>
    <m/>
    <b v="1"/>
    <b v="1"/>
    <b v="1"/>
    <n v="1"/>
    <n v="1"/>
  </r>
  <r>
    <n v="29"/>
    <x v="0"/>
    <x v="0"/>
    <n v="121"/>
    <x v="0"/>
    <n v="27"/>
    <s v="Very Far"/>
    <n v="3"/>
    <s v="Bachelor"/>
    <s v="Marketing"/>
    <n v="1"/>
    <n v="283"/>
    <n v="2"/>
    <x v="0"/>
    <x v="0"/>
    <n v="35"/>
    <n v="3"/>
    <s v="High"/>
    <n v="3"/>
    <s v="Senior"/>
    <x v="0"/>
    <n v="4"/>
    <x v="0"/>
    <x v="1"/>
    <n v="7639"/>
    <x v="2"/>
    <n v="24525"/>
    <n v="1"/>
    <s v="Y"/>
    <x v="1"/>
    <n v="22"/>
    <n v="4"/>
    <s v="Exceed Expect"/>
    <n v="4"/>
    <s v="Very High"/>
    <n v="80"/>
    <n v="3"/>
    <s v="High"/>
    <n v="10"/>
    <s v="6-10"/>
    <n v="3"/>
    <n v="2"/>
    <x v="2"/>
    <n v="10"/>
    <s v="Veteran"/>
    <n v="4"/>
    <n v="1"/>
    <x v="1"/>
    <n v="9"/>
    <n v="0"/>
    <m/>
    <m/>
    <n v="0"/>
    <m/>
    <n v="0"/>
    <m/>
    <n v="0"/>
    <m/>
    <n v="0"/>
    <m/>
    <n v="0"/>
    <m/>
    <m/>
    <m/>
    <m/>
    <m/>
    <m/>
    <m/>
    <m/>
    <x v="2"/>
    <m/>
    <m/>
    <m/>
    <m/>
    <m/>
    <b v="1"/>
    <b v="1"/>
    <b v="1"/>
    <n v="1"/>
    <n v="0"/>
  </r>
  <r>
    <n v="22"/>
    <x v="1"/>
    <x v="0"/>
    <n v="1136"/>
    <x v="1"/>
    <n v="5"/>
    <s v="Near"/>
    <n v="3"/>
    <s v="Bachelor"/>
    <s v="Life Sciences"/>
    <n v="1"/>
    <n v="284"/>
    <n v="4"/>
    <x v="2"/>
    <x v="1"/>
    <n v="60"/>
    <n v="4"/>
    <s v="Very High"/>
    <n v="1"/>
    <s v="Entry Level"/>
    <x v="1"/>
    <n v="2"/>
    <x v="1"/>
    <x v="2"/>
    <n v="2328"/>
    <x v="1"/>
    <n v="12392"/>
    <n v="1"/>
    <s v="Y"/>
    <x v="0"/>
    <n v="16"/>
    <n v="3"/>
    <s v="Meet Expect"/>
    <n v="1"/>
    <s v="Low"/>
    <n v="80"/>
    <n v="1"/>
    <s v="Basic"/>
    <n v="4"/>
    <s v="0-5"/>
    <n v="2"/>
    <n v="2"/>
    <x v="2"/>
    <n v="4"/>
    <s v="Experienced"/>
    <n v="2"/>
    <n v="2"/>
    <x v="1"/>
    <n v="2"/>
    <n v="0"/>
    <m/>
    <m/>
    <n v="0"/>
    <m/>
    <n v="0"/>
    <m/>
    <n v="0"/>
    <m/>
    <n v="0"/>
    <m/>
    <n v="0"/>
    <m/>
    <m/>
    <m/>
    <m/>
    <m/>
    <m/>
    <m/>
    <m/>
    <x v="3"/>
    <m/>
    <m/>
    <m/>
    <m/>
    <m/>
    <b v="1"/>
    <b v="1"/>
    <b v="1"/>
    <n v="0"/>
    <n v="1"/>
  </r>
  <r>
    <n v="36"/>
    <x v="1"/>
    <x v="1"/>
    <n v="635"/>
    <x v="1"/>
    <n v="18"/>
    <s v="Far"/>
    <n v="1"/>
    <s v="Below College"/>
    <s v="Medical"/>
    <n v="1"/>
    <n v="286"/>
    <n v="2"/>
    <x v="0"/>
    <x v="0"/>
    <n v="73"/>
    <n v="3"/>
    <s v="High"/>
    <n v="1"/>
    <s v="Entry Level"/>
    <x v="2"/>
    <n v="4"/>
    <x v="0"/>
    <x v="0"/>
    <n v="2153"/>
    <x v="1"/>
    <n v="7703"/>
    <n v="1"/>
    <s v="Y"/>
    <x v="1"/>
    <n v="13"/>
    <n v="3"/>
    <s v="Meet Expect"/>
    <n v="1"/>
    <s v="Low"/>
    <n v="80"/>
    <n v="0"/>
    <s v="None"/>
    <n v="8"/>
    <s v="6-10"/>
    <n v="2"/>
    <n v="3"/>
    <x v="1"/>
    <n v="8"/>
    <s v="Veteran"/>
    <n v="1"/>
    <n v="1"/>
    <x v="1"/>
    <n v="7"/>
    <n v="0"/>
    <m/>
    <m/>
    <n v="0"/>
    <m/>
    <n v="0"/>
    <m/>
    <n v="0"/>
    <m/>
    <n v="0"/>
    <m/>
    <n v="0"/>
    <m/>
    <m/>
    <m/>
    <m/>
    <m/>
    <m/>
    <m/>
    <m/>
    <x v="0"/>
    <m/>
    <m/>
    <m/>
    <m/>
    <m/>
    <b v="1"/>
    <b v="1"/>
    <b v="1"/>
    <n v="0"/>
    <n v="0"/>
  </r>
  <r>
    <n v="40"/>
    <x v="1"/>
    <x v="2"/>
    <n v="1151"/>
    <x v="1"/>
    <n v="9"/>
    <s v="Near"/>
    <n v="5"/>
    <s v="Doctor"/>
    <s v="Life Sciences"/>
    <n v="1"/>
    <n v="287"/>
    <n v="4"/>
    <x v="2"/>
    <x v="1"/>
    <n v="63"/>
    <n v="2"/>
    <s v="Medium"/>
    <n v="2"/>
    <s v="Junior"/>
    <x v="4"/>
    <n v="4"/>
    <x v="0"/>
    <x v="1"/>
    <n v="4876"/>
    <x v="0"/>
    <n v="14242"/>
    <n v="9"/>
    <s v="Y"/>
    <x v="1"/>
    <n v="14"/>
    <n v="3"/>
    <s v="Meet Expect"/>
    <n v="4"/>
    <s v="Very High"/>
    <n v="80"/>
    <n v="1"/>
    <s v="Basic"/>
    <n v="5"/>
    <s v="0-5"/>
    <n v="5"/>
    <n v="1"/>
    <x v="0"/>
    <n v="3"/>
    <s v="Early Career"/>
    <n v="2"/>
    <n v="0"/>
    <x v="0"/>
    <n v="2"/>
    <n v="0"/>
    <m/>
    <m/>
    <n v="0"/>
    <m/>
    <n v="0"/>
    <m/>
    <n v="0"/>
    <m/>
    <n v="0"/>
    <m/>
    <n v="0"/>
    <m/>
    <m/>
    <m/>
    <m/>
    <m/>
    <m/>
    <m/>
    <m/>
    <x v="0"/>
    <m/>
    <m/>
    <m/>
    <m/>
    <m/>
    <b v="1"/>
    <b v="1"/>
    <b v="1"/>
    <n v="0"/>
    <n v="0"/>
  </r>
  <r>
    <n v="46"/>
    <x v="1"/>
    <x v="0"/>
    <n v="644"/>
    <x v="1"/>
    <n v="1"/>
    <s v="Near"/>
    <n v="4"/>
    <s v="Master"/>
    <s v="Medical"/>
    <n v="1"/>
    <n v="288"/>
    <n v="4"/>
    <x v="2"/>
    <x v="1"/>
    <n v="97"/>
    <n v="3"/>
    <s v="High"/>
    <n v="3"/>
    <s v="Senior"/>
    <x v="4"/>
    <n v="1"/>
    <x v="3"/>
    <x v="2"/>
    <n v="9396"/>
    <x v="2"/>
    <n v="12368"/>
    <n v="7"/>
    <s v="Y"/>
    <x v="1"/>
    <n v="16"/>
    <n v="3"/>
    <s v="Meet Expect"/>
    <n v="3"/>
    <s v="High"/>
    <n v="80"/>
    <n v="1"/>
    <s v="Basic"/>
    <n v="17"/>
    <s v="11-20"/>
    <n v="3"/>
    <n v="3"/>
    <x v="1"/>
    <n v="4"/>
    <s v="Experienced"/>
    <n v="2"/>
    <n v="0"/>
    <x v="0"/>
    <n v="3"/>
    <n v="0"/>
    <m/>
    <m/>
    <n v="0"/>
    <m/>
    <n v="0"/>
    <m/>
    <n v="0"/>
    <m/>
    <n v="0"/>
    <m/>
    <n v="0"/>
    <m/>
    <m/>
    <m/>
    <m/>
    <m/>
    <m/>
    <m/>
    <m/>
    <x v="1"/>
    <m/>
    <m/>
    <m/>
    <m/>
    <m/>
    <b v="1"/>
    <b v="1"/>
    <b v="1"/>
    <n v="0"/>
    <n v="0"/>
  </r>
  <r>
    <n v="32"/>
    <x v="0"/>
    <x v="0"/>
    <n v="1045"/>
    <x v="0"/>
    <n v="4"/>
    <s v="Near"/>
    <n v="4"/>
    <s v="Master"/>
    <s v="Medical"/>
    <n v="1"/>
    <n v="291"/>
    <n v="4"/>
    <x v="2"/>
    <x v="1"/>
    <n v="32"/>
    <n v="1"/>
    <s v="Low"/>
    <n v="3"/>
    <s v="Senior"/>
    <x v="0"/>
    <n v="4"/>
    <x v="0"/>
    <x v="1"/>
    <n v="10400"/>
    <x v="2"/>
    <n v="25812"/>
    <n v="1"/>
    <s v="Y"/>
    <x v="1"/>
    <n v="11"/>
    <n v="3"/>
    <s v="Meet Expect"/>
    <n v="3"/>
    <s v="High"/>
    <n v="80"/>
    <n v="0"/>
    <s v="None"/>
    <n v="14"/>
    <s v="11-20"/>
    <n v="2"/>
    <n v="2"/>
    <x v="2"/>
    <n v="14"/>
    <s v="Veteran"/>
    <n v="8"/>
    <n v="9"/>
    <x v="2"/>
    <n v="8"/>
    <n v="0"/>
    <m/>
    <m/>
    <n v="0"/>
    <m/>
    <n v="0"/>
    <m/>
    <n v="0"/>
    <m/>
    <n v="0"/>
    <m/>
    <n v="0"/>
    <m/>
    <m/>
    <m/>
    <m/>
    <m/>
    <m/>
    <m/>
    <m/>
    <x v="2"/>
    <m/>
    <m/>
    <m/>
    <m/>
    <m/>
    <b v="1"/>
    <b v="1"/>
    <b v="1"/>
    <n v="1"/>
    <n v="0"/>
  </r>
  <r>
    <n v="30"/>
    <x v="1"/>
    <x v="2"/>
    <n v="829"/>
    <x v="1"/>
    <n v="1"/>
    <s v="Near"/>
    <n v="1"/>
    <s v="Below College"/>
    <s v="Life Sciences"/>
    <n v="1"/>
    <n v="292"/>
    <n v="3"/>
    <x v="1"/>
    <x v="1"/>
    <n v="88"/>
    <n v="2"/>
    <s v="Medium"/>
    <n v="3"/>
    <s v="Senior"/>
    <x v="3"/>
    <n v="3"/>
    <x v="2"/>
    <x v="0"/>
    <n v="8474"/>
    <x v="2"/>
    <n v="20925"/>
    <n v="1"/>
    <s v="Y"/>
    <x v="1"/>
    <n v="22"/>
    <n v="4"/>
    <s v="Exceed Expect"/>
    <n v="3"/>
    <s v="High"/>
    <n v="80"/>
    <n v="0"/>
    <s v="None"/>
    <n v="12"/>
    <s v="11-20"/>
    <n v="2"/>
    <n v="3"/>
    <x v="1"/>
    <n v="11"/>
    <s v="Veteran"/>
    <n v="8"/>
    <n v="5"/>
    <x v="2"/>
    <n v="8"/>
    <n v="0"/>
    <m/>
    <m/>
    <n v="0"/>
    <m/>
    <n v="0"/>
    <m/>
    <n v="0"/>
    <m/>
    <n v="0"/>
    <m/>
    <n v="0"/>
    <m/>
    <m/>
    <m/>
    <m/>
    <m/>
    <m/>
    <m/>
    <m/>
    <x v="2"/>
    <m/>
    <m/>
    <m/>
    <m/>
    <m/>
    <b v="1"/>
    <b v="1"/>
    <b v="1"/>
    <n v="0"/>
    <n v="0"/>
  </r>
  <r>
    <n v="27"/>
    <x v="1"/>
    <x v="1"/>
    <n v="1242"/>
    <x v="0"/>
    <n v="20"/>
    <s v="Far"/>
    <n v="3"/>
    <s v="Bachelor"/>
    <s v="Life Sciences"/>
    <n v="1"/>
    <n v="293"/>
    <n v="4"/>
    <x v="2"/>
    <x v="0"/>
    <n v="90"/>
    <n v="3"/>
    <s v="High"/>
    <n v="2"/>
    <s v="Junior"/>
    <x v="0"/>
    <n v="3"/>
    <x v="2"/>
    <x v="0"/>
    <n v="9981"/>
    <x v="2"/>
    <n v="12916"/>
    <n v="1"/>
    <s v="Y"/>
    <x v="1"/>
    <n v="14"/>
    <n v="3"/>
    <s v="Meet Expect"/>
    <n v="4"/>
    <s v="Very High"/>
    <n v="80"/>
    <n v="0"/>
    <s v="None"/>
    <n v="7"/>
    <s v="6-10"/>
    <n v="2"/>
    <n v="3"/>
    <x v="1"/>
    <n v="7"/>
    <s v="Experienced"/>
    <n v="7"/>
    <n v="0"/>
    <x v="0"/>
    <n v="7"/>
    <n v="0"/>
    <m/>
    <m/>
    <n v="0"/>
    <m/>
    <n v="0"/>
    <m/>
    <n v="0"/>
    <m/>
    <n v="0"/>
    <m/>
    <n v="0"/>
    <m/>
    <m/>
    <m/>
    <m/>
    <m/>
    <m/>
    <m/>
    <m/>
    <x v="2"/>
    <m/>
    <m/>
    <m/>
    <m/>
    <m/>
    <b v="1"/>
    <b v="1"/>
    <b v="1"/>
    <n v="0"/>
    <n v="0"/>
  </r>
  <r>
    <n v="51"/>
    <x v="1"/>
    <x v="0"/>
    <n v="1469"/>
    <x v="1"/>
    <n v="8"/>
    <s v="Near"/>
    <n v="4"/>
    <s v="Master"/>
    <s v="Life Sciences"/>
    <n v="1"/>
    <n v="296"/>
    <n v="2"/>
    <x v="0"/>
    <x v="1"/>
    <n v="81"/>
    <n v="2"/>
    <s v="Medium"/>
    <n v="3"/>
    <s v="Senior"/>
    <x v="7"/>
    <n v="2"/>
    <x v="1"/>
    <x v="1"/>
    <n v="12490"/>
    <x v="2"/>
    <n v="15736"/>
    <n v="5"/>
    <s v="Y"/>
    <x v="1"/>
    <n v="16"/>
    <n v="3"/>
    <s v="Meet Expect"/>
    <n v="4"/>
    <s v="Very High"/>
    <n v="80"/>
    <n v="2"/>
    <s v="Medium"/>
    <n v="16"/>
    <s v="11-20"/>
    <n v="5"/>
    <n v="1"/>
    <x v="0"/>
    <n v="10"/>
    <s v="Veteran"/>
    <n v="9"/>
    <n v="4"/>
    <x v="2"/>
    <n v="7"/>
    <n v="0"/>
    <m/>
    <m/>
    <n v="0"/>
    <m/>
    <n v="0"/>
    <m/>
    <n v="0"/>
    <m/>
    <n v="0"/>
    <m/>
    <n v="0"/>
    <m/>
    <m/>
    <m/>
    <m/>
    <m/>
    <m/>
    <m/>
    <m/>
    <x v="1"/>
    <m/>
    <m/>
    <m/>
    <m/>
    <m/>
    <b v="1"/>
    <b v="1"/>
    <b v="1"/>
    <n v="0"/>
    <n v="0"/>
  </r>
  <r>
    <n v="30"/>
    <x v="0"/>
    <x v="0"/>
    <n v="1005"/>
    <x v="1"/>
    <n v="3"/>
    <s v="Near"/>
    <n v="3"/>
    <s v="Bachelor"/>
    <s v="Technical Degree"/>
    <n v="1"/>
    <n v="297"/>
    <n v="4"/>
    <x v="2"/>
    <x v="0"/>
    <n v="88"/>
    <n v="3"/>
    <s v="High"/>
    <n v="1"/>
    <s v="Entry Level"/>
    <x v="1"/>
    <n v="1"/>
    <x v="3"/>
    <x v="0"/>
    <n v="2657"/>
    <x v="1"/>
    <n v="8556"/>
    <n v="5"/>
    <s v="Y"/>
    <x v="0"/>
    <n v="11"/>
    <n v="3"/>
    <s v="Meet Expect"/>
    <n v="3"/>
    <s v="High"/>
    <n v="80"/>
    <n v="0"/>
    <s v="None"/>
    <n v="8"/>
    <s v="6-10"/>
    <n v="5"/>
    <n v="3"/>
    <x v="1"/>
    <n v="5"/>
    <s v="Experienced"/>
    <n v="2"/>
    <n v="0"/>
    <x v="0"/>
    <n v="4"/>
    <n v="0"/>
    <m/>
    <m/>
    <n v="0"/>
    <m/>
    <n v="0"/>
    <m/>
    <n v="0"/>
    <m/>
    <n v="0"/>
    <m/>
    <n v="0"/>
    <m/>
    <m/>
    <m/>
    <m/>
    <m/>
    <m/>
    <m/>
    <m/>
    <x v="2"/>
    <m/>
    <m/>
    <m/>
    <m/>
    <m/>
    <b v="1"/>
    <b v="1"/>
    <b v="1"/>
    <n v="1"/>
    <n v="1"/>
  </r>
  <r>
    <n v="41"/>
    <x v="1"/>
    <x v="0"/>
    <n v="896"/>
    <x v="0"/>
    <n v="6"/>
    <s v="Near"/>
    <n v="3"/>
    <s v="Bachelor"/>
    <s v="Life Sciences"/>
    <n v="1"/>
    <n v="298"/>
    <n v="4"/>
    <x v="2"/>
    <x v="0"/>
    <n v="75"/>
    <n v="3"/>
    <s v="High"/>
    <n v="3"/>
    <s v="Senior"/>
    <x v="5"/>
    <n v="4"/>
    <x v="0"/>
    <x v="0"/>
    <n v="13591"/>
    <x v="2"/>
    <n v="14674"/>
    <n v="3"/>
    <s v="Y"/>
    <x v="0"/>
    <n v="18"/>
    <n v="3"/>
    <s v="Meet Expect"/>
    <n v="3"/>
    <s v="High"/>
    <n v="80"/>
    <n v="0"/>
    <s v="None"/>
    <n v="16"/>
    <s v="11-20"/>
    <n v="3"/>
    <n v="3"/>
    <x v="1"/>
    <n v="1"/>
    <s v="New Employee"/>
    <n v="0"/>
    <n v="0"/>
    <x v="0"/>
    <n v="0"/>
    <n v="0"/>
    <m/>
    <m/>
    <n v="0"/>
    <m/>
    <n v="0"/>
    <m/>
    <n v="0"/>
    <m/>
    <n v="0"/>
    <m/>
    <n v="0"/>
    <m/>
    <m/>
    <m/>
    <m/>
    <m/>
    <m/>
    <m/>
    <m/>
    <x v="0"/>
    <m/>
    <m/>
    <m/>
    <m/>
    <m/>
    <b v="1"/>
    <b v="1"/>
    <b v="1"/>
    <n v="0"/>
    <n v="1"/>
  </r>
  <r>
    <n v="30"/>
    <x v="0"/>
    <x v="1"/>
    <n v="334"/>
    <x v="0"/>
    <n v="26"/>
    <s v="Very Far"/>
    <n v="4"/>
    <s v="Master"/>
    <s v="Marketing"/>
    <n v="1"/>
    <n v="299"/>
    <n v="3"/>
    <x v="1"/>
    <x v="0"/>
    <n v="52"/>
    <n v="2"/>
    <s v="Medium"/>
    <n v="2"/>
    <s v="Junior"/>
    <x v="0"/>
    <n v="1"/>
    <x v="3"/>
    <x v="0"/>
    <n v="6696"/>
    <x v="0"/>
    <n v="22967"/>
    <n v="5"/>
    <s v="Y"/>
    <x v="1"/>
    <n v="15"/>
    <n v="3"/>
    <s v="Meet Expect"/>
    <n v="3"/>
    <s v="High"/>
    <n v="80"/>
    <n v="0"/>
    <s v="None"/>
    <n v="9"/>
    <s v="6-10"/>
    <n v="5"/>
    <n v="2"/>
    <x v="2"/>
    <n v="6"/>
    <s v="Experienced"/>
    <n v="3"/>
    <n v="0"/>
    <x v="0"/>
    <n v="1"/>
    <n v="0"/>
    <m/>
    <m/>
    <n v="0"/>
    <m/>
    <n v="0"/>
    <m/>
    <n v="0"/>
    <m/>
    <n v="0"/>
    <m/>
    <n v="0"/>
    <m/>
    <m/>
    <m/>
    <m/>
    <m/>
    <m/>
    <m/>
    <m/>
    <x v="2"/>
    <m/>
    <m/>
    <m/>
    <m/>
    <m/>
    <b v="1"/>
    <b v="1"/>
    <b v="1"/>
    <n v="1"/>
    <n v="0"/>
  </r>
  <r>
    <n v="29"/>
    <x v="0"/>
    <x v="0"/>
    <n v="992"/>
    <x v="1"/>
    <n v="1"/>
    <s v="Near"/>
    <n v="3"/>
    <s v="Bachelor"/>
    <s v="Technical Degree"/>
    <n v="1"/>
    <n v="300"/>
    <n v="3"/>
    <x v="1"/>
    <x v="1"/>
    <n v="85"/>
    <n v="3"/>
    <s v="High"/>
    <n v="1"/>
    <s v="Entry Level"/>
    <x v="1"/>
    <n v="3"/>
    <x v="2"/>
    <x v="0"/>
    <n v="2058"/>
    <x v="1"/>
    <n v="19757"/>
    <n v="0"/>
    <s v="Y"/>
    <x v="1"/>
    <n v="14"/>
    <n v="3"/>
    <s v="Meet Expect"/>
    <n v="4"/>
    <s v="Very High"/>
    <n v="80"/>
    <n v="0"/>
    <s v="None"/>
    <n v="7"/>
    <s v="6-10"/>
    <n v="1"/>
    <n v="2"/>
    <x v="2"/>
    <n v="6"/>
    <s v="Experienced"/>
    <n v="2"/>
    <n v="1"/>
    <x v="1"/>
    <n v="5"/>
    <n v="0"/>
    <m/>
    <m/>
    <n v="0"/>
    <m/>
    <n v="0"/>
    <m/>
    <n v="0"/>
    <m/>
    <n v="0"/>
    <m/>
    <n v="0"/>
    <m/>
    <m/>
    <m/>
    <m/>
    <m/>
    <m/>
    <m/>
    <m/>
    <x v="2"/>
    <m/>
    <m/>
    <m/>
    <m/>
    <m/>
    <b v="1"/>
    <b v="1"/>
    <b v="1"/>
    <n v="1"/>
    <n v="0"/>
  </r>
  <r>
    <n v="45"/>
    <x v="1"/>
    <x v="2"/>
    <n v="1052"/>
    <x v="0"/>
    <n v="6"/>
    <s v="Near"/>
    <n v="3"/>
    <s v="Bachelor"/>
    <s v="Medical"/>
    <n v="1"/>
    <n v="302"/>
    <n v="4"/>
    <x v="2"/>
    <x v="0"/>
    <n v="57"/>
    <n v="2"/>
    <s v="Medium"/>
    <n v="3"/>
    <s v="Senior"/>
    <x v="0"/>
    <n v="4"/>
    <x v="0"/>
    <x v="0"/>
    <n v="8865"/>
    <x v="2"/>
    <n v="16840"/>
    <n v="6"/>
    <s v="Y"/>
    <x v="1"/>
    <n v="12"/>
    <n v="3"/>
    <s v="Meet Expect"/>
    <n v="4"/>
    <s v="Very High"/>
    <n v="80"/>
    <n v="0"/>
    <s v="None"/>
    <n v="23"/>
    <s v="20+"/>
    <n v="2"/>
    <n v="3"/>
    <x v="1"/>
    <n v="19"/>
    <s v="Veteran"/>
    <n v="7"/>
    <n v="12"/>
    <x v="2"/>
    <n v="8"/>
    <n v="0"/>
    <m/>
    <m/>
    <n v="0"/>
    <m/>
    <n v="0"/>
    <m/>
    <n v="0"/>
    <m/>
    <n v="0"/>
    <m/>
    <n v="0"/>
    <m/>
    <m/>
    <m/>
    <m/>
    <m/>
    <m/>
    <m/>
    <m/>
    <x v="0"/>
    <m/>
    <m/>
    <m/>
    <m/>
    <m/>
    <b v="1"/>
    <b v="1"/>
    <b v="1"/>
    <n v="0"/>
    <n v="0"/>
  </r>
  <r>
    <n v="54"/>
    <x v="1"/>
    <x v="0"/>
    <n v="1147"/>
    <x v="0"/>
    <n v="3"/>
    <s v="Near"/>
    <n v="3"/>
    <s v="Bachelor"/>
    <s v="Marketing"/>
    <n v="1"/>
    <n v="303"/>
    <n v="4"/>
    <x v="2"/>
    <x v="0"/>
    <n v="52"/>
    <n v="3"/>
    <s v="High"/>
    <n v="2"/>
    <s v="Junior"/>
    <x v="0"/>
    <n v="1"/>
    <x v="3"/>
    <x v="1"/>
    <n v="5940"/>
    <x v="0"/>
    <n v="17011"/>
    <n v="2"/>
    <s v="Y"/>
    <x v="1"/>
    <n v="14"/>
    <n v="3"/>
    <s v="Meet Expect"/>
    <n v="4"/>
    <s v="Very High"/>
    <n v="80"/>
    <n v="1"/>
    <s v="Basic"/>
    <n v="16"/>
    <s v="11-20"/>
    <n v="4"/>
    <n v="3"/>
    <x v="1"/>
    <n v="6"/>
    <s v="Experienced"/>
    <n v="2"/>
    <n v="0"/>
    <x v="0"/>
    <n v="5"/>
    <n v="0"/>
    <m/>
    <m/>
    <n v="0"/>
    <m/>
    <n v="0"/>
    <m/>
    <n v="0"/>
    <m/>
    <n v="0"/>
    <m/>
    <n v="0"/>
    <m/>
    <m/>
    <m/>
    <m/>
    <m/>
    <m/>
    <m/>
    <m/>
    <x v="1"/>
    <m/>
    <m/>
    <m/>
    <m/>
    <m/>
    <b v="1"/>
    <b v="1"/>
    <b v="1"/>
    <n v="0"/>
    <n v="0"/>
  </r>
  <r>
    <n v="36"/>
    <x v="1"/>
    <x v="0"/>
    <n v="1396"/>
    <x v="1"/>
    <n v="5"/>
    <s v="Near"/>
    <n v="2"/>
    <s v="College"/>
    <s v="Life Sciences"/>
    <n v="1"/>
    <n v="304"/>
    <n v="4"/>
    <x v="2"/>
    <x v="1"/>
    <n v="62"/>
    <n v="3"/>
    <s v="High"/>
    <n v="2"/>
    <s v="Junior"/>
    <x v="2"/>
    <n v="2"/>
    <x v="1"/>
    <x v="0"/>
    <n v="5914"/>
    <x v="0"/>
    <n v="9945"/>
    <n v="8"/>
    <s v="Y"/>
    <x v="1"/>
    <n v="16"/>
    <n v="3"/>
    <s v="Meet Expect"/>
    <n v="4"/>
    <s v="Very High"/>
    <n v="80"/>
    <n v="0"/>
    <s v="None"/>
    <n v="16"/>
    <s v="11-20"/>
    <n v="3"/>
    <n v="4"/>
    <x v="3"/>
    <n v="13"/>
    <s v="Veteran"/>
    <n v="11"/>
    <n v="3"/>
    <x v="1"/>
    <n v="7"/>
    <n v="0"/>
    <m/>
    <m/>
    <n v="0"/>
    <m/>
    <n v="0"/>
    <m/>
    <n v="0"/>
    <m/>
    <n v="0"/>
    <m/>
    <n v="0"/>
    <m/>
    <m/>
    <m/>
    <m/>
    <m/>
    <m/>
    <m/>
    <m/>
    <x v="0"/>
    <m/>
    <m/>
    <m/>
    <m/>
    <m/>
    <b v="1"/>
    <b v="1"/>
    <b v="1"/>
    <n v="0"/>
    <n v="0"/>
  </r>
  <r>
    <n v="33"/>
    <x v="1"/>
    <x v="0"/>
    <n v="147"/>
    <x v="1"/>
    <n v="4"/>
    <s v="Near"/>
    <n v="4"/>
    <s v="Master"/>
    <s v="Medical"/>
    <n v="1"/>
    <n v="305"/>
    <n v="3"/>
    <x v="1"/>
    <x v="0"/>
    <n v="47"/>
    <n v="2"/>
    <s v="Medium"/>
    <n v="1"/>
    <s v="Entry Level"/>
    <x v="1"/>
    <n v="2"/>
    <x v="1"/>
    <x v="1"/>
    <n v="2622"/>
    <x v="1"/>
    <n v="13248"/>
    <n v="6"/>
    <s v="Y"/>
    <x v="1"/>
    <n v="21"/>
    <n v="4"/>
    <s v="Exceed Expect"/>
    <n v="4"/>
    <s v="Very High"/>
    <n v="80"/>
    <n v="0"/>
    <s v="None"/>
    <n v="7"/>
    <s v="6-10"/>
    <n v="3"/>
    <n v="3"/>
    <x v="1"/>
    <n v="3"/>
    <s v="Early Career"/>
    <n v="2"/>
    <n v="1"/>
    <x v="1"/>
    <n v="1"/>
    <n v="0"/>
    <m/>
    <m/>
    <n v="0"/>
    <m/>
    <n v="0"/>
    <m/>
    <n v="0"/>
    <m/>
    <n v="0"/>
    <m/>
    <n v="0"/>
    <m/>
    <m/>
    <m/>
    <m/>
    <m/>
    <m/>
    <m/>
    <m/>
    <x v="2"/>
    <m/>
    <m/>
    <m/>
    <m/>
    <m/>
    <b v="1"/>
    <b v="1"/>
    <b v="1"/>
    <n v="0"/>
    <n v="0"/>
  </r>
  <r>
    <n v="37"/>
    <x v="1"/>
    <x v="1"/>
    <n v="663"/>
    <x v="1"/>
    <n v="11"/>
    <s v="Far"/>
    <n v="3"/>
    <s v="Bachelor"/>
    <s v="Other"/>
    <n v="1"/>
    <n v="306"/>
    <n v="2"/>
    <x v="0"/>
    <x v="1"/>
    <n v="47"/>
    <n v="3"/>
    <s v="High"/>
    <n v="3"/>
    <s v="Senior"/>
    <x v="7"/>
    <n v="4"/>
    <x v="0"/>
    <x v="2"/>
    <n v="12185"/>
    <x v="2"/>
    <n v="10056"/>
    <n v="1"/>
    <s v="Y"/>
    <x v="0"/>
    <n v="14"/>
    <n v="3"/>
    <s v="Meet Expect"/>
    <n v="3"/>
    <s v="High"/>
    <n v="80"/>
    <n v="3"/>
    <s v="High"/>
    <n v="10"/>
    <s v="6-10"/>
    <n v="1"/>
    <n v="3"/>
    <x v="1"/>
    <n v="10"/>
    <s v="Veteran"/>
    <n v="8"/>
    <n v="0"/>
    <x v="0"/>
    <n v="7"/>
    <n v="0"/>
    <m/>
    <m/>
    <n v="0"/>
    <m/>
    <n v="0"/>
    <m/>
    <n v="0"/>
    <m/>
    <n v="0"/>
    <m/>
    <n v="0"/>
    <m/>
    <m/>
    <m/>
    <m/>
    <m/>
    <m/>
    <m/>
    <m/>
    <x v="0"/>
    <m/>
    <m/>
    <m/>
    <m/>
    <m/>
    <b v="1"/>
    <b v="1"/>
    <b v="1"/>
    <n v="0"/>
    <n v="1"/>
  </r>
  <r>
    <n v="38"/>
    <x v="1"/>
    <x v="0"/>
    <n v="119"/>
    <x v="0"/>
    <n v="3"/>
    <s v="Near"/>
    <n v="3"/>
    <s v="Bachelor"/>
    <s v="Life Sciences"/>
    <n v="1"/>
    <n v="307"/>
    <n v="1"/>
    <x v="3"/>
    <x v="1"/>
    <n v="76"/>
    <n v="3"/>
    <s v="High"/>
    <n v="3"/>
    <s v="Senior"/>
    <x v="0"/>
    <n v="3"/>
    <x v="2"/>
    <x v="2"/>
    <n v="10609"/>
    <x v="2"/>
    <n v="9647"/>
    <n v="0"/>
    <s v="Y"/>
    <x v="1"/>
    <n v="12"/>
    <n v="3"/>
    <s v="Meet Expect"/>
    <n v="3"/>
    <s v="High"/>
    <n v="80"/>
    <n v="2"/>
    <s v="Medium"/>
    <n v="17"/>
    <s v="11-20"/>
    <n v="6"/>
    <n v="2"/>
    <x v="2"/>
    <n v="16"/>
    <s v="Veteran"/>
    <n v="10"/>
    <n v="5"/>
    <x v="2"/>
    <n v="13"/>
    <n v="0"/>
    <m/>
    <m/>
    <n v="0"/>
    <m/>
    <n v="0"/>
    <m/>
    <n v="0"/>
    <m/>
    <n v="0"/>
    <m/>
    <n v="0"/>
    <m/>
    <m/>
    <m/>
    <m/>
    <m/>
    <m/>
    <m/>
    <m/>
    <x v="0"/>
    <m/>
    <m/>
    <m/>
    <m/>
    <m/>
    <b v="1"/>
    <b v="1"/>
    <b v="1"/>
    <n v="0"/>
    <n v="0"/>
  </r>
  <r>
    <n v="31"/>
    <x v="1"/>
    <x v="2"/>
    <n v="979"/>
    <x v="1"/>
    <n v="1"/>
    <s v="Near"/>
    <n v="4"/>
    <s v="Master"/>
    <s v="Medical"/>
    <n v="1"/>
    <n v="308"/>
    <n v="3"/>
    <x v="1"/>
    <x v="1"/>
    <n v="90"/>
    <n v="1"/>
    <s v="Low"/>
    <n v="2"/>
    <s v="Junior"/>
    <x v="3"/>
    <n v="3"/>
    <x v="2"/>
    <x v="1"/>
    <n v="4345"/>
    <x v="0"/>
    <n v="4381"/>
    <n v="0"/>
    <s v="Y"/>
    <x v="1"/>
    <n v="12"/>
    <n v="3"/>
    <s v="Meet Expect"/>
    <n v="4"/>
    <s v="Very High"/>
    <n v="80"/>
    <n v="1"/>
    <s v="Basic"/>
    <n v="6"/>
    <s v="6-10"/>
    <n v="2"/>
    <n v="3"/>
    <x v="1"/>
    <n v="5"/>
    <s v="Experienced"/>
    <n v="4"/>
    <n v="1"/>
    <x v="1"/>
    <n v="4"/>
    <n v="0"/>
    <m/>
    <m/>
    <n v="0"/>
    <m/>
    <n v="0"/>
    <m/>
    <n v="0"/>
    <m/>
    <n v="0"/>
    <m/>
    <n v="0"/>
    <m/>
    <m/>
    <m/>
    <m/>
    <m/>
    <m/>
    <m/>
    <m/>
    <x v="2"/>
    <m/>
    <m/>
    <m/>
    <m/>
    <m/>
    <b v="1"/>
    <b v="1"/>
    <b v="1"/>
    <n v="0"/>
    <n v="0"/>
  </r>
  <r>
    <n v="59"/>
    <x v="1"/>
    <x v="0"/>
    <n v="142"/>
    <x v="1"/>
    <n v="3"/>
    <s v="Near"/>
    <n v="3"/>
    <s v="Bachelor"/>
    <s v="Life Sciences"/>
    <n v="1"/>
    <n v="309"/>
    <n v="3"/>
    <x v="1"/>
    <x v="1"/>
    <n v="70"/>
    <n v="2"/>
    <s v="Medium"/>
    <n v="1"/>
    <s v="Entry Level"/>
    <x v="1"/>
    <n v="4"/>
    <x v="0"/>
    <x v="1"/>
    <n v="2177"/>
    <x v="1"/>
    <n v="8456"/>
    <n v="3"/>
    <s v="Y"/>
    <x v="1"/>
    <n v="17"/>
    <n v="3"/>
    <s v="Meet Expect"/>
    <n v="1"/>
    <s v="Low"/>
    <n v="80"/>
    <n v="1"/>
    <s v="Basic"/>
    <n v="7"/>
    <s v="6-10"/>
    <n v="6"/>
    <n v="3"/>
    <x v="1"/>
    <n v="1"/>
    <s v="New Employee"/>
    <n v="0"/>
    <n v="0"/>
    <x v="0"/>
    <n v="0"/>
    <n v="0"/>
    <m/>
    <m/>
    <n v="0"/>
    <m/>
    <n v="0"/>
    <m/>
    <n v="0"/>
    <m/>
    <n v="0"/>
    <m/>
    <n v="0"/>
    <m/>
    <m/>
    <m/>
    <m/>
    <m/>
    <m/>
    <m/>
    <m/>
    <x v="1"/>
    <m/>
    <m/>
    <m/>
    <m/>
    <m/>
    <b v="1"/>
    <b v="1"/>
    <b v="1"/>
    <n v="0"/>
    <n v="0"/>
  </r>
  <r>
    <n v="37"/>
    <x v="1"/>
    <x v="1"/>
    <n v="319"/>
    <x v="0"/>
    <n v="4"/>
    <s v="Near"/>
    <n v="4"/>
    <s v="Master"/>
    <s v="Marketing"/>
    <n v="1"/>
    <n v="311"/>
    <n v="1"/>
    <x v="3"/>
    <x v="1"/>
    <n v="41"/>
    <n v="3"/>
    <s v="High"/>
    <n v="1"/>
    <s v="Entry Level"/>
    <x v="6"/>
    <n v="4"/>
    <x v="0"/>
    <x v="2"/>
    <n v="2793"/>
    <x v="1"/>
    <n v="2539"/>
    <n v="4"/>
    <s v="Y"/>
    <x v="1"/>
    <n v="17"/>
    <n v="3"/>
    <s v="Meet Expect"/>
    <n v="3"/>
    <s v="High"/>
    <n v="80"/>
    <n v="1"/>
    <s v="Basic"/>
    <n v="13"/>
    <s v="11-20"/>
    <n v="2"/>
    <n v="3"/>
    <x v="1"/>
    <n v="9"/>
    <s v="Veteran"/>
    <n v="8"/>
    <n v="5"/>
    <x v="2"/>
    <n v="8"/>
    <n v="0"/>
    <m/>
    <m/>
    <n v="0"/>
    <m/>
    <n v="0"/>
    <m/>
    <n v="0"/>
    <m/>
    <n v="0"/>
    <m/>
    <n v="0"/>
    <m/>
    <m/>
    <m/>
    <m/>
    <m/>
    <m/>
    <m/>
    <m/>
    <x v="0"/>
    <m/>
    <m/>
    <m/>
    <m/>
    <m/>
    <b v="1"/>
    <b v="1"/>
    <b v="1"/>
    <n v="0"/>
    <n v="0"/>
  </r>
  <r>
    <n v="29"/>
    <x v="1"/>
    <x v="1"/>
    <n v="1413"/>
    <x v="0"/>
    <n v="1"/>
    <s v="Near"/>
    <n v="1"/>
    <s v="Below College"/>
    <s v="Medical"/>
    <n v="1"/>
    <n v="312"/>
    <n v="2"/>
    <x v="0"/>
    <x v="0"/>
    <n v="42"/>
    <n v="3"/>
    <s v="High"/>
    <n v="3"/>
    <s v="Senior"/>
    <x v="0"/>
    <n v="4"/>
    <x v="0"/>
    <x v="1"/>
    <n v="7918"/>
    <x v="2"/>
    <n v="6599"/>
    <n v="1"/>
    <s v="Y"/>
    <x v="1"/>
    <n v="14"/>
    <n v="3"/>
    <s v="Meet Expect"/>
    <n v="4"/>
    <s v="Very High"/>
    <n v="80"/>
    <n v="1"/>
    <s v="Basic"/>
    <n v="11"/>
    <s v="11-20"/>
    <n v="5"/>
    <n v="3"/>
    <x v="1"/>
    <n v="11"/>
    <s v="Veteran"/>
    <n v="10"/>
    <n v="4"/>
    <x v="2"/>
    <n v="1"/>
    <n v="0"/>
    <m/>
    <m/>
    <n v="0"/>
    <m/>
    <n v="0"/>
    <m/>
    <n v="0"/>
    <m/>
    <n v="0"/>
    <m/>
    <n v="0"/>
    <m/>
    <m/>
    <m/>
    <m/>
    <m/>
    <m/>
    <m/>
    <m/>
    <x v="2"/>
    <m/>
    <m/>
    <m/>
    <m/>
    <m/>
    <b v="1"/>
    <b v="1"/>
    <b v="1"/>
    <n v="0"/>
    <n v="0"/>
  </r>
  <r>
    <n v="35"/>
    <x v="1"/>
    <x v="1"/>
    <n v="944"/>
    <x v="0"/>
    <n v="1"/>
    <s v="Near"/>
    <n v="3"/>
    <s v="Bachelor"/>
    <s v="Marketing"/>
    <n v="1"/>
    <n v="314"/>
    <n v="3"/>
    <x v="1"/>
    <x v="0"/>
    <n v="92"/>
    <n v="3"/>
    <s v="High"/>
    <n v="3"/>
    <s v="Senior"/>
    <x v="0"/>
    <n v="3"/>
    <x v="2"/>
    <x v="0"/>
    <n v="8789"/>
    <x v="2"/>
    <n v="9096"/>
    <n v="1"/>
    <s v="Y"/>
    <x v="1"/>
    <n v="14"/>
    <n v="3"/>
    <s v="Meet Expect"/>
    <n v="1"/>
    <s v="Low"/>
    <n v="80"/>
    <n v="0"/>
    <s v="None"/>
    <n v="10"/>
    <s v="6-10"/>
    <n v="3"/>
    <n v="4"/>
    <x v="3"/>
    <n v="10"/>
    <s v="Veteran"/>
    <n v="7"/>
    <n v="0"/>
    <x v="0"/>
    <n v="8"/>
    <n v="0"/>
    <m/>
    <m/>
    <n v="0"/>
    <m/>
    <n v="0"/>
    <m/>
    <n v="0"/>
    <m/>
    <n v="0"/>
    <m/>
    <n v="0"/>
    <m/>
    <m/>
    <m/>
    <m/>
    <m/>
    <m/>
    <m/>
    <m/>
    <x v="2"/>
    <m/>
    <m/>
    <m/>
    <m/>
    <m/>
    <b v="1"/>
    <b v="1"/>
    <b v="1"/>
    <n v="0"/>
    <n v="0"/>
  </r>
  <r>
    <n v="29"/>
    <x v="0"/>
    <x v="0"/>
    <n v="896"/>
    <x v="1"/>
    <n v="18"/>
    <s v="Far"/>
    <n v="1"/>
    <s v="Below College"/>
    <s v="Medical"/>
    <n v="1"/>
    <n v="315"/>
    <n v="3"/>
    <x v="1"/>
    <x v="1"/>
    <n v="86"/>
    <n v="2"/>
    <s v="Medium"/>
    <n v="1"/>
    <s v="Entry Level"/>
    <x v="1"/>
    <n v="4"/>
    <x v="0"/>
    <x v="0"/>
    <n v="2389"/>
    <x v="1"/>
    <n v="14961"/>
    <n v="1"/>
    <s v="Y"/>
    <x v="0"/>
    <n v="13"/>
    <n v="3"/>
    <s v="Meet Expect"/>
    <n v="3"/>
    <s v="High"/>
    <n v="80"/>
    <n v="0"/>
    <s v="None"/>
    <n v="4"/>
    <s v="0-5"/>
    <n v="3"/>
    <n v="2"/>
    <x v="2"/>
    <n v="4"/>
    <s v="Experienced"/>
    <n v="3"/>
    <n v="0"/>
    <x v="0"/>
    <n v="1"/>
    <n v="0"/>
    <m/>
    <m/>
    <n v="0"/>
    <m/>
    <n v="0"/>
    <m/>
    <n v="0"/>
    <m/>
    <n v="0"/>
    <m/>
    <n v="0"/>
    <m/>
    <m/>
    <m/>
    <m/>
    <m/>
    <m/>
    <m/>
    <m/>
    <x v="2"/>
    <m/>
    <m/>
    <m/>
    <m/>
    <m/>
    <b v="1"/>
    <b v="1"/>
    <b v="1"/>
    <n v="1"/>
    <n v="1"/>
  </r>
  <r>
    <n v="52"/>
    <x v="1"/>
    <x v="0"/>
    <n v="1323"/>
    <x v="1"/>
    <n v="2"/>
    <s v="Near"/>
    <n v="3"/>
    <s v="Bachelor"/>
    <s v="Life Sciences"/>
    <n v="1"/>
    <n v="316"/>
    <n v="3"/>
    <x v="1"/>
    <x v="0"/>
    <n v="89"/>
    <n v="2"/>
    <s v="Medium"/>
    <n v="1"/>
    <s v="Entry Level"/>
    <x v="2"/>
    <n v="4"/>
    <x v="0"/>
    <x v="0"/>
    <n v="3212"/>
    <x v="0"/>
    <n v="3300"/>
    <n v="7"/>
    <s v="Y"/>
    <x v="1"/>
    <n v="15"/>
    <n v="3"/>
    <s v="Meet Expect"/>
    <n v="2"/>
    <s v="Medium"/>
    <n v="80"/>
    <n v="0"/>
    <s v="None"/>
    <n v="6"/>
    <s v="6-10"/>
    <n v="3"/>
    <n v="2"/>
    <x v="2"/>
    <n v="2"/>
    <s v="Early Career"/>
    <n v="2"/>
    <n v="2"/>
    <x v="1"/>
    <n v="2"/>
    <n v="0"/>
    <m/>
    <m/>
    <n v="0"/>
    <m/>
    <n v="0"/>
    <m/>
    <n v="0"/>
    <m/>
    <n v="0"/>
    <m/>
    <n v="0"/>
    <m/>
    <m/>
    <m/>
    <m/>
    <m/>
    <m/>
    <m/>
    <m/>
    <x v="1"/>
    <m/>
    <m/>
    <m/>
    <m/>
    <m/>
    <b v="1"/>
    <b v="1"/>
    <b v="1"/>
    <n v="0"/>
    <n v="0"/>
  </r>
  <r>
    <n v="42"/>
    <x v="1"/>
    <x v="0"/>
    <n v="532"/>
    <x v="1"/>
    <n v="4"/>
    <s v="Near"/>
    <n v="2"/>
    <s v="College"/>
    <s v="Technical Degree"/>
    <n v="1"/>
    <n v="319"/>
    <n v="3"/>
    <x v="1"/>
    <x v="1"/>
    <n v="58"/>
    <n v="3"/>
    <s v="High"/>
    <n v="5"/>
    <s v="Director"/>
    <x v="5"/>
    <n v="4"/>
    <x v="0"/>
    <x v="1"/>
    <n v="19232"/>
    <x v="2"/>
    <n v="4933"/>
    <n v="1"/>
    <s v="Y"/>
    <x v="1"/>
    <n v="11"/>
    <n v="3"/>
    <s v="Meet Expect"/>
    <n v="4"/>
    <s v="Very High"/>
    <n v="80"/>
    <n v="0"/>
    <s v="None"/>
    <n v="22"/>
    <s v="20+"/>
    <n v="3"/>
    <n v="3"/>
    <x v="1"/>
    <n v="22"/>
    <s v="Veteran"/>
    <n v="17"/>
    <n v="11"/>
    <x v="2"/>
    <n v="15"/>
    <n v="0"/>
    <m/>
    <m/>
    <n v="0"/>
    <m/>
    <n v="0"/>
    <m/>
    <n v="0"/>
    <m/>
    <n v="0"/>
    <m/>
    <n v="0"/>
    <m/>
    <m/>
    <m/>
    <m/>
    <m/>
    <m/>
    <m/>
    <m/>
    <x v="0"/>
    <m/>
    <m/>
    <m/>
    <m/>
    <m/>
    <b v="1"/>
    <b v="1"/>
    <b v="1"/>
    <n v="0"/>
    <n v="0"/>
  </r>
  <r>
    <n v="59"/>
    <x v="1"/>
    <x v="0"/>
    <n v="818"/>
    <x v="2"/>
    <n v="6"/>
    <s v="Near"/>
    <n v="2"/>
    <s v="College"/>
    <s v="Medical"/>
    <n v="1"/>
    <n v="321"/>
    <n v="2"/>
    <x v="0"/>
    <x v="1"/>
    <n v="52"/>
    <n v="3"/>
    <s v="High"/>
    <n v="1"/>
    <s v="Entry Level"/>
    <x v="8"/>
    <n v="3"/>
    <x v="2"/>
    <x v="1"/>
    <n v="2267"/>
    <x v="1"/>
    <n v="25657"/>
    <n v="8"/>
    <s v="Y"/>
    <x v="1"/>
    <n v="17"/>
    <n v="3"/>
    <s v="Meet Expect"/>
    <n v="4"/>
    <s v="Very High"/>
    <n v="80"/>
    <n v="0"/>
    <s v="None"/>
    <n v="7"/>
    <s v="6-10"/>
    <n v="2"/>
    <n v="2"/>
    <x v="2"/>
    <n v="2"/>
    <s v="Early Career"/>
    <n v="2"/>
    <n v="2"/>
    <x v="1"/>
    <n v="2"/>
    <n v="0"/>
    <m/>
    <m/>
    <n v="0"/>
    <m/>
    <n v="0"/>
    <m/>
    <n v="0"/>
    <m/>
    <n v="0"/>
    <m/>
    <n v="0"/>
    <m/>
    <m/>
    <m/>
    <m/>
    <m/>
    <m/>
    <m/>
    <m/>
    <x v="1"/>
    <m/>
    <m/>
    <m/>
    <m/>
    <m/>
    <b v="1"/>
    <b v="1"/>
    <b v="1"/>
    <n v="0"/>
    <n v="0"/>
  </r>
  <r>
    <n v="50"/>
    <x v="1"/>
    <x v="0"/>
    <n v="854"/>
    <x v="0"/>
    <n v="1"/>
    <s v="Near"/>
    <n v="4"/>
    <s v="Master"/>
    <s v="Medical"/>
    <n v="1"/>
    <n v="323"/>
    <n v="4"/>
    <x v="2"/>
    <x v="0"/>
    <n v="68"/>
    <n v="3"/>
    <s v="High"/>
    <n v="5"/>
    <s v="Director"/>
    <x v="5"/>
    <n v="4"/>
    <x v="0"/>
    <x v="2"/>
    <n v="19517"/>
    <x v="2"/>
    <n v="24118"/>
    <n v="3"/>
    <s v="Y"/>
    <x v="1"/>
    <n v="11"/>
    <n v="3"/>
    <s v="Meet Expect"/>
    <n v="3"/>
    <s v="High"/>
    <n v="80"/>
    <n v="1"/>
    <s v="Basic"/>
    <n v="32"/>
    <s v="20+"/>
    <n v="3"/>
    <n v="2"/>
    <x v="2"/>
    <n v="7"/>
    <s v="Experienced"/>
    <n v="0"/>
    <n v="0"/>
    <x v="0"/>
    <n v="6"/>
    <n v="0"/>
    <m/>
    <m/>
    <n v="0"/>
    <m/>
    <n v="0"/>
    <m/>
    <n v="0"/>
    <m/>
    <n v="0"/>
    <m/>
    <n v="0"/>
    <m/>
    <m/>
    <m/>
    <m/>
    <m/>
    <m/>
    <m/>
    <m/>
    <x v="1"/>
    <m/>
    <m/>
    <m/>
    <m/>
    <m/>
    <b v="1"/>
    <b v="1"/>
    <b v="1"/>
    <n v="0"/>
    <n v="0"/>
  </r>
  <r>
    <n v="33"/>
    <x v="0"/>
    <x v="0"/>
    <n v="813"/>
    <x v="1"/>
    <n v="14"/>
    <s v="Far"/>
    <n v="3"/>
    <s v="Bachelor"/>
    <s v="Medical"/>
    <n v="1"/>
    <n v="325"/>
    <n v="3"/>
    <x v="1"/>
    <x v="1"/>
    <n v="58"/>
    <n v="3"/>
    <s v="High"/>
    <n v="1"/>
    <s v="Entry Level"/>
    <x v="2"/>
    <n v="4"/>
    <x v="0"/>
    <x v="1"/>
    <n v="2436"/>
    <x v="1"/>
    <n v="22149"/>
    <n v="5"/>
    <s v="Y"/>
    <x v="0"/>
    <n v="13"/>
    <n v="3"/>
    <s v="Meet Expect"/>
    <n v="3"/>
    <s v="High"/>
    <n v="80"/>
    <n v="1"/>
    <s v="Basic"/>
    <n v="8"/>
    <s v="6-10"/>
    <n v="2"/>
    <n v="1"/>
    <x v="0"/>
    <n v="5"/>
    <s v="Experienced"/>
    <n v="4"/>
    <n v="0"/>
    <x v="0"/>
    <n v="4"/>
    <n v="0"/>
    <m/>
    <m/>
    <n v="0"/>
    <m/>
    <n v="0"/>
    <m/>
    <n v="0"/>
    <m/>
    <n v="0"/>
    <m/>
    <n v="0"/>
    <m/>
    <m/>
    <m/>
    <m/>
    <m/>
    <m/>
    <m/>
    <m/>
    <x v="2"/>
    <m/>
    <m/>
    <m/>
    <m/>
    <m/>
    <b v="1"/>
    <b v="1"/>
    <b v="1"/>
    <n v="1"/>
    <n v="1"/>
  </r>
  <r>
    <n v="43"/>
    <x v="1"/>
    <x v="0"/>
    <n v="1034"/>
    <x v="0"/>
    <n v="16"/>
    <s v="Far"/>
    <n v="3"/>
    <s v="Bachelor"/>
    <s v="Marketing"/>
    <n v="1"/>
    <n v="327"/>
    <n v="4"/>
    <x v="2"/>
    <x v="0"/>
    <n v="80"/>
    <n v="3"/>
    <s v="High"/>
    <n v="4"/>
    <s v="Manager"/>
    <x v="5"/>
    <n v="4"/>
    <x v="0"/>
    <x v="1"/>
    <n v="16064"/>
    <x v="2"/>
    <n v="7744"/>
    <n v="5"/>
    <s v="Y"/>
    <x v="0"/>
    <n v="22"/>
    <n v="4"/>
    <s v="Exceed Expect"/>
    <n v="3"/>
    <s v="High"/>
    <n v="80"/>
    <n v="1"/>
    <s v="Basic"/>
    <n v="22"/>
    <s v="20+"/>
    <n v="3"/>
    <n v="3"/>
    <x v="1"/>
    <n v="17"/>
    <s v="Veteran"/>
    <n v="13"/>
    <n v="1"/>
    <x v="1"/>
    <n v="9"/>
    <n v="0"/>
    <m/>
    <m/>
    <n v="0"/>
    <m/>
    <n v="0"/>
    <m/>
    <n v="0"/>
    <m/>
    <n v="0"/>
    <m/>
    <n v="0"/>
    <m/>
    <m/>
    <m/>
    <m/>
    <m/>
    <m/>
    <m/>
    <m/>
    <x v="0"/>
    <m/>
    <m/>
    <m/>
    <m/>
    <m/>
    <b v="1"/>
    <b v="1"/>
    <b v="1"/>
    <n v="0"/>
    <n v="1"/>
  </r>
  <r>
    <n v="33"/>
    <x v="0"/>
    <x v="0"/>
    <n v="465"/>
    <x v="1"/>
    <n v="2"/>
    <s v="Near"/>
    <n v="2"/>
    <s v="College"/>
    <s v="Life Sciences"/>
    <n v="1"/>
    <n v="328"/>
    <n v="1"/>
    <x v="3"/>
    <x v="0"/>
    <n v="39"/>
    <n v="3"/>
    <s v="High"/>
    <n v="1"/>
    <s v="Entry Level"/>
    <x v="2"/>
    <n v="1"/>
    <x v="3"/>
    <x v="1"/>
    <n v="2707"/>
    <x v="1"/>
    <n v="21509"/>
    <n v="7"/>
    <s v="Y"/>
    <x v="1"/>
    <n v="20"/>
    <n v="4"/>
    <s v="Exceed Expect"/>
    <n v="1"/>
    <s v="Low"/>
    <n v="80"/>
    <n v="0"/>
    <s v="None"/>
    <n v="13"/>
    <s v="11-20"/>
    <n v="3"/>
    <n v="4"/>
    <x v="3"/>
    <n v="9"/>
    <s v="Veteran"/>
    <n v="7"/>
    <n v="1"/>
    <x v="1"/>
    <n v="7"/>
    <n v="0"/>
    <m/>
    <m/>
    <n v="0"/>
    <m/>
    <n v="0"/>
    <m/>
    <n v="0"/>
    <m/>
    <n v="0"/>
    <m/>
    <n v="0"/>
    <m/>
    <m/>
    <m/>
    <m/>
    <m/>
    <m/>
    <m/>
    <m/>
    <x v="2"/>
    <m/>
    <m/>
    <m/>
    <m/>
    <m/>
    <b v="1"/>
    <b v="1"/>
    <b v="1"/>
    <n v="1"/>
    <n v="0"/>
  </r>
  <r>
    <n v="52"/>
    <x v="1"/>
    <x v="2"/>
    <n v="771"/>
    <x v="0"/>
    <n v="2"/>
    <s v="Near"/>
    <n v="4"/>
    <s v="Master"/>
    <s v="Life Sciences"/>
    <n v="1"/>
    <n v="329"/>
    <n v="1"/>
    <x v="3"/>
    <x v="1"/>
    <n v="79"/>
    <n v="2"/>
    <s v="Medium"/>
    <n v="5"/>
    <s v="Director"/>
    <x v="5"/>
    <n v="3"/>
    <x v="2"/>
    <x v="0"/>
    <n v="19068"/>
    <x v="2"/>
    <n v="21030"/>
    <n v="1"/>
    <s v="Y"/>
    <x v="0"/>
    <n v="18"/>
    <n v="3"/>
    <s v="Meet Expect"/>
    <n v="4"/>
    <s v="Very High"/>
    <n v="80"/>
    <n v="0"/>
    <s v="None"/>
    <n v="33"/>
    <s v="20+"/>
    <n v="2"/>
    <n v="4"/>
    <x v="3"/>
    <n v="33"/>
    <s v="Veteran"/>
    <n v="7"/>
    <n v="15"/>
    <x v="2"/>
    <n v="12"/>
    <n v="0"/>
    <m/>
    <m/>
    <n v="0"/>
    <m/>
    <n v="0"/>
    <m/>
    <n v="0"/>
    <m/>
    <n v="0"/>
    <m/>
    <n v="0"/>
    <m/>
    <m/>
    <m/>
    <m/>
    <m/>
    <m/>
    <m/>
    <m/>
    <x v="1"/>
    <m/>
    <m/>
    <m/>
    <m/>
    <m/>
    <b v="1"/>
    <b v="1"/>
    <b v="1"/>
    <n v="0"/>
    <n v="1"/>
  </r>
  <r>
    <n v="32"/>
    <x v="1"/>
    <x v="0"/>
    <n v="1401"/>
    <x v="0"/>
    <n v="4"/>
    <s v="Near"/>
    <n v="2"/>
    <s v="College"/>
    <s v="Life Sciences"/>
    <n v="1"/>
    <n v="330"/>
    <n v="3"/>
    <x v="1"/>
    <x v="0"/>
    <n v="56"/>
    <n v="3"/>
    <s v="High"/>
    <n v="1"/>
    <s v="Entry Level"/>
    <x v="6"/>
    <n v="2"/>
    <x v="1"/>
    <x v="1"/>
    <n v="3931"/>
    <x v="0"/>
    <n v="20990"/>
    <n v="2"/>
    <s v="Y"/>
    <x v="1"/>
    <n v="11"/>
    <n v="3"/>
    <s v="Meet Expect"/>
    <n v="1"/>
    <s v="Low"/>
    <n v="80"/>
    <n v="1"/>
    <s v="Basic"/>
    <n v="6"/>
    <s v="6-10"/>
    <n v="5"/>
    <n v="3"/>
    <x v="1"/>
    <n v="4"/>
    <s v="Experienced"/>
    <n v="3"/>
    <n v="1"/>
    <x v="1"/>
    <n v="2"/>
    <n v="0"/>
    <m/>
    <m/>
    <n v="0"/>
    <m/>
    <n v="0"/>
    <m/>
    <n v="0"/>
    <m/>
    <n v="0"/>
    <m/>
    <n v="0"/>
    <m/>
    <m/>
    <m/>
    <m/>
    <m/>
    <m/>
    <m/>
    <m/>
    <x v="2"/>
    <m/>
    <m/>
    <m/>
    <m/>
    <m/>
    <b v="1"/>
    <b v="1"/>
    <b v="1"/>
    <n v="0"/>
    <n v="0"/>
  </r>
  <r>
    <n v="32"/>
    <x v="0"/>
    <x v="0"/>
    <n v="515"/>
    <x v="1"/>
    <n v="1"/>
    <s v="Near"/>
    <n v="3"/>
    <s v="Bachelor"/>
    <s v="Life Sciences"/>
    <n v="1"/>
    <n v="331"/>
    <n v="4"/>
    <x v="2"/>
    <x v="1"/>
    <n v="62"/>
    <n v="2"/>
    <s v="Medium"/>
    <n v="1"/>
    <s v="Entry Level"/>
    <x v="2"/>
    <n v="3"/>
    <x v="2"/>
    <x v="0"/>
    <n v="3730"/>
    <x v="0"/>
    <n v="9571"/>
    <n v="0"/>
    <s v="Y"/>
    <x v="0"/>
    <n v="14"/>
    <n v="3"/>
    <s v="Meet Expect"/>
    <n v="4"/>
    <s v="Very High"/>
    <n v="80"/>
    <n v="0"/>
    <s v="None"/>
    <n v="4"/>
    <s v="0-5"/>
    <n v="2"/>
    <n v="1"/>
    <x v="0"/>
    <n v="3"/>
    <s v="Early Career"/>
    <n v="2"/>
    <n v="1"/>
    <x v="1"/>
    <n v="2"/>
    <n v="0"/>
    <m/>
    <m/>
    <n v="0"/>
    <m/>
    <n v="0"/>
    <m/>
    <n v="0"/>
    <m/>
    <n v="0"/>
    <m/>
    <n v="0"/>
    <m/>
    <m/>
    <m/>
    <m/>
    <m/>
    <m/>
    <m/>
    <m/>
    <x v="2"/>
    <m/>
    <m/>
    <m/>
    <m/>
    <m/>
    <b v="1"/>
    <b v="1"/>
    <b v="1"/>
    <n v="1"/>
    <n v="1"/>
  </r>
  <r>
    <n v="39"/>
    <x v="1"/>
    <x v="0"/>
    <n v="1431"/>
    <x v="1"/>
    <n v="1"/>
    <s v="Near"/>
    <n v="4"/>
    <s v="Master"/>
    <s v="Medical"/>
    <n v="1"/>
    <n v="332"/>
    <n v="3"/>
    <x v="1"/>
    <x v="0"/>
    <n v="96"/>
    <n v="3"/>
    <s v="High"/>
    <n v="1"/>
    <s v="Entry Level"/>
    <x v="2"/>
    <n v="3"/>
    <x v="2"/>
    <x v="2"/>
    <n v="2232"/>
    <x v="1"/>
    <n v="15417"/>
    <n v="7"/>
    <s v="Y"/>
    <x v="1"/>
    <n v="14"/>
    <n v="3"/>
    <s v="Meet Expect"/>
    <n v="3"/>
    <s v="High"/>
    <n v="80"/>
    <n v="3"/>
    <s v="High"/>
    <n v="7"/>
    <s v="6-10"/>
    <n v="1"/>
    <n v="3"/>
    <x v="1"/>
    <n v="3"/>
    <s v="Early Career"/>
    <n v="2"/>
    <n v="1"/>
    <x v="1"/>
    <n v="2"/>
    <n v="0"/>
    <m/>
    <m/>
    <n v="0"/>
    <m/>
    <n v="0"/>
    <m/>
    <n v="0"/>
    <m/>
    <n v="0"/>
    <m/>
    <n v="0"/>
    <m/>
    <m/>
    <m/>
    <m/>
    <m/>
    <m/>
    <m/>
    <m/>
    <x v="0"/>
    <m/>
    <m/>
    <m/>
    <m/>
    <m/>
    <b v="1"/>
    <b v="1"/>
    <b v="1"/>
    <n v="0"/>
    <n v="0"/>
  </r>
  <r>
    <n v="32"/>
    <x v="1"/>
    <x v="2"/>
    <n v="976"/>
    <x v="0"/>
    <n v="26"/>
    <s v="Very Far"/>
    <n v="4"/>
    <s v="Master"/>
    <s v="Marketing"/>
    <n v="1"/>
    <n v="333"/>
    <n v="3"/>
    <x v="1"/>
    <x v="1"/>
    <n v="100"/>
    <n v="3"/>
    <s v="High"/>
    <n v="2"/>
    <s v="Junior"/>
    <x v="0"/>
    <n v="4"/>
    <x v="0"/>
    <x v="1"/>
    <n v="4465"/>
    <x v="0"/>
    <n v="12069"/>
    <n v="0"/>
    <s v="Y"/>
    <x v="1"/>
    <n v="18"/>
    <n v="3"/>
    <s v="Meet Expect"/>
    <n v="1"/>
    <s v="Low"/>
    <n v="80"/>
    <n v="0"/>
    <s v="None"/>
    <n v="4"/>
    <s v="0-5"/>
    <n v="2"/>
    <n v="3"/>
    <x v="1"/>
    <n v="3"/>
    <s v="Early Career"/>
    <n v="2"/>
    <n v="2"/>
    <x v="1"/>
    <n v="2"/>
    <n v="0"/>
    <m/>
    <m/>
    <n v="0"/>
    <m/>
    <n v="0"/>
    <m/>
    <n v="0"/>
    <m/>
    <n v="0"/>
    <m/>
    <n v="0"/>
    <m/>
    <m/>
    <m/>
    <m/>
    <m/>
    <m/>
    <m/>
    <m/>
    <x v="2"/>
    <m/>
    <m/>
    <m/>
    <m/>
    <m/>
    <b v="1"/>
    <b v="1"/>
    <b v="1"/>
    <n v="0"/>
    <n v="0"/>
  </r>
  <r>
    <n v="41"/>
    <x v="1"/>
    <x v="0"/>
    <n v="1411"/>
    <x v="1"/>
    <n v="19"/>
    <s v="Far"/>
    <n v="2"/>
    <s v="College"/>
    <s v="Life Sciences"/>
    <n v="1"/>
    <n v="334"/>
    <n v="3"/>
    <x v="1"/>
    <x v="1"/>
    <n v="36"/>
    <n v="3"/>
    <s v="High"/>
    <n v="2"/>
    <s v="Junior"/>
    <x v="1"/>
    <n v="1"/>
    <x v="3"/>
    <x v="2"/>
    <n v="3072"/>
    <x v="0"/>
    <n v="19877"/>
    <n v="2"/>
    <s v="Y"/>
    <x v="1"/>
    <n v="16"/>
    <n v="3"/>
    <s v="Meet Expect"/>
    <n v="1"/>
    <s v="Low"/>
    <n v="80"/>
    <n v="2"/>
    <s v="Medium"/>
    <n v="17"/>
    <s v="11-20"/>
    <n v="2"/>
    <n v="2"/>
    <x v="2"/>
    <n v="1"/>
    <s v="New Employee"/>
    <n v="0"/>
    <n v="0"/>
    <x v="0"/>
    <n v="0"/>
    <n v="0"/>
    <m/>
    <m/>
    <n v="0"/>
    <m/>
    <n v="0"/>
    <m/>
    <n v="0"/>
    <m/>
    <n v="0"/>
    <m/>
    <n v="0"/>
    <m/>
    <m/>
    <m/>
    <m/>
    <m/>
    <m/>
    <m/>
    <m/>
    <x v="0"/>
    <m/>
    <m/>
    <m/>
    <m/>
    <m/>
    <b v="1"/>
    <b v="1"/>
    <b v="1"/>
    <n v="0"/>
    <n v="0"/>
  </r>
  <r>
    <n v="40"/>
    <x v="1"/>
    <x v="0"/>
    <n v="1300"/>
    <x v="1"/>
    <n v="24"/>
    <s v="Very Far"/>
    <n v="2"/>
    <s v="College"/>
    <s v="Technical Degree"/>
    <n v="1"/>
    <n v="335"/>
    <n v="1"/>
    <x v="3"/>
    <x v="1"/>
    <n v="62"/>
    <n v="3"/>
    <s v="High"/>
    <n v="2"/>
    <s v="Junior"/>
    <x v="1"/>
    <n v="4"/>
    <x v="0"/>
    <x v="2"/>
    <n v="3319"/>
    <x v="0"/>
    <n v="24447"/>
    <n v="1"/>
    <s v="Y"/>
    <x v="1"/>
    <n v="17"/>
    <n v="3"/>
    <s v="Meet Expect"/>
    <n v="1"/>
    <s v="Low"/>
    <n v="80"/>
    <n v="2"/>
    <s v="Medium"/>
    <n v="9"/>
    <s v="6-10"/>
    <n v="3"/>
    <n v="3"/>
    <x v="1"/>
    <n v="9"/>
    <s v="Veteran"/>
    <n v="8"/>
    <n v="4"/>
    <x v="2"/>
    <n v="7"/>
    <n v="0"/>
    <m/>
    <m/>
    <n v="0"/>
    <m/>
    <n v="0"/>
    <m/>
    <n v="0"/>
    <m/>
    <n v="0"/>
    <m/>
    <n v="0"/>
    <m/>
    <m/>
    <m/>
    <m/>
    <m/>
    <m/>
    <m/>
    <m/>
    <x v="0"/>
    <m/>
    <m/>
    <m/>
    <m/>
    <m/>
    <b v="1"/>
    <b v="1"/>
    <b v="1"/>
    <n v="0"/>
    <n v="0"/>
  </r>
  <r>
    <n v="45"/>
    <x v="1"/>
    <x v="0"/>
    <n v="252"/>
    <x v="1"/>
    <n v="1"/>
    <s v="Near"/>
    <n v="3"/>
    <s v="Bachelor"/>
    <s v="Other"/>
    <n v="1"/>
    <n v="336"/>
    <n v="3"/>
    <x v="1"/>
    <x v="1"/>
    <n v="70"/>
    <n v="4"/>
    <s v="Very High"/>
    <n v="5"/>
    <s v="Director"/>
    <x v="5"/>
    <n v="4"/>
    <x v="0"/>
    <x v="1"/>
    <n v="19202"/>
    <x v="2"/>
    <n v="15970"/>
    <n v="0"/>
    <s v="Y"/>
    <x v="1"/>
    <n v="11"/>
    <n v="3"/>
    <s v="Meet Expect"/>
    <n v="3"/>
    <s v="High"/>
    <n v="80"/>
    <n v="1"/>
    <s v="Basic"/>
    <n v="25"/>
    <s v="20+"/>
    <n v="2"/>
    <n v="3"/>
    <x v="1"/>
    <n v="24"/>
    <s v="Veteran"/>
    <n v="0"/>
    <n v="1"/>
    <x v="1"/>
    <n v="7"/>
    <n v="0"/>
    <m/>
    <m/>
    <n v="0"/>
    <m/>
    <n v="0"/>
    <m/>
    <n v="0"/>
    <m/>
    <n v="0"/>
    <m/>
    <n v="0"/>
    <m/>
    <m/>
    <m/>
    <m/>
    <m/>
    <m/>
    <m/>
    <m/>
    <x v="0"/>
    <m/>
    <m/>
    <m/>
    <m/>
    <m/>
    <b v="1"/>
    <b v="1"/>
    <b v="1"/>
    <n v="0"/>
    <n v="0"/>
  </r>
  <r>
    <n v="31"/>
    <x v="1"/>
    <x v="1"/>
    <n v="1327"/>
    <x v="1"/>
    <n v="3"/>
    <s v="Near"/>
    <n v="4"/>
    <s v="Master"/>
    <s v="Medical"/>
    <n v="1"/>
    <n v="337"/>
    <n v="2"/>
    <x v="0"/>
    <x v="1"/>
    <n v="73"/>
    <n v="3"/>
    <s v="High"/>
    <n v="3"/>
    <s v="Senior"/>
    <x v="7"/>
    <n v="3"/>
    <x v="2"/>
    <x v="2"/>
    <n v="13675"/>
    <x v="2"/>
    <n v="13523"/>
    <n v="9"/>
    <s v="Y"/>
    <x v="1"/>
    <n v="12"/>
    <n v="3"/>
    <s v="Meet Expect"/>
    <n v="1"/>
    <s v="Low"/>
    <n v="80"/>
    <n v="1"/>
    <s v="Basic"/>
    <n v="9"/>
    <s v="6-10"/>
    <n v="3"/>
    <n v="3"/>
    <x v="1"/>
    <n v="2"/>
    <s v="Early Career"/>
    <n v="2"/>
    <n v="2"/>
    <x v="1"/>
    <n v="2"/>
    <n v="0"/>
    <m/>
    <m/>
    <n v="0"/>
    <m/>
    <n v="0"/>
    <m/>
    <n v="0"/>
    <m/>
    <n v="0"/>
    <m/>
    <n v="0"/>
    <m/>
    <m/>
    <m/>
    <m/>
    <m/>
    <m/>
    <m/>
    <m/>
    <x v="2"/>
    <m/>
    <m/>
    <m/>
    <m/>
    <m/>
    <b v="1"/>
    <b v="1"/>
    <b v="1"/>
    <n v="0"/>
    <n v="0"/>
  </r>
  <r>
    <n v="33"/>
    <x v="1"/>
    <x v="0"/>
    <n v="832"/>
    <x v="1"/>
    <n v="5"/>
    <s v="Near"/>
    <n v="4"/>
    <s v="Master"/>
    <s v="Life Sciences"/>
    <n v="1"/>
    <n v="338"/>
    <n v="3"/>
    <x v="1"/>
    <x v="0"/>
    <n v="63"/>
    <n v="2"/>
    <s v="Medium"/>
    <n v="1"/>
    <s v="Entry Level"/>
    <x v="1"/>
    <n v="4"/>
    <x v="0"/>
    <x v="1"/>
    <n v="2911"/>
    <x v="1"/>
    <n v="14776"/>
    <n v="1"/>
    <s v="Y"/>
    <x v="1"/>
    <n v="13"/>
    <n v="3"/>
    <s v="Meet Expect"/>
    <n v="3"/>
    <s v="High"/>
    <n v="80"/>
    <n v="1"/>
    <s v="Basic"/>
    <n v="2"/>
    <s v="0-5"/>
    <n v="2"/>
    <n v="2"/>
    <x v="2"/>
    <n v="2"/>
    <s v="Early Career"/>
    <n v="2"/>
    <n v="0"/>
    <x v="0"/>
    <n v="2"/>
    <n v="0"/>
    <m/>
    <m/>
    <n v="0"/>
    <m/>
    <n v="0"/>
    <m/>
    <n v="0"/>
    <m/>
    <n v="0"/>
    <m/>
    <n v="0"/>
    <m/>
    <m/>
    <m/>
    <m/>
    <m/>
    <m/>
    <m/>
    <m/>
    <x v="2"/>
    <m/>
    <m/>
    <m/>
    <m/>
    <m/>
    <b v="1"/>
    <b v="1"/>
    <b v="1"/>
    <n v="0"/>
    <n v="0"/>
  </r>
  <r>
    <n v="34"/>
    <x v="1"/>
    <x v="0"/>
    <n v="470"/>
    <x v="1"/>
    <n v="2"/>
    <s v="Near"/>
    <n v="4"/>
    <s v="Master"/>
    <s v="Life Sciences"/>
    <n v="1"/>
    <n v="339"/>
    <n v="4"/>
    <x v="2"/>
    <x v="1"/>
    <n v="84"/>
    <n v="2"/>
    <s v="Medium"/>
    <n v="2"/>
    <s v="Junior"/>
    <x v="3"/>
    <n v="1"/>
    <x v="3"/>
    <x v="1"/>
    <n v="5957"/>
    <x v="0"/>
    <n v="23687"/>
    <n v="6"/>
    <s v="Y"/>
    <x v="1"/>
    <n v="13"/>
    <n v="3"/>
    <s v="Meet Expect"/>
    <n v="2"/>
    <s v="Medium"/>
    <n v="80"/>
    <n v="1"/>
    <s v="Basic"/>
    <n v="13"/>
    <s v="11-20"/>
    <n v="3"/>
    <n v="3"/>
    <x v="1"/>
    <n v="11"/>
    <s v="Veteran"/>
    <n v="9"/>
    <n v="5"/>
    <x v="2"/>
    <n v="9"/>
    <n v="0"/>
    <m/>
    <m/>
    <n v="0"/>
    <m/>
    <n v="0"/>
    <m/>
    <n v="0"/>
    <m/>
    <n v="0"/>
    <m/>
    <n v="0"/>
    <m/>
    <m/>
    <m/>
    <m/>
    <m/>
    <m/>
    <m/>
    <m/>
    <x v="2"/>
    <m/>
    <m/>
    <m/>
    <m/>
    <m/>
    <b v="1"/>
    <b v="1"/>
    <b v="1"/>
    <n v="0"/>
    <n v="0"/>
  </r>
  <r>
    <n v="37"/>
    <x v="1"/>
    <x v="0"/>
    <n v="1017"/>
    <x v="1"/>
    <n v="1"/>
    <s v="Near"/>
    <n v="2"/>
    <s v="College"/>
    <s v="Medical"/>
    <n v="1"/>
    <n v="340"/>
    <n v="3"/>
    <x v="1"/>
    <x v="0"/>
    <n v="83"/>
    <n v="2"/>
    <s v="Medium"/>
    <n v="1"/>
    <s v="Entry Level"/>
    <x v="1"/>
    <n v="1"/>
    <x v="3"/>
    <x v="1"/>
    <n v="3920"/>
    <x v="0"/>
    <n v="18697"/>
    <n v="2"/>
    <s v="Y"/>
    <x v="1"/>
    <n v="14"/>
    <n v="3"/>
    <s v="Meet Expect"/>
    <n v="1"/>
    <s v="Low"/>
    <n v="80"/>
    <n v="1"/>
    <s v="Basic"/>
    <n v="17"/>
    <s v="11-20"/>
    <n v="2"/>
    <n v="2"/>
    <x v="2"/>
    <n v="3"/>
    <s v="Early Career"/>
    <n v="1"/>
    <n v="0"/>
    <x v="0"/>
    <n v="2"/>
    <n v="0"/>
    <m/>
    <m/>
    <n v="0"/>
    <m/>
    <n v="0"/>
    <m/>
    <n v="0"/>
    <m/>
    <n v="0"/>
    <m/>
    <n v="0"/>
    <m/>
    <m/>
    <m/>
    <m/>
    <m/>
    <m/>
    <m/>
    <m/>
    <x v="0"/>
    <m/>
    <m/>
    <m/>
    <m/>
    <m/>
    <b v="1"/>
    <b v="1"/>
    <b v="1"/>
    <n v="0"/>
    <n v="0"/>
  </r>
  <r>
    <n v="45"/>
    <x v="1"/>
    <x v="1"/>
    <n v="1199"/>
    <x v="1"/>
    <n v="7"/>
    <s v="Near"/>
    <n v="4"/>
    <s v="Master"/>
    <s v="Life Sciences"/>
    <n v="1"/>
    <n v="341"/>
    <n v="1"/>
    <x v="3"/>
    <x v="1"/>
    <n v="77"/>
    <n v="4"/>
    <s v="Very High"/>
    <n v="2"/>
    <s v="Junior"/>
    <x v="3"/>
    <n v="3"/>
    <x v="2"/>
    <x v="1"/>
    <n v="6434"/>
    <x v="0"/>
    <n v="5118"/>
    <n v="4"/>
    <s v="Y"/>
    <x v="1"/>
    <n v="17"/>
    <n v="3"/>
    <s v="Meet Expect"/>
    <n v="4"/>
    <s v="Very High"/>
    <n v="80"/>
    <n v="1"/>
    <s v="Basic"/>
    <n v="9"/>
    <s v="6-10"/>
    <n v="1"/>
    <n v="3"/>
    <x v="1"/>
    <n v="3"/>
    <s v="Early Career"/>
    <n v="2"/>
    <n v="0"/>
    <x v="0"/>
    <n v="2"/>
    <n v="0"/>
    <m/>
    <m/>
    <n v="0"/>
    <m/>
    <n v="0"/>
    <m/>
    <n v="0"/>
    <m/>
    <n v="0"/>
    <m/>
    <n v="0"/>
    <m/>
    <m/>
    <m/>
    <m/>
    <m/>
    <m/>
    <m/>
    <m/>
    <x v="0"/>
    <m/>
    <m/>
    <m/>
    <m/>
    <m/>
    <b v="1"/>
    <b v="1"/>
    <b v="1"/>
    <n v="0"/>
    <n v="0"/>
  </r>
  <r>
    <n v="37"/>
    <x v="0"/>
    <x v="1"/>
    <n v="504"/>
    <x v="1"/>
    <n v="10"/>
    <s v="Near"/>
    <n v="3"/>
    <s v="Bachelor"/>
    <s v="Medical"/>
    <n v="1"/>
    <n v="342"/>
    <n v="1"/>
    <x v="3"/>
    <x v="1"/>
    <n v="61"/>
    <n v="3"/>
    <s v="High"/>
    <n v="3"/>
    <s v="Senior"/>
    <x v="3"/>
    <n v="3"/>
    <x v="2"/>
    <x v="2"/>
    <n v="10048"/>
    <x v="2"/>
    <n v="22573"/>
    <n v="6"/>
    <s v="Y"/>
    <x v="1"/>
    <n v="11"/>
    <n v="3"/>
    <s v="Meet Expect"/>
    <n v="2"/>
    <s v="Medium"/>
    <n v="80"/>
    <n v="2"/>
    <s v="Medium"/>
    <n v="17"/>
    <s v="11-20"/>
    <n v="5"/>
    <n v="3"/>
    <x v="1"/>
    <n v="1"/>
    <s v="New Employee"/>
    <n v="0"/>
    <n v="0"/>
    <x v="0"/>
    <n v="0"/>
    <n v="0"/>
    <m/>
    <m/>
    <n v="0"/>
    <m/>
    <n v="0"/>
    <m/>
    <n v="0"/>
    <m/>
    <n v="0"/>
    <m/>
    <n v="0"/>
    <m/>
    <m/>
    <m/>
    <m/>
    <m/>
    <m/>
    <m/>
    <m/>
    <x v="0"/>
    <m/>
    <m/>
    <m/>
    <m/>
    <m/>
    <b v="1"/>
    <b v="1"/>
    <b v="1"/>
    <n v="1"/>
    <n v="0"/>
  </r>
  <r>
    <n v="39"/>
    <x v="1"/>
    <x v="1"/>
    <n v="505"/>
    <x v="1"/>
    <n v="2"/>
    <s v="Near"/>
    <n v="4"/>
    <s v="Master"/>
    <s v="Technical Degree"/>
    <n v="1"/>
    <n v="343"/>
    <n v="3"/>
    <x v="1"/>
    <x v="0"/>
    <n v="64"/>
    <n v="3"/>
    <s v="High"/>
    <n v="3"/>
    <s v="Senior"/>
    <x v="4"/>
    <n v="3"/>
    <x v="2"/>
    <x v="0"/>
    <n v="10938"/>
    <x v="2"/>
    <n v="6420"/>
    <n v="0"/>
    <s v="Y"/>
    <x v="1"/>
    <n v="25"/>
    <n v="4"/>
    <s v="Exceed Expect"/>
    <n v="4"/>
    <s v="Very High"/>
    <n v="80"/>
    <n v="0"/>
    <s v="None"/>
    <n v="20"/>
    <s v="11-20"/>
    <n v="1"/>
    <n v="3"/>
    <x v="1"/>
    <n v="19"/>
    <s v="Veteran"/>
    <n v="6"/>
    <n v="11"/>
    <x v="2"/>
    <n v="8"/>
    <n v="0"/>
    <m/>
    <m/>
    <n v="0"/>
    <m/>
    <n v="0"/>
    <m/>
    <n v="0"/>
    <m/>
    <n v="0"/>
    <m/>
    <n v="0"/>
    <m/>
    <m/>
    <m/>
    <m/>
    <m/>
    <m/>
    <m/>
    <m/>
    <x v="0"/>
    <m/>
    <m/>
    <m/>
    <m/>
    <m/>
    <b v="1"/>
    <b v="1"/>
    <b v="1"/>
    <n v="0"/>
    <n v="0"/>
  </r>
  <r>
    <n v="29"/>
    <x v="1"/>
    <x v="0"/>
    <n v="665"/>
    <x v="1"/>
    <n v="15"/>
    <s v="Far"/>
    <n v="3"/>
    <s v="Bachelor"/>
    <s v="Life Sciences"/>
    <n v="1"/>
    <n v="346"/>
    <n v="3"/>
    <x v="1"/>
    <x v="1"/>
    <n v="60"/>
    <n v="3"/>
    <s v="High"/>
    <n v="1"/>
    <s v="Entry Level"/>
    <x v="1"/>
    <n v="4"/>
    <x v="0"/>
    <x v="0"/>
    <n v="2340"/>
    <x v="1"/>
    <n v="22673"/>
    <n v="1"/>
    <s v="Y"/>
    <x v="1"/>
    <n v="19"/>
    <n v="3"/>
    <s v="Meet Expect"/>
    <n v="1"/>
    <s v="Low"/>
    <n v="80"/>
    <n v="0"/>
    <s v="None"/>
    <n v="6"/>
    <s v="6-10"/>
    <n v="1"/>
    <n v="3"/>
    <x v="1"/>
    <n v="6"/>
    <s v="Experienced"/>
    <n v="5"/>
    <n v="1"/>
    <x v="1"/>
    <n v="5"/>
    <n v="0"/>
    <m/>
    <m/>
    <n v="0"/>
    <m/>
    <n v="0"/>
    <m/>
    <n v="0"/>
    <m/>
    <n v="0"/>
    <m/>
    <n v="0"/>
    <m/>
    <m/>
    <m/>
    <m/>
    <m/>
    <m/>
    <m/>
    <m/>
    <x v="2"/>
    <m/>
    <m/>
    <m/>
    <m/>
    <m/>
    <b v="1"/>
    <b v="1"/>
    <b v="1"/>
    <n v="0"/>
    <n v="0"/>
  </r>
  <r>
    <n v="42"/>
    <x v="1"/>
    <x v="0"/>
    <n v="916"/>
    <x v="1"/>
    <n v="17"/>
    <s v="Far"/>
    <n v="2"/>
    <s v="College"/>
    <s v="Life Sciences"/>
    <n v="1"/>
    <n v="347"/>
    <n v="4"/>
    <x v="2"/>
    <x v="0"/>
    <n v="82"/>
    <n v="4"/>
    <s v="Very High"/>
    <n v="2"/>
    <s v="Junior"/>
    <x v="1"/>
    <n v="1"/>
    <x v="3"/>
    <x v="0"/>
    <n v="6545"/>
    <x v="0"/>
    <n v="23016"/>
    <n v="3"/>
    <s v="Y"/>
    <x v="0"/>
    <n v="13"/>
    <n v="3"/>
    <s v="Meet Expect"/>
    <n v="3"/>
    <s v="High"/>
    <n v="80"/>
    <n v="0"/>
    <s v="None"/>
    <n v="10"/>
    <s v="6-10"/>
    <n v="1"/>
    <n v="3"/>
    <x v="1"/>
    <n v="3"/>
    <s v="Early Career"/>
    <n v="2"/>
    <n v="0"/>
    <x v="0"/>
    <n v="2"/>
    <n v="0"/>
    <m/>
    <m/>
    <n v="0"/>
    <m/>
    <n v="0"/>
    <m/>
    <n v="0"/>
    <m/>
    <n v="0"/>
    <m/>
    <n v="0"/>
    <m/>
    <m/>
    <m/>
    <m/>
    <m/>
    <m/>
    <m/>
    <m/>
    <x v="0"/>
    <m/>
    <m/>
    <m/>
    <m/>
    <m/>
    <b v="1"/>
    <b v="1"/>
    <b v="1"/>
    <n v="0"/>
    <n v="1"/>
  </r>
  <r>
    <n v="29"/>
    <x v="1"/>
    <x v="0"/>
    <n v="1247"/>
    <x v="0"/>
    <n v="20"/>
    <s v="Far"/>
    <n v="2"/>
    <s v="College"/>
    <s v="Marketing"/>
    <n v="1"/>
    <n v="349"/>
    <n v="4"/>
    <x v="2"/>
    <x v="1"/>
    <n v="45"/>
    <n v="3"/>
    <s v="High"/>
    <n v="2"/>
    <s v="Junior"/>
    <x v="0"/>
    <n v="4"/>
    <x v="0"/>
    <x v="2"/>
    <n v="6931"/>
    <x v="0"/>
    <n v="10732"/>
    <n v="2"/>
    <s v="Y"/>
    <x v="1"/>
    <n v="14"/>
    <n v="3"/>
    <s v="Meet Expect"/>
    <n v="4"/>
    <s v="Very High"/>
    <n v="80"/>
    <n v="1"/>
    <s v="Basic"/>
    <n v="10"/>
    <s v="6-10"/>
    <n v="2"/>
    <n v="3"/>
    <x v="1"/>
    <n v="3"/>
    <s v="Early Career"/>
    <n v="2"/>
    <n v="0"/>
    <x v="0"/>
    <n v="2"/>
    <n v="0"/>
    <m/>
    <m/>
    <n v="0"/>
    <m/>
    <n v="0"/>
    <m/>
    <n v="0"/>
    <m/>
    <n v="0"/>
    <m/>
    <n v="0"/>
    <m/>
    <m/>
    <m/>
    <m/>
    <m/>
    <m/>
    <m/>
    <m/>
    <x v="2"/>
    <m/>
    <m/>
    <m/>
    <m/>
    <m/>
    <b v="1"/>
    <b v="1"/>
    <b v="1"/>
    <n v="0"/>
    <n v="0"/>
  </r>
  <r>
    <n v="25"/>
    <x v="1"/>
    <x v="0"/>
    <n v="685"/>
    <x v="1"/>
    <n v="1"/>
    <s v="Near"/>
    <n v="3"/>
    <s v="Bachelor"/>
    <s v="Life Sciences"/>
    <n v="1"/>
    <n v="350"/>
    <n v="1"/>
    <x v="3"/>
    <x v="0"/>
    <n v="62"/>
    <n v="3"/>
    <s v="High"/>
    <n v="2"/>
    <s v="Junior"/>
    <x v="3"/>
    <n v="3"/>
    <x v="2"/>
    <x v="1"/>
    <n v="4898"/>
    <x v="0"/>
    <n v="7505"/>
    <n v="0"/>
    <s v="Y"/>
    <x v="1"/>
    <n v="12"/>
    <n v="3"/>
    <s v="Meet Expect"/>
    <n v="4"/>
    <s v="Very High"/>
    <n v="80"/>
    <n v="2"/>
    <s v="Medium"/>
    <n v="5"/>
    <s v="0-5"/>
    <n v="3"/>
    <n v="3"/>
    <x v="1"/>
    <n v="4"/>
    <s v="Experienced"/>
    <n v="2"/>
    <n v="1"/>
    <x v="1"/>
    <n v="2"/>
    <n v="0"/>
    <m/>
    <m/>
    <n v="0"/>
    <m/>
    <n v="0"/>
    <m/>
    <n v="0"/>
    <m/>
    <n v="0"/>
    <m/>
    <n v="0"/>
    <m/>
    <m/>
    <m/>
    <m/>
    <m/>
    <m/>
    <m/>
    <m/>
    <x v="3"/>
    <m/>
    <m/>
    <m/>
    <m/>
    <m/>
    <b v="1"/>
    <b v="1"/>
    <b v="1"/>
    <n v="0"/>
    <n v="0"/>
  </r>
  <r>
    <n v="42"/>
    <x v="1"/>
    <x v="0"/>
    <n v="269"/>
    <x v="1"/>
    <n v="2"/>
    <s v="Near"/>
    <n v="3"/>
    <s v="Bachelor"/>
    <s v="Medical"/>
    <n v="1"/>
    <n v="351"/>
    <n v="4"/>
    <x v="2"/>
    <x v="0"/>
    <n v="56"/>
    <n v="2"/>
    <s v="Medium"/>
    <n v="1"/>
    <s v="Entry Level"/>
    <x v="2"/>
    <n v="1"/>
    <x v="3"/>
    <x v="2"/>
    <n v="2593"/>
    <x v="1"/>
    <n v="8007"/>
    <n v="0"/>
    <s v="Y"/>
    <x v="0"/>
    <n v="11"/>
    <n v="3"/>
    <s v="Meet Expect"/>
    <n v="3"/>
    <s v="High"/>
    <n v="80"/>
    <n v="1"/>
    <s v="Basic"/>
    <n v="10"/>
    <s v="6-10"/>
    <n v="4"/>
    <n v="3"/>
    <x v="1"/>
    <n v="9"/>
    <s v="Veteran"/>
    <n v="6"/>
    <n v="7"/>
    <x v="2"/>
    <n v="8"/>
    <n v="0"/>
    <m/>
    <m/>
    <n v="0"/>
    <m/>
    <n v="0"/>
    <m/>
    <n v="0"/>
    <m/>
    <n v="0"/>
    <m/>
    <n v="0"/>
    <m/>
    <m/>
    <m/>
    <m/>
    <m/>
    <m/>
    <m/>
    <m/>
    <x v="0"/>
    <m/>
    <m/>
    <m/>
    <m/>
    <m/>
    <b v="1"/>
    <b v="1"/>
    <b v="1"/>
    <n v="0"/>
    <n v="1"/>
  </r>
  <r>
    <n v="40"/>
    <x v="1"/>
    <x v="0"/>
    <n v="1416"/>
    <x v="1"/>
    <n v="2"/>
    <s v="Near"/>
    <n v="2"/>
    <s v="College"/>
    <s v="Medical"/>
    <n v="1"/>
    <n v="352"/>
    <n v="1"/>
    <x v="3"/>
    <x v="1"/>
    <n v="49"/>
    <n v="3"/>
    <s v="High"/>
    <n v="5"/>
    <s v="Director"/>
    <x v="7"/>
    <n v="3"/>
    <x v="2"/>
    <x v="2"/>
    <n v="19436"/>
    <x v="2"/>
    <n v="5949"/>
    <n v="0"/>
    <s v="Y"/>
    <x v="1"/>
    <n v="19"/>
    <n v="3"/>
    <s v="Meet Expect"/>
    <n v="4"/>
    <s v="Very High"/>
    <n v="80"/>
    <n v="1"/>
    <s v="Basic"/>
    <n v="22"/>
    <s v="20+"/>
    <n v="5"/>
    <n v="3"/>
    <x v="1"/>
    <n v="21"/>
    <s v="Veteran"/>
    <n v="7"/>
    <n v="3"/>
    <x v="1"/>
    <n v="9"/>
    <n v="0"/>
    <m/>
    <m/>
    <n v="0"/>
    <m/>
    <n v="0"/>
    <m/>
    <n v="0"/>
    <m/>
    <n v="0"/>
    <m/>
    <n v="0"/>
    <m/>
    <m/>
    <m/>
    <m/>
    <m/>
    <m/>
    <m/>
    <m/>
    <x v="0"/>
    <m/>
    <m/>
    <m/>
    <m/>
    <m/>
    <b v="1"/>
    <b v="1"/>
    <b v="1"/>
    <n v="0"/>
    <n v="0"/>
  </r>
  <r>
    <n v="51"/>
    <x v="1"/>
    <x v="0"/>
    <n v="833"/>
    <x v="1"/>
    <n v="1"/>
    <s v="Near"/>
    <n v="3"/>
    <s v="Bachelor"/>
    <s v="Life Sciences"/>
    <n v="1"/>
    <n v="353"/>
    <n v="3"/>
    <x v="1"/>
    <x v="1"/>
    <n v="96"/>
    <n v="3"/>
    <s v="High"/>
    <n v="1"/>
    <s v="Entry Level"/>
    <x v="1"/>
    <n v="4"/>
    <x v="0"/>
    <x v="1"/>
    <n v="2723"/>
    <x v="1"/>
    <n v="23231"/>
    <n v="1"/>
    <s v="Y"/>
    <x v="1"/>
    <n v="11"/>
    <n v="3"/>
    <s v="Meet Expect"/>
    <n v="2"/>
    <s v="Medium"/>
    <n v="80"/>
    <n v="0"/>
    <s v="None"/>
    <n v="1"/>
    <s v="0-5"/>
    <n v="0"/>
    <n v="2"/>
    <x v="2"/>
    <n v="1"/>
    <s v="New Employee"/>
    <n v="0"/>
    <n v="0"/>
    <x v="0"/>
    <n v="0"/>
    <n v="0"/>
    <m/>
    <m/>
    <n v="0"/>
    <m/>
    <n v="0"/>
    <m/>
    <n v="0"/>
    <m/>
    <n v="0"/>
    <m/>
    <n v="0"/>
    <m/>
    <m/>
    <m/>
    <m/>
    <m/>
    <m/>
    <m/>
    <m/>
    <x v="1"/>
    <m/>
    <m/>
    <m/>
    <m/>
    <m/>
    <b v="1"/>
    <b v="1"/>
    <b v="1"/>
    <n v="0"/>
    <n v="0"/>
  </r>
  <r>
    <n v="31"/>
    <x v="0"/>
    <x v="1"/>
    <n v="307"/>
    <x v="1"/>
    <n v="29"/>
    <s v="Very Far"/>
    <n v="2"/>
    <s v="College"/>
    <s v="Medical"/>
    <n v="1"/>
    <n v="355"/>
    <n v="3"/>
    <x v="1"/>
    <x v="1"/>
    <n v="71"/>
    <n v="2"/>
    <s v="Medium"/>
    <n v="1"/>
    <s v="Entry Level"/>
    <x v="2"/>
    <n v="2"/>
    <x v="1"/>
    <x v="0"/>
    <n v="3479"/>
    <x v="0"/>
    <n v="11652"/>
    <n v="0"/>
    <s v="Y"/>
    <x v="1"/>
    <n v="11"/>
    <n v="3"/>
    <s v="Meet Expect"/>
    <n v="2"/>
    <s v="Medium"/>
    <n v="80"/>
    <n v="0"/>
    <s v="None"/>
    <n v="6"/>
    <s v="6-10"/>
    <n v="2"/>
    <n v="4"/>
    <x v="3"/>
    <n v="5"/>
    <s v="Experienced"/>
    <n v="4"/>
    <n v="1"/>
    <x v="1"/>
    <n v="4"/>
    <n v="0"/>
    <m/>
    <m/>
    <n v="0"/>
    <m/>
    <n v="0"/>
    <m/>
    <n v="0"/>
    <m/>
    <n v="0"/>
    <m/>
    <n v="0"/>
    <m/>
    <m/>
    <m/>
    <m/>
    <m/>
    <m/>
    <m/>
    <m/>
    <x v="2"/>
    <m/>
    <m/>
    <m/>
    <m/>
    <m/>
    <b v="1"/>
    <b v="1"/>
    <b v="1"/>
    <n v="1"/>
    <n v="0"/>
  </r>
  <r>
    <n v="32"/>
    <x v="1"/>
    <x v="1"/>
    <n v="1311"/>
    <x v="1"/>
    <n v="7"/>
    <s v="Near"/>
    <n v="3"/>
    <s v="Bachelor"/>
    <s v="Life Sciences"/>
    <n v="1"/>
    <n v="359"/>
    <n v="2"/>
    <x v="0"/>
    <x v="1"/>
    <n v="100"/>
    <n v="4"/>
    <s v="Very High"/>
    <n v="1"/>
    <s v="Entry Level"/>
    <x v="2"/>
    <n v="2"/>
    <x v="1"/>
    <x v="1"/>
    <n v="2794"/>
    <x v="1"/>
    <n v="26062"/>
    <n v="1"/>
    <s v="Y"/>
    <x v="1"/>
    <n v="20"/>
    <n v="4"/>
    <s v="Exceed Expect"/>
    <n v="3"/>
    <s v="High"/>
    <n v="80"/>
    <n v="0"/>
    <s v="None"/>
    <n v="5"/>
    <s v="0-5"/>
    <n v="3"/>
    <n v="1"/>
    <x v="0"/>
    <n v="5"/>
    <s v="Experienced"/>
    <n v="1"/>
    <n v="0"/>
    <x v="0"/>
    <n v="3"/>
    <n v="0"/>
    <m/>
    <m/>
    <n v="0"/>
    <m/>
    <n v="0"/>
    <m/>
    <n v="0"/>
    <m/>
    <n v="0"/>
    <m/>
    <n v="0"/>
    <m/>
    <m/>
    <m/>
    <m/>
    <m/>
    <m/>
    <m/>
    <m/>
    <x v="2"/>
    <m/>
    <m/>
    <m/>
    <m/>
    <m/>
    <b v="1"/>
    <b v="1"/>
    <b v="1"/>
    <n v="0"/>
    <n v="0"/>
  </r>
  <r>
    <n v="38"/>
    <x v="1"/>
    <x v="2"/>
    <n v="1327"/>
    <x v="0"/>
    <n v="2"/>
    <s v="Near"/>
    <n v="2"/>
    <s v="College"/>
    <s v="Life Sciences"/>
    <n v="1"/>
    <n v="361"/>
    <n v="4"/>
    <x v="2"/>
    <x v="1"/>
    <n v="39"/>
    <n v="2"/>
    <s v="Medium"/>
    <n v="2"/>
    <s v="Junior"/>
    <x v="0"/>
    <n v="4"/>
    <x v="0"/>
    <x v="1"/>
    <n v="5249"/>
    <x v="0"/>
    <n v="19682"/>
    <n v="3"/>
    <s v="Y"/>
    <x v="1"/>
    <n v="18"/>
    <n v="3"/>
    <s v="Meet Expect"/>
    <n v="4"/>
    <s v="Very High"/>
    <n v="80"/>
    <n v="1"/>
    <s v="Basic"/>
    <n v="13"/>
    <s v="11-20"/>
    <n v="0"/>
    <n v="3"/>
    <x v="1"/>
    <n v="8"/>
    <s v="Veteran"/>
    <n v="7"/>
    <n v="7"/>
    <x v="2"/>
    <n v="5"/>
    <n v="0"/>
    <m/>
    <m/>
    <n v="0"/>
    <m/>
    <n v="0"/>
    <m/>
    <n v="0"/>
    <m/>
    <n v="0"/>
    <m/>
    <n v="0"/>
    <m/>
    <m/>
    <m/>
    <m/>
    <m/>
    <m/>
    <m/>
    <m/>
    <x v="0"/>
    <m/>
    <m/>
    <m/>
    <m/>
    <m/>
    <b v="1"/>
    <b v="1"/>
    <b v="1"/>
    <n v="0"/>
    <n v="0"/>
  </r>
  <r>
    <n v="32"/>
    <x v="1"/>
    <x v="0"/>
    <n v="128"/>
    <x v="1"/>
    <n v="2"/>
    <s v="Near"/>
    <n v="1"/>
    <s v="Below College"/>
    <s v="Technical Degree"/>
    <n v="1"/>
    <n v="362"/>
    <n v="4"/>
    <x v="2"/>
    <x v="1"/>
    <n v="84"/>
    <n v="2"/>
    <s v="Medium"/>
    <n v="2"/>
    <s v="Junior"/>
    <x v="2"/>
    <n v="1"/>
    <x v="3"/>
    <x v="0"/>
    <n v="2176"/>
    <x v="1"/>
    <n v="19737"/>
    <n v="4"/>
    <s v="Y"/>
    <x v="1"/>
    <n v="13"/>
    <n v="3"/>
    <s v="Meet Expect"/>
    <n v="4"/>
    <s v="Very High"/>
    <n v="80"/>
    <n v="0"/>
    <s v="None"/>
    <n v="9"/>
    <s v="6-10"/>
    <n v="5"/>
    <n v="3"/>
    <x v="1"/>
    <n v="6"/>
    <s v="Experienced"/>
    <n v="2"/>
    <n v="0"/>
    <x v="0"/>
    <n v="4"/>
    <n v="0"/>
    <m/>
    <m/>
    <n v="0"/>
    <m/>
    <n v="0"/>
    <m/>
    <n v="0"/>
    <m/>
    <n v="0"/>
    <m/>
    <n v="0"/>
    <m/>
    <m/>
    <m/>
    <m/>
    <m/>
    <m/>
    <m/>
    <m/>
    <x v="2"/>
    <m/>
    <m/>
    <m/>
    <m/>
    <m/>
    <b v="1"/>
    <b v="1"/>
    <b v="1"/>
    <n v="0"/>
    <n v="0"/>
  </r>
  <r>
    <n v="46"/>
    <x v="1"/>
    <x v="0"/>
    <n v="488"/>
    <x v="0"/>
    <n v="2"/>
    <s v="Near"/>
    <n v="3"/>
    <s v="Bachelor"/>
    <s v="Technical Degree"/>
    <n v="1"/>
    <n v="363"/>
    <n v="3"/>
    <x v="1"/>
    <x v="0"/>
    <n v="75"/>
    <n v="1"/>
    <s v="Low"/>
    <n v="4"/>
    <s v="Manager"/>
    <x v="5"/>
    <n v="2"/>
    <x v="1"/>
    <x v="1"/>
    <n v="16872"/>
    <x v="2"/>
    <n v="14977"/>
    <n v="3"/>
    <s v="Y"/>
    <x v="0"/>
    <n v="12"/>
    <n v="3"/>
    <s v="Meet Expect"/>
    <n v="2"/>
    <s v="Medium"/>
    <n v="80"/>
    <n v="1"/>
    <s v="Basic"/>
    <n v="28"/>
    <s v="20+"/>
    <n v="2"/>
    <n v="2"/>
    <x v="2"/>
    <n v="7"/>
    <s v="Experienced"/>
    <n v="7"/>
    <n v="7"/>
    <x v="2"/>
    <n v="7"/>
    <n v="0"/>
    <m/>
    <m/>
    <n v="0"/>
    <m/>
    <n v="0"/>
    <m/>
    <n v="0"/>
    <m/>
    <n v="0"/>
    <m/>
    <n v="0"/>
    <m/>
    <m/>
    <m/>
    <m/>
    <m/>
    <m/>
    <m/>
    <m/>
    <x v="1"/>
    <m/>
    <m/>
    <m/>
    <m/>
    <m/>
    <b v="1"/>
    <b v="1"/>
    <b v="1"/>
    <n v="0"/>
    <n v="1"/>
  </r>
  <r>
    <n v="28"/>
    <x v="0"/>
    <x v="0"/>
    <n v="529"/>
    <x v="1"/>
    <n v="2"/>
    <s v="Near"/>
    <n v="4"/>
    <s v="Master"/>
    <s v="Life Sciences"/>
    <n v="1"/>
    <n v="364"/>
    <n v="1"/>
    <x v="3"/>
    <x v="1"/>
    <n v="79"/>
    <n v="3"/>
    <s v="High"/>
    <n v="1"/>
    <s v="Entry Level"/>
    <x v="2"/>
    <n v="3"/>
    <x v="2"/>
    <x v="0"/>
    <n v="3485"/>
    <x v="0"/>
    <n v="14935"/>
    <n v="2"/>
    <s v="Y"/>
    <x v="1"/>
    <n v="11"/>
    <n v="3"/>
    <s v="Meet Expect"/>
    <n v="3"/>
    <s v="High"/>
    <n v="80"/>
    <n v="0"/>
    <s v="None"/>
    <n v="5"/>
    <s v="0-5"/>
    <n v="5"/>
    <n v="1"/>
    <x v="0"/>
    <n v="0"/>
    <s v="New Employee"/>
    <n v="0"/>
    <n v="0"/>
    <x v="0"/>
    <n v="0"/>
    <n v="0"/>
    <m/>
    <m/>
    <n v="0"/>
    <m/>
    <n v="0"/>
    <m/>
    <n v="0"/>
    <m/>
    <n v="0"/>
    <m/>
    <n v="0"/>
    <m/>
    <m/>
    <m/>
    <m/>
    <m/>
    <m/>
    <m/>
    <m/>
    <x v="2"/>
    <m/>
    <m/>
    <m/>
    <m/>
    <m/>
    <b v="1"/>
    <b v="1"/>
    <b v="1"/>
    <n v="1"/>
    <n v="0"/>
  </r>
  <r>
    <n v="29"/>
    <x v="1"/>
    <x v="0"/>
    <n v="1210"/>
    <x v="0"/>
    <n v="2"/>
    <s v="Near"/>
    <n v="3"/>
    <s v="Bachelor"/>
    <s v="Medical"/>
    <n v="1"/>
    <n v="366"/>
    <n v="1"/>
    <x v="3"/>
    <x v="1"/>
    <n v="78"/>
    <n v="2"/>
    <s v="Medium"/>
    <n v="2"/>
    <s v="Junior"/>
    <x v="0"/>
    <n v="2"/>
    <x v="1"/>
    <x v="1"/>
    <n v="6644"/>
    <x v="0"/>
    <n v="3687"/>
    <n v="2"/>
    <s v="Y"/>
    <x v="1"/>
    <n v="19"/>
    <n v="3"/>
    <s v="Meet Expect"/>
    <n v="2"/>
    <s v="Medium"/>
    <n v="80"/>
    <n v="2"/>
    <s v="Medium"/>
    <n v="10"/>
    <s v="6-10"/>
    <n v="2"/>
    <n v="3"/>
    <x v="1"/>
    <n v="0"/>
    <s v="New Employee"/>
    <n v="0"/>
    <n v="0"/>
    <x v="0"/>
    <n v="0"/>
    <n v="0"/>
    <m/>
    <m/>
    <n v="0"/>
    <m/>
    <n v="0"/>
    <m/>
    <n v="0"/>
    <m/>
    <n v="0"/>
    <m/>
    <n v="0"/>
    <m/>
    <m/>
    <m/>
    <m/>
    <m/>
    <m/>
    <m/>
    <m/>
    <x v="2"/>
    <m/>
    <m/>
    <m/>
    <m/>
    <m/>
    <b v="1"/>
    <b v="1"/>
    <b v="1"/>
    <n v="0"/>
    <n v="0"/>
  </r>
  <r>
    <n v="31"/>
    <x v="1"/>
    <x v="0"/>
    <n v="1463"/>
    <x v="1"/>
    <n v="23"/>
    <s v="Very Far"/>
    <n v="3"/>
    <s v="Bachelor"/>
    <s v="Medical"/>
    <n v="1"/>
    <n v="367"/>
    <n v="2"/>
    <x v="0"/>
    <x v="1"/>
    <n v="64"/>
    <n v="2"/>
    <s v="Medium"/>
    <n v="2"/>
    <s v="Junior"/>
    <x v="4"/>
    <n v="4"/>
    <x v="0"/>
    <x v="1"/>
    <n v="5582"/>
    <x v="0"/>
    <n v="14408"/>
    <n v="0"/>
    <s v="Y"/>
    <x v="1"/>
    <n v="21"/>
    <n v="4"/>
    <s v="Exceed Expect"/>
    <n v="2"/>
    <s v="Medium"/>
    <n v="80"/>
    <n v="1"/>
    <s v="Basic"/>
    <n v="10"/>
    <s v="6-10"/>
    <n v="2"/>
    <n v="3"/>
    <x v="1"/>
    <n v="9"/>
    <s v="Veteran"/>
    <n v="0"/>
    <n v="7"/>
    <x v="2"/>
    <n v="8"/>
    <n v="0"/>
    <m/>
    <m/>
    <n v="0"/>
    <m/>
    <n v="0"/>
    <m/>
    <n v="0"/>
    <m/>
    <n v="0"/>
    <m/>
    <n v="0"/>
    <m/>
    <m/>
    <m/>
    <m/>
    <m/>
    <m/>
    <m/>
    <m/>
    <x v="2"/>
    <m/>
    <m/>
    <m/>
    <m/>
    <m/>
    <b v="1"/>
    <b v="1"/>
    <b v="1"/>
    <n v="0"/>
    <n v="0"/>
  </r>
  <r>
    <n v="25"/>
    <x v="1"/>
    <x v="2"/>
    <n v="675"/>
    <x v="1"/>
    <n v="5"/>
    <s v="Near"/>
    <n v="2"/>
    <s v="College"/>
    <s v="Life Sciences"/>
    <n v="1"/>
    <n v="369"/>
    <n v="2"/>
    <x v="0"/>
    <x v="1"/>
    <n v="85"/>
    <n v="4"/>
    <s v="Very High"/>
    <n v="2"/>
    <s v="Junior"/>
    <x v="4"/>
    <n v="1"/>
    <x v="3"/>
    <x v="2"/>
    <n v="4000"/>
    <x v="0"/>
    <n v="18384"/>
    <n v="1"/>
    <s v="Y"/>
    <x v="1"/>
    <n v="12"/>
    <n v="3"/>
    <s v="Meet Expect"/>
    <n v="4"/>
    <s v="Very High"/>
    <n v="80"/>
    <n v="2"/>
    <s v="Medium"/>
    <n v="6"/>
    <s v="6-10"/>
    <n v="2"/>
    <n v="3"/>
    <x v="1"/>
    <n v="6"/>
    <s v="Experienced"/>
    <n v="3"/>
    <n v="1"/>
    <x v="1"/>
    <n v="5"/>
    <n v="0"/>
    <m/>
    <m/>
    <n v="0"/>
    <m/>
    <n v="0"/>
    <m/>
    <n v="0"/>
    <m/>
    <n v="0"/>
    <m/>
    <n v="0"/>
    <m/>
    <m/>
    <m/>
    <m/>
    <m/>
    <m/>
    <m/>
    <m/>
    <x v="3"/>
    <m/>
    <m/>
    <m/>
    <m/>
    <m/>
    <b v="1"/>
    <b v="1"/>
    <b v="1"/>
    <n v="0"/>
    <n v="0"/>
  </r>
  <r>
    <n v="45"/>
    <x v="1"/>
    <x v="0"/>
    <n v="1385"/>
    <x v="1"/>
    <n v="20"/>
    <s v="Far"/>
    <n v="2"/>
    <s v="College"/>
    <s v="Medical"/>
    <n v="1"/>
    <n v="372"/>
    <n v="3"/>
    <x v="1"/>
    <x v="1"/>
    <n v="79"/>
    <n v="3"/>
    <s v="High"/>
    <n v="4"/>
    <s v="Manager"/>
    <x v="4"/>
    <n v="4"/>
    <x v="0"/>
    <x v="1"/>
    <n v="13496"/>
    <x v="2"/>
    <n v="7501"/>
    <n v="0"/>
    <s v="Y"/>
    <x v="0"/>
    <n v="14"/>
    <n v="3"/>
    <s v="Meet Expect"/>
    <n v="2"/>
    <s v="Medium"/>
    <n v="80"/>
    <n v="0"/>
    <s v="None"/>
    <n v="21"/>
    <s v="20+"/>
    <n v="2"/>
    <n v="3"/>
    <x v="1"/>
    <n v="20"/>
    <s v="Veteran"/>
    <n v="7"/>
    <n v="4"/>
    <x v="2"/>
    <n v="10"/>
    <n v="0"/>
    <m/>
    <m/>
    <n v="0"/>
    <m/>
    <n v="0"/>
    <m/>
    <n v="0"/>
    <m/>
    <n v="0"/>
    <m/>
    <n v="0"/>
    <m/>
    <m/>
    <m/>
    <m/>
    <m/>
    <m/>
    <m/>
    <m/>
    <x v="0"/>
    <m/>
    <m/>
    <m/>
    <m/>
    <m/>
    <b v="1"/>
    <b v="1"/>
    <b v="1"/>
    <n v="0"/>
    <n v="1"/>
  </r>
  <r>
    <n v="36"/>
    <x v="1"/>
    <x v="0"/>
    <n v="1403"/>
    <x v="1"/>
    <n v="6"/>
    <s v="Near"/>
    <n v="3"/>
    <s v="Bachelor"/>
    <s v="Life Sciences"/>
    <n v="1"/>
    <n v="373"/>
    <n v="4"/>
    <x v="2"/>
    <x v="1"/>
    <n v="47"/>
    <n v="3"/>
    <s v="High"/>
    <n v="1"/>
    <s v="Entry Level"/>
    <x v="2"/>
    <n v="4"/>
    <x v="0"/>
    <x v="1"/>
    <n v="3210"/>
    <x v="0"/>
    <n v="20251"/>
    <n v="0"/>
    <s v="Y"/>
    <x v="1"/>
    <n v="11"/>
    <n v="3"/>
    <s v="Meet Expect"/>
    <n v="3"/>
    <s v="High"/>
    <n v="80"/>
    <n v="1"/>
    <s v="Basic"/>
    <n v="16"/>
    <s v="11-20"/>
    <n v="4"/>
    <n v="3"/>
    <x v="1"/>
    <n v="15"/>
    <s v="Veteran"/>
    <n v="13"/>
    <n v="10"/>
    <x v="2"/>
    <n v="11"/>
    <n v="0"/>
    <m/>
    <m/>
    <n v="0"/>
    <m/>
    <n v="0"/>
    <m/>
    <n v="0"/>
    <m/>
    <n v="0"/>
    <m/>
    <n v="0"/>
    <m/>
    <m/>
    <m/>
    <m/>
    <m/>
    <m/>
    <m/>
    <m/>
    <x v="0"/>
    <m/>
    <m/>
    <m/>
    <m/>
    <m/>
    <b v="1"/>
    <b v="1"/>
    <b v="1"/>
    <n v="0"/>
    <n v="0"/>
  </r>
  <r>
    <n v="55"/>
    <x v="1"/>
    <x v="0"/>
    <n v="452"/>
    <x v="1"/>
    <n v="1"/>
    <s v="Near"/>
    <n v="3"/>
    <s v="Bachelor"/>
    <s v="Medical"/>
    <n v="1"/>
    <n v="374"/>
    <n v="4"/>
    <x v="2"/>
    <x v="1"/>
    <n v="81"/>
    <n v="3"/>
    <s v="High"/>
    <n v="5"/>
    <s v="Director"/>
    <x v="5"/>
    <n v="1"/>
    <x v="3"/>
    <x v="0"/>
    <n v="19045"/>
    <x v="2"/>
    <n v="18938"/>
    <n v="0"/>
    <s v="Y"/>
    <x v="0"/>
    <n v="14"/>
    <n v="3"/>
    <s v="Meet Expect"/>
    <n v="3"/>
    <s v="High"/>
    <n v="80"/>
    <n v="0"/>
    <s v="None"/>
    <n v="37"/>
    <s v="20+"/>
    <n v="2"/>
    <n v="3"/>
    <x v="1"/>
    <n v="36"/>
    <s v="Veteran"/>
    <n v="10"/>
    <n v="4"/>
    <x v="2"/>
    <n v="13"/>
    <n v="0"/>
    <m/>
    <m/>
    <n v="0"/>
    <m/>
    <n v="0"/>
    <m/>
    <n v="0"/>
    <m/>
    <n v="0"/>
    <m/>
    <n v="0"/>
    <m/>
    <m/>
    <m/>
    <m/>
    <m/>
    <m/>
    <m/>
    <m/>
    <x v="1"/>
    <m/>
    <m/>
    <m/>
    <m/>
    <m/>
    <b v="1"/>
    <b v="1"/>
    <b v="1"/>
    <n v="0"/>
    <n v="1"/>
  </r>
  <r>
    <n v="47"/>
    <x v="0"/>
    <x v="2"/>
    <n v="666"/>
    <x v="1"/>
    <n v="29"/>
    <s v="Very Far"/>
    <n v="4"/>
    <s v="Master"/>
    <s v="Life Sciences"/>
    <n v="1"/>
    <n v="376"/>
    <n v="1"/>
    <x v="3"/>
    <x v="1"/>
    <n v="88"/>
    <n v="3"/>
    <s v="High"/>
    <n v="3"/>
    <s v="Senior"/>
    <x v="5"/>
    <n v="2"/>
    <x v="1"/>
    <x v="1"/>
    <n v="11849"/>
    <x v="2"/>
    <n v="10268"/>
    <n v="1"/>
    <s v="Y"/>
    <x v="0"/>
    <n v="12"/>
    <n v="3"/>
    <s v="Meet Expect"/>
    <n v="4"/>
    <s v="Very High"/>
    <n v="80"/>
    <n v="1"/>
    <s v="Basic"/>
    <n v="10"/>
    <s v="6-10"/>
    <n v="2"/>
    <n v="2"/>
    <x v="2"/>
    <n v="10"/>
    <s v="Veteran"/>
    <n v="7"/>
    <n v="9"/>
    <x v="2"/>
    <n v="9"/>
    <n v="0"/>
    <m/>
    <m/>
    <n v="0"/>
    <m/>
    <n v="0"/>
    <m/>
    <n v="0"/>
    <m/>
    <n v="0"/>
    <m/>
    <n v="0"/>
    <m/>
    <m/>
    <m/>
    <m/>
    <m/>
    <m/>
    <m/>
    <m/>
    <x v="1"/>
    <m/>
    <m/>
    <m/>
    <m/>
    <m/>
    <b v="1"/>
    <b v="1"/>
    <b v="1"/>
    <n v="1"/>
    <n v="1"/>
  </r>
  <r>
    <n v="28"/>
    <x v="1"/>
    <x v="0"/>
    <n v="1158"/>
    <x v="1"/>
    <n v="9"/>
    <s v="Near"/>
    <n v="3"/>
    <s v="Bachelor"/>
    <s v="Medical"/>
    <n v="1"/>
    <n v="377"/>
    <n v="4"/>
    <x v="2"/>
    <x v="1"/>
    <n v="94"/>
    <n v="3"/>
    <s v="High"/>
    <n v="1"/>
    <s v="Entry Level"/>
    <x v="1"/>
    <n v="4"/>
    <x v="0"/>
    <x v="1"/>
    <n v="2070"/>
    <x v="1"/>
    <n v="2613"/>
    <n v="1"/>
    <s v="Y"/>
    <x v="1"/>
    <n v="23"/>
    <n v="4"/>
    <s v="Exceed Expect"/>
    <n v="4"/>
    <s v="Very High"/>
    <n v="80"/>
    <n v="1"/>
    <s v="Basic"/>
    <n v="5"/>
    <s v="0-5"/>
    <n v="3"/>
    <n v="2"/>
    <x v="2"/>
    <n v="5"/>
    <s v="Experienced"/>
    <n v="2"/>
    <n v="0"/>
    <x v="0"/>
    <n v="4"/>
    <n v="0"/>
    <m/>
    <m/>
    <n v="0"/>
    <m/>
    <n v="0"/>
    <m/>
    <n v="0"/>
    <m/>
    <n v="0"/>
    <m/>
    <n v="0"/>
    <m/>
    <m/>
    <m/>
    <m/>
    <m/>
    <m/>
    <m/>
    <m/>
    <x v="2"/>
    <m/>
    <m/>
    <m/>
    <m/>
    <m/>
    <b v="1"/>
    <b v="1"/>
    <b v="1"/>
    <n v="0"/>
    <n v="0"/>
  </r>
  <r>
    <n v="37"/>
    <x v="1"/>
    <x v="0"/>
    <n v="228"/>
    <x v="0"/>
    <n v="6"/>
    <s v="Near"/>
    <n v="4"/>
    <s v="Master"/>
    <s v="Medical"/>
    <n v="1"/>
    <n v="378"/>
    <n v="3"/>
    <x v="1"/>
    <x v="1"/>
    <n v="98"/>
    <n v="3"/>
    <s v="High"/>
    <n v="2"/>
    <s v="Junior"/>
    <x v="0"/>
    <n v="4"/>
    <x v="0"/>
    <x v="1"/>
    <n v="6502"/>
    <x v="0"/>
    <n v="22825"/>
    <n v="4"/>
    <s v="Y"/>
    <x v="1"/>
    <n v="14"/>
    <n v="3"/>
    <s v="Meet Expect"/>
    <n v="2"/>
    <s v="Medium"/>
    <n v="80"/>
    <n v="1"/>
    <s v="Basic"/>
    <n v="7"/>
    <s v="6-10"/>
    <n v="5"/>
    <n v="4"/>
    <x v="3"/>
    <n v="5"/>
    <s v="Experienced"/>
    <n v="4"/>
    <n v="0"/>
    <x v="0"/>
    <n v="1"/>
    <n v="0"/>
    <m/>
    <m/>
    <n v="0"/>
    <m/>
    <n v="0"/>
    <m/>
    <n v="0"/>
    <m/>
    <n v="0"/>
    <m/>
    <n v="0"/>
    <m/>
    <m/>
    <m/>
    <m/>
    <m/>
    <m/>
    <m/>
    <m/>
    <x v="0"/>
    <m/>
    <m/>
    <m/>
    <m/>
    <m/>
    <b v="1"/>
    <b v="1"/>
    <b v="1"/>
    <n v="0"/>
    <n v="0"/>
  </r>
  <r>
    <n v="21"/>
    <x v="1"/>
    <x v="0"/>
    <n v="996"/>
    <x v="1"/>
    <n v="3"/>
    <s v="Near"/>
    <n v="2"/>
    <s v="College"/>
    <s v="Medical"/>
    <n v="1"/>
    <n v="379"/>
    <n v="4"/>
    <x v="2"/>
    <x v="1"/>
    <n v="100"/>
    <n v="2"/>
    <s v="Medium"/>
    <n v="1"/>
    <s v="Entry Level"/>
    <x v="1"/>
    <n v="3"/>
    <x v="2"/>
    <x v="0"/>
    <n v="3230"/>
    <x v="0"/>
    <n v="10531"/>
    <n v="1"/>
    <s v="Y"/>
    <x v="1"/>
    <n v="17"/>
    <n v="3"/>
    <s v="Meet Expect"/>
    <n v="1"/>
    <s v="Low"/>
    <n v="80"/>
    <n v="0"/>
    <s v="None"/>
    <n v="3"/>
    <s v="0-5"/>
    <n v="4"/>
    <n v="4"/>
    <x v="3"/>
    <n v="3"/>
    <s v="Early Career"/>
    <n v="2"/>
    <n v="1"/>
    <x v="1"/>
    <n v="0"/>
    <n v="0"/>
    <m/>
    <m/>
    <n v="0"/>
    <m/>
    <n v="0"/>
    <m/>
    <n v="0"/>
    <m/>
    <n v="0"/>
    <m/>
    <n v="0"/>
    <m/>
    <m/>
    <m/>
    <m/>
    <m/>
    <m/>
    <m/>
    <m/>
    <x v="3"/>
    <m/>
    <m/>
    <m/>
    <m/>
    <m/>
    <b v="1"/>
    <b v="1"/>
    <b v="1"/>
    <n v="0"/>
    <n v="0"/>
  </r>
  <r>
    <n v="37"/>
    <x v="1"/>
    <x v="2"/>
    <n v="728"/>
    <x v="1"/>
    <n v="1"/>
    <s v="Near"/>
    <n v="4"/>
    <s v="Master"/>
    <s v="Medical"/>
    <n v="1"/>
    <n v="380"/>
    <n v="1"/>
    <x v="3"/>
    <x v="0"/>
    <n v="80"/>
    <n v="3"/>
    <s v="High"/>
    <n v="3"/>
    <s v="Senior"/>
    <x v="7"/>
    <n v="4"/>
    <x v="0"/>
    <x v="2"/>
    <n v="13603"/>
    <x v="2"/>
    <n v="11677"/>
    <n v="2"/>
    <s v="Y"/>
    <x v="0"/>
    <n v="18"/>
    <n v="3"/>
    <s v="Meet Expect"/>
    <n v="1"/>
    <s v="Low"/>
    <n v="80"/>
    <n v="2"/>
    <s v="Medium"/>
    <n v="15"/>
    <s v="11-20"/>
    <n v="2"/>
    <n v="3"/>
    <x v="1"/>
    <n v="5"/>
    <s v="Experienced"/>
    <n v="2"/>
    <n v="0"/>
    <x v="0"/>
    <n v="2"/>
    <n v="0"/>
    <m/>
    <m/>
    <n v="0"/>
    <m/>
    <n v="0"/>
    <m/>
    <n v="0"/>
    <m/>
    <n v="0"/>
    <m/>
    <n v="0"/>
    <m/>
    <m/>
    <m/>
    <m/>
    <m/>
    <m/>
    <m/>
    <m/>
    <x v="0"/>
    <m/>
    <m/>
    <m/>
    <m/>
    <m/>
    <b v="1"/>
    <b v="1"/>
    <b v="1"/>
    <n v="0"/>
    <n v="1"/>
  </r>
  <r>
    <n v="35"/>
    <x v="1"/>
    <x v="0"/>
    <n v="1315"/>
    <x v="1"/>
    <n v="22"/>
    <s v="Very Far"/>
    <n v="3"/>
    <s v="Bachelor"/>
    <s v="Life Sciences"/>
    <n v="1"/>
    <n v="381"/>
    <n v="2"/>
    <x v="0"/>
    <x v="0"/>
    <n v="71"/>
    <n v="4"/>
    <s v="Very High"/>
    <n v="3"/>
    <s v="Senior"/>
    <x v="5"/>
    <n v="2"/>
    <x v="1"/>
    <x v="2"/>
    <n v="11996"/>
    <x v="2"/>
    <n v="19100"/>
    <n v="7"/>
    <s v="Y"/>
    <x v="1"/>
    <n v="18"/>
    <n v="3"/>
    <s v="Meet Expect"/>
    <n v="2"/>
    <s v="Medium"/>
    <n v="80"/>
    <n v="1"/>
    <s v="Basic"/>
    <n v="10"/>
    <s v="6-10"/>
    <n v="6"/>
    <n v="2"/>
    <x v="2"/>
    <n v="7"/>
    <s v="Experienced"/>
    <n v="7"/>
    <n v="6"/>
    <x v="2"/>
    <n v="2"/>
    <n v="0"/>
    <m/>
    <m/>
    <n v="0"/>
    <m/>
    <n v="0"/>
    <m/>
    <n v="0"/>
    <m/>
    <n v="0"/>
    <m/>
    <n v="0"/>
    <m/>
    <m/>
    <m/>
    <m/>
    <m/>
    <m/>
    <m/>
    <m/>
    <x v="2"/>
    <m/>
    <m/>
    <m/>
    <m/>
    <m/>
    <b v="1"/>
    <b v="1"/>
    <b v="1"/>
    <n v="0"/>
    <n v="0"/>
  </r>
  <r>
    <n v="38"/>
    <x v="1"/>
    <x v="0"/>
    <n v="322"/>
    <x v="0"/>
    <n v="7"/>
    <s v="Near"/>
    <n v="2"/>
    <s v="College"/>
    <s v="Medical"/>
    <n v="1"/>
    <n v="382"/>
    <n v="1"/>
    <x v="3"/>
    <x v="0"/>
    <n v="44"/>
    <n v="4"/>
    <s v="Very High"/>
    <n v="2"/>
    <s v="Junior"/>
    <x v="0"/>
    <n v="1"/>
    <x v="3"/>
    <x v="2"/>
    <n v="5605"/>
    <x v="0"/>
    <n v="19191"/>
    <n v="1"/>
    <s v="Y"/>
    <x v="0"/>
    <n v="24"/>
    <n v="4"/>
    <s v="Exceed Expect"/>
    <n v="3"/>
    <s v="High"/>
    <n v="80"/>
    <n v="1"/>
    <s v="Basic"/>
    <n v="8"/>
    <s v="6-10"/>
    <n v="3"/>
    <n v="3"/>
    <x v="1"/>
    <n v="8"/>
    <s v="Veteran"/>
    <n v="0"/>
    <n v="7"/>
    <x v="2"/>
    <n v="7"/>
    <n v="0"/>
    <m/>
    <m/>
    <n v="0"/>
    <m/>
    <n v="0"/>
    <m/>
    <n v="0"/>
    <m/>
    <n v="0"/>
    <m/>
    <n v="0"/>
    <m/>
    <m/>
    <m/>
    <m/>
    <m/>
    <m/>
    <m/>
    <m/>
    <x v="0"/>
    <m/>
    <m/>
    <m/>
    <m/>
    <m/>
    <b v="1"/>
    <b v="1"/>
    <b v="1"/>
    <n v="0"/>
    <n v="1"/>
  </r>
  <r>
    <n v="26"/>
    <x v="1"/>
    <x v="1"/>
    <n v="1479"/>
    <x v="1"/>
    <n v="1"/>
    <s v="Near"/>
    <n v="3"/>
    <s v="Bachelor"/>
    <s v="Life Sciences"/>
    <n v="1"/>
    <n v="384"/>
    <n v="3"/>
    <x v="1"/>
    <x v="0"/>
    <n v="84"/>
    <n v="3"/>
    <s v="High"/>
    <n v="2"/>
    <s v="Junior"/>
    <x v="3"/>
    <n v="2"/>
    <x v="1"/>
    <x v="2"/>
    <n v="6397"/>
    <x v="0"/>
    <n v="26767"/>
    <n v="1"/>
    <s v="Y"/>
    <x v="1"/>
    <n v="20"/>
    <n v="4"/>
    <s v="Exceed Expect"/>
    <n v="1"/>
    <s v="Low"/>
    <n v="80"/>
    <n v="1"/>
    <s v="Basic"/>
    <n v="6"/>
    <s v="6-10"/>
    <n v="6"/>
    <n v="1"/>
    <x v="0"/>
    <n v="6"/>
    <s v="Experienced"/>
    <n v="5"/>
    <n v="1"/>
    <x v="1"/>
    <n v="4"/>
    <n v="0"/>
    <m/>
    <m/>
    <n v="0"/>
    <m/>
    <n v="0"/>
    <m/>
    <n v="0"/>
    <m/>
    <n v="0"/>
    <m/>
    <n v="0"/>
    <m/>
    <m/>
    <m/>
    <m/>
    <m/>
    <m/>
    <m/>
    <m/>
    <x v="2"/>
    <m/>
    <m/>
    <m/>
    <m/>
    <m/>
    <b v="1"/>
    <b v="1"/>
    <b v="1"/>
    <n v="0"/>
    <n v="0"/>
  </r>
  <r>
    <n v="50"/>
    <x v="1"/>
    <x v="0"/>
    <n v="797"/>
    <x v="1"/>
    <n v="4"/>
    <s v="Near"/>
    <n v="1"/>
    <s v="Below College"/>
    <s v="Life Sciences"/>
    <n v="1"/>
    <n v="385"/>
    <n v="1"/>
    <x v="3"/>
    <x v="1"/>
    <n v="96"/>
    <n v="3"/>
    <s v="High"/>
    <n v="5"/>
    <s v="Director"/>
    <x v="7"/>
    <n v="2"/>
    <x v="1"/>
    <x v="2"/>
    <n v="19144"/>
    <x v="2"/>
    <n v="15815"/>
    <n v="3"/>
    <s v="Y"/>
    <x v="1"/>
    <n v="14"/>
    <n v="3"/>
    <s v="Meet Expect"/>
    <n v="1"/>
    <s v="Low"/>
    <n v="80"/>
    <n v="2"/>
    <s v="Medium"/>
    <n v="28"/>
    <s v="20+"/>
    <n v="4"/>
    <n v="2"/>
    <x v="2"/>
    <n v="10"/>
    <s v="Veteran"/>
    <n v="4"/>
    <n v="1"/>
    <x v="1"/>
    <n v="6"/>
    <n v="0"/>
    <m/>
    <m/>
    <n v="0"/>
    <m/>
    <n v="0"/>
    <m/>
    <n v="0"/>
    <m/>
    <n v="0"/>
    <m/>
    <n v="0"/>
    <m/>
    <m/>
    <m/>
    <m/>
    <m/>
    <m/>
    <m/>
    <m/>
    <x v="1"/>
    <m/>
    <m/>
    <m/>
    <m/>
    <m/>
    <b v="1"/>
    <b v="1"/>
    <b v="1"/>
    <n v="0"/>
    <n v="0"/>
  </r>
  <r>
    <n v="53"/>
    <x v="1"/>
    <x v="0"/>
    <n v="1070"/>
    <x v="1"/>
    <n v="3"/>
    <s v="Near"/>
    <n v="4"/>
    <s v="Master"/>
    <s v="Medical"/>
    <n v="1"/>
    <n v="386"/>
    <n v="3"/>
    <x v="1"/>
    <x v="1"/>
    <n v="45"/>
    <n v="3"/>
    <s v="High"/>
    <n v="4"/>
    <s v="Manager"/>
    <x v="7"/>
    <n v="3"/>
    <x v="2"/>
    <x v="1"/>
    <n v="17584"/>
    <x v="2"/>
    <n v="21016"/>
    <n v="3"/>
    <s v="Y"/>
    <x v="0"/>
    <n v="16"/>
    <n v="3"/>
    <s v="Meet Expect"/>
    <n v="4"/>
    <s v="Very High"/>
    <n v="80"/>
    <n v="3"/>
    <s v="High"/>
    <n v="21"/>
    <s v="20+"/>
    <n v="5"/>
    <n v="2"/>
    <x v="2"/>
    <n v="5"/>
    <s v="Experienced"/>
    <n v="3"/>
    <n v="1"/>
    <x v="1"/>
    <n v="3"/>
    <n v="0"/>
    <m/>
    <m/>
    <n v="0"/>
    <m/>
    <n v="0"/>
    <m/>
    <n v="0"/>
    <m/>
    <n v="0"/>
    <m/>
    <n v="0"/>
    <m/>
    <m/>
    <m/>
    <m/>
    <m/>
    <m/>
    <m/>
    <m/>
    <x v="1"/>
    <m/>
    <m/>
    <m/>
    <m/>
    <m/>
    <b v="1"/>
    <b v="1"/>
    <b v="1"/>
    <n v="0"/>
    <n v="1"/>
  </r>
  <r>
    <n v="42"/>
    <x v="1"/>
    <x v="0"/>
    <n v="635"/>
    <x v="0"/>
    <n v="1"/>
    <s v="Near"/>
    <n v="1"/>
    <s v="Below College"/>
    <s v="Life Sciences"/>
    <n v="1"/>
    <n v="387"/>
    <n v="2"/>
    <x v="0"/>
    <x v="1"/>
    <n v="99"/>
    <n v="3"/>
    <s v="High"/>
    <n v="2"/>
    <s v="Junior"/>
    <x v="0"/>
    <n v="3"/>
    <x v="2"/>
    <x v="1"/>
    <n v="4907"/>
    <x v="0"/>
    <n v="24532"/>
    <n v="1"/>
    <s v="Y"/>
    <x v="1"/>
    <n v="25"/>
    <n v="4"/>
    <s v="Exceed Expect"/>
    <n v="3"/>
    <s v="High"/>
    <n v="80"/>
    <n v="0"/>
    <s v="None"/>
    <n v="20"/>
    <s v="11-20"/>
    <n v="3"/>
    <n v="3"/>
    <x v="1"/>
    <n v="20"/>
    <s v="Veteran"/>
    <n v="16"/>
    <n v="11"/>
    <x v="2"/>
    <n v="6"/>
    <n v="0"/>
    <m/>
    <m/>
    <n v="0"/>
    <m/>
    <n v="0"/>
    <m/>
    <n v="0"/>
    <m/>
    <n v="0"/>
    <m/>
    <n v="0"/>
    <m/>
    <m/>
    <m/>
    <m/>
    <m/>
    <m/>
    <m/>
    <m/>
    <x v="0"/>
    <m/>
    <m/>
    <m/>
    <m/>
    <m/>
    <b v="1"/>
    <b v="1"/>
    <b v="1"/>
    <n v="0"/>
    <n v="0"/>
  </r>
  <r>
    <n v="29"/>
    <x v="1"/>
    <x v="1"/>
    <n v="442"/>
    <x v="0"/>
    <n v="2"/>
    <s v="Near"/>
    <n v="2"/>
    <s v="College"/>
    <s v="Life Sciences"/>
    <n v="1"/>
    <n v="388"/>
    <n v="2"/>
    <x v="0"/>
    <x v="1"/>
    <n v="44"/>
    <n v="3"/>
    <s v="High"/>
    <n v="2"/>
    <s v="Junior"/>
    <x v="0"/>
    <n v="4"/>
    <x v="0"/>
    <x v="0"/>
    <n v="4554"/>
    <x v="0"/>
    <n v="20260"/>
    <n v="1"/>
    <s v="Y"/>
    <x v="1"/>
    <n v="18"/>
    <n v="3"/>
    <s v="Meet Expect"/>
    <n v="1"/>
    <s v="Low"/>
    <n v="80"/>
    <n v="0"/>
    <s v="None"/>
    <n v="10"/>
    <s v="6-10"/>
    <n v="3"/>
    <n v="2"/>
    <x v="2"/>
    <n v="10"/>
    <s v="Veteran"/>
    <n v="7"/>
    <n v="0"/>
    <x v="0"/>
    <n v="9"/>
    <n v="0"/>
    <m/>
    <m/>
    <n v="0"/>
    <m/>
    <n v="0"/>
    <m/>
    <n v="0"/>
    <m/>
    <n v="0"/>
    <m/>
    <n v="0"/>
    <m/>
    <m/>
    <m/>
    <m/>
    <m/>
    <m/>
    <m/>
    <m/>
    <x v="2"/>
    <m/>
    <m/>
    <m/>
    <m/>
    <m/>
    <b v="1"/>
    <b v="1"/>
    <b v="1"/>
    <n v="0"/>
    <n v="0"/>
  </r>
  <r>
    <n v="55"/>
    <x v="1"/>
    <x v="0"/>
    <n v="147"/>
    <x v="1"/>
    <n v="20"/>
    <s v="Far"/>
    <n v="2"/>
    <s v="College"/>
    <s v="Technical Degree"/>
    <n v="1"/>
    <n v="389"/>
    <n v="2"/>
    <x v="0"/>
    <x v="1"/>
    <n v="37"/>
    <n v="3"/>
    <s v="High"/>
    <n v="2"/>
    <s v="Junior"/>
    <x v="2"/>
    <n v="4"/>
    <x v="0"/>
    <x v="1"/>
    <n v="5415"/>
    <x v="0"/>
    <n v="15972"/>
    <n v="3"/>
    <s v="Y"/>
    <x v="0"/>
    <n v="19"/>
    <n v="3"/>
    <s v="Meet Expect"/>
    <n v="4"/>
    <s v="Very High"/>
    <n v="80"/>
    <n v="1"/>
    <s v="Basic"/>
    <n v="12"/>
    <s v="11-20"/>
    <n v="4"/>
    <n v="3"/>
    <x v="1"/>
    <n v="10"/>
    <s v="Veteran"/>
    <n v="7"/>
    <n v="0"/>
    <x v="0"/>
    <n v="8"/>
    <n v="0"/>
    <m/>
    <m/>
    <n v="0"/>
    <m/>
    <n v="0"/>
    <m/>
    <n v="0"/>
    <m/>
    <n v="0"/>
    <m/>
    <n v="0"/>
    <m/>
    <m/>
    <m/>
    <m/>
    <m/>
    <m/>
    <m/>
    <m/>
    <x v="1"/>
    <m/>
    <m/>
    <m/>
    <m/>
    <m/>
    <b v="1"/>
    <b v="1"/>
    <b v="1"/>
    <n v="0"/>
    <n v="1"/>
  </r>
  <r>
    <n v="26"/>
    <x v="1"/>
    <x v="1"/>
    <n v="496"/>
    <x v="1"/>
    <n v="11"/>
    <s v="Far"/>
    <n v="2"/>
    <s v="College"/>
    <s v="Medical"/>
    <n v="1"/>
    <n v="390"/>
    <n v="1"/>
    <x v="3"/>
    <x v="1"/>
    <n v="60"/>
    <n v="3"/>
    <s v="High"/>
    <n v="2"/>
    <s v="Junior"/>
    <x v="4"/>
    <n v="1"/>
    <x v="3"/>
    <x v="1"/>
    <n v="4741"/>
    <x v="0"/>
    <n v="22722"/>
    <n v="1"/>
    <s v="Y"/>
    <x v="0"/>
    <n v="13"/>
    <n v="3"/>
    <s v="Meet Expect"/>
    <n v="3"/>
    <s v="High"/>
    <n v="80"/>
    <n v="1"/>
    <s v="Basic"/>
    <n v="5"/>
    <s v="0-5"/>
    <n v="3"/>
    <n v="3"/>
    <x v="1"/>
    <n v="5"/>
    <s v="Experienced"/>
    <n v="3"/>
    <n v="3"/>
    <x v="1"/>
    <n v="3"/>
    <n v="0"/>
    <m/>
    <m/>
    <n v="0"/>
    <m/>
    <n v="0"/>
    <m/>
    <n v="0"/>
    <m/>
    <n v="0"/>
    <m/>
    <n v="0"/>
    <m/>
    <m/>
    <m/>
    <m/>
    <m/>
    <m/>
    <m/>
    <m/>
    <x v="2"/>
    <m/>
    <m/>
    <m/>
    <m/>
    <m/>
    <b v="1"/>
    <b v="1"/>
    <b v="1"/>
    <n v="0"/>
    <n v="1"/>
  </r>
  <r>
    <n v="37"/>
    <x v="1"/>
    <x v="0"/>
    <n v="1372"/>
    <x v="1"/>
    <n v="1"/>
    <s v="Near"/>
    <n v="3"/>
    <s v="Bachelor"/>
    <s v="Life Sciences"/>
    <n v="1"/>
    <n v="391"/>
    <n v="4"/>
    <x v="2"/>
    <x v="0"/>
    <n v="42"/>
    <n v="3"/>
    <s v="High"/>
    <n v="1"/>
    <s v="Entry Level"/>
    <x v="1"/>
    <n v="4"/>
    <x v="0"/>
    <x v="0"/>
    <n v="2115"/>
    <x v="1"/>
    <n v="15881"/>
    <n v="1"/>
    <s v="Y"/>
    <x v="1"/>
    <n v="12"/>
    <n v="3"/>
    <s v="Meet Expect"/>
    <n v="2"/>
    <s v="Medium"/>
    <n v="80"/>
    <n v="0"/>
    <s v="None"/>
    <n v="17"/>
    <s v="11-20"/>
    <n v="3"/>
    <n v="3"/>
    <x v="1"/>
    <n v="17"/>
    <s v="Veteran"/>
    <n v="12"/>
    <n v="5"/>
    <x v="2"/>
    <n v="7"/>
    <n v="0"/>
    <m/>
    <m/>
    <n v="0"/>
    <m/>
    <n v="0"/>
    <m/>
    <n v="0"/>
    <m/>
    <n v="0"/>
    <m/>
    <n v="0"/>
    <m/>
    <m/>
    <m/>
    <m/>
    <m/>
    <m/>
    <m/>
    <m/>
    <x v="0"/>
    <m/>
    <m/>
    <m/>
    <m/>
    <m/>
    <b v="1"/>
    <b v="1"/>
    <b v="1"/>
    <n v="0"/>
    <n v="0"/>
  </r>
  <r>
    <n v="44"/>
    <x v="0"/>
    <x v="1"/>
    <n v="920"/>
    <x v="1"/>
    <n v="24"/>
    <s v="Very Far"/>
    <n v="3"/>
    <s v="Bachelor"/>
    <s v="Life Sciences"/>
    <n v="1"/>
    <n v="392"/>
    <n v="4"/>
    <x v="2"/>
    <x v="1"/>
    <n v="43"/>
    <n v="3"/>
    <s v="High"/>
    <n v="1"/>
    <s v="Entry Level"/>
    <x v="2"/>
    <n v="3"/>
    <x v="2"/>
    <x v="2"/>
    <n v="3161"/>
    <x v="0"/>
    <n v="19920"/>
    <n v="3"/>
    <s v="Y"/>
    <x v="0"/>
    <n v="22"/>
    <n v="4"/>
    <s v="Exceed Expect"/>
    <n v="4"/>
    <s v="Very High"/>
    <n v="80"/>
    <n v="1"/>
    <s v="Basic"/>
    <n v="19"/>
    <s v="11-20"/>
    <n v="0"/>
    <n v="1"/>
    <x v="0"/>
    <n v="1"/>
    <s v="New Employee"/>
    <n v="0"/>
    <n v="0"/>
    <x v="0"/>
    <n v="0"/>
    <n v="0"/>
    <m/>
    <m/>
    <n v="0"/>
    <m/>
    <n v="0"/>
    <m/>
    <n v="0"/>
    <m/>
    <n v="0"/>
    <m/>
    <n v="0"/>
    <m/>
    <m/>
    <m/>
    <m/>
    <m/>
    <m/>
    <m/>
    <m/>
    <x v="0"/>
    <m/>
    <m/>
    <m/>
    <m/>
    <m/>
    <b v="1"/>
    <b v="1"/>
    <b v="1"/>
    <n v="1"/>
    <n v="1"/>
  </r>
  <r>
    <n v="38"/>
    <x v="1"/>
    <x v="0"/>
    <n v="688"/>
    <x v="1"/>
    <n v="23"/>
    <s v="Very Far"/>
    <n v="4"/>
    <s v="Master"/>
    <s v="Life Sciences"/>
    <n v="1"/>
    <n v="393"/>
    <n v="4"/>
    <x v="2"/>
    <x v="1"/>
    <n v="82"/>
    <n v="3"/>
    <s v="High"/>
    <n v="2"/>
    <s v="Junior"/>
    <x v="4"/>
    <n v="4"/>
    <x v="0"/>
    <x v="2"/>
    <n v="5745"/>
    <x v="0"/>
    <n v="18899"/>
    <n v="9"/>
    <s v="Y"/>
    <x v="1"/>
    <n v="14"/>
    <n v="3"/>
    <s v="Meet Expect"/>
    <n v="2"/>
    <s v="Medium"/>
    <n v="80"/>
    <n v="1"/>
    <s v="Basic"/>
    <n v="10"/>
    <s v="6-10"/>
    <n v="2"/>
    <n v="3"/>
    <x v="1"/>
    <n v="2"/>
    <s v="Early Career"/>
    <n v="2"/>
    <n v="1"/>
    <x v="1"/>
    <n v="2"/>
    <n v="0"/>
    <m/>
    <m/>
    <n v="0"/>
    <m/>
    <n v="0"/>
    <m/>
    <n v="0"/>
    <m/>
    <n v="0"/>
    <m/>
    <n v="0"/>
    <m/>
    <m/>
    <m/>
    <m/>
    <m/>
    <m/>
    <m/>
    <m/>
    <x v="0"/>
    <m/>
    <m/>
    <m/>
    <m/>
    <m/>
    <b v="1"/>
    <b v="1"/>
    <b v="1"/>
    <n v="0"/>
    <n v="0"/>
  </r>
  <r>
    <n v="26"/>
    <x v="0"/>
    <x v="0"/>
    <n v="1449"/>
    <x v="1"/>
    <n v="16"/>
    <s v="Far"/>
    <n v="4"/>
    <s v="Master"/>
    <s v="Medical"/>
    <n v="1"/>
    <n v="394"/>
    <n v="1"/>
    <x v="3"/>
    <x v="1"/>
    <n v="45"/>
    <n v="3"/>
    <s v="High"/>
    <n v="1"/>
    <s v="Entry Level"/>
    <x v="2"/>
    <n v="2"/>
    <x v="1"/>
    <x v="2"/>
    <n v="2373"/>
    <x v="1"/>
    <n v="14180"/>
    <n v="2"/>
    <s v="Y"/>
    <x v="0"/>
    <n v="13"/>
    <n v="3"/>
    <s v="Meet Expect"/>
    <n v="4"/>
    <s v="Very High"/>
    <n v="80"/>
    <n v="1"/>
    <s v="Basic"/>
    <n v="5"/>
    <s v="0-5"/>
    <n v="2"/>
    <n v="3"/>
    <x v="1"/>
    <n v="3"/>
    <s v="Early Career"/>
    <n v="2"/>
    <n v="0"/>
    <x v="0"/>
    <n v="2"/>
    <n v="0"/>
    <m/>
    <m/>
    <n v="0"/>
    <m/>
    <n v="0"/>
    <m/>
    <n v="0"/>
    <m/>
    <n v="0"/>
    <m/>
    <n v="0"/>
    <m/>
    <m/>
    <m/>
    <m/>
    <m/>
    <m/>
    <m/>
    <m/>
    <x v="2"/>
    <m/>
    <m/>
    <m/>
    <m/>
    <m/>
    <b v="1"/>
    <b v="1"/>
    <b v="1"/>
    <n v="1"/>
    <n v="1"/>
  </r>
  <r>
    <n v="28"/>
    <x v="1"/>
    <x v="0"/>
    <n v="1117"/>
    <x v="1"/>
    <n v="8"/>
    <s v="Near"/>
    <n v="2"/>
    <s v="College"/>
    <s v="Life Sciences"/>
    <n v="1"/>
    <n v="395"/>
    <n v="4"/>
    <x v="2"/>
    <x v="0"/>
    <n v="66"/>
    <n v="3"/>
    <s v="High"/>
    <n v="1"/>
    <s v="Entry Level"/>
    <x v="1"/>
    <n v="4"/>
    <x v="0"/>
    <x v="0"/>
    <n v="3310"/>
    <x v="0"/>
    <n v="4488"/>
    <n v="1"/>
    <s v="Y"/>
    <x v="1"/>
    <n v="21"/>
    <n v="4"/>
    <s v="Exceed Expect"/>
    <n v="4"/>
    <s v="Very High"/>
    <n v="80"/>
    <n v="0"/>
    <s v="None"/>
    <n v="5"/>
    <s v="0-5"/>
    <n v="3"/>
    <n v="3"/>
    <x v="1"/>
    <n v="5"/>
    <s v="Experienced"/>
    <n v="3"/>
    <n v="0"/>
    <x v="0"/>
    <n v="2"/>
    <n v="0"/>
    <m/>
    <m/>
    <n v="0"/>
    <m/>
    <n v="0"/>
    <m/>
    <n v="0"/>
    <m/>
    <n v="0"/>
    <m/>
    <n v="0"/>
    <m/>
    <m/>
    <m/>
    <m/>
    <m/>
    <m/>
    <m/>
    <m/>
    <x v="2"/>
    <m/>
    <m/>
    <m/>
    <m/>
    <m/>
    <b v="1"/>
    <b v="1"/>
    <b v="1"/>
    <n v="0"/>
    <n v="0"/>
  </r>
  <r>
    <n v="49"/>
    <x v="1"/>
    <x v="1"/>
    <n v="636"/>
    <x v="1"/>
    <n v="10"/>
    <s v="Near"/>
    <n v="4"/>
    <s v="Master"/>
    <s v="Life Sciences"/>
    <n v="1"/>
    <n v="396"/>
    <n v="3"/>
    <x v="1"/>
    <x v="0"/>
    <n v="35"/>
    <n v="3"/>
    <s v="High"/>
    <n v="5"/>
    <s v="Director"/>
    <x v="7"/>
    <n v="1"/>
    <x v="3"/>
    <x v="0"/>
    <n v="18665"/>
    <x v="2"/>
    <n v="25594"/>
    <n v="9"/>
    <s v="Y"/>
    <x v="0"/>
    <n v="11"/>
    <n v="3"/>
    <s v="Meet Expect"/>
    <n v="4"/>
    <s v="Very High"/>
    <n v="80"/>
    <n v="0"/>
    <s v="None"/>
    <n v="22"/>
    <s v="20+"/>
    <n v="4"/>
    <n v="3"/>
    <x v="1"/>
    <n v="3"/>
    <s v="Early Career"/>
    <n v="2"/>
    <n v="1"/>
    <x v="1"/>
    <n v="2"/>
    <n v="0"/>
    <m/>
    <m/>
    <n v="0"/>
    <m/>
    <n v="0"/>
    <m/>
    <n v="0"/>
    <m/>
    <n v="0"/>
    <m/>
    <n v="0"/>
    <m/>
    <m/>
    <m/>
    <m/>
    <m/>
    <m/>
    <m/>
    <m/>
    <x v="1"/>
    <m/>
    <m/>
    <m/>
    <m/>
    <m/>
    <b v="1"/>
    <b v="1"/>
    <b v="1"/>
    <n v="0"/>
    <n v="1"/>
  </r>
  <r>
    <n v="36"/>
    <x v="1"/>
    <x v="0"/>
    <n v="506"/>
    <x v="1"/>
    <n v="3"/>
    <s v="Near"/>
    <n v="3"/>
    <s v="Bachelor"/>
    <s v="Technical Degree"/>
    <n v="1"/>
    <n v="397"/>
    <n v="3"/>
    <x v="1"/>
    <x v="1"/>
    <n v="30"/>
    <n v="3"/>
    <s v="High"/>
    <n v="2"/>
    <s v="Junior"/>
    <x v="1"/>
    <n v="2"/>
    <x v="1"/>
    <x v="0"/>
    <n v="4485"/>
    <x v="0"/>
    <n v="26285"/>
    <n v="4"/>
    <s v="Y"/>
    <x v="1"/>
    <n v="12"/>
    <n v="3"/>
    <s v="Meet Expect"/>
    <n v="4"/>
    <s v="Very High"/>
    <n v="80"/>
    <n v="0"/>
    <s v="None"/>
    <n v="10"/>
    <s v="6-10"/>
    <n v="2"/>
    <n v="3"/>
    <x v="1"/>
    <n v="8"/>
    <s v="Veteran"/>
    <n v="0"/>
    <n v="7"/>
    <x v="2"/>
    <n v="7"/>
    <n v="0"/>
    <m/>
    <m/>
    <n v="0"/>
    <m/>
    <n v="0"/>
    <m/>
    <n v="0"/>
    <m/>
    <n v="0"/>
    <m/>
    <n v="0"/>
    <m/>
    <m/>
    <m/>
    <m/>
    <m/>
    <m/>
    <m/>
    <m/>
    <x v="0"/>
    <m/>
    <m/>
    <m/>
    <m/>
    <m/>
    <b v="1"/>
    <b v="1"/>
    <b v="1"/>
    <n v="0"/>
    <n v="0"/>
  </r>
  <r>
    <n v="31"/>
    <x v="1"/>
    <x v="1"/>
    <n v="444"/>
    <x v="0"/>
    <n v="5"/>
    <s v="Near"/>
    <n v="3"/>
    <s v="Bachelor"/>
    <s v="Marketing"/>
    <n v="1"/>
    <n v="399"/>
    <n v="4"/>
    <x v="2"/>
    <x v="0"/>
    <n v="84"/>
    <n v="3"/>
    <s v="High"/>
    <n v="1"/>
    <s v="Entry Level"/>
    <x v="6"/>
    <n v="2"/>
    <x v="1"/>
    <x v="2"/>
    <n v="2789"/>
    <x v="1"/>
    <n v="3909"/>
    <n v="1"/>
    <s v="Y"/>
    <x v="1"/>
    <n v="11"/>
    <n v="3"/>
    <s v="Meet Expect"/>
    <n v="3"/>
    <s v="High"/>
    <n v="80"/>
    <n v="1"/>
    <s v="Basic"/>
    <n v="2"/>
    <s v="0-5"/>
    <n v="5"/>
    <n v="2"/>
    <x v="2"/>
    <n v="2"/>
    <s v="Early Career"/>
    <n v="2"/>
    <n v="2"/>
    <x v="1"/>
    <n v="2"/>
    <n v="0"/>
    <m/>
    <m/>
    <n v="0"/>
    <m/>
    <n v="0"/>
    <m/>
    <n v="0"/>
    <m/>
    <n v="0"/>
    <m/>
    <n v="0"/>
    <m/>
    <m/>
    <m/>
    <m/>
    <m/>
    <m/>
    <m/>
    <m/>
    <x v="2"/>
    <m/>
    <m/>
    <m/>
    <m/>
    <m/>
    <b v="1"/>
    <b v="1"/>
    <b v="1"/>
    <n v="0"/>
    <n v="0"/>
  </r>
  <r>
    <n v="26"/>
    <x v="0"/>
    <x v="0"/>
    <n v="950"/>
    <x v="0"/>
    <n v="4"/>
    <s v="Near"/>
    <n v="4"/>
    <s v="Master"/>
    <s v="Marketing"/>
    <n v="1"/>
    <n v="401"/>
    <n v="4"/>
    <x v="2"/>
    <x v="1"/>
    <n v="48"/>
    <n v="2"/>
    <s v="Medium"/>
    <n v="2"/>
    <s v="Junior"/>
    <x v="0"/>
    <n v="4"/>
    <x v="0"/>
    <x v="0"/>
    <n v="5828"/>
    <x v="0"/>
    <n v="8450"/>
    <n v="1"/>
    <s v="Y"/>
    <x v="0"/>
    <n v="12"/>
    <n v="3"/>
    <s v="Meet Expect"/>
    <n v="2"/>
    <s v="Medium"/>
    <n v="80"/>
    <n v="0"/>
    <s v="None"/>
    <n v="8"/>
    <s v="6-10"/>
    <n v="0"/>
    <n v="3"/>
    <x v="1"/>
    <n v="8"/>
    <s v="Veteran"/>
    <n v="7"/>
    <n v="7"/>
    <x v="2"/>
    <n v="4"/>
    <n v="0"/>
    <m/>
    <m/>
    <n v="0"/>
    <m/>
    <n v="0"/>
    <m/>
    <n v="0"/>
    <m/>
    <n v="0"/>
    <m/>
    <n v="0"/>
    <m/>
    <m/>
    <m/>
    <m/>
    <m/>
    <m/>
    <m/>
    <m/>
    <x v="2"/>
    <m/>
    <m/>
    <m/>
    <m/>
    <m/>
    <b v="1"/>
    <b v="1"/>
    <b v="1"/>
    <n v="1"/>
    <n v="1"/>
  </r>
  <r>
    <n v="37"/>
    <x v="1"/>
    <x v="1"/>
    <n v="889"/>
    <x v="1"/>
    <n v="9"/>
    <s v="Near"/>
    <n v="3"/>
    <s v="Bachelor"/>
    <s v="Medical"/>
    <n v="1"/>
    <n v="403"/>
    <n v="2"/>
    <x v="0"/>
    <x v="1"/>
    <n v="53"/>
    <n v="3"/>
    <s v="High"/>
    <n v="1"/>
    <s v="Entry Level"/>
    <x v="1"/>
    <n v="4"/>
    <x v="0"/>
    <x v="1"/>
    <n v="2326"/>
    <x v="1"/>
    <n v="11411"/>
    <n v="1"/>
    <s v="Y"/>
    <x v="0"/>
    <n v="12"/>
    <n v="3"/>
    <s v="Meet Expect"/>
    <n v="3"/>
    <s v="High"/>
    <n v="80"/>
    <n v="3"/>
    <s v="High"/>
    <n v="4"/>
    <s v="0-5"/>
    <n v="3"/>
    <n v="2"/>
    <x v="2"/>
    <n v="4"/>
    <s v="Experienced"/>
    <n v="2"/>
    <n v="1"/>
    <x v="1"/>
    <n v="2"/>
    <n v="0"/>
    <m/>
    <m/>
    <n v="0"/>
    <m/>
    <n v="0"/>
    <m/>
    <n v="0"/>
    <m/>
    <n v="0"/>
    <m/>
    <n v="0"/>
    <m/>
    <m/>
    <m/>
    <m/>
    <m/>
    <m/>
    <m/>
    <m/>
    <x v="0"/>
    <m/>
    <m/>
    <m/>
    <m/>
    <m/>
    <b v="1"/>
    <b v="1"/>
    <b v="1"/>
    <n v="0"/>
    <n v="1"/>
  </r>
  <r>
    <n v="42"/>
    <x v="1"/>
    <x v="1"/>
    <n v="555"/>
    <x v="0"/>
    <n v="26"/>
    <s v="Very Far"/>
    <n v="3"/>
    <s v="Bachelor"/>
    <s v="Marketing"/>
    <n v="1"/>
    <n v="404"/>
    <n v="3"/>
    <x v="1"/>
    <x v="0"/>
    <n v="77"/>
    <n v="3"/>
    <s v="High"/>
    <n v="4"/>
    <s v="Manager"/>
    <x v="0"/>
    <n v="2"/>
    <x v="1"/>
    <x v="1"/>
    <n v="13525"/>
    <x v="2"/>
    <n v="14864"/>
    <n v="5"/>
    <s v="Y"/>
    <x v="1"/>
    <n v="14"/>
    <n v="3"/>
    <s v="Meet Expect"/>
    <n v="4"/>
    <s v="Very High"/>
    <n v="80"/>
    <n v="1"/>
    <s v="Basic"/>
    <n v="23"/>
    <s v="20+"/>
    <n v="2"/>
    <n v="4"/>
    <x v="3"/>
    <n v="20"/>
    <s v="Veteran"/>
    <n v="4"/>
    <n v="4"/>
    <x v="2"/>
    <n v="8"/>
    <n v="0"/>
    <m/>
    <m/>
    <n v="0"/>
    <m/>
    <n v="0"/>
    <m/>
    <n v="0"/>
    <m/>
    <n v="0"/>
    <m/>
    <n v="0"/>
    <m/>
    <m/>
    <m/>
    <m/>
    <m/>
    <m/>
    <m/>
    <m/>
    <x v="0"/>
    <m/>
    <m/>
    <m/>
    <m/>
    <m/>
    <b v="1"/>
    <b v="1"/>
    <b v="1"/>
    <n v="0"/>
    <n v="0"/>
  </r>
  <r>
    <n v="18"/>
    <x v="0"/>
    <x v="0"/>
    <n v="230"/>
    <x v="1"/>
    <n v="3"/>
    <s v="Near"/>
    <n v="3"/>
    <s v="Bachelor"/>
    <s v="Life Sciences"/>
    <n v="1"/>
    <n v="405"/>
    <n v="3"/>
    <x v="1"/>
    <x v="1"/>
    <n v="54"/>
    <n v="3"/>
    <s v="High"/>
    <n v="1"/>
    <s v="Entry Level"/>
    <x v="2"/>
    <n v="3"/>
    <x v="2"/>
    <x v="0"/>
    <n v="1420"/>
    <x v="1"/>
    <n v="25233"/>
    <n v="1"/>
    <s v="Y"/>
    <x v="1"/>
    <n v="13"/>
    <n v="3"/>
    <s v="Meet Expect"/>
    <n v="3"/>
    <s v="High"/>
    <n v="80"/>
    <n v="0"/>
    <s v="None"/>
    <n v="0"/>
    <s v="0-5"/>
    <n v="2"/>
    <n v="3"/>
    <x v="1"/>
    <n v="0"/>
    <s v="New Employee"/>
    <n v="0"/>
    <n v="0"/>
    <x v="0"/>
    <n v="0"/>
    <n v="0"/>
    <m/>
    <m/>
    <n v="0"/>
    <m/>
    <n v="0"/>
    <m/>
    <n v="0"/>
    <m/>
    <n v="0"/>
    <m/>
    <n v="0"/>
    <m/>
    <m/>
    <m/>
    <m/>
    <m/>
    <m/>
    <m/>
    <m/>
    <x v="3"/>
    <m/>
    <m/>
    <m/>
    <m/>
    <m/>
    <b v="1"/>
    <b v="1"/>
    <b v="1"/>
    <n v="1"/>
    <n v="0"/>
  </r>
  <r>
    <n v="35"/>
    <x v="1"/>
    <x v="0"/>
    <n v="1232"/>
    <x v="0"/>
    <n v="16"/>
    <s v="Far"/>
    <n v="3"/>
    <s v="Bachelor"/>
    <s v="Marketing"/>
    <n v="1"/>
    <n v="406"/>
    <n v="3"/>
    <x v="1"/>
    <x v="1"/>
    <n v="96"/>
    <n v="3"/>
    <s v="High"/>
    <n v="3"/>
    <s v="Senior"/>
    <x v="0"/>
    <n v="2"/>
    <x v="1"/>
    <x v="1"/>
    <n v="8020"/>
    <x v="2"/>
    <n v="5100"/>
    <n v="0"/>
    <s v="Y"/>
    <x v="1"/>
    <n v="15"/>
    <n v="3"/>
    <s v="Meet Expect"/>
    <n v="3"/>
    <s v="High"/>
    <n v="80"/>
    <n v="2"/>
    <s v="Medium"/>
    <n v="12"/>
    <s v="11-20"/>
    <n v="3"/>
    <n v="2"/>
    <x v="2"/>
    <n v="11"/>
    <s v="Veteran"/>
    <n v="9"/>
    <n v="6"/>
    <x v="2"/>
    <n v="9"/>
    <n v="0"/>
    <m/>
    <m/>
    <n v="0"/>
    <m/>
    <n v="0"/>
    <m/>
    <n v="0"/>
    <m/>
    <n v="0"/>
    <m/>
    <n v="0"/>
    <m/>
    <m/>
    <m/>
    <m/>
    <m/>
    <m/>
    <m/>
    <m/>
    <x v="2"/>
    <m/>
    <m/>
    <m/>
    <m/>
    <m/>
    <b v="1"/>
    <b v="1"/>
    <b v="1"/>
    <n v="0"/>
    <n v="0"/>
  </r>
  <r>
    <n v="36"/>
    <x v="1"/>
    <x v="1"/>
    <n v="566"/>
    <x v="1"/>
    <n v="18"/>
    <s v="Far"/>
    <n v="4"/>
    <s v="Master"/>
    <s v="Life Sciences"/>
    <n v="1"/>
    <n v="407"/>
    <n v="3"/>
    <x v="1"/>
    <x v="1"/>
    <n v="81"/>
    <n v="4"/>
    <s v="Very High"/>
    <n v="1"/>
    <s v="Entry Level"/>
    <x v="2"/>
    <n v="4"/>
    <x v="0"/>
    <x v="1"/>
    <n v="3688"/>
    <x v="0"/>
    <n v="7122"/>
    <n v="4"/>
    <s v="Y"/>
    <x v="1"/>
    <n v="18"/>
    <n v="3"/>
    <s v="Meet Expect"/>
    <n v="4"/>
    <s v="Very High"/>
    <n v="80"/>
    <n v="2"/>
    <s v="Medium"/>
    <n v="4"/>
    <s v="0-5"/>
    <n v="2"/>
    <n v="3"/>
    <x v="1"/>
    <n v="1"/>
    <s v="New Employee"/>
    <n v="0"/>
    <n v="0"/>
    <x v="0"/>
    <n v="0"/>
    <n v="0"/>
    <m/>
    <m/>
    <n v="0"/>
    <m/>
    <n v="0"/>
    <m/>
    <n v="0"/>
    <m/>
    <n v="0"/>
    <m/>
    <n v="0"/>
    <m/>
    <m/>
    <m/>
    <m/>
    <m/>
    <m/>
    <m/>
    <m/>
    <x v="0"/>
    <m/>
    <m/>
    <m/>
    <m/>
    <m/>
    <b v="1"/>
    <b v="1"/>
    <b v="1"/>
    <n v="0"/>
    <n v="0"/>
  </r>
  <r>
    <n v="51"/>
    <x v="1"/>
    <x v="0"/>
    <n v="1302"/>
    <x v="1"/>
    <n v="2"/>
    <s v="Near"/>
    <n v="3"/>
    <s v="Bachelor"/>
    <s v="Medical"/>
    <n v="1"/>
    <n v="408"/>
    <n v="4"/>
    <x v="2"/>
    <x v="1"/>
    <n v="84"/>
    <n v="1"/>
    <s v="Low"/>
    <n v="2"/>
    <s v="Junior"/>
    <x v="3"/>
    <n v="2"/>
    <x v="1"/>
    <x v="2"/>
    <n v="5482"/>
    <x v="0"/>
    <n v="16321"/>
    <n v="5"/>
    <s v="Y"/>
    <x v="1"/>
    <n v="18"/>
    <n v="3"/>
    <s v="Meet Expect"/>
    <n v="4"/>
    <s v="Very High"/>
    <n v="80"/>
    <n v="1"/>
    <s v="Basic"/>
    <n v="13"/>
    <s v="11-20"/>
    <n v="3"/>
    <n v="3"/>
    <x v="1"/>
    <n v="4"/>
    <s v="Experienced"/>
    <n v="1"/>
    <n v="1"/>
    <x v="1"/>
    <n v="2"/>
    <n v="0"/>
    <m/>
    <m/>
    <n v="0"/>
    <m/>
    <n v="0"/>
    <m/>
    <n v="0"/>
    <m/>
    <n v="0"/>
    <m/>
    <n v="0"/>
    <m/>
    <m/>
    <m/>
    <m/>
    <m/>
    <m/>
    <m/>
    <m/>
    <x v="1"/>
    <m/>
    <m/>
    <m/>
    <m/>
    <m/>
    <b v="1"/>
    <b v="1"/>
    <b v="1"/>
    <n v="0"/>
    <n v="0"/>
  </r>
  <r>
    <n v="41"/>
    <x v="1"/>
    <x v="0"/>
    <n v="334"/>
    <x v="0"/>
    <n v="2"/>
    <s v="Near"/>
    <n v="4"/>
    <s v="Master"/>
    <s v="Life Sciences"/>
    <n v="1"/>
    <n v="410"/>
    <n v="4"/>
    <x v="2"/>
    <x v="1"/>
    <n v="88"/>
    <n v="3"/>
    <s v="High"/>
    <n v="4"/>
    <s v="Manager"/>
    <x v="5"/>
    <n v="2"/>
    <x v="1"/>
    <x v="0"/>
    <n v="16015"/>
    <x v="2"/>
    <n v="15896"/>
    <n v="1"/>
    <s v="Y"/>
    <x v="1"/>
    <n v="19"/>
    <n v="3"/>
    <s v="Meet Expect"/>
    <n v="2"/>
    <s v="Medium"/>
    <n v="80"/>
    <n v="0"/>
    <s v="None"/>
    <n v="22"/>
    <s v="20+"/>
    <n v="2"/>
    <n v="3"/>
    <x v="1"/>
    <n v="22"/>
    <s v="Veteran"/>
    <n v="10"/>
    <n v="0"/>
    <x v="0"/>
    <n v="4"/>
    <n v="0"/>
    <m/>
    <m/>
    <n v="0"/>
    <m/>
    <n v="0"/>
    <m/>
    <n v="0"/>
    <m/>
    <n v="0"/>
    <m/>
    <n v="0"/>
    <m/>
    <m/>
    <m/>
    <m/>
    <m/>
    <m/>
    <m/>
    <m/>
    <x v="0"/>
    <m/>
    <m/>
    <m/>
    <m/>
    <m/>
    <b v="1"/>
    <b v="1"/>
    <b v="1"/>
    <n v="0"/>
    <n v="0"/>
  </r>
  <r>
    <n v="18"/>
    <x v="1"/>
    <x v="0"/>
    <n v="812"/>
    <x v="0"/>
    <n v="10"/>
    <s v="Near"/>
    <n v="3"/>
    <s v="Bachelor"/>
    <s v="Medical"/>
    <n v="1"/>
    <n v="411"/>
    <n v="4"/>
    <x v="2"/>
    <x v="0"/>
    <n v="69"/>
    <n v="2"/>
    <s v="Medium"/>
    <n v="1"/>
    <s v="Entry Level"/>
    <x v="6"/>
    <n v="3"/>
    <x v="2"/>
    <x v="0"/>
    <n v="1200"/>
    <x v="1"/>
    <n v="9724"/>
    <n v="1"/>
    <s v="Y"/>
    <x v="1"/>
    <n v="12"/>
    <n v="3"/>
    <s v="Meet Expect"/>
    <n v="1"/>
    <s v="Low"/>
    <n v="80"/>
    <n v="0"/>
    <s v="None"/>
    <n v="0"/>
    <s v="0-5"/>
    <n v="2"/>
    <n v="3"/>
    <x v="1"/>
    <n v="0"/>
    <s v="New Employee"/>
    <n v="0"/>
    <n v="0"/>
    <x v="0"/>
    <n v="0"/>
    <n v="0"/>
    <m/>
    <m/>
    <n v="0"/>
    <m/>
    <n v="0"/>
    <m/>
    <n v="0"/>
    <m/>
    <n v="0"/>
    <m/>
    <n v="0"/>
    <m/>
    <m/>
    <m/>
    <m/>
    <m/>
    <m/>
    <m/>
    <m/>
    <x v="3"/>
    <m/>
    <m/>
    <m/>
    <m/>
    <m/>
    <b v="1"/>
    <b v="1"/>
    <b v="1"/>
    <n v="0"/>
    <n v="0"/>
  </r>
  <r>
    <n v="28"/>
    <x v="1"/>
    <x v="0"/>
    <n v="1476"/>
    <x v="1"/>
    <n v="16"/>
    <s v="Far"/>
    <n v="2"/>
    <s v="College"/>
    <s v="Medical"/>
    <n v="1"/>
    <n v="412"/>
    <n v="2"/>
    <x v="0"/>
    <x v="1"/>
    <n v="68"/>
    <n v="4"/>
    <s v="Very High"/>
    <n v="2"/>
    <s v="Junior"/>
    <x v="4"/>
    <n v="1"/>
    <x v="3"/>
    <x v="0"/>
    <n v="5661"/>
    <x v="0"/>
    <n v="4824"/>
    <n v="0"/>
    <s v="Y"/>
    <x v="1"/>
    <n v="19"/>
    <n v="3"/>
    <s v="Meet Expect"/>
    <n v="3"/>
    <s v="High"/>
    <n v="80"/>
    <n v="0"/>
    <s v="None"/>
    <n v="9"/>
    <s v="6-10"/>
    <n v="2"/>
    <n v="3"/>
    <x v="1"/>
    <n v="8"/>
    <s v="Veteran"/>
    <n v="3"/>
    <n v="0"/>
    <x v="0"/>
    <n v="7"/>
    <n v="0"/>
    <m/>
    <m/>
    <n v="0"/>
    <m/>
    <n v="0"/>
    <m/>
    <n v="0"/>
    <m/>
    <n v="0"/>
    <m/>
    <n v="0"/>
    <m/>
    <m/>
    <m/>
    <m/>
    <m/>
    <m/>
    <m/>
    <m/>
    <x v="2"/>
    <m/>
    <m/>
    <m/>
    <m/>
    <m/>
    <b v="1"/>
    <b v="1"/>
    <b v="1"/>
    <n v="0"/>
    <n v="0"/>
  </r>
  <r>
    <n v="31"/>
    <x v="1"/>
    <x v="0"/>
    <n v="218"/>
    <x v="0"/>
    <n v="7"/>
    <s v="Near"/>
    <n v="3"/>
    <s v="Bachelor"/>
    <s v="Technical Degree"/>
    <n v="1"/>
    <n v="416"/>
    <n v="2"/>
    <x v="0"/>
    <x v="1"/>
    <n v="100"/>
    <n v="4"/>
    <s v="Very High"/>
    <n v="2"/>
    <s v="Junior"/>
    <x v="0"/>
    <n v="4"/>
    <x v="0"/>
    <x v="1"/>
    <n v="6929"/>
    <x v="0"/>
    <n v="12241"/>
    <n v="4"/>
    <s v="Y"/>
    <x v="1"/>
    <n v="11"/>
    <n v="3"/>
    <s v="Meet Expect"/>
    <n v="2"/>
    <s v="Medium"/>
    <n v="80"/>
    <n v="1"/>
    <s v="Basic"/>
    <n v="10"/>
    <s v="6-10"/>
    <n v="3"/>
    <n v="2"/>
    <x v="2"/>
    <n v="8"/>
    <s v="Veteran"/>
    <n v="7"/>
    <n v="7"/>
    <x v="2"/>
    <n v="7"/>
    <n v="0"/>
    <m/>
    <m/>
    <n v="0"/>
    <m/>
    <n v="0"/>
    <m/>
    <n v="0"/>
    <m/>
    <n v="0"/>
    <m/>
    <n v="0"/>
    <m/>
    <m/>
    <m/>
    <m/>
    <m/>
    <m/>
    <m/>
    <m/>
    <x v="2"/>
    <m/>
    <m/>
    <m/>
    <m/>
    <m/>
    <b v="1"/>
    <b v="1"/>
    <b v="1"/>
    <n v="0"/>
    <n v="0"/>
  </r>
  <r>
    <n v="39"/>
    <x v="1"/>
    <x v="0"/>
    <n v="1132"/>
    <x v="1"/>
    <n v="1"/>
    <s v="Near"/>
    <n v="3"/>
    <s v="Bachelor"/>
    <s v="Medical"/>
    <n v="1"/>
    <n v="417"/>
    <n v="3"/>
    <x v="1"/>
    <x v="1"/>
    <n v="48"/>
    <n v="4"/>
    <s v="Very High"/>
    <n v="3"/>
    <s v="Senior"/>
    <x v="4"/>
    <n v="4"/>
    <x v="0"/>
    <x v="2"/>
    <n v="9613"/>
    <x v="2"/>
    <n v="10942"/>
    <n v="0"/>
    <s v="Y"/>
    <x v="1"/>
    <n v="17"/>
    <n v="3"/>
    <s v="Meet Expect"/>
    <n v="1"/>
    <s v="Low"/>
    <n v="80"/>
    <n v="3"/>
    <s v="High"/>
    <n v="19"/>
    <s v="11-20"/>
    <n v="5"/>
    <n v="2"/>
    <x v="2"/>
    <n v="18"/>
    <s v="Veteran"/>
    <n v="10"/>
    <n v="3"/>
    <x v="1"/>
    <n v="7"/>
    <n v="0"/>
    <m/>
    <m/>
    <n v="0"/>
    <m/>
    <n v="0"/>
    <m/>
    <n v="0"/>
    <m/>
    <n v="0"/>
    <m/>
    <n v="0"/>
    <m/>
    <m/>
    <m/>
    <m/>
    <m/>
    <m/>
    <m/>
    <m/>
    <x v="0"/>
    <m/>
    <m/>
    <m/>
    <m/>
    <m/>
    <b v="1"/>
    <b v="1"/>
    <b v="1"/>
    <n v="0"/>
    <n v="0"/>
  </r>
  <r>
    <n v="36"/>
    <x v="1"/>
    <x v="2"/>
    <n v="1105"/>
    <x v="1"/>
    <n v="24"/>
    <s v="Very Far"/>
    <n v="4"/>
    <s v="Master"/>
    <s v="Life Sciences"/>
    <n v="1"/>
    <n v="419"/>
    <n v="2"/>
    <x v="0"/>
    <x v="0"/>
    <n v="47"/>
    <n v="3"/>
    <s v="High"/>
    <n v="2"/>
    <s v="Junior"/>
    <x v="2"/>
    <n v="2"/>
    <x v="1"/>
    <x v="1"/>
    <n v="5674"/>
    <x v="0"/>
    <n v="6927"/>
    <n v="7"/>
    <s v="Y"/>
    <x v="1"/>
    <n v="15"/>
    <n v="3"/>
    <s v="Meet Expect"/>
    <n v="3"/>
    <s v="High"/>
    <n v="80"/>
    <n v="1"/>
    <s v="Basic"/>
    <n v="11"/>
    <s v="11-20"/>
    <n v="3"/>
    <n v="3"/>
    <x v="1"/>
    <n v="9"/>
    <s v="Veteran"/>
    <n v="8"/>
    <n v="0"/>
    <x v="0"/>
    <n v="8"/>
    <n v="0"/>
    <m/>
    <m/>
    <n v="0"/>
    <m/>
    <n v="0"/>
    <m/>
    <n v="0"/>
    <m/>
    <n v="0"/>
    <m/>
    <n v="0"/>
    <m/>
    <m/>
    <m/>
    <m/>
    <m/>
    <m/>
    <m/>
    <m/>
    <x v="0"/>
    <m/>
    <m/>
    <m/>
    <m/>
    <m/>
    <b v="1"/>
    <b v="1"/>
    <b v="1"/>
    <n v="0"/>
    <n v="0"/>
  </r>
  <r>
    <n v="32"/>
    <x v="1"/>
    <x v="0"/>
    <n v="906"/>
    <x v="0"/>
    <n v="7"/>
    <s v="Near"/>
    <n v="3"/>
    <s v="Bachelor"/>
    <s v="Life Sciences"/>
    <n v="1"/>
    <n v="420"/>
    <n v="4"/>
    <x v="2"/>
    <x v="1"/>
    <n v="91"/>
    <n v="2"/>
    <s v="Medium"/>
    <n v="2"/>
    <s v="Junior"/>
    <x v="0"/>
    <n v="3"/>
    <x v="2"/>
    <x v="1"/>
    <n v="5484"/>
    <x v="0"/>
    <n v="16985"/>
    <n v="1"/>
    <s v="Y"/>
    <x v="1"/>
    <n v="14"/>
    <n v="3"/>
    <s v="Meet Expect"/>
    <n v="3"/>
    <s v="High"/>
    <n v="80"/>
    <n v="1"/>
    <s v="Basic"/>
    <n v="13"/>
    <s v="11-20"/>
    <n v="3"/>
    <n v="2"/>
    <x v="2"/>
    <n v="13"/>
    <s v="Veteran"/>
    <n v="8"/>
    <n v="4"/>
    <x v="2"/>
    <n v="8"/>
    <n v="0"/>
    <m/>
    <m/>
    <n v="0"/>
    <m/>
    <n v="0"/>
    <m/>
    <n v="0"/>
    <m/>
    <n v="0"/>
    <m/>
    <n v="0"/>
    <m/>
    <m/>
    <m/>
    <m/>
    <m/>
    <m/>
    <m/>
    <m/>
    <x v="2"/>
    <m/>
    <m/>
    <m/>
    <m/>
    <m/>
    <b v="1"/>
    <b v="1"/>
    <b v="1"/>
    <n v="0"/>
    <n v="0"/>
  </r>
  <r>
    <n v="38"/>
    <x v="1"/>
    <x v="0"/>
    <n v="849"/>
    <x v="1"/>
    <n v="25"/>
    <s v="Very Far"/>
    <n v="2"/>
    <s v="College"/>
    <s v="Life Sciences"/>
    <n v="1"/>
    <n v="421"/>
    <n v="1"/>
    <x v="3"/>
    <x v="0"/>
    <n v="81"/>
    <n v="2"/>
    <s v="Medium"/>
    <n v="3"/>
    <s v="Senior"/>
    <x v="7"/>
    <n v="2"/>
    <x v="1"/>
    <x v="1"/>
    <n v="12061"/>
    <x v="2"/>
    <n v="26707"/>
    <n v="3"/>
    <s v="Y"/>
    <x v="1"/>
    <n v="17"/>
    <n v="3"/>
    <s v="Meet Expect"/>
    <n v="3"/>
    <s v="High"/>
    <n v="80"/>
    <n v="1"/>
    <s v="Basic"/>
    <n v="19"/>
    <s v="11-20"/>
    <n v="2"/>
    <n v="3"/>
    <x v="1"/>
    <n v="10"/>
    <s v="Veteran"/>
    <n v="8"/>
    <n v="0"/>
    <x v="0"/>
    <n v="1"/>
    <n v="0"/>
    <m/>
    <m/>
    <n v="0"/>
    <m/>
    <n v="0"/>
    <m/>
    <n v="0"/>
    <m/>
    <n v="0"/>
    <m/>
    <n v="0"/>
    <m/>
    <m/>
    <m/>
    <m/>
    <m/>
    <m/>
    <m/>
    <m/>
    <x v="0"/>
    <m/>
    <m/>
    <m/>
    <m/>
    <m/>
    <b v="1"/>
    <b v="1"/>
    <b v="1"/>
    <n v="0"/>
    <n v="0"/>
  </r>
  <r>
    <n v="58"/>
    <x v="1"/>
    <x v="2"/>
    <n v="390"/>
    <x v="1"/>
    <n v="1"/>
    <s v="Near"/>
    <n v="4"/>
    <s v="Master"/>
    <s v="Life Sciences"/>
    <n v="1"/>
    <n v="422"/>
    <n v="4"/>
    <x v="2"/>
    <x v="1"/>
    <n v="32"/>
    <n v="1"/>
    <s v="Low"/>
    <n v="2"/>
    <s v="Junior"/>
    <x v="4"/>
    <n v="3"/>
    <x v="2"/>
    <x v="2"/>
    <n v="5660"/>
    <x v="0"/>
    <n v="17056"/>
    <n v="2"/>
    <s v="Y"/>
    <x v="0"/>
    <n v="13"/>
    <n v="3"/>
    <s v="Meet Expect"/>
    <n v="4"/>
    <s v="Very High"/>
    <n v="80"/>
    <n v="1"/>
    <s v="Basic"/>
    <n v="12"/>
    <s v="11-20"/>
    <n v="2"/>
    <n v="3"/>
    <x v="1"/>
    <n v="5"/>
    <s v="Experienced"/>
    <n v="3"/>
    <n v="1"/>
    <x v="1"/>
    <n v="2"/>
    <n v="0"/>
    <m/>
    <m/>
    <n v="0"/>
    <m/>
    <n v="0"/>
    <m/>
    <n v="0"/>
    <m/>
    <n v="0"/>
    <m/>
    <n v="0"/>
    <m/>
    <m/>
    <m/>
    <m/>
    <m/>
    <m/>
    <m/>
    <m/>
    <x v="1"/>
    <m/>
    <m/>
    <m/>
    <m/>
    <m/>
    <b v="1"/>
    <b v="1"/>
    <b v="1"/>
    <n v="0"/>
    <n v="1"/>
  </r>
  <r>
    <n v="31"/>
    <x v="1"/>
    <x v="0"/>
    <n v="691"/>
    <x v="1"/>
    <n v="5"/>
    <s v="Near"/>
    <n v="4"/>
    <s v="Master"/>
    <s v="Technical Degree"/>
    <n v="1"/>
    <n v="423"/>
    <n v="3"/>
    <x v="1"/>
    <x v="1"/>
    <n v="86"/>
    <n v="3"/>
    <s v="High"/>
    <n v="1"/>
    <s v="Entry Level"/>
    <x v="1"/>
    <n v="4"/>
    <x v="0"/>
    <x v="1"/>
    <n v="4821"/>
    <x v="0"/>
    <n v="10077"/>
    <n v="0"/>
    <s v="Y"/>
    <x v="0"/>
    <n v="12"/>
    <n v="3"/>
    <s v="Meet Expect"/>
    <n v="3"/>
    <s v="High"/>
    <n v="80"/>
    <n v="1"/>
    <s v="Basic"/>
    <n v="6"/>
    <s v="6-10"/>
    <n v="4"/>
    <n v="3"/>
    <x v="1"/>
    <n v="5"/>
    <s v="Experienced"/>
    <n v="2"/>
    <n v="0"/>
    <x v="0"/>
    <n v="3"/>
    <n v="0"/>
    <m/>
    <m/>
    <n v="0"/>
    <m/>
    <n v="0"/>
    <m/>
    <n v="0"/>
    <m/>
    <n v="0"/>
    <m/>
    <n v="0"/>
    <m/>
    <m/>
    <m/>
    <m/>
    <m/>
    <m/>
    <m/>
    <m/>
    <x v="2"/>
    <m/>
    <m/>
    <m/>
    <m/>
    <m/>
    <b v="1"/>
    <b v="1"/>
    <b v="1"/>
    <n v="0"/>
    <n v="1"/>
  </r>
  <r>
    <n v="31"/>
    <x v="1"/>
    <x v="0"/>
    <n v="106"/>
    <x v="2"/>
    <n v="2"/>
    <s v="Near"/>
    <n v="3"/>
    <s v="Bachelor"/>
    <s v="Human Resources"/>
    <n v="1"/>
    <n v="424"/>
    <n v="1"/>
    <x v="3"/>
    <x v="1"/>
    <n v="62"/>
    <n v="2"/>
    <s v="Medium"/>
    <n v="2"/>
    <s v="Junior"/>
    <x v="8"/>
    <n v="1"/>
    <x v="3"/>
    <x v="1"/>
    <n v="6410"/>
    <x v="0"/>
    <n v="17822"/>
    <n v="3"/>
    <s v="Y"/>
    <x v="1"/>
    <n v="12"/>
    <n v="3"/>
    <s v="Meet Expect"/>
    <n v="4"/>
    <s v="Very High"/>
    <n v="80"/>
    <n v="0"/>
    <s v="None"/>
    <n v="9"/>
    <s v="6-10"/>
    <n v="1"/>
    <n v="3"/>
    <x v="1"/>
    <n v="2"/>
    <s v="Early Career"/>
    <n v="2"/>
    <n v="1"/>
    <x v="1"/>
    <n v="0"/>
    <n v="0"/>
    <m/>
    <m/>
    <n v="0"/>
    <m/>
    <n v="0"/>
    <m/>
    <n v="0"/>
    <m/>
    <n v="0"/>
    <m/>
    <n v="0"/>
    <m/>
    <m/>
    <m/>
    <m/>
    <m/>
    <m/>
    <m/>
    <m/>
    <x v="2"/>
    <m/>
    <m/>
    <m/>
    <m/>
    <m/>
    <b v="1"/>
    <b v="1"/>
    <b v="1"/>
    <n v="0"/>
    <n v="0"/>
  </r>
  <r>
    <n v="45"/>
    <x v="1"/>
    <x v="1"/>
    <n v="1249"/>
    <x v="1"/>
    <n v="7"/>
    <s v="Near"/>
    <n v="3"/>
    <s v="Bachelor"/>
    <s v="Life Sciences"/>
    <n v="1"/>
    <n v="425"/>
    <n v="1"/>
    <x v="3"/>
    <x v="1"/>
    <n v="97"/>
    <n v="3"/>
    <s v="High"/>
    <n v="3"/>
    <s v="Senior"/>
    <x v="2"/>
    <n v="1"/>
    <x v="3"/>
    <x v="2"/>
    <n v="5210"/>
    <x v="0"/>
    <n v="20308"/>
    <n v="1"/>
    <s v="Y"/>
    <x v="1"/>
    <n v="18"/>
    <n v="3"/>
    <s v="Meet Expect"/>
    <n v="1"/>
    <s v="Low"/>
    <n v="80"/>
    <n v="1"/>
    <s v="Basic"/>
    <n v="24"/>
    <s v="20+"/>
    <n v="2"/>
    <n v="3"/>
    <x v="1"/>
    <n v="24"/>
    <s v="Veteran"/>
    <n v="9"/>
    <n v="9"/>
    <x v="2"/>
    <n v="11"/>
    <n v="0"/>
    <m/>
    <m/>
    <n v="0"/>
    <m/>
    <n v="0"/>
    <m/>
    <n v="0"/>
    <m/>
    <n v="0"/>
    <m/>
    <n v="0"/>
    <m/>
    <m/>
    <m/>
    <m/>
    <m/>
    <m/>
    <m/>
    <m/>
    <x v="0"/>
    <m/>
    <m/>
    <m/>
    <m/>
    <m/>
    <b v="1"/>
    <b v="1"/>
    <b v="1"/>
    <n v="0"/>
    <n v="0"/>
  </r>
  <r>
    <n v="31"/>
    <x v="1"/>
    <x v="0"/>
    <n v="192"/>
    <x v="1"/>
    <n v="2"/>
    <s v="Near"/>
    <n v="4"/>
    <s v="Master"/>
    <s v="Life Sciences"/>
    <n v="1"/>
    <n v="426"/>
    <n v="3"/>
    <x v="1"/>
    <x v="1"/>
    <n v="32"/>
    <n v="3"/>
    <s v="High"/>
    <n v="1"/>
    <s v="Entry Level"/>
    <x v="1"/>
    <n v="4"/>
    <x v="0"/>
    <x v="2"/>
    <n v="2695"/>
    <x v="1"/>
    <n v="7747"/>
    <n v="0"/>
    <s v="Y"/>
    <x v="0"/>
    <n v="18"/>
    <n v="3"/>
    <s v="Meet Expect"/>
    <n v="2"/>
    <s v="Medium"/>
    <n v="80"/>
    <n v="1"/>
    <s v="Basic"/>
    <n v="3"/>
    <s v="0-5"/>
    <n v="2"/>
    <n v="1"/>
    <x v="0"/>
    <n v="2"/>
    <s v="Early Career"/>
    <n v="2"/>
    <n v="2"/>
    <x v="1"/>
    <n v="2"/>
    <n v="0"/>
    <m/>
    <m/>
    <n v="0"/>
    <m/>
    <n v="0"/>
    <m/>
    <n v="0"/>
    <m/>
    <n v="0"/>
    <m/>
    <n v="0"/>
    <m/>
    <m/>
    <m/>
    <m/>
    <m/>
    <m/>
    <m/>
    <m/>
    <x v="2"/>
    <m/>
    <m/>
    <m/>
    <m/>
    <m/>
    <b v="1"/>
    <b v="1"/>
    <b v="1"/>
    <n v="0"/>
    <n v="1"/>
  </r>
  <r>
    <n v="33"/>
    <x v="1"/>
    <x v="1"/>
    <n v="553"/>
    <x v="1"/>
    <n v="5"/>
    <s v="Near"/>
    <n v="4"/>
    <s v="Master"/>
    <s v="Life Sciences"/>
    <n v="1"/>
    <n v="428"/>
    <n v="4"/>
    <x v="2"/>
    <x v="0"/>
    <n v="74"/>
    <n v="3"/>
    <s v="High"/>
    <n v="3"/>
    <s v="Senior"/>
    <x v="5"/>
    <n v="2"/>
    <x v="1"/>
    <x v="1"/>
    <n v="11878"/>
    <x v="2"/>
    <n v="23364"/>
    <n v="6"/>
    <s v="Y"/>
    <x v="1"/>
    <n v="11"/>
    <n v="3"/>
    <s v="Meet Expect"/>
    <n v="2"/>
    <s v="Medium"/>
    <n v="80"/>
    <n v="2"/>
    <s v="Medium"/>
    <n v="12"/>
    <s v="11-20"/>
    <n v="2"/>
    <n v="3"/>
    <x v="1"/>
    <n v="10"/>
    <s v="Veteran"/>
    <n v="6"/>
    <n v="8"/>
    <x v="2"/>
    <n v="8"/>
    <n v="0"/>
    <m/>
    <m/>
    <n v="0"/>
    <m/>
    <n v="0"/>
    <m/>
    <n v="0"/>
    <m/>
    <n v="0"/>
    <m/>
    <n v="0"/>
    <m/>
    <m/>
    <m/>
    <m/>
    <m/>
    <m/>
    <m/>
    <m/>
    <x v="2"/>
    <m/>
    <m/>
    <m/>
    <m/>
    <m/>
    <b v="1"/>
    <b v="1"/>
    <b v="1"/>
    <n v="0"/>
    <n v="0"/>
  </r>
  <r>
    <n v="39"/>
    <x v="1"/>
    <x v="0"/>
    <n v="117"/>
    <x v="1"/>
    <n v="10"/>
    <s v="Near"/>
    <n v="1"/>
    <s v="Below College"/>
    <s v="Medical"/>
    <n v="1"/>
    <n v="429"/>
    <n v="3"/>
    <x v="1"/>
    <x v="1"/>
    <n v="99"/>
    <n v="3"/>
    <s v="High"/>
    <n v="4"/>
    <s v="Manager"/>
    <x v="5"/>
    <n v="1"/>
    <x v="3"/>
    <x v="1"/>
    <n v="17068"/>
    <x v="2"/>
    <n v="5355"/>
    <n v="1"/>
    <s v="Y"/>
    <x v="0"/>
    <n v="14"/>
    <n v="3"/>
    <s v="Meet Expect"/>
    <n v="4"/>
    <s v="Very High"/>
    <n v="80"/>
    <n v="0"/>
    <s v="None"/>
    <n v="21"/>
    <s v="20+"/>
    <n v="3"/>
    <n v="3"/>
    <x v="1"/>
    <n v="21"/>
    <s v="Veteran"/>
    <n v="9"/>
    <n v="11"/>
    <x v="2"/>
    <n v="10"/>
    <n v="0"/>
    <m/>
    <m/>
    <n v="0"/>
    <m/>
    <n v="0"/>
    <m/>
    <n v="0"/>
    <m/>
    <n v="0"/>
    <m/>
    <n v="0"/>
    <m/>
    <m/>
    <m/>
    <m/>
    <m/>
    <m/>
    <m/>
    <m/>
    <x v="0"/>
    <m/>
    <m/>
    <m/>
    <m/>
    <m/>
    <b v="1"/>
    <b v="1"/>
    <b v="1"/>
    <n v="0"/>
    <n v="1"/>
  </r>
  <r>
    <n v="43"/>
    <x v="1"/>
    <x v="1"/>
    <n v="185"/>
    <x v="1"/>
    <n v="10"/>
    <s v="Near"/>
    <n v="4"/>
    <s v="Master"/>
    <s v="Life Sciences"/>
    <n v="1"/>
    <n v="430"/>
    <n v="3"/>
    <x v="1"/>
    <x v="0"/>
    <n v="33"/>
    <n v="3"/>
    <s v="High"/>
    <n v="1"/>
    <s v="Entry Level"/>
    <x v="2"/>
    <n v="4"/>
    <x v="0"/>
    <x v="0"/>
    <n v="2455"/>
    <x v="1"/>
    <n v="10675"/>
    <n v="0"/>
    <s v="Y"/>
    <x v="1"/>
    <n v="19"/>
    <n v="3"/>
    <s v="Meet Expect"/>
    <n v="1"/>
    <s v="Low"/>
    <n v="80"/>
    <n v="0"/>
    <s v="None"/>
    <n v="9"/>
    <s v="6-10"/>
    <n v="5"/>
    <n v="3"/>
    <x v="1"/>
    <n v="8"/>
    <s v="Veteran"/>
    <n v="7"/>
    <n v="1"/>
    <x v="1"/>
    <n v="7"/>
    <n v="0"/>
    <m/>
    <m/>
    <n v="0"/>
    <m/>
    <n v="0"/>
    <m/>
    <n v="0"/>
    <m/>
    <n v="0"/>
    <m/>
    <n v="0"/>
    <m/>
    <m/>
    <m/>
    <m/>
    <m/>
    <m/>
    <m/>
    <m/>
    <x v="0"/>
    <m/>
    <m/>
    <m/>
    <m/>
    <m/>
    <b v="1"/>
    <b v="1"/>
    <b v="1"/>
    <n v="0"/>
    <n v="0"/>
  </r>
  <r>
    <n v="49"/>
    <x v="1"/>
    <x v="0"/>
    <n v="1091"/>
    <x v="1"/>
    <n v="1"/>
    <s v="Near"/>
    <n v="2"/>
    <s v="College"/>
    <s v="Technical Degree"/>
    <n v="1"/>
    <n v="431"/>
    <n v="3"/>
    <x v="1"/>
    <x v="0"/>
    <n v="90"/>
    <n v="2"/>
    <s v="Medium"/>
    <n v="4"/>
    <s v="Manager"/>
    <x v="4"/>
    <n v="3"/>
    <x v="2"/>
    <x v="0"/>
    <n v="13964"/>
    <x v="2"/>
    <n v="17810"/>
    <n v="7"/>
    <s v="Y"/>
    <x v="0"/>
    <n v="12"/>
    <n v="3"/>
    <s v="Meet Expect"/>
    <n v="4"/>
    <s v="Very High"/>
    <n v="80"/>
    <n v="0"/>
    <s v="None"/>
    <n v="25"/>
    <s v="20+"/>
    <n v="2"/>
    <n v="3"/>
    <x v="1"/>
    <n v="7"/>
    <s v="Experienced"/>
    <n v="1"/>
    <n v="0"/>
    <x v="0"/>
    <n v="7"/>
    <n v="0"/>
    <m/>
    <m/>
    <n v="0"/>
    <m/>
    <n v="0"/>
    <m/>
    <n v="0"/>
    <m/>
    <n v="0"/>
    <m/>
    <n v="0"/>
    <m/>
    <m/>
    <m/>
    <m/>
    <m/>
    <m/>
    <m/>
    <m/>
    <x v="1"/>
    <m/>
    <m/>
    <m/>
    <m/>
    <m/>
    <b v="1"/>
    <b v="1"/>
    <b v="1"/>
    <n v="0"/>
    <n v="1"/>
  </r>
  <r>
    <n v="52"/>
    <x v="0"/>
    <x v="0"/>
    <n v="723"/>
    <x v="1"/>
    <n v="8"/>
    <s v="Near"/>
    <n v="4"/>
    <s v="Master"/>
    <s v="Medical"/>
    <n v="1"/>
    <n v="433"/>
    <n v="3"/>
    <x v="1"/>
    <x v="1"/>
    <n v="85"/>
    <n v="2"/>
    <s v="Medium"/>
    <n v="2"/>
    <s v="Junior"/>
    <x v="1"/>
    <n v="2"/>
    <x v="1"/>
    <x v="1"/>
    <n v="4941"/>
    <x v="0"/>
    <n v="17747"/>
    <n v="2"/>
    <s v="Y"/>
    <x v="1"/>
    <n v="15"/>
    <n v="3"/>
    <s v="Meet Expect"/>
    <n v="1"/>
    <s v="Low"/>
    <n v="80"/>
    <n v="0"/>
    <s v="None"/>
    <n v="11"/>
    <s v="11-20"/>
    <n v="3"/>
    <n v="2"/>
    <x v="2"/>
    <n v="8"/>
    <s v="Veteran"/>
    <n v="2"/>
    <n v="7"/>
    <x v="2"/>
    <n v="7"/>
    <n v="0"/>
    <m/>
    <m/>
    <n v="0"/>
    <m/>
    <n v="0"/>
    <m/>
    <n v="0"/>
    <m/>
    <n v="0"/>
    <m/>
    <n v="0"/>
    <m/>
    <m/>
    <m/>
    <m/>
    <m/>
    <m/>
    <m/>
    <m/>
    <x v="1"/>
    <m/>
    <m/>
    <m/>
    <m/>
    <m/>
    <b v="1"/>
    <b v="1"/>
    <b v="1"/>
    <n v="1"/>
    <n v="0"/>
  </r>
  <r>
    <n v="27"/>
    <x v="1"/>
    <x v="0"/>
    <n v="1220"/>
    <x v="1"/>
    <n v="5"/>
    <s v="Near"/>
    <n v="3"/>
    <s v="Bachelor"/>
    <s v="Life Sciences"/>
    <n v="1"/>
    <n v="434"/>
    <n v="3"/>
    <x v="1"/>
    <x v="0"/>
    <n v="85"/>
    <n v="3"/>
    <s v="High"/>
    <n v="1"/>
    <s v="Entry Level"/>
    <x v="1"/>
    <n v="2"/>
    <x v="1"/>
    <x v="0"/>
    <n v="2478"/>
    <x v="1"/>
    <n v="20938"/>
    <n v="1"/>
    <s v="Y"/>
    <x v="0"/>
    <n v="12"/>
    <n v="3"/>
    <s v="Meet Expect"/>
    <n v="2"/>
    <s v="Medium"/>
    <n v="80"/>
    <n v="0"/>
    <s v="None"/>
    <n v="4"/>
    <s v="0-5"/>
    <n v="2"/>
    <n v="2"/>
    <x v="2"/>
    <n v="4"/>
    <s v="Experienced"/>
    <n v="3"/>
    <n v="1"/>
    <x v="1"/>
    <n v="2"/>
    <n v="0"/>
    <m/>
    <m/>
    <n v="0"/>
    <m/>
    <n v="0"/>
    <m/>
    <n v="0"/>
    <m/>
    <n v="0"/>
    <m/>
    <n v="0"/>
    <m/>
    <m/>
    <m/>
    <m/>
    <m/>
    <m/>
    <m/>
    <m/>
    <x v="2"/>
    <m/>
    <m/>
    <m/>
    <m/>
    <m/>
    <b v="1"/>
    <b v="1"/>
    <b v="1"/>
    <n v="0"/>
    <n v="1"/>
  </r>
  <r>
    <n v="32"/>
    <x v="1"/>
    <x v="0"/>
    <n v="588"/>
    <x v="0"/>
    <n v="8"/>
    <s v="Near"/>
    <n v="2"/>
    <s v="College"/>
    <s v="Technical Degree"/>
    <n v="1"/>
    <n v="436"/>
    <n v="3"/>
    <x v="1"/>
    <x v="0"/>
    <n v="65"/>
    <n v="2"/>
    <s v="Medium"/>
    <n v="2"/>
    <s v="Junior"/>
    <x v="0"/>
    <n v="2"/>
    <x v="1"/>
    <x v="1"/>
    <n v="5228"/>
    <x v="0"/>
    <n v="24624"/>
    <n v="1"/>
    <s v="Y"/>
    <x v="0"/>
    <n v="11"/>
    <n v="3"/>
    <s v="Meet Expect"/>
    <n v="4"/>
    <s v="Very High"/>
    <n v="80"/>
    <n v="0"/>
    <s v="None"/>
    <n v="13"/>
    <s v="11-20"/>
    <n v="2"/>
    <n v="3"/>
    <x v="1"/>
    <n v="13"/>
    <s v="Veteran"/>
    <n v="12"/>
    <n v="11"/>
    <x v="2"/>
    <n v="9"/>
    <n v="0"/>
    <m/>
    <m/>
    <n v="0"/>
    <m/>
    <n v="0"/>
    <m/>
    <n v="0"/>
    <m/>
    <n v="0"/>
    <m/>
    <n v="0"/>
    <m/>
    <m/>
    <m/>
    <m/>
    <m/>
    <m/>
    <m/>
    <m/>
    <x v="2"/>
    <m/>
    <m/>
    <m/>
    <m/>
    <m/>
    <b v="1"/>
    <b v="1"/>
    <b v="1"/>
    <n v="0"/>
    <n v="1"/>
  </r>
  <r>
    <n v="27"/>
    <x v="1"/>
    <x v="0"/>
    <n v="1377"/>
    <x v="0"/>
    <n v="2"/>
    <s v="Near"/>
    <n v="3"/>
    <s v="Bachelor"/>
    <s v="Life Sciences"/>
    <n v="1"/>
    <n v="437"/>
    <n v="4"/>
    <x v="2"/>
    <x v="1"/>
    <n v="74"/>
    <n v="3"/>
    <s v="High"/>
    <n v="2"/>
    <s v="Junior"/>
    <x v="0"/>
    <n v="3"/>
    <x v="2"/>
    <x v="0"/>
    <n v="4478"/>
    <x v="0"/>
    <n v="5242"/>
    <n v="1"/>
    <s v="Y"/>
    <x v="0"/>
    <n v="11"/>
    <n v="3"/>
    <s v="Meet Expect"/>
    <n v="1"/>
    <s v="Low"/>
    <n v="80"/>
    <n v="0"/>
    <s v="None"/>
    <n v="5"/>
    <s v="0-5"/>
    <n v="3"/>
    <n v="3"/>
    <x v="1"/>
    <n v="5"/>
    <s v="Experienced"/>
    <n v="4"/>
    <n v="0"/>
    <x v="0"/>
    <n v="4"/>
    <n v="0"/>
    <m/>
    <m/>
    <n v="0"/>
    <m/>
    <n v="0"/>
    <m/>
    <n v="0"/>
    <m/>
    <n v="0"/>
    <m/>
    <n v="0"/>
    <m/>
    <m/>
    <m/>
    <m/>
    <m/>
    <m/>
    <m/>
    <m/>
    <x v="2"/>
    <m/>
    <m/>
    <m/>
    <m/>
    <m/>
    <b v="1"/>
    <b v="1"/>
    <b v="1"/>
    <n v="0"/>
    <n v="1"/>
  </r>
  <r>
    <n v="31"/>
    <x v="1"/>
    <x v="0"/>
    <n v="691"/>
    <x v="0"/>
    <n v="7"/>
    <s v="Near"/>
    <n v="3"/>
    <s v="Bachelor"/>
    <s v="Marketing"/>
    <n v="1"/>
    <n v="438"/>
    <n v="4"/>
    <x v="2"/>
    <x v="1"/>
    <n v="73"/>
    <n v="3"/>
    <s v="High"/>
    <n v="2"/>
    <s v="Junior"/>
    <x v="0"/>
    <n v="4"/>
    <x v="0"/>
    <x v="2"/>
    <n v="7547"/>
    <x v="2"/>
    <n v="7143"/>
    <n v="4"/>
    <s v="Y"/>
    <x v="1"/>
    <n v="12"/>
    <n v="3"/>
    <s v="Meet Expect"/>
    <n v="4"/>
    <s v="Very High"/>
    <n v="80"/>
    <n v="3"/>
    <s v="High"/>
    <n v="13"/>
    <s v="11-20"/>
    <n v="3"/>
    <n v="3"/>
    <x v="1"/>
    <n v="7"/>
    <s v="Experienced"/>
    <n v="7"/>
    <n v="1"/>
    <x v="1"/>
    <n v="7"/>
    <n v="0"/>
    <m/>
    <m/>
    <n v="0"/>
    <m/>
    <n v="0"/>
    <m/>
    <n v="0"/>
    <m/>
    <n v="0"/>
    <m/>
    <n v="0"/>
    <m/>
    <m/>
    <m/>
    <m/>
    <m/>
    <m/>
    <m/>
    <m/>
    <x v="2"/>
    <m/>
    <m/>
    <m/>
    <m/>
    <m/>
    <b v="1"/>
    <b v="1"/>
    <b v="1"/>
    <n v="0"/>
    <n v="0"/>
  </r>
  <r>
    <n v="32"/>
    <x v="1"/>
    <x v="0"/>
    <n v="1018"/>
    <x v="1"/>
    <n v="2"/>
    <s v="Near"/>
    <n v="4"/>
    <s v="Master"/>
    <s v="Medical"/>
    <n v="1"/>
    <n v="439"/>
    <n v="1"/>
    <x v="3"/>
    <x v="0"/>
    <n v="74"/>
    <n v="4"/>
    <s v="Very High"/>
    <n v="2"/>
    <s v="Junior"/>
    <x v="1"/>
    <n v="4"/>
    <x v="0"/>
    <x v="0"/>
    <n v="5055"/>
    <x v="0"/>
    <n v="10557"/>
    <n v="7"/>
    <s v="Y"/>
    <x v="1"/>
    <n v="16"/>
    <n v="3"/>
    <s v="Meet Expect"/>
    <n v="3"/>
    <s v="High"/>
    <n v="80"/>
    <n v="0"/>
    <s v="None"/>
    <n v="10"/>
    <s v="6-10"/>
    <n v="0"/>
    <n v="2"/>
    <x v="2"/>
    <n v="7"/>
    <s v="Experienced"/>
    <n v="7"/>
    <n v="0"/>
    <x v="0"/>
    <n v="7"/>
    <n v="0"/>
    <m/>
    <m/>
    <n v="0"/>
    <m/>
    <n v="0"/>
    <m/>
    <n v="0"/>
    <m/>
    <n v="0"/>
    <m/>
    <n v="0"/>
    <m/>
    <m/>
    <m/>
    <m/>
    <m/>
    <m/>
    <m/>
    <m/>
    <x v="2"/>
    <m/>
    <m/>
    <m/>
    <m/>
    <m/>
    <b v="1"/>
    <b v="1"/>
    <b v="1"/>
    <n v="0"/>
    <n v="0"/>
  </r>
  <r>
    <n v="28"/>
    <x v="0"/>
    <x v="0"/>
    <n v="1157"/>
    <x v="1"/>
    <n v="2"/>
    <s v="Near"/>
    <n v="4"/>
    <s v="Master"/>
    <s v="Medical"/>
    <n v="1"/>
    <n v="440"/>
    <n v="1"/>
    <x v="3"/>
    <x v="1"/>
    <n v="84"/>
    <n v="1"/>
    <s v="Low"/>
    <n v="1"/>
    <s v="Entry Level"/>
    <x v="1"/>
    <n v="4"/>
    <x v="0"/>
    <x v="1"/>
    <n v="3464"/>
    <x v="0"/>
    <n v="24737"/>
    <n v="5"/>
    <s v="Y"/>
    <x v="0"/>
    <n v="13"/>
    <n v="3"/>
    <s v="Meet Expect"/>
    <n v="4"/>
    <s v="Very High"/>
    <n v="80"/>
    <n v="0"/>
    <s v="None"/>
    <n v="5"/>
    <s v="0-5"/>
    <n v="4"/>
    <n v="2"/>
    <x v="2"/>
    <n v="3"/>
    <s v="Early Career"/>
    <n v="2"/>
    <n v="2"/>
    <x v="1"/>
    <n v="2"/>
    <n v="0"/>
    <m/>
    <m/>
    <n v="0"/>
    <m/>
    <n v="0"/>
    <m/>
    <n v="0"/>
    <m/>
    <n v="0"/>
    <m/>
    <n v="0"/>
    <m/>
    <m/>
    <m/>
    <m/>
    <m/>
    <m/>
    <m/>
    <m/>
    <x v="2"/>
    <m/>
    <m/>
    <m/>
    <m/>
    <m/>
    <b v="1"/>
    <b v="1"/>
    <b v="1"/>
    <n v="1"/>
    <n v="1"/>
  </r>
  <r>
    <n v="30"/>
    <x v="1"/>
    <x v="0"/>
    <n v="1275"/>
    <x v="1"/>
    <n v="28"/>
    <s v="Very Far"/>
    <n v="2"/>
    <s v="College"/>
    <s v="Medical"/>
    <n v="1"/>
    <n v="441"/>
    <n v="4"/>
    <x v="2"/>
    <x v="0"/>
    <n v="64"/>
    <n v="3"/>
    <s v="High"/>
    <n v="2"/>
    <s v="Junior"/>
    <x v="1"/>
    <n v="4"/>
    <x v="0"/>
    <x v="1"/>
    <n v="5775"/>
    <x v="0"/>
    <n v="11934"/>
    <n v="1"/>
    <s v="Y"/>
    <x v="1"/>
    <n v="13"/>
    <n v="3"/>
    <s v="Meet Expect"/>
    <n v="4"/>
    <s v="Very High"/>
    <n v="80"/>
    <n v="2"/>
    <s v="Medium"/>
    <n v="11"/>
    <s v="11-20"/>
    <n v="2"/>
    <n v="3"/>
    <x v="1"/>
    <n v="10"/>
    <s v="Veteran"/>
    <n v="8"/>
    <n v="1"/>
    <x v="1"/>
    <n v="9"/>
    <n v="0"/>
    <m/>
    <m/>
    <n v="0"/>
    <m/>
    <n v="0"/>
    <m/>
    <n v="0"/>
    <m/>
    <n v="0"/>
    <m/>
    <n v="0"/>
    <m/>
    <m/>
    <m/>
    <m/>
    <m/>
    <m/>
    <m/>
    <m/>
    <x v="2"/>
    <m/>
    <m/>
    <m/>
    <m/>
    <m/>
    <b v="1"/>
    <b v="1"/>
    <b v="1"/>
    <n v="0"/>
    <n v="0"/>
  </r>
  <r>
    <n v="31"/>
    <x v="1"/>
    <x v="1"/>
    <n v="798"/>
    <x v="1"/>
    <n v="7"/>
    <s v="Near"/>
    <n v="2"/>
    <s v="College"/>
    <s v="Life Sciences"/>
    <n v="1"/>
    <n v="442"/>
    <n v="3"/>
    <x v="1"/>
    <x v="0"/>
    <n v="48"/>
    <n v="2"/>
    <s v="Medium"/>
    <n v="3"/>
    <s v="Senior"/>
    <x v="3"/>
    <n v="3"/>
    <x v="2"/>
    <x v="1"/>
    <n v="8943"/>
    <x v="2"/>
    <n v="14034"/>
    <n v="1"/>
    <s v="Y"/>
    <x v="1"/>
    <n v="24"/>
    <n v="4"/>
    <s v="Exceed Expect"/>
    <n v="1"/>
    <s v="Low"/>
    <n v="80"/>
    <n v="1"/>
    <s v="Basic"/>
    <n v="10"/>
    <s v="6-10"/>
    <n v="2"/>
    <n v="3"/>
    <x v="1"/>
    <n v="10"/>
    <s v="Veteran"/>
    <n v="9"/>
    <n v="8"/>
    <x v="2"/>
    <n v="9"/>
    <n v="0"/>
    <m/>
    <m/>
    <n v="0"/>
    <m/>
    <n v="0"/>
    <m/>
    <n v="0"/>
    <m/>
    <n v="0"/>
    <m/>
    <n v="0"/>
    <m/>
    <m/>
    <m/>
    <m/>
    <m/>
    <m/>
    <m/>
    <m/>
    <x v="2"/>
    <m/>
    <m/>
    <m/>
    <m/>
    <m/>
    <b v="1"/>
    <b v="1"/>
    <b v="1"/>
    <n v="0"/>
    <n v="0"/>
  </r>
  <r>
    <n v="39"/>
    <x v="1"/>
    <x v="1"/>
    <n v="672"/>
    <x v="1"/>
    <n v="7"/>
    <s v="Near"/>
    <n v="2"/>
    <s v="College"/>
    <s v="Medical"/>
    <n v="1"/>
    <n v="444"/>
    <n v="3"/>
    <x v="1"/>
    <x v="1"/>
    <n v="54"/>
    <n v="2"/>
    <s v="Medium"/>
    <n v="5"/>
    <s v="Director"/>
    <x v="5"/>
    <n v="4"/>
    <x v="0"/>
    <x v="1"/>
    <n v="19272"/>
    <x v="2"/>
    <n v="21141"/>
    <n v="1"/>
    <s v="Y"/>
    <x v="1"/>
    <n v="15"/>
    <n v="3"/>
    <s v="Meet Expect"/>
    <n v="1"/>
    <s v="Low"/>
    <n v="80"/>
    <n v="1"/>
    <s v="Basic"/>
    <n v="21"/>
    <s v="20+"/>
    <n v="2"/>
    <n v="3"/>
    <x v="1"/>
    <n v="21"/>
    <s v="Veteran"/>
    <n v="9"/>
    <n v="13"/>
    <x v="2"/>
    <n v="3"/>
    <n v="0"/>
    <m/>
    <m/>
    <n v="0"/>
    <m/>
    <n v="0"/>
    <m/>
    <n v="0"/>
    <m/>
    <n v="0"/>
    <m/>
    <n v="0"/>
    <m/>
    <m/>
    <m/>
    <m/>
    <m/>
    <m/>
    <m/>
    <m/>
    <x v="0"/>
    <m/>
    <m/>
    <m/>
    <m/>
    <m/>
    <b v="1"/>
    <b v="1"/>
    <b v="1"/>
    <n v="0"/>
    <n v="0"/>
  </r>
  <r>
    <n v="39"/>
    <x v="0"/>
    <x v="0"/>
    <n v="1162"/>
    <x v="0"/>
    <n v="3"/>
    <s v="Near"/>
    <n v="2"/>
    <s v="College"/>
    <s v="Medical"/>
    <n v="1"/>
    <n v="445"/>
    <n v="4"/>
    <x v="2"/>
    <x v="0"/>
    <n v="41"/>
    <n v="3"/>
    <s v="High"/>
    <n v="2"/>
    <s v="Junior"/>
    <x v="0"/>
    <n v="3"/>
    <x v="2"/>
    <x v="1"/>
    <n v="5238"/>
    <x v="0"/>
    <n v="17778"/>
    <n v="4"/>
    <s v="Y"/>
    <x v="0"/>
    <n v="18"/>
    <n v="3"/>
    <s v="Meet Expect"/>
    <n v="1"/>
    <s v="Low"/>
    <n v="80"/>
    <n v="0"/>
    <s v="None"/>
    <n v="12"/>
    <s v="11-20"/>
    <n v="3"/>
    <n v="2"/>
    <x v="2"/>
    <n v="1"/>
    <s v="New Employee"/>
    <n v="0"/>
    <n v="0"/>
    <x v="0"/>
    <n v="0"/>
    <n v="0"/>
    <m/>
    <m/>
    <n v="0"/>
    <m/>
    <n v="0"/>
    <m/>
    <n v="0"/>
    <m/>
    <n v="0"/>
    <m/>
    <n v="0"/>
    <m/>
    <m/>
    <m/>
    <m/>
    <m/>
    <m/>
    <m/>
    <m/>
    <x v="0"/>
    <m/>
    <m/>
    <m/>
    <m/>
    <m/>
    <b v="1"/>
    <b v="1"/>
    <b v="1"/>
    <n v="1"/>
    <n v="1"/>
  </r>
  <r>
    <n v="33"/>
    <x v="1"/>
    <x v="1"/>
    <n v="508"/>
    <x v="0"/>
    <n v="10"/>
    <s v="Near"/>
    <n v="3"/>
    <s v="Bachelor"/>
    <s v="Marketing"/>
    <n v="1"/>
    <n v="446"/>
    <n v="2"/>
    <x v="0"/>
    <x v="1"/>
    <n v="46"/>
    <n v="2"/>
    <s v="Medium"/>
    <n v="2"/>
    <s v="Junior"/>
    <x v="0"/>
    <n v="4"/>
    <x v="0"/>
    <x v="0"/>
    <n v="4682"/>
    <x v="0"/>
    <n v="4317"/>
    <n v="3"/>
    <s v="Y"/>
    <x v="1"/>
    <n v="14"/>
    <n v="3"/>
    <s v="Meet Expect"/>
    <n v="3"/>
    <s v="High"/>
    <n v="80"/>
    <n v="0"/>
    <s v="None"/>
    <n v="9"/>
    <s v="6-10"/>
    <n v="6"/>
    <n v="2"/>
    <x v="2"/>
    <n v="7"/>
    <s v="Experienced"/>
    <n v="7"/>
    <n v="0"/>
    <x v="0"/>
    <n v="1"/>
    <n v="0"/>
    <m/>
    <m/>
    <n v="0"/>
    <m/>
    <n v="0"/>
    <m/>
    <n v="0"/>
    <m/>
    <n v="0"/>
    <m/>
    <n v="0"/>
    <m/>
    <m/>
    <m/>
    <m/>
    <m/>
    <m/>
    <m/>
    <m/>
    <x v="2"/>
    <m/>
    <m/>
    <m/>
    <m/>
    <m/>
    <b v="1"/>
    <b v="1"/>
    <b v="1"/>
    <n v="0"/>
    <n v="0"/>
  </r>
  <r>
    <n v="47"/>
    <x v="1"/>
    <x v="0"/>
    <n v="1482"/>
    <x v="1"/>
    <n v="5"/>
    <s v="Near"/>
    <n v="5"/>
    <s v="Doctor"/>
    <s v="Life Sciences"/>
    <n v="1"/>
    <n v="447"/>
    <n v="4"/>
    <x v="2"/>
    <x v="1"/>
    <n v="42"/>
    <n v="3"/>
    <s v="High"/>
    <n v="5"/>
    <s v="Director"/>
    <x v="7"/>
    <n v="3"/>
    <x v="2"/>
    <x v="1"/>
    <n v="18300"/>
    <x v="2"/>
    <n v="16375"/>
    <n v="4"/>
    <s v="Y"/>
    <x v="1"/>
    <n v="11"/>
    <n v="3"/>
    <s v="Meet Expect"/>
    <n v="2"/>
    <s v="Medium"/>
    <n v="80"/>
    <n v="1"/>
    <s v="Basic"/>
    <n v="21"/>
    <s v="20+"/>
    <n v="2"/>
    <n v="3"/>
    <x v="1"/>
    <n v="3"/>
    <s v="Early Career"/>
    <n v="2"/>
    <n v="1"/>
    <x v="1"/>
    <n v="1"/>
    <n v="0"/>
    <m/>
    <m/>
    <n v="0"/>
    <m/>
    <n v="0"/>
    <m/>
    <n v="0"/>
    <m/>
    <n v="0"/>
    <m/>
    <n v="0"/>
    <m/>
    <m/>
    <m/>
    <m/>
    <m/>
    <m/>
    <m/>
    <m/>
    <x v="1"/>
    <m/>
    <m/>
    <m/>
    <m/>
    <m/>
    <b v="1"/>
    <b v="1"/>
    <b v="1"/>
    <n v="0"/>
    <n v="0"/>
  </r>
  <r>
    <n v="43"/>
    <x v="1"/>
    <x v="1"/>
    <n v="559"/>
    <x v="1"/>
    <n v="10"/>
    <s v="Near"/>
    <n v="4"/>
    <s v="Master"/>
    <s v="Life Sciences"/>
    <n v="1"/>
    <n v="448"/>
    <n v="3"/>
    <x v="1"/>
    <x v="0"/>
    <n v="82"/>
    <n v="2"/>
    <s v="Medium"/>
    <n v="2"/>
    <s v="Junior"/>
    <x v="2"/>
    <n v="3"/>
    <x v="2"/>
    <x v="2"/>
    <n v="5257"/>
    <x v="0"/>
    <n v="6227"/>
    <n v="1"/>
    <s v="Y"/>
    <x v="1"/>
    <n v="11"/>
    <n v="3"/>
    <s v="Meet Expect"/>
    <n v="2"/>
    <s v="Medium"/>
    <n v="80"/>
    <n v="1"/>
    <s v="Basic"/>
    <n v="9"/>
    <s v="6-10"/>
    <n v="3"/>
    <n v="4"/>
    <x v="3"/>
    <n v="9"/>
    <s v="Veteran"/>
    <n v="7"/>
    <n v="0"/>
    <x v="0"/>
    <n v="0"/>
    <n v="0"/>
    <m/>
    <m/>
    <n v="0"/>
    <m/>
    <n v="0"/>
    <m/>
    <n v="0"/>
    <m/>
    <n v="0"/>
    <m/>
    <n v="0"/>
    <m/>
    <m/>
    <m/>
    <m/>
    <m/>
    <m/>
    <m/>
    <m/>
    <x v="0"/>
    <m/>
    <m/>
    <m/>
    <m/>
    <m/>
    <b v="1"/>
    <b v="1"/>
    <b v="1"/>
    <n v="0"/>
    <n v="0"/>
  </r>
  <r>
    <n v="27"/>
    <x v="1"/>
    <x v="2"/>
    <n v="210"/>
    <x v="0"/>
    <n v="1"/>
    <s v="Near"/>
    <n v="1"/>
    <s v="Below College"/>
    <s v="Marketing"/>
    <n v="1"/>
    <n v="449"/>
    <n v="3"/>
    <x v="1"/>
    <x v="1"/>
    <n v="73"/>
    <n v="3"/>
    <s v="High"/>
    <n v="2"/>
    <s v="Junior"/>
    <x v="0"/>
    <n v="2"/>
    <x v="1"/>
    <x v="1"/>
    <n v="6349"/>
    <x v="0"/>
    <n v="22107"/>
    <n v="0"/>
    <s v="Y"/>
    <x v="0"/>
    <n v="13"/>
    <n v="3"/>
    <s v="Meet Expect"/>
    <n v="4"/>
    <s v="Very High"/>
    <n v="80"/>
    <n v="1"/>
    <s v="Basic"/>
    <n v="6"/>
    <s v="6-10"/>
    <n v="0"/>
    <n v="3"/>
    <x v="1"/>
    <n v="5"/>
    <s v="Experienced"/>
    <n v="4"/>
    <n v="1"/>
    <x v="1"/>
    <n v="4"/>
    <n v="0"/>
    <m/>
    <m/>
    <n v="0"/>
    <m/>
    <n v="0"/>
    <m/>
    <n v="0"/>
    <m/>
    <n v="0"/>
    <m/>
    <n v="0"/>
    <m/>
    <m/>
    <m/>
    <m/>
    <m/>
    <m/>
    <m/>
    <m/>
    <x v="2"/>
    <m/>
    <m/>
    <m/>
    <m/>
    <m/>
    <b v="1"/>
    <b v="1"/>
    <b v="1"/>
    <n v="0"/>
    <n v="1"/>
  </r>
  <r>
    <n v="54"/>
    <x v="1"/>
    <x v="1"/>
    <n v="928"/>
    <x v="1"/>
    <n v="20"/>
    <s v="Far"/>
    <n v="4"/>
    <s v="Master"/>
    <s v="Life Sciences"/>
    <n v="1"/>
    <n v="450"/>
    <n v="4"/>
    <x v="2"/>
    <x v="0"/>
    <n v="31"/>
    <n v="3"/>
    <s v="High"/>
    <n v="2"/>
    <s v="Junior"/>
    <x v="1"/>
    <n v="3"/>
    <x v="2"/>
    <x v="0"/>
    <n v="4869"/>
    <x v="0"/>
    <n v="16885"/>
    <n v="3"/>
    <s v="Y"/>
    <x v="1"/>
    <n v="12"/>
    <n v="3"/>
    <s v="Meet Expect"/>
    <n v="4"/>
    <s v="Very High"/>
    <n v="80"/>
    <n v="0"/>
    <s v="None"/>
    <n v="20"/>
    <s v="11-20"/>
    <n v="4"/>
    <n v="2"/>
    <x v="2"/>
    <n v="4"/>
    <s v="Experienced"/>
    <n v="3"/>
    <n v="0"/>
    <x v="0"/>
    <n v="3"/>
    <n v="0"/>
    <m/>
    <m/>
    <n v="0"/>
    <m/>
    <n v="0"/>
    <m/>
    <n v="0"/>
    <m/>
    <n v="0"/>
    <m/>
    <n v="0"/>
    <m/>
    <m/>
    <m/>
    <m/>
    <m/>
    <m/>
    <m/>
    <m/>
    <x v="1"/>
    <m/>
    <m/>
    <m/>
    <m/>
    <m/>
    <b v="1"/>
    <b v="1"/>
    <b v="1"/>
    <n v="0"/>
    <n v="0"/>
  </r>
  <r>
    <n v="43"/>
    <x v="1"/>
    <x v="0"/>
    <n v="1001"/>
    <x v="1"/>
    <n v="7"/>
    <s v="Near"/>
    <n v="3"/>
    <s v="Bachelor"/>
    <s v="Life Sciences"/>
    <n v="1"/>
    <n v="451"/>
    <n v="3"/>
    <x v="1"/>
    <x v="0"/>
    <n v="43"/>
    <n v="3"/>
    <s v="High"/>
    <n v="3"/>
    <s v="Senior"/>
    <x v="4"/>
    <n v="1"/>
    <x v="3"/>
    <x v="1"/>
    <n v="9985"/>
    <x v="2"/>
    <n v="9262"/>
    <n v="8"/>
    <s v="Y"/>
    <x v="1"/>
    <n v="16"/>
    <n v="3"/>
    <s v="Meet Expect"/>
    <n v="1"/>
    <s v="Low"/>
    <n v="80"/>
    <n v="1"/>
    <s v="Basic"/>
    <n v="10"/>
    <s v="6-10"/>
    <n v="1"/>
    <n v="2"/>
    <x v="2"/>
    <n v="1"/>
    <s v="New Employee"/>
    <n v="0"/>
    <n v="0"/>
    <x v="0"/>
    <n v="0"/>
    <n v="0"/>
    <m/>
    <m/>
    <n v="0"/>
    <m/>
    <n v="0"/>
    <m/>
    <n v="0"/>
    <m/>
    <n v="0"/>
    <m/>
    <n v="0"/>
    <m/>
    <m/>
    <m/>
    <m/>
    <m/>
    <m/>
    <m/>
    <m/>
    <x v="0"/>
    <m/>
    <m/>
    <m/>
    <m/>
    <m/>
    <b v="1"/>
    <b v="1"/>
    <b v="1"/>
    <n v="0"/>
    <n v="0"/>
  </r>
  <r>
    <n v="45"/>
    <x v="1"/>
    <x v="0"/>
    <n v="549"/>
    <x v="1"/>
    <n v="8"/>
    <s v="Near"/>
    <n v="4"/>
    <s v="Master"/>
    <s v="Other"/>
    <n v="1"/>
    <n v="452"/>
    <n v="4"/>
    <x v="2"/>
    <x v="1"/>
    <n v="75"/>
    <n v="3"/>
    <s v="High"/>
    <n v="2"/>
    <s v="Junior"/>
    <x v="1"/>
    <n v="4"/>
    <x v="0"/>
    <x v="1"/>
    <n v="3697"/>
    <x v="0"/>
    <n v="9278"/>
    <n v="9"/>
    <s v="Y"/>
    <x v="1"/>
    <n v="14"/>
    <n v="3"/>
    <s v="Meet Expect"/>
    <n v="1"/>
    <s v="Low"/>
    <n v="80"/>
    <n v="2"/>
    <s v="Medium"/>
    <n v="12"/>
    <s v="11-20"/>
    <n v="3"/>
    <n v="3"/>
    <x v="1"/>
    <n v="10"/>
    <s v="Veteran"/>
    <n v="9"/>
    <n v="9"/>
    <x v="2"/>
    <n v="8"/>
    <n v="0"/>
    <m/>
    <m/>
    <n v="0"/>
    <m/>
    <n v="0"/>
    <m/>
    <n v="0"/>
    <m/>
    <n v="0"/>
    <m/>
    <n v="0"/>
    <m/>
    <m/>
    <m/>
    <m/>
    <m/>
    <m/>
    <m/>
    <m/>
    <x v="0"/>
    <m/>
    <m/>
    <m/>
    <m/>
    <m/>
    <b v="1"/>
    <b v="1"/>
    <b v="1"/>
    <n v="0"/>
    <n v="0"/>
  </r>
  <r>
    <n v="40"/>
    <x v="1"/>
    <x v="0"/>
    <n v="1124"/>
    <x v="0"/>
    <n v="1"/>
    <s v="Near"/>
    <n v="2"/>
    <s v="College"/>
    <s v="Medical"/>
    <n v="1"/>
    <n v="453"/>
    <n v="2"/>
    <x v="0"/>
    <x v="1"/>
    <n v="57"/>
    <n v="1"/>
    <s v="Low"/>
    <n v="2"/>
    <s v="Junior"/>
    <x v="0"/>
    <n v="4"/>
    <x v="0"/>
    <x v="1"/>
    <n v="7457"/>
    <x v="2"/>
    <n v="13273"/>
    <n v="2"/>
    <s v="Y"/>
    <x v="0"/>
    <n v="22"/>
    <n v="4"/>
    <s v="Exceed Expect"/>
    <n v="3"/>
    <s v="High"/>
    <n v="80"/>
    <n v="3"/>
    <s v="High"/>
    <n v="6"/>
    <s v="6-10"/>
    <n v="2"/>
    <n v="2"/>
    <x v="2"/>
    <n v="4"/>
    <s v="Experienced"/>
    <n v="3"/>
    <n v="0"/>
    <x v="0"/>
    <n v="2"/>
    <n v="0"/>
    <m/>
    <m/>
    <n v="0"/>
    <m/>
    <n v="0"/>
    <m/>
    <n v="0"/>
    <m/>
    <n v="0"/>
    <m/>
    <n v="0"/>
    <m/>
    <m/>
    <m/>
    <m/>
    <m/>
    <m/>
    <m/>
    <m/>
    <x v="0"/>
    <m/>
    <m/>
    <m/>
    <m/>
    <m/>
    <b v="1"/>
    <b v="1"/>
    <b v="1"/>
    <n v="0"/>
    <n v="1"/>
  </r>
  <r>
    <n v="29"/>
    <x v="0"/>
    <x v="0"/>
    <n v="318"/>
    <x v="1"/>
    <n v="8"/>
    <s v="Near"/>
    <n v="4"/>
    <s v="Master"/>
    <s v="Other"/>
    <n v="1"/>
    <n v="454"/>
    <n v="2"/>
    <x v="0"/>
    <x v="1"/>
    <n v="77"/>
    <n v="1"/>
    <s v="Low"/>
    <n v="1"/>
    <s v="Entry Level"/>
    <x v="2"/>
    <n v="1"/>
    <x v="3"/>
    <x v="1"/>
    <n v="2119"/>
    <x v="1"/>
    <n v="4759"/>
    <n v="1"/>
    <s v="Y"/>
    <x v="0"/>
    <n v="11"/>
    <n v="3"/>
    <s v="Meet Expect"/>
    <n v="4"/>
    <s v="Very High"/>
    <n v="80"/>
    <n v="0"/>
    <s v="None"/>
    <n v="7"/>
    <s v="6-10"/>
    <n v="4"/>
    <n v="2"/>
    <x v="2"/>
    <n v="7"/>
    <s v="Experienced"/>
    <n v="7"/>
    <n v="0"/>
    <x v="0"/>
    <n v="7"/>
    <n v="0"/>
    <m/>
    <m/>
    <n v="0"/>
    <m/>
    <n v="0"/>
    <m/>
    <n v="0"/>
    <m/>
    <n v="0"/>
    <m/>
    <n v="0"/>
    <m/>
    <m/>
    <m/>
    <m/>
    <m/>
    <m/>
    <m/>
    <m/>
    <x v="2"/>
    <m/>
    <m/>
    <m/>
    <m/>
    <m/>
    <b v="1"/>
    <b v="1"/>
    <b v="1"/>
    <n v="1"/>
    <n v="1"/>
  </r>
  <r>
    <n v="29"/>
    <x v="1"/>
    <x v="0"/>
    <n v="738"/>
    <x v="1"/>
    <n v="9"/>
    <s v="Near"/>
    <n v="5"/>
    <s v="Doctor"/>
    <s v="Other"/>
    <n v="1"/>
    <n v="455"/>
    <n v="2"/>
    <x v="0"/>
    <x v="1"/>
    <n v="30"/>
    <n v="2"/>
    <s v="Medium"/>
    <n v="1"/>
    <s v="Entry Level"/>
    <x v="2"/>
    <n v="4"/>
    <x v="0"/>
    <x v="0"/>
    <n v="3983"/>
    <x v="0"/>
    <n v="7621"/>
    <n v="0"/>
    <s v="Y"/>
    <x v="1"/>
    <n v="17"/>
    <n v="3"/>
    <s v="Meet Expect"/>
    <n v="3"/>
    <s v="High"/>
    <n v="80"/>
    <n v="0"/>
    <s v="None"/>
    <n v="4"/>
    <s v="0-5"/>
    <n v="2"/>
    <n v="3"/>
    <x v="1"/>
    <n v="3"/>
    <s v="Early Career"/>
    <n v="2"/>
    <n v="2"/>
    <x v="1"/>
    <n v="2"/>
    <n v="0"/>
    <m/>
    <m/>
    <n v="0"/>
    <m/>
    <n v="0"/>
    <m/>
    <n v="0"/>
    <m/>
    <n v="0"/>
    <m/>
    <n v="0"/>
    <m/>
    <m/>
    <m/>
    <m/>
    <m/>
    <m/>
    <m/>
    <m/>
    <x v="2"/>
    <m/>
    <m/>
    <m/>
    <m/>
    <m/>
    <b v="1"/>
    <b v="1"/>
    <b v="1"/>
    <n v="0"/>
    <n v="0"/>
  </r>
  <r>
    <n v="30"/>
    <x v="1"/>
    <x v="0"/>
    <n v="570"/>
    <x v="0"/>
    <n v="5"/>
    <s v="Near"/>
    <n v="3"/>
    <s v="Bachelor"/>
    <s v="Marketing"/>
    <n v="1"/>
    <n v="456"/>
    <n v="4"/>
    <x v="2"/>
    <x v="0"/>
    <n v="30"/>
    <n v="2"/>
    <s v="Medium"/>
    <n v="2"/>
    <s v="Junior"/>
    <x v="0"/>
    <n v="3"/>
    <x v="2"/>
    <x v="2"/>
    <n v="6118"/>
    <x v="0"/>
    <n v="5431"/>
    <n v="1"/>
    <s v="Y"/>
    <x v="1"/>
    <n v="13"/>
    <n v="3"/>
    <s v="Meet Expect"/>
    <n v="3"/>
    <s v="High"/>
    <n v="80"/>
    <n v="3"/>
    <s v="High"/>
    <n v="10"/>
    <s v="6-10"/>
    <n v="2"/>
    <n v="3"/>
    <x v="1"/>
    <n v="10"/>
    <s v="Veteran"/>
    <n v="9"/>
    <n v="1"/>
    <x v="1"/>
    <n v="2"/>
    <n v="0"/>
    <m/>
    <m/>
    <n v="0"/>
    <m/>
    <n v="0"/>
    <m/>
    <n v="0"/>
    <m/>
    <n v="0"/>
    <m/>
    <n v="0"/>
    <m/>
    <m/>
    <m/>
    <m/>
    <m/>
    <m/>
    <m/>
    <m/>
    <x v="2"/>
    <m/>
    <m/>
    <m/>
    <m/>
    <m/>
    <b v="1"/>
    <b v="1"/>
    <b v="1"/>
    <n v="0"/>
    <n v="0"/>
  </r>
  <r>
    <n v="27"/>
    <x v="1"/>
    <x v="0"/>
    <n v="1130"/>
    <x v="0"/>
    <n v="8"/>
    <s v="Near"/>
    <n v="4"/>
    <s v="Master"/>
    <s v="Marketing"/>
    <n v="1"/>
    <n v="458"/>
    <n v="2"/>
    <x v="0"/>
    <x v="0"/>
    <n v="56"/>
    <n v="3"/>
    <s v="High"/>
    <n v="2"/>
    <s v="Junior"/>
    <x v="0"/>
    <n v="2"/>
    <x v="1"/>
    <x v="1"/>
    <n v="6214"/>
    <x v="0"/>
    <n v="3415"/>
    <n v="1"/>
    <s v="Y"/>
    <x v="1"/>
    <n v="18"/>
    <n v="3"/>
    <s v="Meet Expect"/>
    <n v="1"/>
    <s v="Low"/>
    <n v="80"/>
    <n v="1"/>
    <s v="Basic"/>
    <n v="8"/>
    <s v="6-10"/>
    <n v="3"/>
    <n v="3"/>
    <x v="1"/>
    <n v="8"/>
    <s v="Veteran"/>
    <n v="7"/>
    <n v="0"/>
    <x v="0"/>
    <n v="7"/>
    <n v="0"/>
    <m/>
    <m/>
    <n v="0"/>
    <m/>
    <n v="0"/>
    <m/>
    <n v="0"/>
    <m/>
    <n v="0"/>
    <m/>
    <n v="0"/>
    <m/>
    <m/>
    <m/>
    <m/>
    <m/>
    <m/>
    <m/>
    <m/>
    <x v="2"/>
    <m/>
    <m/>
    <m/>
    <m/>
    <m/>
    <b v="1"/>
    <b v="1"/>
    <b v="1"/>
    <n v="0"/>
    <n v="0"/>
  </r>
  <r>
    <n v="37"/>
    <x v="1"/>
    <x v="0"/>
    <n v="1192"/>
    <x v="1"/>
    <n v="5"/>
    <s v="Near"/>
    <n v="2"/>
    <s v="College"/>
    <s v="Medical"/>
    <n v="1"/>
    <n v="460"/>
    <n v="4"/>
    <x v="2"/>
    <x v="1"/>
    <n v="61"/>
    <n v="3"/>
    <s v="High"/>
    <n v="2"/>
    <s v="Junior"/>
    <x v="3"/>
    <n v="4"/>
    <x v="0"/>
    <x v="2"/>
    <n v="6347"/>
    <x v="0"/>
    <n v="23177"/>
    <n v="7"/>
    <s v="Y"/>
    <x v="1"/>
    <n v="16"/>
    <n v="3"/>
    <s v="Meet Expect"/>
    <n v="3"/>
    <s v="High"/>
    <n v="80"/>
    <n v="2"/>
    <s v="Medium"/>
    <n v="8"/>
    <s v="6-10"/>
    <n v="2"/>
    <n v="2"/>
    <x v="2"/>
    <n v="6"/>
    <s v="Experienced"/>
    <n v="2"/>
    <n v="0"/>
    <x v="0"/>
    <n v="4"/>
    <n v="0"/>
    <m/>
    <m/>
    <n v="0"/>
    <m/>
    <n v="0"/>
    <m/>
    <n v="0"/>
    <m/>
    <n v="0"/>
    <m/>
    <n v="0"/>
    <m/>
    <m/>
    <m/>
    <m/>
    <m/>
    <m/>
    <m/>
    <m/>
    <x v="0"/>
    <m/>
    <m/>
    <m/>
    <m/>
    <m/>
    <b v="1"/>
    <b v="1"/>
    <b v="1"/>
    <n v="0"/>
    <n v="0"/>
  </r>
  <r>
    <n v="38"/>
    <x v="1"/>
    <x v="0"/>
    <n v="343"/>
    <x v="1"/>
    <n v="15"/>
    <s v="Far"/>
    <n v="2"/>
    <s v="College"/>
    <s v="Life Sciences"/>
    <n v="1"/>
    <n v="461"/>
    <n v="3"/>
    <x v="1"/>
    <x v="1"/>
    <n v="92"/>
    <n v="2"/>
    <s v="Medium"/>
    <n v="3"/>
    <s v="Senior"/>
    <x v="7"/>
    <n v="4"/>
    <x v="0"/>
    <x v="2"/>
    <n v="11510"/>
    <x v="2"/>
    <n v="15682"/>
    <n v="0"/>
    <s v="Y"/>
    <x v="0"/>
    <n v="14"/>
    <n v="3"/>
    <s v="Meet Expect"/>
    <n v="2"/>
    <s v="Medium"/>
    <n v="80"/>
    <n v="1"/>
    <s v="Basic"/>
    <n v="12"/>
    <s v="11-20"/>
    <n v="3"/>
    <n v="3"/>
    <x v="1"/>
    <n v="11"/>
    <s v="Veteran"/>
    <n v="10"/>
    <n v="2"/>
    <x v="1"/>
    <n v="9"/>
    <n v="0"/>
    <m/>
    <m/>
    <n v="0"/>
    <m/>
    <n v="0"/>
    <m/>
    <n v="0"/>
    <m/>
    <n v="0"/>
    <m/>
    <n v="0"/>
    <m/>
    <m/>
    <m/>
    <m/>
    <m/>
    <m/>
    <m/>
    <m/>
    <x v="0"/>
    <m/>
    <m/>
    <m/>
    <m/>
    <m/>
    <b v="1"/>
    <b v="1"/>
    <b v="1"/>
    <n v="0"/>
    <n v="1"/>
  </r>
  <r>
    <n v="31"/>
    <x v="1"/>
    <x v="0"/>
    <n v="1232"/>
    <x v="1"/>
    <n v="7"/>
    <s v="Near"/>
    <n v="4"/>
    <s v="Master"/>
    <s v="Medical"/>
    <n v="1"/>
    <n v="462"/>
    <n v="3"/>
    <x v="1"/>
    <x v="0"/>
    <n v="39"/>
    <n v="3"/>
    <s v="High"/>
    <n v="3"/>
    <s v="Senior"/>
    <x v="3"/>
    <n v="4"/>
    <x v="0"/>
    <x v="0"/>
    <n v="7143"/>
    <x v="2"/>
    <n v="25713"/>
    <n v="1"/>
    <s v="Y"/>
    <x v="0"/>
    <n v="14"/>
    <n v="3"/>
    <s v="Meet Expect"/>
    <n v="3"/>
    <s v="High"/>
    <n v="80"/>
    <n v="0"/>
    <s v="None"/>
    <n v="11"/>
    <s v="11-20"/>
    <n v="2"/>
    <n v="2"/>
    <x v="2"/>
    <n v="11"/>
    <s v="Veteran"/>
    <n v="9"/>
    <n v="4"/>
    <x v="2"/>
    <n v="10"/>
    <n v="0"/>
    <m/>
    <m/>
    <n v="0"/>
    <m/>
    <n v="0"/>
    <m/>
    <n v="0"/>
    <m/>
    <n v="0"/>
    <m/>
    <n v="0"/>
    <m/>
    <m/>
    <m/>
    <m/>
    <m/>
    <m/>
    <m/>
    <m/>
    <x v="2"/>
    <m/>
    <m/>
    <m/>
    <m/>
    <m/>
    <b v="1"/>
    <b v="1"/>
    <b v="1"/>
    <n v="0"/>
    <n v="1"/>
  </r>
  <r>
    <n v="29"/>
    <x v="1"/>
    <x v="0"/>
    <n v="144"/>
    <x v="0"/>
    <n v="10"/>
    <s v="Near"/>
    <n v="1"/>
    <s v="Below College"/>
    <s v="Marketing"/>
    <n v="1"/>
    <n v="463"/>
    <n v="4"/>
    <x v="2"/>
    <x v="0"/>
    <n v="39"/>
    <n v="2"/>
    <s v="Medium"/>
    <n v="2"/>
    <s v="Junior"/>
    <x v="0"/>
    <n v="2"/>
    <x v="1"/>
    <x v="2"/>
    <n v="8268"/>
    <x v="2"/>
    <n v="11866"/>
    <n v="1"/>
    <s v="Y"/>
    <x v="0"/>
    <n v="14"/>
    <n v="3"/>
    <s v="Meet Expect"/>
    <n v="1"/>
    <s v="Low"/>
    <n v="80"/>
    <n v="2"/>
    <s v="Medium"/>
    <n v="7"/>
    <s v="6-10"/>
    <n v="2"/>
    <n v="3"/>
    <x v="1"/>
    <n v="7"/>
    <s v="Experienced"/>
    <n v="7"/>
    <n v="1"/>
    <x v="1"/>
    <n v="7"/>
    <n v="0"/>
    <m/>
    <m/>
    <n v="0"/>
    <m/>
    <n v="0"/>
    <m/>
    <n v="0"/>
    <m/>
    <n v="0"/>
    <m/>
    <n v="0"/>
    <m/>
    <m/>
    <m/>
    <m/>
    <m/>
    <m/>
    <m/>
    <m/>
    <x v="2"/>
    <m/>
    <m/>
    <m/>
    <m/>
    <m/>
    <b v="1"/>
    <b v="1"/>
    <b v="1"/>
    <n v="0"/>
    <n v="1"/>
  </r>
  <r>
    <n v="35"/>
    <x v="1"/>
    <x v="0"/>
    <n v="1296"/>
    <x v="1"/>
    <n v="5"/>
    <s v="Near"/>
    <n v="4"/>
    <s v="Master"/>
    <s v="Technical Degree"/>
    <n v="1"/>
    <n v="464"/>
    <n v="3"/>
    <x v="1"/>
    <x v="1"/>
    <n v="62"/>
    <n v="3"/>
    <s v="High"/>
    <n v="3"/>
    <s v="Senior"/>
    <x v="3"/>
    <n v="2"/>
    <x v="1"/>
    <x v="0"/>
    <n v="8095"/>
    <x v="2"/>
    <n v="18264"/>
    <n v="0"/>
    <s v="Y"/>
    <x v="1"/>
    <n v="13"/>
    <n v="3"/>
    <s v="Meet Expect"/>
    <n v="4"/>
    <s v="Very High"/>
    <n v="80"/>
    <n v="0"/>
    <s v="None"/>
    <n v="17"/>
    <s v="11-20"/>
    <n v="5"/>
    <n v="3"/>
    <x v="1"/>
    <n v="16"/>
    <s v="Veteran"/>
    <n v="6"/>
    <n v="0"/>
    <x v="0"/>
    <n v="13"/>
    <n v="0"/>
    <m/>
    <m/>
    <n v="0"/>
    <m/>
    <n v="0"/>
    <m/>
    <n v="0"/>
    <m/>
    <n v="0"/>
    <m/>
    <n v="0"/>
    <m/>
    <m/>
    <m/>
    <m/>
    <m/>
    <m/>
    <m/>
    <m/>
    <x v="2"/>
    <m/>
    <m/>
    <m/>
    <m/>
    <m/>
    <b v="1"/>
    <b v="1"/>
    <b v="1"/>
    <n v="0"/>
    <n v="0"/>
  </r>
  <r>
    <n v="23"/>
    <x v="1"/>
    <x v="0"/>
    <n v="1309"/>
    <x v="1"/>
    <n v="26"/>
    <s v="Very Far"/>
    <n v="1"/>
    <s v="Below College"/>
    <s v="Life Sciences"/>
    <n v="1"/>
    <n v="465"/>
    <n v="3"/>
    <x v="1"/>
    <x v="1"/>
    <n v="83"/>
    <n v="3"/>
    <s v="High"/>
    <n v="1"/>
    <s v="Entry Level"/>
    <x v="1"/>
    <n v="4"/>
    <x v="0"/>
    <x v="2"/>
    <n v="2904"/>
    <x v="1"/>
    <n v="16092"/>
    <n v="1"/>
    <s v="Y"/>
    <x v="1"/>
    <n v="12"/>
    <n v="3"/>
    <s v="Meet Expect"/>
    <n v="3"/>
    <s v="High"/>
    <n v="80"/>
    <n v="2"/>
    <s v="Medium"/>
    <n v="4"/>
    <s v="0-5"/>
    <n v="2"/>
    <n v="2"/>
    <x v="2"/>
    <n v="4"/>
    <s v="Experienced"/>
    <n v="2"/>
    <n v="0"/>
    <x v="0"/>
    <n v="2"/>
    <n v="0"/>
    <m/>
    <m/>
    <n v="0"/>
    <m/>
    <n v="0"/>
    <m/>
    <n v="0"/>
    <m/>
    <n v="0"/>
    <m/>
    <n v="0"/>
    <m/>
    <m/>
    <m/>
    <m/>
    <m/>
    <m/>
    <m/>
    <m/>
    <x v="3"/>
    <m/>
    <m/>
    <m/>
    <m/>
    <m/>
    <b v="1"/>
    <b v="1"/>
    <b v="1"/>
    <n v="0"/>
    <n v="0"/>
  </r>
  <r>
    <n v="41"/>
    <x v="1"/>
    <x v="0"/>
    <n v="483"/>
    <x v="1"/>
    <n v="6"/>
    <s v="Near"/>
    <n v="3"/>
    <s v="Bachelor"/>
    <s v="Medical"/>
    <n v="1"/>
    <n v="466"/>
    <n v="4"/>
    <x v="2"/>
    <x v="1"/>
    <n v="95"/>
    <n v="2"/>
    <s v="Medium"/>
    <n v="2"/>
    <s v="Junior"/>
    <x v="3"/>
    <n v="2"/>
    <x v="1"/>
    <x v="0"/>
    <n v="6032"/>
    <x v="0"/>
    <n v="10110"/>
    <n v="6"/>
    <s v="Y"/>
    <x v="0"/>
    <n v="15"/>
    <n v="3"/>
    <s v="Meet Expect"/>
    <n v="4"/>
    <s v="Very High"/>
    <n v="80"/>
    <n v="0"/>
    <s v="None"/>
    <n v="8"/>
    <s v="6-10"/>
    <n v="3"/>
    <n v="3"/>
    <x v="1"/>
    <n v="5"/>
    <s v="Experienced"/>
    <n v="4"/>
    <n v="1"/>
    <x v="1"/>
    <n v="2"/>
    <n v="0"/>
    <m/>
    <m/>
    <n v="0"/>
    <m/>
    <n v="0"/>
    <m/>
    <n v="0"/>
    <m/>
    <n v="0"/>
    <m/>
    <n v="0"/>
    <m/>
    <m/>
    <m/>
    <m/>
    <m/>
    <m/>
    <m/>
    <m/>
    <x v="0"/>
    <m/>
    <m/>
    <m/>
    <m/>
    <m/>
    <b v="1"/>
    <b v="1"/>
    <b v="1"/>
    <n v="0"/>
    <n v="1"/>
  </r>
  <r>
    <n v="47"/>
    <x v="1"/>
    <x v="1"/>
    <n v="1309"/>
    <x v="0"/>
    <n v="4"/>
    <s v="Near"/>
    <n v="1"/>
    <s v="Below College"/>
    <s v="Medical"/>
    <n v="1"/>
    <n v="467"/>
    <n v="2"/>
    <x v="0"/>
    <x v="1"/>
    <n v="99"/>
    <n v="3"/>
    <s v="High"/>
    <n v="2"/>
    <s v="Junior"/>
    <x v="6"/>
    <n v="3"/>
    <x v="2"/>
    <x v="0"/>
    <n v="2976"/>
    <x v="1"/>
    <n v="25751"/>
    <n v="3"/>
    <s v="Y"/>
    <x v="1"/>
    <n v="19"/>
    <n v="3"/>
    <s v="Meet Expect"/>
    <n v="1"/>
    <s v="Low"/>
    <n v="80"/>
    <n v="0"/>
    <s v="None"/>
    <n v="5"/>
    <s v="0-5"/>
    <n v="3"/>
    <n v="3"/>
    <x v="1"/>
    <n v="0"/>
    <s v="New Employee"/>
    <n v="0"/>
    <n v="0"/>
    <x v="0"/>
    <n v="0"/>
    <n v="0"/>
    <m/>
    <m/>
    <n v="0"/>
    <m/>
    <n v="0"/>
    <m/>
    <n v="0"/>
    <m/>
    <n v="0"/>
    <m/>
    <n v="0"/>
    <m/>
    <m/>
    <m/>
    <m/>
    <m/>
    <m/>
    <m/>
    <m/>
    <x v="1"/>
    <m/>
    <m/>
    <m/>
    <m/>
    <m/>
    <b v="1"/>
    <b v="1"/>
    <b v="1"/>
    <n v="0"/>
    <n v="0"/>
  </r>
  <r>
    <n v="42"/>
    <x v="1"/>
    <x v="0"/>
    <n v="810"/>
    <x v="1"/>
    <n v="23"/>
    <s v="Very Far"/>
    <n v="5"/>
    <s v="Doctor"/>
    <s v="Life Sciences"/>
    <n v="1"/>
    <n v="468"/>
    <n v="1"/>
    <x v="3"/>
    <x v="0"/>
    <n v="44"/>
    <n v="3"/>
    <s v="High"/>
    <n v="4"/>
    <s v="Manager"/>
    <x v="7"/>
    <n v="4"/>
    <x v="0"/>
    <x v="0"/>
    <n v="15992"/>
    <x v="2"/>
    <n v="15901"/>
    <n v="2"/>
    <s v="Y"/>
    <x v="1"/>
    <n v="14"/>
    <n v="3"/>
    <s v="Meet Expect"/>
    <n v="2"/>
    <s v="Medium"/>
    <n v="80"/>
    <n v="0"/>
    <s v="None"/>
    <n v="16"/>
    <s v="11-20"/>
    <n v="2"/>
    <n v="3"/>
    <x v="1"/>
    <n v="1"/>
    <s v="New Employee"/>
    <n v="0"/>
    <n v="0"/>
    <x v="0"/>
    <n v="0"/>
    <n v="0"/>
    <m/>
    <m/>
    <n v="0"/>
    <m/>
    <n v="0"/>
    <m/>
    <n v="0"/>
    <m/>
    <n v="0"/>
    <m/>
    <n v="0"/>
    <m/>
    <m/>
    <m/>
    <m/>
    <m/>
    <m/>
    <m/>
    <m/>
    <x v="0"/>
    <m/>
    <m/>
    <m/>
    <m/>
    <m/>
    <b v="1"/>
    <b v="1"/>
    <b v="1"/>
    <n v="0"/>
    <n v="0"/>
  </r>
  <r>
    <n v="29"/>
    <x v="1"/>
    <x v="2"/>
    <n v="746"/>
    <x v="0"/>
    <n v="2"/>
    <s v="Near"/>
    <n v="3"/>
    <s v="Bachelor"/>
    <s v="Life Sciences"/>
    <n v="1"/>
    <n v="469"/>
    <n v="4"/>
    <x v="2"/>
    <x v="1"/>
    <n v="61"/>
    <n v="3"/>
    <s v="High"/>
    <n v="2"/>
    <s v="Junior"/>
    <x v="0"/>
    <n v="3"/>
    <x v="2"/>
    <x v="1"/>
    <n v="4649"/>
    <x v="0"/>
    <n v="16928"/>
    <n v="1"/>
    <s v="Y"/>
    <x v="1"/>
    <n v="14"/>
    <n v="3"/>
    <s v="Meet Expect"/>
    <n v="1"/>
    <s v="Low"/>
    <n v="80"/>
    <n v="1"/>
    <s v="Basic"/>
    <n v="4"/>
    <s v="0-5"/>
    <n v="3"/>
    <n v="2"/>
    <x v="2"/>
    <n v="4"/>
    <s v="Experienced"/>
    <n v="3"/>
    <n v="0"/>
    <x v="0"/>
    <n v="2"/>
    <n v="0"/>
    <m/>
    <m/>
    <n v="0"/>
    <m/>
    <n v="0"/>
    <m/>
    <n v="0"/>
    <m/>
    <n v="0"/>
    <m/>
    <n v="0"/>
    <m/>
    <m/>
    <m/>
    <m/>
    <m/>
    <m/>
    <m/>
    <m/>
    <x v="2"/>
    <m/>
    <m/>
    <m/>
    <m/>
    <m/>
    <b v="1"/>
    <b v="1"/>
    <b v="1"/>
    <n v="0"/>
    <n v="0"/>
  </r>
  <r>
    <n v="42"/>
    <x v="1"/>
    <x v="0"/>
    <n v="544"/>
    <x v="2"/>
    <n v="2"/>
    <s v="Near"/>
    <n v="1"/>
    <s v="Below College"/>
    <s v="Technical Degree"/>
    <n v="1"/>
    <n v="470"/>
    <n v="3"/>
    <x v="1"/>
    <x v="1"/>
    <n v="52"/>
    <n v="3"/>
    <s v="High"/>
    <n v="1"/>
    <s v="Entry Level"/>
    <x v="8"/>
    <n v="3"/>
    <x v="2"/>
    <x v="2"/>
    <n v="2696"/>
    <x v="1"/>
    <n v="24017"/>
    <n v="0"/>
    <s v="Y"/>
    <x v="0"/>
    <n v="11"/>
    <n v="3"/>
    <s v="Meet Expect"/>
    <n v="3"/>
    <s v="High"/>
    <n v="80"/>
    <n v="1"/>
    <s v="Basic"/>
    <n v="4"/>
    <s v="0-5"/>
    <n v="5"/>
    <n v="3"/>
    <x v="1"/>
    <n v="3"/>
    <s v="Early Career"/>
    <n v="2"/>
    <n v="1"/>
    <x v="1"/>
    <n v="0"/>
    <n v="0"/>
    <m/>
    <m/>
    <n v="0"/>
    <m/>
    <n v="0"/>
    <m/>
    <n v="0"/>
    <m/>
    <n v="0"/>
    <m/>
    <n v="0"/>
    <m/>
    <m/>
    <m/>
    <m/>
    <m/>
    <m/>
    <m/>
    <m/>
    <x v="0"/>
    <m/>
    <m/>
    <m/>
    <m/>
    <m/>
    <b v="1"/>
    <b v="1"/>
    <b v="1"/>
    <n v="0"/>
    <n v="1"/>
  </r>
  <r>
    <n v="32"/>
    <x v="1"/>
    <x v="0"/>
    <n v="1062"/>
    <x v="1"/>
    <n v="2"/>
    <s v="Near"/>
    <n v="3"/>
    <s v="Bachelor"/>
    <s v="Medical"/>
    <n v="1"/>
    <n v="471"/>
    <n v="3"/>
    <x v="1"/>
    <x v="0"/>
    <n v="75"/>
    <n v="3"/>
    <s v="High"/>
    <n v="1"/>
    <s v="Entry Level"/>
    <x v="2"/>
    <n v="2"/>
    <x v="1"/>
    <x v="1"/>
    <n v="2370"/>
    <x v="1"/>
    <n v="3956"/>
    <n v="1"/>
    <s v="Y"/>
    <x v="1"/>
    <n v="13"/>
    <n v="3"/>
    <s v="Meet Expect"/>
    <n v="3"/>
    <s v="High"/>
    <n v="80"/>
    <n v="1"/>
    <s v="Basic"/>
    <n v="8"/>
    <s v="6-10"/>
    <n v="4"/>
    <n v="3"/>
    <x v="1"/>
    <n v="8"/>
    <s v="Veteran"/>
    <n v="0"/>
    <n v="0"/>
    <x v="0"/>
    <n v="7"/>
    <n v="0"/>
    <m/>
    <m/>
    <n v="0"/>
    <m/>
    <n v="0"/>
    <m/>
    <n v="0"/>
    <m/>
    <n v="0"/>
    <m/>
    <n v="0"/>
    <m/>
    <m/>
    <m/>
    <m/>
    <m/>
    <m/>
    <m/>
    <m/>
    <x v="2"/>
    <m/>
    <m/>
    <m/>
    <m/>
    <m/>
    <b v="1"/>
    <b v="1"/>
    <b v="1"/>
    <n v="0"/>
    <n v="0"/>
  </r>
  <r>
    <n v="48"/>
    <x v="1"/>
    <x v="0"/>
    <n v="530"/>
    <x v="0"/>
    <n v="29"/>
    <s v="Very Far"/>
    <n v="1"/>
    <s v="Below College"/>
    <s v="Medical"/>
    <n v="1"/>
    <n v="473"/>
    <n v="1"/>
    <x v="3"/>
    <x v="0"/>
    <n v="91"/>
    <n v="3"/>
    <s v="High"/>
    <n v="3"/>
    <s v="Senior"/>
    <x v="5"/>
    <n v="3"/>
    <x v="2"/>
    <x v="1"/>
    <n v="12504"/>
    <x v="2"/>
    <n v="23978"/>
    <n v="3"/>
    <s v="Y"/>
    <x v="1"/>
    <n v="21"/>
    <n v="4"/>
    <s v="Exceed Expect"/>
    <n v="2"/>
    <s v="Medium"/>
    <n v="80"/>
    <n v="1"/>
    <s v="Basic"/>
    <n v="15"/>
    <s v="11-20"/>
    <n v="3"/>
    <n v="1"/>
    <x v="0"/>
    <n v="0"/>
    <s v="New Employee"/>
    <n v="0"/>
    <n v="0"/>
    <x v="0"/>
    <n v="0"/>
    <n v="0"/>
    <m/>
    <m/>
    <n v="0"/>
    <m/>
    <n v="0"/>
    <m/>
    <n v="0"/>
    <m/>
    <n v="0"/>
    <m/>
    <n v="0"/>
    <m/>
    <m/>
    <m/>
    <m/>
    <m/>
    <m/>
    <m/>
    <m/>
    <x v="1"/>
    <m/>
    <m/>
    <m/>
    <m/>
    <m/>
    <b v="1"/>
    <b v="1"/>
    <b v="1"/>
    <n v="0"/>
    <n v="0"/>
  </r>
  <r>
    <n v="37"/>
    <x v="1"/>
    <x v="0"/>
    <n v="1319"/>
    <x v="1"/>
    <n v="6"/>
    <s v="Near"/>
    <n v="3"/>
    <s v="Bachelor"/>
    <s v="Medical"/>
    <n v="1"/>
    <n v="474"/>
    <n v="3"/>
    <x v="1"/>
    <x v="1"/>
    <n v="51"/>
    <n v="4"/>
    <s v="Very High"/>
    <n v="2"/>
    <s v="Junior"/>
    <x v="1"/>
    <n v="1"/>
    <x v="3"/>
    <x v="2"/>
    <n v="5974"/>
    <x v="0"/>
    <n v="17001"/>
    <n v="4"/>
    <s v="Y"/>
    <x v="0"/>
    <n v="13"/>
    <n v="3"/>
    <s v="Meet Expect"/>
    <n v="1"/>
    <s v="Low"/>
    <n v="80"/>
    <n v="2"/>
    <s v="Medium"/>
    <n v="13"/>
    <s v="11-20"/>
    <n v="2"/>
    <n v="3"/>
    <x v="1"/>
    <n v="7"/>
    <s v="Experienced"/>
    <n v="7"/>
    <n v="6"/>
    <x v="2"/>
    <n v="7"/>
    <n v="0"/>
    <m/>
    <m/>
    <n v="0"/>
    <m/>
    <n v="0"/>
    <m/>
    <n v="0"/>
    <m/>
    <n v="0"/>
    <m/>
    <n v="0"/>
    <m/>
    <m/>
    <m/>
    <m/>
    <m/>
    <m/>
    <m/>
    <m/>
    <x v="0"/>
    <m/>
    <m/>
    <m/>
    <m/>
    <m/>
    <b v="1"/>
    <b v="1"/>
    <b v="1"/>
    <n v="0"/>
    <n v="1"/>
  </r>
  <r>
    <n v="30"/>
    <x v="1"/>
    <x v="2"/>
    <n v="641"/>
    <x v="0"/>
    <n v="25"/>
    <s v="Very Far"/>
    <n v="2"/>
    <s v="College"/>
    <s v="Technical Degree"/>
    <n v="1"/>
    <n v="475"/>
    <n v="4"/>
    <x v="2"/>
    <x v="0"/>
    <n v="85"/>
    <n v="3"/>
    <s v="High"/>
    <n v="2"/>
    <s v="Junior"/>
    <x v="0"/>
    <n v="3"/>
    <x v="2"/>
    <x v="1"/>
    <n v="4736"/>
    <x v="0"/>
    <n v="6069"/>
    <n v="7"/>
    <s v="Y"/>
    <x v="0"/>
    <n v="12"/>
    <n v="3"/>
    <s v="Meet Expect"/>
    <n v="2"/>
    <s v="Medium"/>
    <n v="80"/>
    <n v="1"/>
    <s v="Basic"/>
    <n v="4"/>
    <s v="0-5"/>
    <n v="2"/>
    <n v="4"/>
    <x v="3"/>
    <n v="2"/>
    <s v="Early Career"/>
    <n v="2"/>
    <n v="2"/>
    <x v="1"/>
    <n v="2"/>
    <n v="0"/>
    <m/>
    <m/>
    <n v="0"/>
    <m/>
    <n v="0"/>
    <m/>
    <n v="0"/>
    <m/>
    <n v="0"/>
    <m/>
    <n v="0"/>
    <m/>
    <m/>
    <m/>
    <m/>
    <m/>
    <m/>
    <m/>
    <m/>
    <x v="2"/>
    <m/>
    <m/>
    <m/>
    <m/>
    <m/>
    <b v="1"/>
    <b v="1"/>
    <b v="1"/>
    <n v="0"/>
    <n v="1"/>
  </r>
  <r>
    <n v="26"/>
    <x v="1"/>
    <x v="0"/>
    <n v="933"/>
    <x v="0"/>
    <n v="1"/>
    <s v="Near"/>
    <n v="3"/>
    <s v="Bachelor"/>
    <s v="Life Sciences"/>
    <n v="1"/>
    <n v="476"/>
    <n v="3"/>
    <x v="1"/>
    <x v="1"/>
    <n v="57"/>
    <n v="3"/>
    <s v="High"/>
    <n v="2"/>
    <s v="Junior"/>
    <x v="0"/>
    <n v="3"/>
    <x v="2"/>
    <x v="1"/>
    <n v="5296"/>
    <x v="0"/>
    <n v="20156"/>
    <n v="1"/>
    <s v="Y"/>
    <x v="1"/>
    <n v="17"/>
    <n v="3"/>
    <s v="Meet Expect"/>
    <n v="2"/>
    <s v="Medium"/>
    <n v="80"/>
    <n v="1"/>
    <s v="Basic"/>
    <n v="8"/>
    <s v="6-10"/>
    <n v="3"/>
    <n v="3"/>
    <x v="1"/>
    <n v="8"/>
    <s v="Veteran"/>
    <n v="7"/>
    <n v="7"/>
    <x v="2"/>
    <n v="7"/>
    <n v="0"/>
    <m/>
    <m/>
    <n v="0"/>
    <m/>
    <n v="0"/>
    <m/>
    <n v="0"/>
    <m/>
    <n v="0"/>
    <m/>
    <n v="0"/>
    <m/>
    <m/>
    <m/>
    <m/>
    <m/>
    <m/>
    <m/>
    <m/>
    <x v="2"/>
    <m/>
    <m/>
    <m/>
    <m/>
    <m/>
    <b v="1"/>
    <b v="1"/>
    <b v="1"/>
    <n v="0"/>
    <n v="0"/>
  </r>
  <r>
    <n v="42"/>
    <x v="1"/>
    <x v="0"/>
    <n v="1332"/>
    <x v="1"/>
    <n v="2"/>
    <s v="Near"/>
    <n v="4"/>
    <s v="Master"/>
    <s v="Other"/>
    <n v="1"/>
    <n v="477"/>
    <n v="1"/>
    <x v="3"/>
    <x v="1"/>
    <n v="98"/>
    <n v="2"/>
    <s v="Medium"/>
    <n v="2"/>
    <s v="Junior"/>
    <x v="4"/>
    <n v="4"/>
    <x v="0"/>
    <x v="0"/>
    <n v="6781"/>
    <x v="0"/>
    <n v="17078"/>
    <n v="3"/>
    <s v="Y"/>
    <x v="1"/>
    <n v="23"/>
    <n v="4"/>
    <s v="Exceed Expect"/>
    <n v="2"/>
    <s v="Medium"/>
    <n v="80"/>
    <n v="0"/>
    <s v="None"/>
    <n v="14"/>
    <s v="11-20"/>
    <n v="6"/>
    <n v="3"/>
    <x v="1"/>
    <n v="1"/>
    <s v="New Employee"/>
    <n v="0"/>
    <n v="0"/>
    <x v="0"/>
    <n v="0"/>
    <n v="0"/>
    <m/>
    <m/>
    <n v="0"/>
    <m/>
    <n v="0"/>
    <m/>
    <n v="0"/>
    <m/>
    <n v="0"/>
    <m/>
    <n v="0"/>
    <m/>
    <m/>
    <m/>
    <m/>
    <m/>
    <m/>
    <m/>
    <m/>
    <x v="0"/>
    <m/>
    <m/>
    <m/>
    <m/>
    <m/>
    <b v="1"/>
    <b v="1"/>
    <b v="1"/>
    <n v="0"/>
    <n v="0"/>
  </r>
  <r>
    <n v="21"/>
    <x v="0"/>
    <x v="1"/>
    <n v="756"/>
    <x v="0"/>
    <n v="1"/>
    <s v="Near"/>
    <n v="1"/>
    <s v="Below College"/>
    <s v="Technical Degree"/>
    <n v="1"/>
    <n v="478"/>
    <n v="1"/>
    <x v="3"/>
    <x v="0"/>
    <n v="99"/>
    <n v="2"/>
    <s v="Medium"/>
    <n v="1"/>
    <s v="Entry Level"/>
    <x v="6"/>
    <n v="2"/>
    <x v="1"/>
    <x v="0"/>
    <n v="2174"/>
    <x v="1"/>
    <n v="9150"/>
    <n v="1"/>
    <s v="Y"/>
    <x v="0"/>
    <n v="11"/>
    <n v="3"/>
    <s v="Meet Expect"/>
    <n v="3"/>
    <s v="High"/>
    <n v="80"/>
    <n v="0"/>
    <s v="None"/>
    <n v="3"/>
    <s v="0-5"/>
    <n v="3"/>
    <n v="3"/>
    <x v="1"/>
    <n v="3"/>
    <s v="Early Career"/>
    <n v="2"/>
    <n v="1"/>
    <x v="1"/>
    <n v="2"/>
    <n v="0"/>
    <m/>
    <m/>
    <n v="0"/>
    <m/>
    <n v="0"/>
    <m/>
    <n v="0"/>
    <m/>
    <n v="0"/>
    <m/>
    <n v="0"/>
    <m/>
    <m/>
    <m/>
    <m/>
    <m/>
    <m/>
    <m/>
    <m/>
    <x v="3"/>
    <m/>
    <m/>
    <m/>
    <m/>
    <m/>
    <b v="1"/>
    <b v="1"/>
    <b v="1"/>
    <n v="1"/>
    <n v="1"/>
  </r>
  <r>
    <n v="36"/>
    <x v="1"/>
    <x v="2"/>
    <n v="845"/>
    <x v="0"/>
    <n v="1"/>
    <s v="Near"/>
    <n v="5"/>
    <s v="Doctor"/>
    <s v="Medical"/>
    <n v="1"/>
    <n v="479"/>
    <n v="4"/>
    <x v="2"/>
    <x v="0"/>
    <n v="45"/>
    <n v="3"/>
    <s v="High"/>
    <n v="2"/>
    <s v="Junior"/>
    <x v="0"/>
    <n v="4"/>
    <x v="0"/>
    <x v="0"/>
    <n v="6653"/>
    <x v="0"/>
    <n v="15276"/>
    <n v="4"/>
    <s v="Y"/>
    <x v="1"/>
    <n v="15"/>
    <n v="3"/>
    <s v="Meet Expect"/>
    <n v="2"/>
    <s v="Medium"/>
    <n v="80"/>
    <n v="0"/>
    <s v="None"/>
    <n v="7"/>
    <s v="6-10"/>
    <n v="6"/>
    <n v="3"/>
    <x v="1"/>
    <n v="1"/>
    <s v="New Employee"/>
    <n v="0"/>
    <n v="0"/>
    <x v="0"/>
    <n v="0"/>
    <n v="0"/>
    <m/>
    <m/>
    <n v="0"/>
    <m/>
    <n v="0"/>
    <m/>
    <n v="0"/>
    <m/>
    <n v="0"/>
    <m/>
    <n v="0"/>
    <m/>
    <m/>
    <m/>
    <m/>
    <m/>
    <m/>
    <m/>
    <m/>
    <x v="0"/>
    <m/>
    <m/>
    <m/>
    <m/>
    <m/>
    <b v="1"/>
    <b v="1"/>
    <b v="1"/>
    <n v="0"/>
    <n v="0"/>
  </r>
  <r>
    <n v="36"/>
    <x v="1"/>
    <x v="1"/>
    <n v="541"/>
    <x v="0"/>
    <n v="3"/>
    <s v="Near"/>
    <n v="4"/>
    <s v="Master"/>
    <s v="Medical"/>
    <n v="1"/>
    <n v="481"/>
    <n v="1"/>
    <x v="3"/>
    <x v="1"/>
    <n v="48"/>
    <n v="2"/>
    <s v="Medium"/>
    <n v="3"/>
    <s v="Senior"/>
    <x v="0"/>
    <n v="4"/>
    <x v="0"/>
    <x v="1"/>
    <n v="9699"/>
    <x v="2"/>
    <n v="7246"/>
    <n v="4"/>
    <s v="Y"/>
    <x v="1"/>
    <n v="11"/>
    <n v="3"/>
    <s v="Meet Expect"/>
    <n v="1"/>
    <s v="Low"/>
    <n v="80"/>
    <n v="1"/>
    <s v="Basic"/>
    <n v="16"/>
    <s v="11-20"/>
    <n v="2"/>
    <n v="3"/>
    <x v="1"/>
    <n v="13"/>
    <s v="Veteran"/>
    <n v="9"/>
    <n v="1"/>
    <x v="1"/>
    <n v="12"/>
    <n v="0"/>
    <m/>
    <m/>
    <n v="0"/>
    <m/>
    <n v="0"/>
    <m/>
    <n v="0"/>
    <m/>
    <n v="0"/>
    <m/>
    <n v="0"/>
    <m/>
    <m/>
    <m/>
    <m/>
    <m/>
    <m/>
    <m/>
    <m/>
    <x v="0"/>
    <m/>
    <m/>
    <m/>
    <m/>
    <m/>
    <b v="1"/>
    <b v="1"/>
    <b v="1"/>
    <n v="0"/>
    <n v="0"/>
  </r>
  <r>
    <n v="57"/>
    <x v="1"/>
    <x v="0"/>
    <n v="593"/>
    <x v="1"/>
    <n v="1"/>
    <s v="Near"/>
    <n v="4"/>
    <s v="Master"/>
    <s v="Medical"/>
    <n v="1"/>
    <n v="482"/>
    <n v="4"/>
    <x v="2"/>
    <x v="1"/>
    <n v="88"/>
    <n v="3"/>
    <s v="High"/>
    <n v="2"/>
    <s v="Junior"/>
    <x v="4"/>
    <n v="3"/>
    <x v="2"/>
    <x v="1"/>
    <n v="6755"/>
    <x v="0"/>
    <n v="2967"/>
    <n v="2"/>
    <s v="Y"/>
    <x v="1"/>
    <n v="11"/>
    <n v="3"/>
    <s v="Meet Expect"/>
    <n v="3"/>
    <s v="High"/>
    <n v="80"/>
    <n v="0"/>
    <s v="None"/>
    <n v="15"/>
    <s v="11-20"/>
    <n v="2"/>
    <n v="3"/>
    <x v="1"/>
    <n v="3"/>
    <s v="Early Career"/>
    <n v="2"/>
    <n v="1"/>
    <x v="1"/>
    <n v="2"/>
    <n v="0"/>
    <m/>
    <m/>
    <n v="0"/>
    <m/>
    <n v="0"/>
    <m/>
    <n v="0"/>
    <m/>
    <n v="0"/>
    <m/>
    <n v="0"/>
    <m/>
    <m/>
    <m/>
    <m/>
    <m/>
    <m/>
    <m/>
    <m/>
    <x v="1"/>
    <m/>
    <m/>
    <m/>
    <m/>
    <m/>
    <b v="1"/>
    <b v="1"/>
    <b v="1"/>
    <n v="0"/>
    <n v="0"/>
  </r>
  <r>
    <n v="40"/>
    <x v="1"/>
    <x v="0"/>
    <n v="1171"/>
    <x v="1"/>
    <n v="10"/>
    <s v="Near"/>
    <n v="4"/>
    <s v="Master"/>
    <s v="Life Sciences"/>
    <n v="1"/>
    <n v="483"/>
    <n v="4"/>
    <x v="2"/>
    <x v="0"/>
    <n v="46"/>
    <n v="4"/>
    <s v="Very High"/>
    <n v="1"/>
    <s v="Entry Level"/>
    <x v="2"/>
    <n v="3"/>
    <x v="2"/>
    <x v="1"/>
    <n v="2213"/>
    <x v="1"/>
    <n v="22495"/>
    <n v="3"/>
    <s v="Y"/>
    <x v="0"/>
    <n v="13"/>
    <n v="3"/>
    <s v="Meet Expect"/>
    <n v="3"/>
    <s v="High"/>
    <n v="80"/>
    <n v="1"/>
    <s v="Basic"/>
    <n v="10"/>
    <s v="6-10"/>
    <n v="3"/>
    <n v="3"/>
    <x v="1"/>
    <n v="7"/>
    <s v="Experienced"/>
    <n v="7"/>
    <n v="1"/>
    <x v="1"/>
    <n v="7"/>
    <n v="0"/>
    <m/>
    <m/>
    <n v="0"/>
    <m/>
    <n v="0"/>
    <m/>
    <n v="0"/>
    <m/>
    <n v="0"/>
    <m/>
    <n v="0"/>
    <m/>
    <m/>
    <m/>
    <m/>
    <m/>
    <m/>
    <m/>
    <m/>
    <x v="0"/>
    <m/>
    <m/>
    <m/>
    <m/>
    <m/>
    <b v="1"/>
    <b v="1"/>
    <b v="1"/>
    <n v="0"/>
    <n v="1"/>
  </r>
  <r>
    <n v="21"/>
    <x v="1"/>
    <x v="2"/>
    <n v="895"/>
    <x v="0"/>
    <n v="9"/>
    <s v="Near"/>
    <n v="2"/>
    <s v="College"/>
    <s v="Medical"/>
    <n v="1"/>
    <n v="484"/>
    <n v="1"/>
    <x v="3"/>
    <x v="1"/>
    <n v="39"/>
    <n v="3"/>
    <s v="High"/>
    <n v="1"/>
    <s v="Entry Level"/>
    <x v="6"/>
    <n v="4"/>
    <x v="0"/>
    <x v="0"/>
    <n v="2610"/>
    <x v="1"/>
    <n v="2851"/>
    <n v="1"/>
    <s v="Y"/>
    <x v="1"/>
    <n v="24"/>
    <n v="4"/>
    <s v="Exceed Expect"/>
    <n v="3"/>
    <s v="High"/>
    <n v="80"/>
    <n v="0"/>
    <s v="None"/>
    <n v="3"/>
    <s v="0-5"/>
    <n v="3"/>
    <n v="2"/>
    <x v="2"/>
    <n v="3"/>
    <s v="Early Career"/>
    <n v="2"/>
    <n v="2"/>
    <x v="1"/>
    <n v="2"/>
    <n v="0"/>
    <m/>
    <m/>
    <n v="0"/>
    <m/>
    <n v="0"/>
    <m/>
    <n v="0"/>
    <m/>
    <n v="0"/>
    <m/>
    <n v="0"/>
    <m/>
    <m/>
    <m/>
    <m/>
    <m/>
    <m/>
    <m/>
    <m/>
    <x v="3"/>
    <m/>
    <m/>
    <m/>
    <m/>
    <m/>
    <b v="1"/>
    <b v="1"/>
    <b v="1"/>
    <n v="0"/>
    <n v="0"/>
  </r>
  <r>
    <n v="33"/>
    <x v="0"/>
    <x v="0"/>
    <n v="350"/>
    <x v="0"/>
    <n v="5"/>
    <s v="Near"/>
    <n v="3"/>
    <s v="Bachelor"/>
    <s v="Marketing"/>
    <n v="1"/>
    <n v="485"/>
    <n v="4"/>
    <x v="2"/>
    <x v="0"/>
    <n v="34"/>
    <n v="3"/>
    <s v="High"/>
    <n v="1"/>
    <s v="Entry Level"/>
    <x v="6"/>
    <n v="3"/>
    <x v="2"/>
    <x v="0"/>
    <n v="2851"/>
    <x v="1"/>
    <n v="9150"/>
    <n v="1"/>
    <s v="Y"/>
    <x v="0"/>
    <n v="13"/>
    <n v="3"/>
    <s v="Meet Expect"/>
    <n v="2"/>
    <s v="Medium"/>
    <n v="80"/>
    <n v="0"/>
    <s v="None"/>
    <n v="1"/>
    <s v="0-5"/>
    <n v="2"/>
    <n v="3"/>
    <x v="1"/>
    <n v="1"/>
    <s v="New Employee"/>
    <n v="0"/>
    <n v="0"/>
    <x v="0"/>
    <n v="0"/>
    <n v="0"/>
    <m/>
    <m/>
    <n v="0"/>
    <m/>
    <n v="0"/>
    <m/>
    <n v="0"/>
    <m/>
    <n v="0"/>
    <m/>
    <n v="0"/>
    <m/>
    <m/>
    <m/>
    <m/>
    <m/>
    <m/>
    <m/>
    <m/>
    <x v="2"/>
    <m/>
    <m/>
    <m/>
    <m/>
    <m/>
    <b v="1"/>
    <b v="1"/>
    <b v="1"/>
    <n v="1"/>
    <n v="1"/>
  </r>
  <r>
    <n v="37"/>
    <x v="1"/>
    <x v="0"/>
    <n v="921"/>
    <x v="1"/>
    <n v="10"/>
    <s v="Near"/>
    <n v="3"/>
    <s v="Bachelor"/>
    <s v="Medical"/>
    <n v="1"/>
    <n v="486"/>
    <n v="3"/>
    <x v="1"/>
    <x v="0"/>
    <n v="98"/>
    <n v="3"/>
    <s v="High"/>
    <n v="1"/>
    <s v="Entry Level"/>
    <x v="2"/>
    <n v="1"/>
    <x v="3"/>
    <x v="1"/>
    <n v="3452"/>
    <x v="0"/>
    <n v="17663"/>
    <n v="6"/>
    <s v="Y"/>
    <x v="1"/>
    <n v="20"/>
    <n v="4"/>
    <s v="Exceed Expect"/>
    <n v="2"/>
    <s v="Medium"/>
    <n v="80"/>
    <n v="1"/>
    <s v="Basic"/>
    <n v="17"/>
    <s v="11-20"/>
    <n v="3"/>
    <n v="3"/>
    <x v="1"/>
    <n v="5"/>
    <s v="Experienced"/>
    <n v="4"/>
    <n v="0"/>
    <x v="0"/>
    <n v="3"/>
    <n v="0"/>
    <m/>
    <m/>
    <n v="0"/>
    <m/>
    <n v="0"/>
    <m/>
    <n v="0"/>
    <m/>
    <n v="0"/>
    <m/>
    <n v="0"/>
    <m/>
    <m/>
    <m/>
    <m/>
    <m/>
    <m/>
    <m/>
    <m/>
    <x v="0"/>
    <m/>
    <m/>
    <m/>
    <m/>
    <m/>
    <b v="1"/>
    <b v="1"/>
    <b v="1"/>
    <n v="0"/>
    <n v="0"/>
  </r>
  <r>
    <n v="46"/>
    <x v="1"/>
    <x v="2"/>
    <n v="1144"/>
    <x v="1"/>
    <n v="7"/>
    <s v="Near"/>
    <n v="4"/>
    <s v="Master"/>
    <s v="Medical"/>
    <n v="1"/>
    <n v="487"/>
    <n v="3"/>
    <x v="1"/>
    <x v="0"/>
    <n v="30"/>
    <n v="3"/>
    <s v="High"/>
    <n v="2"/>
    <s v="Junior"/>
    <x v="3"/>
    <n v="3"/>
    <x v="2"/>
    <x v="1"/>
    <n v="5258"/>
    <x v="0"/>
    <n v="16044"/>
    <n v="2"/>
    <s v="Y"/>
    <x v="1"/>
    <n v="14"/>
    <n v="3"/>
    <s v="Meet Expect"/>
    <n v="3"/>
    <s v="High"/>
    <n v="80"/>
    <n v="0"/>
    <s v="None"/>
    <n v="7"/>
    <s v="6-10"/>
    <n v="2"/>
    <n v="4"/>
    <x v="3"/>
    <n v="1"/>
    <s v="New Employee"/>
    <n v="0"/>
    <n v="0"/>
    <x v="0"/>
    <n v="0"/>
    <n v="0"/>
    <m/>
    <m/>
    <n v="0"/>
    <m/>
    <n v="0"/>
    <m/>
    <n v="0"/>
    <m/>
    <n v="0"/>
    <m/>
    <n v="0"/>
    <m/>
    <m/>
    <m/>
    <m/>
    <m/>
    <m/>
    <m/>
    <m/>
    <x v="1"/>
    <m/>
    <m/>
    <m/>
    <m/>
    <m/>
    <b v="1"/>
    <b v="1"/>
    <b v="1"/>
    <n v="0"/>
    <n v="0"/>
  </r>
  <r>
    <n v="41"/>
    <x v="0"/>
    <x v="1"/>
    <n v="143"/>
    <x v="0"/>
    <n v="4"/>
    <s v="Near"/>
    <n v="3"/>
    <s v="Bachelor"/>
    <s v="Marketing"/>
    <n v="1"/>
    <n v="488"/>
    <n v="1"/>
    <x v="3"/>
    <x v="1"/>
    <n v="56"/>
    <n v="3"/>
    <s v="High"/>
    <n v="2"/>
    <s v="Junior"/>
    <x v="0"/>
    <n v="2"/>
    <x v="1"/>
    <x v="0"/>
    <n v="9355"/>
    <x v="2"/>
    <n v="9558"/>
    <n v="1"/>
    <s v="Y"/>
    <x v="1"/>
    <n v="18"/>
    <n v="3"/>
    <s v="Meet Expect"/>
    <n v="3"/>
    <s v="High"/>
    <n v="80"/>
    <n v="0"/>
    <s v="None"/>
    <n v="8"/>
    <s v="6-10"/>
    <n v="5"/>
    <n v="3"/>
    <x v="1"/>
    <n v="8"/>
    <s v="Veteran"/>
    <n v="7"/>
    <n v="7"/>
    <x v="2"/>
    <n v="7"/>
    <n v="0"/>
    <m/>
    <m/>
    <n v="0"/>
    <m/>
    <n v="0"/>
    <m/>
    <n v="0"/>
    <m/>
    <n v="0"/>
    <m/>
    <n v="0"/>
    <m/>
    <m/>
    <m/>
    <m/>
    <m/>
    <m/>
    <m/>
    <m/>
    <x v="0"/>
    <m/>
    <m/>
    <m/>
    <m/>
    <m/>
    <b v="1"/>
    <b v="1"/>
    <b v="1"/>
    <n v="1"/>
    <n v="0"/>
  </r>
  <r>
    <n v="50"/>
    <x v="1"/>
    <x v="0"/>
    <n v="1046"/>
    <x v="1"/>
    <n v="10"/>
    <s v="Near"/>
    <n v="3"/>
    <s v="Bachelor"/>
    <s v="Technical Degree"/>
    <n v="1"/>
    <n v="491"/>
    <n v="4"/>
    <x v="2"/>
    <x v="1"/>
    <n v="100"/>
    <n v="2"/>
    <s v="Medium"/>
    <n v="3"/>
    <s v="Senior"/>
    <x v="4"/>
    <n v="4"/>
    <x v="0"/>
    <x v="0"/>
    <n v="10496"/>
    <x v="2"/>
    <n v="2755"/>
    <n v="6"/>
    <s v="Y"/>
    <x v="1"/>
    <n v="15"/>
    <n v="3"/>
    <s v="Meet Expect"/>
    <n v="4"/>
    <s v="Very High"/>
    <n v="80"/>
    <n v="0"/>
    <s v="None"/>
    <n v="20"/>
    <s v="11-20"/>
    <n v="2"/>
    <n v="3"/>
    <x v="1"/>
    <n v="4"/>
    <s v="Experienced"/>
    <n v="3"/>
    <n v="1"/>
    <x v="1"/>
    <n v="3"/>
    <n v="0"/>
    <m/>
    <m/>
    <n v="0"/>
    <m/>
    <n v="0"/>
    <m/>
    <n v="0"/>
    <m/>
    <n v="0"/>
    <m/>
    <n v="0"/>
    <m/>
    <m/>
    <m/>
    <m/>
    <m/>
    <m/>
    <m/>
    <m/>
    <x v="1"/>
    <m/>
    <m/>
    <m/>
    <m/>
    <m/>
    <b v="1"/>
    <b v="1"/>
    <b v="1"/>
    <n v="0"/>
    <n v="0"/>
  </r>
  <r>
    <n v="40"/>
    <x v="0"/>
    <x v="0"/>
    <n v="575"/>
    <x v="0"/>
    <n v="22"/>
    <s v="Very Far"/>
    <n v="2"/>
    <s v="College"/>
    <s v="Marketing"/>
    <n v="1"/>
    <n v="492"/>
    <n v="3"/>
    <x v="1"/>
    <x v="1"/>
    <n v="68"/>
    <n v="2"/>
    <s v="Medium"/>
    <n v="2"/>
    <s v="Junior"/>
    <x v="0"/>
    <n v="3"/>
    <x v="2"/>
    <x v="1"/>
    <n v="6380"/>
    <x v="0"/>
    <n v="6110"/>
    <n v="2"/>
    <s v="Y"/>
    <x v="0"/>
    <n v="12"/>
    <n v="3"/>
    <s v="Meet Expect"/>
    <n v="1"/>
    <s v="Low"/>
    <n v="80"/>
    <n v="2"/>
    <s v="Medium"/>
    <n v="8"/>
    <s v="6-10"/>
    <n v="6"/>
    <n v="3"/>
    <x v="1"/>
    <n v="6"/>
    <s v="Experienced"/>
    <n v="4"/>
    <n v="1"/>
    <x v="1"/>
    <n v="0"/>
    <n v="0"/>
    <m/>
    <m/>
    <n v="0"/>
    <m/>
    <n v="0"/>
    <m/>
    <n v="0"/>
    <m/>
    <n v="0"/>
    <m/>
    <n v="0"/>
    <m/>
    <m/>
    <m/>
    <m/>
    <m/>
    <m/>
    <m/>
    <m/>
    <x v="0"/>
    <m/>
    <m/>
    <m/>
    <m/>
    <m/>
    <b v="1"/>
    <b v="1"/>
    <b v="1"/>
    <n v="1"/>
    <n v="1"/>
  </r>
  <r>
    <n v="31"/>
    <x v="1"/>
    <x v="0"/>
    <n v="408"/>
    <x v="1"/>
    <n v="9"/>
    <s v="Near"/>
    <n v="4"/>
    <s v="Master"/>
    <s v="Life Sciences"/>
    <n v="1"/>
    <n v="493"/>
    <n v="3"/>
    <x v="1"/>
    <x v="1"/>
    <n v="42"/>
    <n v="2"/>
    <s v="Medium"/>
    <n v="1"/>
    <s v="Entry Level"/>
    <x v="1"/>
    <n v="2"/>
    <x v="1"/>
    <x v="0"/>
    <n v="2657"/>
    <x v="1"/>
    <n v="7551"/>
    <n v="0"/>
    <s v="Y"/>
    <x v="0"/>
    <n v="16"/>
    <n v="3"/>
    <s v="Meet Expect"/>
    <n v="4"/>
    <s v="Very High"/>
    <n v="80"/>
    <n v="0"/>
    <s v="None"/>
    <n v="3"/>
    <s v="0-5"/>
    <n v="5"/>
    <n v="3"/>
    <x v="1"/>
    <n v="2"/>
    <s v="Early Career"/>
    <n v="2"/>
    <n v="2"/>
    <x v="1"/>
    <n v="2"/>
    <n v="0"/>
    <m/>
    <m/>
    <n v="0"/>
    <m/>
    <n v="0"/>
    <m/>
    <n v="0"/>
    <m/>
    <n v="0"/>
    <m/>
    <n v="0"/>
    <m/>
    <m/>
    <m/>
    <m/>
    <m/>
    <m/>
    <m/>
    <m/>
    <x v="2"/>
    <m/>
    <m/>
    <m/>
    <m/>
    <m/>
    <b v="1"/>
    <b v="1"/>
    <b v="1"/>
    <n v="0"/>
    <n v="1"/>
  </r>
  <r>
    <n v="21"/>
    <x v="0"/>
    <x v="0"/>
    <n v="156"/>
    <x v="0"/>
    <n v="12"/>
    <s v="Far"/>
    <n v="3"/>
    <s v="Bachelor"/>
    <s v="Life Sciences"/>
    <n v="1"/>
    <n v="494"/>
    <n v="3"/>
    <x v="1"/>
    <x v="0"/>
    <n v="90"/>
    <n v="4"/>
    <s v="Very High"/>
    <n v="1"/>
    <s v="Entry Level"/>
    <x v="6"/>
    <n v="2"/>
    <x v="1"/>
    <x v="0"/>
    <n v="2716"/>
    <x v="1"/>
    <n v="25422"/>
    <n v="1"/>
    <s v="Y"/>
    <x v="1"/>
    <n v="15"/>
    <n v="3"/>
    <s v="Meet Expect"/>
    <n v="4"/>
    <s v="Very High"/>
    <n v="80"/>
    <n v="0"/>
    <s v="None"/>
    <n v="1"/>
    <s v="0-5"/>
    <n v="0"/>
    <n v="3"/>
    <x v="1"/>
    <n v="1"/>
    <s v="New Employee"/>
    <n v="0"/>
    <n v="0"/>
    <x v="0"/>
    <n v="0"/>
    <n v="0"/>
    <m/>
    <m/>
    <n v="0"/>
    <m/>
    <n v="0"/>
    <m/>
    <n v="0"/>
    <m/>
    <n v="0"/>
    <m/>
    <n v="0"/>
    <m/>
    <m/>
    <m/>
    <m/>
    <m/>
    <m/>
    <m/>
    <m/>
    <x v="3"/>
    <m/>
    <m/>
    <m/>
    <m/>
    <m/>
    <b v="1"/>
    <b v="1"/>
    <b v="1"/>
    <n v="1"/>
    <n v="0"/>
  </r>
  <r>
    <n v="29"/>
    <x v="1"/>
    <x v="0"/>
    <n v="1283"/>
    <x v="1"/>
    <n v="23"/>
    <s v="Very Far"/>
    <n v="3"/>
    <s v="Bachelor"/>
    <s v="Life Sciences"/>
    <n v="1"/>
    <n v="495"/>
    <n v="4"/>
    <x v="2"/>
    <x v="1"/>
    <n v="54"/>
    <n v="3"/>
    <s v="High"/>
    <n v="1"/>
    <s v="Entry Level"/>
    <x v="1"/>
    <n v="4"/>
    <x v="0"/>
    <x v="0"/>
    <n v="2201"/>
    <x v="1"/>
    <n v="18168"/>
    <n v="9"/>
    <s v="Y"/>
    <x v="1"/>
    <n v="16"/>
    <n v="3"/>
    <s v="Meet Expect"/>
    <n v="4"/>
    <s v="Very High"/>
    <n v="80"/>
    <n v="0"/>
    <s v="None"/>
    <n v="6"/>
    <s v="6-10"/>
    <n v="4"/>
    <n v="3"/>
    <x v="1"/>
    <n v="3"/>
    <s v="Early Career"/>
    <n v="2"/>
    <n v="1"/>
    <x v="1"/>
    <n v="2"/>
    <n v="0"/>
    <m/>
    <m/>
    <n v="0"/>
    <m/>
    <n v="0"/>
    <m/>
    <n v="0"/>
    <m/>
    <n v="0"/>
    <m/>
    <n v="0"/>
    <m/>
    <m/>
    <m/>
    <m/>
    <m/>
    <m/>
    <m/>
    <m/>
    <x v="2"/>
    <m/>
    <m/>
    <m/>
    <m/>
    <m/>
    <b v="1"/>
    <b v="1"/>
    <b v="1"/>
    <n v="0"/>
    <n v="0"/>
  </r>
  <r>
    <n v="35"/>
    <x v="1"/>
    <x v="0"/>
    <n v="755"/>
    <x v="1"/>
    <n v="9"/>
    <s v="Near"/>
    <n v="4"/>
    <s v="Master"/>
    <s v="Life Sciences"/>
    <n v="1"/>
    <n v="496"/>
    <n v="3"/>
    <x v="1"/>
    <x v="1"/>
    <n v="97"/>
    <n v="2"/>
    <s v="Medium"/>
    <n v="2"/>
    <s v="Junior"/>
    <x v="4"/>
    <n v="2"/>
    <x v="1"/>
    <x v="0"/>
    <n v="6540"/>
    <x v="0"/>
    <n v="19394"/>
    <n v="9"/>
    <s v="Y"/>
    <x v="1"/>
    <n v="19"/>
    <n v="3"/>
    <s v="Meet Expect"/>
    <n v="3"/>
    <s v="High"/>
    <n v="80"/>
    <n v="0"/>
    <s v="None"/>
    <n v="10"/>
    <s v="6-10"/>
    <n v="5"/>
    <n v="3"/>
    <x v="1"/>
    <n v="1"/>
    <s v="New Employee"/>
    <n v="1"/>
    <n v="0"/>
    <x v="0"/>
    <n v="0"/>
    <n v="0"/>
    <m/>
    <m/>
    <n v="0"/>
    <m/>
    <n v="0"/>
    <m/>
    <n v="0"/>
    <m/>
    <n v="0"/>
    <m/>
    <n v="0"/>
    <m/>
    <m/>
    <m/>
    <m/>
    <m/>
    <m/>
    <m/>
    <m/>
    <x v="2"/>
    <m/>
    <m/>
    <m/>
    <m/>
    <m/>
    <b v="1"/>
    <b v="1"/>
    <b v="1"/>
    <n v="0"/>
    <n v="0"/>
  </r>
  <r>
    <n v="27"/>
    <x v="1"/>
    <x v="0"/>
    <n v="1469"/>
    <x v="1"/>
    <n v="1"/>
    <s v="Near"/>
    <n v="2"/>
    <s v="College"/>
    <s v="Medical"/>
    <n v="1"/>
    <n v="497"/>
    <n v="4"/>
    <x v="2"/>
    <x v="1"/>
    <n v="82"/>
    <n v="3"/>
    <s v="High"/>
    <n v="1"/>
    <s v="Entry Level"/>
    <x v="2"/>
    <n v="2"/>
    <x v="1"/>
    <x v="2"/>
    <n v="3816"/>
    <x v="0"/>
    <n v="17881"/>
    <n v="1"/>
    <s v="Y"/>
    <x v="1"/>
    <n v="11"/>
    <n v="3"/>
    <s v="Meet Expect"/>
    <n v="2"/>
    <s v="Medium"/>
    <n v="80"/>
    <n v="1"/>
    <s v="Basic"/>
    <n v="5"/>
    <s v="0-5"/>
    <n v="2"/>
    <n v="3"/>
    <x v="1"/>
    <n v="5"/>
    <s v="Experienced"/>
    <n v="2"/>
    <n v="0"/>
    <x v="0"/>
    <n v="4"/>
    <n v="0"/>
    <m/>
    <m/>
    <n v="0"/>
    <m/>
    <n v="0"/>
    <m/>
    <n v="0"/>
    <m/>
    <n v="0"/>
    <m/>
    <n v="0"/>
    <m/>
    <m/>
    <m/>
    <m/>
    <m/>
    <m/>
    <m/>
    <m/>
    <x v="2"/>
    <m/>
    <m/>
    <m/>
    <m/>
    <m/>
    <b v="1"/>
    <b v="1"/>
    <b v="1"/>
    <n v="0"/>
    <n v="0"/>
  </r>
  <r>
    <n v="28"/>
    <x v="1"/>
    <x v="0"/>
    <n v="304"/>
    <x v="0"/>
    <n v="9"/>
    <s v="Near"/>
    <n v="4"/>
    <s v="Master"/>
    <s v="Life Sciences"/>
    <n v="1"/>
    <n v="498"/>
    <n v="2"/>
    <x v="0"/>
    <x v="1"/>
    <n v="92"/>
    <n v="3"/>
    <s v="High"/>
    <n v="2"/>
    <s v="Junior"/>
    <x v="0"/>
    <n v="4"/>
    <x v="0"/>
    <x v="0"/>
    <n v="5253"/>
    <x v="0"/>
    <n v="20750"/>
    <n v="1"/>
    <s v="Y"/>
    <x v="1"/>
    <n v="16"/>
    <n v="3"/>
    <s v="Meet Expect"/>
    <n v="4"/>
    <s v="Very High"/>
    <n v="80"/>
    <n v="0"/>
    <s v="None"/>
    <n v="7"/>
    <s v="6-10"/>
    <n v="1"/>
    <n v="3"/>
    <x v="1"/>
    <n v="7"/>
    <s v="Experienced"/>
    <n v="5"/>
    <n v="0"/>
    <x v="0"/>
    <n v="7"/>
    <n v="0"/>
    <m/>
    <m/>
    <n v="0"/>
    <m/>
    <n v="0"/>
    <m/>
    <n v="0"/>
    <m/>
    <n v="0"/>
    <m/>
    <n v="0"/>
    <m/>
    <m/>
    <m/>
    <m/>
    <m/>
    <m/>
    <m/>
    <m/>
    <x v="2"/>
    <m/>
    <m/>
    <m/>
    <m/>
    <m/>
    <b v="1"/>
    <b v="1"/>
    <b v="1"/>
    <n v="0"/>
    <n v="0"/>
  </r>
  <r>
    <n v="49"/>
    <x v="1"/>
    <x v="0"/>
    <n v="1261"/>
    <x v="1"/>
    <n v="7"/>
    <s v="Near"/>
    <n v="3"/>
    <s v="Bachelor"/>
    <s v="Other"/>
    <n v="1"/>
    <n v="499"/>
    <n v="2"/>
    <x v="0"/>
    <x v="1"/>
    <n v="31"/>
    <n v="2"/>
    <s v="Medium"/>
    <n v="3"/>
    <s v="Senior"/>
    <x v="4"/>
    <n v="3"/>
    <x v="2"/>
    <x v="0"/>
    <n v="10965"/>
    <x v="2"/>
    <n v="12066"/>
    <n v="8"/>
    <s v="Y"/>
    <x v="1"/>
    <n v="24"/>
    <n v="4"/>
    <s v="Exceed Expect"/>
    <n v="3"/>
    <s v="High"/>
    <n v="80"/>
    <n v="0"/>
    <s v="None"/>
    <n v="26"/>
    <s v="20+"/>
    <n v="2"/>
    <n v="3"/>
    <x v="1"/>
    <n v="5"/>
    <s v="Experienced"/>
    <n v="2"/>
    <n v="0"/>
    <x v="0"/>
    <n v="0"/>
    <n v="0"/>
    <m/>
    <m/>
    <n v="0"/>
    <m/>
    <n v="0"/>
    <m/>
    <n v="0"/>
    <m/>
    <n v="0"/>
    <m/>
    <n v="0"/>
    <m/>
    <m/>
    <m/>
    <m/>
    <m/>
    <m/>
    <m/>
    <m/>
    <x v="1"/>
    <m/>
    <m/>
    <m/>
    <m/>
    <m/>
    <b v="1"/>
    <b v="1"/>
    <b v="1"/>
    <n v="0"/>
    <n v="0"/>
  </r>
  <r>
    <n v="51"/>
    <x v="1"/>
    <x v="0"/>
    <n v="1178"/>
    <x v="0"/>
    <n v="14"/>
    <s v="Far"/>
    <n v="2"/>
    <s v="College"/>
    <s v="Life Sciences"/>
    <n v="1"/>
    <n v="500"/>
    <n v="3"/>
    <x v="1"/>
    <x v="0"/>
    <n v="87"/>
    <n v="3"/>
    <s v="High"/>
    <n v="2"/>
    <s v="Junior"/>
    <x v="0"/>
    <n v="4"/>
    <x v="0"/>
    <x v="1"/>
    <n v="4936"/>
    <x v="0"/>
    <n v="14862"/>
    <n v="4"/>
    <s v="Y"/>
    <x v="1"/>
    <n v="11"/>
    <n v="3"/>
    <s v="Meet Expect"/>
    <n v="3"/>
    <s v="High"/>
    <n v="80"/>
    <n v="1"/>
    <s v="Basic"/>
    <n v="18"/>
    <s v="11-20"/>
    <n v="2"/>
    <n v="2"/>
    <x v="2"/>
    <n v="7"/>
    <s v="Experienced"/>
    <n v="7"/>
    <n v="0"/>
    <x v="0"/>
    <n v="7"/>
    <n v="0"/>
    <m/>
    <m/>
    <n v="0"/>
    <m/>
    <n v="0"/>
    <m/>
    <n v="0"/>
    <m/>
    <n v="0"/>
    <m/>
    <n v="0"/>
    <m/>
    <m/>
    <m/>
    <m/>
    <m/>
    <m/>
    <m/>
    <m/>
    <x v="1"/>
    <m/>
    <m/>
    <m/>
    <m/>
    <m/>
    <b v="1"/>
    <b v="1"/>
    <b v="1"/>
    <n v="0"/>
    <n v="0"/>
  </r>
  <r>
    <n v="36"/>
    <x v="1"/>
    <x v="0"/>
    <n v="329"/>
    <x v="1"/>
    <n v="2"/>
    <s v="Near"/>
    <n v="3"/>
    <s v="Bachelor"/>
    <s v="Life Sciences"/>
    <n v="1"/>
    <n v="501"/>
    <n v="4"/>
    <x v="2"/>
    <x v="0"/>
    <n v="96"/>
    <n v="3"/>
    <s v="High"/>
    <n v="1"/>
    <s v="Entry Level"/>
    <x v="1"/>
    <n v="3"/>
    <x v="2"/>
    <x v="1"/>
    <n v="2543"/>
    <x v="1"/>
    <n v="11868"/>
    <n v="4"/>
    <s v="Y"/>
    <x v="1"/>
    <n v="13"/>
    <n v="3"/>
    <s v="Meet Expect"/>
    <n v="2"/>
    <s v="Medium"/>
    <n v="80"/>
    <n v="1"/>
    <s v="Basic"/>
    <n v="6"/>
    <s v="6-10"/>
    <n v="3"/>
    <n v="3"/>
    <x v="1"/>
    <n v="2"/>
    <s v="Early Career"/>
    <n v="2"/>
    <n v="2"/>
    <x v="1"/>
    <n v="2"/>
    <n v="0"/>
    <m/>
    <m/>
    <n v="0"/>
    <m/>
    <n v="0"/>
    <m/>
    <n v="0"/>
    <m/>
    <n v="0"/>
    <m/>
    <n v="0"/>
    <m/>
    <m/>
    <m/>
    <m/>
    <m/>
    <m/>
    <m/>
    <m/>
    <x v="0"/>
    <m/>
    <m/>
    <m/>
    <m/>
    <m/>
    <b v="1"/>
    <b v="1"/>
    <b v="1"/>
    <n v="0"/>
    <n v="0"/>
  </r>
  <r>
    <n v="34"/>
    <x v="0"/>
    <x v="2"/>
    <n v="1362"/>
    <x v="0"/>
    <n v="19"/>
    <s v="Far"/>
    <n v="3"/>
    <s v="Bachelor"/>
    <s v="Marketing"/>
    <n v="1"/>
    <n v="502"/>
    <n v="1"/>
    <x v="3"/>
    <x v="1"/>
    <n v="67"/>
    <n v="4"/>
    <s v="Very High"/>
    <n v="2"/>
    <s v="Junior"/>
    <x v="0"/>
    <n v="4"/>
    <x v="0"/>
    <x v="0"/>
    <n v="5304"/>
    <x v="0"/>
    <n v="4652"/>
    <n v="8"/>
    <s v="Y"/>
    <x v="0"/>
    <n v="13"/>
    <n v="3"/>
    <s v="Meet Expect"/>
    <n v="2"/>
    <s v="Medium"/>
    <n v="80"/>
    <n v="0"/>
    <s v="None"/>
    <n v="9"/>
    <s v="6-10"/>
    <n v="3"/>
    <n v="2"/>
    <x v="2"/>
    <n v="5"/>
    <s v="Experienced"/>
    <n v="2"/>
    <n v="0"/>
    <x v="0"/>
    <n v="4"/>
    <n v="0"/>
    <m/>
    <m/>
    <n v="0"/>
    <m/>
    <n v="0"/>
    <m/>
    <n v="0"/>
    <m/>
    <n v="0"/>
    <m/>
    <n v="0"/>
    <m/>
    <m/>
    <m/>
    <m/>
    <m/>
    <m/>
    <m/>
    <m/>
    <x v="2"/>
    <m/>
    <m/>
    <m/>
    <m/>
    <m/>
    <b v="1"/>
    <b v="1"/>
    <b v="1"/>
    <n v="1"/>
    <n v="1"/>
  </r>
  <r>
    <n v="55"/>
    <x v="1"/>
    <x v="0"/>
    <n v="1311"/>
    <x v="1"/>
    <n v="2"/>
    <s v="Near"/>
    <n v="3"/>
    <s v="Bachelor"/>
    <s v="Life Sciences"/>
    <n v="1"/>
    <n v="505"/>
    <n v="3"/>
    <x v="1"/>
    <x v="0"/>
    <n v="97"/>
    <n v="3"/>
    <s v="High"/>
    <n v="4"/>
    <s v="Manager"/>
    <x v="5"/>
    <n v="4"/>
    <x v="0"/>
    <x v="0"/>
    <n v="16659"/>
    <x v="2"/>
    <n v="23258"/>
    <n v="2"/>
    <s v="Y"/>
    <x v="0"/>
    <n v="13"/>
    <n v="3"/>
    <s v="Meet Expect"/>
    <n v="3"/>
    <s v="High"/>
    <n v="80"/>
    <n v="0"/>
    <s v="None"/>
    <n v="30"/>
    <s v="20+"/>
    <n v="2"/>
    <n v="3"/>
    <x v="1"/>
    <n v="5"/>
    <s v="Experienced"/>
    <n v="4"/>
    <n v="1"/>
    <x v="1"/>
    <n v="2"/>
    <n v="0"/>
    <m/>
    <m/>
    <n v="0"/>
    <m/>
    <n v="0"/>
    <m/>
    <n v="0"/>
    <m/>
    <n v="0"/>
    <m/>
    <n v="0"/>
    <m/>
    <m/>
    <m/>
    <m/>
    <m/>
    <m/>
    <m/>
    <m/>
    <x v="1"/>
    <m/>
    <m/>
    <m/>
    <m/>
    <m/>
    <b v="1"/>
    <b v="1"/>
    <b v="1"/>
    <n v="0"/>
    <n v="1"/>
  </r>
  <r>
    <n v="24"/>
    <x v="1"/>
    <x v="0"/>
    <n v="1371"/>
    <x v="0"/>
    <n v="10"/>
    <s v="Near"/>
    <n v="4"/>
    <s v="Master"/>
    <s v="Marketing"/>
    <n v="1"/>
    <n v="507"/>
    <n v="4"/>
    <x v="2"/>
    <x v="0"/>
    <n v="77"/>
    <n v="3"/>
    <s v="High"/>
    <n v="2"/>
    <s v="Junior"/>
    <x v="0"/>
    <n v="3"/>
    <x v="2"/>
    <x v="2"/>
    <n v="4260"/>
    <x v="0"/>
    <n v="5915"/>
    <n v="1"/>
    <s v="Y"/>
    <x v="0"/>
    <n v="12"/>
    <n v="3"/>
    <s v="Meet Expect"/>
    <n v="4"/>
    <s v="Very High"/>
    <n v="80"/>
    <n v="1"/>
    <s v="Basic"/>
    <n v="5"/>
    <s v="0-5"/>
    <n v="2"/>
    <n v="4"/>
    <x v="3"/>
    <n v="5"/>
    <s v="Experienced"/>
    <n v="2"/>
    <n v="0"/>
    <x v="0"/>
    <n v="3"/>
    <n v="0"/>
    <m/>
    <m/>
    <n v="0"/>
    <m/>
    <n v="0"/>
    <m/>
    <n v="0"/>
    <m/>
    <n v="0"/>
    <m/>
    <n v="0"/>
    <m/>
    <m/>
    <m/>
    <m/>
    <m/>
    <m/>
    <m/>
    <m/>
    <x v="3"/>
    <m/>
    <m/>
    <m/>
    <m/>
    <m/>
    <b v="1"/>
    <b v="1"/>
    <b v="1"/>
    <n v="0"/>
    <n v="1"/>
  </r>
  <r>
    <n v="30"/>
    <x v="1"/>
    <x v="0"/>
    <n v="202"/>
    <x v="0"/>
    <n v="2"/>
    <s v="Near"/>
    <n v="1"/>
    <s v="Below College"/>
    <s v="Technical Degree"/>
    <n v="1"/>
    <n v="508"/>
    <n v="3"/>
    <x v="1"/>
    <x v="1"/>
    <n v="72"/>
    <n v="3"/>
    <s v="High"/>
    <n v="1"/>
    <s v="Entry Level"/>
    <x v="6"/>
    <n v="2"/>
    <x v="1"/>
    <x v="1"/>
    <n v="2476"/>
    <x v="1"/>
    <n v="17434"/>
    <n v="1"/>
    <s v="Y"/>
    <x v="1"/>
    <n v="18"/>
    <n v="3"/>
    <s v="Meet Expect"/>
    <n v="1"/>
    <s v="Low"/>
    <n v="80"/>
    <n v="1"/>
    <s v="Basic"/>
    <n v="1"/>
    <s v="0-5"/>
    <n v="3"/>
    <n v="3"/>
    <x v="1"/>
    <n v="1"/>
    <s v="New Employee"/>
    <n v="0"/>
    <n v="0"/>
    <x v="0"/>
    <n v="0"/>
    <n v="0"/>
    <m/>
    <m/>
    <n v="0"/>
    <m/>
    <n v="0"/>
    <m/>
    <n v="0"/>
    <m/>
    <n v="0"/>
    <m/>
    <n v="0"/>
    <m/>
    <m/>
    <m/>
    <m/>
    <m/>
    <m/>
    <m/>
    <m/>
    <x v="2"/>
    <m/>
    <m/>
    <m/>
    <m/>
    <m/>
    <b v="1"/>
    <b v="1"/>
    <b v="1"/>
    <n v="0"/>
    <n v="0"/>
  </r>
  <r>
    <n v="26"/>
    <x v="0"/>
    <x v="1"/>
    <n v="575"/>
    <x v="1"/>
    <n v="3"/>
    <s v="Near"/>
    <n v="1"/>
    <s v="Below College"/>
    <s v="Technical Degree"/>
    <n v="1"/>
    <n v="510"/>
    <n v="3"/>
    <x v="1"/>
    <x v="1"/>
    <n v="73"/>
    <n v="3"/>
    <s v="High"/>
    <n v="1"/>
    <s v="Entry Level"/>
    <x v="1"/>
    <n v="1"/>
    <x v="3"/>
    <x v="0"/>
    <n v="3102"/>
    <x v="0"/>
    <n v="6582"/>
    <n v="0"/>
    <s v="Y"/>
    <x v="1"/>
    <n v="22"/>
    <n v="4"/>
    <s v="Exceed Expect"/>
    <n v="3"/>
    <s v="High"/>
    <n v="80"/>
    <n v="0"/>
    <s v="None"/>
    <n v="7"/>
    <s v="6-10"/>
    <n v="2"/>
    <n v="3"/>
    <x v="1"/>
    <n v="6"/>
    <s v="Experienced"/>
    <n v="4"/>
    <n v="0"/>
    <x v="0"/>
    <n v="4"/>
    <n v="0"/>
    <m/>
    <m/>
    <n v="0"/>
    <m/>
    <n v="0"/>
    <m/>
    <n v="0"/>
    <m/>
    <n v="0"/>
    <m/>
    <n v="0"/>
    <m/>
    <m/>
    <m/>
    <m/>
    <m/>
    <m/>
    <m/>
    <m/>
    <x v="2"/>
    <m/>
    <m/>
    <m/>
    <m/>
    <m/>
    <b v="1"/>
    <b v="1"/>
    <b v="1"/>
    <n v="1"/>
    <n v="0"/>
  </r>
  <r>
    <n v="22"/>
    <x v="1"/>
    <x v="0"/>
    <n v="253"/>
    <x v="1"/>
    <n v="11"/>
    <s v="Far"/>
    <n v="3"/>
    <s v="Bachelor"/>
    <s v="Medical"/>
    <n v="1"/>
    <n v="511"/>
    <n v="1"/>
    <x v="3"/>
    <x v="0"/>
    <n v="43"/>
    <n v="3"/>
    <s v="High"/>
    <n v="1"/>
    <s v="Entry Level"/>
    <x v="1"/>
    <n v="2"/>
    <x v="1"/>
    <x v="1"/>
    <n v="2244"/>
    <x v="1"/>
    <n v="24440"/>
    <n v="1"/>
    <s v="Y"/>
    <x v="1"/>
    <n v="13"/>
    <n v="3"/>
    <s v="Meet Expect"/>
    <n v="4"/>
    <s v="Very High"/>
    <n v="80"/>
    <n v="1"/>
    <s v="Basic"/>
    <n v="2"/>
    <s v="0-5"/>
    <n v="1"/>
    <n v="3"/>
    <x v="1"/>
    <n v="2"/>
    <s v="Early Career"/>
    <n v="1"/>
    <n v="1"/>
    <x v="1"/>
    <n v="2"/>
    <n v="0"/>
    <m/>
    <m/>
    <n v="0"/>
    <m/>
    <n v="0"/>
    <m/>
    <n v="0"/>
    <m/>
    <n v="0"/>
    <m/>
    <n v="0"/>
    <m/>
    <m/>
    <m/>
    <m/>
    <m/>
    <m/>
    <m/>
    <m/>
    <x v="3"/>
    <m/>
    <m/>
    <m/>
    <m/>
    <m/>
    <b v="1"/>
    <b v="1"/>
    <b v="1"/>
    <n v="0"/>
    <n v="0"/>
  </r>
  <r>
    <n v="36"/>
    <x v="1"/>
    <x v="0"/>
    <n v="164"/>
    <x v="0"/>
    <n v="2"/>
    <s v="Near"/>
    <n v="2"/>
    <s v="College"/>
    <s v="Medical"/>
    <n v="1"/>
    <n v="513"/>
    <n v="2"/>
    <x v="0"/>
    <x v="1"/>
    <n v="61"/>
    <n v="2"/>
    <s v="Medium"/>
    <n v="3"/>
    <s v="Senior"/>
    <x v="0"/>
    <n v="3"/>
    <x v="2"/>
    <x v="1"/>
    <n v="7596"/>
    <x v="2"/>
    <n v="3809"/>
    <n v="1"/>
    <s v="Y"/>
    <x v="1"/>
    <n v="13"/>
    <n v="3"/>
    <s v="Meet Expect"/>
    <n v="2"/>
    <s v="Medium"/>
    <n v="80"/>
    <n v="2"/>
    <s v="Medium"/>
    <n v="10"/>
    <s v="6-10"/>
    <n v="2"/>
    <n v="3"/>
    <x v="1"/>
    <n v="10"/>
    <s v="Veteran"/>
    <n v="9"/>
    <n v="9"/>
    <x v="2"/>
    <n v="0"/>
    <n v="0"/>
    <m/>
    <m/>
    <n v="0"/>
    <m/>
    <n v="0"/>
    <m/>
    <n v="0"/>
    <m/>
    <n v="0"/>
    <m/>
    <n v="0"/>
    <m/>
    <m/>
    <m/>
    <m/>
    <m/>
    <m/>
    <m/>
    <m/>
    <x v="0"/>
    <m/>
    <m/>
    <m/>
    <m/>
    <m/>
    <b v="1"/>
    <b v="1"/>
    <b v="1"/>
    <n v="0"/>
    <n v="0"/>
  </r>
  <r>
    <n v="30"/>
    <x v="0"/>
    <x v="1"/>
    <n v="464"/>
    <x v="1"/>
    <n v="4"/>
    <s v="Near"/>
    <n v="3"/>
    <s v="Bachelor"/>
    <s v="Technical Degree"/>
    <n v="1"/>
    <n v="514"/>
    <n v="3"/>
    <x v="1"/>
    <x v="1"/>
    <n v="40"/>
    <n v="3"/>
    <s v="High"/>
    <n v="1"/>
    <s v="Entry Level"/>
    <x v="1"/>
    <n v="4"/>
    <x v="0"/>
    <x v="0"/>
    <n v="2285"/>
    <x v="1"/>
    <n v="3427"/>
    <n v="9"/>
    <s v="Y"/>
    <x v="0"/>
    <n v="23"/>
    <n v="4"/>
    <s v="Exceed Expect"/>
    <n v="3"/>
    <s v="High"/>
    <n v="80"/>
    <n v="0"/>
    <s v="None"/>
    <n v="3"/>
    <s v="0-5"/>
    <n v="4"/>
    <n v="3"/>
    <x v="1"/>
    <n v="1"/>
    <s v="New Employee"/>
    <n v="0"/>
    <n v="0"/>
    <x v="0"/>
    <n v="0"/>
    <n v="0"/>
    <m/>
    <m/>
    <n v="0"/>
    <m/>
    <n v="0"/>
    <m/>
    <n v="0"/>
    <m/>
    <n v="0"/>
    <m/>
    <n v="0"/>
    <m/>
    <m/>
    <m/>
    <m/>
    <m/>
    <m/>
    <m/>
    <m/>
    <x v="2"/>
    <m/>
    <m/>
    <m/>
    <m/>
    <m/>
    <b v="1"/>
    <b v="1"/>
    <b v="1"/>
    <n v="1"/>
    <n v="1"/>
  </r>
  <r>
    <n v="37"/>
    <x v="1"/>
    <x v="0"/>
    <n v="1107"/>
    <x v="1"/>
    <n v="14"/>
    <s v="Far"/>
    <n v="3"/>
    <s v="Bachelor"/>
    <s v="Life Sciences"/>
    <n v="1"/>
    <n v="515"/>
    <n v="4"/>
    <x v="2"/>
    <x v="0"/>
    <n v="95"/>
    <n v="3"/>
    <s v="High"/>
    <n v="1"/>
    <s v="Entry Level"/>
    <x v="2"/>
    <n v="1"/>
    <x v="3"/>
    <x v="2"/>
    <n v="3034"/>
    <x v="0"/>
    <n v="26914"/>
    <n v="1"/>
    <s v="Y"/>
    <x v="1"/>
    <n v="12"/>
    <n v="3"/>
    <s v="Meet Expect"/>
    <n v="3"/>
    <s v="High"/>
    <n v="80"/>
    <n v="1"/>
    <s v="Basic"/>
    <n v="18"/>
    <s v="11-20"/>
    <n v="2"/>
    <n v="2"/>
    <x v="2"/>
    <n v="18"/>
    <s v="Veteran"/>
    <n v="7"/>
    <n v="12"/>
    <x v="2"/>
    <n v="17"/>
    <n v="0"/>
    <m/>
    <m/>
    <n v="0"/>
    <m/>
    <n v="0"/>
    <m/>
    <n v="0"/>
    <m/>
    <n v="0"/>
    <m/>
    <n v="0"/>
    <m/>
    <m/>
    <m/>
    <m/>
    <m/>
    <m/>
    <m/>
    <m/>
    <x v="0"/>
    <m/>
    <m/>
    <m/>
    <m/>
    <m/>
    <b v="1"/>
    <b v="1"/>
    <b v="1"/>
    <n v="0"/>
    <n v="0"/>
  </r>
  <r>
    <n v="40"/>
    <x v="1"/>
    <x v="0"/>
    <n v="759"/>
    <x v="0"/>
    <n v="2"/>
    <s v="Near"/>
    <n v="2"/>
    <s v="College"/>
    <s v="Marketing"/>
    <n v="1"/>
    <n v="516"/>
    <n v="4"/>
    <x v="2"/>
    <x v="0"/>
    <n v="46"/>
    <n v="3"/>
    <s v="High"/>
    <n v="2"/>
    <s v="Junior"/>
    <x v="0"/>
    <n v="2"/>
    <x v="1"/>
    <x v="2"/>
    <n v="5715"/>
    <x v="0"/>
    <n v="22553"/>
    <n v="7"/>
    <s v="Y"/>
    <x v="1"/>
    <n v="12"/>
    <n v="3"/>
    <s v="Meet Expect"/>
    <n v="3"/>
    <s v="High"/>
    <n v="80"/>
    <n v="2"/>
    <s v="Medium"/>
    <n v="8"/>
    <s v="6-10"/>
    <n v="5"/>
    <n v="3"/>
    <x v="1"/>
    <n v="5"/>
    <s v="Experienced"/>
    <n v="4"/>
    <n v="1"/>
    <x v="1"/>
    <n v="3"/>
    <n v="0"/>
    <m/>
    <m/>
    <n v="0"/>
    <m/>
    <n v="0"/>
    <m/>
    <n v="0"/>
    <m/>
    <n v="0"/>
    <m/>
    <n v="0"/>
    <m/>
    <m/>
    <m/>
    <m/>
    <m/>
    <m/>
    <m/>
    <m/>
    <x v="0"/>
    <m/>
    <m/>
    <m/>
    <m/>
    <m/>
    <b v="1"/>
    <b v="1"/>
    <b v="1"/>
    <n v="0"/>
    <n v="0"/>
  </r>
  <r>
    <n v="42"/>
    <x v="1"/>
    <x v="0"/>
    <n v="201"/>
    <x v="1"/>
    <n v="1"/>
    <s v="Near"/>
    <n v="4"/>
    <s v="Master"/>
    <s v="Life Sciences"/>
    <n v="1"/>
    <n v="517"/>
    <n v="2"/>
    <x v="0"/>
    <x v="0"/>
    <n v="95"/>
    <n v="3"/>
    <s v="High"/>
    <n v="1"/>
    <s v="Entry Level"/>
    <x v="2"/>
    <n v="1"/>
    <x v="3"/>
    <x v="2"/>
    <n v="2576"/>
    <x v="1"/>
    <n v="20490"/>
    <n v="3"/>
    <s v="Y"/>
    <x v="1"/>
    <n v="16"/>
    <n v="3"/>
    <s v="Meet Expect"/>
    <n v="2"/>
    <s v="Medium"/>
    <n v="80"/>
    <n v="1"/>
    <s v="Basic"/>
    <n v="8"/>
    <s v="6-10"/>
    <n v="5"/>
    <n v="3"/>
    <x v="1"/>
    <n v="5"/>
    <s v="Experienced"/>
    <n v="2"/>
    <n v="1"/>
    <x v="1"/>
    <n v="2"/>
    <n v="0"/>
    <m/>
    <m/>
    <n v="0"/>
    <m/>
    <n v="0"/>
    <m/>
    <n v="0"/>
    <m/>
    <n v="0"/>
    <m/>
    <n v="0"/>
    <m/>
    <m/>
    <m/>
    <m/>
    <m/>
    <m/>
    <m/>
    <m/>
    <x v="0"/>
    <m/>
    <m/>
    <m/>
    <m/>
    <m/>
    <b v="1"/>
    <b v="1"/>
    <b v="1"/>
    <n v="0"/>
    <n v="0"/>
  </r>
  <r>
    <n v="37"/>
    <x v="1"/>
    <x v="0"/>
    <n v="1305"/>
    <x v="1"/>
    <n v="10"/>
    <s v="Near"/>
    <n v="4"/>
    <s v="Master"/>
    <s v="Life Sciences"/>
    <n v="1"/>
    <n v="518"/>
    <n v="3"/>
    <x v="1"/>
    <x v="1"/>
    <n v="49"/>
    <n v="3"/>
    <s v="High"/>
    <n v="2"/>
    <s v="Junior"/>
    <x v="3"/>
    <n v="2"/>
    <x v="1"/>
    <x v="0"/>
    <n v="4197"/>
    <x v="0"/>
    <n v="21123"/>
    <n v="2"/>
    <s v="Y"/>
    <x v="0"/>
    <n v="12"/>
    <n v="3"/>
    <s v="Meet Expect"/>
    <n v="4"/>
    <s v="Very High"/>
    <n v="80"/>
    <n v="0"/>
    <s v="None"/>
    <n v="18"/>
    <s v="11-20"/>
    <n v="2"/>
    <n v="2"/>
    <x v="2"/>
    <n v="1"/>
    <s v="New Employee"/>
    <n v="0"/>
    <n v="0"/>
    <x v="0"/>
    <n v="1"/>
    <n v="0"/>
    <m/>
    <m/>
    <n v="0"/>
    <m/>
    <n v="0"/>
    <m/>
    <n v="0"/>
    <m/>
    <n v="0"/>
    <m/>
    <n v="0"/>
    <m/>
    <m/>
    <m/>
    <m/>
    <m/>
    <m/>
    <m/>
    <m/>
    <x v="0"/>
    <m/>
    <m/>
    <m/>
    <m/>
    <m/>
    <b v="1"/>
    <b v="1"/>
    <b v="1"/>
    <n v="0"/>
    <n v="1"/>
  </r>
  <r>
    <n v="43"/>
    <x v="1"/>
    <x v="0"/>
    <n v="982"/>
    <x v="1"/>
    <n v="12"/>
    <s v="Far"/>
    <n v="3"/>
    <s v="Bachelor"/>
    <s v="Life Sciences"/>
    <n v="1"/>
    <n v="520"/>
    <n v="1"/>
    <x v="3"/>
    <x v="1"/>
    <n v="59"/>
    <n v="2"/>
    <s v="Medium"/>
    <n v="4"/>
    <s v="Manager"/>
    <x v="7"/>
    <n v="2"/>
    <x v="1"/>
    <x v="2"/>
    <n v="14336"/>
    <x v="2"/>
    <n v="4345"/>
    <n v="1"/>
    <s v="Y"/>
    <x v="1"/>
    <n v="11"/>
    <n v="3"/>
    <s v="Meet Expect"/>
    <n v="3"/>
    <s v="High"/>
    <n v="80"/>
    <n v="1"/>
    <s v="Basic"/>
    <n v="25"/>
    <s v="20+"/>
    <n v="3"/>
    <n v="3"/>
    <x v="1"/>
    <n v="25"/>
    <s v="Veteran"/>
    <n v="10"/>
    <n v="3"/>
    <x v="1"/>
    <n v="9"/>
    <n v="0"/>
    <m/>
    <m/>
    <n v="0"/>
    <m/>
    <n v="0"/>
    <m/>
    <n v="0"/>
    <m/>
    <n v="0"/>
    <m/>
    <n v="0"/>
    <m/>
    <m/>
    <m/>
    <m/>
    <m/>
    <m/>
    <m/>
    <m/>
    <x v="0"/>
    <m/>
    <m/>
    <m/>
    <m/>
    <m/>
    <b v="1"/>
    <b v="1"/>
    <b v="1"/>
    <n v="0"/>
    <n v="0"/>
  </r>
  <r>
    <n v="40"/>
    <x v="1"/>
    <x v="0"/>
    <n v="555"/>
    <x v="1"/>
    <n v="2"/>
    <s v="Near"/>
    <n v="3"/>
    <s v="Bachelor"/>
    <s v="Medical"/>
    <n v="1"/>
    <n v="521"/>
    <n v="2"/>
    <x v="0"/>
    <x v="0"/>
    <n v="78"/>
    <n v="2"/>
    <s v="Medium"/>
    <n v="2"/>
    <s v="Junior"/>
    <x v="2"/>
    <n v="3"/>
    <x v="2"/>
    <x v="1"/>
    <n v="3448"/>
    <x v="0"/>
    <n v="13436"/>
    <n v="6"/>
    <s v="Y"/>
    <x v="1"/>
    <n v="22"/>
    <n v="4"/>
    <s v="Exceed Expect"/>
    <n v="2"/>
    <s v="Medium"/>
    <n v="80"/>
    <n v="1"/>
    <s v="Basic"/>
    <n v="20"/>
    <s v="11-20"/>
    <n v="3"/>
    <n v="3"/>
    <x v="1"/>
    <n v="1"/>
    <s v="New Employee"/>
    <n v="0"/>
    <n v="0"/>
    <x v="0"/>
    <n v="0"/>
    <n v="0"/>
    <m/>
    <m/>
    <n v="0"/>
    <m/>
    <n v="0"/>
    <m/>
    <n v="0"/>
    <m/>
    <n v="0"/>
    <m/>
    <n v="0"/>
    <m/>
    <m/>
    <m/>
    <m/>
    <m/>
    <m/>
    <m/>
    <m/>
    <x v="0"/>
    <m/>
    <m/>
    <m/>
    <m/>
    <m/>
    <b v="1"/>
    <b v="1"/>
    <b v="1"/>
    <n v="0"/>
    <n v="0"/>
  </r>
  <r>
    <n v="54"/>
    <x v="1"/>
    <x v="0"/>
    <n v="821"/>
    <x v="1"/>
    <n v="5"/>
    <s v="Near"/>
    <n v="2"/>
    <s v="College"/>
    <s v="Medical"/>
    <n v="1"/>
    <n v="522"/>
    <n v="1"/>
    <x v="3"/>
    <x v="1"/>
    <n v="86"/>
    <n v="3"/>
    <s v="High"/>
    <n v="5"/>
    <s v="Director"/>
    <x v="7"/>
    <n v="1"/>
    <x v="3"/>
    <x v="1"/>
    <n v="19406"/>
    <x v="2"/>
    <n v="8509"/>
    <n v="4"/>
    <s v="Y"/>
    <x v="1"/>
    <n v="11"/>
    <n v="3"/>
    <s v="Meet Expect"/>
    <n v="3"/>
    <s v="High"/>
    <n v="80"/>
    <n v="1"/>
    <s v="Basic"/>
    <n v="24"/>
    <s v="20+"/>
    <n v="4"/>
    <n v="2"/>
    <x v="2"/>
    <n v="4"/>
    <s v="Experienced"/>
    <n v="2"/>
    <n v="1"/>
    <x v="1"/>
    <n v="2"/>
    <n v="0"/>
    <m/>
    <m/>
    <n v="0"/>
    <m/>
    <n v="0"/>
    <m/>
    <n v="0"/>
    <m/>
    <n v="0"/>
    <m/>
    <n v="0"/>
    <m/>
    <m/>
    <m/>
    <m/>
    <m/>
    <m/>
    <m/>
    <m/>
    <x v="1"/>
    <m/>
    <m/>
    <m/>
    <m/>
    <m/>
    <b v="1"/>
    <b v="1"/>
    <b v="1"/>
    <n v="0"/>
    <n v="0"/>
  </r>
  <r>
    <n v="34"/>
    <x v="1"/>
    <x v="2"/>
    <n v="1381"/>
    <x v="0"/>
    <n v="4"/>
    <s v="Near"/>
    <n v="4"/>
    <s v="Master"/>
    <s v="Marketing"/>
    <n v="1"/>
    <n v="523"/>
    <n v="3"/>
    <x v="1"/>
    <x v="0"/>
    <n v="72"/>
    <n v="3"/>
    <s v="High"/>
    <n v="2"/>
    <s v="Junior"/>
    <x v="0"/>
    <n v="3"/>
    <x v="2"/>
    <x v="1"/>
    <n v="6538"/>
    <x v="0"/>
    <n v="12740"/>
    <n v="9"/>
    <s v="Y"/>
    <x v="1"/>
    <n v="15"/>
    <n v="3"/>
    <s v="Meet Expect"/>
    <n v="1"/>
    <s v="Low"/>
    <n v="80"/>
    <n v="1"/>
    <s v="Basic"/>
    <n v="6"/>
    <s v="6-10"/>
    <n v="3"/>
    <n v="3"/>
    <x v="1"/>
    <n v="3"/>
    <s v="Early Career"/>
    <n v="2"/>
    <n v="1"/>
    <x v="1"/>
    <n v="2"/>
    <n v="0"/>
    <m/>
    <m/>
    <n v="0"/>
    <m/>
    <n v="0"/>
    <m/>
    <n v="0"/>
    <m/>
    <n v="0"/>
    <m/>
    <n v="0"/>
    <m/>
    <m/>
    <m/>
    <m/>
    <m/>
    <m/>
    <m/>
    <m/>
    <x v="2"/>
    <m/>
    <m/>
    <m/>
    <m/>
    <m/>
    <b v="1"/>
    <b v="1"/>
    <b v="1"/>
    <n v="0"/>
    <n v="0"/>
  </r>
  <r>
    <n v="31"/>
    <x v="1"/>
    <x v="0"/>
    <n v="480"/>
    <x v="1"/>
    <n v="7"/>
    <s v="Near"/>
    <n v="2"/>
    <s v="College"/>
    <s v="Medical"/>
    <n v="1"/>
    <n v="524"/>
    <n v="2"/>
    <x v="0"/>
    <x v="0"/>
    <n v="31"/>
    <n v="3"/>
    <s v="High"/>
    <n v="2"/>
    <s v="Junior"/>
    <x v="3"/>
    <n v="1"/>
    <x v="3"/>
    <x v="1"/>
    <n v="4306"/>
    <x v="0"/>
    <n v="4156"/>
    <n v="1"/>
    <s v="Y"/>
    <x v="1"/>
    <n v="12"/>
    <n v="3"/>
    <s v="Meet Expect"/>
    <n v="2"/>
    <s v="Medium"/>
    <n v="80"/>
    <n v="1"/>
    <s v="Basic"/>
    <n v="13"/>
    <s v="11-20"/>
    <n v="5"/>
    <n v="1"/>
    <x v="0"/>
    <n v="13"/>
    <s v="Veteran"/>
    <n v="10"/>
    <n v="3"/>
    <x v="1"/>
    <n v="12"/>
    <n v="0"/>
    <m/>
    <m/>
    <n v="0"/>
    <m/>
    <n v="0"/>
    <m/>
    <n v="0"/>
    <m/>
    <n v="0"/>
    <m/>
    <n v="0"/>
    <m/>
    <m/>
    <m/>
    <m/>
    <m/>
    <m/>
    <m/>
    <m/>
    <x v="2"/>
    <m/>
    <m/>
    <m/>
    <m/>
    <m/>
    <b v="1"/>
    <b v="1"/>
    <b v="1"/>
    <n v="0"/>
    <n v="0"/>
  </r>
  <r>
    <n v="43"/>
    <x v="1"/>
    <x v="1"/>
    <n v="313"/>
    <x v="1"/>
    <n v="21"/>
    <s v="Very Far"/>
    <n v="3"/>
    <s v="Bachelor"/>
    <s v="Medical"/>
    <n v="1"/>
    <n v="525"/>
    <n v="4"/>
    <x v="2"/>
    <x v="1"/>
    <n v="61"/>
    <n v="3"/>
    <s v="High"/>
    <n v="1"/>
    <s v="Entry Level"/>
    <x v="2"/>
    <n v="4"/>
    <x v="0"/>
    <x v="1"/>
    <n v="2258"/>
    <x v="1"/>
    <n v="15238"/>
    <n v="7"/>
    <s v="Y"/>
    <x v="1"/>
    <n v="20"/>
    <n v="4"/>
    <s v="Exceed Expect"/>
    <n v="1"/>
    <s v="Low"/>
    <n v="80"/>
    <n v="1"/>
    <s v="Basic"/>
    <n v="8"/>
    <s v="6-10"/>
    <n v="1"/>
    <n v="3"/>
    <x v="1"/>
    <n v="3"/>
    <s v="Early Career"/>
    <n v="2"/>
    <n v="1"/>
    <x v="1"/>
    <n v="2"/>
    <n v="0"/>
    <m/>
    <m/>
    <n v="0"/>
    <m/>
    <n v="0"/>
    <m/>
    <n v="0"/>
    <m/>
    <n v="0"/>
    <m/>
    <n v="0"/>
    <m/>
    <m/>
    <m/>
    <m/>
    <m/>
    <m/>
    <m/>
    <m/>
    <x v="0"/>
    <m/>
    <m/>
    <m/>
    <m/>
    <m/>
    <b v="1"/>
    <b v="1"/>
    <b v="1"/>
    <n v="0"/>
    <n v="0"/>
  </r>
  <r>
    <n v="43"/>
    <x v="1"/>
    <x v="0"/>
    <n v="1473"/>
    <x v="1"/>
    <n v="8"/>
    <s v="Near"/>
    <n v="4"/>
    <s v="Master"/>
    <s v="Other"/>
    <n v="1"/>
    <n v="526"/>
    <n v="3"/>
    <x v="1"/>
    <x v="0"/>
    <n v="74"/>
    <n v="3"/>
    <s v="High"/>
    <n v="2"/>
    <s v="Junior"/>
    <x v="4"/>
    <n v="3"/>
    <x v="2"/>
    <x v="2"/>
    <n v="4522"/>
    <x v="0"/>
    <n v="2227"/>
    <n v="4"/>
    <s v="Y"/>
    <x v="0"/>
    <n v="14"/>
    <n v="3"/>
    <s v="Meet Expect"/>
    <n v="4"/>
    <s v="Very High"/>
    <n v="80"/>
    <n v="0"/>
    <s v="None"/>
    <n v="8"/>
    <s v="6-10"/>
    <n v="3"/>
    <n v="3"/>
    <x v="1"/>
    <n v="5"/>
    <s v="Experienced"/>
    <n v="2"/>
    <n v="0"/>
    <x v="0"/>
    <n v="2"/>
    <n v="0"/>
    <m/>
    <m/>
    <n v="0"/>
    <m/>
    <n v="0"/>
    <m/>
    <n v="0"/>
    <m/>
    <n v="0"/>
    <m/>
    <n v="0"/>
    <m/>
    <m/>
    <m/>
    <m/>
    <m/>
    <m/>
    <m/>
    <m/>
    <x v="0"/>
    <m/>
    <m/>
    <m/>
    <m/>
    <m/>
    <b v="1"/>
    <b v="1"/>
    <b v="1"/>
    <n v="0"/>
    <n v="1"/>
  </r>
  <r>
    <n v="25"/>
    <x v="1"/>
    <x v="0"/>
    <n v="891"/>
    <x v="0"/>
    <n v="4"/>
    <s v="Near"/>
    <n v="2"/>
    <s v="College"/>
    <s v="Life Sciences"/>
    <n v="1"/>
    <n v="527"/>
    <n v="2"/>
    <x v="0"/>
    <x v="0"/>
    <n v="99"/>
    <n v="2"/>
    <s v="Medium"/>
    <n v="2"/>
    <s v="Junior"/>
    <x v="0"/>
    <n v="4"/>
    <x v="0"/>
    <x v="0"/>
    <n v="4487"/>
    <x v="0"/>
    <n v="12090"/>
    <n v="1"/>
    <s v="Y"/>
    <x v="0"/>
    <n v="11"/>
    <n v="3"/>
    <s v="Meet Expect"/>
    <n v="2"/>
    <s v="Medium"/>
    <n v="80"/>
    <n v="0"/>
    <s v="None"/>
    <n v="5"/>
    <s v="0-5"/>
    <n v="3"/>
    <n v="3"/>
    <x v="1"/>
    <n v="5"/>
    <s v="Experienced"/>
    <n v="4"/>
    <n v="1"/>
    <x v="1"/>
    <n v="3"/>
    <n v="0"/>
    <m/>
    <m/>
    <n v="0"/>
    <m/>
    <n v="0"/>
    <m/>
    <n v="0"/>
    <m/>
    <n v="0"/>
    <m/>
    <n v="0"/>
    <m/>
    <m/>
    <m/>
    <m/>
    <m/>
    <m/>
    <m/>
    <m/>
    <x v="3"/>
    <m/>
    <m/>
    <m/>
    <m/>
    <m/>
    <b v="1"/>
    <b v="1"/>
    <b v="1"/>
    <n v="0"/>
    <n v="1"/>
  </r>
  <r>
    <n v="37"/>
    <x v="1"/>
    <x v="2"/>
    <n v="1063"/>
    <x v="1"/>
    <n v="25"/>
    <s v="Very Far"/>
    <n v="5"/>
    <s v="Doctor"/>
    <s v="Medical"/>
    <n v="1"/>
    <n v="529"/>
    <n v="2"/>
    <x v="0"/>
    <x v="0"/>
    <n v="72"/>
    <n v="3"/>
    <s v="High"/>
    <n v="2"/>
    <s v="Junior"/>
    <x v="1"/>
    <n v="3"/>
    <x v="2"/>
    <x v="1"/>
    <n v="4449"/>
    <x v="0"/>
    <n v="23866"/>
    <n v="3"/>
    <s v="Y"/>
    <x v="0"/>
    <n v="15"/>
    <n v="3"/>
    <s v="Meet Expect"/>
    <n v="1"/>
    <s v="Low"/>
    <n v="80"/>
    <n v="2"/>
    <s v="Medium"/>
    <n v="15"/>
    <s v="11-20"/>
    <n v="2"/>
    <n v="3"/>
    <x v="1"/>
    <n v="13"/>
    <s v="Veteran"/>
    <n v="11"/>
    <n v="10"/>
    <x v="2"/>
    <n v="7"/>
    <n v="0"/>
    <m/>
    <m/>
    <n v="0"/>
    <m/>
    <n v="0"/>
    <m/>
    <n v="0"/>
    <m/>
    <n v="0"/>
    <m/>
    <n v="0"/>
    <m/>
    <m/>
    <m/>
    <m/>
    <m/>
    <m/>
    <m/>
    <m/>
    <x v="0"/>
    <m/>
    <m/>
    <m/>
    <m/>
    <m/>
    <b v="1"/>
    <b v="1"/>
    <b v="1"/>
    <n v="0"/>
    <n v="1"/>
  </r>
  <r>
    <n v="31"/>
    <x v="1"/>
    <x v="0"/>
    <n v="329"/>
    <x v="1"/>
    <n v="1"/>
    <s v="Near"/>
    <n v="2"/>
    <s v="College"/>
    <s v="Life Sciences"/>
    <n v="1"/>
    <n v="530"/>
    <n v="4"/>
    <x v="2"/>
    <x v="1"/>
    <n v="98"/>
    <n v="2"/>
    <s v="Medium"/>
    <n v="1"/>
    <s v="Entry Level"/>
    <x v="2"/>
    <n v="1"/>
    <x v="3"/>
    <x v="1"/>
    <n v="2218"/>
    <x v="1"/>
    <n v="16193"/>
    <n v="1"/>
    <s v="Y"/>
    <x v="1"/>
    <n v="12"/>
    <n v="3"/>
    <s v="Meet Expect"/>
    <n v="3"/>
    <s v="High"/>
    <n v="80"/>
    <n v="1"/>
    <s v="Basic"/>
    <n v="4"/>
    <s v="0-5"/>
    <n v="3"/>
    <n v="3"/>
    <x v="1"/>
    <n v="4"/>
    <s v="Experienced"/>
    <n v="2"/>
    <n v="3"/>
    <x v="1"/>
    <n v="2"/>
    <n v="0"/>
    <m/>
    <m/>
    <n v="0"/>
    <m/>
    <n v="0"/>
    <m/>
    <n v="0"/>
    <m/>
    <n v="0"/>
    <m/>
    <n v="0"/>
    <m/>
    <m/>
    <m/>
    <m/>
    <m/>
    <m/>
    <m/>
    <m/>
    <x v="2"/>
    <m/>
    <m/>
    <m/>
    <m/>
    <m/>
    <b v="1"/>
    <b v="1"/>
    <b v="1"/>
    <n v="0"/>
    <n v="0"/>
  </r>
  <r>
    <n v="39"/>
    <x v="1"/>
    <x v="1"/>
    <n v="1218"/>
    <x v="1"/>
    <n v="1"/>
    <s v="Near"/>
    <n v="1"/>
    <s v="Below College"/>
    <s v="Life Sciences"/>
    <n v="1"/>
    <n v="531"/>
    <n v="2"/>
    <x v="0"/>
    <x v="1"/>
    <n v="52"/>
    <n v="3"/>
    <s v="High"/>
    <n v="5"/>
    <s v="Director"/>
    <x v="5"/>
    <n v="3"/>
    <x v="2"/>
    <x v="2"/>
    <n v="19197"/>
    <x v="2"/>
    <n v="8213"/>
    <n v="1"/>
    <s v="Y"/>
    <x v="0"/>
    <n v="14"/>
    <n v="3"/>
    <s v="Meet Expect"/>
    <n v="3"/>
    <s v="High"/>
    <n v="80"/>
    <n v="1"/>
    <s v="Basic"/>
    <n v="21"/>
    <s v="20+"/>
    <n v="3"/>
    <n v="3"/>
    <x v="1"/>
    <n v="21"/>
    <s v="Veteran"/>
    <n v="8"/>
    <n v="1"/>
    <x v="1"/>
    <n v="6"/>
    <n v="0"/>
    <m/>
    <m/>
    <n v="0"/>
    <m/>
    <n v="0"/>
    <m/>
    <n v="0"/>
    <m/>
    <n v="0"/>
    <m/>
    <n v="0"/>
    <m/>
    <m/>
    <m/>
    <m/>
    <m/>
    <m/>
    <m/>
    <m/>
    <x v="0"/>
    <m/>
    <m/>
    <m/>
    <m/>
    <m/>
    <b v="1"/>
    <b v="1"/>
    <b v="1"/>
    <n v="0"/>
    <n v="1"/>
  </r>
  <r>
    <n v="56"/>
    <x v="1"/>
    <x v="1"/>
    <n v="906"/>
    <x v="0"/>
    <n v="6"/>
    <s v="Near"/>
    <n v="3"/>
    <s v="Bachelor"/>
    <s v="Life Sciences"/>
    <n v="1"/>
    <n v="532"/>
    <n v="3"/>
    <x v="1"/>
    <x v="0"/>
    <n v="86"/>
    <n v="4"/>
    <s v="Very High"/>
    <n v="4"/>
    <s v="Manager"/>
    <x v="0"/>
    <n v="1"/>
    <x v="3"/>
    <x v="1"/>
    <n v="13212"/>
    <x v="2"/>
    <n v="18256"/>
    <n v="9"/>
    <s v="Y"/>
    <x v="1"/>
    <n v="11"/>
    <n v="3"/>
    <s v="Meet Expect"/>
    <n v="4"/>
    <s v="Very High"/>
    <n v="80"/>
    <n v="3"/>
    <s v="High"/>
    <n v="36"/>
    <s v="20+"/>
    <n v="0"/>
    <n v="2"/>
    <x v="2"/>
    <n v="7"/>
    <s v="Experienced"/>
    <n v="7"/>
    <n v="7"/>
    <x v="2"/>
    <n v="7"/>
    <n v="0"/>
    <m/>
    <m/>
    <n v="0"/>
    <m/>
    <n v="0"/>
    <m/>
    <n v="0"/>
    <m/>
    <n v="0"/>
    <m/>
    <n v="0"/>
    <m/>
    <m/>
    <m/>
    <m/>
    <m/>
    <m/>
    <m/>
    <m/>
    <x v="1"/>
    <m/>
    <m/>
    <m/>
    <m/>
    <m/>
    <b v="1"/>
    <b v="1"/>
    <b v="1"/>
    <n v="0"/>
    <n v="0"/>
  </r>
  <r>
    <n v="30"/>
    <x v="1"/>
    <x v="0"/>
    <n v="1082"/>
    <x v="0"/>
    <n v="12"/>
    <s v="Far"/>
    <n v="3"/>
    <s v="Bachelor"/>
    <s v="Technical Degree"/>
    <n v="1"/>
    <n v="533"/>
    <n v="2"/>
    <x v="0"/>
    <x v="0"/>
    <n v="83"/>
    <n v="3"/>
    <s v="High"/>
    <n v="2"/>
    <s v="Junior"/>
    <x v="0"/>
    <n v="3"/>
    <x v="2"/>
    <x v="0"/>
    <n v="6577"/>
    <x v="0"/>
    <n v="19558"/>
    <n v="0"/>
    <s v="Y"/>
    <x v="1"/>
    <n v="11"/>
    <n v="3"/>
    <s v="Meet Expect"/>
    <n v="2"/>
    <s v="Medium"/>
    <n v="80"/>
    <n v="0"/>
    <s v="None"/>
    <n v="6"/>
    <s v="6-10"/>
    <n v="6"/>
    <n v="3"/>
    <x v="1"/>
    <n v="5"/>
    <s v="Experienced"/>
    <n v="4"/>
    <n v="4"/>
    <x v="2"/>
    <n v="4"/>
    <n v="0"/>
    <m/>
    <m/>
    <n v="0"/>
    <m/>
    <n v="0"/>
    <m/>
    <n v="0"/>
    <m/>
    <n v="0"/>
    <m/>
    <n v="0"/>
    <m/>
    <m/>
    <m/>
    <m/>
    <m/>
    <m/>
    <m/>
    <m/>
    <x v="2"/>
    <m/>
    <m/>
    <m/>
    <m/>
    <m/>
    <b v="1"/>
    <b v="1"/>
    <b v="1"/>
    <n v="0"/>
    <n v="0"/>
  </r>
  <r>
    <n v="41"/>
    <x v="1"/>
    <x v="0"/>
    <n v="645"/>
    <x v="0"/>
    <n v="1"/>
    <s v="Near"/>
    <n v="3"/>
    <s v="Bachelor"/>
    <s v="Marketing"/>
    <n v="1"/>
    <n v="534"/>
    <n v="2"/>
    <x v="0"/>
    <x v="1"/>
    <n v="49"/>
    <n v="4"/>
    <s v="Very High"/>
    <n v="3"/>
    <s v="Senior"/>
    <x v="0"/>
    <n v="1"/>
    <x v="3"/>
    <x v="1"/>
    <n v="8392"/>
    <x v="2"/>
    <n v="19566"/>
    <n v="1"/>
    <s v="Y"/>
    <x v="1"/>
    <n v="16"/>
    <n v="3"/>
    <s v="Meet Expect"/>
    <n v="3"/>
    <s v="High"/>
    <n v="80"/>
    <n v="1"/>
    <s v="Basic"/>
    <n v="10"/>
    <s v="6-10"/>
    <n v="2"/>
    <n v="3"/>
    <x v="1"/>
    <n v="10"/>
    <s v="Veteran"/>
    <n v="7"/>
    <n v="0"/>
    <x v="0"/>
    <n v="7"/>
    <n v="0"/>
    <m/>
    <m/>
    <n v="0"/>
    <m/>
    <n v="0"/>
    <m/>
    <n v="0"/>
    <m/>
    <n v="0"/>
    <m/>
    <n v="0"/>
    <m/>
    <m/>
    <m/>
    <m/>
    <m/>
    <m/>
    <m/>
    <m/>
    <x v="0"/>
    <m/>
    <m/>
    <m/>
    <m/>
    <m/>
    <b v="1"/>
    <b v="1"/>
    <b v="1"/>
    <n v="0"/>
    <n v="0"/>
  </r>
  <r>
    <n v="28"/>
    <x v="1"/>
    <x v="0"/>
    <n v="1300"/>
    <x v="1"/>
    <n v="17"/>
    <s v="Far"/>
    <n v="2"/>
    <s v="College"/>
    <s v="Medical"/>
    <n v="1"/>
    <n v="536"/>
    <n v="3"/>
    <x v="1"/>
    <x v="1"/>
    <n v="79"/>
    <n v="3"/>
    <s v="High"/>
    <n v="2"/>
    <s v="Junior"/>
    <x v="2"/>
    <n v="1"/>
    <x v="3"/>
    <x v="2"/>
    <n v="4558"/>
    <x v="0"/>
    <n v="13535"/>
    <n v="1"/>
    <s v="Y"/>
    <x v="1"/>
    <n v="12"/>
    <n v="3"/>
    <s v="Meet Expect"/>
    <n v="4"/>
    <s v="Very High"/>
    <n v="80"/>
    <n v="1"/>
    <s v="Basic"/>
    <n v="10"/>
    <s v="6-10"/>
    <n v="2"/>
    <n v="3"/>
    <x v="1"/>
    <n v="10"/>
    <s v="Veteran"/>
    <n v="0"/>
    <n v="1"/>
    <x v="1"/>
    <n v="8"/>
    <n v="0"/>
    <m/>
    <m/>
    <n v="0"/>
    <m/>
    <n v="0"/>
    <m/>
    <n v="0"/>
    <m/>
    <n v="0"/>
    <m/>
    <n v="0"/>
    <m/>
    <m/>
    <m/>
    <m/>
    <m/>
    <m/>
    <m/>
    <m/>
    <x v="2"/>
    <m/>
    <m/>
    <m/>
    <m/>
    <m/>
    <b v="1"/>
    <b v="1"/>
    <b v="1"/>
    <n v="0"/>
    <n v="0"/>
  </r>
  <r>
    <n v="25"/>
    <x v="0"/>
    <x v="0"/>
    <n v="688"/>
    <x v="1"/>
    <n v="3"/>
    <s v="Near"/>
    <n v="3"/>
    <s v="Bachelor"/>
    <s v="Medical"/>
    <n v="1"/>
    <n v="538"/>
    <n v="1"/>
    <x v="3"/>
    <x v="1"/>
    <n v="91"/>
    <n v="3"/>
    <s v="High"/>
    <n v="1"/>
    <s v="Entry Level"/>
    <x v="2"/>
    <n v="1"/>
    <x v="3"/>
    <x v="1"/>
    <n v="4031"/>
    <x v="0"/>
    <n v="9396"/>
    <n v="5"/>
    <s v="Y"/>
    <x v="1"/>
    <n v="13"/>
    <n v="3"/>
    <s v="Meet Expect"/>
    <n v="3"/>
    <s v="High"/>
    <n v="80"/>
    <n v="1"/>
    <s v="Basic"/>
    <n v="6"/>
    <s v="6-10"/>
    <n v="5"/>
    <n v="3"/>
    <x v="1"/>
    <n v="2"/>
    <s v="Early Career"/>
    <n v="2"/>
    <n v="0"/>
    <x v="0"/>
    <n v="2"/>
    <n v="0"/>
    <m/>
    <m/>
    <n v="0"/>
    <m/>
    <n v="0"/>
    <m/>
    <n v="0"/>
    <m/>
    <n v="0"/>
    <m/>
    <n v="0"/>
    <m/>
    <m/>
    <m/>
    <m/>
    <m/>
    <m/>
    <m/>
    <m/>
    <x v="3"/>
    <m/>
    <m/>
    <m/>
    <m/>
    <m/>
    <b v="1"/>
    <b v="1"/>
    <b v="1"/>
    <n v="1"/>
    <n v="0"/>
  </r>
  <r>
    <n v="52"/>
    <x v="1"/>
    <x v="0"/>
    <n v="319"/>
    <x v="1"/>
    <n v="3"/>
    <s v="Near"/>
    <n v="3"/>
    <s v="Bachelor"/>
    <s v="Medical"/>
    <n v="1"/>
    <n v="543"/>
    <n v="4"/>
    <x v="2"/>
    <x v="1"/>
    <n v="39"/>
    <n v="2"/>
    <s v="Medium"/>
    <n v="3"/>
    <s v="Senior"/>
    <x v="3"/>
    <n v="3"/>
    <x v="2"/>
    <x v="1"/>
    <n v="7969"/>
    <x v="2"/>
    <n v="19609"/>
    <n v="2"/>
    <s v="Y"/>
    <x v="0"/>
    <n v="14"/>
    <n v="3"/>
    <s v="Meet Expect"/>
    <n v="3"/>
    <s v="High"/>
    <n v="80"/>
    <n v="0"/>
    <s v="None"/>
    <n v="28"/>
    <s v="20+"/>
    <n v="4"/>
    <n v="3"/>
    <x v="1"/>
    <n v="5"/>
    <s v="Experienced"/>
    <n v="4"/>
    <n v="0"/>
    <x v="0"/>
    <n v="4"/>
    <n v="0"/>
    <m/>
    <m/>
    <n v="0"/>
    <m/>
    <n v="0"/>
    <m/>
    <n v="0"/>
    <m/>
    <n v="0"/>
    <m/>
    <n v="0"/>
    <m/>
    <m/>
    <m/>
    <m/>
    <m/>
    <m/>
    <m/>
    <m/>
    <x v="1"/>
    <m/>
    <m/>
    <m/>
    <m/>
    <m/>
    <b v="1"/>
    <b v="1"/>
    <b v="1"/>
    <n v="0"/>
    <n v="1"/>
  </r>
  <r>
    <n v="45"/>
    <x v="1"/>
    <x v="0"/>
    <n v="192"/>
    <x v="1"/>
    <n v="10"/>
    <s v="Near"/>
    <n v="2"/>
    <s v="College"/>
    <s v="Life Sciences"/>
    <n v="1"/>
    <n v="544"/>
    <n v="1"/>
    <x v="3"/>
    <x v="1"/>
    <n v="69"/>
    <n v="3"/>
    <s v="High"/>
    <n v="1"/>
    <s v="Entry Level"/>
    <x v="1"/>
    <n v="4"/>
    <x v="0"/>
    <x v="1"/>
    <n v="2654"/>
    <x v="1"/>
    <n v="9655"/>
    <n v="3"/>
    <s v="Y"/>
    <x v="1"/>
    <n v="21"/>
    <n v="4"/>
    <s v="Exceed Expect"/>
    <n v="4"/>
    <s v="Very High"/>
    <n v="80"/>
    <n v="2"/>
    <s v="Medium"/>
    <n v="8"/>
    <s v="6-10"/>
    <n v="3"/>
    <n v="2"/>
    <x v="2"/>
    <n v="2"/>
    <s v="Early Career"/>
    <n v="2"/>
    <n v="0"/>
    <x v="0"/>
    <n v="2"/>
    <n v="0"/>
    <m/>
    <m/>
    <n v="0"/>
    <m/>
    <n v="0"/>
    <m/>
    <n v="0"/>
    <m/>
    <n v="0"/>
    <m/>
    <n v="0"/>
    <m/>
    <m/>
    <m/>
    <m/>
    <m/>
    <m/>
    <m/>
    <m/>
    <x v="0"/>
    <m/>
    <m/>
    <m/>
    <m/>
    <m/>
    <b v="1"/>
    <b v="1"/>
    <b v="1"/>
    <n v="0"/>
    <n v="0"/>
  </r>
  <r>
    <n v="52"/>
    <x v="1"/>
    <x v="0"/>
    <n v="1490"/>
    <x v="1"/>
    <n v="4"/>
    <s v="Near"/>
    <n v="2"/>
    <s v="College"/>
    <s v="Life Sciences"/>
    <n v="1"/>
    <n v="546"/>
    <n v="4"/>
    <x v="2"/>
    <x v="0"/>
    <n v="30"/>
    <n v="3"/>
    <s v="High"/>
    <n v="4"/>
    <s v="Manager"/>
    <x v="5"/>
    <n v="4"/>
    <x v="0"/>
    <x v="1"/>
    <n v="16555"/>
    <x v="2"/>
    <n v="10310"/>
    <n v="2"/>
    <s v="Y"/>
    <x v="1"/>
    <n v="13"/>
    <n v="3"/>
    <s v="Meet Expect"/>
    <n v="4"/>
    <s v="Very High"/>
    <n v="80"/>
    <n v="0"/>
    <s v="None"/>
    <n v="31"/>
    <s v="20+"/>
    <n v="2"/>
    <n v="1"/>
    <x v="0"/>
    <n v="5"/>
    <s v="Experienced"/>
    <n v="2"/>
    <n v="1"/>
    <x v="1"/>
    <n v="4"/>
    <n v="0"/>
    <m/>
    <m/>
    <n v="0"/>
    <m/>
    <n v="0"/>
    <m/>
    <n v="0"/>
    <m/>
    <n v="0"/>
    <m/>
    <n v="0"/>
    <m/>
    <m/>
    <m/>
    <m/>
    <m/>
    <m/>
    <m/>
    <m/>
    <x v="1"/>
    <m/>
    <m/>
    <m/>
    <m/>
    <m/>
    <b v="1"/>
    <b v="1"/>
    <b v="1"/>
    <n v="0"/>
    <n v="0"/>
  </r>
  <r>
    <n v="42"/>
    <x v="1"/>
    <x v="1"/>
    <n v="532"/>
    <x v="1"/>
    <n v="29"/>
    <s v="Very Far"/>
    <n v="2"/>
    <s v="College"/>
    <s v="Life Sciences"/>
    <n v="1"/>
    <n v="547"/>
    <n v="1"/>
    <x v="3"/>
    <x v="0"/>
    <n v="92"/>
    <n v="3"/>
    <s v="High"/>
    <n v="2"/>
    <s v="Junior"/>
    <x v="1"/>
    <n v="3"/>
    <x v="2"/>
    <x v="2"/>
    <n v="4556"/>
    <x v="0"/>
    <n v="12932"/>
    <n v="2"/>
    <s v="Y"/>
    <x v="1"/>
    <n v="11"/>
    <n v="3"/>
    <s v="Meet Expect"/>
    <n v="2"/>
    <s v="Medium"/>
    <n v="80"/>
    <n v="1"/>
    <s v="Basic"/>
    <n v="19"/>
    <s v="11-20"/>
    <n v="3"/>
    <n v="3"/>
    <x v="1"/>
    <n v="5"/>
    <s v="Experienced"/>
    <n v="4"/>
    <n v="0"/>
    <x v="0"/>
    <n v="2"/>
    <n v="0"/>
    <m/>
    <m/>
    <n v="0"/>
    <m/>
    <n v="0"/>
    <m/>
    <n v="0"/>
    <m/>
    <n v="0"/>
    <m/>
    <n v="0"/>
    <m/>
    <m/>
    <m/>
    <m/>
    <m/>
    <m/>
    <m/>
    <m/>
    <x v="0"/>
    <m/>
    <m/>
    <m/>
    <m/>
    <m/>
    <b v="1"/>
    <b v="1"/>
    <b v="1"/>
    <n v="0"/>
    <n v="0"/>
  </r>
  <r>
    <n v="30"/>
    <x v="1"/>
    <x v="0"/>
    <n v="317"/>
    <x v="1"/>
    <n v="2"/>
    <s v="Near"/>
    <n v="3"/>
    <s v="Bachelor"/>
    <s v="Life Sciences"/>
    <n v="1"/>
    <n v="548"/>
    <n v="3"/>
    <x v="1"/>
    <x v="0"/>
    <n v="43"/>
    <n v="1"/>
    <s v="Low"/>
    <n v="2"/>
    <s v="Junior"/>
    <x v="3"/>
    <n v="4"/>
    <x v="0"/>
    <x v="0"/>
    <n v="6091"/>
    <x v="0"/>
    <n v="24793"/>
    <n v="2"/>
    <s v="Y"/>
    <x v="1"/>
    <n v="20"/>
    <n v="4"/>
    <s v="Exceed Expect"/>
    <n v="3"/>
    <s v="High"/>
    <n v="80"/>
    <n v="0"/>
    <s v="None"/>
    <n v="11"/>
    <s v="11-20"/>
    <n v="2"/>
    <n v="3"/>
    <x v="1"/>
    <n v="5"/>
    <s v="Experienced"/>
    <n v="4"/>
    <n v="0"/>
    <x v="0"/>
    <n v="2"/>
    <n v="0"/>
    <m/>
    <m/>
    <n v="0"/>
    <m/>
    <n v="0"/>
    <m/>
    <n v="0"/>
    <m/>
    <n v="0"/>
    <m/>
    <n v="0"/>
    <m/>
    <m/>
    <m/>
    <m/>
    <m/>
    <m/>
    <m/>
    <m/>
    <x v="2"/>
    <m/>
    <m/>
    <m/>
    <m/>
    <m/>
    <b v="1"/>
    <b v="1"/>
    <b v="1"/>
    <n v="0"/>
    <n v="0"/>
  </r>
  <r>
    <n v="60"/>
    <x v="1"/>
    <x v="0"/>
    <n v="422"/>
    <x v="1"/>
    <n v="7"/>
    <s v="Near"/>
    <n v="3"/>
    <s v="Bachelor"/>
    <s v="Life Sciences"/>
    <n v="1"/>
    <n v="549"/>
    <n v="1"/>
    <x v="3"/>
    <x v="0"/>
    <n v="41"/>
    <n v="3"/>
    <s v="High"/>
    <n v="5"/>
    <s v="Director"/>
    <x v="5"/>
    <n v="1"/>
    <x v="3"/>
    <x v="1"/>
    <n v="19566"/>
    <x v="2"/>
    <n v="3854"/>
    <n v="5"/>
    <s v="Y"/>
    <x v="1"/>
    <n v="11"/>
    <n v="3"/>
    <s v="Meet Expect"/>
    <n v="4"/>
    <s v="Very High"/>
    <n v="80"/>
    <n v="0"/>
    <s v="None"/>
    <n v="33"/>
    <s v="20+"/>
    <n v="5"/>
    <n v="1"/>
    <x v="0"/>
    <n v="29"/>
    <s v="Veteran"/>
    <n v="8"/>
    <n v="11"/>
    <x v="2"/>
    <n v="10"/>
    <n v="0"/>
    <m/>
    <m/>
    <n v="0"/>
    <m/>
    <n v="0"/>
    <m/>
    <n v="0"/>
    <m/>
    <n v="0"/>
    <m/>
    <n v="0"/>
    <m/>
    <m/>
    <m/>
    <m/>
    <m/>
    <m/>
    <m/>
    <m/>
    <x v="4"/>
    <m/>
    <m/>
    <m/>
    <m/>
    <m/>
    <b v="1"/>
    <b v="1"/>
    <b v="1"/>
    <n v="0"/>
    <n v="0"/>
  </r>
  <r>
    <n v="46"/>
    <x v="1"/>
    <x v="0"/>
    <n v="1485"/>
    <x v="1"/>
    <n v="18"/>
    <s v="Far"/>
    <n v="3"/>
    <s v="Bachelor"/>
    <s v="Medical"/>
    <n v="1"/>
    <n v="550"/>
    <n v="3"/>
    <x v="1"/>
    <x v="0"/>
    <n v="87"/>
    <n v="3"/>
    <s v="High"/>
    <n v="2"/>
    <s v="Junior"/>
    <x v="3"/>
    <n v="3"/>
    <x v="2"/>
    <x v="2"/>
    <n v="4810"/>
    <x v="0"/>
    <n v="26314"/>
    <n v="2"/>
    <s v="Y"/>
    <x v="1"/>
    <n v="14"/>
    <n v="3"/>
    <s v="Meet Expect"/>
    <n v="3"/>
    <s v="High"/>
    <n v="80"/>
    <n v="1"/>
    <s v="Basic"/>
    <n v="19"/>
    <s v="11-20"/>
    <n v="5"/>
    <n v="2"/>
    <x v="2"/>
    <n v="10"/>
    <s v="Veteran"/>
    <n v="7"/>
    <n v="0"/>
    <x v="0"/>
    <n v="8"/>
    <n v="0"/>
    <m/>
    <m/>
    <n v="0"/>
    <m/>
    <n v="0"/>
    <m/>
    <n v="0"/>
    <m/>
    <n v="0"/>
    <m/>
    <n v="0"/>
    <m/>
    <m/>
    <m/>
    <m/>
    <m/>
    <m/>
    <m/>
    <m/>
    <x v="1"/>
    <m/>
    <m/>
    <m/>
    <m/>
    <m/>
    <b v="1"/>
    <b v="1"/>
    <b v="1"/>
    <n v="0"/>
    <n v="0"/>
  </r>
  <r>
    <n v="42"/>
    <x v="1"/>
    <x v="1"/>
    <n v="1368"/>
    <x v="1"/>
    <n v="28"/>
    <s v="Very Far"/>
    <n v="4"/>
    <s v="Master"/>
    <s v="Technical Degree"/>
    <n v="1"/>
    <n v="551"/>
    <n v="4"/>
    <x v="2"/>
    <x v="0"/>
    <n v="88"/>
    <n v="2"/>
    <s v="Medium"/>
    <n v="2"/>
    <s v="Junior"/>
    <x v="4"/>
    <n v="4"/>
    <x v="0"/>
    <x v="1"/>
    <n v="4523"/>
    <x v="0"/>
    <n v="4386"/>
    <n v="0"/>
    <s v="Y"/>
    <x v="1"/>
    <n v="11"/>
    <n v="3"/>
    <s v="Meet Expect"/>
    <n v="4"/>
    <s v="Very High"/>
    <n v="80"/>
    <n v="3"/>
    <s v="High"/>
    <n v="7"/>
    <s v="6-10"/>
    <n v="4"/>
    <n v="4"/>
    <x v="3"/>
    <n v="6"/>
    <s v="Experienced"/>
    <n v="5"/>
    <n v="0"/>
    <x v="0"/>
    <n v="4"/>
    <n v="0"/>
    <m/>
    <m/>
    <n v="0"/>
    <m/>
    <n v="0"/>
    <m/>
    <n v="0"/>
    <m/>
    <n v="0"/>
    <m/>
    <n v="0"/>
    <m/>
    <m/>
    <m/>
    <m/>
    <m/>
    <m/>
    <m/>
    <m/>
    <x v="0"/>
    <m/>
    <m/>
    <m/>
    <m/>
    <m/>
    <b v="1"/>
    <b v="1"/>
    <b v="1"/>
    <n v="0"/>
    <n v="0"/>
  </r>
  <r>
    <n v="24"/>
    <x v="0"/>
    <x v="0"/>
    <n v="1448"/>
    <x v="0"/>
    <n v="1"/>
    <s v="Near"/>
    <n v="1"/>
    <s v="Below College"/>
    <s v="Technical Degree"/>
    <n v="1"/>
    <n v="554"/>
    <n v="1"/>
    <x v="3"/>
    <x v="0"/>
    <n v="62"/>
    <n v="3"/>
    <s v="High"/>
    <n v="1"/>
    <s v="Entry Level"/>
    <x v="6"/>
    <n v="2"/>
    <x v="1"/>
    <x v="0"/>
    <n v="3202"/>
    <x v="0"/>
    <n v="21972"/>
    <n v="1"/>
    <s v="Y"/>
    <x v="0"/>
    <n v="16"/>
    <n v="3"/>
    <s v="Meet Expect"/>
    <n v="2"/>
    <s v="Medium"/>
    <n v="80"/>
    <n v="0"/>
    <s v="None"/>
    <n v="6"/>
    <s v="6-10"/>
    <n v="4"/>
    <n v="3"/>
    <x v="1"/>
    <n v="5"/>
    <s v="Experienced"/>
    <n v="3"/>
    <n v="1"/>
    <x v="1"/>
    <n v="4"/>
    <n v="0"/>
    <m/>
    <m/>
    <n v="0"/>
    <m/>
    <n v="0"/>
    <m/>
    <n v="0"/>
    <m/>
    <n v="0"/>
    <m/>
    <n v="0"/>
    <m/>
    <m/>
    <m/>
    <m/>
    <m/>
    <m/>
    <m/>
    <m/>
    <x v="3"/>
    <m/>
    <m/>
    <m/>
    <m/>
    <m/>
    <b v="1"/>
    <b v="1"/>
    <b v="1"/>
    <n v="1"/>
    <n v="1"/>
  </r>
  <r>
    <n v="34"/>
    <x v="0"/>
    <x v="1"/>
    <n v="296"/>
    <x v="0"/>
    <n v="6"/>
    <s v="Near"/>
    <n v="2"/>
    <s v="College"/>
    <s v="Marketing"/>
    <n v="1"/>
    <n v="555"/>
    <n v="4"/>
    <x v="2"/>
    <x v="0"/>
    <n v="33"/>
    <n v="1"/>
    <s v="Low"/>
    <n v="1"/>
    <s v="Entry Level"/>
    <x v="6"/>
    <n v="3"/>
    <x v="2"/>
    <x v="2"/>
    <n v="2351"/>
    <x v="1"/>
    <n v="12253"/>
    <n v="0"/>
    <s v="Y"/>
    <x v="1"/>
    <n v="16"/>
    <n v="3"/>
    <s v="Meet Expect"/>
    <n v="4"/>
    <s v="Very High"/>
    <n v="80"/>
    <n v="1"/>
    <s v="Basic"/>
    <n v="3"/>
    <s v="0-5"/>
    <n v="3"/>
    <n v="2"/>
    <x v="2"/>
    <n v="2"/>
    <s v="Early Career"/>
    <n v="2"/>
    <n v="1"/>
    <x v="1"/>
    <n v="0"/>
    <n v="0"/>
    <m/>
    <m/>
    <n v="0"/>
    <m/>
    <n v="0"/>
    <m/>
    <n v="0"/>
    <m/>
    <n v="0"/>
    <m/>
    <n v="0"/>
    <m/>
    <m/>
    <m/>
    <m/>
    <m/>
    <m/>
    <m/>
    <m/>
    <x v="2"/>
    <m/>
    <m/>
    <m/>
    <m/>
    <m/>
    <b v="1"/>
    <b v="1"/>
    <b v="1"/>
    <n v="1"/>
    <n v="0"/>
  </r>
  <r>
    <n v="38"/>
    <x v="1"/>
    <x v="1"/>
    <n v="1490"/>
    <x v="1"/>
    <n v="2"/>
    <s v="Near"/>
    <n v="2"/>
    <s v="College"/>
    <s v="Life Sciences"/>
    <n v="1"/>
    <n v="556"/>
    <n v="4"/>
    <x v="2"/>
    <x v="1"/>
    <n v="42"/>
    <n v="3"/>
    <s v="High"/>
    <n v="1"/>
    <s v="Entry Level"/>
    <x v="2"/>
    <n v="4"/>
    <x v="0"/>
    <x v="1"/>
    <n v="1702"/>
    <x v="1"/>
    <n v="12106"/>
    <n v="1"/>
    <s v="Y"/>
    <x v="0"/>
    <n v="23"/>
    <n v="4"/>
    <s v="Exceed Expect"/>
    <n v="3"/>
    <s v="High"/>
    <n v="80"/>
    <n v="1"/>
    <s v="Basic"/>
    <n v="1"/>
    <s v="0-5"/>
    <n v="3"/>
    <n v="3"/>
    <x v="1"/>
    <n v="1"/>
    <s v="New Employee"/>
    <n v="0"/>
    <n v="0"/>
    <x v="0"/>
    <n v="0"/>
    <n v="0"/>
    <m/>
    <m/>
    <n v="0"/>
    <m/>
    <n v="0"/>
    <m/>
    <n v="0"/>
    <m/>
    <n v="0"/>
    <m/>
    <n v="0"/>
    <m/>
    <m/>
    <m/>
    <m/>
    <m/>
    <m/>
    <m/>
    <m/>
    <x v="0"/>
    <m/>
    <m/>
    <m/>
    <m/>
    <m/>
    <b v="1"/>
    <b v="1"/>
    <b v="1"/>
    <n v="0"/>
    <n v="1"/>
  </r>
  <r>
    <n v="40"/>
    <x v="1"/>
    <x v="0"/>
    <n v="1398"/>
    <x v="0"/>
    <n v="2"/>
    <s v="Near"/>
    <n v="4"/>
    <s v="Master"/>
    <s v="Life Sciences"/>
    <n v="1"/>
    <n v="558"/>
    <n v="3"/>
    <x v="1"/>
    <x v="0"/>
    <n v="79"/>
    <n v="3"/>
    <s v="High"/>
    <n v="5"/>
    <s v="Director"/>
    <x v="5"/>
    <n v="3"/>
    <x v="2"/>
    <x v="1"/>
    <n v="18041"/>
    <x v="2"/>
    <n v="13022"/>
    <n v="0"/>
    <s v="Y"/>
    <x v="1"/>
    <n v="14"/>
    <n v="3"/>
    <s v="Meet Expect"/>
    <n v="4"/>
    <s v="Very High"/>
    <n v="80"/>
    <n v="0"/>
    <s v="None"/>
    <n v="21"/>
    <s v="20+"/>
    <n v="2"/>
    <n v="3"/>
    <x v="1"/>
    <n v="20"/>
    <s v="Veteran"/>
    <n v="15"/>
    <n v="1"/>
    <x v="1"/>
    <n v="12"/>
    <n v="0"/>
    <m/>
    <m/>
    <n v="0"/>
    <m/>
    <n v="0"/>
    <m/>
    <n v="0"/>
    <m/>
    <n v="0"/>
    <m/>
    <n v="0"/>
    <m/>
    <m/>
    <m/>
    <m/>
    <m/>
    <m/>
    <m/>
    <m/>
    <x v="0"/>
    <m/>
    <m/>
    <m/>
    <m/>
    <m/>
    <b v="1"/>
    <b v="1"/>
    <b v="1"/>
    <n v="0"/>
    <n v="0"/>
  </r>
  <r>
    <n v="26"/>
    <x v="1"/>
    <x v="0"/>
    <n v="1349"/>
    <x v="1"/>
    <n v="23"/>
    <s v="Very Far"/>
    <n v="3"/>
    <s v="Bachelor"/>
    <s v="Life Sciences"/>
    <n v="1"/>
    <n v="560"/>
    <n v="1"/>
    <x v="3"/>
    <x v="0"/>
    <n v="90"/>
    <n v="3"/>
    <s v="High"/>
    <n v="1"/>
    <s v="Entry Level"/>
    <x v="1"/>
    <n v="4"/>
    <x v="0"/>
    <x v="2"/>
    <n v="2886"/>
    <x v="1"/>
    <n v="3032"/>
    <n v="1"/>
    <s v="Y"/>
    <x v="1"/>
    <n v="22"/>
    <n v="4"/>
    <s v="Exceed Expect"/>
    <n v="2"/>
    <s v="Medium"/>
    <n v="80"/>
    <n v="2"/>
    <s v="Medium"/>
    <n v="3"/>
    <s v="0-5"/>
    <n v="3"/>
    <n v="1"/>
    <x v="0"/>
    <n v="3"/>
    <s v="Early Career"/>
    <n v="2"/>
    <n v="0"/>
    <x v="0"/>
    <n v="2"/>
    <n v="0"/>
    <m/>
    <m/>
    <n v="0"/>
    <m/>
    <n v="0"/>
    <m/>
    <n v="0"/>
    <m/>
    <n v="0"/>
    <m/>
    <n v="0"/>
    <m/>
    <m/>
    <m/>
    <m/>
    <m/>
    <m/>
    <m/>
    <m/>
    <x v="2"/>
    <m/>
    <m/>
    <m/>
    <m/>
    <m/>
    <b v="1"/>
    <b v="1"/>
    <b v="1"/>
    <n v="0"/>
    <n v="0"/>
  </r>
  <r>
    <n v="30"/>
    <x v="1"/>
    <x v="2"/>
    <n v="1400"/>
    <x v="1"/>
    <n v="3"/>
    <s v="Near"/>
    <n v="3"/>
    <s v="Bachelor"/>
    <s v="Life Sciences"/>
    <n v="1"/>
    <n v="562"/>
    <n v="3"/>
    <x v="1"/>
    <x v="1"/>
    <n v="53"/>
    <n v="3"/>
    <s v="High"/>
    <n v="1"/>
    <s v="Entry Level"/>
    <x v="2"/>
    <n v="4"/>
    <x v="0"/>
    <x v="1"/>
    <n v="2097"/>
    <x v="1"/>
    <n v="16734"/>
    <n v="4"/>
    <s v="Y"/>
    <x v="1"/>
    <n v="15"/>
    <n v="3"/>
    <s v="Meet Expect"/>
    <n v="3"/>
    <s v="High"/>
    <n v="80"/>
    <n v="1"/>
    <s v="Basic"/>
    <n v="9"/>
    <s v="6-10"/>
    <n v="3"/>
    <n v="1"/>
    <x v="0"/>
    <n v="5"/>
    <s v="Experienced"/>
    <n v="3"/>
    <n v="1"/>
    <x v="1"/>
    <n v="4"/>
    <n v="0"/>
    <m/>
    <m/>
    <n v="0"/>
    <m/>
    <n v="0"/>
    <m/>
    <n v="0"/>
    <m/>
    <n v="0"/>
    <m/>
    <n v="0"/>
    <m/>
    <m/>
    <m/>
    <m/>
    <m/>
    <m/>
    <m/>
    <m/>
    <x v="2"/>
    <m/>
    <m/>
    <m/>
    <m/>
    <m/>
    <b v="1"/>
    <b v="1"/>
    <b v="1"/>
    <n v="0"/>
    <n v="0"/>
  </r>
  <r>
    <n v="29"/>
    <x v="1"/>
    <x v="0"/>
    <n v="986"/>
    <x v="1"/>
    <n v="3"/>
    <s v="Near"/>
    <n v="4"/>
    <s v="Master"/>
    <s v="Medical"/>
    <n v="1"/>
    <n v="564"/>
    <n v="2"/>
    <x v="0"/>
    <x v="1"/>
    <n v="93"/>
    <n v="2"/>
    <s v="Medium"/>
    <n v="3"/>
    <s v="Senior"/>
    <x v="7"/>
    <n v="3"/>
    <x v="2"/>
    <x v="1"/>
    <n v="11935"/>
    <x v="2"/>
    <n v="21526"/>
    <n v="1"/>
    <s v="Y"/>
    <x v="1"/>
    <n v="18"/>
    <n v="3"/>
    <s v="Meet Expect"/>
    <n v="3"/>
    <s v="High"/>
    <n v="80"/>
    <n v="0"/>
    <s v="None"/>
    <n v="10"/>
    <s v="6-10"/>
    <n v="2"/>
    <n v="3"/>
    <x v="1"/>
    <n v="10"/>
    <s v="Veteran"/>
    <n v="2"/>
    <n v="0"/>
    <x v="0"/>
    <n v="7"/>
    <n v="0"/>
    <m/>
    <m/>
    <n v="0"/>
    <m/>
    <n v="0"/>
    <m/>
    <n v="0"/>
    <m/>
    <n v="0"/>
    <m/>
    <n v="0"/>
    <m/>
    <m/>
    <m/>
    <m/>
    <m/>
    <m/>
    <m/>
    <m/>
    <x v="2"/>
    <m/>
    <m/>
    <m/>
    <m/>
    <m/>
    <b v="1"/>
    <b v="1"/>
    <b v="1"/>
    <n v="0"/>
    <n v="0"/>
  </r>
  <r>
    <n v="29"/>
    <x v="0"/>
    <x v="0"/>
    <n v="408"/>
    <x v="1"/>
    <n v="25"/>
    <s v="Very Far"/>
    <n v="5"/>
    <s v="Doctor"/>
    <s v="Technical Degree"/>
    <n v="1"/>
    <n v="565"/>
    <n v="3"/>
    <x v="1"/>
    <x v="0"/>
    <n v="71"/>
    <n v="2"/>
    <s v="Medium"/>
    <n v="1"/>
    <s v="Entry Level"/>
    <x v="1"/>
    <n v="2"/>
    <x v="1"/>
    <x v="1"/>
    <n v="2546"/>
    <x v="1"/>
    <n v="18300"/>
    <n v="5"/>
    <s v="Y"/>
    <x v="1"/>
    <n v="16"/>
    <n v="3"/>
    <s v="Meet Expect"/>
    <n v="2"/>
    <s v="Medium"/>
    <n v="80"/>
    <n v="0"/>
    <s v="None"/>
    <n v="6"/>
    <s v="6-10"/>
    <n v="2"/>
    <n v="4"/>
    <x v="3"/>
    <n v="2"/>
    <s v="Early Career"/>
    <n v="2"/>
    <n v="1"/>
    <x v="1"/>
    <n v="1"/>
    <n v="0"/>
    <m/>
    <m/>
    <n v="0"/>
    <m/>
    <n v="0"/>
    <m/>
    <n v="0"/>
    <m/>
    <n v="0"/>
    <m/>
    <n v="0"/>
    <m/>
    <m/>
    <m/>
    <m/>
    <m/>
    <m/>
    <m/>
    <m/>
    <x v="2"/>
    <m/>
    <m/>
    <m/>
    <m/>
    <m/>
    <b v="1"/>
    <b v="1"/>
    <b v="1"/>
    <n v="1"/>
    <n v="0"/>
  </r>
  <r>
    <n v="19"/>
    <x v="0"/>
    <x v="0"/>
    <n v="489"/>
    <x v="2"/>
    <n v="2"/>
    <s v="Near"/>
    <n v="2"/>
    <s v="College"/>
    <s v="Technical Degree"/>
    <n v="1"/>
    <n v="566"/>
    <n v="1"/>
    <x v="3"/>
    <x v="1"/>
    <n v="52"/>
    <n v="2"/>
    <s v="Medium"/>
    <n v="1"/>
    <s v="Entry Level"/>
    <x v="8"/>
    <n v="4"/>
    <x v="0"/>
    <x v="0"/>
    <n v="2564"/>
    <x v="1"/>
    <n v="18437"/>
    <n v="1"/>
    <s v="Y"/>
    <x v="1"/>
    <n v="12"/>
    <n v="3"/>
    <s v="Meet Expect"/>
    <n v="3"/>
    <s v="High"/>
    <n v="80"/>
    <n v="0"/>
    <s v="None"/>
    <n v="1"/>
    <s v="0-5"/>
    <n v="3"/>
    <n v="4"/>
    <x v="3"/>
    <n v="1"/>
    <s v="New Employee"/>
    <n v="0"/>
    <n v="0"/>
    <x v="0"/>
    <n v="0"/>
    <n v="0"/>
    <m/>
    <m/>
    <n v="0"/>
    <m/>
    <n v="0"/>
    <m/>
    <n v="0"/>
    <m/>
    <n v="0"/>
    <m/>
    <n v="0"/>
    <m/>
    <m/>
    <m/>
    <m/>
    <m/>
    <m/>
    <m/>
    <m/>
    <x v="3"/>
    <m/>
    <m/>
    <m/>
    <m/>
    <m/>
    <b v="1"/>
    <b v="1"/>
    <b v="1"/>
    <n v="1"/>
    <n v="0"/>
  </r>
  <r>
    <n v="30"/>
    <x v="1"/>
    <x v="2"/>
    <n v="1398"/>
    <x v="0"/>
    <n v="22"/>
    <s v="Very Far"/>
    <n v="4"/>
    <s v="Master"/>
    <s v="Other"/>
    <n v="1"/>
    <n v="567"/>
    <n v="3"/>
    <x v="1"/>
    <x v="0"/>
    <n v="69"/>
    <n v="3"/>
    <s v="High"/>
    <n v="3"/>
    <s v="Senior"/>
    <x v="0"/>
    <n v="1"/>
    <x v="3"/>
    <x v="1"/>
    <n v="8412"/>
    <x v="2"/>
    <n v="2890"/>
    <n v="0"/>
    <s v="Y"/>
    <x v="1"/>
    <n v="11"/>
    <n v="3"/>
    <s v="Meet Expect"/>
    <n v="3"/>
    <s v="High"/>
    <n v="80"/>
    <n v="0"/>
    <s v="None"/>
    <n v="10"/>
    <s v="6-10"/>
    <n v="3"/>
    <n v="3"/>
    <x v="1"/>
    <n v="9"/>
    <s v="Veteran"/>
    <n v="8"/>
    <n v="7"/>
    <x v="2"/>
    <n v="8"/>
    <n v="0"/>
    <m/>
    <m/>
    <n v="0"/>
    <m/>
    <n v="0"/>
    <m/>
    <n v="0"/>
    <m/>
    <n v="0"/>
    <m/>
    <n v="0"/>
    <m/>
    <m/>
    <m/>
    <m/>
    <m/>
    <m/>
    <m/>
    <m/>
    <x v="2"/>
    <m/>
    <m/>
    <m/>
    <m/>
    <m/>
    <b v="1"/>
    <b v="1"/>
    <b v="1"/>
    <n v="0"/>
    <n v="0"/>
  </r>
  <r>
    <n v="57"/>
    <x v="1"/>
    <x v="0"/>
    <n v="210"/>
    <x v="0"/>
    <n v="29"/>
    <s v="Very Far"/>
    <n v="3"/>
    <s v="Bachelor"/>
    <s v="Marketing"/>
    <n v="1"/>
    <n v="568"/>
    <n v="1"/>
    <x v="3"/>
    <x v="1"/>
    <n v="56"/>
    <n v="2"/>
    <s v="Medium"/>
    <n v="4"/>
    <s v="Manager"/>
    <x v="5"/>
    <n v="4"/>
    <x v="0"/>
    <x v="2"/>
    <n v="14118"/>
    <x v="2"/>
    <n v="22102"/>
    <n v="3"/>
    <s v="Y"/>
    <x v="1"/>
    <n v="12"/>
    <n v="3"/>
    <s v="Meet Expect"/>
    <n v="3"/>
    <s v="High"/>
    <n v="80"/>
    <n v="1"/>
    <s v="Basic"/>
    <n v="32"/>
    <s v="20+"/>
    <n v="3"/>
    <n v="2"/>
    <x v="2"/>
    <n v="1"/>
    <s v="New Employee"/>
    <n v="0"/>
    <n v="0"/>
    <x v="0"/>
    <n v="0"/>
    <n v="0"/>
    <m/>
    <m/>
    <n v="0"/>
    <m/>
    <n v="0"/>
    <m/>
    <n v="0"/>
    <m/>
    <n v="0"/>
    <m/>
    <n v="0"/>
    <m/>
    <m/>
    <m/>
    <m/>
    <m/>
    <m/>
    <m/>
    <m/>
    <x v="1"/>
    <m/>
    <m/>
    <m/>
    <m/>
    <m/>
    <b v="1"/>
    <b v="1"/>
    <b v="1"/>
    <n v="0"/>
    <n v="0"/>
  </r>
  <r>
    <n v="50"/>
    <x v="1"/>
    <x v="0"/>
    <n v="1099"/>
    <x v="1"/>
    <n v="29"/>
    <s v="Very Far"/>
    <n v="4"/>
    <s v="Master"/>
    <s v="Life Sciences"/>
    <n v="1"/>
    <n v="569"/>
    <n v="2"/>
    <x v="0"/>
    <x v="1"/>
    <n v="88"/>
    <n v="2"/>
    <s v="Medium"/>
    <n v="4"/>
    <s v="Manager"/>
    <x v="5"/>
    <n v="3"/>
    <x v="2"/>
    <x v="1"/>
    <n v="17046"/>
    <x v="2"/>
    <n v="9314"/>
    <n v="0"/>
    <s v="Y"/>
    <x v="1"/>
    <n v="15"/>
    <n v="3"/>
    <s v="Meet Expect"/>
    <n v="2"/>
    <s v="Medium"/>
    <n v="80"/>
    <n v="1"/>
    <s v="Basic"/>
    <n v="28"/>
    <s v="20+"/>
    <n v="2"/>
    <n v="3"/>
    <x v="1"/>
    <n v="27"/>
    <s v="Veteran"/>
    <n v="10"/>
    <n v="15"/>
    <x v="2"/>
    <n v="7"/>
    <n v="0"/>
    <m/>
    <m/>
    <n v="0"/>
    <m/>
    <n v="0"/>
    <m/>
    <n v="0"/>
    <m/>
    <n v="0"/>
    <m/>
    <n v="0"/>
    <m/>
    <m/>
    <m/>
    <m/>
    <m/>
    <m/>
    <m/>
    <m/>
    <x v="1"/>
    <m/>
    <m/>
    <m/>
    <m/>
    <m/>
    <b v="1"/>
    <b v="1"/>
    <b v="1"/>
    <n v="0"/>
    <n v="0"/>
  </r>
  <r>
    <n v="30"/>
    <x v="1"/>
    <x v="2"/>
    <n v="1116"/>
    <x v="1"/>
    <n v="2"/>
    <s v="Near"/>
    <n v="3"/>
    <s v="Bachelor"/>
    <s v="Medical"/>
    <n v="1"/>
    <n v="571"/>
    <n v="3"/>
    <x v="1"/>
    <x v="0"/>
    <n v="49"/>
    <n v="3"/>
    <s v="High"/>
    <n v="1"/>
    <s v="Entry Level"/>
    <x v="2"/>
    <n v="4"/>
    <x v="0"/>
    <x v="0"/>
    <n v="2564"/>
    <x v="1"/>
    <n v="7181"/>
    <n v="0"/>
    <s v="Y"/>
    <x v="1"/>
    <n v="14"/>
    <n v="3"/>
    <s v="Meet Expect"/>
    <n v="3"/>
    <s v="High"/>
    <n v="80"/>
    <n v="0"/>
    <s v="None"/>
    <n v="12"/>
    <s v="11-20"/>
    <n v="2"/>
    <n v="2"/>
    <x v="2"/>
    <n v="11"/>
    <s v="Veteran"/>
    <n v="7"/>
    <n v="6"/>
    <x v="2"/>
    <n v="7"/>
    <n v="0"/>
    <m/>
    <m/>
    <n v="0"/>
    <m/>
    <n v="0"/>
    <m/>
    <n v="0"/>
    <m/>
    <n v="0"/>
    <m/>
    <n v="0"/>
    <m/>
    <m/>
    <m/>
    <m/>
    <m/>
    <m/>
    <m/>
    <m/>
    <x v="2"/>
    <m/>
    <m/>
    <m/>
    <m/>
    <m/>
    <b v="1"/>
    <b v="1"/>
    <b v="1"/>
    <n v="0"/>
    <n v="0"/>
  </r>
  <r>
    <n v="60"/>
    <x v="1"/>
    <x v="1"/>
    <n v="1499"/>
    <x v="0"/>
    <n v="28"/>
    <s v="Very Far"/>
    <n v="3"/>
    <s v="Bachelor"/>
    <s v="Marketing"/>
    <n v="1"/>
    <n v="573"/>
    <n v="3"/>
    <x v="1"/>
    <x v="0"/>
    <n v="80"/>
    <n v="2"/>
    <s v="Medium"/>
    <n v="3"/>
    <s v="Senior"/>
    <x v="0"/>
    <n v="1"/>
    <x v="3"/>
    <x v="1"/>
    <n v="10266"/>
    <x v="2"/>
    <n v="2845"/>
    <n v="4"/>
    <s v="Y"/>
    <x v="1"/>
    <n v="19"/>
    <n v="3"/>
    <s v="Meet Expect"/>
    <n v="4"/>
    <s v="Very High"/>
    <n v="80"/>
    <n v="0"/>
    <s v="None"/>
    <n v="22"/>
    <s v="20+"/>
    <n v="5"/>
    <n v="4"/>
    <x v="3"/>
    <n v="18"/>
    <s v="Veteran"/>
    <n v="13"/>
    <n v="13"/>
    <x v="2"/>
    <n v="11"/>
    <n v="0"/>
    <m/>
    <m/>
    <n v="0"/>
    <m/>
    <n v="0"/>
    <m/>
    <n v="0"/>
    <m/>
    <n v="0"/>
    <m/>
    <n v="0"/>
    <m/>
    <m/>
    <m/>
    <m/>
    <m/>
    <m/>
    <m/>
    <m/>
    <x v="4"/>
    <m/>
    <m/>
    <m/>
    <m/>
    <m/>
    <b v="1"/>
    <b v="1"/>
    <b v="1"/>
    <n v="0"/>
    <n v="0"/>
  </r>
  <r>
    <n v="47"/>
    <x v="1"/>
    <x v="0"/>
    <n v="983"/>
    <x v="1"/>
    <n v="2"/>
    <s v="Near"/>
    <n v="2"/>
    <s v="College"/>
    <s v="Medical"/>
    <n v="1"/>
    <n v="574"/>
    <n v="1"/>
    <x v="3"/>
    <x v="0"/>
    <n v="65"/>
    <n v="3"/>
    <s v="High"/>
    <n v="2"/>
    <s v="Junior"/>
    <x v="3"/>
    <n v="4"/>
    <x v="0"/>
    <x v="2"/>
    <n v="5070"/>
    <x v="0"/>
    <n v="7389"/>
    <n v="5"/>
    <s v="Y"/>
    <x v="1"/>
    <n v="13"/>
    <n v="3"/>
    <s v="Meet Expect"/>
    <n v="3"/>
    <s v="High"/>
    <n v="80"/>
    <n v="3"/>
    <s v="High"/>
    <n v="20"/>
    <s v="11-20"/>
    <n v="2"/>
    <n v="3"/>
    <x v="1"/>
    <n v="5"/>
    <s v="Experienced"/>
    <n v="0"/>
    <n v="0"/>
    <x v="0"/>
    <n v="4"/>
    <n v="0"/>
    <m/>
    <m/>
    <n v="0"/>
    <m/>
    <n v="0"/>
    <m/>
    <n v="0"/>
    <m/>
    <n v="0"/>
    <m/>
    <n v="0"/>
    <m/>
    <m/>
    <m/>
    <m/>
    <m/>
    <m/>
    <m/>
    <m/>
    <x v="1"/>
    <m/>
    <m/>
    <m/>
    <m/>
    <m/>
    <b v="1"/>
    <b v="1"/>
    <b v="1"/>
    <n v="0"/>
    <n v="0"/>
  </r>
  <r>
    <n v="46"/>
    <x v="1"/>
    <x v="0"/>
    <n v="1009"/>
    <x v="1"/>
    <n v="2"/>
    <s v="Near"/>
    <n v="3"/>
    <s v="Bachelor"/>
    <s v="Life Sciences"/>
    <n v="1"/>
    <n v="575"/>
    <n v="1"/>
    <x v="3"/>
    <x v="1"/>
    <n v="51"/>
    <n v="3"/>
    <s v="High"/>
    <n v="4"/>
    <s v="Manager"/>
    <x v="7"/>
    <n v="3"/>
    <x v="2"/>
    <x v="1"/>
    <n v="17861"/>
    <x v="2"/>
    <n v="2288"/>
    <n v="6"/>
    <s v="Y"/>
    <x v="1"/>
    <n v="13"/>
    <n v="3"/>
    <s v="Meet Expect"/>
    <n v="3"/>
    <s v="High"/>
    <n v="80"/>
    <n v="0"/>
    <s v="None"/>
    <n v="26"/>
    <s v="20+"/>
    <n v="2"/>
    <n v="1"/>
    <x v="0"/>
    <n v="3"/>
    <s v="Early Career"/>
    <n v="2"/>
    <n v="0"/>
    <x v="0"/>
    <n v="1"/>
    <n v="0"/>
    <m/>
    <m/>
    <n v="0"/>
    <m/>
    <n v="0"/>
    <m/>
    <n v="0"/>
    <m/>
    <n v="0"/>
    <m/>
    <n v="0"/>
    <m/>
    <m/>
    <m/>
    <m/>
    <m/>
    <m/>
    <m/>
    <m/>
    <x v="1"/>
    <m/>
    <m/>
    <m/>
    <m/>
    <m/>
    <b v="1"/>
    <b v="1"/>
    <b v="1"/>
    <n v="0"/>
    <n v="0"/>
  </r>
  <r>
    <n v="35"/>
    <x v="1"/>
    <x v="0"/>
    <n v="144"/>
    <x v="1"/>
    <n v="22"/>
    <s v="Very Far"/>
    <n v="3"/>
    <s v="Bachelor"/>
    <s v="Life Sciences"/>
    <n v="1"/>
    <n v="577"/>
    <n v="4"/>
    <x v="2"/>
    <x v="1"/>
    <n v="46"/>
    <n v="1"/>
    <s v="Low"/>
    <n v="1"/>
    <s v="Entry Level"/>
    <x v="2"/>
    <n v="3"/>
    <x v="2"/>
    <x v="0"/>
    <n v="4230"/>
    <x v="0"/>
    <n v="19225"/>
    <n v="0"/>
    <s v="Y"/>
    <x v="1"/>
    <n v="15"/>
    <n v="3"/>
    <s v="Meet Expect"/>
    <n v="3"/>
    <s v="High"/>
    <n v="80"/>
    <n v="0"/>
    <s v="None"/>
    <n v="6"/>
    <s v="6-10"/>
    <n v="2"/>
    <n v="3"/>
    <x v="1"/>
    <n v="5"/>
    <s v="Experienced"/>
    <n v="4"/>
    <n v="4"/>
    <x v="2"/>
    <n v="3"/>
    <n v="0"/>
    <m/>
    <m/>
    <n v="0"/>
    <m/>
    <n v="0"/>
    <m/>
    <n v="0"/>
    <m/>
    <n v="0"/>
    <m/>
    <n v="0"/>
    <m/>
    <m/>
    <m/>
    <m/>
    <m/>
    <m/>
    <m/>
    <m/>
    <x v="2"/>
    <m/>
    <m/>
    <m/>
    <m/>
    <m/>
    <b v="1"/>
    <b v="1"/>
    <b v="1"/>
    <n v="0"/>
    <n v="0"/>
  </r>
  <r>
    <n v="54"/>
    <x v="1"/>
    <x v="0"/>
    <n v="548"/>
    <x v="1"/>
    <n v="8"/>
    <s v="Near"/>
    <n v="4"/>
    <s v="Master"/>
    <s v="Life Sciences"/>
    <n v="1"/>
    <n v="578"/>
    <n v="3"/>
    <x v="1"/>
    <x v="0"/>
    <n v="42"/>
    <n v="3"/>
    <s v="High"/>
    <n v="2"/>
    <s v="Junior"/>
    <x v="2"/>
    <n v="3"/>
    <x v="2"/>
    <x v="0"/>
    <n v="3780"/>
    <x v="0"/>
    <n v="23428"/>
    <n v="7"/>
    <s v="Y"/>
    <x v="1"/>
    <n v="11"/>
    <n v="3"/>
    <s v="Meet Expect"/>
    <n v="3"/>
    <s v="High"/>
    <n v="80"/>
    <n v="0"/>
    <s v="None"/>
    <n v="19"/>
    <s v="11-20"/>
    <n v="3"/>
    <n v="3"/>
    <x v="1"/>
    <n v="1"/>
    <s v="New Employee"/>
    <n v="0"/>
    <n v="0"/>
    <x v="0"/>
    <n v="0"/>
    <n v="0"/>
    <m/>
    <m/>
    <n v="0"/>
    <m/>
    <n v="0"/>
    <m/>
    <n v="0"/>
    <m/>
    <n v="0"/>
    <m/>
    <n v="0"/>
    <m/>
    <m/>
    <m/>
    <m/>
    <m/>
    <m/>
    <m/>
    <m/>
    <x v="1"/>
    <m/>
    <m/>
    <m/>
    <m/>
    <m/>
    <b v="1"/>
    <b v="1"/>
    <b v="1"/>
    <n v="0"/>
    <n v="0"/>
  </r>
  <r>
    <n v="34"/>
    <x v="1"/>
    <x v="0"/>
    <n v="1303"/>
    <x v="1"/>
    <n v="2"/>
    <s v="Near"/>
    <n v="4"/>
    <s v="Master"/>
    <s v="Life Sciences"/>
    <n v="1"/>
    <n v="579"/>
    <n v="4"/>
    <x v="2"/>
    <x v="1"/>
    <n v="62"/>
    <n v="2"/>
    <s v="Medium"/>
    <n v="1"/>
    <s v="Entry Level"/>
    <x v="1"/>
    <n v="3"/>
    <x v="2"/>
    <x v="2"/>
    <n v="2768"/>
    <x v="1"/>
    <n v="8416"/>
    <n v="3"/>
    <s v="Y"/>
    <x v="1"/>
    <n v="12"/>
    <n v="3"/>
    <s v="Meet Expect"/>
    <n v="3"/>
    <s v="High"/>
    <n v="80"/>
    <n v="1"/>
    <s v="Basic"/>
    <n v="14"/>
    <s v="11-20"/>
    <n v="3"/>
    <n v="3"/>
    <x v="1"/>
    <n v="7"/>
    <s v="Experienced"/>
    <n v="3"/>
    <n v="5"/>
    <x v="2"/>
    <n v="7"/>
    <n v="0"/>
    <m/>
    <m/>
    <n v="0"/>
    <m/>
    <n v="0"/>
    <m/>
    <n v="0"/>
    <m/>
    <n v="0"/>
    <m/>
    <n v="0"/>
    <m/>
    <m/>
    <m/>
    <m/>
    <m/>
    <m/>
    <m/>
    <m/>
    <x v="2"/>
    <m/>
    <m/>
    <m/>
    <m/>
    <m/>
    <b v="1"/>
    <b v="1"/>
    <b v="1"/>
    <n v="0"/>
    <n v="0"/>
  </r>
  <r>
    <n v="46"/>
    <x v="1"/>
    <x v="0"/>
    <n v="1125"/>
    <x v="0"/>
    <n v="10"/>
    <s v="Near"/>
    <n v="3"/>
    <s v="Bachelor"/>
    <s v="Marketing"/>
    <n v="1"/>
    <n v="580"/>
    <n v="3"/>
    <x v="1"/>
    <x v="0"/>
    <n v="94"/>
    <n v="2"/>
    <s v="Medium"/>
    <n v="3"/>
    <s v="Senior"/>
    <x v="0"/>
    <n v="4"/>
    <x v="0"/>
    <x v="1"/>
    <n v="9071"/>
    <x v="2"/>
    <n v="11563"/>
    <n v="2"/>
    <s v="Y"/>
    <x v="0"/>
    <n v="19"/>
    <n v="3"/>
    <s v="Meet Expect"/>
    <n v="3"/>
    <s v="High"/>
    <n v="80"/>
    <n v="1"/>
    <s v="Basic"/>
    <n v="15"/>
    <s v="11-20"/>
    <n v="3"/>
    <n v="3"/>
    <x v="1"/>
    <n v="3"/>
    <s v="Early Career"/>
    <n v="2"/>
    <n v="1"/>
    <x v="1"/>
    <n v="2"/>
    <n v="0"/>
    <m/>
    <m/>
    <n v="0"/>
    <m/>
    <n v="0"/>
    <m/>
    <n v="0"/>
    <m/>
    <n v="0"/>
    <m/>
    <n v="0"/>
    <m/>
    <m/>
    <m/>
    <m/>
    <m/>
    <m/>
    <m/>
    <m/>
    <x v="1"/>
    <m/>
    <m/>
    <m/>
    <m/>
    <m/>
    <b v="1"/>
    <b v="1"/>
    <b v="1"/>
    <n v="0"/>
    <n v="1"/>
  </r>
  <r>
    <n v="31"/>
    <x v="1"/>
    <x v="0"/>
    <n v="1274"/>
    <x v="1"/>
    <n v="9"/>
    <s v="Near"/>
    <n v="1"/>
    <s v="Below College"/>
    <s v="Life Sciences"/>
    <n v="1"/>
    <n v="581"/>
    <n v="3"/>
    <x v="1"/>
    <x v="1"/>
    <n v="33"/>
    <n v="3"/>
    <s v="High"/>
    <n v="3"/>
    <s v="Senior"/>
    <x v="3"/>
    <n v="2"/>
    <x v="1"/>
    <x v="2"/>
    <n v="10648"/>
    <x v="2"/>
    <n v="14394"/>
    <n v="1"/>
    <s v="Y"/>
    <x v="1"/>
    <n v="25"/>
    <n v="4"/>
    <s v="Exceed Expect"/>
    <n v="4"/>
    <s v="Very High"/>
    <n v="80"/>
    <n v="1"/>
    <s v="Basic"/>
    <n v="13"/>
    <s v="11-20"/>
    <n v="6"/>
    <n v="4"/>
    <x v="3"/>
    <n v="13"/>
    <s v="Veteran"/>
    <n v="8"/>
    <n v="0"/>
    <x v="0"/>
    <n v="8"/>
    <n v="0"/>
    <m/>
    <m/>
    <n v="0"/>
    <m/>
    <n v="0"/>
    <m/>
    <n v="0"/>
    <m/>
    <n v="0"/>
    <m/>
    <n v="0"/>
    <m/>
    <m/>
    <m/>
    <m/>
    <m/>
    <m/>
    <m/>
    <m/>
    <x v="2"/>
    <m/>
    <m/>
    <m/>
    <m/>
    <m/>
    <b v="1"/>
    <b v="1"/>
    <b v="1"/>
    <n v="0"/>
    <n v="0"/>
  </r>
  <r>
    <n v="33"/>
    <x v="0"/>
    <x v="0"/>
    <n v="1277"/>
    <x v="1"/>
    <n v="15"/>
    <s v="Far"/>
    <n v="1"/>
    <s v="Below College"/>
    <s v="Medical"/>
    <n v="1"/>
    <n v="582"/>
    <n v="2"/>
    <x v="0"/>
    <x v="1"/>
    <n v="56"/>
    <n v="3"/>
    <s v="High"/>
    <n v="3"/>
    <s v="Senior"/>
    <x v="5"/>
    <n v="3"/>
    <x v="2"/>
    <x v="1"/>
    <n v="13610"/>
    <x v="2"/>
    <n v="24619"/>
    <n v="7"/>
    <s v="Y"/>
    <x v="0"/>
    <n v="12"/>
    <n v="3"/>
    <s v="Meet Expect"/>
    <n v="4"/>
    <s v="Very High"/>
    <n v="80"/>
    <n v="0"/>
    <s v="None"/>
    <n v="15"/>
    <s v="11-20"/>
    <n v="2"/>
    <n v="4"/>
    <x v="3"/>
    <n v="7"/>
    <s v="Experienced"/>
    <n v="6"/>
    <n v="7"/>
    <x v="2"/>
    <n v="7"/>
    <n v="0"/>
    <m/>
    <m/>
    <n v="0"/>
    <m/>
    <n v="0"/>
    <m/>
    <n v="0"/>
    <m/>
    <n v="0"/>
    <m/>
    <n v="0"/>
    <m/>
    <m/>
    <m/>
    <m/>
    <m/>
    <m/>
    <m/>
    <m/>
    <x v="2"/>
    <m/>
    <m/>
    <m/>
    <m/>
    <m/>
    <b v="1"/>
    <b v="1"/>
    <b v="1"/>
    <n v="1"/>
    <n v="1"/>
  </r>
  <r>
    <n v="33"/>
    <x v="0"/>
    <x v="0"/>
    <n v="587"/>
    <x v="1"/>
    <n v="10"/>
    <s v="Near"/>
    <n v="1"/>
    <s v="Below College"/>
    <s v="Medical"/>
    <n v="1"/>
    <n v="584"/>
    <n v="1"/>
    <x v="3"/>
    <x v="1"/>
    <n v="38"/>
    <n v="1"/>
    <s v="Low"/>
    <n v="1"/>
    <s v="Entry Level"/>
    <x v="2"/>
    <n v="4"/>
    <x v="0"/>
    <x v="2"/>
    <n v="3408"/>
    <x v="0"/>
    <n v="6705"/>
    <n v="7"/>
    <s v="Y"/>
    <x v="1"/>
    <n v="13"/>
    <n v="3"/>
    <s v="Meet Expect"/>
    <n v="1"/>
    <s v="Low"/>
    <n v="80"/>
    <n v="3"/>
    <s v="High"/>
    <n v="8"/>
    <s v="6-10"/>
    <n v="2"/>
    <n v="3"/>
    <x v="1"/>
    <n v="4"/>
    <s v="Experienced"/>
    <n v="3"/>
    <n v="1"/>
    <x v="1"/>
    <n v="3"/>
    <n v="0"/>
    <m/>
    <m/>
    <n v="0"/>
    <m/>
    <n v="0"/>
    <m/>
    <n v="0"/>
    <m/>
    <n v="0"/>
    <m/>
    <n v="0"/>
    <m/>
    <m/>
    <m/>
    <m/>
    <m/>
    <m/>
    <m/>
    <m/>
    <x v="2"/>
    <m/>
    <m/>
    <m/>
    <m/>
    <m/>
    <b v="1"/>
    <b v="1"/>
    <b v="1"/>
    <n v="1"/>
    <n v="0"/>
  </r>
  <r>
    <n v="30"/>
    <x v="1"/>
    <x v="0"/>
    <n v="413"/>
    <x v="0"/>
    <n v="7"/>
    <s v="Near"/>
    <n v="1"/>
    <s v="Below College"/>
    <s v="Marketing"/>
    <n v="1"/>
    <n v="585"/>
    <n v="4"/>
    <x v="2"/>
    <x v="1"/>
    <n v="57"/>
    <n v="3"/>
    <s v="High"/>
    <n v="1"/>
    <s v="Entry Level"/>
    <x v="6"/>
    <n v="2"/>
    <x v="1"/>
    <x v="0"/>
    <n v="2983"/>
    <x v="1"/>
    <n v="18398"/>
    <n v="0"/>
    <s v="Y"/>
    <x v="1"/>
    <n v="14"/>
    <n v="3"/>
    <s v="Meet Expect"/>
    <n v="1"/>
    <s v="Low"/>
    <n v="80"/>
    <n v="0"/>
    <s v="None"/>
    <n v="4"/>
    <s v="0-5"/>
    <n v="3"/>
    <n v="3"/>
    <x v="1"/>
    <n v="3"/>
    <s v="Early Career"/>
    <n v="2"/>
    <n v="1"/>
    <x v="1"/>
    <n v="2"/>
    <n v="0"/>
    <m/>
    <m/>
    <n v="0"/>
    <m/>
    <n v="0"/>
    <m/>
    <n v="0"/>
    <m/>
    <n v="0"/>
    <m/>
    <n v="0"/>
    <m/>
    <m/>
    <m/>
    <m/>
    <m/>
    <m/>
    <m/>
    <m/>
    <x v="2"/>
    <m/>
    <m/>
    <m/>
    <m/>
    <m/>
    <b v="1"/>
    <b v="1"/>
    <b v="1"/>
    <n v="0"/>
    <n v="0"/>
  </r>
  <r>
    <n v="35"/>
    <x v="1"/>
    <x v="0"/>
    <n v="1276"/>
    <x v="1"/>
    <n v="16"/>
    <s v="Far"/>
    <n v="3"/>
    <s v="Bachelor"/>
    <s v="Life Sciences"/>
    <n v="1"/>
    <n v="586"/>
    <n v="4"/>
    <x v="2"/>
    <x v="1"/>
    <n v="72"/>
    <n v="3"/>
    <s v="High"/>
    <n v="3"/>
    <s v="Senior"/>
    <x v="4"/>
    <n v="3"/>
    <x v="2"/>
    <x v="1"/>
    <n v="7632"/>
    <x v="2"/>
    <n v="14295"/>
    <n v="4"/>
    <s v="Y"/>
    <x v="0"/>
    <n v="12"/>
    <n v="3"/>
    <s v="Meet Expect"/>
    <n v="3"/>
    <s v="High"/>
    <n v="80"/>
    <n v="0"/>
    <s v="None"/>
    <n v="10"/>
    <s v="6-10"/>
    <n v="2"/>
    <n v="3"/>
    <x v="1"/>
    <n v="8"/>
    <s v="Veteran"/>
    <n v="7"/>
    <n v="0"/>
    <x v="0"/>
    <n v="0"/>
    <n v="0"/>
    <m/>
    <m/>
    <n v="0"/>
    <m/>
    <n v="0"/>
    <m/>
    <n v="0"/>
    <m/>
    <n v="0"/>
    <m/>
    <n v="0"/>
    <m/>
    <m/>
    <m/>
    <m/>
    <m/>
    <m/>
    <m/>
    <m/>
    <x v="2"/>
    <m/>
    <m/>
    <m/>
    <m/>
    <m/>
    <b v="1"/>
    <b v="1"/>
    <b v="1"/>
    <n v="0"/>
    <n v="1"/>
  </r>
  <r>
    <n v="31"/>
    <x v="0"/>
    <x v="1"/>
    <n v="534"/>
    <x v="1"/>
    <n v="20"/>
    <s v="Far"/>
    <n v="3"/>
    <s v="Bachelor"/>
    <s v="Life Sciences"/>
    <n v="1"/>
    <n v="587"/>
    <n v="1"/>
    <x v="3"/>
    <x v="1"/>
    <n v="66"/>
    <n v="3"/>
    <s v="High"/>
    <n v="3"/>
    <s v="Senior"/>
    <x v="4"/>
    <n v="3"/>
    <x v="2"/>
    <x v="1"/>
    <n v="9824"/>
    <x v="2"/>
    <n v="22908"/>
    <n v="3"/>
    <s v="Y"/>
    <x v="1"/>
    <n v="12"/>
    <n v="3"/>
    <s v="Meet Expect"/>
    <n v="1"/>
    <s v="Low"/>
    <n v="80"/>
    <n v="0"/>
    <s v="None"/>
    <n v="12"/>
    <s v="11-20"/>
    <n v="2"/>
    <n v="3"/>
    <x v="1"/>
    <n v="1"/>
    <s v="New Employee"/>
    <n v="0"/>
    <n v="0"/>
    <x v="0"/>
    <n v="0"/>
    <n v="0"/>
    <m/>
    <m/>
    <n v="0"/>
    <m/>
    <n v="0"/>
    <m/>
    <n v="0"/>
    <m/>
    <n v="0"/>
    <m/>
    <n v="0"/>
    <m/>
    <m/>
    <m/>
    <m/>
    <m/>
    <m/>
    <m/>
    <m/>
    <x v="2"/>
    <m/>
    <m/>
    <m/>
    <m/>
    <m/>
    <b v="1"/>
    <b v="1"/>
    <b v="1"/>
    <n v="1"/>
    <n v="0"/>
  </r>
  <r>
    <n v="34"/>
    <x v="0"/>
    <x v="1"/>
    <n v="988"/>
    <x v="2"/>
    <n v="23"/>
    <s v="Very Far"/>
    <n v="3"/>
    <s v="Bachelor"/>
    <s v="Human Resources"/>
    <n v="1"/>
    <n v="590"/>
    <n v="2"/>
    <x v="0"/>
    <x v="0"/>
    <n v="43"/>
    <n v="3"/>
    <s v="High"/>
    <n v="3"/>
    <s v="Senior"/>
    <x v="8"/>
    <n v="1"/>
    <x v="3"/>
    <x v="2"/>
    <n v="9950"/>
    <x v="2"/>
    <n v="11533"/>
    <n v="9"/>
    <s v="Y"/>
    <x v="0"/>
    <n v="15"/>
    <n v="3"/>
    <s v="Meet Expect"/>
    <n v="3"/>
    <s v="High"/>
    <n v="80"/>
    <n v="3"/>
    <s v="High"/>
    <n v="11"/>
    <s v="11-20"/>
    <n v="2"/>
    <n v="3"/>
    <x v="1"/>
    <n v="3"/>
    <s v="Early Career"/>
    <n v="2"/>
    <n v="0"/>
    <x v="0"/>
    <n v="2"/>
    <n v="0"/>
    <m/>
    <m/>
    <n v="0"/>
    <m/>
    <n v="0"/>
    <m/>
    <n v="0"/>
    <m/>
    <n v="0"/>
    <m/>
    <n v="0"/>
    <m/>
    <m/>
    <m/>
    <m/>
    <m/>
    <m/>
    <m/>
    <m/>
    <x v="2"/>
    <m/>
    <m/>
    <m/>
    <m/>
    <m/>
    <b v="1"/>
    <b v="1"/>
    <b v="1"/>
    <n v="1"/>
    <n v="1"/>
  </r>
  <r>
    <n v="42"/>
    <x v="1"/>
    <x v="1"/>
    <n v="1474"/>
    <x v="1"/>
    <n v="5"/>
    <s v="Near"/>
    <n v="2"/>
    <s v="College"/>
    <s v="Other"/>
    <n v="1"/>
    <n v="591"/>
    <n v="2"/>
    <x v="0"/>
    <x v="1"/>
    <n v="97"/>
    <n v="3"/>
    <s v="High"/>
    <n v="1"/>
    <s v="Entry Level"/>
    <x v="2"/>
    <n v="3"/>
    <x v="2"/>
    <x v="1"/>
    <n v="2093"/>
    <x v="1"/>
    <n v="9260"/>
    <n v="4"/>
    <s v="Y"/>
    <x v="1"/>
    <n v="17"/>
    <n v="3"/>
    <s v="Meet Expect"/>
    <n v="4"/>
    <s v="Very High"/>
    <n v="80"/>
    <n v="1"/>
    <s v="Basic"/>
    <n v="8"/>
    <s v="6-10"/>
    <n v="4"/>
    <n v="3"/>
    <x v="1"/>
    <n v="2"/>
    <s v="Early Career"/>
    <n v="2"/>
    <n v="2"/>
    <x v="1"/>
    <n v="0"/>
    <n v="0"/>
    <m/>
    <m/>
    <n v="0"/>
    <m/>
    <n v="0"/>
    <m/>
    <n v="0"/>
    <m/>
    <n v="0"/>
    <m/>
    <n v="0"/>
    <m/>
    <m/>
    <m/>
    <m/>
    <m/>
    <m/>
    <m/>
    <m/>
    <x v="0"/>
    <m/>
    <m/>
    <m/>
    <m/>
    <m/>
    <b v="1"/>
    <b v="1"/>
    <b v="1"/>
    <n v="0"/>
    <n v="0"/>
  </r>
  <r>
    <n v="36"/>
    <x v="1"/>
    <x v="2"/>
    <n v="635"/>
    <x v="0"/>
    <n v="10"/>
    <s v="Near"/>
    <n v="4"/>
    <s v="Master"/>
    <s v="Medical"/>
    <n v="1"/>
    <n v="592"/>
    <n v="2"/>
    <x v="0"/>
    <x v="1"/>
    <n v="32"/>
    <n v="3"/>
    <s v="High"/>
    <n v="3"/>
    <s v="Senior"/>
    <x v="0"/>
    <n v="4"/>
    <x v="0"/>
    <x v="0"/>
    <n v="9980"/>
    <x v="2"/>
    <n v="15318"/>
    <n v="1"/>
    <s v="Y"/>
    <x v="1"/>
    <n v="14"/>
    <n v="3"/>
    <s v="Meet Expect"/>
    <n v="4"/>
    <s v="Very High"/>
    <n v="80"/>
    <n v="0"/>
    <s v="None"/>
    <n v="10"/>
    <s v="6-10"/>
    <n v="3"/>
    <n v="2"/>
    <x v="2"/>
    <n v="10"/>
    <s v="Veteran"/>
    <n v="3"/>
    <n v="9"/>
    <x v="2"/>
    <n v="7"/>
    <n v="0"/>
    <m/>
    <m/>
    <n v="0"/>
    <m/>
    <n v="0"/>
    <m/>
    <n v="0"/>
    <m/>
    <n v="0"/>
    <m/>
    <n v="0"/>
    <m/>
    <m/>
    <m/>
    <m/>
    <m/>
    <m/>
    <m/>
    <m/>
    <x v="0"/>
    <m/>
    <m/>
    <m/>
    <m/>
    <m/>
    <b v="1"/>
    <b v="1"/>
    <b v="1"/>
    <n v="0"/>
    <n v="0"/>
  </r>
  <r>
    <n v="22"/>
    <x v="0"/>
    <x v="1"/>
    <n v="1368"/>
    <x v="1"/>
    <n v="4"/>
    <s v="Near"/>
    <n v="1"/>
    <s v="Below College"/>
    <s v="Technical Degree"/>
    <n v="1"/>
    <n v="593"/>
    <n v="3"/>
    <x v="1"/>
    <x v="1"/>
    <n v="99"/>
    <n v="2"/>
    <s v="Medium"/>
    <n v="1"/>
    <s v="Entry Level"/>
    <x v="2"/>
    <n v="3"/>
    <x v="2"/>
    <x v="0"/>
    <n v="3894"/>
    <x v="0"/>
    <n v="9129"/>
    <n v="5"/>
    <s v="Y"/>
    <x v="1"/>
    <n v="16"/>
    <n v="3"/>
    <s v="Meet Expect"/>
    <n v="3"/>
    <s v="High"/>
    <n v="80"/>
    <n v="0"/>
    <s v="None"/>
    <n v="4"/>
    <s v="0-5"/>
    <n v="3"/>
    <n v="3"/>
    <x v="1"/>
    <n v="2"/>
    <s v="Early Career"/>
    <n v="2"/>
    <n v="1"/>
    <x v="1"/>
    <n v="2"/>
    <n v="0"/>
    <m/>
    <m/>
    <n v="0"/>
    <m/>
    <n v="0"/>
    <m/>
    <n v="0"/>
    <m/>
    <n v="0"/>
    <m/>
    <n v="0"/>
    <m/>
    <m/>
    <m/>
    <m/>
    <m/>
    <m/>
    <m/>
    <m/>
    <x v="3"/>
    <m/>
    <m/>
    <m/>
    <m/>
    <m/>
    <b v="1"/>
    <b v="1"/>
    <b v="1"/>
    <n v="1"/>
    <n v="0"/>
  </r>
  <r>
    <n v="48"/>
    <x v="1"/>
    <x v="0"/>
    <n v="163"/>
    <x v="0"/>
    <n v="2"/>
    <s v="Near"/>
    <n v="5"/>
    <s v="Doctor"/>
    <s v="Marketing"/>
    <n v="1"/>
    <n v="595"/>
    <n v="2"/>
    <x v="0"/>
    <x v="0"/>
    <n v="37"/>
    <n v="3"/>
    <s v="High"/>
    <n v="2"/>
    <s v="Junior"/>
    <x v="0"/>
    <n v="4"/>
    <x v="0"/>
    <x v="1"/>
    <n v="4051"/>
    <x v="0"/>
    <n v="19658"/>
    <n v="2"/>
    <s v="Y"/>
    <x v="1"/>
    <n v="14"/>
    <n v="3"/>
    <s v="Meet Expect"/>
    <n v="1"/>
    <s v="Low"/>
    <n v="80"/>
    <n v="1"/>
    <s v="Basic"/>
    <n v="14"/>
    <s v="11-20"/>
    <n v="2"/>
    <n v="3"/>
    <x v="1"/>
    <n v="9"/>
    <s v="Veteran"/>
    <n v="7"/>
    <n v="6"/>
    <x v="2"/>
    <n v="7"/>
    <n v="0"/>
    <m/>
    <m/>
    <n v="0"/>
    <m/>
    <n v="0"/>
    <m/>
    <n v="0"/>
    <m/>
    <n v="0"/>
    <m/>
    <n v="0"/>
    <m/>
    <m/>
    <m/>
    <m/>
    <m/>
    <m/>
    <m/>
    <m/>
    <x v="1"/>
    <m/>
    <m/>
    <m/>
    <m/>
    <m/>
    <b v="1"/>
    <b v="1"/>
    <b v="1"/>
    <n v="0"/>
    <n v="0"/>
  </r>
  <r>
    <n v="55"/>
    <x v="1"/>
    <x v="0"/>
    <n v="1117"/>
    <x v="0"/>
    <n v="18"/>
    <s v="Far"/>
    <n v="5"/>
    <s v="Doctor"/>
    <s v="Life Sciences"/>
    <n v="1"/>
    <n v="597"/>
    <n v="1"/>
    <x v="3"/>
    <x v="0"/>
    <n v="83"/>
    <n v="3"/>
    <s v="High"/>
    <n v="4"/>
    <s v="Manager"/>
    <x v="5"/>
    <n v="2"/>
    <x v="1"/>
    <x v="0"/>
    <n v="16835"/>
    <x v="2"/>
    <n v="9873"/>
    <n v="3"/>
    <s v="Y"/>
    <x v="1"/>
    <n v="23"/>
    <n v="4"/>
    <s v="Exceed Expect"/>
    <n v="4"/>
    <s v="Very High"/>
    <n v="80"/>
    <n v="0"/>
    <s v="None"/>
    <n v="37"/>
    <s v="20+"/>
    <n v="2"/>
    <n v="3"/>
    <x v="1"/>
    <n v="10"/>
    <s v="Veteran"/>
    <n v="9"/>
    <n v="7"/>
    <x v="2"/>
    <n v="7"/>
    <n v="0"/>
    <m/>
    <m/>
    <n v="0"/>
    <m/>
    <n v="0"/>
    <m/>
    <n v="0"/>
    <m/>
    <n v="0"/>
    <m/>
    <n v="0"/>
    <m/>
    <m/>
    <m/>
    <m/>
    <m/>
    <m/>
    <m/>
    <m/>
    <x v="1"/>
    <m/>
    <m/>
    <m/>
    <m/>
    <m/>
    <b v="1"/>
    <b v="1"/>
    <b v="1"/>
    <n v="0"/>
    <n v="0"/>
  </r>
  <r>
    <n v="41"/>
    <x v="1"/>
    <x v="2"/>
    <n v="267"/>
    <x v="0"/>
    <n v="10"/>
    <s v="Near"/>
    <n v="2"/>
    <s v="College"/>
    <s v="Life Sciences"/>
    <n v="1"/>
    <n v="599"/>
    <n v="4"/>
    <x v="2"/>
    <x v="1"/>
    <n v="56"/>
    <n v="3"/>
    <s v="High"/>
    <n v="2"/>
    <s v="Junior"/>
    <x v="0"/>
    <n v="4"/>
    <x v="0"/>
    <x v="0"/>
    <n v="6230"/>
    <x v="0"/>
    <n v="13430"/>
    <n v="7"/>
    <s v="Y"/>
    <x v="1"/>
    <n v="14"/>
    <n v="3"/>
    <s v="Meet Expect"/>
    <n v="4"/>
    <s v="Very High"/>
    <n v="80"/>
    <n v="0"/>
    <s v="None"/>
    <n v="16"/>
    <s v="11-20"/>
    <n v="3"/>
    <n v="3"/>
    <x v="1"/>
    <n v="14"/>
    <s v="Veteran"/>
    <n v="3"/>
    <n v="1"/>
    <x v="1"/>
    <n v="10"/>
    <n v="0"/>
    <m/>
    <m/>
    <n v="0"/>
    <m/>
    <n v="0"/>
    <m/>
    <n v="0"/>
    <m/>
    <n v="0"/>
    <m/>
    <n v="0"/>
    <m/>
    <m/>
    <m/>
    <m/>
    <m/>
    <m/>
    <m/>
    <m/>
    <x v="0"/>
    <m/>
    <m/>
    <m/>
    <m/>
    <m/>
    <b v="1"/>
    <b v="1"/>
    <b v="1"/>
    <n v="0"/>
    <n v="0"/>
  </r>
  <r>
    <n v="35"/>
    <x v="1"/>
    <x v="0"/>
    <n v="619"/>
    <x v="0"/>
    <n v="1"/>
    <s v="Near"/>
    <n v="3"/>
    <s v="Bachelor"/>
    <s v="Marketing"/>
    <n v="1"/>
    <n v="600"/>
    <n v="2"/>
    <x v="0"/>
    <x v="1"/>
    <n v="85"/>
    <n v="3"/>
    <s v="High"/>
    <n v="2"/>
    <s v="Junior"/>
    <x v="0"/>
    <n v="3"/>
    <x v="2"/>
    <x v="1"/>
    <n v="4717"/>
    <x v="0"/>
    <n v="18659"/>
    <n v="9"/>
    <s v="Y"/>
    <x v="1"/>
    <n v="11"/>
    <n v="3"/>
    <s v="Meet Expect"/>
    <n v="3"/>
    <s v="High"/>
    <n v="80"/>
    <n v="0"/>
    <s v="None"/>
    <n v="15"/>
    <s v="11-20"/>
    <n v="2"/>
    <n v="3"/>
    <x v="1"/>
    <n v="11"/>
    <s v="Veteran"/>
    <n v="9"/>
    <n v="6"/>
    <x v="2"/>
    <n v="9"/>
    <n v="0"/>
    <m/>
    <m/>
    <n v="0"/>
    <m/>
    <n v="0"/>
    <m/>
    <n v="0"/>
    <m/>
    <n v="0"/>
    <m/>
    <n v="0"/>
    <m/>
    <m/>
    <m/>
    <m/>
    <m/>
    <m/>
    <m/>
    <m/>
    <x v="2"/>
    <m/>
    <m/>
    <m/>
    <m/>
    <m/>
    <b v="1"/>
    <b v="1"/>
    <b v="1"/>
    <n v="0"/>
    <n v="0"/>
  </r>
  <r>
    <n v="40"/>
    <x v="1"/>
    <x v="0"/>
    <n v="302"/>
    <x v="1"/>
    <n v="6"/>
    <s v="Near"/>
    <n v="3"/>
    <s v="Bachelor"/>
    <s v="Life Sciences"/>
    <n v="1"/>
    <n v="601"/>
    <n v="2"/>
    <x v="0"/>
    <x v="0"/>
    <n v="75"/>
    <n v="3"/>
    <s v="High"/>
    <n v="4"/>
    <s v="Manager"/>
    <x v="3"/>
    <n v="3"/>
    <x v="2"/>
    <x v="0"/>
    <n v="13237"/>
    <x v="2"/>
    <n v="20364"/>
    <n v="7"/>
    <s v="Y"/>
    <x v="1"/>
    <n v="15"/>
    <n v="3"/>
    <s v="Meet Expect"/>
    <n v="3"/>
    <s v="High"/>
    <n v="80"/>
    <n v="0"/>
    <s v="None"/>
    <n v="22"/>
    <s v="20+"/>
    <n v="3"/>
    <n v="3"/>
    <x v="1"/>
    <n v="20"/>
    <s v="Veteran"/>
    <n v="6"/>
    <n v="5"/>
    <x v="2"/>
    <n v="13"/>
    <n v="0"/>
    <m/>
    <m/>
    <n v="0"/>
    <m/>
    <n v="0"/>
    <m/>
    <n v="0"/>
    <m/>
    <n v="0"/>
    <m/>
    <n v="0"/>
    <m/>
    <m/>
    <m/>
    <m/>
    <m/>
    <m/>
    <m/>
    <m/>
    <x v="0"/>
    <m/>
    <m/>
    <m/>
    <m/>
    <m/>
    <b v="1"/>
    <b v="1"/>
    <b v="1"/>
    <n v="0"/>
    <n v="0"/>
  </r>
  <r>
    <n v="39"/>
    <x v="1"/>
    <x v="1"/>
    <n v="443"/>
    <x v="1"/>
    <n v="8"/>
    <s v="Near"/>
    <n v="1"/>
    <s v="Below College"/>
    <s v="Life Sciences"/>
    <n v="1"/>
    <n v="602"/>
    <n v="3"/>
    <x v="1"/>
    <x v="0"/>
    <n v="48"/>
    <n v="3"/>
    <s v="High"/>
    <n v="1"/>
    <s v="Entry Level"/>
    <x v="2"/>
    <n v="3"/>
    <x v="2"/>
    <x v="1"/>
    <n v="3755"/>
    <x v="0"/>
    <n v="17872"/>
    <n v="1"/>
    <s v="Y"/>
    <x v="1"/>
    <n v="11"/>
    <n v="3"/>
    <s v="Meet Expect"/>
    <n v="1"/>
    <s v="Low"/>
    <n v="80"/>
    <n v="1"/>
    <s v="Basic"/>
    <n v="8"/>
    <s v="6-10"/>
    <n v="3"/>
    <n v="3"/>
    <x v="1"/>
    <n v="8"/>
    <s v="Veteran"/>
    <n v="3"/>
    <n v="0"/>
    <x v="0"/>
    <n v="7"/>
    <n v="0"/>
    <m/>
    <m/>
    <n v="0"/>
    <m/>
    <n v="0"/>
    <m/>
    <n v="0"/>
    <m/>
    <n v="0"/>
    <m/>
    <n v="0"/>
    <m/>
    <m/>
    <m/>
    <m/>
    <m/>
    <m/>
    <m/>
    <m/>
    <x v="0"/>
    <m/>
    <m/>
    <m/>
    <m/>
    <m/>
    <b v="1"/>
    <b v="1"/>
    <b v="1"/>
    <n v="0"/>
    <n v="0"/>
  </r>
  <r>
    <n v="31"/>
    <x v="1"/>
    <x v="0"/>
    <n v="828"/>
    <x v="0"/>
    <n v="2"/>
    <s v="Near"/>
    <n v="1"/>
    <s v="Below College"/>
    <s v="Life Sciences"/>
    <n v="1"/>
    <n v="604"/>
    <n v="2"/>
    <x v="0"/>
    <x v="1"/>
    <n v="77"/>
    <n v="3"/>
    <s v="High"/>
    <n v="2"/>
    <s v="Junior"/>
    <x v="0"/>
    <n v="4"/>
    <x v="0"/>
    <x v="0"/>
    <n v="6582"/>
    <x v="0"/>
    <n v="8346"/>
    <n v="4"/>
    <s v="Y"/>
    <x v="0"/>
    <n v="13"/>
    <n v="3"/>
    <s v="Meet Expect"/>
    <n v="3"/>
    <s v="High"/>
    <n v="80"/>
    <n v="0"/>
    <s v="None"/>
    <n v="10"/>
    <s v="6-10"/>
    <n v="2"/>
    <n v="4"/>
    <x v="3"/>
    <n v="6"/>
    <s v="Experienced"/>
    <n v="5"/>
    <n v="0"/>
    <x v="0"/>
    <n v="5"/>
    <n v="0"/>
    <m/>
    <m/>
    <n v="0"/>
    <m/>
    <n v="0"/>
    <m/>
    <n v="0"/>
    <m/>
    <n v="0"/>
    <m/>
    <n v="0"/>
    <m/>
    <m/>
    <m/>
    <m/>
    <m/>
    <m/>
    <m/>
    <m/>
    <x v="2"/>
    <m/>
    <m/>
    <m/>
    <m/>
    <m/>
    <b v="1"/>
    <b v="1"/>
    <b v="1"/>
    <n v="0"/>
    <n v="1"/>
  </r>
  <r>
    <n v="42"/>
    <x v="1"/>
    <x v="0"/>
    <n v="319"/>
    <x v="1"/>
    <n v="24"/>
    <s v="Very Far"/>
    <n v="3"/>
    <s v="Bachelor"/>
    <s v="Medical"/>
    <n v="1"/>
    <n v="605"/>
    <n v="4"/>
    <x v="2"/>
    <x v="1"/>
    <n v="56"/>
    <n v="3"/>
    <s v="High"/>
    <n v="3"/>
    <s v="Senior"/>
    <x v="3"/>
    <n v="1"/>
    <x v="3"/>
    <x v="1"/>
    <n v="7406"/>
    <x v="2"/>
    <n v="6950"/>
    <n v="1"/>
    <s v="Y"/>
    <x v="0"/>
    <n v="21"/>
    <n v="4"/>
    <s v="Exceed Expect"/>
    <n v="4"/>
    <s v="Very High"/>
    <n v="80"/>
    <n v="1"/>
    <s v="Basic"/>
    <n v="10"/>
    <s v="6-10"/>
    <n v="5"/>
    <n v="2"/>
    <x v="2"/>
    <n v="10"/>
    <s v="Veteran"/>
    <n v="9"/>
    <n v="5"/>
    <x v="2"/>
    <n v="8"/>
    <n v="0"/>
    <m/>
    <m/>
    <n v="0"/>
    <m/>
    <n v="0"/>
    <m/>
    <n v="0"/>
    <m/>
    <n v="0"/>
    <m/>
    <n v="0"/>
    <m/>
    <m/>
    <m/>
    <m/>
    <m/>
    <m/>
    <m/>
    <m/>
    <x v="0"/>
    <m/>
    <m/>
    <m/>
    <m/>
    <m/>
    <b v="1"/>
    <b v="1"/>
    <b v="1"/>
    <n v="0"/>
    <n v="1"/>
  </r>
  <r>
    <n v="45"/>
    <x v="1"/>
    <x v="0"/>
    <n v="561"/>
    <x v="0"/>
    <n v="2"/>
    <s v="Near"/>
    <n v="3"/>
    <s v="Bachelor"/>
    <s v="Other"/>
    <n v="1"/>
    <n v="606"/>
    <n v="4"/>
    <x v="2"/>
    <x v="1"/>
    <n v="61"/>
    <n v="3"/>
    <s v="High"/>
    <n v="2"/>
    <s v="Junior"/>
    <x v="0"/>
    <n v="2"/>
    <x v="1"/>
    <x v="1"/>
    <n v="4805"/>
    <x v="0"/>
    <n v="16177"/>
    <n v="0"/>
    <s v="Y"/>
    <x v="1"/>
    <n v="19"/>
    <n v="3"/>
    <s v="Meet Expect"/>
    <n v="2"/>
    <s v="Medium"/>
    <n v="80"/>
    <n v="1"/>
    <s v="Basic"/>
    <n v="9"/>
    <s v="6-10"/>
    <n v="3"/>
    <n v="4"/>
    <x v="3"/>
    <n v="8"/>
    <s v="Veteran"/>
    <n v="7"/>
    <n v="3"/>
    <x v="1"/>
    <n v="7"/>
    <n v="0"/>
    <m/>
    <m/>
    <n v="0"/>
    <m/>
    <n v="0"/>
    <m/>
    <n v="0"/>
    <m/>
    <n v="0"/>
    <m/>
    <n v="0"/>
    <m/>
    <m/>
    <m/>
    <m/>
    <m/>
    <m/>
    <m/>
    <m/>
    <x v="0"/>
    <m/>
    <m/>
    <m/>
    <m/>
    <m/>
    <b v="1"/>
    <b v="1"/>
    <b v="1"/>
    <n v="0"/>
    <n v="0"/>
  </r>
  <r>
    <n v="26"/>
    <x v="0"/>
    <x v="1"/>
    <n v="426"/>
    <x v="2"/>
    <n v="17"/>
    <s v="Far"/>
    <n v="4"/>
    <s v="Master"/>
    <s v="Life Sciences"/>
    <n v="1"/>
    <n v="608"/>
    <n v="2"/>
    <x v="0"/>
    <x v="0"/>
    <n v="58"/>
    <n v="3"/>
    <s v="High"/>
    <n v="1"/>
    <s v="Entry Level"/>
    <x v="8"/>
    <n v="3"/>
    <x v="2"/>
    <x v="2"/>
    <n v="2741"/>
    <x v="1"/>
    <n v="22808"/>
    <n v="0"/>
    <s v="Y"/>
    <x v="0"/>
    <n v="11"/>
    <n v="3"/>
    <s v="Meet Expect"/>
    <n v="2"/>
    <s v="Medium"/>
    <n v="80"/>
    <n v="1"/>
    <s v="Basic"/>
    <n v="8"/>
    <s v="6-10"/>
    <n v="2"/>
    <n v="2"/>
    <x v="2"/>
    <n v="7"/>
    <s v="Experienced"/>
    <n v="7"/>
    <n v="1"/>
    <x v="1"/>
    <n v="0"/>
    <n v="0"/>
    <m/>
    <m/>
    <n v="0"/>
    <m/>
    <n v="0"/>
    <m/>
    <n v="0"/>
    <m/>
    <n v="0"/>
    <m/>
    <n v="0"/>
    <m/>
    <m/>
    <m/>
    <m/>
    <m/>
    <m/>
    <m/>
    <m/>
    <x v="2"/>
    <m/>
    <m/>
    <m/>
    <m/>
    <m/>
    <b v="1"/>
    <b v="1"/>
    <b v="1"/>
    <n v="1"/>
    <n v="1"/>
  </r>
  <r>
    <n v="29"/>
    <x v="1"/>
    <x v="0"/>
    <n v="232"/>
    <x v="1"/>
    <n v="19"/>
    <s v="Far"/>
    <n v="3"/>
    <s v="Bachelor"/>
    <s v="Technical Degree"/>
    <n v="1"/>
    <n v="611"/>
    <n v="4"/>
    <x v="2"/>
    <x v="1"/>
    <n v="34"/>
    <n v="3"/>
    <s v="High"/>
    <n v="2"/>
    <s v="Junior"/>
    <x v="3"/>
    <n v="4"/>
    <x v="0"/>
    <x v="2"/>
    <n v="4262"/>
    <x v="0"/>
    <n v="22645"/>
    <n v="4"/>
    <s v="Y"/>
    <x v="1"/>
    <n v="12"/>
    <n v="3"/>
    <s v="Meet Expect"/>
    <n v="2"/>
    <s v="Medium"/>
    <n v="80"/>
    <n v="2"/>
    <s v="Medium"/>
    <n v="8"/>
    <s v="6-10"/>
    <n v="2"/>
    <n v="4"/>
    <x v="3"/>
    <n v="3"/>
    <s v="Early Career"/>
    <n v="2"/>
    <n v="1"/>
    <x v="1"/>
    <n v="2"/>
    <n v="0"/>
    <m/>
    <m/>
    <n v="0"/>
    <m/>
    <n v="0"/>
    <m/>
    <n v="0"/>
    <m/>
    <n v="0"/>
    <m/>
    <n v="0"/>
    <m/>
    <m/>
    <m/>
    <m/>
    <m/>
    <m/>
    <m/>
    <m/>
    <x v="2"/>
    <m/>
    <m/>
    <m/>
    <m/>
    <m/>
    <b v="1"/>
    <b v="1"/>
    <b v="1"/>
    <n v="0"/>
    <n v="0"/>
  </r>
  <r>
    <n v="33"/>
    <x v="1"/>
    <x v="0"/>
    <n v="922"/>
    <x v="1"/>
    <n v="1"/>
    <s v="Near"/>
    <n v="5"/>
    <s v="Doctor"/>
    <s v="Medical"/>
    <n v="1"/>
    <n v="612"/>
    <n v="1"/>
    <x v="3"/>
    <x v="0"/>
    <n v="95"/>
    <n v="4"/>
    <s v="Very High"/>
    <n v="4"/>
    <s v="Manager"/>
    <x v="7"/>
    <n v="3"/>
    <x v="2"/>
    <x v="2"/>
    <n v="16184"/>
    <x v="2"/>
    <n v="22578"/>
    <n v="4"/>
    <s v="Y"/>
    <x v="1"/>
    <n v="19"/>
    <n v="3"/>
    <s v="Meet Expect"/>
    <n v="3"/>
    <s v="High"/>
    <n v="80"/>
    <n v="1"/>
    <s v="Basic"/>
    <n v="10"/>
    <s v="6-10"/>
    <n v="2"/>
    <n v="3"/>
    <x v="1"/>
    <n v="6"/>
    <s v="Experienced"/>
    <n v="1"/>
    <n v="0"/>
    <x v="0"/>
    <n v="5"/>
    <n v="0"/>
    <m/>
    <m/>
    <n v="0"/>
    <m/>
    <n v="0"/>
    <m/>
    <n v="0"/>
    <m/>
    <n v="0"/>
    <m/>
    <n v="0"/>
    <m/>
    <m/>
    <m/>
    <m/>
    <m/>
    <m/>
    <m/>
    <m/>
    <x v="2"/>
    <m/>
    <m/>
    <m/>
    <m/>
    <m/>
    <b v="1"/>
    <b v="1"/>
    <b v="1"/>
    <n v="0"/>
    <n v="0"/>
  </r>
  <r>
    <n v="31"/>
    <x v="1"/>
    <x v="0"/>
    <n v="688"/>
    <x v="0"/>
    <n v="7"/>
    <s v="Near"/>
    <n v="3"/>
    <s v="Bachelor"/>
    <s v="Life Sciences"/>
    <n v="1"/>
    <n v="613"/>
    <n v="3"/>
    <x v="1"/>
    <x v="1"/>
    <n v="44"/>
    <n v="2"/>
    <s v="Medium"/>
    <n v="3"/>
    <s v="Senior"/>
    <x v="5"/>
    <n v="4"/>
    <x v="0"/>
    <x v="2"/>
    <n v="11557"/>
    <x v="2"/>
    <n v="25291"/>
    <n v="9"/>
    <s v="Y"/>
    <x v="1"/>
    <n v="21"/>
    <n v="4"/>
    <s v="Exceed Expect"/>
    <n v="3"/>
    <s v="High"/>
    <n v="80"/>
    <n v="1"/>
    <s v="Basic"/>
    <n v="10"/>
    <s v="6-10"/>
    <n v="3"/>
    <n v="2"/>
    <x v="2"/>
    <n v="5"/>
    <s v="Experienced"/>
    <n v="4"/>
    <n v="0"/>
    <x v="0"/>
    <n v="1"/>
    <n v="0"/>
    <m/>
    <m/>
    <n v="0"/>
    <m/>
    <n v="0"/>
    <m/>
    <n v="0"/>
    <m/>
    <n v="0"/>
    <m/>
    <n v="0"/>
    <m/>
    <m/>
    <m/>
    <m/>
    <m/>
    <m/>
    <m/>
    <m/>
    <x v="2"/>
    <m/>
    <m/>
    <m/>
    <m/>
    <m/>
    <b v="1"/>
    <b v="1"/>
    <b v="1"/>
    <n v="0"/>
    <n v="0"/>
  </r>
  <r>
    <n v="18"/>
    <x v="0"/>
    <x v="1"/>
    <n v="1306"/>
    <x v="0"/>
    <n v="5"/>
    <s v="Near"/>
    <n v="3"/>
    <s v="Bachelor"/>
    <s v="Marketing"/>
    <n v="1"/>
    <n v="614"/>
    <n v="2"/>
    <x v="0"/>
    <x v="1"/>
    <n v="69"/>
    <n v="3"/>
    <s v="High"/>
    <n v="1"/>
    <s v="Entry Level"/>
    <x v="6"/>
    <n v="2"/>
    <x v="1"/>
    <x v="0"/>
    <n v="1878"/>
    <x v="1"/>
    <n v="8059"/>
    <n v="1"/>
    <s v="Y"/>
    <x v="0"/>
    <n v="14"/>
    <n v="3"/>
    <s v="Meet Expect"/>
    <n v="4"/>
    <s v="Very High"/>
    <n v="80"/>
    <n v="0"/>
    <s v="None"/>
    <n v="0"/>
    <s v="0-5"/>
    <n v="3"/>
    <n v="3"/>
    <x v="1"/>
    <n v="0"/>
    <s v="New Employee"/>
    <n v="0"/>
    <n v="0"/>
    <x v="0"/>
    <n v="0"/>
    <n v="0"/>
    <m/>
    <m/>
    <n v="0"/>
    <m/>
    <n v="0"/>
    <m/>
    <n v="0"/>
    <m/>
    <n v="0"/>
    <m/>
    <n v="0"/>
    <m/>
    <m/>
    <m/>
    <m/>
    <m/>
    <m/>
    <m/>
    <m/>
    <x v="3"/>
    <m/>
    <m/>
    <m/>
    <m/>
    <m/>
    <b v="1"/>
    <b v="1"/>
    <b v="1"/>
    <n v="1"/>
    <n v="1"/>
  </r>
  <r>
    <n v="40"/>
    <x v="1"/>
    <x v="2"/>
    <n v="1094"/>
    <x v="0"/>
    <n v="28"/>
    <s v="Very Far"/>
    <n v="3"/>
    <s v="Bachelor"/>
    <s v="Other"/>
    <n v="1"/>
    <n v="615"/>
    <n v="3"/>
    <x v="1"/>
    <x v="1"/>
    <n v="58"/>
    <n v="1"/>
    <s v="Low"/>
    <n v="3"/>
    <s v="Senior"/>
    <x v="0"/>
    <n v="1"/>
    <x v="3"/>
    <x v="2"/>
    <n v="10932"/>
    <x v="2"/>
    <n v="11373"/>
    <n v="3"/>
    <s v="Y"/>
    <x v="1"/>
    <n v="15"/>
    <n v="3"/>
    <s v="Meet Expect"/>
    <n v="3"/>
    <s v="High"/>
    <n v="80"/>
    <n v="1"/>
    <s v="Basic"/>
    <n v="20"/>
    <s v="11-20"/>
    <n v="2"/>
    <n v="3"/>
    <x v="1"/>
    <n v="1"/>
    <s v="New Employee"/>
    <n v="0"/>
    <n v="0"/>
    <x v="0"/>
    <n v="1"/>
    <n v="0"/>
    <m/>
    <m/>
    <n v="0"/>
    <m/>
    <n v="0"/>
    <m/>
    <n v="0"/>
    <m/>
    <n v="0"/>
    <m/>
    <n v="0"/>
    <m/>
    <m/>
    <m/>
    <m/>
    <m/>
    <m/>
    <m/>
    <m/>
    <x v="0"/>
    <m/>
    <m/>
    <m/>
    <m/>
    <m/>
    <b v="1"/>
    <b v="1"/>
    <b v="1"/>
    <n v="0"/>
    <n v="0"/>
  </r>
  <r>
    <n v="41"/>
    <x v="1"/>
    <x v="2"/>
    <n v="509"/>
    <x v="1"/>
    <n v="2"/>
    <s v="Near"/>
    <n v="4"/>
    <s v="Master"/>
    <s v="Other"/>
    <n v="1"/>
    <n v="616"/>
    <n v="1"/>
    <x v="3"/>
    <x v="0"/>
    <n v="62"/>
    <n v="2"/>
    <s v="Medium"/>
    <n v="2"/>
    <s v="Junior"/>
    <x v="4"/>
    <n v="3"/>
    <x v="2"/>
    <x v="0"/>
    <n v="6811"/>
    <x v="0"/>
    <n v="2112"/>
    <n v="2"/>
    <s v="Y"/>
    <x v="0"/>
    <n v="17"/>
    <n v="3"/>
    <s v="Meet Expect"/>
    <n v="1"/>
    <s v="Low"/>
    <n v="80"/>
    <n v="0"/>
    <s v="None"/>
    <n v="10"/>
    <s v="6-10"/>
    <n v="3"/>
    <n v="3"/>
    <x v="1"/>
    <n v="8"/>
    <s v="Veteran"/>
    <n v="7"/>
    <n v="0"/>
    <x v="0"/>
    <n v="7"/>
    <n v="0"/>
    <m/>
    <m/>
    <n v="0"/>
    <m/>
    <n v="0"/>
    <m/>
    <n v="0"/>
    <m/>
    <n v="0"/>
    <m/>
    <n v="0"/>
    <m/>
    <m/>
    <m/>
    <m/>
    <m/>
    <m/>
    <m/>
    <m/>
    <x v="0"/>
    <m/>
    <m/>
    <m/>
    <m/>
    <m/>
    <b v="1"/>
    <b v="1"/>
    <b v="1"/>
    <n v="0"/>
    <n v="1"/>
  </r>
  <r>
    <n v="26"/>
    <x v="1"/>
    <x v="0"/>
    <n v="775"/>
    <x v="0"/>
    <n v="29"/>
    <s v="Very Far"/>
    <n v="2"/>
    <s v="College"/>
    <s v="Medical"/>
    <n v="1"/>
    <n v="618"/>
    <n v="1"/>
    <x v="3"/>
    <x v="1"/>
    <n v="45"/>
    <n v="3"/>
    <s v="High"/>
    <n v="2"/>
    <s v="Junior"/>
    <x v="0"/>
    <n v="3"/>
    <x v="2"/>
    <x v="2"/>
    <n v="4306"/>
    <x v="0"/>
    <n v="4267"/>
    <n v="5"/>
    <s v="Y"/>
    <x v="1"/>
    <n v="12"/>
    <n v="3"/>
    <s v="Meet Expect"/>
    <n v="1"/>
    <s v="Low"/>
    <n v="80"/>
    <n v="2"/>
    <s v="Medium"/>
    <n v="8"/>
    <s v="6-10"/>
    <n v="5"/>
    <n v="3"/>
    <x v="1"/>
    <n v="0"/>
    <s v="New Employee"/>
    <n v="0"/>
    <n v="0"/>
    <x v="0"/>
    <n v="0"/>
    <n v="0"/>
    <m/>
    <m/>
    <n v="0"/>
    <m/>
    <n v="0"/>
    <m/>
    <n v="0"/>
    <m/>
    <n v="0"/>
    <m/>
    <n v="0"/>
    <m/>
    <m/>
    <m/>
    <m/>
    <m/>
    <m/>
    <m/>
    <m/>
    <x v="2"/>
    <m/>
    <m/>
    <m/>
    <m/>
    <m/>
    <b v="1"/>
    <b v="1"/>
    <b v="1"/>
    <n v="0"/>
    <n v="0"/>
  </r>
  <r>
    <n v="35"/>
    <x v="1"/>
    <x v="0"/>
    <n v="195"/>
    <x v="0"/>
    <n v="1"/>
    <s v="Near"/>
    <n v="3"/>
    <s v="Bachelor"/>
    <s v="Medical"/>
    <n v="1"/>
    <n v="620"/>
    <n v="1"/>
    <x v="3"/>
    <x v="0"/>
    <n v="80"/>
    <n v="3"/>
    <s v="High"/>
    <n v="2"/>
    <s v="Junior"/>
    <x v="0"/>
    <n v="3"/>
    <x v="2"/>
    <x v="0"/>
    <n v="4859"/>
    <x v="0"/>
    <n v="6698"/>
    <n v="1"/>
    <s v="Y"/>
    <x v="1"/>
    <n v="16"/>
    <n v="3"/>
    <s v="Meet Expect"/>
    <n v="4"/>
    <s v="Very High"/>
    <n v="80"/>
    <n v="0"/>
    <s v="None"/>
    <n v="5"/>
    <s v="0-5"/>
    <n v="3"/>
    <n v="3"/>
    <x v="1"/>
    <n v="5"/>
    <s v="Experienced"/>
    <n v="4"/>
    <n v="0"/>
    <x v="0"/>
    <n v="3"/>
    <n v="0"/>
    <m/>
    <m/>
    <n v="0"/>
    <m/>
    <n v="0"/>
    <m/>
    <n v="0"/>
    <m/>
    <n v="0"/>
    <m/>
    <n v="0"/>
    <m/>
    <m/>
    <m/>
    <m/>
    <m/>
    <m/>
    <m/>
    <m/>
    <x v="2"/>
    <m/>
    <m/>
    <m/>
    <m/>
    <m/>
    <b v="1"/>
    <b v="1"/>
    <b v="1"/>
    <n v="0"/>
    <n v="0"/>
  </r>
  <r>
    <n v="34"/>
    <x v="1"/>
    <x v="0"/>
    <n v="258"/>
    <x v="0"/>
    <n v="21"/>
    <s v="Very Far"/>
    <n v="4"/>
    <s v="Master"/>
    <s v="Life Sciences"/>
    <n v="1"/>
    <n v="621"/>
    <n v="4"/>
    <x v="2"/>
    <x v="1"/>
    <n v="74"/>
    <n v="4"/>
    <s v="Very High"/>
    <n v="2"/>
    <s v="Junior"/>
    <x v="0"/>
    <n v="4"/>
    <x v="0"/>
    <x v="0"/>
    <n v="5337"/>
    <x v="0"/>
    <n v="19921"/>
    <n v="1"/>
    <s v="Y"/>
    <x v="1"/>
    <n v="12"/>
    <n v="3"/>
    <s v="Meet Expect"/>
    <n v="4"/>
    <s v="Very High"/>
    <n v="80"/>
    <n v="0"/>
    <s v="None"/>
    <n v="10"/>
    <s v="6-10"/>
    <n v="3"/>
    <n v="3"/>
    <x v="1"/>
    <n v="10"/>
    <s v="Veteran"/>
    <n v="7"/>
    <n v="5"/>
    <x v="2"/>
    <n v="7"/>
    <n v="0"/>
    <m/>
    <m/>
    <n v="0"/>
    <m/>
    <n v="0"/>
    <m/>
    <n v="0"/>
    <m/>
    <n v="0"/>
    <m/>
    <n v="0"/>
    <m/>
    <m/>
    <m/>
    <m/>
    <m/>
    <m/>
    <m/>
    <m/>
    <x v="2"/>
    <m/>
    <m/>
    <m/>
    <m/>
    <m/>
    <b v="1"/>
    <b v="1"/>
    <b v="1"/>
    <n v="0"/>
    <n v="0"/>
  </r>
  <r>
    <n v="26"/>
    <x v="0"/>
    <x v="0"/>
    <n v="471"/>
    <x v="1"/>
    <n v="24"/>
    <s v="Very Far"/>
    <n v="3"/>
    <s v="Bachelor"/>
    <s v="Technical Degree"/>
    <n v="1"/>
    <n v="622"/>
    <n v="3"/>
    <x v="1"/>
    <x v="1"/>
    <n v="66"/>
    <n v="1"/>
    <s v="Low"/>
    <n v="1"/>
    <s v="Entry Level"/>
    <x v="2"/>
    <n v="4"/>
    <x v="0"/>
    <x v="0"/>
    <n v="2340"/>
    <x v="1"/>
    <n v="23213"/>
    <n v="1"/>
    <s v="Y"/>
    <x v="0"/>
    <n v="18"/>
    <n v="3"/>
    <s v="Meet Expect"/>
    <n v="2"/>
    <s v="Medium"/>
    <n v="80"/>
    <n v="0"/>
    <s v="None"/>
    <n v="1"/>
    <s v="0-5"/>
    <n v="3"/>
    <n v="1"/>
    <x v="0"/>
    <n v="1"/>
    <s v="New Employee"/>
    <n v="0"/>
    <n v="0"/>
    <x v="0"/>
    <n v="0"/>
    <n v="0"/>
    <m/>
    <m/>
    <n v="0"/>
    <m/>
    <n v="0"/>
    <m/>
    <n v="0"/>
    <m/>
    <n v="0"/>
    <m/>
    <n v="0"/>
    <m/>
    <m/>
    <m/>
    <m/>
    <m/>
    <m/>
    <m/>
    <m/>
    <x v="2"/>
    <m/>
    <m/>
    <m/>
    <m/>
    <m/>
    <b v="1"/>
    <b v="1"/>
    <b v="1"/>
    <n v="1"/>
    <n v="1"/>
  </r>
  <r>
    <n v="37"/>
    <x v="1"/>
    <x v="0"/>
    <n v="799"/>
    <x v="1"/>
    <n v="1"/>
    <s v="Near"/>
    <n v="3"/>
    <s v="Bachelor"/>
    <s v="Technical Degree"/>
    <n v="1"/>
    <n v="623"/>
    <n v="2"/>
    <x v="0"/>
    <x v="0"/>
    <n v="59"/>
    <n v="3"/>
    <s v="High"/>
    <n v="3"/>
    <s v="Senior"/>
    <x v="3"/>
    <n v="4"/>
    <x v="0"/>
    <x v="0"/>
    <n v="7491"/>
    <x v="2"/>
    <n v="23848"/>
    <n v="4"/>
    <s v="Y"/>
    <x v="1"/>
    <n v="17"/>
    <n v="3"/>
    <s v="Meet Expect"/>
    <n v="4"/>
    <s v="Very High"/>
    <n v="80"/>
    <n v="0"/>
    <s v="None"/>
    <n v="12"/>
    <s v="11-20"/>
    <n v="3"/>
    <n v="4"/>
    <x v="3"/>
    <n v="6"/>
    <s v="Experienced"/>
    <n v="5"/>
    <n v="1"/>
    <x v="1"/>
    <n v="2"/>
    <n v="0"/>
    <m/>
    <m/>
    <n v="0"/>
    <m/>
    <n v="0"/>
    <m/>
    <n v="0"/>
    <m/>
    <n v="0"/>
    <m/>
    <n v="0"/>
    <m/>
    <m/>
    <m/>
    <m/>
    <m/>
    <m/>
    <m/>
    <m/>
    <x v="0"/>
    <m/>
    <m/>
    <m/>
    <m/>
    <m/>
    <b v="1"/>
    <b v="1"/>
    <b v="1"/>
    <n v="0"/>
    <n v="0"/>
  </r>
  <r>
    <n v="46"/>
    <x v="1"/>
    <x v="1"/>
    <n v="1034"/>
    <x v="1"/>
    <n v="18"/>
    <s v="Far"/>
    <n v="1"/>
    <s v="Below College"/>
    <s v="Medical"/>
    <n v="1"/>
    <n v="624"/>
    <n v="1"/>
    <x v="3"/>
    <x v="0"/>
    <n v="86"/>
    <n v="3"/>
    <s v="High"/>
    <n v="3"/>
    <s v="Senior"/>
    <x v="4"/>
    <n v="3"/>
    <x v="2"/>
    <x v="1"/>
    <n v="10527"/>
    <x v="2"/>
    <n v="8984"/>
    <n v="5"/>
    <s v="Y"/>
    <x v="1"/>
    <n v="11"/>
    <n v="3"/>
    <s v="Meet Expect"/>
    <n v="4"/>
    <s v="Very High"/>
    <n v="80"/>
    <n v="0"/>
    <s v="None"/>
    <n v="28"/>
    <s v="20+"/>
    <n v="3"/>
    <n v="2"/>
    <x v="2"/>
    <n v="2"/>
    <s v="Early Career"/>
    <n v="2"/>
    <n v="1"/>
    <x v="1"/>
    <n v="2"/>
    <n v="0"/>
    <m/>
    <m/>
    <n v="0"/>
    <m/>
    <n v="0"/>
    <m/>
    <n v="0"/>
    <m/>
    <n v="0"/>
    <m/>
    <n v="0"/>
    <m/>
    <m/>
    <m/>
    <m/>
    <m/>
    <m/>
    <m/>
    <m/>
    <x v="1"/>
    <m/>
    <m/>
    <m/>
    <m/>
    <m/>
    <b v="1"/>
    <b v="1"/>
    <b v="1"/>
    <n v="0"/>
    <n v="0"/>
  </r>
  <r>
    <n v="41"/>
    <x v="1"/>
    <x v="0"/>
    <n v="1276"/>
    <x v="0"/>
    <n v="2"/>
    <s v="Near"/>
    <n v="5"/>
    <s v="Doctor"/>
    <s v="Life Sciences"/>
    <n v="1"/>
    <n v="625"/>
    <n v="2"/>
    <x v="0"/>
    <x v="0"/>
    <n v="91"/>
    <n v="3"/>
    <s v="High"/>
    <n v="4"/>
    <s v="Manager"/>
    <x v="5"/>
    <n v="1"/>
    <x v="3"/>
    <x v="1"/>
    <n v="16595"/>
    <x v="2"/>
    <n v="5626"/>
    <n v="7"/>
    <s v="Y"/>
    <x v="1"/>
    <n v="16"/>
    <n v="3"/>
    <s v="Meet Expect"/>
    <n v="2"/>
    <s v="Medium"/>
    <n v="80"/>
    <n v="1"/>
    <s v="Basic"/>
    <n v="22"/>
    <s v="20+"/>
    <n v="2"/>
    <n v="3"/>
    <x v="1"/>
    <n v="18"/>
    <s v="Veteran"/>
    <n v="16"/>
    <n v="11"/>
    <x v="2"/>
    <n v="8"/>
    <n v="0"/>
    <m/>
    <m/>
    <n v="0"/>
    <m/>
    <n v="0"/>
    <m/>
    <n v="0"/>
    <m/>
    <n v="0"/>
    <m/>
    <n v="0"/>
    <m/>
    <m/>
    <m/>
    <m/>
    <m/>
    <m/>
    <m/>
    <m/>
    <x v="0"/>
    <m/>
    <m/>
    <m/>
    <m/>
    <m/>
    <b v="1"/>
    <b v="1"/>
    <b v="1"/>
    <n v="0"/>
    <n v="0"/>
  </r>
  <r>
    <n v="37"/>
    <x v="1"/>
    <x v="2"/>
    <n v="142"/>
    <x v="0"/>
    <n v="9"/>
    <s v="Near"/>
    <n v="4"/>
    <s v="Master"/>
    <s v="Medical"/>
    <n v="1"/>
    <n v="626"/>
    <n v="1"/>
    <x v="3"/>
    <x v="1"/>
    <n v="69"/>
    <n v="3"/>
    <s v="High"/>
    <n v="3"/>
    <s v="Senior"/>
    <x v="0"/>
    <n v="2"/>
    <x v="1"/>
    <x v="2"/>
    <n v="8834"/>
    <x v="2"/>
    <n v="24666"/>
    <n v="1"/>
    <s v="Y"/>
    <x v="1"/>
    <n v="13"/>
    <n v="3"/>
    <s v="Meet Expect"/>
    <n v="4"/>
    <s v="Very High"/>
    <n v="80"/>
    <n v="1"/>
    <s v="Basic"/>
    <n v="9"/>
    <s v="6-10"/>
    <n v="6"/>
    <n v="3"/>
    <x v="1"/>
    <n v="9"/>
    <s v="Veteran"/>
    <n v="5"/>
    <n v="7"/>
    <x v="2"/>
    <n v="7"/>
    <n v="0"/>
    <m/>
    <m/>
    <n v="0"/>
    <m/>
    <n v="0"/>
    <m/>
    <n v="0"/>
    <m/>
    <n v="0"/>
    <m/>
    <n v="0"/>
    <m/>
    <m/>
    <m/>
    <m/>
    <m/>
    <m/>
    <m/>
    <m/>
    <x v="0"/>
    <m/>
    <m/>
    <m/>
    <m/>
    <m/>
    <b v="1"/>
    <b v="1"/>
    <b v="1"/>
    <n v="0"/>
    <n v="0"/>
  </r>
  <r>
    <n v="52"/>
    <x v="1"/>
    <x v="0"/>
    <n v="956"/>
    <x v="1"/>
    <n v="6"/>
    <s v="Near"/>
    <n v="2"/>
    <s v="College"/>
    <s v="Technical Degree"/>
    <n v="1"/>
    <n v="630"/>
    <n v="4"/>
    <x v="2"/>
    <x v="1"/>
    <n v="78"/>
    <n v="3"/>
    <s v="High"/>
    <n v="2"/>
    <s v="Junior"/>
    <x v="1"/>
    <n v="1"/>
    <x v="3"/>
    <x v="2"/>
    <n v="5577"/>
    <x v="0"/>
    <n v="22087"/>
    <n v="3"/>
    <s v="Y"/>
    <x v="0"/>
    <n v="12"/>
    <n v="3"/>
    <s v="Meet Expect"/>
    <n v="2"/>
    <s v="Medium"/>
    <n v="80"/>
    <n v="2"/>
    <s v="Medium"/>
    <n v="18"/>
    <s v="11-20"/>
    <n v="3"/>
    <n v="3"/>
    <x v="1"/>
    <n v="10"/>
    <s v="Veteran"/>
    <n v="9"/>
    <n v="6"/>
    <x v="2"/>
    <n v="9"/>
    <n v="0"/>
    <m/>
    <m/>
    <n v="0"/>
    <m/>
    <n v="0"/>
    <m/>
    <n v="0"/>
    <m/>
    <n v="0"/>
    <m/>
    <n v="0"/>
    <m/>
    <m/>
    <m/>
    <m/>
    <m/>
    <m/>
    <m/>
    <m/>
    <x v="1"/>
    <m/>
    <m/>
    <m/>
    <m/>
    <m/>
    <b v="1"/>
    <b v="1"/>
    <b v="1"/>
    <n v="0"/>
    <n v="1"/>
  </r>
  <r>
    <n v="32"/>
    <x v="0"/>
    <x v="2"/>
    <n v="1474"/>
    <x v="0"/>
    <n v="11"/>
    <s v="Far"/>
    <n v="4"/>
    <s v="Master"/>
    <s v="Other"/>
    <n v="1"/>
    <n v="631"/>
    <n v="4"/>
    <x v="2"/>
    <x v="1"/>
    <n v="60"/>
    <n v="4"/>
    <s v="Very High"/>
    <n v="2"/>
    <s v="Junior"/>
    <x v="0"/>
    <n v="3"/>
    <x v="2"/>
    <x v="1"/>
    <n v="4707"/>
    <x v="0"/>
    <n v="23914"/>
    <n v="8"/>
    <s v="Y"/>
    <x v="1"/>
    <n v="12"/>
    <n v="3"/>
    <s v="Meet Expect"/>
    <n v="4"/>
    <s v="Very High"/>
    <n v="80"/>
    <n v="0"/>
    <s v="None"/>
    <n v="6"/>
    <s v="6-10"/>
    <n v="2"/>
    <n v="3"/>
    <x v="1"/>
    <n v="4"/>
    <s v="Experienced"/>
    <n v="2"/>
    <n v="1"/>
    <x v="1"/>
    <n v="2"/>
    <n v="0"/>
    <m/>
    <m/>
    <n v="0"/>
    <m/>
    <n v="0"/>
    <m/>
    <n v="0"/>
    <m/>
    <n v="0"/>
    <m/>
    <n v="0"/>
    <m/>
    <m/>
    <m/>
    <m/>
    <m/>
    <m/>
    <m/>
    <m/>
    <x v="2"/>
    <m/>
    <m/>
    <m/>
    <m/>
    <m/>
    <b v="1"/>
    <b v="1"/>
    <b v="1"/>
    <n v="1"/>
    <n v="0"/>
  </r>
  <r>
    <n v="24"/>
    <x v="1"/>
    <x v="1"/>
    <n v="535"/>
    <x v="0"/>
    <n v="24"/>
    <s v="Very Far"/>
    <n v="3"/>
    <s v="Bachelor"/>
    <s v="Medical"/>
    <n v="1"/>
    <n v="632"/>
    <n v="4"/>
    <x v="2"/>
    <x v="1"/>
    <n v="38"/>
    <n v="3"/>
    <s v="High"/>
    <n v="1"/>
    <s v="Entry Level"/>
    <x v="6"/>
    <n v="4"/>
    <x v="0"/>
    <x v="1"/>
    <n v="2400"/>
    <x v="1"/>
    <n v="5530"/>
    <n v="0"/>
    <s v="Y"/>
    <x v="1"/>
    <n v="13"/>
    <n v="3"/>
    <s v="Meet Expect"/>
    <n v="3"/>
    <s v="High"/>
    <n v="80"/>
    <n v="2"/>
    <s v="Medium"/>
    <n v="3"/>
    <s v="0-5"/>
    <n v="3"/>
    <n v="3"/>
    <x v="1"/>
    <n v="2"/>
    <s v="Early Career"/>
    <n v="2"/>
    <n v="2"/>
    <x v="1"/>
    <n v="1"/>
    <n v="0"/>
    <m/>
    <m/>
    <n v="0"/>
    <m/>
    <n v="0"/>
    <m/>
    <n v="0"/>
    <m/>
    <n v="0"/>
    <m/>
    <n v="0"/>
    <m/>
    <m/>
    <m/>
    <m/>
    <m/>
    <m/>
    <m/>
    <m/>
    <x v="3"/>
    <m/>
    <m/>
    <m/>
    <m/>
    <m/>
    <b v="1"/>
    <b v="1"/>
    <b v="1"/>
    <n v="0"/>
    <n v="0"/>
  </r>
  <r>
    <n v="38"/>
    <x v="1"/>
    <x v="0"/>
    <n v="1495"/>
    <x v="1"/>
    <n v="10"/>
    <s v="Near"/>
    <n v="3"/>
    <s v="Bachelor"/>
    <s v="Medical"/>
    <n v="1"/>
    <n v="634"/>
    <n v="3"/>
    <x v="1"/>
    <x v="0"/>
    <n v="76"/>
    <n v="3"/>
    <s v="High"/>
    <n v="2"/>
    <s v="Junior"/>
    <x v="4"/>
    <n v="3"/>
    <x v="2"/>
    <x v="1"/>
    <n v="9824"/>
    <x v="2"/>
    <n v="22174"/>
    <n v="3"/>
    <s v="Y"/>
    <x v="1"/>
    <n v="19"/>
    <n v="3"/>
    <s v="Meet Expect"/>
    <n v="3"/>
    <s v="High"/>
    <n v="80"/>
    <n v="1"/>
    <s v="Basic"/>
    <n v="18"/>
    <s v="11-20"/>
    <n v="4"/>
    <n v="3"/>
    <x v="1"/>
    <n v="1"/>
    <s v="New Employee"/>
    <n v="0"/>
    <n v="0"/>
    <x v="0"/>
    <n v="0"/>
    <n v="0"/>
    <m/>
    <m/>
    <n v="0"/>
    <m/>
    <n v="0"/>
    <m/>
    <n v="0"/>
    <m/>
    <n v="0"/>
    <m/>
    <n v="0"/>
    <m/>
    <m/>
    <m/>
    <m/>
    <m/>
    <m/>
    <m/>
    <m/>
    <x v="0"/>
    <m/>
    <m/>
    <m/>
    <m/>
    <m/>
    <b v="1"/>
    <b v="1"/>
    <b v="1"/>
    <n v="0"/>
    <n v="0"/>
  </r>
  <r>
    <n v="37"/>
    <x v="1"/>
    <x v="0"/>
    <n v="446"/>
    <x v="1"/>
    <n v="1"/>
    <s v="Near"/>
    <n v="4"/>
    <s v="Master"/>
    <s v="Life Sciences"/>
    <n v="1"/>
    <n v="635"/>
    <n v="2"/>
    <x v="0"/>
    <x v="0"/>
    <n v="65"/>
    <n v="3"/>
    <s v="High"/>
    <n v="2"/>
    <s v="Junior"/>
    <x v="3"/>
    <n v="2"/>
    <x v="1"/>
    <x v="1"/>
    <n v="6447"/>
    <x v="0"/>
    <n v="15701"/>
    <n v="6"/>
    <s v="Y"/>
    <x v="1"/>
    <n v="12"/>
    <n v="3"/>
    <s v="Meet Expect"/>
    <n v="2"/>
    <s v="Medium"/>
    <n v="80"/>
    <n v="1"/>
    <s v="Basic"/>
    <n v="8"/>
    <s v="6-10"/>
    <n v="2"/>
    <n v="2"/>
    <x v="2"/>
    <n v="6"/>
    <s v="Experienced"/>
    <n v="5"/>
    <n v="4"/>
    <x v="2"/>
    <n v="3"/>
    <n v="0"/>
    <m/>
    <m/>
    <n v="0"/>
    <m/>
    <n v="0"/>
    <m/>
    <n v="0"/>
    <m/>
    <n v="0"/>
    <m/>
    <n v="0"/>
    <m/>
    <m/>
    <m/>
    <m/>
    <m/>
    <m/>
    <m/>
    <m/>
    <x v="0"/>
    <m/>
    <m/>
    <m/>
    <m/>
    <m/>
    <b v="1"/>
    <b v="1"/>
    <b v="1"/>
    <n v="0"/>
    <n v="0"/>
  </r>
  <r>
    <n v="49"/>
    <x v="1"/>
    <x v="0"/>
    <n v="1245"/>
    <x v="1"/>
    <n v="18"/>
    <s v="Far"/>
    <n v="4"/>
    <s v="Master"/>
    <s v="Life Sciences"/>
    <n v="1"/>
    <n v="638"/>
    <n v="4"/>
    <x v="2"/>
    <x v="1"/>
    <n v="58"/>
    <n v="2"/>
    <s v="Medium"/>
    <n v="5"/>
    <s v="Director"/>
    <x v="7"/>
    <n v="3"/>
    <x v="2"/>
    <x v="2"/>
    <n v="19502"/>
    <x v="2"/>
    <n v="2125"/>
    <n v="1"/>
    <s v="Y"/>
    <x v="0"/>
    <n v="17"/>
    <n v="3"/>
    <s v="Meet Expect"/>
    <n v="3"/>
    <s v="High"/>
    <n v="80"/>
    <n v="1"/>
    <s v="Basic"/>
    <n v="31"/>
    <s v="20+"/>
    <n v="5"/>
    <n v="3"/>
    <x v="1"/>
    <n v="31"/>
    <s v="Veteran"/>
    <n v="9"/>
    <n v="0"/>
    <x v="0"/>
    <n v="9"/>
    <n v="0"/>
    <m/>
    <m/>
    <n v="0"/>
    <m/>
    <n v="0"/>
    <m/>
    <n v="0"/>
    <m/>
    <n v="0"/>
    <m/>
    <n v="0"/>
    <m/>
    <m/>
    <m/>
    <m/>
    <m/>
    <m/>
    <m/>
    <m/>
    <x v="1"/>
    <m/>
    <m/>
    <m/>
    <m/>
    <m/>
    <b v="1"/>
    <b v="1"/>
    <b v="1"/>
    <n v="0"/>
    <n v="1"/>
  </r>
  <r>
    <n v="24"/>
    <x v="1"/>
    <x v="0"/>
    <n v="691"/>
    <x v="1"/>
    <n v="23"/>
    <s v="Very Far"/>
    <n v="3"/>
    <s v="Bachelor"/>
    <s v="Medical"/>
    <n v="1"/>
    <n v="639"/>
    <n v="2"/>
    <x v="0"/>
    <x v="1"/>
    <n v="89"/>
    <n v="4"/>
    <s v="Very High"/>
    <n v="1"/>
    <s v="Entry Level"/>
    <x v="1"/>
    <n v="4"/>
    <x v="0"/>
    <x v="1"/>
    <n v="2725"/>
    <x v="1"/>
    <n v="21630"/>
    <n v="1"/>
    <s v="Y"/>
    <x v="0"/>
    <n v="11"/>
    <n v="3"/>
    <s v="Meet Expect"/>
    <n v="2"/>
    <s v="Medium"/>
    <n v="80"/>
    <n v="2"/>
    <s v="Medium"/>
    <n v="6"/>
    <s v="6-10"/>
    <n v="3"/>
    <n v="3"/>
    <x v="1"/>
    <n v="6"/>
    <s v="Experienced"/>
    <n v="5"/>
    <n v="1"/>
    <x v="1"/>
    <n v="4"/>
    <n v="0"/>
    <m/>
    <m/>
    <n v="0"/>
    <m/>
    <n v="0"/>
    <m/>
    <n v="0"/>
    <m/>
    <n v="0"/>
    <m/>
    <n v="0"/>
    <m/>
    <m/>
    <m/>
    <m/>
    <m/>
    <m/>
    <m/>
    <m/>
    <x v="3"/>
    <m/>
    <m/>
    <m/>
    <m/>
    <m/>
    <b v="1"/>
    <b v="1"/>
    <b v="1"/>
    <n v="0"/>
    <n v="1"/>
  </r>
  <r>
    <n v="26"/>
    <x v="1"/>
    <x v="0"/>
    <n v="703"/>
    <x v="0"/>
    <n v="28"/>
    <s v="Very Far"/>
    <n v="2"/>
    <s v="College"/>
    <s v="Marketing"/>
    <n v="1"/>
    <n v="641"/>
    <n v="1"/>
    <x v="3"/>
    <x v="1"/>
    <n v="66"/>
    <n v="3"/>
    <s v="High"/>
    <n v="2"/>
    <s v="Junior"/>
    <x v="0"/>
    <n v="2"/>
    <x v="1"/>
    <x v="1"/>
    <n v="6272"/>
    <x v="0"/>
    <n v="7428"/>
    <n v="1"/>
    <s v="Y"/>
    <x v="1"/>
    <n v="20"/>
    <n v="4"/>
    <s v="Exceed Expect"/>
    <n v="4"/>
    <s v="Very High"/>
    <n v="80"/>
    <n v="2"/>
    <s v="Medium"/>
    <n v="6"/>
    <s v="6-10"/>
    <n v="5"/>
    <n v="4"/>
    <x v="3"/>
    <n v="5"/>
    <s v="Experienced"/>
    <n v="3"/>
    <n v="1"/>
    <x v="1"/>
    <n v="4"/>
    <n v="0"/>
    <m/>
    <m/>
    <n v="0"/>
    <m/>
    <n v="0"/>
    <m/>
    <n v="0"/>
    <m/>
    <n v="0"/>
    <m/>
    <n v="0"/>
    <m/>
    <m/>
    <m/>
    <m/>
    <m/>
    <m/>
    <m/>
    <m/>
    <x v="2"/>
    <m/>
    <m/>
    <m/>
    <m/>
    <m/>
    <b v="1"/>
    <b v="1"/>
    <b v="1"/>
    <n v="0"/>
    <n v="0"/>
  </r>
  <r>
    <n v="24"/>
    <x v="1"/>
    <x v="0"/>
    <n v="823"/>
    <x v="1"/>
    <n v="17"/>
    <s v="Far"/>
    <n v="2"/>
    <s v="College"/>
    <s v="Other"/>
    <n v="1"/>
    <n v="643"/>
    <n v="4"/>
    <x v="2"/>
    <x v="1"/>
    <n v="94"/>
    <n v="2"/>
    <s v="Medium"/>
    <n v="1"/>
    <s v="Entry Level"/>
    <x v="2"/>
    <n v="2"/>
    <x v="1"/>
    <x v="1"/>
    <n v="2127"/>
    <x v="1"/>
    <n v="9100"/>
    <n v="1"/>
    <s v="Y"/>
    <x v="1"/>
    <n v="21"/>
    <n v="4"/>
    <s v="Exceed Expect"/>
    <n v="4"/>
    <s v="Very High"/>
    <n v="80"/>
    <n v="1"/>
    <s v="Basic"/>
    <n v="1"/>
    <s v="0-5"/>
    <n v="2"/>
    <n v="3"/>
    <x v="1"/>
    <n v="1"/>
    <s v="New Employee"/>
    <n v="0"/>
    <n v="0"/>
    <x v="0"/>
    <n v="0"/>
    <n v="0"/>
    <m/>
    <m/>
    <n v="0"/>
    <m/>
    <n v="0"/>
    <m/>
    <n v="0"/>
    <m/>
    <n v="0"/>
    <m/>
    <n v="0"/>
    <m/>
    <m/>
    <m/>
    <m/>
    <m/>
    <m/>
    <m/>
    <m/>
    <x v="3"/>
    <m/>
    <m/>
    <m/>
    <m/>
    <m/>
    <b v="1"/>
    <b v="1"/>
    <b v="1"/>
    <n v="0"/>
    <n v="0"/>
  </r>
  <r>
    <n v="50"/>
    <x v="1"/>
    <x v="1"/>
    <n v="1246"/>
    <x v="2"/>
    <n v="3"/>
    <s v="Near"/>
    <n v="3"/>
    <s v="Bachelor"/>
    <s v="Medical"/>
    <n v="1"/>
    <n v="644"/>
    <n v="1"/>
    <x v="3"/>
    <x v="1"/>
    <n v="99"/>
    <n v="3"/>
    <s v="High"/>
    <n v="5"/>
    <s v="Director"/>
    <x v="5"/>
    <n v="2"/>
    <x v="1"/>
    <x v="1"/>
    <n v="18200"/>
    <x v="2"/>
    <n v="7999"/>
    <n v="1"/>
    <s v="Y"/>
    <x v="1"/>
    <n v="11"/>
    <n v="3"/>
    <s v="Meet Expect"/>
    <n v="3"/>
    <s v="High"/>
    <n v="80"/>
    <n v="1"/>
    <s v="Basic"/>
    <n v="32"/>
    <s v="20+"/>
    <n v="2"/>
    <n v="3"/>
    <x v="1"/>
    <n v="32"/>
    <s v="Veteran"/>
    <n v="5"/>
    <n v="10"/>
    <x v="2"/>
    <n v="7"/>
    <n v="0"/>
    <m/>
    <m/>
    <n v="0"/>
    <m/>
    <n v="0"/>
    <m/>
    <n v="0"/>
    <m/>
    <n v="0"/>
    <m/>
    <n v="0"/>
    <m/>
    <m/>
    <m/>
    <m/>
    <m/>
    <m/>
    <m/>
    <m/>
    <x v="1"/>
    <m/>
    <m/>
    <m/>
    <m/>
    <m/>
    <b v="1"/>
    <b v="1"/>
    <b v="1"/>
    <n v="0"/>
    <n v="0"/>
  </r>
  <r>
    <n v="25"/>
    <x v="1"/>
    <x v="0"/>
    <n v="622"/>
    <x v="0"/>
    <n v="13"/>
    <s v="Far"/>
    <n v="1"/>
    <s v="Below College"/>
    <s v="Medical"/>
    <n v="1"/>
    <n v="645"/>
    <n v="2"/>
    <x v="0"/>
    <x v="1"/>
    <n v="40"/>
    <n v="3"/>
    <s v="High"/>
    <n v="1"/>
    <s v="Entry Level"/>
    <x v="6"/>
    <n v="3"/>
    <x v="2"/>
    <x v="1"/>
    <n v="2096"/>
    <x v="1"/>
    <n v="26376"/>
    <n v="1"/>
    <s v="Y"/>
    <x v="1"/>
    <n v="11"/>
    <n v="3"/>
    <s v="Meet Expect"/>
    <n v="3"/>
    <s v="High"/>
    <n v="80"/>
    <n v="0"/>
    <s v="None"/>
    <n v="7"/>
    <s v="6-10"/>
    <n v="1"/>
    <n v="3"/>
    <x v="1"/>
    <n v="7"/>
    <s v="Experienced"/>
    <n v="4"/>
    <n v="0"/>
    <x v="0"/>
    <n v="6"/>
    <n v="0"/>
    <m/>
    <m/>
    <n v="0"/>
    <m/>
    <n v="0"/>
    <m/>
    <n v="0"/>
    <m/>
    <n v="0"/>
    <m/>
    <n v="0"/>
    <m/>
    <m/>
    <m/>
    <m/>
    <m/>
    <m/>
    <m/>
    <m/>
    <x v="3"/>
    <m/>
    <m/>
    <m/>
    <m/>
    <m/>
    <b v="1"/>
    <b v="1"/>
    <b v="1"/>
    <n v="0"/>
    <n v="0"/>
  </r>
  <r>
    <n v="24"/>
    <x v="0"/>
    <x v="1"/>
    <n v="1287"/>
    <x v="1"/>
    <n v="7"/>
    <s v="Near"/>
    <n v="3"/>
    <s v="Bachelor"/>
    <s v="Life Sciences"/>
    <n v="1"/>
    <n v="647"/>
    <n v="1"/>
    <x v="3"/>
    <x v="0"/>
    <n v="55"/>
    <n v="3"/>
    <s v="High"/>
    <n v="1"/>
    <s v="Entry Level"/>
    <x v="2"/>
    <n v="3"/>
    <x v="2"/>
    <x v="1"/>
    <n v="2886"/>
    <x v="1"/>
    <n v="14168"/>
    <n v="1"/>
    <s v="Y"/>
    <x v="0"/>
    <n v="16"/>
    <n v="3"/>
    <s v="Meet Expect"/>
    <n v="4"/>
    <s v="Very High"/>
    <n v="80"/>
    <n v="1"/>
    <s v="Basic"/>
    <n v="6"/>
    <s v="6-10"/>
    <n v="4"/>
    <n v="3"/>
    <x v="1"/>
    <n v="6"/>
    <s v="Experienced"/>
    <n v="3"/>
    <n v="1"/>
    <x v="1"/>
    <n v="2"/>
    <n v="0"/>
    <m/>
    <m/>
    <n v="0"/>
    <m/>
    <n v="0"/>
    <m/>
    <n v="0"/>
    <m/>
    <n v="0"/>
    <m/>
    <n v="0"/>
    <m/>
    <m/>
    <m/>
    <m/>
    <m/>
    <m/>
    <m/>
    <m/>
    <x v="3"/>
    <m/>
    <m/>
    <m/>
    <m/>
    <m/>
    <b v="1"/>
    <b v="1"/>
    <b v="1"/>
    <n v="1"/>
    <n v="1"/>
  </r>
  <r>
    <n v="30"/>
    <x v="0"/>
    <x v="1"/>
    <n v="448"/>
    <x v="0"/>
    <n v="12"/>
    <s v="Far"/>
    <n v="4"/>
    <s v="Master"/>
    <s v="Life Sciences"/>
    <n v="1"/>
    <n v="648"/>
    <n v="2"/>
    <x v="0"/>
    <x v="1"/>
    <n v="74"/>
    <n v="2"/>
    <s v="Medium"/>
    <n v="1"/>
    <s v="Entry Level"/>
    <x v="6"/>
    <n v="1"/>
    <x v="3"/>
    <x v="1"/>
    <n v="2033"/>
    <x v="1"/>
    <n v="14470"/>
    <n v="1"/>
    <s v="Y"/>
    <x v="1"/>
    <n v="18"/>
    <n v="3"/>
    <s v="Meet Expect"/>
    <n v="3"/>
    <s v="High"/>
    <n v="80"/>
    <n v="1"/>
    <s v="Basic"/>
    <n v="1"/>
    <s v="0-5"/>
    <n v="2"/>
    <n v="4"/>
    <x v="3"/>
    <n v="1"/>
    <s v="New Employee"/>
    <n v="0"/>
    <n v="0"/>
    <x v="0"/>
    <n v="0"/>
    <n v="0"/>
    <m/>
    <m/>
    <n v="0"/>
    <m/>
    <n v="0"/>
    <m/>
    <n v="0"/>
    <m/>
    <n v="0"/>
    <m/>
    <n v="0"/>
    <m/>
    <m/>
    <m/>
    <m/>
    <m/>
    <m/>
    <m/>
    <m/>
    <x v="2"/>
    <m/>
    <m/>
    <m/>
    <m/>
    <m/>
    <b v="1"/>
    <b v="1"/>
    <b v="1"/>
    <n v="1"/>
    <n v="0"/>
  </r>
  <r>
    <n v="34"/>
    <x v="1"/>
    <x v="0"/>
    <n v="254"/>
    <x v="1"/>
    <n v="1"/>
    <s v="Near"/>
    <n v="2"/>
    <s v="College"/>
    <s v="Life Sciences"/>
    <n v="1"/>
    <n v="649"/>
    <n v="2"/>
    <x v="0"/>
    <x v="1"/>
    <n v="83"/>
    <n v="2"/>
    <s v="Medium"/>
    <n v="1"/>
    <s v="Entry Level"/>
    <x v="1"/>
    <n v="4"/>
    <x v="0"/>
    <x v="1"/>
    <n v="3622"/>
    <x v="0"/>
    <n v="22794"/>
    <n v="1"/>
    <s v="Y"/>
    <x v="0"/>
    <n v="13"/>
    <n v="3"/>
    <s v="Meet Expect"/>
    <n v="4"/>
    <s v="Very High"/>
    <n v="80"/>
    <n v="1"/>
    <s v="Basic"/>
    <n v="6"/>
    <s v="6-10"/>
    <n v="3"/>
    <n v="3"/>
    <x v="1"/>
    <n v="6"/>
    <s v="Experienced"/>
    <n v="5"/>
    <n v="1"/>
    <x v="1"/>
    <n v="3"/>
    <n v="0"/>
    <m/>
    <m/>
    <n v="0"/>
    <m/>
    <n v="0"/>
    <m/>
    <n v="0"/>
    <m/>
    <n v="0"/>
    <m/>
    <n v="0"/>
    <m/>
    <m/>
    <m/>
    <m/>
    <m/>
    <m/>
    <m/>
    <m/>
    <x v="2"/>
    <m/>
    <m/>
    <m/>
    <m/>
    <m/>
    <b v="1"/>
    <b v="1"/>
    <b v="1"/>
    <n v="0"/>
    <n v="1"/>
  </r>
  <r>
    <n v="31"/>
    <x v="0"/>
    <x v="0"/>
    <n v="1365"/>
    <x v="0"/>
    <n v="13"/>
    <s v="Far"/>
    <n v="4"/>
    <s v="Master"/>
    <s v="Medical"/>
    <n v="1"/>
    <n v="650"/>
    <n v="2"/>
    <x v="0"/>
    <x v="1"/>
    <n v="46"/>
    <n v="3"/>
    <s v="High"/>
    <n v="2"/>
    <s v="Junior"/>
    <x v="0"/>
    <n v="1"/>
    <x v="3"/>
    <x v="2"/>
    <n v="4233"/>
    <x v="0"/>
    <n v="11512"/>
    <n v="2"/>
    <s v="Y"/>
    <x v="1"/>
    <n v="17"/>
    <n v="3"/>
    <s v="Meet Expect"/>
    <n v="3"/>
    <s v="High"/>
    <n v="80"/>
    <n v="0"/>
    <s v="None"/>
    <n v="9"/>
    <s v="6-10"/>
    <n v="2"/>
    <n v="1"/>
    <x v="0"/>
    <n v="3"/>
    <s v="Early Career"/>
    <n v="1"/>
    <n v="1"/>
    <x v="1"/>
    <n v="2"/>
    <n v="0"/>
    <m/>
    <m/>
    <n v="0"/>
    <m/>
    <n v="0"/>
    <m/>
    <n v="0"/>
    <m/>
    <n v="0"/>
    <m/>
    <n v="0"/>
    <m/>
    <m/>
    <m/>
    <m/>
    <m/>
    <m/>
    <m/>
    <m/>
    <x v="2"/>
    <m/>
    <m/>
    <m/>
    <m/>
    <m/>
    <b v="1"/>
    <b v="1"/>
    <b v="1"/>
    <n v="1"/>
    <n v="0"/>
  </r>
  <r>
    <n v="35"/>
    <x v="1"/>
    <x v="0"/>
    <n v="538"/>
    <x v="1"/>
    <n v="25"/>
    <s v="Very Far"/>
    <n v="2"/>
    <s v="College"/>
    <s v="Other"/>
    <n v="1"/>
    <n v="652"/>
    <n v="1"/>
    <x v="3"/>
    <x v="1"/>
    <n v="54"/>
    <n v="2"/>
    <s v="Medium"/>
    <n v="2"/>
    <s v="Junior"/>
    <x v="2"/>
    <n v="4"/>
    <x v="0"/>
    <x v="0"/>
    <n v="3681"/>
    <x v="0"/>
    <n v="14004"/>
    <n v="4"/>
    <s v="Y"/>
    <x v="1"/>
    <n v="14"/>
    <n v="3"/>
    <s v="Meet Expect"/>
    <n v="4"/>
    <s v="Very High"/>
    <n v="80"/>
    <n v="0"/>
    <s v="None"/>
    <n v="9"/>
    <s v="6-10"/>
    <n v="3"/>
    <n v="3"/>
    <x v="1"/>
    <n v="3"/>
    <s v="Early Career"/>
    <n v="2"/>
    <n v="0"/>
    <x v="0"/>
    <n v="2"/>
    <n v="0"/>
    <m/>
    <m/>
    <n v="0"/>
    <m/>
    <n v="0"/>
    <m/>
    <n v="0"/>
    <m/>
    <n v="0"/>
    <m/>
    <n v="0"/>
    <m/>
    <m/>
    <m/>
    <m/>
    <m/>
    <m/>
    <m/>
    <m/>
    <x v="2"/>
    <m/>
    <m/>
    <m/>
    <m/>
    <m/>
    <b v="1"/>
    <b v="1"/>
    <b v="1"/>
    <n v="0"/>
    <n v="0"/>
  </r>
  <r>
    <n v="31"/>
    <x v="1"/>
    <x v="0"/>
    <n v="525"/>
    <x v="0"/>
    <n v="6"/>
    <s v="Near"/>
    <n v="4"/>
    <s v="Master"/>
    <s v="Medical"/>
    <n v="1"/>
    <n v="653"/>
    <n v="1"/>
    <x v="3"/>
    <x v="1"/>
    <n v="66"/>
    <n v="4"/>
    <s v="Very High"/>
    <n v="2"/>
    <s v="Junior"/>
    <x v="0"/>
    <n v="4"/>
    <x v="0"/>
    <x v="2"/>
    <n v="5460"/>
    <x v="0"/>
    <n v="6219"/>
    <n v="4"/>
    <s v="Y"/>
    <x v="1"/>
    <n v="22"/>
    <n v="4"/>
    <s v="Exceed Expect"/>
    <n v="4"/>
    <s v="Very High"/>
    <n v="80"/>
    <n v="2"/>
    <s v="Medium"/>
    <n v="13"/>
    <s v="11-20"/>
    <n v="4"/>
    <n v="4"/>
    <x v="3"/>
    <n v="7"/>
    <s v="Experienced"/>
    <n v="7"/>
    <n v="5"/>
    <x v="2"/>
    <n v="7"/>
    <n v="0"/>
    <m/>
    <m/>
    <n v="0"/>
    <m/>
    <n v="0"/>
    <m/>
    <n v="0"/>
    <m/>
    <n v="0"/>
    <m/>
    <n v="0"/>
    <m/>
    <m/>
    <m/>
    <m/>
    <m/>
    <m/>
    <m/>
    <m/>
    <x v="2"/>
    <m/>
    <m/>
    <m/>
    <m/>
    <m/>
    <b v="1"/>
    <b v="1"/>
    <b v="1"/>
    <n v="0"/>
    <n v="0"/>
  </r>
  <r>
    <n v="27"/>
    <x v="1"/>
    <x v="0"/>
    <n v="798"/>
    <x v="1"/>
    <n v="6"/>
    <s v="Near"/>
    <n v="4"/>
    <s v="Master"/>
    <s v="Medical"/>
    <n v="1"/>
    <n v="655"/>
    <n v="1"/>
    <x v="3"/>
    <x v="0"/>
    <n v="66"/>
    <n v="2"/>
    <s v="Medium"/>
    <n v="1"/>
    <s v="Entry Level"/>
    <x v="1"/>
    <n v="3"/>
    <x v="2"/>
    <x v="2"/>
    <n v="2187"/>
    <x v="1"/>
    <n v="5013"/>
    <n v="0"/>
    <s v="Y"/>
    <x v="1"/>
    <n v="12"/>
    <n v="3"/>
    <s v="Meet Expect"/>
    <n v="3"/>
    <s v="High"/>
    <n v="80"/>
    <n v="2"/>
    <s v="Medium"/>
    <n v="6"/>
    <s v="6-10"/>
    <n v="5"/>
    <n v="2"/>
    <x v="2"/>
    <n v="5"/>
    <s v="Experienced"/>
    <n v="3"/>
    <n v="0"/>
    <x v="0"/>
    <n v="3"/>
    <n v="0"/>
    <m/>
    <m/>
    <n v="0"/>
    <m/>
    <n v="0"/>
    <m/>
    <n v="0"/>
    <m/>
    <n v="0"/>
    <m/>
    <n v="0"/>
    <m/>
    <m/>
    <m/>
    <m/>
    <m/>
    <m/>
    <m/>
    <m/>
    <x v="2"/>
    <m/>
    <m/>
    <m/>
    <m/>
    <m/>
    <b v="1"/>
    <b v="1"/>
    <b v="1"/>
    <n v="0"/>
    <n v="0"/>
  </r>
  <r>
    <n v="37"/>
    <x v="1"/>
    <x v="0"/>
    <n v="558"/>
    <x v="0"/>
    <n v="2"/>
    <s v="Near"/>
    <n v="3"/>
    <s v="Bachelor"/>
    <s v="Marketing"/>
    <n v="1"/>
    <n v="656"/>
    <n v="4"/>
    <x v="2"/>
    <x v="1"/>
    <n v="75"/>
    <n v="3"/>
    <s v="High"/>
    <n v="2"/>
    <s v="Junior"/>
    <x v="0"/>
    <n v="3"/>
    <x v="2"/>
    <x v="1"/>
    <n v="9602"/>
    <x v="2"/>
    <n v="3010"/>
    <n v="4"/>
    <s v="Y"/>
    <x v="0"/>
    <n v="11"/>
    <n v="3"/>
    <s v="Meet Expect"/>
    <n v="3"/>
    <s v="High"/>
    <n v="80"/>
    <n v="1"/>
    <s v="Basic"/>
    <n v="17"/>
    <s v="11-20"/>
    <n v="3"/>
    <n v="2"/>
    <x v="2"/>
    <n v="3"/>
    <s v="Early Career"/>
    <n v="0"/>
    <n v="1"/>
    <x v="1"/>
    <n v="0"/>
    <n v="0"/>
    <m/>
    <m/>
    <n v="0"/>
    <m/>
    <n v="0"/>
    <m/>
    <n v="0"/>
    <m/>
    <n v="0"/>
    <m/>
    <n v="0"/>
    <m/>
    <m/>
    <m/>
    <m/>
    <m/>
    <m/>
    <m/>
    <m/>
    <x v="0"/>
    <m/>
    <m/>
    <m/>
    <m/>
    <m/>
    <b v="1"/>
    <b v="1"/>
    <b v="1"/>
    <n v="0"/>
    <n v="1"/>
  </r>
  <r>
    <n v="20"/>
    <x v="1"/>
    <x v="0"/>
    <n v="959"/>
    <x v="1"/>
    <n v="1"/>
    <s v="Near"/>
    <n v="3"/>
    <s v="Bachelor"/>
    <s v="Life Sciences"/>
    <n v="1"/>
    <n v="657"/>
    <n v="4"/>
    <x v="2"/>
    <x v="0"/>
    <n v="83"/>
    <n v="2"/>
    <s v="Medium"/>
    <n v="1"/>
    <s v="Entry Level"/>
    <x v="1"/>
    <n v="2"/>
    <x v="1"/>
    <x v="0"/>
    <n v="2836"/>
    <x v="1"/>
    <n v="11757"/>
    <n v="1"/>
    <s v="Y"/>
    <x v="1"/>
    <n v="13"/>
    <n v="3"/>
    <s v="Meet Expect"/>
    <n v="4"/>
    <s v="Very High"/>
    <n v="80"/>
    <n v="0"/>
    <s v="None"/>
    <n v="1"/>
    <s v="0-5"/>
    <n v="0"/>
    <n v="4"/>
    <x v="3"/>
    <n v="1"/>
    <s v="New Employee"/>
    <n v="0"/>
    <n v="0"/>
    <x v="0"/>
    <n v="0"/>
    <n v="0"/>
    <m/>
    <m/>
    <n v="0"/>
    <m/>
    <n v="0"/>
    <m/>
    <n v="0"/>
    <m/>
    <n v="0"/>
    <m/>
    <n v="0"/>
    <m/>
    <m/>
    <m/>
    <m/>
    <m/>
    <m/>
    <m/>
    <m/>
    <x v="3"/>
    <m/>
    <m/>
    <m/>
    <m/>
    <m/>
    <b v="1"/>
    <b v="1"/>
    <b v="1"/>
    <n v="0"/>
    <n v="0"/>
  </r>
  <r>
    <n v="42"/>
    <x v="1"/>
    <x v="0"/>
    <n v="622"/>
    <x v="1"/>
    <n v="2"/>
    <s v="Near"/>
    <n v="4"/>
    <s v="Master"/>
    <s v="Life Sciences"/>
    <n v="1"/>
    <n v="659"/>
    <n v="3"/>
    <x v="1"/>
    <x v="0"/>
    <n v="81"/>
    <n v="3"/>
    <s v="High"/>
    <n v="2"/>
    <s v="Junior"/>
    <x v="4"/>
    <n v="4"/>
    <x v="0"/>
    <x v="1"/>
    <n v="4089"/>
    <x v="0"/>
    <n v="5718"/>
    <n v="1"/>
    <s v="Y"/>
    <x v="1"/>
    <n v="13"/>
    <n v="3"/>
    <s v="Meet Expect"/>
    <n v="2"/>
    <s v="Medium"/>
    <n v="80"/>
    <n v="2"/>
    <s v="Medium"/>
    <n v="10"/>
    <s v="6-10"/>
    <n v="4"/>
    <n v="3"/>
    <x v="1"/>
    <n v="10"/>
    <s v="Veteran"/>
    <n v="2"/>
    <n v="2"/>
    <x v="1"/>
    <n v="2"/>
    <n v="0"/>
    <m/>
    <m/>
    <n v="0"/>
    <m/>
    <n v="0"/>
    <m/>
    <n v="0"/>
    <m/>
    <n v="0"/>
    <m/>
    <n v="0"/>
    <m/>
    <m/>
    <m/>
    <m/>
    <m/>
    <m/>
    <m/>
    <m/>
    <x v="0"/>
    <m/>
    <m/>
    <m/>
    <m/>
    <m/>
    <b v="1"/>
    <b v="1"/>
    <b v="1"/>
    <n v="0"/>
    <n v="0"/>
  </r>
  <r>
    <n v="43"/>
    <x v="1"/>
    <x v="0"/>
    <n v="782"/>
    <x v="1"/>
    <n v="6"/>
    <s v="Near"/>
    <n v="4"/>
    <s v="Master"/>
    <s v="Other"/>
    <n v="1"/>
    <n v="661"/>
    <n v="2"/>
    <x v="0"/>
    <x v="1"/>
    <n v="50"/>
    <n v="2"/>
    <s v="Medium"/>
    <n v="4"/>
    <s v="Manager"/>
    <x v="7"/>
    <n v="4"/>
    <x v="0"/>
    <x v="2"/>
    <n v="16627"/>
    <x v="2"/>
    <n v="2671"/>
    <n v="4"/>
    <s v="Y"/>
    <x v="0"/>
    <n v="14"/>
    <n v="3"/>
    <s v="Meet Expect"/>
    <n v="3"/>
    <s v="High"/>
    <n v="80"/>
    <n v="1"/>
    <s v="Basic"/>
    <n v="21"/>
    <s v="20+"/>
    <n v="3"/>
    <n v="2"/>
    <x v="2"/>
    <n v="1"/>
    <s v="New Employee"/>
    <n v="0"/>
    <n v="0"/>
    <x v="0"/>
    <n v="0"/>
    <n v="0"/>
    <m/>
    <m/>
    <n v="0"/>
    <m/>
    <n v="0"/>
    <m/>
    <n v="0"/>
    <m/>
    <n v="0"/>
    <m/>
    <n v="0"/>
    <m/>
    <m/>
    <m/>
    <m/>
    <m/>
    <m/>
    <m/>
    <m/>
    <x v="0"/>
    <m/>
    <m/>
    <m/>
    <m/>
    <m/>
    <b v="1"/>
    <b v="1"/>
    <b v="1"/>
    <n v="0"/>
    <n v="1"/>
  </r>
  <r>
    <n v="38"/>
    <x v="1"/>
    <x v="0"/>
    <n v="362"/>
    <x v="1"/>
    <n v="1"/>
    <s v="Near"/>
    <n v="1"/>
    <s v="Below College"/>
    <s v="Life Sciences"/>
    <n v="1"/>
    <n v="662"/>
    <n v="3"/>
    <x v="1"/>
    <x v="0"/>
    <n v="43"/>
    <n v="3"/>
    <s v="High"/>
    <n v="1"/>
    <s v="Entry Level"/>
    <x v="1"/>
    <n v="1"/>
    <x v="3"/>
    <x v="0"/>
    <n v="2619"/>
    <x v="1"/>
    <n v="14561"/>
    <n v="3"/>
    <s v="Y"/>
    <x v="1"/>
    <n v="17"/>
    <n v="3"/>
    <s v="Meet Expect"/>
    <n v="4"/>
    <s v="Very High"/>
    <n v="80"/>
    <n v="0"/>
    <s v="None"/>
    <n v="8"/>
    <s v="6-10"/>
    <n v="3"/>
    <n v="2"/>
    <x v="2"/>
    <n v="0"/>
    <s v="New Employee"/>
    <n v="0"/>
    <n v="0"/>
    <x v="0"/>
    <n v="0"/>
    <n v="0"/>
    <m/>
    <m/>
    <n v="0"/>
    <m/>
    <n v="0"/>
    <m/>
    <n v="0"/>
    <m/>
    <n v="0"/>
    <m/>
    <n v="0"/>
    <m/>
    <m/>
    <m/>
    <m/>
    <m/>
    <m/>
    <m/>
    <m/>
    <x v="0"/>
    <m/>
    <m/>
    <m/>
    <m/>
    <m/>
    <b v="1"/>
    <b v="1"/>
    <b v="1"/>
    <n v="0"/>
    <n v="0"/>
  </r>
  <r>
    <n v="43"/>
    <x v="1"/>
    <x v="1"/>
    <n v="1001"/>
    <x v="1"/>
    <n v="9"/>
    <s v="Near"/>
    <n v="5"/>
    <s v="Doctor"/>
    <s v="Medical"/>
    <n v="1"/>
    <n v="663"/>
    <n v="4"/>
    <x v="2"/>
    <x v="1"/>
    <n v="72"/>
    <n v="3"/>
    <s v="High"/>
    <n v="2"/>
    <s v="Junior"/>
    <x v="2"/>
    <n v="3"/>
    <x v="2"/>
    <x v="2"/>
    <n v="5679"/>
    <x v="0"/>
    <n v="19627"/>
    <n v="3"/>
    <s v="Y"/>
    <x v="0"/>
    <n v="13"/>
    <n v="3"/>
    <s v="Meet Expect"/>
    <n v="2"/>
    <s v="Medium"/>
    <n v="80"/>
    <n v="1"/>
    <s v="Basic"/>
    <n v="10"/>
    <s v="6-10"/>
    <n v="3"/>
    <n v="3"/>
    <x v="1"/>
    <n v="8"/>
    <s v="Veteran"/>
    <n v="7"/>
    <n v="4"/>
    <x v="2"/>
    <n v="7"/>
    <n v="0"/>
    <m/>
    <m/>
    <n v="0"/>
    <m/>
    <n v="0"/>
    <m/>
    <n v="0"/>
    <m/>
    <n v="0"/>
    <m/>
    <n v="0"/>
    <m/>
    <m/>
    <m/>
    <m/>
    <m/>
    <m/>
    <m/>
    <m/>
    <x v="0"/>
    <m/>
    <m/>
    <m/>
    <m/>
    <m/>
    <b v="1"/>
    <b v="1"/>
    <b v="1"/>
    <n v="0"/>
    <n v="1"/>
  </r>
  <r>
    <n v="48"/>
    <x v="1"/>
    <x v="0"/>
    <n v="1236"/>
    <x v="1"/>
    <n v="1"/>
    <s v="Near"/>
    <n v="4"/>
    <s v="Master"/>
    <s v="Life Sciences"/>
    <n v="1"/>
    <n v="664"/>
    <n v="4"/>
    <x v="2"/>
    <x v="0"/>
    <n v="40"/>
    <n v="2"/>
    <s v="Medium"/>
    <n v="4"/>
    <s v="Manager"/>
    <x v="5"/>
    <n v="1"/>
    <x v="3"/>
    <x v="1"/>
    <n v="15402"/>
    <x v="2"/>
    <n v="17997"/>
    <n v="7"/>
    <s v="Y"/>
    <x v="1"/>
    <n v="11"/>
    <n v="3"/>
    <s v="Meet Expect"/>
    <n v="1"/>
    <s v="Low"/>
    <n v="80"/>
    <n v="1"/>
    <s v="Basic"/>
    <n v="21"/>
    <s v="20+"/>
    <n v="3"/>
    <n v="1"/>
    <x v="0"/>
    <n v="3"/>
    <s v="Early Career"/>
    <n v="2"/>
    <n v="0"/>
    <x v="0"/>
    <n v="2"/>
    <n v="0"/>
    <m/>
    <m/>
    <n v="0"/>
    <m/>
    <n v="0"/>
    <m/>
    <n v="0"/>
    <m/>
    <n v="0"/>
    <m/>
    <n v="0"/>
    <m/>
    <m/>
    <m/>
    <m/>
    <m/>
    <m/>
    <m/>
    <m/>
    <x v="1"/>
    <m/>
    <m/>
    <m/>
    <m/>
    <m/>
    <b v="1"/>
    <b v="1"/>
    <b v="1"/>
    <n v="0"/>
    <n v="0"/>
  </r>
  <r>
    <n v="44"/>
    <x v="1"/>
    <x v="0"/>
    <n v="1112"/>
    <x v="2"/>
    <n v="1"/>
    <s v="Near"/>
    <n v="4"/>
    <s v="Master"/>
    <s v="Life Sciences"/>
    <n v="1"/>
    <n v="665"/>
    <n v="1"/>
    <x v="3"/>
    <x v="0"/>
    <n v="50"/>
    <n v="2"/>
    <s v="Medium"/>
    <n v="2"/>
    <s v="Junior"/>
    <x v="8"/>
    <n v="3"/>
    <x v="2"/>
    <x v="0"/>
    <n v="5985"/>
    <x v="0"/>
    <n v="26894"/>
    <n v="4"/>
    <s v="Y"/>
    <x v="1"/>
    <n v="11"/>
    <n v="3"/>
    <s v="Meet Expect"/>
    <n v="2"/>
    <s v="Medium"/>
    <n v="80"/>
    <n v="0"/>
    <s v="None"/>
    <n v="10"/>
    <s v="6-10"/>
    <n v="1"/>
    <n v="4"/>
    <x v="3"/>
    <n v="2"/>
    <s v="Early Career"/>
    <n v="2"/>
    <n v="0"/>
    <x v="0"/>
    <n v="2"/>
    <n v="0"/>
    <m/>
    <m/>
    <n v="0"/>
    <m/>
    <n v="0"/>
    <m/>
    <n v="0"/>
    <m/>
    <n v="0"/>
    <m/>
    <n v="0"/>
    <m/>
    <m/>
    <m/>
    <m/>
    <m/>
    <m/>
    <m/>
    <m/>
    <x v="0"/>
    <m/>
    <m/>
    <m/>
    <m/>
    <m/>
    <b v="1"/>
    <b v="1"/>
    <b v="1"/>
    <n v="0"/>
    <n v="0"/>
  </r>
  <r>
    <n v="34"/>
    <x v="1"/>
    <x v="0"/>
    <n v="204"/>
    <x v="0"/>
    <n v="14"/>
    <s v="Far"/>
    <n v="3"/>
    <s v="Bachelor"/>
    <s v="Technical Degree"/>
    <n v="1"/>
    <n v="666"/>
    <n v="3"/>
    <x v="1"/>
    <x v="0"/>
    <n v="31"/>
    <n v="3"/>
    <s v="High"/>
    <n v="1"/>
    <s v="Entry Level"/>
    <x v="6"/>
    <n v="3"/>
    <x v="2"/>
    <x v="2"/>
    <n v="2579"/>
    <x v="1"/>
    <n v="2912"/>
    <n v="1"/>
    <s v="Y"/>
    <x v="0"/>
    <n v="18"/>
    <n v="3"/>
    <s v="Meet Expect"/>
    <n v="4"/>
    <s v="Very High"/>
    <n v="80"/>
    <n v="2"/>
    <s v="Medium"/>
    <n v="8"/>
    <s v="6-10"/>
    <n v="3"/>
    <n v="3"/>
    <x v="1"/>
    <n v="8"/>
    <s v="Veteran"/>
    <n v="2"/>
    <n v="0"/>
    <x v="0"/>
    <n v="6"/>
    <n v="0"/>
    <m/>
    <m/>
    <n v="0"/>
    <m/>
    <n v="0"/>
    <m/>
    <n v="0"/>
    <m/>
    <n v="0"/>
    <m/>
    <n v="0"/>
    <m/>
    <m/>
    <m/>
    <m/>
    <m/>
    <m/>
    <m/>
    <m/>
    <x v="2"/>
    <m/>
    <m/>
    <m/>
    <m/>
    <m/>
    <b v="1"/>
    <b v="1"/>
    <b v="1"/>
    <n v="0"/>
    <n v="1"/>
  </r>
  <r>
    <n v="27"/>
    <x v="0"/>
    <x v="0"/>
    <n v="1420"/>
    <x v="0"/>
    <n v="2"/>
    <s v="Near"/>
    <n v="1"/>
    <s v="Below College"/>
    <s v="Marketing"/>
    <n v="1"/>
    <n v="667"/>
    <n v="3"/>
    <x v="1"/>
    <x v="1"/>
    <n v="85"/>
    <n v="3"/>
    <s v="High"/>
    <n v="1"/>
    <s v="Entry Level"/>
    <x v="6"/>
    <n v="1"/>
    <x v="3"/>
    <x v="2"/>
    <n v="3041"/>
    <x v="0"/>
    <n v="16346"/>
    <n v="0"/>
    <s v="Y"/>
    <x v="1"/>
    <n v="11"/>
    <n v="3"/>
    <s v="Meet Expect"/>
    <n v="2"/>
    <s v="Medium"/>
    <n v="80"/>
    <n v="1"/>
    <s v="Basic"/>
    <n v="5"/>
    <s v="0-5"/>
    <n v="3"/>
    <n v="3"/>
    <x v="1"/>
    <n v="4"/>
    <s v="Experienced"/>
    <n v="3"/>
    <n v="0"/>
    <x v="0"/>
    <n v="2"/>
    <n v="0"/>
    <m/>
    <m/>
    <n v="0"/>
    <m/>
    <n v="0"/>
    <m/>
    <n v="0"/>
    <m/>
    <n v="0"/>
    <m/>
    <n v="0"/>
    <m/>
    <m/>
    <m/>
    <m/>
    <m/>
    <m/>
    <m/>
    <m/>
    <x v="2"/>
    <m/>
    <m/>
    <m/>
    <m/>
    <m/>
    <b v="1"/>
    <b v="1"/>
    <b v="1"/>
    <n v="1"/>
    <n v="0"/>
  </r>
  <r>
    <n v="21"/>
    <x v="1"/>
    <x v="0"/>
    <n v="1343"/>
    <x v="0"/>
    <n v="22"/>
    <s v="Very Far"/>
    <n v="1"/>
    <s v="Below College"/>
    <s v="Technical Degree"/>
    <n v="1"/>
    <n v="669"/>
    <n v="3"/>
    <x v="1"/>
    <x v="1"/>
    <n v="49"/>
    <n v="3"/>
    <s v="High"/>
    <n v="1"/>
    <s v="Entry Level"/>
    <x v="6"/>
    <n v="3"/>
    <x v="2"/>
    <x v="0"/>
    <n v="3447"/>
    <x v="0"/>
    <n v="24444"/>
    <n v="1"/>
    <s v="Y"/>
    <x v="1"/>
    <n v="11"/>
    <n v="3"/>
    <s v="Meet Expect"/>
    <n v="3"/>
    <s v="High"/>
    <n v="80"/>
    <n v="0"/>
    <s v="None"/>
    <n v="3"/>
    <s v="0-5"/>
    <n v="2"/>
    <n v="3"/>
    <x v="1"/>
    <n v="3"/>
    <s v="Early Career"/>
    <n v="2"/>
    <n v="1"/>
    <x v="1"/>
    <n v="2"/>
    <n v="0"/>
    <m/>
    <m/>
    <n v="0"/>
    <m/>
    <n v="0"/>
    <m/>
    <n v="0"/>
    <m/>
    <n v="0"/>
    <m/>
    <n v="0"/>
    <m/>
    <m/>
    <m/>
    <m/>
    <m/>
    <m/>
    <m/>
    <m/>
    <x v="3"/>
    <m/>
    <m/>
    <m/>
    <m/>
    <m/>
    <b v="1"/>
    <b v="1"/>
    <b v="1"/>
    <n v="0"/>
    <n v="0"/>
  </r>
  <r>
    <n v="44"/>
    <x v="1"/>
    <x v="0"/>
    <n v="1315"/>
    <x v="1"/>
    <n v="3"/>
    <s v="Near"/>
    <n v="4"/>
    <s v="Master"/>
    <s v="Other"/>
    <n v="1"/>
    <n v="671"/>
    <n v="4"/>
    <x v="2"/>
    <x v="1"/>
    <n v="35"/>
    <n v="3"/>
    <s v="High"/>
    <n v="5"/>
    <s v="Director"/>
    <x v="5"/>
    <n v="4"/>
    <x v="0"/>
    <x v="1"/>
    <n v="19513"/>
    <x v="2"/>
    <n v="9358"/>
    <n v="4"/>
    <s v="Y"/>
    <x v="0"/>
    <n v="12"/>
    <n v="3"/>
    <s v="Meet Expect"/>
    <n v="1"/>
    <s v="Low"/>
    <n v="80"/>
    <n v="1"/>
    <s v="Basic"/>
    <n v="26"/>
    <s v="20+"/>
    <n v="2"/>
    <n v="4"/>
    <x v="3"/>
    <n v="2"/>
    <s v="Early Career"/>
    <n v="2"/>
    <n v="0"/>
    <x v="0"/>
    <n v="1"/>
    <n v="0"/>
    <m/>
    <m/>
    <n v="0"/>
    <m/>
    <n v="0"/>
    <m/>
    <n v="0"/>
    <m/>
    <n v="0"/>
    <m/>
    <n v="0"/>
    <m/>
    <m/>
    <m/>
    <m/>
    <m/>
    <m/>
    <m/>
    <m/>
    <x v="0"/>
    <m/>
    <m/>
    <m/>
    <m/>
    <m/>
    <b v="1"/>
    <b v="1"/>
    <b v="1"/>
    <n v="0"/>
    <n v="1"/>
  </r>
  <r>
    <n v="22"/>
    <x v="1"/>
    <x v="0"/>
    <n v="604"/>
    <x v="1"/>
    <n v="6"/>
    <s v="Near"/>
    <n v="1"/>
    <s v="Below College"/>
    <s v="Medical"/>
    <n v="1"/>
    <n v="675"/>
    <n v="1"/>
    <x v="3"/>
    <x v="1"/>
    <n v="69"/>
    <n v="3"/>
    <s v="High"/>
    <n v="1"/>
    <s v="Entry Level"/>
    <x v="1"/>
    <n v="3"/>
    <x v="2"/>
    <x v="1"/>
    <n v="2773"/>
    <x v="1"/>
    <n v="12145"/>
    <n v="0"/>
    <s v="Y"/>
    <x v="1"/>
    <n v="20"/>
    <n v="4"/>
    <s v="Exceed Expect"/>
    <n v="4"/>
    <s v="Very High"/>
    <n v="80"/>
    <n v="0"/>
    <s v="None"/>
    <n v="3"/>
    <s v="0-5"/>
    <n v="3"/>
    <n v="3"/>
    <x v="1"/>
    <n v="2"/>
    <s v="Early Career"/>
    <n v="2"/>
    <n v="2"/>
    <x v="1"/>
    <n v="2"/>
    <n v="0"/>
    <m/>
    <m/>
    <n v="0"/>
    <m/>
    <n v="0"/>
    <m/>
    <n v="0"/>
    <m/>
    <n v="0"/>
    <m/>
    <n v="0"/>
    <m/>
    <m/>
    <m/>
    <m/>
    <m/>
    <m/>
    <m/>
    <m/>
    <x v="3"/>
    <m/>
    <m/>
    <m/>
    <m/>
    <m/>
    <b v="1"/>
    <b v="1"/>
    <b v="1"/>
    <n v="0"/>
    <n v="0"/>
  </r>
  <r>
    <n v="33"/>
    <x v="1"/>
    <x v="0"/>
    <n v="1216"/>
    <x v="0"/>
    <n v="8"/>
    <s v="Near"/>
    <n v="4"/>
    <s v="Master"/>
    <s v="Marketing"/>
    <n v="1"/>
    <n v="677"/>
    <n v="3"/>
    <x v="1"/>
    <x v="1"/>
    <n v="39"/>
    <n v="3"/>
    <s v="High"/>
    <n v="2"/>
    <s v="Junior"/>
    <x v="0"/>
    <n v="3"/>
    <x v="2"/>
    <x v="2"/>
    <n v="7104"/>
    <x v="2"/>
    <n v="20431"/>
    <n v="0"/>
    <s v="Y"/>
    <x v="1"/>
    <n v="12"/>
    <n v="3"/>
    <s v="Meet Expect"/>
    <n v="4"/>
    <s v="Very High"/>
    <n v="80"/>
    <n v="0"/>
    <s v="None"/>
    <n v="6"/>
    <s v="6-10"/>
    <n v="3"/>
    <n v="3"/>
    <x v="1"/>
    <n v="5"/>
    <s v="Experienced"/>
    <n v="0"/>
    <n v="1"/>
    <x v="1"/>
    <n v="2"/>
    <n v="0"/>
    <m/>
    <m/>
    <n v="0"/>
    <m/>
    <n v="0"/>
    <m/>
    <n v="0"/>
    <m/>
    <n v="0"/>
    <m/>
    <n v="0"/>
    <m/>
    <m/>
    <m/>
    <m/>
    <m/>
    <m/>
    <m/>
    <m/>
    <x v="2"/>
    <m/>
    <m/>
    <m/>
    <m/>
    <m/>
    <b v="1"/>
    <b v="1"/>
    <b v="1"/>
    <n v="0"/>
    <n v="0"/>
  </r>
  <r>
    <n v="32"/>
    <x v="1"/>
    <x v="0"/>
    <n v="646"/>
    <x v="1"/>
    <n v="9"/>
    <s v="Near"/>
    <n v="4"/>
    <s v="Master"/>
    <s v="Life Sciences"/>
    <n v="1"/>
    <n v="679"/>
    <n v="1"/>
    <x v="3"/>
    <x v="0"/>
    <n v="92"/>
    <n v="3"/>
    <s v="High"/>
    <n v="2"/>
    <s v="Junior"/>
    <x v="1"/>
    <n v="4"/>
    <x v="0"/>
    <x v="1"/>
    <n v="6322"/>
    <x v="0"/>
    <n v="18089"/>
    <n v="1"/>
    <s v="Y"/>
    <x v="0"/>
    <n v="12"/>
    <n v="3"/>
    <s v="Meet Expect"/>
    <n v="4"/>
    <s v="Very High"/>
    <n v="80"/>
    <n v="1"/>
    <s v="Basic"/>
    <n v="6"/>
    <s v="6-10"/>
    <n v="2"/>
    <n v="2"/>
    <x v="2"/>
    <n v="6"/>
    <s v="Experienced"/>
    <n v="4"/>
    <n v="0"/>
    <x v="0"/>
    <n v="5"/>
    <n v="0"/>
    <m/>
    <m/>
    <n v="0"/>
    <m/>
    <n v="0"/>
    <m/>
    <n v="0"/>
    <m/>
    <n v="0"/>
    <m/>
    <n v="0"/>
    <m/>
    <m/>
    <m/>
    <m/>
    <m/>
    <m/>
    <m/>
    <m/>
    <x v="2"/>
    <m/>
    <m/>
    <m/>
    <m/>
    <m/>
    <b v="1"/>
    <b v="1"/>
    <b v="1"/>
    <n v="0"/>
    <n v="1"/>
  </r>
  <r>
    <n v="30"/>
    <x v="1"/>
    <x v="1"/>
    <n v="160"/>
    <x v="1"/>
    <n v="3"/>
    <s v="Near"/>
    <n v="3"/>
    <s v="Bachelor"/>
    <s v="Medical"/>
    <n v="1"/>
    <n v="680"/>
    <n v="3"/>
    <x v="1"/>
    <x v="0"/>
    <n v="71"/>
    <n v="3"/>
    <s v="High"/>
    <n v="1"/>
    <s v="Entry Level"/>
    <x v="1"/>
    <n v="3"/>
    <x v="2"/>
    <x v="2"/>
    <n v="2083"/>
    <x v="1"/>
    <n v="22653"/>
    <n v="1"/>
    <s v="Y"/>
    <x v="1"/>
    <n v="20"/>
    <n v="4"/>
    <s v="Exceed Expect"/>
    <n v="3"/>
    <s v="High"/>
    <n v="80"/>
    <n v="1"/>
    <s v="Basic"/>
    <n v="1"/>
    <s v="0-5"/>
    <n v="2"/>
    <n v="3"/>
    <x v="1"/>
    <n v="1"/>
    <s v="New Employee"/>
    <n v="0"/>
    <n v="0"/>
    <x v="0"/>
    <n v="0"/>
    <n v="0"/>
    <m/>
    <m/>
    <n v="0"/>
    <m/>
    <n v="0"/>
    <m/>
    <n v="0"/>
    <m/>
    <n v="0"/>
    <m/>
    <n v="0"/>
    <m/>
    <m/>
    <m/>
    <m/>
    <m/>
    <m/>
    <m/>
    <m/>
    <x v="2"/>
    <m/>
    <m/>
    <m/>
    <m/>
    <m/>
    <b v="1"/>
    <b v="1"/>
    <b v="1"/>
    <n v="0"/>
    <n v="0"/>
  </r>
  <r>
    <n v="53"/>
    <x v="1"/>
    <x v="0"/>
    <n v="238"/>
    <x v="0"/>
    <n v="1"/>
    <s v="Near"/>
    <n v="1"/>
    <s v="Below College"/>
    <s v="Medical"/>
    <n v="1"/>
    <n v="682"/>
    <n v="4"/>
    <x v="2"/>
    <x v="0"/>
    <n v="34"/>
    <n v="3"/>
    <s v="High"/>
    <n v="2"/>
    <s v="Junior"/>
    <x v="0"/>
    <n v="1"/>
    <x v="3"/>
    <x v="0"/>
    <n v="8381"/>
    <x v="2"/>
    <n v="7507"/>
    <n v="7"/>
    <s v="Y"/>
    <x v="1"/>
    <n v="20"/>
    <n v="4"/>
    <s v="Exceed Expect"/>
    <n v="4"/>
    <s v="Very High"/>
    <n v="80"/>
    <n v="0"/>
    <s v="None"/>
    <n v="18"/>
    <s v="11-20"/>
    <n v="2"/>
    <n v="4"/>
    <x v="3"/>
    <n v="14"/>
    <s v="Veteran"/>
    <n v="7"/>
    <n v="8"/>
    <x v="2"/>
    <n v="10"/>
    <n v="0"/>
    <m/>
    <m/>
    <n v="0"/>
    <m/>
    <n v="0"/>
    <m/>
    <n v="0"/>
    <m/>
    <n v="0"/>
    <m/>
    <n v="0"/>
    <m/>
    <m/>
    <m/>
    <m/>
    <m/>
    <m/>
    <m/>
    <m/>
    <x v="1"/>
    <m/>
    <m/>
    <m/>
    <m/>
    <m/>
    <b v="1"/>
    <b v="1"/>
    <b v="1"/>
    <n v="0"/>
    <n v="0"/>
  </r>
  <r>
    <n v="34"/>
    <x v="1"/>
    <x v="0"/>
    <n v="1397"/>
    <x v="1"/>
    <n v="1"/>
    <s v="Near"/>
    <n v="5"/>
    <s v="Doctor"/>
    <s v="Life Sciences"/>
    <n v="1"/>
    <n v="683"/>
    <n v="2"/>
    <x v="0"/>
    <x v="1"/>
    <n v="42"/>
    <n v="3"/>
    <s v="High"/>
    <n v="1"/>
    <s v="Entry Level"/>
    <x v="1"/>
    <n v="4"/>
    <x v="0"/>
    <x v="1"/>
    <n v="2691"/>
    <x v="1"/>
    <n v="7660"/>
    <n v="1"/>
    <s v="Y"/>
    <x v="1"/>
    <n v="12"/>
    <n v="3"/>
    <s v="Meet Expect"/>
    <n v="4"/>
    <s v="Very High"/>
    <n v="80"/>
    <n v="1"/>
    <s v="Basic"/>
    <n v="10"/>
    <s v="6-10"/>
    <n v="4"/>
    <n v="2"/>
    <x v="2"/>
    <n v="10"/>
    <s v="Veteran"/>
    <n v="9"/>
    <n v="8"/>
    <x v="2"/>
    <n v="8"/>
    <n v="0"/>
    <m/>
    <m/>
    <n v="0"/>
    <m/>
    <n v="0"/>
    <m/>
    <n v="0"/>
    <m/>
    <n v="0"/>
    <m/>
    <n v="0"/>
    <m/>
    <m/>
    <m/>
    <m/>
    <m/>
    <m/>
    <m/>
    <m/>
    <x v="2"/>
    <m/>
    <m/>
    <m/>
    <m/>
    <m/>
    <b v="1"/>
    <b v="1"/>
    <b v="1"/>
    <n v="0"/>
    <n v="0"/>
  </r>
  <r>
    <n v="45"/>
    <x v="0"/>
    <x v="1"/>
    <n v="306"/>
    <x v="0"/>
    <n v="26"/>
    <s v="Very Far"/>
    <n v="4"/>
    <s v="Master"/>
    <s v="Life Sciences"/>
    <n v="1"/>
    <n v="684"/>
    <n v="1"/>
    <x v="3"/>
    <x v="0"/>
    <n v="100"/>
    <n v="3"/>
    <s v="High"/>
    <n v="2"/>
    <s v="Junior"/>
    <x v="0"/>
    <n v="1"/>
    <x v="3"/>
    <x v="1"/>
    <n v="4286"/>
    <x v="0"/>
    <n v="5630"/>
    <n v="2"/>
    <s v="Y"/>
    <x v="1"/>
    <n v="14"/>
    <n v="3"/>
    <s v="Meet Expect"/>
    <n v="4"/>
    <s v="Very High"/>
    <n v="80"/>
    <n v="2"/>
    <s v="Medium"/>
    <n v="5"/>
    <s v="0-5"/>
    <n v="4"/>
    <n v="3"/>
    <x v="1"/>
    <n v="1"/>
    <s v="New Employee"/>
    <n v="1"/>
    <n v="0"/>
    <x v="0"/>
    <n v="0"/>
    <n v="0"/>
    <m/>
    <m/>
    <n v="0"/>
    <m/>
    <n v="0"/>
    <m/>
    <n v="0"/>
    <m/>
    <n v="0"/>
    <m/>
    <n v="0"/>
    <m/>
    <m/>
    <m/>
    <m/>
    <m/>
    <m/>
    <m/>
    <m/>
    <x v="0"/>
    <m/>
    <m/>
    <m/>
    <m/>
    <m/>
    <b v="1"/>
    <b v="1"/>
    <b v="1"/>
    <n v="1"/>
    <n v="0"/>
  </r>
  <r>
    <n v="26"/>
    <x v="1"/>
    <x v="0"/>
    <n v="991"/>
    <x v="1"/>
    <n v="6"/>
    <s v="Near"/>
    <n v="3"/>
    <s v="Bachelor"/>
    <s v="Life Sciences"/>
    <n v="1"/>
    <n v="686"/>
    <n v="3"/>
    <x v="1"/>
    <x v="0"/>
    <n v="71"/>
    <n v="3"/>
    <s v="High"/>
    <n v="1"/>
    <s v="Entry Level"/>
    <x v="2"/>
    <n v="4"/>
    <x v="0"/>
    <x v="1"/>
    <n v="2659"/>
    <x v="1"/>
    <n v="17759"/>
    <n v="1"/>
    <s v="Y"/>
    <x v="0"/>
    <n v="13"/>
    <n v="3"/>
    <s v="Meet Expect"/>
    <n v="3"/>
    <s v="High"/>
    <n v="80"/>
    <n v="1"/>
    <s v="Basic"/>
    <n v="3"/>
    <s v="0-5"/>
    <n v="2"/>
    <n v="3"/>
    <x v="1"/>
    <n v="3"/>
    <s v="Early Career"/>
    <n v="2"/>
    <n v="0"/>
    <x v="0"/>
    <n v="2"/>
    <n v="0"/>
    <m/>
    <m/>
    <n v="0"/>
    <m/>
    <n v="0"/>
    <m/>
    <n v="0"/>
    <m/>
    <n v="0"/>
    <m/>
    <n v="0"/>
    <m/>
    <m/>
    <m/>
    <m/>
    <m/>
    <m/>
    <m/>
    <m/>
    <x v="2"/>
    <m/>
    <m/>
    <m/>
    <m/>
    <m/>
    <b v="1"/>
    <b v="1"/>
    <b v="1"/>
    <n v="0"/>
    <n v="1"/>
  </r>
  <r>
    <n v="37"/>
    <x v="1"/>
    <x v="0"/>
    <n v="482"/>
    <x v="1"/>
    <n v="3"/>
    <s v="Near"/>
    <n v="3"/>
    <s v="Bachelor"/>
    <s v="Other"/>
    <n v="1"/>
    <n v="689"/>
    <n v="3"/>
    <x v="1"/>
    <x v="1"/>
    <n v="36"/>
    <n v="3"/>
    <s v="High"/>
    <n v="3"/>
    <s v="Senior"/>
    <x v="3"/>
    <n v="3"/>
    <x v="2"/>
    <x v="1"/>
    <n v="9434"/>
    <x v="2"/>
    <n v="9606"/>
    <n v="1"/>
    <s v="Y"/>
    <x v="1"/>
    <n v="15"/>
    <n v="3"/>
    <s v="Meet Expect"/>
    <n v="3"/>
    <s v="High"/>
    <n v="80"/>
    <n v="1"/>
    <s v="Basic"/>
    <n v="10"/>
    <s v="6-10"/>
    <n v="2"/>
    <n v="3"/>
    <x v="1"/>
    <n v="10"/>
    <s v="Veteran"/>
    <n v="7"/>
    <n v="7"/>
    <x v="2"/>
    <n v="8"/>
    <n v="0"/>
    <m/>
    <m/>
    <n v="0"/>
    <m/>
    <n v="0"/>
    <m/>
    <n v="0"/>
    <m/>
    <n v="0"/>
    <m/>
    <n v="0"/>
    <m/>
    <m/>
    <m/>
    <m/>
    <m/>
    <m/>
    <m/>
    <m/>
    <x v="0"/>
    <m/>
    <m/>
    <m/>
    <m/>
    <m/>
    <b v="1"/>
    <b v="1"/>
    <b v="1"/>
    <n v="0"/>
    <n v="0"/>
  </r>
  <r>
    <n v="29"/>
    <x v="1"/>
    <x v="0"/>
    <n v="1176"/>
    <x v="0"/>
    <n v="3"/>
    <s v="Near"/>
    <n v="2"/>
    <s v="College"/>
    <s v="Medical"/>
    <n v="1"/>
    <n v="690"/>
    <n v="2"/>
    <x v="0"/>
    <x v="0"/>
    <n v="62"/>
    <n v="3"/>
    <s v="High"/>
    <n v="2"/>
    <s v="Junior"/>
    <x v="0"/>
    <n v="3"/>
    <x v="2"/>
    <x v="1"/>
    <n v="5561"/>
    <x v="0"/>
    <n v="3487"/>
    <n v="1"/>
    <s v="Y"/>
    <x v="1"/>
    <n v="14"/>
    <n v="3"/>
    <s v="Meet Expect"/>
    <n v="1"/>
    <s v="Low"/>
    <n v="80"/>
    <n v="1"/>
    <s v="Basic"/>
    <n v="6"/>
    <s v="6-10"/>
    <n v="5"/>
    <n v="2"/>
    <x v="2"/>
    <n v="6"/>
    <s v="Experienced"/>
    <n v="0"/>
    <n v="1"/>
    <x v="1"/>
    <n v="2"/>
    <n v="0"/>
    <m/>
    <m/>
    <n v="0"/>
    <m/>
    <n v="0"/>
    <m/>
    <n v="0"/>
    <m/>
    <n v="0"/>
    <m/>
    <n v="0"/>
    <m/>
    <m/>
    <m/>
    <m/>
    <m/>
    <m/>
    <m/>
    <m/>
    <x v="2"/>
    <m/>
    <m/>
    <m/>
    <m/>
    <m/>
    <b v="1"/>
    <b v="1"/>
    <b v="1"/>
    <n v="0"/>
    <n v="0"/>
  </r>
  <r>
    <n v="35"/>
    <x v="1"/>
    <x v="0"/>
    <n v="1017"/>
    <x v="1"/>
    <n v="6"/>
    <s v="Near"/>
    <n v="4"/>
    <s v="Master"/>
    <s v="Life Sciences"/>
    <n v="1"/>
    <n v="691"/>
    <n v="2"/>
    <x v="0"/>
    <x v="1"/>
    <n v="82"/>
    <n v="1"/>
    <s v="Low"/>
    <n v="2"/>
    <s v="Junior"/>
    <x v="1"/>
    <n v="4"/>
    <x v="0"/>
    <x v="0"/>
    <n v="6646"/>
    <x v="0"/>
    <n v="19368"/>
    <n v="1"/>
    <s v="Y"/>
    <x v="1"/>
    <n v="13"/>
    <n v="3"/>
    <s v="Meet Expect"/>
    <n v="2"/>
    <s v="Medium"/>
    <n v="80"/>
    <n v="0"/>
    <s v="None"/>
    <n v="17"/>
    <s v="11-20"/>
    <n v="3"/>
    <n v="3"/>
    <x v="1"/>
    <n v="17"/>
    <s v="Veteran"/>
    <n v="11"/>
    <n v="11"/>
    <x v="2"/>
    <n v="8"/>
    <n v="0"/>
    <m/>
    <m/>
    <n v="0"/>
    <m/>
    <n v="0"/>
    <m/>
    <n v="0"/>
    <m/>
    <n v="0"/>
    <m/>
    <n v="0"/>
    <m/>
    <m/>
    <m/>
    <m/>
    <m/>
    <m/>
    <m/>
    <m/>
    <x v="2"/>
    <m/>
    <m/>
    <m/>
    <m/>
    <m/>
    <b v="1"/>
    <b v="1"/>
    <b v="1"/>
    <n v="0"/>
    <n v="0"/>
  </r>
  <r>
    <n v="33"/>
    <x v="1"/>
    <x v="1"/>
    <n v="1296"/>
    <x v="1"/>
    <n v="6"/>
    <s v="Near"/>
    <n v="3"/>
    <s v="Bachelor"/>
    <s v="Life Sciences"/>
    <n v="1"/>
    <n v="692"/>
    <n v="3"/>
    <x v="1"/>
    <x v="1"/>
    <n v="30"/>
    <n v="3"/>
    <s v="High"/>
    <n v="2"/>
    <s v="Junior"/>
    <x v="4"/>
    <n v="4"/>
    <x v="0"/>
    <x v="2"/>
    <n v="7725"/>
    <x v="2"/>
    <n v="5335"/>
    <n v="3"/>
    <s v="Y"/>
    <x v="1"/>
    <n v="23"/>
    <n v="4"/>
    <s v="Exceed Expect"/>
    <n v="3"/>
    <s v="High"/>
    <n v="80"/>
    <n v="1"/>
    <s v="Basic"/>
    <n v="15"/>
    <s v="11-20"/>
    <n v="2"/>
    <n v="1"/>
    <x v="0"/>
    <n v="13"/>
    <s v="Veteran"/>
    <n v="11"/>
    <n v="4"/>
    <x v="2"/>
    <n v="7"/>
    <n v="0"/>
    <m/>
    <m/>
    <n v="0"/>
    <m/>
    <n v="0"/>
    <m/>
    <n v="0"/>
    <m/>
    <n v="0"/>
    <m/>
    <n v="0"/>
    <m/>
    <m/>
    <m/>
    <m/>
    <m/>
    <m/>
    <m/>
    <m/>
    <x v="2"/>
    <m/>
    <m/>
    <m/>
    <m/>
    <m/>
    <b v="1"/>
    <b v="1"/>
    <b v="1"/>
    <n v="0"/>
    <n v="0"/>
  </r>
  <r>
    <n v="54"/>
    <x v="1"/>
    <x v="0"/>
    <n v="397"/>
    <x v="2"/>
    <n v="19"/>
    <s v="Far"/>
    <n v="4"/>
    <s v="Master"/>
    <s v="Medical"/>
    <n v="1"/>
    <n v="698"/>
    <n v="3"/>
    <x v="1"/>
    <x v="1"/>
    <n v="88"/>
    <n v="3"/>
    <s v="High"/>
    <n v="3"/>
    <s v="Senior"/>
    <x v="8"/>
    <n v="2"/>
    <x v="1"/>
    <x v="1"/>
    <n v="10725"/>
    <x v="2"/>
    <n v="6729"/>
    <n v="2"/>
    <s v="Y"/>
    <x v="1"/>
    <n v="15"/>
    <n v="3"/>
    <s v="Meet Expect"/>
    <n v="3"/>
    <s v="High"/>
    <n v="80"/>
    <n v="1"/>
    <s v="Basic"/>
    <n v="16"/>
    <s v="11-20"/>
    <n v="1"/>
    <n v="4"/>
    <x v="3"/>
    <n v="9"/>
    <s v="Veteran"/>
    <n v="7"/>
    <n v="7"/>
    <x v="2"/>
    <n v="1"/>
    <n v="0"/>
    <m/>
    <m/>
    <n v="0"/>
    <m/>
    <n v="0"/>
    <m/>
    <n v="0"/>
    <m/>
    <n v="0"/>
    <m/>
    <n v="0"/>
    <m/>
    <m/>
    <m/>
    <m/>
    <m/>
    <m/>
    <m/>
    <m/>
    <x v="1"/>
    <m/>
    <m/>
    <m/>
    <m/>
    <m/>
    <b v="1"/>
    <b v="1"/>
    <b v="1"/>
    <n v="0"/>
    <n v="0"/>
  </r>
  <r>
    <n v="36"/>
    <x v="1"/>
    <x v="0"/>
    <n v="913"/>
    <x v="1"/>
    <n v="9"/>
    <s v="Near"/>
    <n v="2"/>
    <s v="College"/>
    <s v="Medical"/>
    <n v="1"/>
    <n v="699"/>
    <n v="2"/>
    <x v="0"/>
    <x v="1"/>
    <n v="48"/>
    <n v="2"/>
    <s v="Medium"/>
    <n v="2"/>
    <s v="Junior"/>
    <x v="3"/>
    <n v="2"/>
    <x v="1"/>
    <x v="2"/>
    <n v="8847"/>
    <x v="2"/>
    <n v="13934"/>
    <n v="2"/>
    <s v="Y"/>
    <x v="0"/>
    <n v="11"/>
    <n v="3"/>
    <s v="Meet Expect"/>
    <n v="3"/>
    <s v="High"/>
    <n v="80"/>
    <n v="1"/>
    <s v="Basic"/>
    <n v="13"/>
    <s v="11-20"/>
    <n v="2"/>
    <n v="3"/>
    <x v="1"/>
    <n v="3"/>
    <s v="Early Career"/>
    <n v="2"/>
    <n v="0"/>
    <x v="0"/>
    <n v="2"/>
    <n v="0"/>
    <m/>
    <m/>
    <n v="0"/>
    <m/>
    <n v="0"/>
    <m/>
    <n v="0"/>
    <m/>
    <n v="0"/>
    <m/>
    <n v="0"/>
    <m/>
    <m/>
    <m/>
    <m/>
    <m/>
    <m/>
    <m/>
    <m/>
    <x v="0"/>
    <m/>
    <m/>
    <m/>
    <m/>
    <m/>
    <b v="1"/>
    <b v="1"/>
    <b v="1"/>
    <n v="0"/>
    <n v="1"/>
  </r>
  <r>
    <n v="27"/>
    <x v="1"/>
    <x v="0"/>
    <n v="1115"/>
    <x v="1"/>
    <n v="3"/>
    <s v="Near"/>
    <n v="4"/>
    <s v="Master"/>
    <s v="Medical"/>
    <n v="1"/>
    <n v="700"/>
    <n v="1"/>
    <x v="3"/>
    <x v="1"/>
    <n v="54"/>
    <n v="2"/>
    <s v="Medium"/>
    <n v="1"/>
    <s v="Entry Level"/>
    <x v="1"/>
    <n v="4"/>
    <x v="0"/>
    <x v="0"/>
    <n v="2045"/>
    <x v="1"/>
    <n v="15174"/>
    <n v="0"/>
    <s v="Y"/>
    <x v="1"/>
    <n v="13"/>
    <n v="3"/>
    <s v="Meet Expect"/>
    <n v="4"/>
    <s v="Very High"/>
    <n v="80"/>
    <n v="0"/>
    <s v="None"/>
    <n v="5"/>
    <s v="0-5"/>
    <n v="0"/>
    <n v="3"/>
    <x v="1"/>
    <n v="4"/>
    <s v="Experienced"/>
    <n v="2"/>
    <n v="1"/>
    <x v="1"/>
    <n v="1"/>
    <n v="0"/>
    <m/>
    <m/>
    <n v="0"/>
    <m/>
    <n v="0"/>
    <m/>
    <n v="0"/>
    <m/>
    <n v="0"/>
    <m/>
    <n v="0"/>
    <m/>
    <m/>
    <m/>
    <m/>
    <m/>
    <m/>
    <m/>
    <m/>
    <x v="2"/>
    <m/>
    <m/>
    <m/>
    <m/>
    <m/>
    <b v="1"/>
    <b v="1"/>
    <b v="1"/>
    <n v="0"/>
    <n v="0"/>
  </r>
  <r>
    <n v="20"/>
    <x v="0"/>
    <x v="0"/>
    <n v="1362"/>
    <x v="1"/>
    <n v="10"/>
    <s v="Near"/>
    <n v="1"/>
    <s v="Below College"/>
    <s v="Medical"/>
    <n v="1"/>
    <n v="701"/>
    <n v="4"/>
    <x v="2"/>
    <x v="1"/>
    <n v="32"/>
    <n v="3"/>
    <s v="High"/>
    <n v="1"/>
    <s v="Entry Level"/>
    <x v="1"/>
    <n v="3"/>
    <x v="2"/>
    <x v="0"/>
    <n v="1009"/>
    <x v="1"/>
    <n v="26999"/>
    <n v="1"/>
    <s v="Y"/>
    <x v="0"/>
    <n v="11"/>
    <n v="3"/>
    <s v="Meet Expect"/>
    <n v="4"/>
    <s v="Very High"/>
    <n v="80"/>
    <n v="0"/>
    <s v="None"/>
    <n v="1"/>
    <s v="0-5"/>
    <n v="5"/>
    <n v="3"/>
    <x v="1"/>
    <n v="1"/>
    <s v="New Employee"/>
    <n v="0"/>
    <n v="1"/>
    <x v="1"/>
    <n v="1"/>
    <n v="0"/>
    <m/>
    <m/>
    <n v="0"/>
    <m/>
    <n v="0"/>
    <m/>
    <n v="0"/>
    <m/>
    <n v="0"/>
    <m/>
    <n v="0"/>
    <m/>
    <m/>
    <m/>
    <m/>
    <m/>
    <m/>
    <m/>
    <m/>
    <x v="3"/>
    <m/>
    <m/>
    <m/>
    <m/>
    <m/>
    <b v="1"/>
    <b v="1"/>
    <b v="1"/>
    <n v="1"/>
    <n v="1"/>
  </r>
  <r>
    <n v="33"/>
    <x v="0"/>
    <x v="1"/>
    <n v="1076"/>
    <x v="1"/>
    <n v="3"/>
    <s v="Near"/>
    <n v="3"/>
    <s v="Bachelor"/>
    <s v="Life Sciences"/>
    <n v="1"/>
    <n v="702"/>
    <n v="1"/>
    <x v="3"/>
    <x v="1"/>
    <n v="70"/>
    <n v="3"/>
    <s v="High"/>
    <n v="1"/>
    <s v="Entry Level"/>
    <x v="1"/>
    <n v="1"/>
    <x v="3"/>
    <x v="0"/>
    <n v="3348"/>
    <x v="0"/>
    <n v="3164"/>
    <n v="1"/>
    <s v="Y"/>
    <x v="0"/>
    <n v="11"/>
    <n v="3"/>
    <s v="Meet Expect"/>
    <n v="1"/>
    <s v="Low"/>
    <n v="80"/>
    <n v="0"/>
    <s v="None"/>
    <n v="10"/>
    <s v="6-10"/>
    <n v="3"/>
    <n v="3"/>
    <x v="1"/>
    <n v="10"/>
    <s v="Veteran"/>
    <n v="8"/>
    <n v="9"/>
    <x v="2"/>
    <n v="7"/>
    <n v="0"/>
    <m/>
    <m/>
    <n v="0"/>
    <m/>
    <n v="0"/>
    <m/>
    <n v="0"/>
    <m/>
    <n v="0"/>
    <m/>
    <n v="0"/>
    <m/>
    <m/>
    <m/>
    <m/>
    <m/>
    <m/>
    <m/>
    <m/>
    <x v="2"/>
    <m/>
    <m/>
    <m/>
    <m/>
    <m/>
    <b v="1"/>
    <b v="1"/>
    <b v="1"/>
    <n v="1"/>
    <n v="1"/>
  </r>
  <r>
    <n v="35"/>
    <x v="1"/>
    <x v="2"/>
    <n v="727"/>
    <x v="1"/>
    <n v="3"/>
    <s v="Near"/>
    <n v="3"/>
    <s v="Bachelor"/>
    <s v="Life Sciences"/>
    <n v="1"/>
    <n v="704"/>
    <n v="3"/>
    <x v="1"/>
    <x v="1"/>
    <n v="41"/>
    <n v="2"/>
    <s v="Medium"/>
    <n v="1"/>
    <s v="Entry Level"/>
    <x v="2"/>
    <n v="3"/>
    <x v="2"/>
    <x v="1"/>
    <n v="1281"/>
    <x v="1"/>
    <n v="16900"/>
    <n v="1"/>
    <s v="Y"/>
    <x v="1"/>
    <n v="18"/>
    <n v="3"/>
    <s v="Meet Expect"/>
    <n v="3"/>
    <s v="High"/>
    <n v="80"/>
    <n v="2"/>
    <s v="Medium"/>
    <n v="1"/>
    <s v="0-5"/>
    <n v="3"/>
    <n v="3"/>
    <x v="1"/>
    <n v="1"/>
    <s v="New Employee"/>
    <n v="0"/>
    <n v="0"/>
    <x v="0"/>
    <n v="0"/>
    <n v="0"/>
    <m/>
    <m/>
    <n v="0"/>
    <m/>
    <n v="0"/>
    <m/>
    <n v="0"/>
    <m/>
    <n v="0"/>
    <m/>
    <n v="0"/>
    <m/>
    <m/>
    <m/>
    <m/>
    <m/>
    <m/>
    <m/>
    <m/>
    <x v="2"/>
    <m/>
    <m/>
    <m/>
    <m/>
    <m/>
    <b v="1"/>
    <b v="1"/>
    <b v="1"/>
    <n v="0"/>
    <n v="0"/>
  </r>
  <r>
    <n v="23"/>
    <x v="1"/>
    <x v="0"/>
    <n v="885"/>
    <x v="1"/>
    <n v="4"/>
    <s v="Near"/>
    <n v="3"/>
    <s v="Bachelor"/>
    <s v="Medical"/>
    <n v="1"/>
    <n v="705"/>
    <n v="1"/>
    <x v="3"/>
    <x v="1"/>
    <n v="58"/>
    <n v="4"/>
    <s v="Very High"/>
    <n v="1"/>
    <s v="Entry Level"/>
    <x v="1"/>
    <n v="1"/>
    <x v="3"/>
    <x v="1"/>
    <n v="2819"/>
    <x v="1"/>
    <n v="8544"/>
    <n v="2"/>
    <s v="Y"/>
    <x v="1"/>
    <n v="16"/>
    <n v="3"/>
    <s v="Meet Expect"/>
    <n v="1"/>
    <s v="Low"/>
    <n v="80"/>
    <n v="1"/>
    <s v="Basic"/>
    <n v="5"/>
    <s v="0-5"/>
    <n v="3"/>
    <n v="4"/>
    <x v="3"/>
    <n v="3"/>
    <s v="Early Career"/>
    <n v="2"/>
    <n v="0"/>
    <x v="0"/>
    <n v="2"/>
    <n v="0"/>
    <m/>
    <m/>
    <n v="0"/>
    <m/>
    <n v="0"/>
    <m/>
    <n v="0"/>
    <m/>
    <n v="0"/>
    <m/>
    <n v="0"/>
    <m/>
    <m/>
    <m/>
    <m/>
    <m/>
    <m/>
    <m/>
    <m/>
    <x v="3"/>
    <m/>
    <m/>
    <m/>
    <m/>
    <m/>
    <b v="1"/>
    <b v="1"/>
    <b v="1"/>
    <n v="0"/>
    <n v="0"/>
  </r>
  <r>
    <n v="25"/>
    <x v="1"/>
    <x v="0"/>
    <n v="810"/>
    <x v="0"/>
    <n v="8"/>
    <s v="Near"/>
    <n v="3"/>
    <s v="Bachelor"/>
    <s v="Life Sciences"/>
    <n v="1"/>
    <n v="707"/>
    <n v="4"/>
    <x v="2"/>
    <x v="1"/>
    <n v="57"/>
    <n v="4"/>
    <s v="Very High"/>
    <n v="2"/>
    <s v="Junior"/>
    <x v="0"/>
    <n v="2"/>
    <x v="1"/>
    <x v="1"/>
    <n v="4851"/>
    <x v="0"/>
    <n v="15678"/>
    <n v="0"/>
    <s v="Y"/>
    <x v="1"/>
    <n v="22"/>
    <n v="4"/>
    <s v="Exceed Expect"/>
    <n v="3"/>
    <s v="High"/>
    <n v="80"/>
    <n v="1"/>
    <s v="Basic"/>
    <n v="4"/>
    <s v="0-5"/>
    <n v="4"/>
    <n v="3"/>
    <x v="1"/>
    <n v="3"/>
    <s v="Early Career"/>
    <n v="2"/>
    <n v="1"/>
    <x v="1"/>
    <n v="2"/>
    <n v="0"/>
    <m/>
    <m/>
    <n v="0"/>
    <m/>
    <n v="0"/>
    <m/>
    <n v="0"/>
    <m/>
    <n v="0"/>
    <m/>
    <n v="0"/>
    <m/>
    <m/>
    <m/>
    <m/>
    <m/>
    <m/>
    <m/>
    <m/>
    <x v="3"/>
    <m/>
    <m/>
    <m/>
    <m/>
    <m/>
    <b v="1"/>
    <b v="1"/>
    <b v="1"/>
    <n v="0"/>
    <n v="0"/>
  </r>
  <r>
    <n v="38"/>
    <x v="1"/>
    <x v="0"/>
    <n v="243"/>
    <x v="0"/>
    <n v="7"/>
    <s v="Near"/>
    <n v="4"/>
    <s v="Master"/>
    <s v="Marketing"/>
    <n v="1"/>
    <n v="709"/>
    <n v="4"/>
    <x v="2"/>
    <x v="0"/>
    <n v="46"/>
    <n v="2"/>
    <s v="Medium"/>
    <n v="2"/>
    <s v="Junior"/>
    <x v="0"/>
    <n v="4"/>
    <x v="0"/>
    <x v="0"/>
    <n v="4028"/>
    <x v="0"/>
    <n v="7791"/>
    <n v="0"/>
    <s v="Y"/>
    <x v="1"/>
    <n v="20"/>
    <n v="4"/>
    <s v="Exceed Expect"/>
    <n v="1"/>
    <s v="Low"/>
    <n v="80"/>
    <n v="0"/>
    <s v="None"/>
    <n v="8"/>
    <s v="6-10"/>
    <n v="2"/>
    <n v="3"/>
    <x v="1"/>
    <n v="7"/>
    <s v="Experienced"/>
    <n v="7"/>
    <n v="0"/>
    <x v="0"/>
    <n v="5"/>
    <n v="0"/>
    <m/>
    <m/>
    <n v="0"/>
    <m/>
    <n v="0"/>
    <m/>
    <n v="0"/>
    <m/>
    <n v="0"/>
    <m/>
    <n v="0"/>
    <m/>
    <m/>
    <m/>
    <m/>
    <m/>
    <m/>
    <m/>
    <m/>
    <x v="0"/>
    <m/>
    <m/>
    <m/>
    <m/>
    <m/>
    <b v="1"/>
    <b v="1"/>
    <b v="1"/>
    <n v="0"/>
    <n v="0"/>
  </r>
  <r>
    <n v="29"/>
    <x v="1"/>
    <x v="1"/>
    <n v="806"/>
    <x v="1"/>
    <n v="1"/>
    <s v="Near"/>
    <n v="4"/>
    <s v="Master"/>
    <s v="Life Sciences"/>
    <n v="1"/>
    <n v="710"/>
    <n v="2"/>
    <x v="0"/>
    <x v="1"/>
    <n v="76"/>
    <n v="1"/>
    <s v="Low"/>
    <n v="1"/>
    <s v="Entry Level"/>
    <x v="1"/>
    <n v="4"/>
    <x v="0"/>
    <x v="2"/>
    <n v="2720"/>
    <x v="1"/>
    <n v="18959"/>
    <n v="1"/>
    <s v="Y"/>
    <x v="1"/>
    <n v="18"/>
    <n v="3"/>
    <s v="Meet Expect"/>
    <n v="4"/>
    <s v="Very High"/>
    <n v="80"/>
    <n v="1"/>
    <s v="Basic"/>
    <n v="10"/>
    <s v="6-10"/>
    <n v="5"/>
    <n v="3"/>
    <x v="1"/>
    <n v="10"/>
    <s v="Veteran"/>
    <n v="7"/>
    <n v="2"/>
    <x v="1"/>
    <n v="8"/>
    <n v="0"/>
    <m/>
    <m/>
    <n v="0"/>
    <m/>
    <n v="0"/>
    <m/>
    <n v="0"/>
    <m/>
    <n v="0"/>
    <m/>
    <n v="0"/>
    <m/>
    <m/>
    <m/>
    <m/>
    <m/>
    <m/>
    <m/>
    <m/>
    <x v="2"/>
    <m/>
    <m/>
    <m/>
    <m/>
    <m/>
    <b v="1"/>
    <b v="1"/>
    <b v="1"/>
    <n v="0"/>
    <n v="0"/>
  </r>
  <r>
    <n v="48"/>
    <x v="1"/>
    <x v="0"/>
    <n v="817"/>
    <x v="0"/>
    <n v="2"/>
    <s v="Near"/>
    <n v="1"/>
    <s v="Below College"/>
    <s v="Marketing"/>
    <n v="1"/>
    <n v="712"/>
    <n v="2"/>
    <x v="0"/>
    <x v="1"/>
    <n v="56"/>
    <n v="4"/>
    <s v="Very High"/>
    <n v="2"/>
    <s v="Junior"/>
    <x v="0"/>
    <n v="2"/>
    <x v="1"/>
    <x v="1"/>
    <n v="8120"/>
    <x v="2"/>
    <n v="18597"/>
    <n v="3"/>
    <s v="Y"/>
    <x v="1"/>
    <n v="12"/>
    <n v="3"/>
    <s v="Meet Expect"/>
    <n v="4"/>
    <s v="Very High"/>
    <n v="80"/>
    <n v="0"/>
    <s v="None"/>
    <n v="12"/>
    <s v="11-20"/>
    <n v="3"/>
    <n v="3"/>
    <x v="1"/>
    <n v="2"/>
    <s v="Early Career"/>
    <n v="2"/>
    <n v="2"/>
    <x v="1"/>
    <n v="2"/>
    <n v="0"/>
    <m/>
    <m/>
    <n v="0"/>
    <m/>
    <n v="0"/>
    <m/>
    <n v="0"/>
    <m/>
    <n v="0"/>
    <m/>
    <n v="0"/>
    <m/>
    <m/>
    <m/>
    <m/>
    <m/>
    <m/>
    <m/>
    <m/>
    <x v="1"/>
    <m/>
    <m/>
    <m/>
    <m/>
    <m/>
    <b v="1"/>
    <b v="1"/>
    <b v="1"/>
    <n v="0"/>
    <n v="0"/>
  </r>
  <r>
    <n v="27"/>
    <x v="1"/>
    <x v="1"/>
    <n v="1410"/>
    <x v="0"/>
    <n v="3"/>
    <s v="Near"/>
    <n v="1"/>
    <s v="Below College"/>
    <s v="Medical"/>
    <n v="1"/>
    <n v="714"/>
    <n v="4"/>
    <x v="2"/>
    <x v="0"/>
    <n v="71"/>
    <n v="4"/>
    <s v="Very High"/>
    <n v="2"/>
    <s v="Junior"/>
    <x v="0"/>
    <n v="4"/>
    <x v="0"/>
    <x v="2"/>
    <n v="4647"/>
    <x v="0"/>
    <n v="16673"/>
    <n v="1"/>
    <s v="Y"/>
    <x v="0"/>
    <n v="20"/>
    <n v="4"/>
    <s v="Exceed Expect"/>
    <n v="2"/>
    <s v="Medium"/>
    <n v="80"/>
    <n v="2"/>
    <s v="Medium"/>
    <n v="6"/>
    <s v="6-10"/>
    <n v="3"/>
    <n v="3"/>
    <x v="1"/>
    <n v="6"/>
    <s v="Experienced"/>
    <n v="5"/>
    <n v="0"/>
    <x v="0"/>
    <n v="4"/>
    <n v="0"/>
    <m/>
    <m/>
    <n v="0"/>
    <m/>
    <n v="0"/>
    <m/>
    <n v="0"/>
    <m/>
    <n v="0"/>
    <m/>
    <n v="0"/>
    <m/>
    <m/>
    <m/>
    <m/>
    <m/>
    <m/>
    <m/>
    <m/>
    <x v="2"/>
    <m/>
    <m/>
    <m/>
    <m/>
    <m/>
    <b v="1"/>
    <b v="1"/>
    <b v="1"/>
    <n v="0"/>
    <n v="1"/>
  </r>
  <r>
    <n v="37"/>
    <x v="1"/>
    <x v="0"/>
    <n v="1225"/>
    <x v="1"/>
    <n v="10"/>
    <s v="Near"/>
    <n v="2"/>
    <s v="College"/>
    <s v="Life Sciences"/>
    <n v="1"/>
    <n v="715"/>
    <n v="4"/>
    <x v="2"/>
    <x v="1"/>
    <n v="80"/>
    <n v="4"/>
    <s v="Very High"/>
    <n v="1"/>
    <s v="Entry Level"/>
    <x v="1"/>
    <n v="4"/>
    <x v="0"/>
    <x v="0"/>
    <n v="4680"/>
    <x v="0"/>
    <n v="15232"/>
    <n v="3"/>
    <s v="Y"/>
    <x v="1"/>
    <n v="17"/>
    <n v="3"/>
    <s v="Meet Expect"/>
    <n v="1"/>
    <s v="Low"/>
    <n v="80"/>
    <n v="0"/>
    <s v="None"/>
    <n v="4"/>
    <s v="0-5"/>
    <n v="2"/>
    <n v="3"/>
    <x v="1"/>
    <n v="1"/>
    <s v="New Employee"/>
    <n v="0"/>
    <n v="0"/>
    <x v="0"/>
    <n v="0"/>
    <n v="0"/>
    <m/>
    <m/>
    <n v="0"/>
    <m/>
    <n v="0"/>
    <m/>
    <n v="0"/>
    <m/>
    <n v="0"/>
    <m/>
    <n v="0"/>
    <m/>
    <m/>
    <m/>
    <m/>
    <m/>
    <m/>
    <m/>
    <m/>
    <x v="0"/>
    <m/>
    <m/>
    <m/>
    <m/>
    <m/>
    <b v="1"/>
    <b v="1"/>
    <b v="1"/>
    <n v="0"/>
    <n v="0"/>
  </r>
  <r>
    <n v="50"/>
    <x v="1"/>
    <x v="0"/>
    <n v="1207"/>
    <x v="1"/>
    <n v="28"/>
    <s v="Very Far"/>
    <n v="1"/>
    <s v="Below College"/>
    <s v="Medical"/>
    <n v="1"/>
    <n v="716"/>
    <n v="4"/>
    <x v="2"/>
    <x v="1"/>
    <n v="74"/>
    <n v="4"/>
    <s v="Very High"/>
    <n v="1"/>
    <s v="Entry Level"/>
    <x v="2"/>
    <n v="3"/>
    <x v="2"/>
    <x v="1"/>
    <n v="3221"/>
    <x v="0"/>
    <n v="3297"/>
    <n v="1"/>
    <s v="Y"/>
    <x v="0"/>
    <n v="11"/>
    <n v="3"/>
    <s v="Meet Expect"/>
    <n v="3"/>
    <s v="High"/>
    <n v="80"/>
    <n v="3"/>
    <s v="High"/>
    <n v="20"/>
    <s v="11-20"/>
    <n v="3"/>
    <n v="3"/>
    <x v="1"/>
    <n v="20"/>
    <s v="Veteran"/>
    <n v="8"/>
    <n v="3"/>
    <x v="1"/>
    <n v="8"/>
    <n v="0"/>
    <m/>
    <m/>
    <n v="0"/>
    <m/>
    <n v="0"/>
    <m/>
    <n v="0"/>
    <m/>
    <n v="0"/>
    <m/>
    <n v="0"/>
    <m/>
    <m/>
    <m/>
    <m/>
    <m/>
    <m/>
    <m/>
    <m/>
    <x v="1"/>
    <m/>
    <m/>
    <m/>
    <m/>
    <m/>
    <b v="1"/>
    <b v="1"/>
    <b v="1"/>
    <n v="0"/>
    <n v="1"/>
  </r>
  <r>
    <n v="34"/>
    <x v="1"/>
    <x v="0"/>
    <n v="1442"/>
    <x v="1"/>
    <n v="9"/>
    <s v="Near"/>
    <n v="3"/>
    <s v="Bachelor"/>
    <s v="Medical"/>
    <n v="1"/>
    <n v="717"/>
    <n v="4"/>
    <x v="2"/>
    <x v="0"/>
    <n v="46"/>
    <n v="2"/>
    <s v="Medium"/>
    <n v="3"/>
    <s v="Senior"/>
    <x v="4"/>
    <n v="2"/>
    <x v="1"/>
    <x v="0"/>
    <n v="8621"/>
    <x v="2"/>
    <n v="17654"/>
    <n v="1"/>
    <s v="Y"/>
    <x v="1"/>
    <n v="14"/>
    <n v="3"/>
    <s v="Meet Expect"/>
    <n v="2"/>
    <s v="Medium"/>
    <n v="80"/>
    <n v="0"/>
    <s v="None"/>
    <n v="9"/>
    <s v="6-10"/>
    <n v="3"/>
    <n v="4"/>
    <x v="3"/>
    <n v="8"/>
    <s v="Veteran"/>
    <n v="7"/>
    <n v="7"/>
    <x v="2"/>
    <n v="7"/>
    <n v="0"/>
    <m/>
    <m/>
    <n v="0"/>
    <m/>
    <n v="0"/>
    <m/>
    <n v="0"/>
    <m/>
    <n v="0"/>
    <m/>
    <n v="0"/>
    <m/>
    <m/>
    <m/>
    <m/>
    <m/>
    <m/>
    <m/>
    <m/>
    <x v="2"/>
    <m/>
    <m/>
    <m/>
    <m/>
    <m/>
    <b v="1"/>
    <b v="1"/>
    <b v="1"/>
    <n v="0"/>
    <n v="0"/>
  </r>
  <r>
    <n v="24"/>
    <x v="0"/>
    <x v="0"/>
    <n v="693"/>
    <x v="0"/>
    <n v="3"/>
    <s v="Near"/>
    <n v="2"/>
    <s v="College"/>
    <s v="Life Sciences"/>
    <n v="1"/>
    <n v="720"/>
    <n v="1"/>
    <x v="3"/>
    <x v="0"/>
    <n v="65"/>
    <n v="3"/>
    <s v="High"/>
    <n v="2"/>
    <s v="Junior"/>
    <x v="0"/>
    <n v="3"/>
    <x v="2"/>
    <x v="0"/>
    <n v="4577"/>
    <x v="0"/>
    <n v="24785"/>
    <n v="9"/>
    <s v="Y"/>
    <x v="1"/>
    <n v="14"/>
    <n v="3"/>
    <s v="Meet Expect"/>
    <n v="1"/>
    <s v="Low"/>
    <n v="80"/>
    <n v="0"/>
    <s v="None"/>
    <n v="4"/>
    <s v="0-5"/>
    <n v="3"/>
    <n v="3"/>
    <x v="1"/>
    <n v="2"/>
    <s v="Early Career"/>
    <n v="2"/>
    <n v="2"/>
    <x v="1"/>
    <n v="0"/>
    <n v="0"/>
    <m/>
    <m/>
    <n v="0"/>
    <m/>
    <n v="0"/>
    <m/>
    <n v="0"/>
    <m/>
    <n v="0"/>
    <m/>
    <n v="0"/>
    <m/>
    <m/>
    <m/>
    <m/>
    <m/>
    <m/>
    <m/>
    <m/>
    <x v="3"/>
    <m/>
    <m/>
    <m/>
    <m/>
    <m/>
    <b v="1"/>
    <b v="1"/>
    <b v="1"/>
    <n v="1"/>
    <n v="0"/>
  </r>
  <r>
    <n v="39"/>
    <x v="1"/>
    <x v="0"/>
    <n v="408"/>
    <x v="1"/>
    <n v="2"/>
    <s v="Near"/>
    <n v="4"/>
    <s v="Master"/>
    <s v="Technical Degree"/>
    <n v="1"/>
    <n v="721"/>
    <n v="4"/>
    <x v="2"/>
    <x v="0"/>
    <n v="80"/>
    <n v="2"/>
    <s v="Medium"/>
    <n v="2"/>
    <s v="Junior"/>
    <x v="4"/>
    <n v="3"/>
    <x v="2"/>
    <x v="0"/>
    <n v="4553"/>
    <x v="0"/>
    <n v="20978"/>
    <n v="1"/>
    <s v="Y"/>
    <x v="1"/>
    <n v="11"/>
    <n v="3"/>
    <s v="Meet Expect"/>
    <n v="1"/>
    <s v="Low"/>
    <n v="80"/>
    <n v="0"/>
    <s v="None"/>
    <n v="20"/>
    <s v="11-20"/>
    <n v="4"/>
    <n v="3"/>
    <x v="1"/>
    <n v="20"/>
    <s v="Veteran"/>
    <n v="7"/>
    <n v="11"/>
    <x v="2"/>
    <n v="10"/>
    <n v="0"/>
    <m/>
    <m/>
    <n v="0"/>
    <m/>
    <n v="0"/>
    <m/>
    <n v="0"/>
    <m/>
    <n v="0"/>
    <m/>
    <n v="0"/>
    <m/>
    <m/>
    <m/>
    <m/>
    <m/>
    <m/>
    <m/>
    <m/>
    <x v="0"/>
    <m/>
    <m/>
    <m/>
    <m/>
    <m/>
    <b v="1"/>
    <b v="1"/>
    <b v="1"/>
    <n v="0"/>
    <n v="0"/>
  </r>
  <r>
    <n v="32"/>
    <x v="1"/>
    <x v="0"/>
    <n v="929"/>
    <x v="0"/>
    <n v="10"/>
    <s v="Near"/>
    <n v="3"/>
    <s v="Bachelor"/>
    <s v="Marketing"/>
    <n v="1"/>
    <n v="722"/>
    <n v="4"/>
    <x v="2"/>
    <x v="1"/>
    <n v="55"/>
    <n v="3"/>
    <s v="High"/>
    <n v="2"/>
    <s v="Junior"/>
    <x v="0"/>
    <n v="4"/>
    <x v="0"/>
    <x v="0"/>
    <n v="5396"/>
    <x v="0"/>
    <n v="21703"/>
    <n v="1"/>
    <s v="Y"/>
    <x v="1"/>
    <n v="12"/>
    <n v="3"/>
    <s v="Meet Expect"/>
    <n v="4"/>
    <s v="Very High"/>
    <n v="80"/>
    <n v="0"/>
    <s v="None"/>
    <n v="10"/>
    <s v="6-10"/>
    <n v="2"/>
    <n v="2"/>
    <x v="2"/>
    <n v="10"/>
    <s v="Veteran"/>
    <n v="7"/>
    <n v="0"/>
    <x v="0"/>
    <n v="8"/>
    <n v="0"/>
    <m/>
    <m/>
    <n v="0"/>
    <m/>
    <n v="0"/>
    <m/>
    <n v="0"/>
    <m/>
    <n v="0"/>
    <m/>
    <n v="0"/>
    <m/>
    <m/>
    <m/>
    <m/>
    <m/>
    <m/>
    <m/>
    <m/>
    <x v="2"/>
    <m/>
    <m/>
    <m/>
    <m/>
    <m/>
    <b v="1"/>
    <b v="1"/>
    <b v="1"/>
    <n v="0"/>
    <n v="0"/>
  </r>
  <r>
    <n v="50"/>
    <x v="0"/>
    <x v="1"/>
    <n v="562"/>
    <x v="0"/>
    <n v="8"/>
    <s v="Near"/>
    <n v="2"/>
    <s v="College"/>
    <s v="Technical Degree"/>
    <n v="1"/>
    <n v="723"/>
    <n v="2"/>
    <x v="0"/>
    <x v="1"/>
    <n v="50"/>
    <n v="3"/>
    <s v="High"/>
    <n v="2"/>
    <s v="Junior"/>
    <x v="0"/>
    <n v="3"/>
    <x v="2"/>
    <x v="1"/>
    <n v="6796"/>
    <x v="0"/>
    <n v="23452"/>
    <n v="3"/>
    <s v="Y"/>
    <x v="0"/>
    <n v="14"/>
    <n v="3"/>
    <s v="Meet Expect"/>
    <n v="1"/>
    <s v="Low"/>
    <n v="80"/>
    <n v="1"/>
    <s v="Basic"/>
    <n v="18"/>
    <s v="11-20"/>
    <n v="4"/>
    <n v="3"/>
    <x v="1"/>
    <n v="4"/>
    <s v="Experienced"/>
    <n v="3"/>
    <n v="1"/>
    <x v="1"/>
    <n v="3"/>
    <n v="0"/>
    <m/>
    <m/>
    <n v="0"/>
    <m/>
    <n v="0"/>
    <m/>
    <n v="0"/>
    <m/>
    <n v="0"/>
    <m/>
    <n v="0"/>
    <m/>
    <m/>
    <m/>
    <m/>
    <m/>
    <m/>
    <m/>
    <m/>
    <x v="1"/>
    <m/>
    <m/>
    <m/>
    <m/>
    <m/>
    <b v="1"/>
    <b v="1"/>
    <b v="1"/>
    <n v="1"/>
    <n v="1"/>
  </r>
  <r>
    <n v="38"/>
    <x v="1"/>
    <x v="0"/>
    <n v="827"/>
    <x v="1"/>
    <n v="1"/>
    <s v="Near"/>
    <n v="4"/>
    <s v="Master"/>
    <s v="Life Sciences"/>
    <n v="1"/>
    <n v="724"/>
    <n v="2"/>
    <x v="0"/>
    <x v="0"/>
    <n v="33"/>
    <n v="4"/>
    <s v="Very High"/>
    <n v="2"/>
    <s v="Junior"/>
    <x v="4"/>
    <n v="4"/>
    <x v="0"/>
    <x v="0"/>
    <n v="7625"/>
    <x v="2"/>
    <n v="19383"/>
    <n v="0"/>
    <s v="Y"/>
    <x v="1"/>
    <n v="13"/>
    <n v="3"/>
    <s v="Meet Expect"/>
    <n v="3"/>
    <s v="High"/>
    <n v="80"/>
    <n v="0"/>
    <s v="None"/>
    <n v="10"/>
    <s v="6-10"/>
    <n v="4"/>
    <n v="2"/>
    <x v="2"/>
    <n v="9"/>
    <s v="Veteran"/>
    <n v="7"/>
    <n v="1"/>
    <x v="1"/>
    <n v="8"/>
    <n v="0"/>
    <m/>
    <m/>
    <n v="0"/>
    <m/>
    <n v="0"/>
    <m/>
    <n v="0"/>
    <m/>
    <n v="0"/>
    <m/>
    <n v="0"/>
    <m/>
    <m/>
    <m/>
    <m/>
    <m/>
    <m/>
    <m/>
    <m/>
    <x v="0"/>
    <m/>
    <m/>
    <m/>
    <m/>
    <m/>
    <b v="1"/>
    <b v="1"/>
    <b v="1"/>
    <n v="0"/>
    <n v="0"/>
  </r>
  <r>
    <n v="27"/>
    <x v="1"/>
    <x v="0"/>
    <n v="608"/>
    <x v="1"/>
    <n v="1"/>
    <s v="Near"/>
    <n v="2"/>
    <s v="College"/>
    <s v="Life Sciences"/>
    <n v="1"/>
    <n v="725"/>
    <n v="3"/>
    <x v="1"/>
    <x v="0"/>
    <n v="68"/>
    <n v="3"/>
    <s v="High"/>
    <n v="3"/>
    <s v="Senior"/>
    <x v="3"/>
    <n v="1"/>
    <x v="3"/>
    <x v="1"/>
    <n v="7412"/>
    <x v="2"/>
    <n v="6009"/>
    <n v="1"/>
    <s v="Y"/>
    <x v="1"/>
    <n v="11"/>
    <n v="3"/>
    <s v="Meet Expect"/>
    <n v="4"/>
    <s v="Very High"/>
    <n v="80"/>
    <n v="0"/>
    <s v="None"/>
    <n v="9"/>
    <s v="6-10"/>
    <n v="3"/>
    <n v="3"/>
    <x v="1"/>
    <n v="9"/>
    <s v="Veteran"/>
    <n v="7"/>
    <n v="0"/>
    <x v="0"/>
    <n v="7"/>
    <n v="0"/>
    <m/>
    <m/>
    <n v="0"/>
    <m/>
    <n v="0"/>
    <m/>
    <n v="0"/>
    <m/>
    <n v="0"/>
    <m/>
    <n v="0"/>
    <m/>
    <m/>
    <m/>
    <m/>
    <m/>
    <m/>
    <m/>
    <m/>
    <x v="2"/>
    <m/>
    <m/>
    <m/>
    <m/>
    <m/>
    <b v="1"/>
    <b v="1"/>
    <b v="1"/>
    <n v="0"/>
    <n v="0"/>
  </r>
  <r>
    <n v="32"/>
    <x v="1"/>
    <x v="0"/>
    <n v="1018"/>
    <x v="1"/>
    <n v="3"/>
    <s v="Near"/>
    <n v="2"/>
    <s v="College"/>
    <s v="Life Sciences"/>
    <n v="1"/>
    <n v="727"/>
    <n v="3"/>
    <x v="1"/>
    <x v="0"/>
    <n v="39"/>
    <n v="3"/>
    <s v="High"/>
    <n v="3"/>
    <s v="Senior"/>
    <x v="7"/>
    <n v="4"/>
    <x v="0"/>
    <x v="0"/>
    <n v="11159"/>
    <x v="2"/>
    <n v="19373"/>
    <n v="3"/>
    <s v="Y"/>
    <x v="1"/>
    <n v="15"/>
    <n v="3"/>
    <s v="Meet Expect"/>
    <n v="4"/>
    <s v="Very High"/>
    <n v="80"/>
    <n v="0"/>
    <s v="None"/>
    <n v="10"/>
    <s v="6-10"/>
    <n v="6"/>
    <n v="3"/>
    <x v="1"/>
    <n v="7"/>
    <s v="Experienced"/>
    <n v="7"/>
    <n v="7"/>
    <x v="2"/>
    <n v="7"/>
    <n v="0"/>
    <m/>
    <m/>
    <n v="0"/>
    <m/>
    <n v="0"/>
    <m/>
    <n v="0"/>
    <m/>
    <n v="0"/>
    <m/>
    <n v="0"/>
    <m/>
    <m/>
    <m/>
    <m/>
    <m/>
    <m/>
    <m/>
    <m/>
    <x v="2"/>
    <m/>
    <m/>
    <m/>
    <m/>
    <m/>
    <b v="1"/>
    <b v="1"/>
    <b v="1"/>
    <n v="0"/>
    <n v="0"/>
  </r>
  <r>
    <n v="47"/>
    <x v="1"/>
    <x v="0"/>
    <n v="703"/>
    <x v="0"/>
    <n v="14"/>
    <s v="Far"/>
    <n v="4"/>
    <s v="Master"/>
    <s v="Marketing"/>
    <n v="1"/>
    <n v="728"/>
    <n v="4"/>
    <x v="2"/>
    <x v="1"/>
    <n v="42"/>
    <n v="3"/>
    <s v="High"/>
    <n v="2"/>
    <s v="Junior"/>
    <x v="0"/>
    <n v="1"/>
    <x v="3"/>
    <x v="0"/>
    <n v="4960"/>
    <x v="0"/>
    <n v="11825"/>
    <n v="2"/>
    <s v="Y"/>
    <x v="1"/>
    <n v="12"/>
    <n v="3"/>
    <s v="Meet Expect"/>
    <n v="4"/>
    <s v="Very High"/>
    <n v="80"/>
    <n v="0"/>
    <s v="None"/>
    <n v="20"/>
    <s v="11-20"/>
    <n v="2"/>
    <n v="3"/>
    <x v="1"/>
    <n v="7"/>
    <s v="Experienced"/>
    <n v="7"/>
    <n v="1"/>
    <x v="1"/>
    <n v="7"/>
    <n v="0"/>
    <m/>
    <m/>
    <n v="0"/>
    <m/>
    <n v="0"/>
    <m/>
    <n v="0"/>
    <m/>
    <n v="0"/>
    <m/>
    <n v="0"/>
    <m/>
    <m/>
    <m/>
    <m/>
    <m/>
    <m/>
    <m/>
    <m/>
    <x v="1"/>
    <m/>
    <m/>
    <m/>
    <m/>
    <m/>
    <b v="1"/>
    <b v="1"/>
    <b v="1"/>
    <n v="0"/>
    <n v="0"/>
  </r>
  <r>
    <n v="40"/>
    <x v="1"/>
    <x v="1"/>
    <n v="580"/>
    <x v="0"/>
    <n v="5"/>
    <s v="Near"/>
    <n v="4"/>
    <s v="Master"/>
    <s v="Life Sciences"/>
    <n v="1"/>
    <n v="729"/>
    <n v="4"/>
    <x v="2"/>
    <x v="1"/>
    <n v="48"/>
    <n v="2"/>
    <s v="Medium"/>
    <n v="3"/>
    <s v="Senior"/>
    <x v="0"/>
    <n v="1"/>
    <x v="3"/>
    <x v="1"/>
    <n v="10475"/>
    <x v="2"/>
    <n v="23772"/>
    <n v="5"/>
    <s v="Y"/>
    <x v="0"/>
    <n v="21"/>
    <n v="4"/>
    <s v="Exceed Expect"/>
    <n v="3"/>
    <s v="High"/>
    <n v="80"/>
    <n v="1"/>
    <s v="Basic"/>
    <n v="20"/>
    <s v="11-20"/>
    <n v="2"/>
    <n v="3"/>
    <x v="1"/>
    <n v="18"/>
    <s v="Veteran"/>
    <n v="13"/>
    <n v="1"/>
    <x v="1"/>
    <n v="12"/>
    <n v="0"/>
    <m/>
    <m/>
    <n v="0"/>
    <m/>
    <n v="0"/>
    <m/>
    <n v="0"/>
    <m/>
    <n v="0"/>
    <m/>
    <n v="0"/>
    <m/>
    <m/>
    <m/>
    <m/>
    <m/>
    <m/>
    <m/>
    <m/>
    <x v="0"/>
    <m/>
    <m/>
    <m/>
    <m/>
    <m/>
    <b v="1"/>
    <b v="1"/>
    <b v="1"/>
    <n v="0"/>
    <n v="1"/>
  </r>
  <r>
    <n v="53"/>
    <x v="1"/>
    <x v="0"/>
    <n v="970"/>
    <x v="1"/>
    <n v="7"/>
    <s v="Near"/>
    <n v="3"/>
    <s v="Bachelor"/>
    <s v="Life Sciences"/>
    <n v="1"/>
    <n v="730"/>
    <n v="3"/>
    <x v="1"/>
    <x v="1"/>
    <n v="59"/>
    <n v="4"/>
    <s v="Very High"/>
    <n v="4"/>
    <s v="Manager"/>
    <x v="7"/>
    <n v="3"/>
    <x v="2"/>
    <x v="1"/>
    <n v="14814"/>
    <x v="2"/>
    <n v="13514"/>
    <n v="3"/>
    <s v="Y"/>
    <x v="1"/>
    <n v="19"/>
    <n v="3"/>
    <s v="Meet Expect"/>
    <n v="3"/>
    <s v="High"/>
    <n v="80"/>
    <n v="0"/>
    <s v="None"/>
    <n v="32"/>
    <s v="20+"/>
    <n v="3"/>
    <n v="3"/>
    <x v="1"/>
    <n v="5"/>
    <s v="Experienced"/>
    <n v="1"/>
    <n v="1"/>
    <x v="1"/>
    <n v="3"/>
    <n v="0"/>
    <m/>
    <m/>
    <n v="0"/>
    <m/>
    <n v="0"/>
    <m/>
    <n v="0"/>
    <m/>
    <n v="0"/>
    <m/>
    <n v="0"/>
    <m/>
    <m/>
    <m/>
    <m/>
    <m/>
    <m/>
    <m/>
    <m/>
    <x v="1"/>
    <m/>
    <m/>
    <m/>
    <m/>
    <m/>
    <b v="1"/>
    <b v="1"/>
    <b v="1"/>
    <n v="0"/>
    <n v="0"/>
  </r>
  <r>
    <n v="41"/>
    <x v="1"/>
    <x v="0"/>
    <n v="427"/>
    <x v="2"/>
    <n v="10"/>
    <s v="Near"/>
    <n v="4"/>
    <s v="Master"/>
    <s v="Human Resources"/>
    <n v="1"/>
    <n v="731"/>
    <n v="2"/>
    <x v="0"/>
    <x v="1"/>
    <n v="73"/>
    <n v="2"/>
    <s v="Medium"/>
    <n v="5"/>
    <s v="Director"/>
    <x v="5"/>
    <n v="4"/>
    <x v="0"/>
    <x v="2"/>
    <n v="19141"/>
    <x v="2"/>
    <n v="8861"/>
    <n v="3"/>
    <s v="Y"/>
    <x v="1"/>
    <n v="15"/>
    <n v="3"/>
    <s v="Meet Expect"/>
    <n v="2"/>
    <s v="Medium"/>
    <n v="80"/>
    <n v="3"/>
    <s v="High"/>
    <n v="23"/>
    <s v="20+"/>
    <n v="2"/>
    <n v="2"/>
    <x v="2"/>
    <n v="21"/>
    <s v="Veteran"/>
    <n v="6"/>
    <n v="12"/>
    <x v="2"/>
    <n v="6"/>
    <n v="0"/>
    <m/>
    <m/>
    <n v="0"/>
    <m/>
    <n v="0"/>
    <m/>
    <n v="0"/>
    <m/>
    <n v="0"/>
    <m/>
    <n v="0"/>
    <m/>
    <m/>
    <m/>
    <m/>
    <m/>
    <m/>
    <m/>
    <m/>
    <x v="0"/>
    <m/>
    <m/>
    <m/>
    <m/>
    <m/>
    <b v="1"/>
    <b v="1"/>
    <b v="1"/>
    <n v="0"/>
    <n v="0"/>
  </r>
  <r>
    <n v="60"/>
    <x v="1"/>
    <x v="0"/>
    <n v="1179"/>
    <x v="0"/>
    <n v="16"/>
    <s v="Far"/>
    <n v="4"/>
    <s v="Master"/>
    <s v="Marketing"/>
    <n v="1"/>
    <n v="732"/>
    <n v="1"/>
    <x v="3"/>
    <x v="1"/>
    <n v="84"/>
    <n v="3"/>
    <s v="High"/>
    <n v="2"/>
    <s v="Junior"/>
    <x v="0"/>
    <n v="1"/>
    <x v="3"/>
    <x v="0"/>
    <n v="5405"/>
    <x v="0"/>
    <n v="11924"/>
    <n v="8"/>
    <s v="Y"/>
    <x v="1"/>
    <n v="14"/>
    <n v="3"/>
    <s v="Meet Expect"/>
    <n v="4"/>
    <s v="Very High"/>
    <n v="80"/>
    <n v="0"/>
    <s v="None"/>
    <n v="10"/>
    <s v="6-10"/>
    <n v="1"/>
    <n v="3"/>
    <x v="1"/>
    <n v="2"/>
    <s v="Early Career"/>
    <n v="2"/>
    <n v="2"/>
    <x v="1"/>
    <n v="2"/>
    <n v="0"/>
    <m/>
    <m/>
    <n v="0"/>
    <m/>
    <n v="0"/>
    <m/>
    <n v="0"/>
    <m/>
    <n v="0"/>
    <m/>
    <n v="0"/>
    <m/>
    <m/>
    <m/>
    <m/>
    <m/>
    <m/>
    <m/>
    <m/>
    <x v="4"/>
    <m/>
    <m/>
    <m/>
    <m/>
    <m/>
    <b v="1"/>
    <b v="1"/>
    <b v="1"/>
    <n v="0"/>
    <n v="0"/>
  </r>
  <r>
    <n v="27"/>
    <x v="1"/>
    <x v="1"/>
    <n v="294"/>
    <x v="1"/>
    <n v="10"/>
    <s v="Near"/>
    <n v="2"/>
    <s v="College"/>
    <s v="Life Sciences"/>
    <n v="1"/>
    <n v="733"/>
    <n v="4"/>
    <x v="2"/>
    <x v="1"/>
    <n v="32"/>
    <n v="3"/>
    <s v="High"/>
    <n v="3"/>
    <s v="Senior"/>
    <x v="3"/>
    <n v="1"/>
    <x v="3"/>
    <x v="2"/>
    <n v="8793"/>
    <x v="2"/>
    <n v="4809"/>
    <n v="1"/>
    <s v="Y"/>
    <x v="1"/>
    <n v="21"/>
    <n v="4"/>
    <s v="Exceed Expect"/>
    <n v="3"/>
    <s v="High"/>
    <n v="80"/>
    <n v="2"/>
    <s v="Medium"/>
    <n v="9"/>
    <s v="6-10"/>
    <n v="4"/>
    <n v="2"/>
    <x v="2"/>
    <n v="9"/>
    <s v="Veteran"/>
    <n v="7"/>
    <n v="1"/>
    <x v="1"/>
    <n v="7"/>
    <n v="0"/>
    <m/>
    <m/>
    <n v="0"/>
    <m/>
    <n v="0"/>
    <m/>
    <n v="0"/>
    <m/>
    <n v="0"/>
    <m/>
    <n v="0"/>
    <m/>
    <m/>
    <m/>
    <m/>
    <m/>
    <m/>
    <m/>
    <m/>
    <x v="2"/>
    <m/>
    <m/>
    <m/>
    <m/>
    <m/>
    <b v="1"/>
    <b v="1"/>
    <b v="1"/>
    <n v="0"/>
    <n v="0"/>
  </r>
  <r>
    <n v="41"/>
    <x v="1"/>
    <x v="0"/>
    <n v="314"/>
    <x v="2"/>
    <n v="1"/>
    <s v="Near"/>
    <n v="3"/>
    <s v="Bachelor"/>
    <s v="Human Resources"/>
    <n v="1"/>
    <n v="734"/>
    <n v="4"/>
    <x v="2"/>
    <x v="1"/>
    <n v="59"/>
    <n v="2"/>
    <s v="Medium"/>
    <n v="5"/>
    <s v="Director"/>
    <x v="5"/>
    <n v="3"/>
    <x v="2"/>
    <x v="1"/>
    <n v="19189"/>
    <x v="2"/>
    <n v="19562"/>
    <n v="1"/>
    <s v="Y"/>
    <x v="1"/>
    <n v="12"/>
    <n v="3"/>
    <s v="Meet Expect"/>
    <n v="2"/>
    <s v="Medium"/>
    <n v="80"/>
    <n v="1"/>
    <s v="Basic"/>
    <n v="22"/>
    <s v="20+"/>
    <n v="3"/>
    <n v="3"/>
    <x v="1"/>
    <n v="22"/>
    <s v="Veteran"/>
    <n v="7"/>
    <n v="2"/>
    <x v="1"/>
    <n v="10"/>
    <n v="0"/>
    <m/>
    <m/>
    <n v="0"/>
    <m/>
    <n v="0"/>
    <m/>
    <n v="0"/>
    <m/>
    <n v="0"/>
    <m/>
    <n v="0"/>
    <m/>
    <m/>
    <m/>
    <m/>
    <m/>
    <m/>
    <m/>
    <m/>
    <x v="0"/>
    <m/>
    <m/>
    <m/>
    <m/>
    <m/>
    <b v="1"/>
    <b v="1"/>
    <b v="1"/>
    <n v="0"/>
    <n v="0"/>
  </r>
  <r>
    <n v="50"/>
    <x v="1"/>
    <x v="0"/>
    <n v="316"/>
    <x v="0"/>
    <n v="8"/>
    <s v="Near"/>
    <n v="4"/>
    <s v="Master"/>
    <s v="Marketing"/>
    <n v="1"/>
    <n v="738"/>
    <n v="4"/>
    <x v="2"/>
    <x v="1"/>
    <n v="54"/>
    <n v="3"/>
    <s v="High"/>
    <n v="1"/>
    <s v="Entry Level"/>
    <x v="6"/>
    <n v="2"/>
    <x v="1"/>
    <x v="1"/>
    <n v="3875"/>
    <x v="0"/>
    <n v="9983"/>
    <n v="7"/>
    <s v="Y"/>
    <x v="1"/>
    <n v="15"/>
    <n v="3"/>
    <s v="Meet Expect"/>
    <n v="4"/>
    <s v="Very High"/>
    <n v="80"/>
    <n v="1"/>
    <s v="Basic"/>
    <n v="4"/>
    <s v="0-5"/>
    <n v="2"/>
    <n v="3"/>
    <x v="1"/>
    <n v="2"/>
    <s v="Early Career"/>
    <n v="2"/>
    <n v="2"/>
    <x v="1"/>
    <n v="2"/>
    <n v="0"/>
    <m/>
    <m/>
    <n v="0"/>
    <m/>
    <n v="0"/>
    <m/>
    <n v="0"/>
    <m/>
    <n v="0"/>
    <m/>
    <n v="0"/>
    <m/>
    <m/>
    <m/>
    <m/>
    <m/>
    <m/>
    <m/>
    <m/>
    <x v="1"/>
    <m/>
    <m/>
    <m/>
    <m/>
    <m/>
    <b v="1"/>
    <b v="1"/>
    <b v="1"/>
    <n v="0"/>
    <n v="0"/>
  </r>
  <r>
    <n v="28"/>
    <x v="0"/>
    <x v="0"/>
    <n v="654"/>
    <x v="1"/>
    <n v="1"/>
    <s v="Near"/>
    <n v="2"/>
    <s v="College"/>
    <s v="Life Sciences"/>
    <n v="1"/>
    <n v="741"/>
    <n v="1"/>
    <x v="3"/>
    <x v="0"/>
    <n v="67"/>
    <n v="1"/>
    <s v="Low"/>
    <n v="1"/>
    <s v="Entry Level"/>
    <x v="1"/>
    <n v="2"/>
    <x v="1"/>
    <x v="0"/>
    <n v="2216"/>
    <x v="1"/>
    <n v="3872"/>
    <n v="7"/>
    <s v="Y"/>
    <x v="0"/>
    <n v="13"/>
    <n v="3"/>
    <s v="Meet Expect"/>
    <n v="4"/>
    <s v="Very High"/>
    <n v="80"/>
    <n v="0"/>
    <s v="None"/>
    <n v="10"/>
    <s v="6-10"/>
    <n v="4"/>
    <n v="3"/>
    <x v="1"/>
    <n v="7"/>
    <s v="Experienced"/>
    <n v="7"/>
    <n v="3"/>
    <x v="1"/>
    <n v="7"/>
    <n v="0"/>
    <m/>
    <m/>
    <n v="0"/>
    <m/>
    <n v="0"/>
    <m/>
    <n v="0"/>
    <m/>
    <n v="0"/>
    <m/>
    <n v="0"/>
    <m/>
    <m/>
    <m/>
    <m/>
    <m/>
    <m/>
    <m/>
    <m/>
    <x v="2"/>
    <m/>
    <m/>
    <m/>
    <m/>
    <m/>
    <b v="1"/>
    <b v="1"/>
    <b v="1"/>
    <n v="1"/>
    <n v="1"/>
  </r>
  <r>
    <n v="36"/>
    <x v="1"/>
    <x v="2"/>
    <n v="427"/>
    <x v="1"/>
    <n v="8"/>
    <s v="Near"/>
    <n v="3"/>
    <s v="Bachelor"/>
    <s v="Life Sciences"/>
    <n v="1"/>
    <n v="742"/>
    <n v="1"/>
    <x v="3"/>
    <x v="0"/>
    <n v="63"/>
    <n v="4"/>
    <s v="Very High"/>
    <n v="3"/>
    <s v="Senior"/>
    <x v="7"/>
    <n v="1"/>
    <x v="3"/>
    <x v="1"/>
    <n v="11713"/>
    <x v="2"/>
    <n v="20335"/>
    <n v="9"/>
    <s v="Y"/>
    <x v="1"/>
    <n v="14"/>
    <n v="3"/>
    <s v="Meet Expect"/>
    <n v="1"/>
    <s v="Low"/>
    <n v="80"/>
    <n v="1"/>
    <s v="Basic"/>
    <n v="10"/>
    <s v="6-10"/>
    <n v="2"/>
    <n v="3"/>
    <x v="1"/>
    <n v="8"/>
    <s v="Veteran"/>
    <n v="7"/>
    <n v="0"/>
    <x v="0"/>
    <n v="5"/>
    <n v="0"/>
    <m/>
    <m/>
    <n v="0"/>
    <m/>
    <n v="0"/>
    <m/>
    <n v="0"/>
    <m/>
    <n v="0"/>
    <m/>
    <n v="0"/>
    <m/>
    <m/>
    <m/>
    <m/>
    <m/>
    <m/>
    <m/>
    <m/>
    <x v="0"/>
    <m/>
    <m/>
    <m/>
    <m/>
    <m/>
    <b v="1"/>
    <b v="1"/>
    <b v="1"/>
    <n v="0"/>
    <n v="0"/>
  </r>
  <r>
    <n v="38"/>
    <x v="1"/>
    <x v="0"/>
    <n v="168"/>
    <x v="1"/>
    <n v="1"/>
    <s v="Near"/>
    <n v="3"/>
    <s v="Bachelor"/>
    <s v="Life Sciences"/>
    <n v="1"/>
    <n v="743"/>
    <n v="3"/>
    <x v="1"/>
    <x v="0"/>
    <n v="81"/>
    <n v="3"/>
    <s v="High"/>
    <n v="3"/>
    <s v="Senior"/>
    <x v="3"/>
    <n v="3"/>
    <x v="2"/>
    <x v="0"/>
    <n v="7861"/>
    <x v="2"/>
    <n v="15397"/>
    <n v="4"/>
    <s v="Y"/>
    <x v="0"/>
    <n v="14"/>
    <n v="3"/>
    <s v="Meet Expect"/>
    <n v="4"/>
    <s v="Very High"/>
    <n v="80"/>
    <n v="0"/>
    <s v="None"/>
    <n v="10"/>
    <s v="6-10"/>
    <n v="4"/>
    <n v="4"/>
    <x v="3"/>
    <n v="1"/>
    <s v="New Employee"/>
    <n v="0"/>
    <n v="0"/>
    <x v="0"/>
    <n v="0"/>
    <n v="0"/>
    <m/>
    <m/>
    <n v="0"/>
    <m/>
    <n v="0"/>
    <m/>
    <n v="0"/>
    <m/>
    <n v="0"/>
    <m/>
    <n v="0"/>
    <m/>
    <m/>
    <m/>
    <m/>
    <m/>
    <m/>
    <m/>
    <m/>
    <x v="0"/>
    <m/>
    <m/>
    <m/>
    <m/>
    <m/>
    <b v="1"/>
    <b v="1"/>
    <b v="1"/>
    <n v="0"/>
    <n v="1"/>
  </r>
  <r>
    <n v="44"/>
    <x v="1"/>
    <x v="2"/>
    <n v="381"/>
    <x v="1"/>
    <n v="24"/>
    <s v="Very Far"/>
    <n v="3"/>
    <s v="Bachelor"/>
    <s v="Medical"/>
    <n v="1"/>
    <n v="744"/>
    <n v="1"/>
    <x v="3"/>
    <x v="1"/>
    <n v="49"/>
    <n v="1"/>
    <s v="Low"/>
    <n v="1"/>
    <s v="Entry Level"/>
    <x v="2"/>
    <n v="3"/>
    <x v="2"/>
    <x v="0"/>
    <n v="3708"/>
    <x v="0"/>
    <n v="2104"/>
    <n v="2"/>
    <s v="Y"/>
    <x v="1"/>
    <n v="14"/>
    <n v="3"/>
    <s v="Meet Expect"/>
    <n v="3"/>
    <s v="High"/>
    <n v="80"/>
    <n v="0"/>
    <s v="None"/>
    <n v="9"/>
    <s v="6-10"/>
    <n v="5"/>
    <n v="3"/>
    <x v="1"/>
    <n v="5"/>
    <s v="Experienced"/>
    <n v="2"/>
    <n v="1"/>
    <x v="1"/>
    <n v="4"/>
    <n v="0"/>
    <m/>
    <m/>
    <n v="0"/>
    <m/>
    <n v="0"/>
    <m/>
    <n v="0"/>
    <m/>
    <n v="0"/>
    <m/>
    <n v="0"/>
    <m/>
    <m/>
    <m/>
    <m/>
    <m/>
    <m/>
    <m/>
    <m/>
    <x v="0"/>
    <m/>
    <m/>
    <m/>
    <m/>
    <m/>
    <b v="1"/>
    <b v="1"/>
    <b v="1"/>
    <n v="0"/>
    <n v="0"/>
  </r>
  <r>
    <n v="47"/>
    <x v="1"/>
    <x v="1"/>
    <n v="217"/>
    <x v="0"/>
    <n v="3"/>
    <s v="Near"/>
    <n v="3"/>
    <s v="Bachelor"/>
    <s v="Medical"/>
    <n v="1"/>
    <n v="746"/>
    <n v="4"/>
    <x v="2"/>
    <x v="0"/>
    <n v="49"/>
    <n v="3"/>
    <s v="High"/>
    <n v="4"/>
    <s v="Manager"/>
    <x v="0"/>
    <n v="3"/>
    <x v="2"/>
    <x v="2"/>
    <n v="13770"/>
    <x v="2"/>
    <n v="10225"/>
    <n v="9"/>
    <s v="Y"/>
    <x v="0"/>
    <n v="12"/>
    <n v="3"/>
    <s v="Meet Expect"/>
    <n v="4"/>
    <s v="Very High"/>
    <n v="80"/>
    <n v="2"/>
    <s v="Medium"/>
    <n v="28"/>
    <s v="20+"/>
    <n v="2"/>
    <n v="2"/>
    <x v="2"/>
    <n v="22"/>
    <s v="Veteran"/>
    <n v="2"/>
    <n v="11"/>
    <x v="2"/>
    <n v="13"/>
    <n v="0"/>
    <m/>
    <m/>
    <n v="0"/>
    <m/>
    <n v="0"/>
    <m/>
    <n v="0"/>
    <m/>
    <n v="0"/>
    <m/>
    <n v="0"/>
    <m/>
    <m/>
    <m/>
    <m/>
    <m/>
    <m/>
    <m/>
    <m/>
    <x v="1"/>
    <m/>
    <m/>
    <m/>
    <m/>
    <m/>
    <b v="1"/>
    <b v="1"/>
    <b v="1"/>
    <n v="0"/>
    <n v="1"/>
  </r>
  <r>
    <n v="30"/>
    <x v="1"/>
    <x v="0"/>
    <n v="501"/>
    <x v="0"/>
    <n v="27"/>
    <s v="Very Far"/>
    <n v="5"/>
    <s v="Doctor"/>
    <s v="Marketing"/>
    <n v="1"/>
    <n v="747"/>
    <n v="3"/>
    <x v="1"/>
    <x v="1"/>
    <n v="99"/>
    <n v="3"/>
    <s v="High"/>
    <n v="2"/>
    <s v="Junior"/>
    <x v="0"/>
    <n v="4"/>
    <x v="0"/>
    <x v="2"/>
    <n v="5304"/>
    <x v="0"/>
    <n v="25275"/>
    <n v="7"/>
    <s v="Y"/>
    <x v="1"/>
    <n v="23"/>
    <n v="4"/>
    <s v="Exceed Expect"/>
    <n v="4"/>
    <s v="Very High"/>
    <n v="80"/>
    <n v="1"/>
    <s v="Basic"/>
    <n v="10"/>
    <s v="6-10"/>
    <n v="2"/>
    <n v="2"/>
    <x v="2"/>
    <n v="8"/>
    <s v="Veteran"/>
    <n v="7"/>
    <n v="7"/>
    <x v="2"/>
    <n v="7"/>
    <n v="0"/>
    <m/>
    <m/>
    <n v="0"/>
    <m/>
    <n v="0"/>
    <m/>
    <n v="0"/>
    <m/>
    <n v="0"/>
    <m/>
    <n v="0"/>
    <m/>
    <m/>
    <m/>
    <m/>
    <m/>
    <m/>
    <m/>
    <m/>
    <x v="2"/>
    <m/>
    <m/>
    <m/>
    <m/>
    <m/>
    <b v="1"/>
    <b v="1"/>
    <b v="1"/>
    <n v="0"/>
    <n v="0"/>
  </r>
  <r>
    <n v="29"/>
    <x v="1"/>
    <x v="0"/>
    <n v="1396"/>
    <x v="0"/>
    <n v="10"/>
    <s v="Near"/>
    <n v="3"/>
    <s v="Bachelor"/>
    <s v="Life Sciences"/>
    <n v="1"/>
    <n v="749"/>
    <n v="3"/>
    <x v="1"/>
    <x v="1"/>
    <n v="99"/>
    <n v="3"/>
    <s v="High"/>
    <n v="1"/>
    <s v="Entry Level"/>
    <x v="6"/>
    <n v="3"/>
    <x v="2"/>
    <x v="0"/>
    <n v="2642"/>
    <x v="1"/>
    <n v="2755"/>
    <n v="1"/>
    <s v="Y"/>
    <x v="1"/>
    <n v="11"/>
    <n v="3"/>
    <s v="Meet Expect"/>
    <n v="3"/>
    <s v="High"/>
    <n v="80"/>
    <n v="0"/>
    <s v="None"/>
    <n v="1"/>
    <s v="0-5"/>
    <n v="6"/>
    <n v="3"/>
    <x v="1"/>
    <n v="1"/>
    <s v="New Employee"/>
    <n v="0"/>
    <n v="0"/>
    <x v="0"/>
    <n v="0"/>
    <n v="0"/>
    <m/>
    <m/>
    <n v="0"/>
    <m/>
    <n v="0"/>
    <m/>
    <n v="0"/>
    <m/>
    <n v="0"/>
    <m/>
    <n v="0"/>
    <m/>
    <m/>
    <m/>
    <m/>
    <m/>
    <m/>
    <m/>
    <m/>
    <x v="2"/>
    <m/>
    <m/>
    <m/>
    <m/>
    <m/>
    <b v="1"/>
    <b v="1"/>
    <b v="1"/>
    <n v="0"/>
    <n v="0"/>
  </r>
  <r>
    <n v="42"/>
    <x v="0"/>
    <x v="1"/>
    <n v="933"/>
    <x v="1"/>
    <n v="19"/>
    <s v="Far"/>
    <n v="3"/>
    <s v="Bachelor"/>
    <s v="Medical"/>
    <n v="1"/>
    <n v="752"/>
    <n v="3"/>
    <x v="1"/>
    <x v="1"/>
    <n v="57"/>
    <n v="4"/>
    <s v="Very High"/>
    <n v="1"/>
    <s v="Entry Level"/>
    <x v="1"/>
    <n v="3"/>
    <x v="2"/>
    <x v="2"/>
    <n v="2759"/>
    <x v="1"/>
    <n v="20366"/>
    <n v="6"/>
    <s v="Y"/>
    <x v="0"/>
    <n v="12"/>
    <n v="3"/>
    <s v="Meet Expect"/>
    <n v="4"/>
    <s v="Very High"/>
    <n v="80"/>
    <n v="0"/>
    <s v="None"/>
    <n v="7"/>
    <s v="6-10"/>
    <n v="2"/>
    <n v="3"/>
    <x v="1"/>
    <n v="2"/>
    <s v="Early Career"/>
    <n v="2"/>
    <n v="2"/>
    <x v="1"/>
    <n v="2"/>
    <n v="0"/>
    <m/>
    <m/>
    <n v="0"/>
    <m/>
    <n v="0"/>
    <m/>
    <n v="0"/>
    <m/>
    <n v="0"/>
    <m/>
    <n v="0"/>
    <m/>
    <m/>
    <m/>
    <m/>
    <m/>
    <m/>
    <m/>
    <m/>
    <x v="0"/>
    <m/>
    <m/>
    <m/>
    <m/>
    <m/>
    <b v="1"/>
    <b v="1"/>
    <b v="1"/>
    <n v="1"/>
    <n v="1"/>
  </r>
  <r>
    <n v="43"/>
    <x v="1"/>
    <x v="1"/>
    <n v="775"/>
    <x v="0"/>
    <n v="15"/>
    <s v="Far"/>
    <n v="3"/>
    <s v="Bachelor"/>
    <s v="Life Sciences"/>
    <n v="1"/>
    <n v="754"/>
    <n v="4"/>
    <x v="2"/>
    <x v="1"/>
    <n v="47"/>
    <n v="2"/>
    <s v="Medium"/>
    <n v="2"/>
    <s v="Junior"/>
    <x v="0"/>
    <n v="4"/>
    <x v="0"/>
    <x v="1"/>
    <n v="6804"/>
    <x v="0"/>
    <n v="23683"/>
    <n v="3"/>
    <s v="Y"/>
    <x v="1"/>
    <n v="18"/>
    <n v="3"/>
    <s v="Meet Expect"/>
    <n v="3"/>
    <s v="High"/>
    <n v="80"/>
    <n v="1"/>
    <s v="Basic"/>
    <n v="7"/>
    <s v="6-10"/>
    <n v="5"/>
    <n v="3"/>
    <x v="1"/>
    <n v="2"/>
    <s v="Early Career"/>
    <n v="2"/>
    <n v="2"/>
    <x v="1"/>
    <n v="2"/>
    <n v="0"/>
    <m/>
    <m/>
    <n v="0"/>
    <m/>
    <n v="0"/>
    <m/>
    <n v="0"/>
    <m/>
    <n v="0"/>
    <m/>
    <n v="0"/>
    <m/>
    <m/>
    <m/>
    <m/>
    <m/>
    <m/>
    <m/>
    <m/>
    <x v="0"/>
    <m/>
    <m/>
    <m/>
    <m/>
    <m/>
    <b v="1"/>
    <b v="1"/>
    <b v="1"/>
    <n v="0"/>
    <n v="0"/>
  </r>
  <r>
    <n v="34"/>
    <x v="1"/>
    <x v="0"/>
    <n v="970"/>
    <x v="1"/>
    <n v="8"/>
    <s v="Near"/>
    <n v="2"/>
    <s v="College"/>
    <s v="Medical"/>
    <n v="1"/>
    <n v="757"/>
    <n v="2"/>
    <x v="0"/>
    <x v="0"/>
    <n v="96"/>
    <n v="3"/>
    <s v="High"/>
    <n v="2"/>
    <s v="Junior"/>
    <x v="4"/>
    <n v="3"/>
    <x v="2"/>
    <x v="0"/>
    <n v="6142"/>
    <x v="0"/>
    <n v="7360"/>
    <n v="3"/>
    <s v="Y"/>
    <x v="1"/>
    <n v="11"/>
    <n v="3"/>
    <s v="Meet Expect"/>
    <n v="4"/>
    <s v="Very High"/>
    <n v="80"/>
    <n v="0"/>
    <s v="None"/>
    <n v="10"/>
    <s v="6-10"/>
    <n v="2"/>
    <n v="3"/>
    <x v="1"/>
    <n v="5"/>
    <s v="Experienced"/>
    <n v="1"/>
    <n v="4"/>
    <x v="2"/>
    <n v="3"/>
    <n v="0"/>
    <m/>
    <m/>
    <n v="0"/>
    <m/>
    <n v="0"/>
    <m/>
    <n v="0"/>
    <m/>
    <n v="0"/>
    <m/>
    <n v="0"/>
    <m/>
    <m/>
    <m/>
    <m/>
    <m/>
    <m/>
    <m/>
    <m/>
    <x v="2"/>
    <m/>
    <m/>
    <m/>
    <m/>
    <m/>
    <b v="1"/>
    <b v="1"/>
    <b v="1"/>
    <n v="0"/>
    <n v="0"/>
  </r>
  <r>
    <n v="23"/>
    <x v="1"/>
    <x v="0"/>
    <n v="650"/>
    <x v="1"/>
    <n v="9"/>
    <s v="Near"/>
    <n v="1"/>
    <s v="Below College"/>
    <s v="Medical"/>
    <n v="1"/>
    <n v="758"/>
    <n v="2"/>
    <x v="0"/>
    <x v="1"/>
    <n v="37"/>
    <n v="3"/>
    <s v="High"/>
    <n v="1"/>
    <s v="Entry Level"/>
    <x v="2"/>
    <n v="1"/>
    <x v="3"/>
    <x v="1"/>
    <n v="2500"/>
    <x v="1"/>
    <n v="4344"/>
    <n v="1"/>
    <s v="Y"/>
    <x v="1"/>
    <n v="14"/>
    <n v="3"/>
    <s v="Meet Expect"/>
    <n v="4"/>
    <s v="Very High"/>
    <n v="80"/>
    <n v="1"/>
    <s v="Basic"/>
    <n v="5"/>
    <s v="0-5"/>
    <n v="2"/>
    <n v="4"/>
    <x v="3"/>
    <n v="4"/>
    <s v="Experienced"/>
    <n v="3"/>
    <n v="0"/>
    <x v="0"/>
    <n v="2"/>
    <n v="0"/>
    <m/>
    <m/>
    <n v="0"/>
    <m/>
    <n v="0"/>
    <m/>
    <n v="0"/>
    <m/>
    <n v="0"/>
    <m/>
    <n v="0"/>
    <m/>
    <m/>
    <m/>
    <m/>
    <m/>
    <m/>
    <m/>
    <m/>
    <x v="3"/>
    <m/>
    <m/>
    <m/>
    <m/>
    <m/>
    <b v="1"/>
    <b v="1"/>
    <b v="1"/>
    <n v="0"/>
    <n v="0"/>
  </r>
  <r>
    <n v="39"/>
    <x v="1"/>
    <x v="0"/>
    <n v="141"/>
    <x v="2"/>
    <n v="3"/>
    <s v="Near"/>
    <n v="3"/>
    <s v="Bachelor"/>
    <s v="Human Resources"/>
    <n v="1"/>
    <n v="760"/>
    <n v="3"/>
    <x v="1"/>
    <x v="0"/>
    <n v="44"/>
    <n v="4"/>
    <s v="Very High"/>
    <n v="2"/>
    <s v="Junior"/>
    <x v="8"/>
    <n v="2"/>
    <x v="1"/>
    <x v="1"/>
    <n v="6389"/>
    <x v="0"/>
    <n v="18767"/>
    <n v="9"/>
    <s v="Y"/>
    <x v="1"/>
    <n v="15"/>
    <n v="3"/>
    <s v="Meet Expect"/>
    <n v="3"/>
    <s v="High"/>
    <n v="80"/>
    <n v="1"/>
    <s v="Basic"/>
    <n v="12"/>
    <s v="11-20"/>
    <n v="3"/>
    <n v="1"/>
    <x v="0"/>
    <n v="8"/>
    <s v="Veteran"/>
    <n v="3"/>
    <n v="3"/>
    <x v="1"/>
    <n v="6"/>
    <n v="0"/>
    <m/>
    <m/>
    <n v="0"/>
    <m/>
    <n v="0"/>
    <m/>
    <n v="0"/>
    <m/>
    <n v="0"/>
    <m/>
    <n v="0"/>
    <m/>
    <m/>
    <m/>
    <m/>
    <m/>
    <m/>
    <m/>
    <m/>
    <x v="0"/>
    <m/>
    <m/>
    <m/>
    <m/>
    <m/>
    <b v="1"/>
    <b v="1"/>
    <b v="1"/>
    <n v="0"/>
    <n v="0"/>
  </r>
  <r>
    <n v="56"/>
    <x v="1"/>
    <x v="0"/>
    <n v="832"/>
    <x v="1"/>
    <n v="9"/>
    <s v="Near"/>
    <n v="3"/>
    <s v="Bachelor"/>
    <s v="Medical"/>
    <n v="1"/>
    <n v="762"/>
    <n v="3"/>
    <x v="1"/>
    <x v="1"/>
    <n v="81"/>
    <n v="3"/>
    <s v="High"/>
    <n v="4"/>
    <s v="Manager"/>
    <x v="4"/>
    <n v="4"/>
    <x v="0"/>
    <x v="1"/>
    <n v="11103"/>
    <x v="2"/>
    <n v="20420"/>
    <n v="7"/>
    <s v="Y"/>
    <x v="1"/>
    <n v="11"/>
    <n v="3"/>
    <s v="Meet Expect"/>
    <n v="3"/>
    <s v="High"/>
    <n v="80"/>
    <n v="0"/>
    <s v="None"/>
    <n v="30"/>
    <s v="20+"/>
    <n v="1"/>
    <n v="2"/>
    <x v="2"/>
    <n v="10"/>
    <s v="Veteran"/>
    <n v="7"/>
    <n v="1"/>
    <x v="1"/>
    <n v="1"/>
    <n v="0"/>
    <m/>
    <m/>
    <n v="0"/>
    <m/>
    <n v="0"/>
    <m/>
    <n v="0"/>
    <m/>
    <n v="0"/>
    <m/>
    <n v="0"/>
    <m/>
    <m/>
    <m/>
    <m/>
    <m/>
    <m/>
    <m/>
    <m/>
    <x v="1"/>
    <m/>
    <m/>
    <m/>
    <m/>
    <m/>
    <b v="1"/>
    <b v="1"/>
    <b v="1"/>
    <n v="0"/>
    <n v="0"/>
  </r>
  <r>
    <n v="40"/>
    <x v="1"/>
    <x v="0"/>
    <n v="804"/>
    <x v="1"/>
    <n v="2"/>
    <s v="Near"/>
    <n v="1"/>
    <s v="Below College"/>
    <s v="Medical"/>
    <n v="1"/>
    <n v="763"/>
    <n v="4"/>
    <x v="2"/>
    <x v="0"/>
    <n v="86"/>
    <n v="2"/>
    <s v="Medium"/>
    <n v="1"/>
    <s v="Entry Level"/>
    <x v="1"/>
    <n v="4"/>
    <x v="0"/>
    <x v="0"/>
    <n v="2342"/>
    <x v="1"/>
    <n v="22929"/>
    <n v="0"/>
    <s v="Y"/>
    <x v="0"/>
    <n v="20"/>
    <n v="4"/>
    <s v="Exceed Expect"/>
    <n v="4"/>
    <s v="Very High"/>
    <n v="80"/>
    <n v="0"/>
    <s v="None"/>
    <n v="5"/>
    <s v="0-5"/>
    <n v="2"/>
    <n v="2"/>
    <x v="2"/>
    <n v="4"/>
    <s v="Experienced"/>
    <n v="2"/>
    <n v="2"/>
    <x v="1"/>
    <n v="3"/>
    <n v="0"/>
    <m/>
    <m/>
    <n v="0"/>
    <m/>
    <n v="0"/>
    <m/>
    <n v="0"/>
    <m/>
    <n v="0"/>
    <m/>
    <n v="0"/>
    <m/>
    <m/>
    <m/>
    <m/>
    <m/>
    <m/>
    <m/>
    <m/>
    <x v="0"/>
    <m/>
    <m/>
    <m/>
    <m/>
    <m/>
    <b v="1"/>
    <b v="1"/>
    <b v="1"/>
    <n v="0"/>
    <n v="1"/>
  </r>
  <r>
    <n v="27"/>
    <x v="1"/>
    <x v="0"/>
    <n v="975"/>
    <x v="1"/>
    <n v="7"/>
    <s v="Near"/>
    <n v="3"/>
    <s v="Bachelor"/>
    <s v="Medical"/>
    <n v="1"/>
    <n v="764"/>
    <n v="4"/>
    <x v="2"/>
    <x v="0"/>
    <n v="55"/>
    <n v="2"/>
    <s v="Medium"/>
    <n v="2"/>
    <s v="Junior"/>
    <x v="4"/>
    <n v="1"/>
    <x v="3"/>
    <x v="0"/>
    <n v="6811"/>
    <x v="0"/>
    <n v="23398"/>
    <n v="8"/>
    <s v="Y"/>
    <x v="1"/>
    <n v="19"/>
    <n v="3"/>
    <s v="Meet Expect"/>
    <n v="1"/>
    <s v="Low"/>
    <n v="80"/>
    <n v="0"/>
    <s v="None"/>
    <n v="9"/>
    <s v="6-10"/>
    <n v="2"/>
    <n v="1"/>
    <x v="0"/>
    <n v="7"/>
    <s v="Experienced"/>
    <n v="6"/>
    <n v="0"/>
    <x v="0"/>
    <n v="7"/>
    <n v="0"/>
    <m/>
    <m/>
    <n v="0"/>
    <m/>
    <n v="0"/>
    <m/>
    <n v="0"/>
    <m/>
    <n v="0"/>
    <m/>
    <n v="0"/>
    <m/>
    <m/>
    <m/>
    <m/>
    <m/>
    <m/>
    <m/>
    <m/>
    <x v="2"/>
    <m/>
    <m/>
    <m/>
    <m/>
    <m/>
    <b v="1"/>
    <b v="1"/>
    <b v="1"/>
    <n v="0"/>
    <n v="0"/>
  </r>
  <r>
    <n v="29"/>
    <x v="1"/>
    <x v="0"/>
    <n v="1090"/>
    <x v="0"/>
    <n v="10"/>
    <s v="Near"/>
    <n v="3"/>
    <s v="Bachelor"/>
    <s v="Marketing"/>
    <n v="1"/>
    <n v="766"/>
    <n v="4"/>
    <x v="2"/>
    <x v="1"/>
    <n v="83"/>
    <n v="3"/>
    <s v="High"/>
    <n v="1"/>
    <s v="Entry Level"/>
    <x v="6"/>
    <n v="2"/>
    <x v="1"/>
    <x v="2"/>
    <n v="2297"/>
    <x v="1"/>
    <n v="17967"/>
    <n v="1"/>
    <s v="Y"/>
    <x v="1"/>
    <n v="14"/>
    <n v="3"/>
    <s v="Meet Expect"/>
    <n v="4"/>
    <s v="Very High"/>
    <n v="80"/>
    <n v="2"/>
    <s v="Medium"/>
    <n v="2"/>
    <s v="0-5"/>
    <n v="2"/>
    <n v="3"/>
    <x v="1"/>
    <n v="2"/>
    <s v="Early Career"/>
    <n v="2"/>
    <n v="2"/>
    <x v="1"/>
    <n v="2"/>
    <n v="0"/>
    <m/>
    <m/>
    <n v="0"/>
    <m/>
    <n v="0"/>
    <m/>
    <n v="0"/>
    <m/>
    <n v="0"/>
    <m/>
    <n v="0"/>
    <m/>
    <m/>
    <m/>
    <m/>
    <m/>
    <m/>
    <m/>
    <m/>
    <x v="2"/>
    <m/>
    <m/>
    <m/>
    <m/>
    <m/>
    <b v="1"/>
    <b v="1"/>
    <b v="1"/>
    <n v="0"/>
    <n v="0"/>
  </r>
  <r>
    <n v="53"/>
    <x v="1"/>
    <x v="0"/>
    <n v="346"/>
    <x v="1"/>
    <n v="6"/>
    <s v="Near"/>
    <n v="3"/>
    <s v="Bachelor"/>
    <s v="Life Sciences"/>
    <n v="1"/>
    <n v="769"/>
    <n v="4"/>
    <x v="2"/>
    <x v="1"/>
    <n v="86"/>
    <n v="3"/>
    <s v="High"/>
    <n v="2"/>
    <s v="Junior"/>
    <x v="2"/>
    <n v="4"/>
    <x v="0"/>
    <x v="0"/>
    <n v="2450"/>
    <x v="1"/>
    <n v="10919"/>
    <n v="2"/>
    <s v="Y"/>
    <x v="1"/>
    <n v="17"/>
    <n v="3"/>
    <s v="Meet Expect"/>
    <n v="4"/>
    <s v="Very High"/>
    <n v="80"/>
    <n v="0"/>
    <s v="None"/>
    <n v="19"/>
    <s v="11-20"/>
    <n v="4"/>
    <n v="3"/>
    <x v="1"/>
    <n v="2"/>
    <s v="Early Career"/>
    <n v="2"/>
    <n v="2"/>
    <x v="1"/>
    <n v="2"/>
    <n v="0"/>
    <m/>
    <m/>
    <n v="0"/>
    <m/>
    <n v="0"/>
    <m/>
    <n v="0"/>
    <m/>
    <n v="0"/>
    <m/>
    <n v="0"/>
    <m/>
    <m/>
    <m/>
    <m/>
    <m/>
    <m/>
    <m/>
    <m/>
    <x v="1"/>
    <m/>
    <m/>
    <m/>
    <m/>
    <m/>
    <b v="1"/>
    <b v="1"/>
    <b v="1"/>
    <n v="0"/>
    <n v="0"/>
  </r>
  <r>
    <n v="35"/>
    <x v="1"/>
    <x v="2"/>
    <n v="1225"/>
    <x v="1"/>
    <n v="2"/>
    <s v="Near"/>
    <n v="4"/>
    <s v="Master"/>
    <s v="Life Sciences"/>
    <n v="1"/>
    <n v="771"/>
    <n v="4"/>
    <x v="2"/>
    <x v="0"/>
    <n v="61"/>
    <n v="3"/>
    <s v="High"/>
    <n v="2"/>
    <s v="Junior"/>
    <x v="4"/>
    <n v="1"/>
    <x v="3"/>
    <x v="2"/>
    <n v="5093"/>
    <x v="0"/>
    <n v="4761"/>
    <n v="2"/>
    <s v="Y"/>
    <x v="1"/>
    <n v="11"/>
    <n v="3"/>
    <s v="Meet Expect"/>
    <n v="1"/>
    <s v="Low"/>
    <n v="80"/>
    <n v="1"/>
    <s v="Basic"/>
    <n v="16"/>
    <s v="11-20"/>
    <n v="2"/>
    <n v="4"/>
    <x v="3"/>
    <n v="1"/>
    <s v="New Employee"/>
    <n v="0"/>
    <n v="0"/>
    <x v="0"/>
    <n v="0"/>
    <n v="0"/>
    <m/>
    <m/>
    <n v="0"/>
    <m/>
    <n v="0"/>
    <m/>
    <n v="0"/>
    <m/>
    <n v="0"/>
    <m/>
    <n v="0"/>
    <m/>
    <m/>
    <m/>
    <m/>
    <m/>
    <m/>
    <m/>
    <m/>
    <x v="2"/>
    <m/>
    <m/>
    <m/>
    <m/>
    <m/>
    <b v="1"/>
    <b v="1"/>
    <b v="1"/>
    <n v="0"/>
    <n v="0"/>
  </r>
  <r>
    <n v="32"/>
    <x v="1"/>
    <x v="1"/>
    <n v="430"/>
    <x v="1"/>
    <n v="24"/>
    <s v="Very Far"/>
    <n v="4"/>
    <s v="Master"/>
    <s v="Life Sciences"/>
    <n v="1"/>
    <n v="772"/>
    <n v="1"/>
    <x v="3"/>
    <x v="1"/>
    <n v="80"/>
    <n v="3"/>
    <s v="High"/>
    <n v="2"/>
    <s v="Junior"/>
    <x v="2"/>
    <n v="4"/>
    <x v="0"/>
    <x v="1"/>
    <n v="5309"/>
    <x v="0"/>
    <n v="21146"/>
    <n v="1"/>
    <s v="Y"/>
    <x v="1"/>
    <n v="15"/>
    <n v="3"/>
    <s v="Meet Expect"/>
    <n v="4"/>
    <s v="Very High"/>
    <n v="80"/>
    <n v="2"/>
    <s v="Medium"/>
    <n v="10"/>
    <s v="6-10"/>
    <n v="2"/>
    <n v="3"/>
    <x v="1"/>
    <n v="10"/>
    <s v="Veteran"/>
    <n v="8"/>
    <n v="4"/>
    <x v="2"/>
    <n v="7"/>
    <n v="0"/>
    <m/>
    <m/>
    <n v="0"/>
    <m/>
    <n v="0"/>
    <m/>
    <n v="0"/>
    <m/>
    <n v="0"/>
    <m/>
    <n v="0"/>
    <m/>
    <m/>
    <m/>
    <m/>
    <m/>
    <m/>
    <m/>
    <m/>
    <x v="2"/>
    <m/>
    <m/>
    <m/>
    <m/>
    <m/>
    <b v="1"/>
    <b v="1"/>
    <b v="1"/>
    <n v="0"/>
    <n v="0"/>
  </r>
  <r>
    <n v="38"/>
    <x v="1"/>
    <x v="0"/>
    <n v="268"/>
    <x v="1"/>
    <n v="2"/>
    <s v="Near"/>
    <n v="5"/>
    <s v="Doctor"/>
    <s v="Medical"/>
    <n v="1"/>
    <n v="773"/>
    <n v="4"/>
    <x v="2"/>
    <x v="1"/>
    <n v="92"/>
    <n v="3"/>
    <s v="High"/>
    <n v="1"/>
    <s v="Entry Level"/>
    <x v="1"/>
    <n v="3"/>
    <x v="2"/>
    <x v="1"/>
    <n v="3057"/>
    <x v="0"/>
    <n v="20471"/>
    <n v="6"/>
    <s v="Y"/>
    <x v="0"/>
    <n v="13"/>
    <n v="3"/>
    <s v="Meet Expect"/>
    <n v="2"/>
    <s v="Medium"/>
    <n v="80"/>
    <n v="1"/>
    <s v="Basic"/>
    <n v="6"/>
    <s v="6-10"/>
    <n v="0"/>
    <n v="1"/>
    <x v="0"/>
    <n v="1"/>
    <s v="New Employee"/>
    <n v="0"/>
    <n v="0"/>
    <x v="0"/>
    <n v="1"/>
    <n v="0"/>
    <m/>
    <m/>
    <n v="0"/>
    <m/>
    <n v="0"/>
    <m/>
    <n v="0"/>
    <m/>
    <n v="0"/>
    <m/>
    <n v="0"/>
    <m/>
    <m/>
    <m/>
    <m/>
    <m/>
    <m/>
    <m/>
    <m/>
    <x v="0"/>
    <m/>
    <m/>
    <m/>
    <m/>
    <m/>
    <b v="1"/>
    <b v="1"/>
    <b v="1"/>
    <n v="0"/>
    <n v="1"/>
  </r>
  <r>
    <n v="34"/>
    <x v="1"/>
    <x v="0"/>
    <n v="167"/>
    <x v="1"/>
    <n v="8"/>
    <s v="Near"/>
    <n v="5"/>
    <s v="Doctor"/>
    <s v="Life Sciences"/>
    <n v="1"/>
    <n v="775"/>
    <n v="2"/>
    <x v="0"/>
    <x v="0"/>
    <n v="32"/>
    <n v="3"/>
    <s v="High"/>
    <n v="2"/>
    <s v="Junior"/>
    <x v="3"/>
    <n v="1"/>
    <x v="3"/>
    <x v="2"/>
    <n v="5121"/>
    <x v="0"/>
    <n v="4187"/>
    <n v="3"/>
    <s v="Y"/>
    <x v="1"/>
    <n v="14"/>
    <n v="3"/>
    <s v="Meet Expect"/>
    <n v="3"/>
    <s v="High"/>
    <n v="80"/>
    <n v="1"/>
    <s v="Basic"/>
    <n v="7"/>
    <s v="6-10"/>
    <n v="3"/>
    <n v="3"/>
    <x v="1"/>
    <n v="0"/>
    <s v="New Employee"/>
    <n v="0"/>
    <n v="0"/>
    <x v="0"/>
    <n v="0"/>
    <n v="0"/>
    <m/>
    <m/>
    <n v="0"/>
    <m/>
    <n v="0"/>
    <m/>
    <n v="0"/>
    <m/>
    <n v="0"/>
    <m/>
    <n v="0"/>
    <m/>
    <m/>
    <m/>
    <m/>
    <m/>
    <m/>
    <m/>
    <m/>
    <x v="2"/>
    <m/>
    <m/>
    <m/>
    <m/>
    <m/>
    <b v="1"/>
    <b v="1"/>
    <b v="1"/>
    <n v="0"/>
    <n v="0"/>
  </r>
  <r>
    <n v="52"/>
    <x v="1"/>
    <x v="0"/>
    <n v="621"/>
    <x v="0"/>
    <n v="3"/>
    <s v="Near"/>
    <n v="4"/>
    <s v="Master"/>
    <s v="Marketing"/>
    <n v="1"/>
    <n v="776"/>
    <n v="3"/>
    <x v="1"/>
    <x v="1"/>
    <n v="31"/>
    <n v="2"/>
    <s v="Medium"/>
    <n v="4"/>
    <s v="Manager"/>
    <x v="5"/>
    <n v="1"/>
    <x v="3"/>
    <x v="1"/>
    <n v="16856"/>
    <x v="2"/>
    <n v="10084"/>
    <n v="1"/>
    <s v="Y"/>
    <x v="1"/>
    <n v="11"/>
    <n v="3"/>
    <s v="Meet Expect"/>
    <n v="1"/>
    <s v="Low"/>
    <n v="80"/>
    <n v="0"/>
    <s v="None"/>
    <n v="34"/>
    <s v="20+"/>
    <n v="3"/>
    <n v="4"/>
    <x v="3"/>
    <n v="34"/>
    <s v="Veteran"/>
    <n v="6"/>
    <n v="1"/>
    <x v="1"/>
    <n v="16"/>
    <n v="0"/>
    <m/>
    <m/>
    <n v="0"/>
    <m/>
    <n v="0"/>
    <m/>
    <n v="0"/>
    <m/>
    <n v="0"/>
    <m/>
    <n v="0"/>
    <m/>
    <m/>
    <m/>
    <m/>
    <m/>
    <m/>
    <m/>
    <m/>
    <x v="1"/>
    <m/>
    <m/>
    <m/>
    <m/>
    <m/>
    <b v="1"/>
    <b v="1"/>
    <b v="1"/>
    <n v="0"/>
    <n v="0"/>
  </r>
  <r>
    <n v="33"/>
    <x v="0"/>
    <x v="0"/>
    <n v="527"/>
    <x v="1"/>
    <n v="1"/>
    <s v="Near"/>
    <n v="4"/>
    <s v="Master"/>
    <s v="Other"/>
    <n v="1"/>
    <n v="780"/>
    <n v="4"/>
    <x v="2"/>
    <x v="1"/>
    <n v="63"/>
    <n v="3"/>
    <s v="High"/>
    <n v="1"/>
    <s v="Entry Level"/>
    <x v="1"/>
    <n v="4"/>
    <x v="0"/>
    <x v="0"/>
    <n v="2686"/>
    <x v="1"/>
    <n v="5207"/>
    <n v="1"/>
    <s v="Y"/>
    <x v="0"/>
    <n v="13"/>
    <n v="3"/>
    <s v="Meet Expect"/>
    <n v="3"/>
    <s v="High"/>
    <n v="80"/>
    <n v="0"/>
    <s v="None"/>
    <n v="10"/>
    <s v="6-10"/>
    <n v="2"/>
    <n v="2"/>
    <x v="2"/>
    <n v="10"/>
    <s v="Veteran"/>
    <n v="9"/>
    <n v="7"/>
    <x v="2"/>
    <n v="8"/>
    <n v="0"/>
    <m/>
    <m/>
    <n v="0"/>
    <m/>
    <n v="0"/>
    <m/>
    <n v="0"/>
    <m/>
    <n v="0"/>
    <m/>
    <n v="0"/>
    <m/>
    <m/>
    <m/>
    <m/>
    <m/>
    <m/>
    <m/>
    <m/>
    <x v="2"/>
    <m/>
    <m/>
    <m/>
    <m/>
    <m/>
    <b v="1"/>
    <b v="1"/>
    <b v="1"/>
    <n v="1"/>
    <n v="1"/>
  </r>
  <r>
    <n v="25"/>
    <x v="1"/>
    <x v="0"/>
    <n v="883"/>
    <x v="0"/>
    <n v="26"/>
    <s v="Very Far"/>
    <n v="1"/>
    <s v="Below College"/>
    <s v="Medical"/>
    <n v="1"/>
    <n v="781"/>
    <n v="3"/>
    <x v="1"/>
    <x v="0"/>
    <n v="32"/>
    <n v="3"/>
    <s v="High"/>
    <n v="2"/>
    <s v="Junior"/>
    <x v="0"/>
    <n v="4"/>
    <x v="0"/>
    <x v="0"/>
    <n v="6180"/>
    <x v="0"/>
    <n v="22807"/>
    <n v="1"/>
    <s v="Y"/>
    <x v="1"/>
    <n v="23"/>
    <n v="4"/>
    <s v="Exceed Expect"/>
    <n v="2"/>
    <s v="Medium"/>
    <n v="80"/>
    <n v="0"/>
    <s v="None"/>
    <n v="6"/>
    <s v="6-10"/>
    <n v="5"/>
    <n v="2"/>
    <x v="2"/>
    <n v="6"/>
    <s v="Experienced"/>
    <n v="5"/>
    <n v="1"/>
    <x v="1"/>
    <n v="4"/>
    <n v="0"/>
    <m/>
    <m/>
    <n v="0"/>
    <m/>
    <n v="0"/>
    <m/>
    <n v="0"/>
    <m/>
    <n v="0"/>
    <m/>
    <n v="0"/>
    <m/>
    <m/>
    <m/>
    <m/>
    <m/>
    <m/>
    <m/>
    <m/>
    <x v="3"/>
    <m/>
    <m/>
    <m/>
    <m/>
    <m/>
    <b v="1"/>
    <b v="1"/>
    <b v="1"/>
    <n v="0"/>
    <n v="0"/>
  </r>
  <r>
    <n v="45"/>
    <x v="1"/>
    <x v="0"/>
    <n v="954"/>
    <x v="0"/>
    <n v="2"/>
    <s v="Near"/>
    <n v="2"/>
    <s v="College"/>
    <s v="Technical Degree"/>
    <n v="1"/>
    <n v="783"/>
    <n v="2"/>
    <x v="0"/>
    <x v="1"/>
    <n v="46"/>
    <n v="1"/>
    <s v="Low"/>
    <n v="2"/>
    <s v="Junior"/>
    <x v="6"/>
    <n v="3"/>
    <x v="2"/>
    <x v="0"/>
    <n v="6632"/>
    <x v="0"/>
    <n v="12388"/>
    <n v="0"/>
    <s v="Y"/>
    <x v="1"/>
    <n v="13"/>
    <n v="3"/>
    <s v="Meet Expect"/>
    <n v="1"/>
    <s v="Low"/>
    <n v="80"/>
    <n v="0"/>
    <s v="None"/>
    <n v="9"/>
    <s v="6-10"/>
    <n v="3"/>
    <n v="3"/>
    <x v="1"/>
    <n v="8"/>
    <s v="Veteran"/>
    <n v="7"/>
    <n v="3"/>
    <x v="1"/>
    <n v="1"/>
    <n v="0"/>
    <m/>
    <m/>
    <n v="0"/>
    <m/>
    <n v="0"/>
    <m/>
    <n v="0"/>
    <m/>
    <n v="0"/>
    <m/>
    <n v="0"/>
    <m/>
    <m/>
    <m/>
    <m/>
    <m/>
    <m/>
    <m/>
    <m/>
    <x v="0"/>
    <m/>
    <m/>
    <m/>
    <m/>
    <m/>
    <b v="1"/>
    <b v="1"/>
    <b v="1"/>
    <n v="0"/>
    <n v="0"/>
  </r>
  <r>
    <n v="23"/>
    <x v="1"/>
    <x v="0"/>
    <n v="310"/>
    <x v="1"/>
    <n v="10"/>
    <s v="Near"/>
    <n v="1"/>
    <s v="Below College"/>
    <s v="Medical"/>
    <n v="1"/>
    <n v="784"/>
    <n v="1"/>
    <x v="3"/>
    <x v="1"/>
    <n v="79"/>
    <n v="4"/>
    <s v="Very High"/>
    <n v="1"/>
    <s v="Entry Level"/>
    <x v="1"/>
    <n v="3"/>
    <x v="2"/>
    <x v="0"/>
    <n v="3505"/>
    <x v="0"/>
    <n v="19630"/>
    <n v="1"/>
    <s v="Y"/>
    <x v="1"/>
    <n v="18"/>
    <n v="3"/>
    <s v="Meet Expect"/>
    <n v="4"/>
    <s v="Very High"/>
    <n v="80"/>
    <n v="0"/>
    <s v="None"/>
    <n v="2"/>
    <s v="0-5"/>
    <n v="3"/>
    <n v="3"/>
    <x v="1"/>
    <n v="2"/>
    <s v="Early Career"/>
    <n v="2"/>
    <n v="0"/>
    <x v="0"/>
    <n v="2"/>
    <n v="0"/>
    <m/>
    <m/>
    <n v="0"/>
    <m/>
    <n v="0"/>
    <m/>
    <n v="0"/>
    <m/>
    <n v="0"/>
    <m/>
    <n v="0"/>
    <m/>
    <m/>
    <m/>
    <m/>
    <m/>
    <m/>
    <m/>
    <m/>
    <x v="3"/>
    <m/>
    <m/>
    <m/>
    <m/>
    <m/>
    <b v="1"/>
    <b v="1"/>
    <b v="1"/>
    <n v="0"/>
    <n v="0"/>
  </r>
  <r>
    <n v="47"/>
    <x v="0"/>
    <x v="1"/>
    <n v="719"/>
    <x v="0"/>
    <n v="27"/>
    <s v="Very Far"/>
    <n v="2"/>
    <s v="College"/>
    <s v="Life Sciences"/>
    <n v="1"/>
    <n v="785"/>
    <n v="2"/>
    <x v="0"/>
    <x v="0"/>
    <n v="77"/>
    <n v="4"/>
    <s v="Very High"/>
    <n v="2"/>
    <s v="Junior"/>
    <x v="0"/>
    <n v="3"/>
    <x v="2"/>
    <x v="0"/>
    <n v="6397"/>
    <x v="0"/>
    <n v="10339"/>
    <n v="4"/>
    <s v="Y"/>
    <x v="0"/>
    <n v="12"/>
    <n v="3"/>
    <s v="Meet Expect"/>
    <n v="4"/>
    <s v="Very High"/>
    <n v="80"/>
    <n v="0"/>
    <s v="None"/>
    <n v="8"/>
    <s v="6-10"/>
    <n v="2"/>
    <n v="3"/>
    <x v="1"/>
    <n v="5"/>
    <s v="Experienced"/>
    <n v="4"/>
    <n v="1"/>
    <x v="1"/>
    <n v="3"/>
    <n v="0"/>
    <m/>
    <m/>
    <n v="0"/>
    <m/>
    <n v="0"/>
    <m/>
    <n v="0"/>
    <m/>
    <n v="0"/>
    <m/>
    <n v="0"/>
    <m/>
    <m/>
    <m/>
    <m/>
    <m/>
    <m/>
    <m/>
    <m/>
    <x v="1"/>
    <m/>
    <m/>
    <m/>
    <m/>
    <m/>
    <b v="1"/>
    <b v="1"/>
    <b v="1"/>
    <n v="1"/>
    <n v="1"/>
  </r>
  <r>
    <n v="34"/>
    <x v="1"/>
    <x v="0"/>
    <n v="304"/>
    <x v="0"/>
    <n v="2"/>
    <s v="Near"/>
    <n v="3"/>
    <s v="Bachelor"/>
    <s v="Other"/>
    <n v="1"/>
    <n v="786"/>
    <n v="4"/>
    <x v="2"/>
    <x v="1"/>
    <n v="60"/>
    <n v="3"/>
    <s v="High"/>
    <n v="2"/>
    <s v="Junior"/>
    <x v="0"/>
    <n v="4"/>
    <x v="0"/>
    <x v="0"/>
    <n v="6274"/>
    <x v="0"/>
    <n v="18686"/>
    <n v="1"/>
    <s v="Y"/>
    <x v="1"/>
    <n v="22"/>
    <n v="4"/>
    <s v="Exceed Expect"/>
    <n v="3"/>
    <s v="High"/>
    <n v="80"/>
    <n v="0"/>
    <s v="None"/>
    <n v="6"/>
    <s v="6-10"/>
    <n v="5"/>
    <n v="3"/>
    <x v="1"/>
    <n v="6"/>
    <s v="Experienced"/>
    <n v="5"/>
    <n v="1"/>
    <x v="1"/>
    <n v="4"/>
    <n v="0"/>
    <m/>
    <m/>
    <n v="0"/>
    <m/>
    <n v="0"/>
    <m/>
    <n v="0"/>
    <m/>
    <n v="0"/>
    <m/>
    <n v="0"/>
    <m/>
    <m/>
    <m/>
    <m/>
    <m/>
    <m/>
    <m/>
    <m/>
    <x v="2"/>
    <m/>
    <m/>
    <m/>
    <m/>
    <m/>
    <b v="1"/>
    <b v="1"/>
    <b v="1"/>
    <n v="0"/>
    <n v="0"/>
  </r>
  <r>
    <n v="55"/>
    <x v="0"/>
    <x v="0"/>
    <n v="725"/>
    <x v="1"/>
    <n v="2"/>
    <s v="Near"/>
    <n v="3"/>
    <s v="Bachelor"/>
    <s v="Medical"/>
    <n v="1"/>
    <n v="787"/>
    <n v="4"/>
    <x v="2"/>
    <x v="1"/>
    <n v="78"/>
    <n v="3"/>
    <s v="High"/>
    <n v="5"/>
    <s v="Director"/>
    <x v="5"/>
    <n v="1"/>
    <x v="3"/>
    <x v="1"/>
    <n v="19859"/>
    <x v="2"/>
    <n v="21199"/>
    <n v="5"/>
    <s v="Y"/>
    <x v="0"/>
    <n v="13"/>
    <n v="3"/>
    <s v="Meet Expect"/>
    <n v="4"/>
    <s v="Very High"/>
    <n v="80"/>
    <n v="1"/>
    <s v="Basic"/>
    <n v="24"/>
    <s v="20+"/>
    <n v="2"/>
    <n v="3"/>
    <x v="1"/>
    <n v="5"/>
    <s v="Experienced"/>
    <n v="2"/>
    <n v="1"/>
    <x v="1"/>
    <n v="4"/>
    <n v="0"/>
    <m/>
    <m/>
    <n v="0"/>
    <m/>
    <n v="0"/>
    <m/>
    <n v="0"/>
    <m/>
    <n v="0"/>
    <m/>
    <n v="0"/>
    <m/>
    <m/>
    <m/>
    <m/>
    <m/>
    <m/>
    <m/>
    <m/>
    <x v="1"/>
    <m/>
    <m/>
    <m/>
    <m/>
    <m/>
    <b v="1"/>
    <b v="1"/>
    <b v="1"/>
    <n v="1"/>
    <n v="1"/>
  </r>
  <r>
    <n v="36"/>
    <x v="1"/>
    <x v="2"/>
    <n v="1434"/>
    <x v="0"/>
    <n v="8"/>
    <s v="Near"/>
    <n v="4"/>
    <s v="Master"/>
    <s v="Life Sciences"/>
    <n v="1"/>
    <n v="789"/>
    <n v="1"/>
    <x v="3"/>
    <x v="1"/>
    <n v="76"/>
    <n v="2"/>
    <s v="Medium"/>
    <n v="3"/>
    <s v="Senior"/>
    <x v="0"/>
    <n v="1"/>
    <x v="3"/>
    <x v="0"/>
    <n v="7587"/>
    <x v="2"/>
    <n v="14229"/>
    <n v="1"/>
    <s v="Y"/>
    <x v="1"/>
    <n v="15"/>
    <n v="3"/>
    <s v="Meet Expect"/>
    <n v="2"/>
    <s v="Medium"/>
    <n v="80"/>
    <n v="0"/>
    <s v="None"/>
    <n v="10"/>
    <s v="6-10"/>
    <n v="1"/>
    <n v="3"/>
    <x v="1"/>
    <n v="10"/>
    <s v="Veteran"/>
    <n v="7"/>
    <n v="0"/>
    <x v="0"/>
    <n v="9"/>
    <n v="0"/>
    <m/>
    <m/>
    <n v="0"/>
    <m/>
    <n v="0"/>
    <m/>
    <n v="0"/>
    <m/>
    <n v="0"/>
    <m/>
    <n v="0"/>
    <m/>
    <m/>
    <m/>
    <m/>
    <m/>
    <m/>
    <m/>
    <m/>
    <x v="0"/>
    <m/>
    <m/>
    <m/>
    <m/>
    <m/>
    <b v="1"/>
    <b v="1"/>
    <b v="1"/>
    <n v="0"/>
    <n v="0"/>
  </r>
  <r>
    <n v="52"/>
    <x v="1"/>
    <x v="2"/>
    <n v="715"/>
    <x v="1"/>
    <n v="19"/>
    <s v="Far"/>
    <n v="4"/>
    <s v="Master"/>
    <s v="Medical"/>
    <n v="1"/>
    <n v="791"/>
    <n v="4"/>
    <x v="2"/>
    <x v="1"/>
    <n v="41"/>
    <n v="3"/>
    <s v="High"/>
    <n v="1"/>
    <s v="Entry Level"/>
    <x v="1"/>
    <n v="4"/>
    <x v="0"/>
    <x v="1"/>
    <n v="4258"/>
    <x v="0"/>
    <n v="26589"/>
    <n v="0"/>
    <s v="Y"/>
    <x v="1"/>
    <n v="18"/>
    <n v="3"/>
    <s v="Meet Expect"/>
    <n v="1"/>
    <s v="Low"/>
    <n v="80"/>
    <n v="1"/>
    <s v="Basic"/>
    <n v="5"/>
    <s v="0-5"/>
    <n v="3"/>
    <n v="3"/>
    <x v="1"/>
    <n v="4"/>
    <s v="Experienced"/>
    <n v="3"/>
    <n v="1"/>
    <x v="1"/>
    <n v="2"/>
    <n v="0"/>
    <m/>
    <m/>
    <n v="0"/>
    <m/>
    <n v="0"/>
    <m/>
    <n v="0"/>
    <m/>
    <n v="0"/>
    <m/>
    <n v="0"/>
    <m/>
    <m/>
    <m/>
    <m/>
    <m/>
    <m/>
    <m/>
    <m/>
    <x v="1"/>
    <m/>
    <m/>
    <m/>
    <m/>
    <m/>
    <b v="1"/>
    <b v="1"/>
    <b v="1"/>
    <n v="0"/>
    <n v="0"/>
  </r>
  <r>
    <n v="26"/>
    <x v="1"/>
    <x v="1"/>
    <n v="575"/>
    <x v="1"/>
    <n v="1"/>
    <s v="Near"/>
    <n v="2"/>
    <s v="College"/>
    <s v="Life Sciences"/>
    <n v="1"/>
    <n v="792"/>
    <n v="1"/>
    <x v="3"/>
    <x v="0"/>
    <n v="71"/>
    <n v="1"/>
    <s v="Low"/>
    <n v="1"/>
    <s v="Entry Level"/>
    <x v="2"/>
    <n v="4"/>
    <x v="0"/>
    <x v="2"/>
    <n v="4364"/>
    <x v="0"/>
    <n v="5288"/>
    <n v="3"/>
    <s v="Y"/>
    <x v="1"/>
    <n v="14"/>
    <n v="3"/>
    <s v="Meet Expect"/>
    <n v="1"/>
    <s v="Low"/>
    <n v="80"/>
    <n v="1"/>
    <s v="Basic"/>
    <n v="5"/>
    <s v="0-5"/>
    <n v="2"/>
    <n v="3"/>
    <x v="1"/>
    <n v="2"/>
    <s v="Early Career"/>
    <n v="2"/>
    <n v="2"/>
    <x v="1"/>
    <n v="0"/>
    <n v="0"/>
    <m/>
    <m/>
    <n v="0"/>
    <m/>
    <n v="0"/>
    <m/>
    <n v="0"/>
    <m/>
    <n v="0"/>
    <m/>
    <n v="0"/>
    <m/>
    <m/>
    <m/>
    <m/>
    <m/>
    <m/>
    <m/>
    <m/>
    <x v="2"/>
    <m/>
    <m/>
    <m/>
    <m/>
    <m/>
    <b v="1"/>
    <b v="1"/>
    <b v="1"/>
    <n v="0"/>
    <n v="0"/>
  </r>
  <r>
    <n v="29"/>
    <x v="1"/>
    <x v="0"/>
    <n v="657"/>
    <x v="1"/>
    <n v="27"/>
    <s v="Very Far"/>
    <n v="3"/>
    <s v="Bachelor"/>
    <s v="Medical"/>
    <n v="1"/>
    <n v="793"/>
    <n v="2"/>
    <x v="0"/>
    <x v="0"/>
    <n v="66"/>
    <n v="3"/>
    <s v="High"/>
    <n v="2"/>
    <s v="Junior"/>
    <x v="4"/>
    <n v="3"/>
    <x v="2"/>
    <x v="1"/>
    <n v="4335"/>
    <x v="0"/>
    <n v="25549"/>
    <n v="4"/>
    <s v="Y"/>
    <x v="1"/>
    <n v="12"/>
    <n v="3"/>
    <s v="Meet Expect"/>
    <n v="1"/>
    <s v="Low"/>
    <n v="80"/>
    <n v="1"/>
    <s v="Basic"/>
    <n v="11"/>
    <s v="11-20"/>
    <n v="3"/>
    <n v="2"/>
    <x v="2"/>
    <n v="8"/>
    <s v="Veteran"/>
    <n v="7"/>
    <n v="1"/>
    <x v="1"/>
    <n v="1"/>
    <n v="0"/>
    <m/>
    <m/>
    <n v="0"/>
    <m/>
    <n v="0"/>
    <m/>
    <n v="0"/>
    <m/>
    <n v="0"/>
    <m/>
    <n v="0"/>
    <m/>
    <m/>
    <m/>
    <m/>
    <m/>
    <m/>
    <m/>
    <m/>
    <x v="2"/>
    <m/>
    <m/>
    <m/>
    <m/>
    <m/>
    <b v="1"/>
    <b v="1"/>
    <b v="1"/>
    <n v="0"/>
    <n v="0"/>
  </r>
  <r>
    <n v="26"/>
    <x v="0"/>
    <x v="0"/>
    <n v="1146"/>
    <x v="0"/>
    <n v="8"/>
    <s v="Near"/>
    <n v="3"/>
    <s v="Bachelor"/>
    <s v="Technical Degree"/>
    <n v="1"/>
    <n v="796"/>
    <n v="4"/>
    <x v="2"/>
    <x v="1"/>
    <n v="38"/>
    <n v="2"/>
    <s v="Medium"/>
    <n v="2"/>
    <s v="Junior"/>
    <x v="0"/>
    <n v="1"/>
    <x v="3"/>
    <x v="0"/>
    <n v="5326"/>
    <x v="0"/>
    <n v="3064"/>
    <n v="6"/>
    <s v="Y"/>
    <x v="1"/>
    <n v="17"/>
    <n v="3"/>
    <s v="Meet Expect"/>
    <n v="3"/>
    <s v="High"/>
    <n v="80"/>
    <n v="0"/>
    <s v="None"/>
    <n v="6"/>
    <s v="6-10"/>
    <n v="2"/>
    <n v="2"/>
    <x v="2"/>
    <n v="4"/>
    <s v="Experienced"/>
    <n v="3"/>
    <n v="1"/>
    <x v="1"/>
    <n v="2"/>
    <n v="0"/>
    <m/>
    <m/>
    <n v="0"/>
    <m/>
    <n v="0"/>
    <m/>
    <n v="0"/>
    <m/>
    <n v="0"/>
    <m/>
    <n v="0"/>
    <m/>
    <m/>
    <m/>
    <m/>
    <m/>
    <m/>
    <m/>
    <m/>
    <x v="2"/>
    <m/>
    <m/>
    <m/>
    <m/>
    <m/>
    <b v="1"/>
    <b v="1"/>
    <b v="1"/>
    <n v="1"/>
    <n v="0"/>
  </r>
  <r>
    <n v="34"/>
    <x v="1"/>
    <x v="0"/>
    <n v="182"/>
    <x v="1"/>
    <n v="1"/>
    <s v="Near"/>
    <n v="4"/>
    <s v="Master"/>
    <s v="Life Sciences"/>
    <n v="1"/>
    <n v="797"/>
    <n v="2"/>
    <x v="0"/>
    <x v="0"/>
    <n v="72"/>
    <n v="4"/>
    <s v="Very High"/>
    <n v="1"/>
    <s v="Entry Level"/>
    <x v="1"/>
    <n v="4"/>
    <x v="0"/>
    <x v="0"/>
    <n v="3280"/>
    <x v="0"/>
    <n v="13551"/>
    <n v="2"/>
    <s v="Y"/>
    <x v="1"/>
    <n v="16"/>
    <n v="3"/>
    <s v="Meet Expect"/>
    <n v="3"/>
    <s v="High"/>
    <n v="80"/>
    <n v="0"/>
    <s v="None"/>
    <n v="10"/>
    <s v="6-10"/>
    <n v="2"/>
    <n v="3"/>
    <x v="1"/>
    <n v="4"/>
    <s v="Experienced"/>
    <n v="2"/>
    <n v="1"/>
    <x v="1"/>
    <n v="3"/>
    <n v="0"/>
    <m/>
    <m/>
    <n v="0"/>
    <m/>
    <n v="0"/>
    <m/>
    <n v="0"/>
    <m/>
    <n v="0"/>
    <m/>
    <n v="0"/>
    <m/>
    <m/>
    <m/>
    <m/>
    <m/>
    <m/>
    <m/>
    <m/>
    <x v="2"/>
    <m/>
    <m/>
    <m/>
    <m/>
    <m/>
    <b v="1"/>
    <b v="1"/>
    <b v="1"/>
    <n v="0"/>
    <n v="0"/>
  </r>
  <r>
    <n v="54"/>
    <x v="1"/>
    <x v="0"/>
    <n v="376"/>
    <x v="1"/>
    <n v="19"/>
    <s v="Far"/>
    <n v="4"/>
    <s v="Master"/>
    <s v="Medical"/>
    <n v="1"/>
    <n v="799"/>
    <n v="4"/>
    <x v="2"/>
    <x v="0"/>
    <n v="95"/>
    <n v="3"/>
    <s v="High"/>
    <n v="2"/>
    <s v="Junior"/>
    <x v="3"/>
    <n v="1"/>
    <x v="3"/>
    <x v="2"/>
    <n v="5485"/>
    <x v="0"/>
    <n v="22670"/>
    <n v="9"/>
    <s v="Y"/>
    <x v="0"/>
    <n v="11"/>
    <n v="3"/>
    <s v="Meet Expect"/>
    <n v="2"/>
    <s v="Medium"/>
    <n v="80"/>
    <n v="2"/>
    <s v="Medium"/>
    <n v="9"/>
    <s v="6-10"/>
    <n v="4"/>
    <n v="3"/>
    <x v="1"/>
    <n v="5"/>
    <s v="Experienced"/>
    <n v="3"/>
    <n v="1"/>
    <x v="1"/>
    <n v="4"/>
    <n v="0"/>
    <m/>
    <m/>
    <n v="0"/>
    <m/>
    <n v="0"/>
    <m/>
    <n v="0"/>
    <m/>
    <n v="0"/>
    <m/>
    <n v="0"/>
    <m/>
    <m/>
    <m/>
    <m/>
    <m/>
    <m/>
    <m/>
    <m/>
    <x v="1"/>
    <m/>
    <m/>
    <m/>
    <m/>
    <m/>
    <b v="1"/>
    <b v="1"/>
    <b v="1"/>
    <n v="0"/>
    <n v="1"/>
  </r>
  <r>
    <n v="27"/>
    <x v="1"/>
    <x v="1"/>
    <n v="829"/>
    <x v="0"/>
    <n v="8"/>
    <s v="Near"/>
    <n v="1"/>
    <s v="Below College"/>
    <s v="Marketing"/>
    <n v="1"/>
    <n v="800"/>
    <n v="3"/>
    <x v="1"/>
    <x v="1"/>
    <n v="84"/>
    <n v="3"/>
    <s v="High"/>
    <n v="2"/>
    <s v="Junior"/>
    <x v="0"/>
    <n v="4"/>
    <x v="0"/>
    <x v="1"/>
    <n v="4342"/>
    <x v="0"/>
    <n v="24008"/>
    <n v="0"/>
    <s v="Y"/>
    <x v="1"/>
    <n v="19"/>
    <n v="3"/>
    <s v="Meet Expect"/>
    <n v="2"/>
    <s v="Medium"/>
    <n v="80"/>
    <n v="1"/>
    <s v="Basic"/>
    <n v="5"/>
    <s v="0-5"/>
    <n v="3"/>
    <n v="3"/>
    <x v="1"/>
    <n v="4"/>
    <s v="Experienced"/>
    <n v="2"/>
    <n v="1"/>
    <x v="1"/>
    <n v="1"/>
    <n v="0"/>
    <m/>
    <m/>
    <n v="0"/>
    <m/>
    <n v="0"/>
    <m/>
    <n v="0"/>
    <m/>
    <n v="0"/>
    <m/>
    <n v="0"/>
    <m/>
    <m/>
    <m/>
    <m/>
    <m/>
    <m/>
    <m/>
    <m/>
    <x v="2"/>
    <m/>
    <m/>
    <m/>
    <m/>
    <m/>
    <b v="1"/>
    <b v="1"/>
    <b v="1"/>
    <n v="0"/>
    <n v="0"/>
  </r>
  <r>
    <n v="37"/>
    <x v="1"/>
    <x v="0"/>
    <n v="571"/>
    <x v="1"/>
    <n v="10"/>
    <s v="Near"/>
    <n v="1"/>
    <s v="Below College"/>
    <s v="Life Sciences"/>
    <n v="1"/>
    <n v="802"/>
    <n v="4"/>
    <x v="2"/>
    <x v="0"/>
    <n v="82"/>
    <n v="3"/>
    <s v="High"/>
    <n v="1"/>
    <s v="Entry Level"/>
    <x v="1"/>
    <n v="1"/>
    <x v="3"/>
    <x v="2"/>
    <n v="2782"/>
    <x v="1"/>
    <n v="19905"/>
    <n v="0"/>
    <s v="Y"/>
    <x v="0"/>
    <n v="13"/>
    <n v="3"/>
    <s v="Meet Expect"/>
    <n v="2"/>
    <s v="Medium"/>
    <n v="80"/>
    <n v="2"/>
    <s v="Medium"/>
    <n v="6"/>
    <s v="6-10"/>
    <n v="3"/>
    <n v="2"/>
    <x v="2"/>
    <n v="5"/>
    <s v="Experienced"/>
    <n v="3"/>
    <n v="4"/>
    <x v="2"/>
    <n v="3"/>
    <n v="0"/>
    <m/>
    <m/>
    <n v="0"/>
    <m/>
    <n v="0"/>
    <m/>
    <n v="0"/>
    <m/>
    <n v="0"/>
    <m/>
    <n v="0"/>
    <m/>
    <m/>
    <m/>
    <m/>
    <m/>
    <m/>
    <m/>
    <m/>
    <x v="0"/>
    <m/>
    <m/>
    <m/>
    <m/>
    <m/>
    <b v="1"/>
    <b v="1"/>
    <b v="1"/>
    <n v="0"/>
    <n v="1"/>
  </r>
  <r>
    <n v="38"/>
    <x v="1"/>
    <x v="1"/>
    <n v="240"/>
    <x v="1"/>
    <n v="2"/>
    <s v="Near"/>
    <n v="4"/>
    <s v="Master"/>
    <s v="Life Sciences"/>
    <n v="1"/>
    <n v="803"/>
    <n v="1"/>
    <x v="3"/>
    <x v="0"/>
    <n v="75"/>
    <n v="4"/>
    <s v="Very High"/>
    <n v="2"/>
    <s v="Junior"/>
    <x v="3"/>
    <n v="1"/>
    <x v="3"/>
    <x v="0"/>
    <n v="5980"/>
    <x v="0"/>
    <n v="26085"/>
    <n v="6"/>
    <s v="Y"/>
    <x v="0"/>
    <n v="12"/>
    <n v="3"/>
    <s v="Meet Expect"/>
    <n v="4"/>
    <s v="Very High"/>
    <n v="80"/>
    <n v="0"/>
    <s v="None"/>
    <n v="17"/>
    <s v="11-20"/>
    <n v="2"/>
    <n v="3"/>
    <x v="1"/>
    <n v="15"/>
    <s v="Veteran"/>
    <n v="7"/>
    <n v="4"/>
    <x v="2"/>
    <n v="12"/>
    <n v="0"/>
    <m/>
    <m/>
    <n v="0"/>
    <m/>
    <n v="0"/>
    <m/>
    <n v="0"/>
    <m/>
    <n v="0"/>
    <m/>
    <n v="0"/>
    <m/>
    <m/>
    <m/>
    <m/>
    <m/>
    <m/>
    <m/>
    <m/>
    <x v="0"/>
    <m/>
    <m/>
    <m/>
    <m/>
    <m/>
    <b v="1"/>
    <b v="1"/>
    <b v="1"/>
    <n v="0"/>
    <n v="1"/>
  </r>
  <r>
    <n v="34"/>
    <x v="1"/>
    <x v="0"/>
    <n v="121"/>
    <x v="1"/>
    <n v="2"/>
    <s v="Near"/>
    <n v="4"/>
    <s v="Master"/>
    <s v="Medical"/>
    <n v="1"/>
    <n v="804"/>
    <n v="3"/>
    <x v="1"/>
    <x v="0"/>
    <n v="86"/>
    <n v="2"/>
    <s v="Medium"/>
    <n v="1"/>
    <s v="Entry Level"/>
    <x v="1"/>
    <n v="1"/>
    <x v="3"/>
    <x v="0"/>
    <n v="4381"/>
    <x v="0"/>
    <n v="7530"/>
    <n v="1"/>
    <s v="Y"/>
    <x v="1"/>
    <n v="11"/>
    <n v="3"/>
    <s v="Meet Expect"/>
    <n v="3"/>
    <s v="High"/>
    <n v="80"/>
    <n v="0"/>
    <s v="None"/>
    <n v="6"/>
    <s v="6-10"/>
    <n v="3"/>
    <n v="3"/>
    <x v="1"/>
    <n v="6"/>
    <s v="Experienced"/>
    <n v="5"/>
    <n v="1"/>
    <x v="1"/>
    <n v="3"/>
    <n v="0"/>
    <m/>
    <m/>
    <n v="0"/>
    <m/>
    <n v="0"/>
    <m/>
    <n v="0"/>
    <m/>
    <n v="0"/>
    <m/>
    <n v="0"/>
    <m/>
    <m/>
    <m/>
    <m/>
    <m/>
    <m/>
    <m/>
    <m/>
    <x v="2"/>
    <m/>
    <m/>
    <m/>
    <m/>
    <m/>
    <b v="1"/>
    <b v="1"/>
    <b v="1"/>
    <n v="0"/>
    <n v="0"/>
  </r>
  <r>
    <n v="35"/>
    <x v="1"/>
    <x v="0"/>
    <n v="384"/>
    <x v="0"/>
    <n v="8"/>
    <s v="Near"/>
    <n v="4"/>
    <s v="Master"/>
    <s v="Life Sciences"/>
    <n v="1"/>
    <n v="805"/>
    <n v="1"/>
    <x v="3"/>
    <x v="0"/>
    <n v="72"/>
    <n v="3"/>
    <s v="High"/>
    <n v="1"/>
    <s v="Entry Level"/>
    <x v="6"/>
    <n v="4"/>
    <x v="0"/>
    <x v="1"/>
    <n v="2572"/>
    <x v="1"/>
    <n v="20317"/>
    <n v="1"/>
    <s v="Y"/>
    <x v="1"/>
    <n v="16"/>
    <n v="3"/>
    <s v="Meet Expect"/>
    <n v="2"/>
    <s v="Medium"/>
    <n v="80"/>
    <n v="1"/>
    <s v="Basic"/>
    <n v="3"/>
    <s v="0-5"/>
    <n v="1"/>
    <n v="2"/>
    <x v="2"/>
    <n v="3"/>
    <s v="Early Career"/>
    <n v="2"/>
    <n v="0"/>
    <x v="0"/>
    <n v="2"/>
    <n v="0"/>
    <m/>
    <m/>
    <n v="0"/>
    <m/>
    <n v="0"/>
    <m/>
    <n v="0"/>
    <m/>
    <n v="0"/>
    <m/>
    <n v="0"/>
    <m/>
    <m/>
    <m/>
    <m/>
    <m/>
    <m/>
    <m/>
    <m/>
    <x v="2"/>
    <m/>
    <m/>
    <m/>
    <m/>
    <m/>
    <b v="1"/>
    <b v="1"/>
    <b v="1"/>
    <n v="0"/>
    <n v="0"/>
  </r>
  <r>
    <n v="30"/>
    <x v="1"/>
    <x v="0"/>
    <n v="921"/>
    <x v="1"/>
    <n v="1"/>
    <s v="Near"/>
    <n v="3"/>
    <s v="Bachelor"/>
    <s v="Life Sciences"/>
    <n v="1"/>
    <n v="806"/>
    <n v="4"/>
    <x v="2"/>
    <x v="1"/>
    <n v="38"/>
    <n v="1"/>
    <s v="Low"/>
    <n v="1"/>
    <s v="Entry Level"/>
    <x v="2"/>
    <n v="3"/>
    <x v="2"/>
    <x v="1"/>
    <n v="3833"/>
    <x v="0"/>
    <n v="24375"/>
    <n v="3"/>
    <s v="Y"/>
    <x v="1"/>
    <n v="21"/>
    <n v="4"/>
    <s v="Exceed Expect"/>
    <n v="3"/>
    <s v="High"/>
    <n v="80"/>
    <n v="2"/>
    <s v="Medium"/>
    <n v="7"/>
    <s v="6-10"/>
    <n v="2"/>
    <n v="3"/>
    <x v="1"/>
    <n v="2"/>
    <s v="Early Career"/>
    <n v="2"/>
    <n v="0"/>
    <x v="0"/>
    <n v="2"/>
    <n v="0"/>
    <m/>
    <m/>
    <n v="0"/>
    <m/>
    <n v="0"/>
    <m/>
    <n v="0"/>
    <m/>
    <n v="0"/>
    <m/>
    <n v="0"/>
    <m/>
    <m/>
    <m/>
    <m/>
    <m/>
    <m/>
    <m/>
    <m/>
    <x v="2"/>
    <m/>
    <m/>
    <m/>
    <m/>
    <m/>
    <b v="1"/>
    <b v="1"/>
    <b v="1"/>
    <n v="0"/>
    <n v="0"/>
  </r>
  <r>
    <n v="40"/>
    <x v="1"/>
    <x v="1"/>
    <n v="791"/>
    <x v="1"/>
    <n v="2"/>
    <s v="Near"/>
    <n v="2"/>
    <s v="College"/>
    <s v="Medical"/>
    <n v="1"/>
    <n v="807"/>
    <n v="3"/>
    <x v="1"/>
    <x v="0"/>
    <n v="38"/>
    <n v="4"/>
    <s v="Very High"/>
    <n v="2"/>
    <s v="Junior"/>
    <x v="4"/>
    <n v="2"/>
    <x v="1"/>
    <x v="1"/>
    <n v="4244"/>
    <x v="0"/>
    <n v="9931"/>
    <n v="1"/>
    <s v="Y"/>
    <x v="1"/>
    <n v="24"/>
    <n v="4"/>
    <s v="Exceed Expect"/>
    <n v="4"/>
    <s v="Very High"/>
    <n v="80"/>
    <n v="1"/>
    <s v="Basic"/>
    <n v="8"/>
    <s v="6-10"/>
    <n v="2"/>
    <n v="3"/>
    <x v="1"/>
    <n v="8"/>
    <s v="Veteran"/>
    <n v="7"/>
    <n v="3"/>
    <x v="1"/>
    <n v="7"/>
    <n v="0"/>
    <m/>
    <m/>
    <n v="0"/>
    <m/>
    <n v="0"/>
    <m/>
    <n v="0"/>
    <m/>
    <n v="0"/>
    <m/>
    <n v="0"/>
    <m/>
    <m/>
    <m/>
    <m/>
    <m/>
    <m/>
    <m/>
    <m/>
    <x v="0"/>
    <m/>
    <m/>
    <m/>
    <m/>
    <m/>
    <b v="1"/>
    <b v="1"/>
    <b v="1"/>
    <n v="0"/>
    <n v="0"/>
  </r>
  <r>
    <n v="34"/>
    <x v="1"/>
    <x v="0"/>
    <n v="1111"/>
    <x v="0"/>
    <n v="8"/>
    <s v="Near"/>
    <n v="2"/>
    <s v="College"/>
    <s v="Life Sciences"/>
    <n v="1"/>
    <n v="808"/>
    <n v="3"/>
    <x v="1"/>
    <x v="0"/>
    <n v="93"/>
    <n v="3"/>
    <s v="High"/>
    <n v="2"/>
    <s v="Junior"/>
    <x v="0"/>
    <n v="1"/>
    <x v="3"/>
    <x v="1"/>
    <n v="6500"/>
    <x v="0"/>
    <n v="13305"/>
    <n v="5"/>
    <s v="Y"/>
    <x v="1"/>
    <n v="17"/>
    <n v="3"/>
    <s v="Meet Expect"/>
    <n v="2"/>
    <s v="Medium"/>
    <n v="80"/>
    <n v="1"/>
    <s v="Basic"/>
    <n v="6"/>
    <s v="6-10"/>
    <n v="1"/>
    <n v="3"/>
    <x v="1"/>
    <n v="3"/>
    <s v="Early Career"/>
    <n v="2"/>
    <n v="1"/>
    <x v="1"/>
    <n v="2"/>
    <n v="0"/>
    <m/>
    <m/>
    <n v="0"/>
    <m/>
    <n v="0"/>
    <m/>
    <n v="0"/>
    <m/>
    <n v="0"/>
    <m/>
    <n v="0"/>
    <m/>
    <m/>
    <m/>
    <m/>
    <m/>
    <m/>
    <m/>
    <m/>
    <x v="2"/>
    <m/>
    <m/>
    <m/>
    <m/>
    <m/>
    <b v="1"/>
    <b v="1"/>
    <b v="1"/>
    <n v="0"/>
    <n v="0"/>
  </r>
  <r>
    <n v="42"/>
    <x v="1"/>
    <x v="1"/>
    <n v="570"/>
    <x v="1"/>
    <n v="8"/>
    <s v="Near"/>
    <n v="3"/>
    <s v="Bachelor"/>
    <s v="Life Sciences"/>
    <n v="1"/>
    <n v="809"/>
    <n v="2"/>
    <x v="0"/>
    <x v="1"/>
    <n v="66"/>
    <n v="3"/>
    <s v="High"/>
    <n v="5"/>
    <s v="Director"/>
    <x v="5"/>
    <n v="4"/>
    <x v="0"/>
    <x v="2"/>
    <n v="18430"/>
    <x v="2"/>
    <n v="16225"/>
    <n v="1"/>
    <s v="Y"/>
    <x v="1"/>
    <n v="13"/>
    <n v="3"/>
    <s v="Meet Expect"/>
    <n v="2"/>
    <s v="Medium"/>
    <n v="80"/>
    <n v="1"/>
    <s v="Basic"/>
    <n v="24"/>
    <s v="20+"/>
    <n v="4"/>
    <n v="2"/>
    <x v="2"/>
    <n v="24"/>
    <s v="Veteran"/>
    <n v="7"/>
    <n v="14"/>
    <x v="2"/>
    <n v="9"/>
    <n v="0"/>
    <m/>
    <m/>
    <n v="0"/>
    <m/>
    <n v="0"/>
    <m/>
    <n v="0"/>
    <m/>
    <n v="0"/>
    <m/>
    <n v="0"/>
    <m/>
    <m/>
    <m/>
    <m/>
    <m/>
    <m/>
    <m/>
    <m/>
    <x v="0"/>
    <m/>
    <m/>
    <m/>
    <m/>
    <m/>
    <b v="1"/>
    <b v="1"/>
    <b v="1"/>
    <n v="0"/>
    <n v="0"/>
  </r>
  <r>
    <n v="23"/>
    <x v="0"/>
    <x v="0"/>
    <n v="1243"/>
    <x v="1"/>
    <n v="6"/>
    <s v="Near"/>
    <n v="3"/>
    <s v="Bachelor"/>
    <s v="Life Sciences"/>
    <n v="1"/>
    <n v="811"/>
    <n v="3"/>
    <x v="1"/>
    <x v="1"/>
    <n v="63"/>
    <n v="4"/>
    <s v="Very High"/>
    <n v="1"/>
    <s v="Entry Level"/>
    <x v="2"/>
    <n v="1"/>
    <x v="3"/>
    <x v="1"/>
    <n v="1601"/>
    <x v="1"/>
    <n v="3445"/>
    <n v="1"/>
    <s v="Y"/>
    <x v="0"/>
    <n v="21"/>
    <n v="4"/>
    <s v="Exceed Expect"/>
    <n v="3"/>
    <s v="High"/>
    <n v="80"/>
    <n v="2"/>
    <s v="Medium"/>
    <n v="1"/>
    <s v="0-5"/>
    <n v="2"/>
    <n v="3"/>
    <x v="1"/>
    <n v="0"/>
    <s v="New Employee"/>
    <n v="0"/>
    <n v="0"/>
    <x v="0"/>
    <n v="0"/>
    <n v="0"/>
    <m/>
    <m/>
    <n v="0"/>
    <m/>
    <n v="0"/>
    <m/>
    <n v="0"/>
    <m/>
    <n v="0"/>
    <m/>
    <n v="0"/>
    <m/>
    <m/>
    <m/>
    <m/>
    <m/>
    <m/>
    <m/>
    <m/>
    <x v="3"/>
    <m/>
    <m/>
    <m/>
    <m/>
    <m/>
    <b v="1"/>
    <b v="1"/>
    <b v="1"/>
    <n v="1"/>
    <n v="1"/>
  </r>
  <r>
    <n v="24"/>
    <x v="1"/>
    <x v="2"/>
    <n v="1092"/>
    <x v="1"/>
    <n v="9"/>
    <s v="Near"/>
    <n v="3"/>
    <s v="Bachelor"/>
    <s v="Life Sciences"/>
    <n v="1"/>
    <n v="812"/>
    <n v="3"/>
    <x v="1"/>
    <x v="1"/>
    <n v="60"/>
    <n v="2"/>
    <s v="Medium"/>
    <n v="1"/>
    <s v="Entry Level"/>
    <x v="2"/>
    <n v="2"/>
    <x v="1"/>
    <x v="2"/>
    <n v="2694"/>
    <x v="1"/>
    <n v="26551"/>
    <n v="1"/>
    <s v="Y"/>
    <x v="1"/>
    <n v="11"/>
    <n v="3"/>
    <s v="Meet Expect"/>
    <n v="3"/>
    <s v="High"/>
    <n v="80"/>
    <n v="3"/>
    <s v="High"/>
    <n v="1"/>
    <s v="0-5"/>
    <n v="4"/>
    <n v="3"/>
    <x v="1"/>
    <n v="1"/>
    <s v="New Employee"/>
    <n v="0"/>
    <n v="0"/>
    <x v="0"/>
    <n v="0"/>
    <n v="0"/>
    <m/>
    <m/>
    <n v="0"/>
    <m/>
    <n v="0"/>
    <m/>
    <n v="0"/>
    <m/>
    <n v="0"/>
    <m/>
    <n v="0"/>
    <m/>
    <m/>
    <m/>
    <m/>
    <m/>
    <m/>
    <m/>
    <m/>
    <x v="3"/>
    <m/>
    <m/>
    <m/>
    <m/>
    <m/>
    <b v="1"/>
    <b v="1"/>
    <b v="1"/>
    <n v="0"/>
    <n v="0"/>
  </r>
  <r>
    <n v="52"/>
    <x v="1"/>
    <x v="0"/>
    <n v="1325"/>
    <x v="1"/>
    <n v="11"/>
    <s v="Far"/>
    <n v="4"/>
    <s v="Master"/>
    <s v="Life Sciences"/>
    <n v="1"/>
    <n v="813"/>
    <n v="4"/>
    <x v="2"/>
    <x v="0"/>
    <n v="82"/>
    <n v="3"/>
    <s v="High"/>
    <n v="2"/>
    <s v="Junior"/>
    <x v="2"/>
    <n v="3"/>
    <x v="2"/>
    <x v="1"/>
    <n v="3149"/>
    <x v="0"/>
    <n v="21821"/>
    <n v="8"/>
    <s v="Y"/>
    <x v="1"/>
    <n v="20"/>
    <n v="4"/>
    <s v="Exceed Expect"/>
    <n v="2"/>
    <s v="Medium"/>
    <n v="80"/>
    <n v="1"/>
    <s v="Basic"/>
    <n v="9"/>
    <s v="6-10"/>
    <n v="3"/>
    <n v="3"/>
    <x v="1"/>
    <n v="5"/>
    <s v="Experienced"/>
    <n v="2"/>
    <n v="1"/>
    <x v="1"/>
    <n v="4"/>
    <n v="0"/>
    <m/>
    <m/>
    <n v="0"/>
    <m/>
    <n v="0"/>
    <m/>
    <n v="0"/>
    <m/>
    <n v="0"/>
    <m/>
    <n v="0"/>
    <m/>
    <m/>
    <m/>
    <m/>
    <m/>
    <m/>
    <m/>
    <m/>
    <x v="1"/>
    <m/>
    <m/>
    <m/>
    <m/>
    <m/>
    <b v="1"/>
    <b v="1"/>
    <b v="1"/>
    <n v="0"/>
    <n v="0"/>
  </r>
  <r>
    <n v="50"/>
    <x v="1"/>
    <x v="0"/>
    <n v="691"/>
    <x v="1"/>
    <n v="2"/>
    <s v="Near"/>
    <n v="3"/>
    <s v="Bachelor"/>
    <s v="Medical"/>
    <n v="1"/>
    <n v="815"/>
    <n v="3"/>
    <x v="1"/>
    <x v="1"/>
    <n v="64"/>
    <n v="3"/>
    <s v="High"/>
    <n v="4"/>
    <s v="Manager"/>
    <x v="7"/>
    <n v="3"/>
    <x v="2"/>
    <x v="1"/>
    <n v="17639"/>
    <x v="2"/>
    <n v="6881"/>
    <n v="5"/>
    <s v="Y"/>
    <x v="1"/>
    <n v="16"/>
    <n v="3"/>
    <s v="Meet Expect"/>
    <n v="4"/>
    <s v="Very High"/>
    <n v="80"/>
    <n v="0"/>
    <s v="None"/>
    <n v="30"/>
    <s v="20+"/>
    <n v="3"/>
    <n v="3"/>
    <x v="1"/>
    <n v="4"/>
    <s v="Experienced"/>
    <n v="3"/>
    <n v="0"/>
    <x v="0"/>
    <n v="3"/>
    <n v="0"/>
    <m/>
    <m/>
    <n v="0"/>
    <m/>
    <n v="0"/>
    <m/>
    <n v="0"/>
    <m/>
    <n v="0"/>
    <m/>
    <n v="0"/>
    <m/>
    <m/>
    <m/>
    <m/>
    <m/>
    <m/>
    <m/>
    <m/>
    <x v="1"/>
    <m/>
    <m/>
    <m/>
    <m/>
    <m/>
    <b v="1"/>
    <b v="1"/>
    <b v="1"/>
    <n v="0"/>
    <n v="0"/>
  </r>
  <r>
    <n v="29"/>
    <x v="0"/>
    <x v="0"/>
    <n v="805"/>
    <x v="1"/>
    <n v="1"/>
    <s v="Near"/>
    <n v="2"/>
    <s v="College"/>
    <s v="Life Sciences"/>
    <n v="1"/>
    <n v="816"/>
    <n v="2"/>
    <x v="0"/>
    <x v="0"/>
    <n v="36"/>
    <n v="2"/>
    <s v="Medium"/>
    <n v="1"/>
    <s v="Entry Level"/>
    <x v="2"/>
    <n v="1"/>
    <x v="3"/>
    <x v="1"/>
    <n v="2319"/>
    <x v="1"/>
    <n v="6689"/>
    <n v="1"/>
    <s v="Y"/>
    <x v="0"/>
    <n v="11"/>
    <n v="3"/>
    <s v="Meet Expect"/>
    <n v="4"/>
    <s v="Very High"/>
    <n v="80"/>
    <n v="1"/>
    <s v="Basic"/>
    <n v="1"/>
    <s v="0-5"/>
    <n v="1"/>
    <n v="3"/>
    <x v="1"/>
    <n v="1"/>
    <s v="New Employee"/>
    <n v="0"/>
    <n v="0"/>
    <x v="0"/>
    <n v="0"/>
    <n v="0"/>
    <m/>
    <m/>
    <n v="0"/>
    <m/>
    <n v="0"/>
    <m/>
    <n v="0"/>
    <m/>
    <n v="0"/>
    <m/>
    <n v="0"/>
    <m/>
    <m/>
    <m/>
    <m/>
    <m/>
    <m/>
    <m/>
    <m/>
    <x v="2"/>
    <m/>
    <m/>
    <m/>
    <m/>
    <m/>
    <b v="1"/>
    <b v="1"/>
    <b v="1"/>
    <n v="1"/>
    <n v="1"/>
  </r>
  <r>
    <n v="33"/>
    <x v="1"/>
    <x v="0"/>
    <n v="213"/>
    <x v="1"/>
    <n v="7"/>
    <s v="Near"/>
    <n v="3"/>
    <s v="Bachelor"/>
    <s v="Medical"/>
    <n v="1"/>
    <n v="817"/>
    <n v="3"/>
    <x v="1"/>
    <x v="1"/>
    <n v="49"/>
    <n v="3"/>
    <s v="High"/>
    <n v="3"/>
    <s v="Senior"/>
    <x v="7"/>
    <n v="3"/>
    <x v="2"/>
    <x v="1"/>
    <n v="11691"/>
    <x v="2"/>
    <n v="25995"/>
    <n v="0"/>
    <s v="Y"/>
    <x v="1"/>
    <n v="11"/>
    <n v="3"/>
    <s v="Meet Expect"/>
    <n v="4"/>
    <s v="Very High"/>
    <n v="80"/>
    <n v="0"/>
    <s v="None"/>
    <n v="14"/>
    <s v="11-20"/>
    <n v="3"/>
    <n v="4"/>
    <x v="3"/>
    <n v="13"/>
    <s v="Veteran"/>
    <n v="9"/>
    <n v="3"/>
    <x v="1"/>
    <n v="7"/>
    <n v="0"/>
    <m/>
    <m/>
    <n v="0"/>
    <m/>
    <n v="0"/>
    <m/>
    <n v="0"/>
    <m/>
    <n v="0"/>
    <m/>
    <n v="0"/>
    <m/>
    <m/>
    <m/>
    <m/>
    <m/>
    <m/>
    <m/>
    <m/>
    <x v="2"/>
    <m/>
    <m/>
    <m/>
    <m/>
    <m/>
    <b v="1"/>
    <b v="1"/>
    <b v="1"/>
    <n v="0"/>
    <n v="0"/>
  </r>
  <r>
    <n v="33"/>
    <x v="0"/>
    <x v="0"/>
    <n v="118"/>
    <x v="0"/>
    <n v="16"/>
    <s v="Far"/>
    <n v="3"/>
    <s v="Bachelor"/>
    <s v="Marketing"/>
    <n v="1"/>
    <n v="819"/>
    <n v="1"/>
    <x v="3"/>
    <x v="0"/>
    <n v="69"/>
    <n v="3"/>
    <s v="High"/>
    <n v="2"/>
    <s v="Junior"/>
    <x v="0"/>
    <n v="1"/>
    <x v="3"/>
    <x v="0"/>
    <n v="5324"/>
    <x v="0"/>
    <n v="26507"/>
    <n v="5"/>
    <s v="Y"/>
    <x v="1"/>
    <n v="15"/>
    <n v="3"/>
    <s v="Meet Expect"/>
    <n v="3"/>
    <s v="High"/>
    <n v="80"/>
    <n v="0"/>
    <s v="None"/>
    <n v="6"/>
    <s v="6-10"/>
    <n v="3"/>
    <n v="3"/>
    <x v="1"/>
    <n v="3"/>
    <s v="Early Career"/>
    <n v="2"/>
    <n v="0"/>
    <x v="0"/>
    <n v="2"/>
    <n v="0"/>
    <m/>
    <m/>
    <n v="0"/>
    <m/>
    <n v="0"/>
    <m/>
    <n v="0"/>
    <m/>
    <n v="0"/>
    <m/>
    <n v="0"/>
    <m/>
    <m/>
    <m/>
    <m/>
    <m/>
    <m/>
    <m/>
    <m/>
    <x v="2"/>
    <m/>
    <m/>
    <m/>
    <m/>
    <m/>
    <b v="1"/>
    <b v="1"/>
    <b v="1"/>
    <n v="1"/>
    <n v="0"/>
  </r>
  <r>
    <n v="47"/>
    <x v="1"/>
    <x v="0"/>
    <n v="202"/>
    <x v="1"/>
    <n v="2"/>
    <s v="Near"/>
    <n v="2"/>
    <s v="College"/>
    <s v="Other"/>
    <n v="1"/>
    <n v="820"/>
    <n v="3"/>
    <x v="1"/>
    <x v="0"/>
    <n v="33"/>
    <n v="3"/>
    <s v="High"/>
    <n v="4"/>
    <s v="Manager"/>
    <x v="5"/>
    <n v="4"/>
    <x v="0"/>
    <x v="1"/>
    <n v="16752"/>
    <x v="2"/>
    <n v="12982"/>
    <n v="1"/>
    <s v="Y"/>
    <x v="0"/>
    <n v="11"/>
    <n v="3"/>
    <s v="Meet Expect"/>
    <n v="3"/>
    <s v="High"/>
    <n v="80"/>
    <n v="1"/>
    <s v="Basic"/>
    <n v="26"/>
    <s v="20+"/>
    <n v="3"/>
    <n v="2"/>
    <x v="2"/>
    <n v="26"/>
    <s v="Veteran"/>
    <n v="14"/>
    <n v="3"/>
    <x v="1"/>
    <n v="0"/>
    <n v="0"/>
    <m/>
    <m/>
    <n v="0"/>
    <m/>
    <n v="0"/>
    <m/>
    <n v="0"/>
    <m/>
    <n v="0"/>
    <m/>
    <n v="0"/>
    <m/>
    <m/>
    <m/>
    <m/>
    <m/>
    <m/>
    <m/>
    <m/>
    <x v="1"/>
    <m/>
    <m/>
    <m/>
    <m/>
    <m/>
    <b v="1"/>
    <b v="1"/>
    <b v="1"/>
    <n v="0"/>
    <n v="1"/>
  </r>
  <r>
    <n v="36"/>
    <x v="1"/>
    <x v="0"/>
    <n v="676"/>
    <x v="1"/>
    <n v="1"/>
    <s v="Near"/>
    <n v="3"/>
    <s v="Bachelor"/>
    <s v="Other"/>
    <n v="1"/>
    <n v="823"/>
    <n v="3"/>
    <x v="1"/>
    <x v="0"/>
    <n v="35"/>
    <n v="3"/>
    <s v="High"/>
    <n v="2"/>
    <s v="Junior"/>
    <x v="3"/>
    <n v="2"/>
    <x v="1"/>
    <x v="1"/>
    <n v="5228"/>
    <x v="0"/>
    <n v="23361"/>
    <n v="0"/>
    <s v="Y"/>
    <x v="1"/>
    <n v="15"/>
    <n v="3"/>
    <s v="Meet Expect"/>
    <n v="1"/>
    <s v="Low"/>
    <n v="80"/>
    <n v="1"/>
    <s v="Basic"/>
    <n v="10"/>
    <s v="6-10"/>
    <n v="2"/>
    <n v="3"/>
    <x v="1"/>
    <n v="9"/>
    <s v="Veteran"/>
    <n v="7"/>
    <n v="0"/>
    <x v="0"/>
    <n v="5"/>
    <n v="0"/>
    <m/>
    <m/>
    <n v="0"/>
    <m/>
    <n v="0"/>
    <m/>
    <n v="0"/>
    <m/>
    <n v="0"/>
    <m/>
    <n v="0"/>
    <m/>
    <m/>
    <m/>
    <m/>
    <m/>
    <m/>
    <m/>
    <m/>
    <x v="0"/>
    <m/>
    <m/>
    <m/>
    <m/>
    <m/>
    <b v="1"/>
    <b v="1"/>
    <b v="1"/>
    <n v="0"/>
    <n v="0"/>
  </r>
  <r>
    <n v="29"/>
    <x v="1"/>
    <x v="0"/>
    <n v="1252"/>
    <x v="1"/>
    <n v="23"/>
    <s v="Very Far"/>
    <n v="2"/>
    <s v="College"/>
    <s v="Life Sciences"/>
    <n v="1"/>
    <n v="824"/>
    <n v="3"/>
    <x v="1"/>
    <x v="1"/>
    <n v="81"/>
    <n v="4"/>
    <s v="Very High"/>
    <n v="1"/>
    <s v="Entry Level"/>
    <x v="1"/>
    <n v="3"/>
    <x v="2"/>
    <x v="1"/>
    <n v="2700"/>
    <x v="1"/>
    <n v="23779"/>
    <n v="1"/>
    <s v="Y"/>
    <x v="1"/>
    <n v="24"/>
    <n v="4"/>
    <s v="Exceed Expect"/>
    <n v="3"/>
    <s v="High"/>
    <n v="80"/>
    <n v="1"/>
    <s v="Basic"/>
    <n v="10"/>
    <s v="6-10"/>
    <n v="3"/>
    <n v="3"/>
    <x v="1"/>
    <n v="10"/>
    <s v="Veteran"/>
    <n v="7"/>
    <n v="0"/>
    <x v="0"/>
    <n v="7"/>
    <n v="0"/>
    <m/>
    <m/>
    <n v="0"/>
    <m/>
    <n v="0"/>
    <m/>
    <n v="0"/>
    <m/>
    <n v="0"/>
    <m/>
    <n v="0"/>
    <m/>
    <m/>
    <m/>
    <m/>
    <m/>
    <m/>
    <m/>
    <m/>
    <x v="2"/>
    <m/>
    <m/>
    <m/>
    <m/>
    <m/>
    <b v="1"/>
    <b v="1"/>
    <b v="1"/>
    <n v="0"/>
    <n v="0"/>
  </r>
  <r>
    <n v="58"/>
    <x v="0"/>
    <x v="0"/>
    <n v="286"/>
    <x v="1"/>
    <n v="2"/>
    <s v="Near"/>
    <n v="4"/>
    <s v="Master"/>
    <s v="Life Sciences"/>
    <n v="1"/>
    <n v="825"/>
    <n v="4"/>
    <x v="2"/>
    <x v="1"/>
    <n v="31"/>
    <n v="3"/>
    <s v="High"/>
    <n v="5"/>
    <s v="Director"/>
    <x v="7"/>
    <n v="2"/>
    <x v="1"/>
    <x v="0"/>
    <n v="19246"/>
    <x v="2"/>
    <n v="25761"/>
    <n v="7"/>
    <s v="Y"/>
    <x v="0"/>
    <n v="12"/>
    <n v="3"/>
    <s v="Meet Expect"/>
    <n v="4"/>
    <s v="Very High"/>
    <n v="80"/>
    <n v="0"/>
    <s v="None"/>
    <n v="40"/>
    <s v="20+"/>
    <n v="2"/>
    <n v="3"/>
    <x v="1"/>
    <n v="31"/>
    <s v="Veteran"/>
    <n v="15"/>
    <n v="13"/>
    <x v="2"/>
    <n v="8"/>
    <n v="0"/>
    <m/>
    <m/>
    <n v="0"/>
    <m/>
    <n v="0"/>
    <m/>
    <n v="0"/>
    <m/>
    <n v="0"/>
    <m/>
    <n v="0"/>
    <m/>
    <m/>
    <m/>
    <m/>
    <m/>
    <m/>
    <m/>
    <m/>
    <x v="1"/>
    <m/>
    <m/>
    <m/>
    <m/>
    <m/>
    <b v="1"/>
    <b v="1"/>
    <b v="1"/>
    <n v="1"/>
    <n v="1"/>
  </r>
  <r>
    <n v="35"/>
    <x v="1"/>
    <x v="0"/>
    <n v="1258"/>
    <x v="1"/>
    <n v="1"/>
    <s v="Near"/>
    <n v="4"/>
    <s v="Master"/>
    <s v="Life Sciences"/>
    <n v="1"/>
    <n v="826"/>
    <n v="4"/>
    <x v="2"/>
    <x v="0"/>
    <n v="40"/>
    <n v="4"/>
    <s v="Very High"/>
    <n v="1"/>
    <s v="Entry Level"/>
    <x v="1"/>
    <n v="3"/>
    <x v="2"/>
    <x v="0"/>
    <n v="2506"/>
    <x v="1"/>
    <n v="13301"/>
    <n v="3"/>
    <s v="Y"/>
    <x v="1"/>
    <n v="13"/>
    <n v="3"/>
    <s v="Meet Expect"/>
    <n v="3"/>
    <s v="High"/>
    <n v="80"/>
    <n v="0"/>
    <s v="None"/>
    <n v="7"/>
    <s v="6-10"/>
    <n v="0"/>
    <n v="3"/>
    <x v="1"/>
    <n v="2"/>
    <s v="Early Career"/>
    <n v="2"/>
    <n v="2"/>
    <x v="1"/>
    <n v="2"/>
    <n v="0"/>
    <m/>
    <m/>
    <n v="0"/>
    <m/>
    <n v="0"/>
    <m/>
    <n v="0"/>
    <m/>
    <n v="0"/>
    <m/>
    <n v="0"/>
    <m/>
    <m/>
    <m/>
    <m/>
    <m/>
    <m/>
    <m/>
    <m/>
    <x v="2"/>
    <m/>
    <m/>
    <m/>
    <m/>
    <m/>
    <b v="1"/>
    <b v="1"/>
    <b v="1"/>
    <n v="0"/>
    <n v="0"/>
  </r>
  <r>
    <n v="42"/>
    <x v="1"/>
    <x v="0"/>
    <n v="932"/>
    <x v="1"/>
    <n v="1"/>
    <s v="Near"/>
    <n v="2"/>
    <s v="College"/>
    <s v="Life Sciences"/>
    <n v="1"/>
    <n v="827"/>
    <n v="4"/>
    <x v="2"/>
    <x v="0"/>
    <n v="43"/>
    <n v="2"/>
    <s v="Medium"/>
    <n v="2"/>
    <s v="Junior"/>
    <x v="3"/>
    <n v="4"/>
    <x v="0"/>
    <x v="1"/>
    <n v="6062"/>
    <x v="0"/>
    <n v="4051"/>
    <n v="9"/>
    <s v="Y"/>
    <x v="0"/>
    <n v="13"/>
    <n v="3"/>
    <s v="Meet Expect"/>
    <n v="4"/>
    <s v="Very High"/>
    <n v="80"/>
    <n v="1"/>
    <s v="Basic"/>
    <n v="8"/>
    <s v="6-10"/>
    <n v="4"/>
    <n v="3"/>
    <x v="1"/>
    <n v="4"/>
    <s v="Experienced"/>
    <n v="3"/>
    <n v="0"/>
    <x v="0"/>
    <n v="2"/>
    <n v="0"/>
    <m/>
    <m/>
    <n v="0"/>
    <m/>
    <n v="0"/>
    <m/>
    <n v="0"/>
    <m/>
    <n v="0"/>
    <m/>
    <n v="0"/>
    <m/>
    <m/>
    <m/>
    <m/>
    <m/>
    <m/>
    <m/>
    <m/>
    <x v="0"/>
    <m/>
    <m/>
    <m/>
    <m/>
    <m/>
    <b v="1"/>
    <b v="1"/>
    <b v="1"/>
    <n v="0"/>
    <n v="1"/>
  </r>
  <r>
    <n v="28"/>
    <x v="0"/>
    <x v="0"/>
    <n v="890"/>
    <x v="1"/>
    <n v="2"/>
    <s v="Near"/>
    <n v="4"/>
    <s v="Master"/>
    <s v="Medical"/>
    <n v="1"/>
    <n v="828"/>
    <n v="3"/>
    <x v="1"/>
    <x v="1"/>
    <n v="46"/>
    <n v="3"/>
    <s v="High"/>
    <n v="1"/>
    <s v="Entry Level"/>
    <x v="1"/>
    <n v="3"/>
    <x v="2"/>
    <x v="0"/>
    <n v="4382"/>
    <x v="0"/>
    <n v="16374"/>
    <n v="6"/>
    <s v="Y"/>
    <x v="1"/>
    <n v="17"/>
    <n v="3"/>
    <s v="Meet Expect"/>
    <n v="4"/>
    <s v="Very High"/>
    <n v="80"/>
    <n v="0"/>
    <s v="None"/>
    <n v="5"/>
    <s v="0-5"/>
    <n v="3"/>
    <n v="2"/>
    <x v="2"/>
    <n v="2"/>
    <s v="Early Career"/>
    <n v="2"/>
    <n v="2"/>
    <x v="1"/>
    <n v="1"/>
    <n v="0"/>
    <m/>
    <m/>
    <n v="0"/>
    <m/>
    <n v="0"/>
    <m/>
    <n v="0"/>
    <m/>
    <n v="0"/>
    <m/>
    <n v="0"/>
    <m/>
    <m/>
    <m/>
    <m/>
    <m/>
    <m/>
    <m/>
    <m/>
    <x v="2"/>
    <m/>
    <m/>
    <m/>
    <m/>
    <m/>
    <b v="1"/>
    <b v="1"/>
    <b v="1"/>
    <n v="1"/>
    <n v="0"/>
  </r>
  <r>
    <n v="36"/>
    <x v="1"/>
    <x v="0"/>
    <n v="1041"/>
    <x v="2"/>
    <n v="13"/>
    <s v="Far"/>
    <n v="3"/>
    <s v="Bachelor"/>
    <s v="Human Resources"/>
    <n v="1"/>
    <n v="829"/>
    <n v="3"/>
    <x v="1"/>
    <x v="1"/>
    <n v="36"/>
    <n v="3"/>
    <s v="High"/>
    <n v="1"/>
    <s v="Entry Level"/>
    <x v="8"/>
    <n v="2"/>
    <x v="1"/>
    <x v="1"/>
    <n v="2143"/>
    <x v="1"/>
    <n v="25527"/>
    <n v="4"/>
    <s v="Y"/>
    <x v="1"/>
    <n v="13"/>
    <n v="3"/>
    <s v="Meet Expect"/>
    <n v="2"/>
    <s v="Medium"/>
    <n v="80"/>
    <n v="1"/>
    <s v="Basic"/>
    <n v="8"/>
    <s v="6-10"/>
    <n v="2"/>
    <n v="3"/>
    <x v="1"/>
    <n v="5"/>
    <s v="Experienced"/>
    <n v="2"/>
    <n v="0"/>
    <x v="0"/>
    <n v="4"/>
    <n v="0"/>
    <m/>
    <m/>
    <n v="0"/>
    <m/>
    <n v="0"/>
    <m/>
    <n v="0"/>
    <m/>
    <n v="0"/>
    <m/>
    <n v="0"/>
    <m/>
    <m/>
    <m/>
    <m/>
    <m/>
    <m/>
    <m/>
    <m/>
    <x v="0"/>
    <m/>
    <m/>
    <m/>
    <m/>
    <m/>
    <b v="1"/>
    <b v="1"/>
    <b v="1"/>
    <n v="0"/>
    <n v="0"/>
  </r>
  <r>
    <n v="32"/>
    <x v="1"/>
    <x v="0"/>
    <n v="859"/>
    <x v="1"/>
    <n v="4"/>
    <s v="Near"/>
    <n v="3"/>
    <s v="Bachelor"/>
    <s v="Life Sciences"/>
    <n v="1"/>
    <n v="830"/>
    <n v="3"/>
    <x v="1"/>
    <x v="0"/>
    <n v="98"/>
    <n v="2"/>
    <s v="Medium"/>
    <n v="2"/>
    <s v="Junior"/>
    <x v="3"/>
    <n v="3"/>
    <x v="2"/>
    <x v="1"/>
    <n v="6162"/>
    <x v="0"/>
    <n v="19124"/>
    <n v="1"/>
    <s v="Y"/>
    <x v="1"/>
    <n v="12"/>
    <n v="3"/>
    <s v="Meet Expect"/>
    <n v="3"/>
    <s v="High"/>
    <n v="80"/>
    <n v="1"/>
    <s v="Basic"/>
    <n v="14"/>
    <s v="11-20"/>
    <n v="3"/>
    <n v="3"/>
    <x v="1"/>
    <n v="14"/>
    <s v="Veteran"/>
    <n v="13"/>
    <n v="6"/>
    <x v="2"/>
    <n v="8"/>
    <n v="0"/>
    <m/>
    <m/>
    <n v="0"/>
    <m/>
    <n v="0"/>
    <m/>
    <n v="0"/>
    <m/>
    <n v="0"/>
    <m/>
    <n v="0"/>
    <m/>
    <m/>
    <m/>
    <m/>
    <m/>
    <m/>
    <m/>
    <m/>
    <x v="2"/>
    <m/>
    <m/>
    <m/>
    <m/>
    <m/>
    <b v="1"/>
    <b v="1"/>
    <b v="1"/>
    <n v="0"/>
    <n v="0"/>
  </r>
  <r>
    <n v="40"/>
    <x v="1"/>
    <x v="1"/>
    <n v="720"/>
    <x v="1"/>
    <n v="16"/>
    <s v="Far"/>
    <n v="4"/>
    <s v="Master"/>
    <s v="Medical"/>
    <n v="1"/>
    <n v="832"/>
    <n v="1"/>
    <x v="3"/>
    <x v="1"/>
    <n v="51"/>
    <n v="2"/>
    <s v="Medium"/>
    <n v="2"/>
    <s v="Junior"/>
    <x v="2"/>
    <n v="3"/>
    <x v="2"/>
    <x v="0"/>
    <n v="5094"/>
    <x v="0"/>
    <n v="11983"/>
    <n v="6"/>
    <s v="Y"/>
    <x v="1"/>
    <n v="14"/>
    <n v="3"/>
    <s v="Meet Expect"/>
    <n v="4"/>
    <s v="Very High"/>
    <n v="80"/>
    <n v="0"/>
    <s v="None"/>
    <n v="10"/>
    <s v="6-10"/>
    <n v="6"/>
    <n v="3"/>
    <x v="1"/>
    <n v="1"/>
    <s v="New Employee"/>
    <n v="0"/>
    <n v="0"/>
    <x v="0"/>
    <n v="0"/>
    <n v="0"/>
    <m/>
    <m/>
    <n v="0"/>
    <m/>
    <n v="0"/>
    <m/>
    <n v="0"/>
    <m/>
    <n v="0"/>
    <m/>
    <n v="0"/>
    <m/>
    <m/>
    <m/>
    <m/>
    <m/>
    <m/>
    <m/>
    <m/>
    <x v="0"/>
    <m/>
    <m/>
    <m/>
    <m/>
    <m/>
    <b v="1"/>
    <b v="1"/>
    <b v="1"/>
    <n v="0"/>
    <n v="0"/>
  </r>
  <r>
    <n v="30"/>
    <x v="1"/>
    <x v="0"/>
    <n v="946"/>
    <x v="1"/>
    <n v="2"/>
    <s v="Near"/>
    <n v="3"/>
    <s v="Bachelor"/>
    <s v="Medical"/>
    <n v="1"/>
    <n v="833"/>
    <n v="3"/>
    <x v="1"/>
    <x v="0"/>
    <n v="52"/>
    <n v="2"/>
    <s v="Medium"/>
    <n v="2"/>
    <s v="Junior"/>
    <x v="3"/>
    <n v="4"/>
    <x v="0"/>
    <x v="0"/>
    <n v="6877"/>
    <x v="0"/>
    <n v="20234"/>
    <n v="5"/>
    <s v="Y"/>
    <x v="0"/>
    <n v="24"/>
    <n v="4"/>
    <s v="Exceed Expect"/>
    <n v="2"/>
    <s v="Medium"/>
    <n v="80"/>
    <n v="0"/>
    <s v="None"/>
    <n v="12"/>
    <s v="11-20"/>
    <n v="4"/>
    <n v="2"/>
    <x v="2"/>
    <n v="0"/>
    <s v="New Employee"/>
    <n v="0"/>
    <n v="0"/>
    <x v="0"/>
    <n v="0"/>
    <n v="0"/>
    <m/>
    <m/>
    <n v="0"/>
    <m/>
    <n v="0"/>
    <m/>
    <n v="0"/>
    <m/>
    <n v="0"/>
    <m/>
    <n v="0"/>
    <m/>
    <m/>
    <m/>
    <m/>
    <m/>
    <m/>
    <m/>
    <m/>
    <x v="2"/>
    <m/>
    <m/>
    <m/>
    <m/>
    <m/>
    <b v="1"/>
    <b v="1"/>
    <b v="1"/>
    <n v="0"/>
    <n v="1"/>
  </r>
  <r>
    <n v="45"/>
    <x v="1"/>
    <x v="0"/>
    <n v="252"/>
    <x v="1"/>
    <n v="2"/>
    <s v="Near"/>
    <n v="3"/>
    <s v="Bachelor"/>
    <s v="Life Sciences"/>
    <n v="1"/>
    <n v="834"/>
    <n v="2"/>
    <x v="0"/>
    <x v="0"/>
    <n v="95"/>
    <n v="2"/>
    <s v="Medium"/>
    <n v="1"/>
    <s v="Entry Level"/>
    <x v="1"/>
    <n v="3"/>
    <x v="2"/>
    <x v="0"/>
    <n v="2274"/>
    <x v="1"/>
    <n v="6153"/>
    <n v="1"/>
    <s v="Y"/>
    <x v="1"/>
    <n v="14"/>
    <n v="3"/>
    <s v="Meet Expect"/>
    <n v="4"/>
    <s v="Very High"/>
    <n v="80"/>
    <n v="0"/>
    <s v="None"/>
    <n v="1"/>
    <s v="0-5"/>
    <n v="3"/>
    <n v="3"/>
    <x v="1"/>
    <n v="1"/>
    <s v="New Employee"/>
    <n v="0"/>
    <n v="0"/>
    <x v="0"/>
    <n v="0"/>
    <n v="0"/>
    <m/>
    <m/>
    <n v="0"/>
    <m/>
    <n v="0"/>
    <m/>
    <n v="0"/>
    <m/>
    <n v="0"/>
    <m/>
    <n v="0"/>
    <m/>
    <m/>
    <m/>
    <m/>
    <m/>
    <m/>
    <m/>
    <m/>
    <x v="0"/>
    <m/>
    <m/>
    <m/>
    <m/>
    <m/>
    <b v="1"/>
    <b v="1"/>
    <b v="1"/>
    <n v="0"/>
    <n v="0"/>
  </r>
  <r>
    <n v="42"/>
    <x v="1"/>
    <x v="0"/>
    <n v="933"/>
    <x v="1"/>
    <n v="29"/>
    <s v="Very Far"/>
    <n v="3"/>
    <s v="Bachelor"/>
    <s v="Life Sciences"/>
    <n v="1"/>
    <n v="836"/>
    <n v="2"/>
    <x v="0"/>
    <x v="1"/>
    <n v="98"/>
    <n v="3"/>
    <s v="High"/>
    <n v="2"/>
    <s v="Junior"/>
    <x v="3"/>
    <n v="2"/>
    <x v="1"/>
    <x v="1"/>
    <n v="4434"/>
    <x v="0"/>
    <n v="11806"/>
    <n v="1"/>
    <s v="Y"/>
    <x v="1"/>
    <n v="13"/>
    <n v="3"/>
    <s v="Meet Expect"/>
    <n v="4"/>
    <s v="Very High"/>
    <n v="80"/>
    <n v="1"/>
    <s v="Basic"/>
    <n v="10"/>
    <s v="6-10"/>
    <n v="3"/>
    <n v="2"/>
    <x v="2"/>
    <n v="9"/>
    <s v="Veteran"/>
    <n v="8"/>
    <n v="7"/>
    <x v="2"/>
    <n v="8"/>
    <n v="0"/>
    <m/>
    <m/>
    <n v="0"/>
    <m/>
    <n v="0"/>
    <m/>
    <n v="0"/>
    <m/>
    <n v="0"/>
    <m/>
    <n v="0"/>
    <m/>
    <m/>
    <m/>
    <m/>
    <m/>
    <m/>
    <m/>
    <m/>
    <x v="0"/>
    <m/>
    <m/>
    <m/>
    <m/>
    <m/>
    <b v="1"/>
    <b v="1"/>
    <b v="1"/>
    <n v="0"/>
    <n v="0"/>
  </r>
  <r>
    <n v="38"/>
    <x v="1"/>
    <x v="1"/>
    <n v="471"/>
    <x v="1"/>
    <n v="12"/>
    <s v="Far"/>
    <n v="3"/>
    <s v="Bachelor"/>
    <s v="Life Sciences"/>
    <n v="1"/>
    <n v="837"/>
    <n v="1"/>
    <x v="3"/>
    <x v="1"/>
    <n v="45"/>
    <n v="2"/>
    <s v="Medium"/>
    <n v="2"/>
    <s v="Junior"/>
    <x v="4"/>
    <n v="1"/>
    <x v="3"/>
    <x v="2"/>
    <n v="6288"/>
    <x v="0"/>
    <n v="4284"/>
    <n v="2"/>
    <s v="Y"/>
    <x v="1"/>
    <n v="15"/>
    <n v="3"/>
    <s v="Meet Expect"/>
    <n v="3"/>
    <s v="High"/>
    <n v="80"/>
    <n v="1"/>
    <s v="Basic"/>
    <n v="13"/>
    <s v="11-20"/>
    <n v="3"/>
    <n v="2"/>
    <x v="2"/>
    <n v="4"/>
    <s v="Experienced"/>
    <n v="3"/>
    <n v="1"/>
    <x v="1"/>
    <n v="2"/>
    <n v="0"/>
    <m/>
    <m/>
    <n v="0"/>
    <m/>
    <n v="0"/>
    <m/>
    <n v="0"/>
    <m/>
    <n v="0"/>
    <m/>
    <n v="0"/>
    <m/>
    <m/>
    <m/>
    <m/>
    <m/>
    <m/>
    <m/>
    <m/>
    <x v="0"/>
    <m/>
    <m/>
    <m/>
    <m/>
    <m/>
    <b v="1"/>
    <b v="1"/>
    <b v="1"/>
    <n v="0"/>
    <n v="0"/>
  </r>
  <r>
    <n v="34"/>
    <x v="1"/>
    <x v="1"/>
    <n v="702"/>
    <x v="1"/>
    <n v="16"/>
    <s v="Far"/>
    <n v="4"/>
    <s v="Master"/>
    <s v="Life Sciences"/>
    <n v="1"/>
    <n v="838"/>
    <n v="3"/>
    <x v="1"/>
    <x v="0"/>
    <n v="100"/>
    <n v="2"/>
    <s v="Medium"/>
    <n v="1"/>
    <s v="Entry Level"/>
    <x v="1"/>
    <n v="4"/>
    <x v="0"/>
    <x v="0"/>
    <n v="2553"/>
    <x v="1"/>
    <n v="8306"/>
    <n v="1"/>
    <s v="Y"/>
    <x v="1"/>
    <n v="16"/>
    <n v="3"/>
    <s v="Meet Expect"/>
    <n v="3"/>
    <s v="High"/>
    <n v="80"/>
    <n v="0"/>
    <s v="None"/>
    <n v="6"/>
    <s v="6-10"/>
    <n v="3"/>
    <n v="3"/>
    <x v="1"/>
    <n v="5"/>
    <s v="Experienced"/>
    <n v="2"/>
    <n v="1"/>
    <x v="1"/>
    <n v="3"/>
    <n v="0"/>
    <m/>
    <m/>
    <n v="0"/>
    <m/>
    <n v="0"/>
    <m/>
    <n v="0"/>
    <m/>
    <n v="0"/>
    <m/>
    <n v="0"/>
    <m/>
    <m/>
    <m/>
    <m/>
    <m/>
    <m/>
    <m/>
    <m/>
    <x v="2"/>
    <m/>
    <m/>
    <m/>
    <m/>
    <m/>
    <b v="1"/>
    <b v="1"/>
    <b v="1"/>
    <n v="0"/>
    <n v="0"/>
  </r>
  <r>
    <n v="49"/>
    <x v="0"/>
    <x v="0"/>
    <n v="1184"/>
    <x v="0"/>
    <n v="11"/>
    <s v="Far"/>
    <n v="3"/>
    <s v="Bachelor"/>
    <s v="Marketing"/>
    <n v="1"/>
    <n v="840"/>
    <n v="3"/>
    <x v="1"/>
    <x v="0"/>
    <n v="43"/>
    <n v="3"/>
    <s v="High"/>
    <n v="3"/>
    <s v="Senior"/>
    <x v="0"/>
    <n v="4"/>
    <x v="0"/>
    <x v="1"/>
    <n v="7654"/>
    <x v="2"/>
    <n v="5860"/>
    <n v="1"/>
    <s v="Y"/>
    <x v="1"/>
    <n v="18"/>
    <n v="3"/>
    <s v="Meet Expect"/>
    <n v="1"/>
    <s v="Low"/>
    <n v="80"/>
    <n v="2"/>
    <s v="Medium"/>
    <n v="9"/>
    <s v="6-10"/>
    <n v="3"/>
    <n v="4"/>
    <x v="3"/>
    <n v="9"/>
    <s v="Veteran"/>
    <n v="8"/>
    <n v="7"/>
    <x v="2"/>
    <n v="7"/>
    <n v="0"/>
    <m/>
    <m/>
    <n v="0"/>
    <m/>
    <n v="0"/>
    <m/>
    <n v="0"/>
    <m/>
    <n v="0"/>
    <m/>
    <n v="0"/>
    <m/>
    <m/>
    <m/>
    <m/>
    <m/>
    <m/>
    <m/>
    <m/>
    <x v="1"/>
    <m/>
    <m/>
    <m/>
    <m/>
    <m/>
    <b v="1"/>
    <b v="1"/>
    <b v="1"/>
    <n v="1"/>
    <n v="0"/>
  </r>
  <r>
    <n v="55"/>
    <x v="0"/>
    <x v="0"/>
    <n v="436"/>
    <x v="0"/>
    <n v="2"/>
    <s v="Near"/>
    <n v="1"/>
    <s v="Below College"/>
    <s v="Medical"/>
    <n v="1"/>
    <n v="842"/>
    <n v="3"/>
    <x v="1"/>
    <x v="1"/>
    <n v="37"/>
    <n v="3"/>
    <s v="High"/>
    <n v="2"/>
    <s v="Junior"/>
    <x v="0"/>
    <n v="4"/>
    <x v="0"/>
    <x v="0"/>
    <n v="5160"/>
    <x v="0"/>
    <n v="21519"/>
    <n v="4"/>
    <s v="Y"/>
    <x v="1"/>
    <n v="16"/>
    <n v="3"/>
    <s v="Meet Expect"/>
    <n v="3"/>
    <s v="High"/>
    <n v="80"/>
    <n v="0"/>
    <s v="None"/>
    <n v="12"/>
    <s v="11-20"/>
    <n v="3"/>
    <n v="2"/>
    <x v="2"/>
    <n v="9"/>
    <s v="Veteran"/>
    <n v="7"/>
    <n v="7"/>
    <x v="2"/>
    <n v="3"/>
    <n v="0"/>
    <m/>
    <m/>
    <n v="0"/>
    <m/>
    <n v="0"/>
    <m/>
    <n v="0"/>
    <m/>
    <n v="0"/>
    <m/>
    <n v="0"/>
    <m/>
    <m/>
    <m/>
    <m/>
    <m/>
    <m/>
    <m/>
    <m/>
    <x v="1"/>
    <m/>
    <m/>
    <m/>
    <m/>
    <m/>
    <b v="1"/>
    <b v="1"/>
    <b v="1"/>
    <n v="1"/>
    <n v="0"/>
  </r>
  <r>
    <n v="43"/>
    <x v="1"/>
    <x v="0"/>
    <n v="589"/>
    <x v="1"/>
    <n v="14"/>
    <s v="Far"/>
    <n v="2"/>
    <s v="College"/>
    <s v="Life Sciences"/>
    <n v="1"/>
    <n v="843"/>
    <n v="2"/>
    <x v="0"/>
    <x v="1"/>
    <n v="94"/>
    <n v="3"/>
    <s v="High"/>
    <n v="4"/>
    <s v="Manager"/>
    <x v="7"/>
    <n v="1"/>
    <x v="3"/>
    <x v="1"/>
    <n v="17159"/>
    <x v="2"/>
    <n v="5200"/>
    <n v="6"/>
    <s v="Y"/>
    <x v="1"/>
    <n v="24"/>
    <n v="4"/>
    <s v="Exceed Expect"/>
    <n v="3"/>
    <s v="High"/>
    <n v="80"/>
    <n v="1"/>
    <s v="Basic"/>
    <n v="22"/>
    <s v="20+"/>
    <n v="3"/>
    <n v="3"/>
    <x v="1"/>
    <n v="4"/>
    <s v="Experienced"/>
    <n v="1"/>
    <n v="1"/>
    <x v="1"/>
    <n v="0"/>
    <n v="0"/>
    <m/>
    <m/>
    <n v="0"/>
    <m/>
    <n v="0"/>
    <m/>
    <n v="0"/>
    <m/>
    <n v="0"/>
    <m/>
    <n v="0"/>
    <m/>
    <m/>
    <m/>
    <m/>
    <m/>
    <m/>
    <m/>
    <m/>
    <x v="0"/>
    <m/>
    <m/>
    <m/>
    <m/>
    <m/>
    <b v="1"/>
    <b v="1"/>
    <b v="1"/>
    <n v="0"/>
    <n v="0"/>
  </r>
  <r>
    <n v="27"/>
    <x v="1"/>
    <x v="0"/>
    <n v="269"/>
    <x v="1"/>
    <n v="5"/>
    <s v="Near"/>
    <n v="1"/>
    <s v="Below College"/>
    <s v="Technical Degree"/>
    <n v="1"/>
    <n v="844"/>
    <n v="3"/>
    <x v="1"/>
    <x v="1"/>
    <n v="42"/>
    <n v="2"/>
    <s v="Medium"/>
    <n v="3"/>
    <s v="Senior"/>
    <x v="7"/>
    <n v="4"/>
    <x v="0"/>
    <x v="2"/>
    <n v="12808"/>
    <x v="2"/>
    <n v="8842"/>
    <n v="1"/>
    <s v="Y"/>
    <x v="0"/>
    <n v="16"/>
    <n v="3"/>
    <s v="Meet Expect"/>
    <n v="2"/>
    <s v="Medium"/>
    <n v="80"/>
    <n v="1"/>
    <s v="Basic"/>
    <n v="9"/>
    <s v="6-10"/>
    <n v="3"/>
    <n v="3"/>
    <x v="1"/>
    <n v="9"/>
    <s v="Veteran"/>
    <n v="8"/>
    <n v="0"/>
    <x v="0"/>
    <n v="8"/>
    <n v="0"/>
    <m/>
    <m/>
    <n v="0"/>
    <m/>
    <n v="0"/>
    <m/>
    <n v="0"/>
    <m/>
    <n v="0"/>
    <m/>
    <n v="0"/>
    <m/>
    <m/>
    <m/>
    <m/>
    <m/>
    <m/>
    <m/>
    <m/>
    <x v="2"/>
    <m/>
    <m/>
    <m/>
    <m/>
    <m/>
    <b v="1"/>
    <b v="1"/>
    <b v="1"/>
    <n v="0"/>
    <n v="1"/>
  </r>
  <r>
    <n v="35"/>
    <x v="1"/>
    <x v="0"/>
    <n v="950"/>
    <x v="1"/>
    <n v="7"/>
    <s v="Near"/>
    <n v="3"/>
    <s v="Bachelor"/>
    <s v="Other"/>
    <n v="1"/>
    <n v="845"/>
    <n v="3"/>
    <x v="1"/>
    <x v="1"/>
    <n v="59"/>
    <n v="3"/>
    <s v="High"/>
    <n v="3"/>
    <s v="Senior"/>
    <x v="3"/>
    <n v="3"/>
    <x v="2"/>
    <x v="0"/>
    <n v="10221"/>
    <x v="2"/>
    <n v="18869"/>
    <n v="3"/>
    <s v="Y"/>
    <x v="1"/>
    <n v="21"/>
    <n v="4"/>
    <s v="Exceed Expect"/>
    <n v="2"/>
    <s v="Medium"/>
    <n v="80"/>
    <n v="0"/>
    <s v="None"/>
    <n v="17"/>
    <s v="11-20"/>
    <n v="3"/>
    <n v="4"/>
    <x v="3"/>
    <n v="8"/>
    <s v="Veteran"/>
    <n v="5"/>
    <n v="1"/>
    <x v="1"/>
    <n v="6"/>
    <n v="0"/>
    <m/>
    <m/>
    <n v="0"/>
    <m/>
    <n v="0"/>
    <m/>
    <n v="0"/>
    <m/>
    <n v="0"/>
    <m/>
    <n v="0"/>
    <m/>
    <m/>
    <m/>
    <m/>
    <m/>
    <m/>
    <m/>
    <m/>
    <x v="2"/>
    <m/>
    <m/>
    <m/>
    <m/>
    <m/>
    <b v="1"/>
    <b v="1"/>
    <b v="1"/>
    <n v="0"/>
    <n v="0"/>
  </r>
  <r>
    <n v="28"/>
    <x v="1"/>
    <x v="0"/>
    <n v="760"/>
    <x v="0"/>
    <n v="2"/>
    <s v="Near"/>
    <n v="4"/>
    <s v="Master"/>
    <s v="Marketing"/>
    <n v="1"/>
    <n v="846"/>
    <n v="2"/>
    <x v="0"/>
    <x v="0"/>
    <n v="81"/>
    <n v="3"/>
    <s v="High"/>
    <n v="2"/>
    <s v="Junior"/>
    <x v="0"/>
    <n v="2"/>
    <x v="1"/>
    <x v="1"/>
    <n v="4779"/>
    <x v="0"/>
    <n v="3698"/>
    <n v="1"/>
    <s v="Y"/>
    <x v="0"/>
    <n v="20"/>
    <n v="4"/>
    <s v="Exceed Expect"/>
    <n v="1"/>
    <s v="Low"/>
    <n v="80"/>
    <n v="0"/>
    <s v="None"/>
    <n v="8"/>
    <s v="6-10"/>
    <n v="2"/>
    <n v="3"/>
    <x v="1"/>
    <n v="8"/>
    <s v="Veteran"/>
    <n v="7"/>
    <n v="7"/>
    <x v="2"/>
    <n v="5"/>
    <n v="0"/>
    <m/>
    <m/>
    <n v="0"/>
    <m/>
    <n v="0"/>
    <m/>
    <n v="0"/>
    <m/>
    <n v="0"/>
    <m/>
    <n v="0"/>
    <m/>
    <m/>
    <m/>
    <m/>
    <m/>
    <m/>
    <m/>
    <m/>
    <x v="2"/>
    <m/>
    <m/>
    <m/>
    <m/>
    <m/>
    <b v="1"/>
    <b v="1"/>
    <b v="1"/>
    <n v="0"/>
    <n v="1"/>
  </r>
  <r>
    <n v="34"/>
    <x v="1"/>
    <x v="0"/>
    <n v="829"/>
    <x v="2"/>
    <n v="3"/>
    <s v="Near"/>
    <n v="2"/>
    <s v="College"/>
    <s v="Human Resources"/>
    <n v="1"/>
    <n v="847"/>
    <n v="3"/>
    <x v="1"/>
    <x v="1"/>
    <n v="88"/>
    <n v="3"/>
    <s v="High"/>
    <n v="1"/>
    <s v="Entry Level"/>
    <x v="8"/>
    <n v="4"/>
    <x v="0"/>
    <x v="1"/>
    <n v="3737"/>
    <x v="0"/>
    <n v="2243"/>
    <n v="0"/>
    <s v="Y"/>
    <x v="1"/>
    <n v="19"/>
    <n v="3"/>
    <s v="Meet Expect"/>
    <n v="3"/>
    <s v="High"/>
    <n v="80"/>
    <n v="1"/>
    <s v="Basic"/>
    <n v="4"/>
    <s v="0-5"/>
    <n v="1"/>
    <n v="1"/>
    <x v="0"/>
    <n v="3"/>
    <s v="Early Career"/>
    <n v="2"/>
    <n v="0"/>
    <x v="0"/>
    <n v="2"/>
    <n v="0"/>
    <m/>
    <m/>
    <n v="0"/>
    <m/>
    <n v="0"/>
    <m/>
    <n v="0"/>
    <m/>
    <n v="0"/>
    <m/>
    <n v="0"/>
    <m/>
    <m/>
    <m/>
    <m/>
    <m/>
    <m/>
    <m/>
    <m/>
    <x v="2"/>
    <m/>
    <m/>
    <m/>
    <m/>
    <m/>
    <b v="1"/>
    <b v="1"/>
    <b v="1"/>
    <n v="0"/>
    <n v="0"/>
  </r>
  <r>
    <n v="26"/>
    <x v="0"/>
    <x v="1"/>
    <n v="887"/>
    <x v="1"/>
    <n v="5"/>
    <s v="Near"/>
    <n v="2"/>
    <s v="College"/>
    <s v="Medical"/>
    <n v="1"/>
    <n v="848"/>
    <n v="3"/>
    <x v="1"/>
    <x v="0"/>
    <n v="88"/>
    <n v="2"/>
    <s v="Medium"/>
    <n v="1"/>
    <s v="Entry Level"/>
    <x v="1"/>
    <n v="3"/>
    <x v="2"/>
    <x v="1"/>
    <n v="2366"/>
    <x v="1"/>
    <n v="20898"/>
    <n v="1"/>
    <s v="Y"/>
    <x v="0"/>
    <n v="14"/>
    <n v="3"/>
    <s v="Meet Expect"/>
    <n v="1"/>
    <s v="Low"/>
    <n v="80"/>
    <n v="1"/>
    <s v="Basic"/>
    <n v="8"/>
    <s v="6-10"/>
    <n v="2"/>
    <n v="3"/>
    <x v="1"/>
    <n v="8"/>
    <s v="Veteran"/>
    <n v="7"/>
    <n v="1"/>
    <x v="1"/>
    <n v="7"/>
    <n v="0"/>
    <m/>
    <m/>
    <n v="0"/>
    <m/>
    <n v="0"/>
    <m/>
    <n v="0"/>
    <m/>
    <n v="0"/>
    <m/>
    <n v="0"/>
    <m/>
    <m/>
    <m/>
    <m/>
    <m/>
    <m/>
    <m/>
    <m/>
    <x v="2"/>
    <m/>
    <m/>
    <m/>
    <m/>
    <m/>
    <b v="1"/>
    <b v="1"/>
    <b v="1"/>
    <n v="1"/>
    <n v="1"/>
  </r>
  <r>
    <n v="27"/>
    <x v="1"/>
    <x v="2"/>
    <n v="443"/>
    <x v="1"/>
    <n v="3"/>
    <s v="Near"/>
    <n v="3"/>
    <s v="Bachelor"/>
    <s v="Medical"/>
    <n v="1"/>
    <n v="850"/>
    <n v="4"/>
    <x v="2"/>
    <x v="1"/>
    <n v="50"/>
    <n v="3"/>
    <s v="High"/>
    <n v="1"/>
    <s v="Entry Level"/>
    <x v="1"/>
    <n v="4"/>
    <x v="0"/>
    <x v="1"/>
    <n v="1706"/>
    <x v="1"/>
    <n v="16571"/>
    <n v="1"/>
    <s v="Y"/>
    <x v="1"/>
    <n v="11"/>
    <n v="3"/>
    <s v="Meet Expect"/>
    <n v="3"/>
    <s v="High"/>
    <n v="80"/>
    <n v="3"/>
    <s v="High"/>
    <n v="0"/>
    <s v="0-5"/>
    <n v="6"/>
    <n v="2"/>
    <x v="2"/>
    <n v="0"/>
    <s v="New Employee"/>
    <n v="0"/>
    <n v="0"/>
    <x v="0"/>
    <n v="0"/>
    <n v="0"/>
    <m/>
    <m/>
    <n v="0"/>
    <m/>
    <n v="0"/>
    <m/>
    <n v="0"/>
    <m/>
    <n v="0"/>
    <m/>
    <n v="0"/>
    <m/>
    <m/>
    <m/>
    <m/>
    <m/>
    <m/>
    <m/>
    <m/>
    <x v="2"/>
    <m/>
    <m/>
    <m/>
    <m/>
    <m/>
    <b v="1"/>
    <b v="1"/>
    <b v="1"/>
    <n v="0"/>
    <n v="0"/>
  </r>
  <r>
    <n v="51"/>
    <x v="1"/>
    <x v="0"/>
    <n v="1318"/>
    <x v="0"/>
    <n v="26"/>
    <s v="Very Far"/>
    <n v="4"/>
    <s v="Master"/>
    <s v="Marketing"/>
    <n v="1"/>
    <n v="851"/>
    <n v="1"/>
    <x v="3"/>
    <x v="0"/>
    <n v="66"/>
    <n v="3"/>
    <s v="High"/>
    <n v="4"/>
    <s v="Manager"/>
    <x v="5"/>
    <n v="3"/>
    <x v="2"/>
    <x v="1"/>
    <n v="16307"/>
    <x v="2"/>
    <n v="5594"/>
    <n v="2"/>
    <s v="Y"/>
    <x v="1"/>
    <n v="14"/>
    <n v="3"/>
    <s v="Meet Expect"/>
    <n v="3"/>
    <s v="High"/>
    <n v="80"/>
    <n v="1"/>
    <s v="Basic"/>
    <n v="29"/>
    <s v="20+"/>
    <n v="2"/>
    <n v="2"/>
    <x v="2"/>
    <n v="20"/>
    <s v="Veteran"/>
    <n v="6"/>
    <n v="4"/>
    <x v="2"/>
    <n v="17"/>
    <n v="0"/>
    <m/>
    <m/>
    <n v="0"/>
    <m/>
    <n v="0"/>
    <m/>
    <n v="0"/>
    <m/>
    <n v="0"/>
    <m/>
    <n v="0"/>
    <m/>
    <m/>
    <m/>
    <m/>
    <m/>
    <m/>
    <m/>
    <m/>
    <x v="1"/>
    <m/>
    <m/>
    <m/>
    <m/>
    <m/>
    <b v="1"/>
    <b v="1"/>
    <b v="1"/>
    <n v="0"/>
    <n v="0"/>
  </r>
  <r>
    <n v="44"/>
    <x v="1"/>
    <x v="0"/>
    <n v="625"/>
    <x v="1"/>
    <n v="4"/>
    <s v="Near"/>
    <n v="3"/>
    <s v="Bachelor"/>
    <s v="Medical"/>
    <n v="1"/>
    <n v="852"/>
    <n v="4"/>
    <x v="2"/>
    <x v="1"/>
    <n v="50"/>
    <n v="3"/>
    <s v="High"/>
    <n v="2"/>
    <s v="Junior"/>
    <x v="4"/>
    <n v="2"/>
    <x v="1"/>
    <x v="0"/>
    <n v="5933"/>
    <x v="0"/>
    <n v="5197"/>
    <n v="9"/>
    <s v="Y"/>
    <x v="1"/>
    <n v="12"/>
    <n v="3"/>
    <s v="Meet Expect"/>
    <n v="4"/>
    <s v="Very High"/>
    <n v="80"/>
    <n v="0"/>
    <s v="None"/>
    <n v="10"/>
    <s v="6-10"/>
    <n v="2"/>
    <n v="2"/>
    <x v="2"/>
    <n v="5"/>
    <s v="Experienced"/>
    <n v="2"/>
    <n v="2"/>
    <x v="1"/>
    <n v="3"/>
    <n v="0"/>
    <m/>
    <m/>
    <n v="0"/>
    <m/>
    <n v="0"/>
    <m/>
    <n v="0"/>
    <m/>
    <n v="0"/>
    <m/>
    <n v="0"/>
    <m/>
    <m/>
    <m/>
    <m/>
    <m/>
    <m/>
    <m/>
    <m/>
    <x v="0"/>
    <m/>
    <m/>
    <m/>
    <m/>
    <m/>
    <b v="1"/>
    <b v="1"/>
    <b v="1"/>
    <n v="0"/>
    <n v="0"/>
  </r>
  <r>
    <n v="25"/>
    <x v="1"/>
    <x v="0"/>
    <n v="180"/>
    <x v="1"/>
    <n v="2"/>
    <s v="Near"/>
    <n v="1"/>
    <s v="Below College"/>
    <s v="Medical"/>
    <n v="1"/>
    <n v="854"/>
    <n v="1"/>
    <x v="3"/>
    <x v="1"/>
    <n v="65"/>
    <n v="4"/>
    <s v="Very High"/>
    <n v="1"/>
    <s v="Entry Level"/>
    <x v="1"/>
    <n v="1"/>
    <x v="3"/>
    <x v="0"/>
    <n v="3424"/>
    <x v="0"/>
    <n v="21632"/>
    <n v="7"/>
    <s v="Y"/>
    <x v="1"/>
    <n v="13"/>
    <n v="3"/>
    <s v="Meet Expect"/>
    <n v="3"/>
    <s v="High"/>
    <n v="80"/>
    <n v="0"/>
    <s v="None"/>
    <n v="6"/>
    <s v="6-10"/>
    <n v="3"/>
    <n v="2"/>
    <x v="2"/>
    <n v="4"/>
    <s v="Experienced"/>
    <n v="3"/>
    <n v="0"/>
    <x v="0"/>
    <n v="1"/>
    <n v="0"/>
    <m/>
    <m/>
    <n v="0"/>
    <m/>
    <n v="0"/>
    <m/>
    <n v="0"/>
    <m/>
    <n v="0"/>
    <m/>
    <n v="0"/>
    <m/>
    <m/>
    <m/>
    <m/>
    <m/>
    <m/>
    <m/>
    <m/>
    <x v="3"/>
    <m/>
    <m/>
    <m/>
    <m/>
    <m/>
    <b v="1"/>
    <b v="1"/>
    <b v="1"/>
    <n v="0"/>
    <n v="0"/>
  </r>
  <r>
    <n v="33"/>
    <x v="1"/>
    <x v="0"/>
    <n v="586"/>
    <x v="0"/>
    <n v="1"/>
    <s v="Near"/>
    <n v="3"/>
    <s v="Bachelor"/>
    <s v="Medical"/>
    <n v="1"/>
    <n v="855"/>
    <n v="1"/>
    <x v="3"/>
    <x v="1"/>
    <n v="48"/>
    <n v="4"/>
    <s v="Very High"/>
    <n v="2"/>
    <s v="Junior"/>
    <x v="0"/>
    <n v="1"/>
    <x v="3"/>
    <x v="2"/>
    <n v="4037"/>
    <x v="0"/>
    <n v="21816"/>
    <n v="1"/>
    <s v="Y"/>
    <x v="1"/>
    <n v="22"/>
    <n v="4"/>
    <s v="Exceed Expect"/>
    <n v="1"/>
    <s v="Low"/>
    <n v="80"/>
    <n v="1"/>
    <s v="Basic"/>
    <n v="9"/>
    <s v="6-10"/>
    <n v="5"/>
    <n v="3"/>
    <x v="1"/>
    <n v="9"/>
    <s v="Veteran"/>
    <n v="8"/>
    <n v="0"/>
    <x v="0"/>
    <n v="8"/>
    <n v="0"/>
    <m/>
    <m/>
    <n v="0"/>
    <m/>
    <n v="0"/>
    <m/>
    <n v="0"/>
    <m/>
    <n v="0"/>
    <m/>
    <n v="0"/>
    <m/>
    <m/>
    <m/>
    <m/>
    <m/>
    <m/>
    <m/>
    <m/>
    <x v="2"/>
    <m/>
    <m/>
    <m/>
    <m/>
    <m/>
    <b v="1"/>
    <b v="1"/>
    <b v="1"/>
    <n v="0"/>
    <n v="0"/>
  </r>
  <r>
    <n v="35"/>
    <x v="1"/>
    <x v="0"/>
    <n v="1343"/>
    <x v="1"/>
    <n v="27"/>
    <s v="Very Far"/>
    <n v="1"/>
    <s v="Below College"/>
    <s v="Medical"/>
    <n v="1"/>
    <n v="856"/>
    <n v="3"/>
    <x v="1"/>
    <x v="0"/>
    <n v="53"/>
    <n v="2"/>
    <s v="Medium"/>
    <n v="1"/>
    <s v="Entry Level"/>
    <x v="1"/>
    <n v="1"/>
    <x v="3"/>
    <x v="0"/>
    <n v="2559"/>
    <x v="1"/>
    <n v="17852"/>
    <n v="1"/>
    <s v="Y"/>
    <x v="1"/>
    <n v="11"/>
    <n v="3"/>
    <s v="Meet Expect"/>
    <n v="4"/>
    <s v="Very High"/>
    <n v="80"/>
    <n v="0"/>
    <s v="None"/>
    <n v="6"/>
    <s v="6-10"/>
    <n v="3"/>
    <n v="2"/>
    <x v="2"/>
    <n v="6"/>
    <s v="Experienced"/>
    <n v="5"/>
    <n v="1"/>
    <x v="1"/>
    <n v="1"/>
    <n v="0"/>
    <m/>
    <m/>
    <n v="0"/>
    <m/>
    <n v="0"/>
    <m/>
    <n v="0"/>
    <m/>
    <n v="0"/>
    <m/>
    <n v="0"/>
    <m/>
    <m/>
    <m/>
    <m/>
    <m/>
    <m/>
    <m/>
    <m/>
    <x v="2"/>
    <m/>
    <m/>
    <m/>
    <m/>
    <m/>
    <b v="1"/>
    <b v="1"/>
    <b v="1"/>
    <n v="0"/>
    <n v="0"/>
  </r>
  <r>
    <n v="36"/>
    <x v="1"/>
    <x v="0"/>
    <n v="928"/>
    <x v="0"/>
    <n v="1"/>
    <s v="Near"/>
    <n v="2"/>
    <s v="College"/>
    <s v="Life Sciences"/>
    <n v="1"/>
    <n v="857"/>
    <n v="2"/>
    <x v="0"/>
    <x v="1"/>
    <n v="56"/>
    <n v="3"/>
    <s v="High"/>
    <n v="2"/>
    <s v="Junior"/>
    <x v="0"/>
    <n v="4"/>
    <x v="0"/>
    <x v="1"/>
    <n v="6201"/>
    <x v="0"/>
    <n v="2823"/>
    <n v="1"/>
    <s v="Y"/>
    <x v="0"/>
    <n v="14"/>
    <n v="3"/>
    <s v="Meet Expect"/>
    <n v="4"/>
    <s v="Very High"/>
    <n v="80"/>
    <n v="1"/>
    <s v="Basic"/>
    <n v="18"/>
    <s v="11-20"/>
    <n v="1"/>
    <n v="2"/>
    <x v="2"/>
    <n v="18"/>
    <s v="Veteran"/>
    <n v="14"/>
    <n v="4"/>
    <x v="2"/>
    <n v="11"/>
    <n v="0"/>
    <m/>
    <m/>
    <n v="0"/>
    <m/>
    <n v="0"/>
    <m/>
    <n v="0"/>
    <m/>
    <n v="0"/>
    <m/>
    <n v="0"/>
    <m/>
    <m/>
    <m/>
    <m/>
    <m/>
    <m/>
    <m/>
    <m/>
    <x v="0"/>
    <m/>
    <m/>
    <m/>
    <m/>
    <m/>
    <b v="1"/>
    <b v="1"/>
    <b v="1"/>
    <n v="0"/>
    <n v="1"/>
  </r>
  <r>
    <n v="32"/>
    <x v="1"/>
    <x v="0"/>
    <n v="117"/>
    <x v="0"/>
    <n v="13"/>
    <s v="Far"/>
    <n v="4"/>
    <s v="Master"/>
    <s v="Life Sciences"/>
    <n v="1"/>
    <n v="859"/>
    <n v="2"/>
    <x v="0"/>
    <x v="1"/>
    <n v="73"/>
    <n v="3"/>
    <s v="High"/>
    <n v="2"/>
    <s v="Junior"/>
    <x v="0"/>
    <n v="4"/>
    <x v="0"/>
    <x v="2"/>
    <n v="4403"/>
    <x v="0"/>
    <n v="9250"/>
    <n v="2"/>
    <s v="Y"/>
    <x v="1"/>
    <n v="11"/>
    <n v="3"/>
    <s v="Meet Expect"/>
    <n v="3"/>
    <s v="High"/>
    <n v="80"/>
    <n v="1"/>
    <s v="Basic"/>
    <n v="8"/>
    <s v="6-10"/>
    <n v="3"/>
    <n v="2"/>
    <x v="2"/>
    <n v="5"/>
    <s v="Experienced"/>
    <n v="2"/>
    <n v="0"/>
    <x v="0"/>
    <n v="3"/>
    <n v="0"/>
    <m/>
    <m/>
    <n v="0"/>
    <m/>
    <n v="0"/>
    <m/>
    <n v="0"/>
    <m/>
    <n v="0"/>
    <m/>
    <n v="0"/>
    <m/>
    <m/>
    <m/>
    <m/>
    <m/>
    <m/>
    <m/>
    <m/>
    <x v="2"/>
    <m/>
    <m/>
    <m/>
    <m/>
    <m/>
    <b v="1"/>
    <b v="1"/>
    <b v="1"/>
    <n v="0"/>
    <n v="0"/>
  </r>
  <r>
    <n v="30"/>
    <x v="1"/>
    <x v="1"/>
    <n v="1012"/>
    <x v="1"/>
    <n v="5"/>
    <s v="Near"/>
    <n v="4"/>
    <s v="Master"/>
    <s v="Life Sciences"/>
    <n v="1"/>
    <n v="861"/>
    <n v="2"/>
    <x v="0"/>
    <x v="1"/>
    <n v="75"/>
    <n v="2"/>
    <s v="Medium"/>
    <n v="1"/>
    <s v="Entry Level"/>
    <x v="1"/>
    <n v="4"/>
    <x v="0"/>
    <x v="2"/>
    <n v="3761"/>
    <x v="0"/>
    <n v="2373"/>
    <n v="9"/>
    <s v="Y"/>
    <x v="1"/>
    <n v="12"/>
    <n v="3"/>
    <s v="Meet Expect"/>
    <n v="2"/>
    <s v="Medium"/>
    <n v="80"/>
    <n v="1"/>
    <s v="Basic"/>
    <n v="10"/>
    <s v="6-10"/>
    <n v="3"/>
    <n v="2"/>
    <x v="2"/>
    <n v="5"/>
    <s v="Experienced"/>
    <n v="4"/>
    <n v="0"/>
    <x v="0"/>
    <n v="3"/>
    <n v="0"/>
    <m/>
    <m/>
    <n v="0"/>
    <m/>
    <n v="0"/>
    <m/>
    <n v="0"/>
    <m/>
    <n v="0"/>
    <m/>
    <n v="0"/>
    <m/>
    <m/>
    <m/>
    <m/>
    <m/>
    <m/>
    <m/>
    <m/>
    <x v="2"/>
    <m/>
    <m/>
    <m/>
    <m/>
    <m/>
    <b v="1"/>
    <b v="1"/>
    <b v="1"/>
    <n v="0"/>
    <n v="0"/>
  </r>
  <r>
    <n v="53"/>
    <x v="1"/>
    <x v="0"/>
    <n v="661"/>
    <x v="0"/>
    <n v="7"/>
    <s v="Near"/>
    <n v="2"/>
    <s v="College"/>
    <s v="Marketing"/>
    <n v="1"/>
    <n v="862"/>
    <n v="1"/>
    <x v="3"/>
    <x v="0"/>
    <n v="78"/>
    <n v="2"/>
    <s v="Medium"/>
    <n v="3"/>
    <s v="Senior"/>
    <x v="0"/>
    <n v="4"/>
    <x v="0"/>
    <x v="1"/>
    <n v="10934"/>
    <x v="2"/>
    <n v="20715"/>
    <n v="7"/>
    <s v="Y"/>
    <x v="0"/>
    <n v="18"/>
    <n v="3"/>
    <s v="Meet Expect"/>
    <n v="4"/>
    <s v="Very High"/>
    <n v="80"/>
    <n v="1"/>
    <s v="Basic"/>
    <n v="35"/>
    <s v="20+"/>
    <n v="3"/>
    <n v="3"/>
    <x v="1"/>
    <n v="5"/>
    <s v="Experienced"/>
    <n v="2"/>
    <n v="0"/>
    <x v="0"/>
    <n v="4"/>
    <n v="0"/>
    <m/>
    <m/>
    <n v="0"/>
    <m/>
    <n v="0"/>
    <m/>
    <n v="0"/>
    <m/>
    <n v="0"/>
    <m/>
    <n v="0"/>
    <m/>
    <m/>
    <m/>
    <m/>
    <m/>
    <m/>
    <m/>
    <m/>
    <x v="1"/>
    <m/>
    <m/>
    <m/>
    <m/>
    <m/>
    <b v="1"/>
    <b v="1"/>
    <b v="1"/>
    <n v="0"/>
    <n v="1"/>
  </r>
  <r>
    <n v="45"/>
    <x v="1"/>
    <x v="0"/>
    <n v="930"/>
    <x v="0"/>
    <n v="9"/>
    <s v="Near"/>
    <n v="3"/>
    <s v="Bachelor"/>
    <s v="Marketing"/>
    <n v="1"/>
    <n v="864"/>
    <n v="4"/>
    <x v="2"/>
    <x v="1"/>
    <n v="74"/>
    <n v="3"/>
    <s v="High"/>
    <n v="3"/>
    <s v="Senior"/>
    <x v="0"/>
    <n v="1"/>
    <x v="3"/>
    <x v="2"/>
    <n v="10761"/>
    <x v="2"/>
    <n v="19239"/>
    <n v="4"/>
    <s v="Y"/>
    <x v="0"/>
    <n v="12"/>
    <n v="3"/>
    <s v="Meet Expect"/>
    <n v="3"/>
    <s v="High"/>
    <n v="80"/>
    <n v="1"/>
    <s v="Basic"/>
    <n v="18"/>
    <s v="11-20"/>
    <n v="2"/>
    <n v="3"/>
    <x v="1"/>
    <n v="5"/>
    <s v="Experienced"/>
    <n v="4"/>
    <n v="0"/>
    <x v="0"/>
    <n v="2"/>
    <n v="0"/>
    <m/>
    <m/>
    <n v="0"/>
    <m/>
    <n v="0"/>
    <m/>
    <n v="0"/>
    <m/>
    <n v="0"/>
    <m/>
    <n v="0"/>
    <m/>
    <m/>
    <m/>
    <m/>
    <m/>
    <m/>
    <m/>
    <m/>
    <x v="0"/>
    <m/>
    <m/>
    <m/>
    <m/>
    <m/>
    <b v="1"/>
    <b v="1"/>
    <b v="1"/>
    <n v="0"/>
    <n v="1"/>
  </r>
  <r>
    <n v="32"/>
    <x v="1"/>
    <x v="0"/>
    <n v="638"/>
    <x v="1"/>
    <n v="8"/>
    <s v="Near"/>
    <n v="2"/>
    <s v="College"/>
    <s v="Medical"/>
    <n v="1"/>
    <n v="865"/>
    <n v="3"/>
    <x v="1"/>
    <x v="0"/>
    <n v="91"/>
    <n v="4"/>
    <s v="Very High"/>
    <n v="2"/>
    <s v="Junior"/>
    <x v="1"/>
    <n v="3"/>
    <x v="2"/>
    <x v="1"/>
    <n v="5175"/>
    <x v="0"/>
    <n v="22162"/>
    <n v="5"/>
    <s v="Y"/>
    <x v="1"/>
    <n v="12"/>
    <n v="3"/>
    <s v="Meet Expect"/>
    <n v="3"/>
    <s v="High"/>
    <n v="80"/>
    <n v="1"/>
    <s v="Basic"/>
    <n v="9"/>
    <s v="6-10"/>
    <n v="3"/>
    <n v="2"/>
    <x v="2"/>
    <n v="5"/>
    <s v="Experienced"/>
    <n v="3"/>
    <n v="1"/>
    <x v="1"/>
    <n v="3"/>
    <n v="0"/>
    <m/>
    <m/>
    <n v="0"/>
    <m/>
    <n v="0"/>
    <m/>
    <n v="0"/>
    <m/>
    <n v="0"/>
    <m/>
    <n v="0"/>
    <m/>
    <m/>
    <m/>
    <m/>
    <m/>
    <m/>
    <m/>
    <m/>
    <x v="2"/>
    <m/>
    <m/>
    <m/>
    <m/>
    <m/>
    <b v="1"/>
    <b v="1"/>
    <b v="1"/>
    <n v="0"/>
    <n v="0"/>
  </r>
  <r>
    <n v="52"/>
    <x v="1"/>
    <x v="1"/>
    <n v="890"/>
    <x v="1"/>
    <n v="25"/>
    <s v="Very Far"/>
    <n v="4"/>
    <s v="Master"/>
    <s v="Medical"/>
    <n v="1"/>
    <n v="867"/>
    <n v="3"/>
    <x v="1"/>
    <x v="0"/>
    <n v="81"/>
    <n v="2"/>
    <s v="Medium"/>
    <n v="4"/>
    <s v="Manager"/>
    <x v="3"/>
    <n v="4"/>
    <x v="0"/>
    <x v="1"/>
    <n v="13826"/>
    <x v="2"/>
    <n v="19028"/>
    <n v="3"/>
    <s v="Y"/>
    <x v="1"/>
    <n v="22"/>
    <n v="4"/>
    <s v="Exceed Expect"/>
    <n v="3"/>
    <s v="High"/>
    <n v="80"/>
    <n v="0"/>
    <s v="None"/>
    <n v="31"/>
    <s v="20+"/>
    <n v="3"/>
    <n v="3"/>
    <x v="1"/>
    <n v="9"/>
    <s v="Veteran"/>
    <n v="8"/>
    <n v="0"/>
    <x v="0"/>
    <n v="0"/>
    <n v="0"/>
    <m/>
    <m/>
    <n v="0"/>
    <m/>
    <n v="0"/>
    <m/>
    <n v="0"/>
    <m/>
    <n v="0"/>
    <m/>
    <n v="0"/>
    <m/>
    <m/>
    <m/>
    <m/>
    <m/>
    <m/>
    <m/>
    <m/>
    <x v="1"/>
    <m/>
    <m/>
    <m/>
    <m/>
    <m/>
    <b v="1"/>
    <b v="1"/>
    <b v="1"/>
    <n v="0"/>
    <n v="0"/>
  </r>
  <r>
    <n v="37"/>
    <x v="1"/>
    <x v="0"/>
    <n v="342"/>
    <x v="0"/>
    <n v="16"/>
    <s v="Far"/>
    <n v="4"/>
    <s v="Master"/>
    <s v="Marketing"/>
    <n v="1"/>
    <n v="868"/>
    <n v="4"/>
    <x v="2"/>
    <x v="1"/>
    <n v="66"/>
    <n v="2"/>
    <s v="Medium"/>
    <n v="2"/>
    <s v="Junior"/>
    <x v="0"/>
    <n v="3"/>
    <x v="2"/>
    <x v="2"/>
    <n v="6334"/>
    <x v="0"/>
    <n v="24558"/>
    <n v="4"/>
    <s v="Y"/>
    <x v="1"/>
    <n v="19"/>
    <n v="3"/>
    <s v="Meet Expect"/>
    <n v="4"/>
    <s v="Very High"/>
    <n v="80"/>
    <n v="2"/>
    <s v="Medium"/>
    <n v="9"/>
    <s v="6-10"/>
    <n v="2"/>
    <n v="3"/>
    <x v="1"/>
    <n v="1"/>
    <s v="New Employee"/>
    <n v="0"/>
    <n v="0"/>
    <x v="0"/>
    <n v="0"/>
    <n v="0"/>
    <m/>
    <m/>
    <n v="0"/>
    <m/>
    <n v="0"/>
    <m/>
    <n v="0"/>
    <m/>
    <n v="0"/>
    <m/>
    <n v="0"/>
    <m/>
    <m/>
    <m/>
    <m/>
    <m/>
    <m/>
    <m/>
    <m/>
    <x v="0"/>
    <m/>
    <m/>
    <m/>
    <m/>
    <m/>
    <b v="1"/>
    <b v="1"/>
    <b v="1"/>
    <n v="0"/>
    <n v="0"/>
  </r>
  <r>
    <n v="28"/>
    <x v="1"/>
    <x v="0"/>
    <n v="1169"/>
    <x v="2"/>
    <n v="8"/>
    <s v="Near"/>
    <n v="2"/>
    <s v="College"/>
    <s v="Medical"/>
    <n v="1"/>
    <n v="869"/>
    <n v="2"/>
    <x v="0"/>
    <x v="1"/>
    <n v="63"/>
    <n v="2"/>
    <s v="Medium"/>
    <n v="1"/>
    <s v="Entry Level"/>
    <x v="8"/>
    <n v="4"/>
    <x v="0"/>
    <x v="2"/>
    <n v="4936"/>
    <x v="0"/>
    <n v="23965"/>
    <n v="1"/>
    <s v="Y"/>
    <x v="1"/>
    <n v="13"/>
    <n v="3"/>
    <s v="Meet Expect"/>
    <n v="4"/>
    <s v="Very High"/>
    <n v="80"/>
    <n v="1"/>
    <s v="Basic"/>
    <n v="6"/>
    <s v="6-10"/>
    <n v="6"/>
    <n v="3"/>
    <x v="1"/>
    <n v="5"/>
    <s v="Experienced"/>
    <n v="1"/>
    <n v="0"/>
    <x v="0"/>
    <n v="4"/>
    <n v="0"/>
    <m/>
    <m/>
    <n v="0"/>
    <m/>
    <n v="0"/>
    <m/>
    <n v="0"/>
    <m/>
    <n v="0"/>
    <m/>
    <n v="0"/>
    <m/>
    <m/>
    <m/>
    <m/>
    <m/>
    <m/>
    <m/>
    <m/>
    <x v="2"/>
    <m/>
    <m/>
    <m/>
    <m/>
    <m/>
    <b v="1"/>
    <b v="1"/>
    <b v="1"/>
    <n v="0"/>
    <n v="0"/>
  </r>
  <r>
    <n v="22"/>
    <x v="1"/>
    <x v="0"/>
    <n v="1230"/>
    <x v="1"/>
    <n v="1"/>
    <s v="Near"/>
    <n v="2"/>
    <s v="College"/>
    <s v="Life Sciences"/>
    <n v="1"/>
    <n v="872"/>
    <n v="4"/>
    <x v="2"/>
    <x v="1"/>
    <n v="33"/>
    <n v="2"/>
    <s v="Medium"/>
    <n v="2"/>
    <s v="Junior"/>
    <x v="3"/>
    <n v="4"/>
    <x v="0"/>
    <x v="1"/>
    <n v="4775"/>
    <x v="0"/>
    <n v="19146"/>
    <n v="6"/>
    <s v="Y"/>
    <x v="1"/>
    <n v="22"/>
    <n v="4"/>
    <s v="Exceed Expect"/>
    <n v="1"/>
    <s v="Low"/>
    <n v="80"/>
    <n v="2"/>
    <s v="Medium"/>
    <n v="4"/>
    <s v="0-5"/>
    <n v="2"/>
    <n v="1"/>
    <x v="0"/>
    <n v="2"/>
    <s v="Early Career"/>
    <n v="2"/>
    <n v="2"/>
    <x v="1"/>
    <n v="2"/>
    <n v="0"/>
    <m/>
    <m/>
    <n v="0"/>
    <m/>
    <n v="0"/>
    <m/>
    <n v="0"/>
    <m/>
    <n v="0"/>
    <m/>
    <n v="0"/>
    <m/>
    <m/>
    <m/>
    <m/>
    <m/>
    <m/>
    <m/>
    <m/>
    <x v="3"/>
    <m/>
    <m/>
    <m/>
    <m/>
    <m/>
    <b v="1"/>
    <b v="1"/>
    <b v="1"/>
    <n v="0"/>
    <n v="0"/>
  </r>
  <r>
    <n v="44"/>
    <x v="1"/>
    <x v="0"/>
    <n v="986"/>
    <x v="1"/>
    <n v="8"/>
    <s v="Near"/>
    <n v="4"/>
    <s v="Master"/>
    <s v="Life Sciences"/>
    <n v="1"/>
    <n v="874"/>
    <n v="1"/>
    <x v="3"/>
    <x v="1"/>
    <n v="62"/>
    <n v="4"/>
    <s v="Very High"/>
    <n v="1"/>
    <s v="Entry Level"/>
    <x v="2"/>
    <n v="4"/>
    <x v="0"/>
    <x v="1"/>
    <n v="2818"/>
    <x v="1"/>
    <n v="5044"/>
    <n v="2"/>
    <s v="Y"/>
    <x v="0"/>
    <n v="24"/>
    <n v="4"/>
    <s v="Exceed Expect"/>
    <n v="3"/>
    <s v="High"/>
    <n v="80"/>
    <n v="1"/>
    <s v="Basic"/>
    <n v="10"/>
    <s v="6-10"/>
    <n v="2"/>
    <n v="2"/>
    <x v="2"/>
    <n v="3"/>
    <s v="Early Career"/>
    <n v="2"/>
    <n v="0"/>
    <x v="0"/>
    <n v="2"/>
    <n v="0"/>
    <m/>
    <m/>
    <n v="0"/>
    <m/>
    <n v="0"/>
    <m/>
    <n v="0"/>
    <m/>
    <n v="0"/>
    <m/>
    <n v="0"/>
    <m/>
    <m/>
    <m/>
    <m/>
    <m/>
    <m/>
    <m/>
    <m/>
    <x v="0"/>
    <m/>
    <m/>
    <m/>
    <m/>
    <m/>
    <b v="1"/>
    <b v="1"/>
    <b v="1"/>
    <n v="0"/>
    <n v="1"/>
  </r>
  <r>
    <n v="42"/>
    <x v="1"/>
    <x v="1"/>
    <n v="1271"/>
    <x v="1"/>
    <n v="2"/>
    <s v="Near"/>
    <n v="1"/>
    <s v="Below College"/>
    <s v="Medical"/>
    <n v="1"/>
    <n v="875"/>
    <n v="2"/>
    <x v="0"/>
    <x v="1"/>
    <n v="35"/>
    <n v="3"/>
    <s v="High"/>
    <n v="1"/>
    <s v="Entry Level"/>
    <x v="1"/>
    <n v="4"/>
    <x v="0"/>
    <x v="0"/>
    <n v="2515"/>
    <x v="1"/>
    <n v="9068"/>
    <n v="5"/>
    <s v="Y"/>
    <x v="0"/>
    <n v="14"/>
    <n v="3"/>
    <s v="Meet Expect"/>
    <n v="4"/>
    <s v="Very High"/>
    <n v="80"/>
    <n v="0"/>
    <s v="None"/>
    <n v="8"/>
    <s v="6-10"/>
    <n v="2"/>
    <n v="3"/>
    <x v="1"/>
    <n v="2"/>
    <s v="Early Career"/>
    <n v="1"/>
    <n v="2"/>
    <x v="1"/>
    <n v="2"/>
    <n v="0"/>
    <m/>
    <m/>
    <n v="0"/>
    <m/>
    <n v="0"/>
    <m/>
    <n v="0"/>
    <m/>
    <n v="0"/>
    <m/>
    <n v="0"/>
    <m/>
    <m/>
    <m/>
    <m/>
    <m/>
    <m/>
    <m/>
    <m/>
    <x v="0"/>
    <m/>
    <m/>
    <m/>
    <m/>
    <m/>
    <b v="1"/>
    <b v="1"/>
    <b v="1"/>
    <n v="0"/>
    <n v="1"/>
  </r>
  <r>
    <n v="36"/>
    <x v="1"/>
    <x v="0"/>
    <n v="1278"/>
    <x v="2"/>
    <n v="8"/>
    <s v="Near"/>
    <n v="3"/>
    <s v="Bachelor"/>
    <s v="Life Sciences"/>
    <n v="1"/>
    <n v="878"/>
    <n v="1"/>
    <x v="3"/>
    <x v="1"/>
    <n v="77"/>
    <n v="2"/>
    <s v="Medium"/>
    <n v="1"/>
    <s v="Entry Level"/>
    <x v="8"/>
    <n v="1"/>
    <x v="3"/>
    <x v="1"/>
    <n v="2342"/>
    <x v="1"/>
    <n v="8635"/>
    <n v="0"/>
    <s v="Y"/>
    <x v="1"/>
    <n v="21"/>
    <n v="4"/>
    <s v="Exceed Expect"/>
    <n v="3"/>
    <s v="High"/>
    <n v="80"/>
    <n v="0"/>
    <s v="None"/>
    <n v="6"/>
    <s v="6-10"/>
    <n v="3"/>
    <n v="3"/>
    <x v="1"/>
    <n v="5"/>
    <s v="Experienced"/>
    <n v="4"/>
    <n v="0"/>
    <x v="0"/>
    <n v="3"/>
    <n v="0"/>
    <m/>
    <m/>
    <n v="0"/>
    <m/>
    <n v="0"/>
    <m/>
    <n v="0"/>
    <m/>
    <n v="0"/>
    <m/>
    <n v="0"/>
    <m/>
    <m/>
    <m/>
    <m/>
    <m/>
    <m/>
    <m/>
    <m/>
    <x v="0"/>
    <m/>
    <m/>
    <m/>
    <m/>
    <m/>
    <b v="1"/>
    <b v="1"/>
    <b v="1"/>
    <n v="0"/>
    <n v="0"/>
  </r>
  <r>
    <n v="25"/>
    <x v="1"/>
    <x v="0"/>
    <n v="141"/>
    <x v="0"/>
    <n v="3"/>
    <s v="Near"/>
    <n v="1"/>
    <s v="Below College"/>
    <s v="Other"/>
    <n v="1"/>
    <n v="879"/>
    <n v="3"/>
    <x v="1"/>
    <x v="1"/>
    <n v="98"/>
    <n v="3"/>
    <s v="High"/>
    <n v="2"/>
    <s v="Junior"/>
    <x v="0"/>
    <n v="1"/>
    <x v="3"/>
    <x v="1"/>
    <n v="4194"/>
    <x v="0"/>
    <n v="14363"/>
    <n v="1"/>
    <s v="Y"/>
    <x v="0"/>
    <n v="18"/>
    <n v="3"/>
    <s v="Meet Expect"/>
    <n v="4"/>
    <s v="Very High"/>
    <n v="80"/>
    <n v="0"/>
    <s v="None"/>
    <n v="5"/>
    <s v="0-5"/>
    <n v="3"/>
    <n v="3"/>
    <x v="1"/>
    <n v="5"/>
    <s v="Experienced"/>
    <n v="3"/>
    <n v="0"/>
    <x v="0"/>
    <n v="3"/>
    <n v="0"/>
    <m/>
    <m/>
    <n v="0"/>
    <m/>
    <n v="0"/>
    <m/>
    <n v="0"/>
    <m/>
    <n v="0"/>
    <m/>
    <n v="0"/>
    <m/>
    <m/>
    <m/>
    <m/>
    <m/>
    <m/>
    <m/>
    <m/>
    <x v="3"/>
    <m/>
    <m/>
    <m/>
    <m/>
    <m/>
    <b v="1"/>
    <b v="1"/>
    <b v="1"/>
    <n v="0"/>
    <n v="1"/>
  </r>
  <r>
    <n v="35"/>
    <x v="1"/>
    <x v="0"/>
    <n v="607"/>
    <x v="1"/>
    <n v="9"/>
    <s v="Near"/>
    <n v="3"/>
    <s v="Bachelor"/>
    <s v="Life Sciences"/>
    <n v="1"/>
    <n v="880"/>
    <n v="4"/>
    <x v="2"/>
    <x v="0"/>
    <n v="66"/>
    <n v="2"/>
    <s v="Medium"/>
    <n v="3"/>
    <s v="Senior"/>
    <x v="3"/>
    <n v="3"/>
    <x v="2"/>
    <x v="1"/>
    <n v="10685"/>
    <x v="2"/>
    <n v="23457"/>
    <n v="1"/>
    <s v="Y"/>
    <x v="0"/>
    <n v="20"/>
    <n v="4"/>
    <s v="Exceed Expect"/>
    <n v="2"/>
    <s v="Medium"/>
    <n v="80"/>
    <n v="1"/>
    <s v="Basic"/>
    <n v="17"/>
    <s v="11-20"/>
    <n v="2"/>
    <n v="3"/>
    <x v="1"/>
    <n v="17"/>
    <s v="Veteran"/>
    <n v="14"/>
    <n v="5"/>
    <x v="2"/>
    <n v="15"/>
    <n v="0"/>
    <m/>
    <m/>
    <n v="0"/>
    <m/>
    <n v="0"/>
    <m/>
    <n v="0"/>
    <m/>
    <n v="0"/>
    <m/>
    <n v="0"/>
    <m/>
    <m/>
    <m/>
    <m/>
    <m/>
    <m/>
    <m/>
    <m/>
    <x v="2"/>
    <m/>
    <m/>
    <m/>
    <m/>
    <m/>
    <b v="1"/>
    <b v="1"/>
    <b v="1"/>
    <n v="0"/>
    <n v="1"/>
  </r>
  <r>
    <n v="35"/>
    <x v="0"/>
    <x v="1"/>
    <n v="130"/>
    <x v="1"/>
    <n v="25"/>
    <s v="Very Far"/>
    <n v="4"/>
    <s v="Master"/>
    <s v="Life Sciences"/>
    <n v="1"/>
    <n v="881"/>
    <n v="4"/>
    <x v="2"/>
    <x v="0"/>
    <n v="96"/>
    <n v="3"/>
    <s v="High"/>
    <n v="1"/>
    <s v="Entry Level"/>
    <x v="1"/>
    <n v="2"/>
    <x v="1"/>
    <x v="2"/>
    <n v="2022"/>
    <x v="1"/>
    <n v="16612"/>
    <n v="1"/>
    <s v="Y"/>
    <x v="0"/>
    <n v="19"/>
    <n v="3"/>
    <s v="Meet Expect"/>
    <n v="1"/>
    <s v="Low"/>
    <n v="80"/>
    <n v="1"/>
    <s v="Basic"/>
    <n v="10"/>
    <s v="6-10"/>
    <n v="3"/>
    <n v="2"/>
    <x v="2"/>
    <n v="10"/>
    <s v="Veteran"/>
    <n v="2"/>
    <n v="7"/>
    <x v="2"/>
    <n v="8"/>
    <n v="0"/>
    <m/>
    <m/>
    <n v="0"/>
    <m/>
    <n v="0"/>
    <m/>
    <n v="0"/>
    <m/>
    <n v="0"/>
    <m/>
    <n v="0"/>
    <m/>
    <m/>
    <m/>
    <m/>
    <m/>
    <m/>
    <m/>
    <m/>
    <x v="2"/>
    <m/>
    <m/>
    <m/>
    <m/>
    <m/>
    <b v="1"/>
    <b v="1"/>
    <b v="1"/>
    <n v="1"/>
    <n v="1"/>
  </r>
  <r>
    <n v="32"/>
    <x v="1"/>
    <x v="2"/>
    <n v="300"/>
    <x v="1"/>
    <n v="1"/>
    <s v="Near"/>
    <n v="3"/>
    <s v="Bachelor"/>
    <s v="Life Sciences"/>
    <n v="1"/>
    <n v="882"/>
    <n v="4"/>
    <x v="2"/>
    <x v="1"/>
    <n v="61"/>
    <n v="3"/>
    <s v="High"/>
    <n v="1"/>
    <s v="Entry Level"/>
    <x v="2"/>
    <n v="4"/>
    <x v="0"/>
    <x v="2"/>
    <n v="2314"/>
    <x v="1"/>
    <n v="9148"/>
    <n v="0"/>
    <s v="Y"/>
    <x v="1"/>
    <n v="12"/>
    <n v="3"/>
    <s v="Meet Expect"/>
    <n v="2"/>
    <s v="Medium"/>
    <n v="80"/>
    <n v="1"/>
    <s v="Basic"/>
    <n v="4"/>
    <s v="0-5"/>
    <n v="2"/>
    <n v="3"/>
    <x v="1"/>
    <n v="3"/>
    <s v="Early Career"/>
    <n v="0"/>
    <n v="0"/>
    <x v="0"/>
    <n v="2"/>
    <n v="0"/>
    <m/>
    <m/>
    <n v="0"/>
    <m/>
    <n v="0"/>
    <m/>
    <n v="0"/>
    <m/>
    <n v="0"/>
    <m/>
    <n v="0"/>
    <m/>
    <m/>
    <m/>
    <m/>
    <m/>
    <m/>
    <m/>
    <m/>
    <x v="2"/>
    <m/>
    <m/>
    <m/>
    <m/>
    <m/>
    <b v="1"/>
    <b v="1"/>
    <b v="1"/>
    <n v="0"/>
    <n v="0"/>
  </r>
  <r>
    <n v="25"/>
    <x v="1"/>
    <x v="0"/>
    <n v="583"/>
    <x v="0"/>
    <n v="4"/>
    <s v="Near"/>
    <n v="1"/>
    <s v="Below College"/>
    <s v="Marketing"/>
    <n v="1"/>
    <n v="885"/>
    <n v="3"/>
    <x v="1"/>
    <x v="1"/>
    <n v="87"/>
    <n v="2"/>
    <s v="Medium"/>
    <n v="2"/>
    <s v="Junior"/>
    <x v="0"/>
    <n v="1"/>
    <x v="3"/>
    <x v="1"/>
    <n v="4256"/>
    <x v="0"/>
    <n v="18154"/>
    <n v="1"/>
    <s v="Y"/>
    <x v="1"/>
    <n v="12"/>
    <n v="3"/>
    <s v="Meet Expect"/>
    <n v="1"/>
    <s v="Low"/>
    <n v="80"/>
    <n v="0"/>
    <s v="None"/>
    <n v="5"/>
    <s v="0-5"/>
    <n v="1"/>
    <n v="4"/>
    <x v="3"/>
    <n v="5"/>
    <s v="Experienced"/>
    <n v="2"/>
    <n v="0"/>
    <x v="0"/>
    <n v="3"/>
    <n v="0"/>
    <m/>
    <m/>
    <n v="0"/>
    <m/>
    <n v="0"/>
    <m/>
    <n v="0"/>
    <m/>
    <n v="0"/>
    <m/>
    <n v="0"/>
    <m/>
    <m/>
    <m/>
    <m/>
    <m/>
    <m/>
    <m/>
    <m/>
    <x v="3"/>
    <m/>
    <m/>
    <m/>
    <m/>
    <m/>
    <b v="1"/>
    <b v="1"/>
    <b v="1"/>
    <n v="0"/>
    <n v="0"/>
  </r>
  <r>
    <n v="49"/>
    <x v="1"/>
    <x v="0"/>
    <n v="1418"/>
    <x v="1"/>
    <n v="1"/>
    <s v="Near"/>
    <n v="3"/>
    <s v="Bachelor"/>
    <s v="Technical Degree"/>
    <n v="1"/>
    <n v="887"/>
    <n v="3"/>
    <x v="1"/>
    <x v="0"/>
    <n v="36"/>
    <n v="3"/>
    <s v="High"/>
    <n v="1"/>
    <s v="Entry Level"/>
    <x v="1"/>
    <n v="1"/>
    <x v="3"/>
    <x v="1"/>
    <n v="3580"/>
    <x v="0"/>
    <n v="10554"/>
    <n v="2"/>
    <s v="Y"/>
    <x v="1"/>
    <n v="16"/>
    <n v="3"/>
    <s v="Meet Expect"/>
    <n v="2"/>
    <s v="Medium"/>
    <n v="80"/>
    <n v="1"/>
    <s v="Basic"/>
    <n v="7"/>
    <s v="6-10"/>
    <n v="2"/>
    <n v="3"/>
    <x v="1"/>
    <n v="4"/>
    <s v="Experienced"/>
    <n v="2"/>
    <n v="0"/>
    <x v="0"/>
    <n v="2"/>
    <n v="0"/>
    <m/>
    <m/>
    <n v="0"/>
    <m/>
    <n v="0"/>
    <m/>
    <n v="0"/>
    <m/>
    <n v="0"/>
    <m/>
    <n v="0"/>
    <m/>
    <m/>
    <m/>
    <m/>
    <m/>
    <m/>
    <m/>
    <m/>
    <x v="1"/>
    <m/>
    <m/>
    <m/>
    <m/>
    <m/>
    <b v="1"/>
    <b v="1"/>
    <b v="1"/>
    <n v="0"/>
    <n v="0"/>
  </r>
  <r>
    <n v="24"/>
    <x v="1"/>
    <x v="2"/>
    <n v="1269"/>
    <x v="1"/>
    <n v="4"/>
    <s v="Near"/>
    <n v="1"/>
    <s v="Below College"/>
    <s v="Life Sciences"/>
    <n v="1"/>
    <n v="888"/>
    <n v="1"/>
    <x v="3"/>
    <x v="1"/>
    <n v="46"/>
    <n v="2"/>
    <s v="Medium"/>
    <n v="1"/>
    <s v="Entry Level"/>
    <x v="2"/>
    <n v="4"/>
    <x v="0"/>
    <x v="1"/>
    <n v="3162"/>
    <x v="0"/>
    <n v="10778"/>
    <n v="0"/>
    <s v="Y"/>
    <x v="1"/>
    <n v="17"/>
    <n v="3"/>
    <s v="Meet Expect"/>
    <n v="4"/>
    <s v="Very High"/>
    <n v="80"/>
    <n v="0"/>
    <s v="None"/>
    <n v="6"/>
    <s v="6-10"/>
    <n v="2"/>
    <n v="2"/>
    <x v="2"/>
    <n v="5"/>
    <s v="Experienced"/>
    <n v="2"/>
    <n v="3"/>
    <x v="1"/>
    <n v="4"/>
    <n v="0"/>
    <m/>
    <m/>
    <n v="0"/>
    <m/>
    <n v="0"/>
    <m/>
    <n v="0"/>
    <m/>
    <n v="0"/>
    <m/>
    <n v="0"/>
    <m/>
    <m/>
    <m/>
    <m/>
    <m/>
    <m/>
    <m/>
    <m/>
    <x v="3"/>
    <m/>
    <m/>
    <m/>
    <m/>
    <m/>
    <b v="1"/>
    <b v="1"/>
    <b v="1"/>
    <n v="0"/>
    <n v="0"/>
  </r>
  <r>
    <n v="32"/>
    <x v="1"/>
    <x v="1"/>
    <n v="379"/>
    <x v="0"/>
    <n v="5"/>
    <s v="Near"/>
    <n v="2"/>
    <s v="College"/>
    <s v="Life Sciences"/>
    <n v="1"/>
    <n v="889"/>
    <n v="2"/>
    <x v="0"/>
    <x v="1"/>
    <n v="48"/>
    <n v="3"/>
    <s v="High"/>
    <n v="2"/>
    <s v="Junior"/>
    <x v="0"/>
    <n v="2"/>
    <x v="1"/>
    <x v="1"/>
    <n v="6524"/>
    <x v="0"/>
    <n v="8891"/>
    <n v="1"/>
    <s v="Y"/>
    <x v="1"/>
    <n v="14"/>
    <n v="3"/>
    <s v="Meet Expect"/>
    <n v="4"/>
    <s v="Very High"/>
    <n v="80"/>
    <n v="1"/>
    <s v="Basic"/>
    <n v="10"/>
    <s v="6-10"/>
    <n v="3"/>
    <n v="3"/>
    <x v="1"/>
    <n v="10"/>
    <s v="Veteran"/>
    <n v="8"/>
    <n v="5"/>
    <x v="2"/>
    <n v="3"/>
    <n v="0"/>
    <m/>
    <m/>
    <n v="0"/>
    <m/>
    <n v="0"/>
    <m/>
    <n v="0"/>
    <m/>
    <n v="0"/>
    <m/>
    <n v="0"/>
    <m/>
    <m/>
    <m/>
    <m/>
    <m/>
    <m/>
    <m/>
    <m/>
    <x v="2"/>
    <m/>
    <m/>
    <m/>
    <m/>
    <m/>
    <b v="1"/>
    <b v="1"/>
    <b v="1"/>
    <n v="0"/>
    <n v="0"/>
  </r>
  <r>
    <n v="38"/>
    <x v="1"/>
    <x v="0"/>
    <n v="395"/>
    <x v="0"/>
    <n v="9"/>
    <s v="Near"/>
    <n v="3"/>
    <s v="Bachelor"/>
    <s v="Marketing"/>
    <n v="1"/>
    <n v="893"/>
    <n v="2"/>
    <x v="0"/>
    <x v="1"/>
    <n v="98"/>
    <n v="2"/>
    <s v="Medium"/>
    <n v="1"/>
    <s v="Entry Level"/>
    <x v="6"/>
    <n v="2"/>
    <x v="1"/>
    <x v="1"/>
    <n v="2899"/>
    <x v="1"/>
    <n v="12102"/>
    <n v="0"/>
    <s v="Y"/>
    <x v="1"/>
    <n v="19"/>
    <n v="3"/>
    <s v="Meet Expect"/>
    <n v="4"/>
    <s v="Very High"/>
    <n v="80"/>
    <n v="1"/>
    <s v="Basic"/>
    <n v="3"/>
    <s v="0-5"/>
    <n v="3"/>
    <n v="3"/>
    <x v="1"/>
    <n v="2"/>
    <s v="Early Career"/>
    <n v="2"/>
    <n v="1"/>
    <x v="1"/>
    <n v="2"/>
    <n v="0"/>
    <m/>
    <m/>
    <n v="0"/>
    <m/>
    <n v="0"/>
    <m/>
    <n v="0"/>
    <m/>
    <n v="0"/>
    <m/>
    <n v="0"/>
    <m/>
    <m/>
    <m/>
    <m/>
    <m/>
    <m/>
    <m/>
    <m/>
    <x v="0"/>
    <m/>
    <m/>
    <m/>
    <m/>
    <m/>
    <b v="1"/>
    <b v="1"/>
    <b v="1"/>
    <n v="0"/>
    <n v="0"/>
  </r>
  <r>
    <n v="42"/>
    <x v="1"/>
    <x v="0"/>
    <n v="1265"/>
    <x v="1"/>
    <n v="3"/>
    <s v="Near"/>
    <n v="3"/>
    <s v="Bachelor"/>
    <s v="Life Sciences"/>
    <n v="1"/>
    <n v="894"/>
    <n v="3"/>
    <x v="1"/>
    <x v="0"/>
    <n v="95"/>
    <n v="4"/>
    <s v="Very High"/>
    <n v="2"/>
    <s v="Junior"/>
    <x v="2"/>
    <n v="4"/>
    <x v="0"/>
    <x v="1"/>
    <n v="5231"/>
    <x v="0"/>
    <n v="23726"/>
    <n v="2"/>
    <s v="Y"/>
    <x v="0"/>
    <n v="13"/>
    <n v="3"/>
    <s v="Meet Expect"/>
    <n v="2"/>
    <s v="Medium"/>
    <n v="80"/>
    <n v="1"/>
    <s v="Basic"/>
    <n v="17"/>
    <s v="11-20"/>
    <n v="1"/>
    <n v="2"/>
    <x v="2"/>
    <n v="5"/>
    <s v="Experienced"/>
    <n v="3"/>
    <n v="1"/>
    <x v="1"/>
    <n v="3"/>
    <n v="0"/>
    <m/>
    <m/>
    <n v="0"/>
    <m/>
    <n v="0"/>
    <m/>
    <n v="0"/>
    <m/>
    <n v="0"/>
    <m/>
    <n v="0"/>
    <m/>
    <m/>
    <m/>
    <m/>
    <m/>
    <m/>
    <m/>
    <m/>
    <x v="0"/>
    <m/>
    <m/>
    <m/>
    <m/>
    <m/>
    <b v="1"/>
    <b v="1"/>
    <b v="1"/>
    <n v="0"/>
    <n v="1"/>
  </r>
  <r>
    <n v="31"/>
    <x v="1"/>
    <x v="0"/>
    <n v="1222"/>
    <x v="1"/>
    <n v="11"/>
    <s v="Far"/>
    <n v="4"/>
    <s v="Master"/>
    <s v="Life Sciences"/>
    <n v="1"/>
    <n v="895"/>
    <n v="4"/>
    <x v="2"/>
    <x v="1"/>
    <n v="48"/>
    <n v="3"/>
    <s v="High"/>
    <n v="1"/>
    <s v="Entry Level"/>
    <x v="1"/>
    <n v="4"/>
    <x v="0"/>
    <x v="1"/>
    <n v="2356"/>
    <x v="1"/>
    <n v="14871"/>
    <n v="3"/>
    <s v="Y"/>
    <x v="0"/>
    <n v="19"/>
    <n v="3"/>
    <s v="Meet Expect"/>
    <n v="2"/>
    <s v="Medium"/>
    <n v="80"/>
    <n v="1"/>
    <s v="Basic"/>
    <n v="8"/>
    <s v="6-10"/>
    <n v="2"/>
    <n v="3"/>
    <x v="1"/>
    <n v="6"/>
    <s v="Experienced"/>
    <n v="4"/>
    <n v="0"/>
    <x v="0"/>
    <n v="2"/>
    <n v="0"/>
    <m/>
    <m/>
    <n v="0"/>
    <m/>
    <n v="0"/>
    <m/>
    <n v="0"/>
    <m/>
    <n v="0"/>
    <m/>
    <n v="0"/>
    <m/>
    <m/>
    <m/>
    <m/>
    <m/>
    <m/>
    <m/>
    <m/>
    <x v="2"/>
    <m/>
    <m/>
    <m/>
    <m/>
    <m/>
    <b v="1"/>
    <b v="1"/>
    <b v="1"/>
    <n v="0"/>
    <n v="1"/>
  </r>
  <r>
    <n v="29"/>
    <x v="0"/>
    <x v="0"/>
    <n v="341"/>
    <x v="0"/>
    <n v="1"/>
    <s v="Near"/>
    <n v="3"/>
    <s v="Bachelor"/>
    <s v="Medical"/>
    <n v="1"/>
    <n v="896"/>
    <n v="2"/>
    <x v="0"/>
    <x v="0"/>
    <n v="48"/>
    <n v="2"/>
    <s v="Medium"/>
    <n v="1"/>
    <s v="Entry Level"/>
    <x v="6"/>
    <n v="3"/>
    <x v="2"/>
    <x v="2"/>
    <n v="2800"/>
    <x v="1"/>
    <n v="23522"/>
    <n v="6"/>
    <s v="Y"/>
    <x v="0"/>
    <n v="19"/>
    <n v="3"/>
    <s v="Meet Expect"/>
    <n v="3"/>
    <s v="High"/>
    <n v="80"/>
    <n v="3"/>
    <s v="High"/>
    <n v="5"/>
    <s v="0-5"/>
    <n v="3"/>
    <n v="3"/>
    <x v="1"/>
    <n v="3"/>
    <s v="Early Career"/>
    <n v="2"/>
    <n v="0"/>
    <x v="0"/>
    <n v="2"/>
    <n v="0"/>
    <m/>
    <m/>
    <n v="0"/>
    <m/>
    <n v="0"/>
    <m/>
    <n v="0"/>
    <m/>
    <n v="0"/>
    <m/>
    <n v="0"/>
    <m/>
    <m/>
    <m/>
    <m/>
    <m/>
    <m/>
    <m/>
    <m/>
    <x v="2"/>
    <m/>
    <m/>
    <m/>
    <m/>
    <m/>
    <b v="1"/>
    <b v="1"/>
    <b v="1"/>
    <n v="1"/>
    <n v="1"/>
  </r>
  <r>
    <n v="53"/>
    <x v="1"/>
    <x v="0"/>
    <n v="868"/>
    <x v="0"/>
    <n v="8"/>
    <s v="Near"/>
    <n v="3"/>
    <s v="Bachelor"/>
    <s v="Marketing"/>
    <n v="1"/>
    <n v="897"/>
    <n v="1"/>
    <x v="3"/>
    <x v="1"/>
    <n v="73"/>
    <n v="3"/>
    <s v="High"/>
    <n v="4"/>
    <s v="Manager"/>
    <x v="0"/>
    <n v="4"/>
    <x v="0"/>
    <x v="1"/>
    <n v="11836"/>
    <x v="2"/>
    <n v="22789"/>
    <n v="5"/>
    <s v="Y"/>
    <x v="1"/>
    <n v="14"/>
    <n v="3"/>
    <s v="Meet Expect"/>
    <n v="3"/>
    <s v="High"/>
    <n v="80"/>
    <n v="1"/>
    <s v="Basic"/>
    <n v="28"/>
    <s v="20+"/>
    <n v="3"/>
    <n v="3"/>
    <x v="1"/>
    <n v="2"/>
    <s v="Early Career"/>
    <n v="0"/>
    <n v="2"/>
    <x v="1"/>
    <n v="2"/>
    <n v="0"/>
    <m/>
    <m/>
    <n v="0"/>
    <m/>
    <n v="0"/>
    <m/>
    <n v="0"/>
    <m/>
    <n v="0"/>
    <m/>
    <n v="0"/>
    <m/>
    <m/>
    <m/>
    <m/>
    <m/>
    <m/>
    <m/>
    <m/>
    <x v="1"/>
    <m/>
    <m/>
    <m/>
    <m/>
    <m/>
    <b v="1"/>
    <b v="1"/>
    <b v="1"/>
    <n v="0"/>
    <n v="0"/>
  </r>
  <r>
    <n v="35"/>
    <x v="1"/>
    <x v="0"/>
    <n v="672"/>
    <x v="1"/>
    <n v="25"/>
    <s v="Very Far"/>
    <n v="3"/>
    <s v="Bachelor"/>
    <s v="Technical Degree"/>
    <n v="1"/>
    <n v="899"/>
    <n v="4"/>
    <x v="2"/>
    <x v="1"/>
    <n v="78"/>
    <n v="2"/>
    <s v="Medium"/>
    <n v="3"/>
    <s v="Senior"/>
    <x v="3"/>
    <n v="2"/>
    <x v="1"/>
    <x v="1"/>
    <n v="10903"/>
    <x v="2"/>
    <n v="9129"/>
    <n v="3"/>
    <s v="Y"/>
    <x v="1"/>
    <n v="16"/>
    <n v="3"/>
    <s v="Meet Expect"/>
    <n v="1"/>
    <s v="Low"/>
    <n v="80"/>
    <n v="0"/>
    <s v="None"/>
    <n v="16"/>
    <s v="11-20"/>
    <n v="2"/>
    <n v="3"/>
    <x v="1"/>
    <n v="13"/>
    <s v="Veteran"/>
    <n v="10"/>
    <n v="4"/>
    <x v="2"/>
    <n v="8"/>
    <n v="0"/>
    <m/>
    <m/>
    <n v="0"/>
    <m/>
    <n v="0"/>
    <m/>
    <n v="0"/>
    <m/>
    <n v="0"/>
    <m/>
    <n v="0"/>
    <m/>
    <m/>
    <m/>
    <m/>
    <m/>
    <m/>
    <m/>
    <m/>
    <x v="2"/>
    <m/>
    <m/>
    <m/>
    <m/>
    <m/>
    <b v="1"/>
    <b v="1"/>
    <b v="1"/>
    <n v="0"/>
    <n v="0"/>
  </r>
  <r>
    <n v="37"/>
    <x v="1"/>
    <x v="1"/>
    <n v="1231"/>
    <x v="0"/>
    <n v="21"/>
    <s v="Very Far"/>
    <n v="2"/>
    <s v="College"/>
    <s v="Medical"/>
    <n v="1"/>
    <n v="900"/>
    <n v="3"/>
    <x v="1"/>
    <x v="0"/>
    <n v="54"/>
    <n v="3"/>
    <s v="High"/>
    <n v="1"/>
    <s v="Entry Level"/>
    <x v="6"/>
    <n v="4"/>
    <x v="0"/>
    <x v="1"/>
    <n v="2973"/>
    <x v="1"/>
    <n v="21222"/>
    <n v="5"/>
    <s v="Y"/>
    <x v="1"/>
    <n v="15"/>
    <n v="3"/>
    <s v="Meet Expect"/>
    <n v="2"/>
    <s v="Medium"/>
    <n v="80"/>
    <n v="1"/>
    <s v="Basic"/>
    <n v="10"/>
    <s v="6-10"/>
    <n v="3"/>
    <n v="3"/>
    <x v="1"/>
    <n v="5"/>
    <s v="Experienced"/>
    <n v="4"/>
    <n v="0"/>
    <x v="0"/>
    <n v="0"/>
    <n v="0"/>
    <m/>
    <m/>
    <n v="0"/>
    <m/>
    <n v="0"/>
    <m/>
    <n v="0"/>
    <m/>
    <n v="0"/>
    <m/>
    <n v="0"/>
    <m/>
    <m/>
    <m/>
    <m/>
    <m/>
    <m/>
    <m/>
    <m/>
    <x v="0"/>
    <m/>
    <m/>
    <m/>
    <m/>
    <m/>
    <b v="1"/>
    <b v="1"/>
    <b v="1"/>
    <n v="0"/>
    <n v="0"/>
  </r>
  <r>
    <n v="53"/>
    <x v="1"/>
    <x v="0"/>
    <n v="102"/>
    <x v="1"/>
    <n v="23"/>
    <s v="Very Far"/>
    <n v="4"/>
    <s v="Master"/>
    <s v="Life Sciences"/>
    <n v="1"/>
    <n v="901"/>
    <n v="4"/>
    <x v="2"/>
    <x v="0"/>
    <n v="72"/>
    <n v="3"/>
    <s v="High"/>
    <n v="4"/>
    <s v="Manager"/>
    <x v="7"/>
    <n v="4"/>
    <x v="0"/>
    <x v="0"/>
    <n v="14275"/>
    <x v="2"/>
    <n v="20206"/>
    <n v="6"/>
    <s v="Y"/>
    <x v="1"/>
    <n v="18"/>
    <n v="3"/>
    <s v="Meet Expect"/>
    <n v="3"/>
    <s v="High"/>
    <n v="80"/>
    <n v="0"/>
    <s v="None"/>
    <n v="33"/>
    <s v="20+"/>
    <n v="0"/>
    <n v="3"/>
    <x v="1"/>
    <n v="12"/>
    <s v="Veteran"/>
    <n v="9"/>
    <n v="3"/>
    <x v="1"/>
    <n v="8"/>
    <n v="0"/>
    <m/>
    <m/>
    <n v="0"/>
    <m/>
    <n v="0"/>
    <m/>
    <n v="0"/>
    <m/>
    <n v="0"/>
    <m/>
    <n v="0"/>
    <m/>
    <m/>
    <m/>
    <m/>
    <m/>
    <m/>
    <m/>
    <m/>
    <x v="1"/>
    <m/>
    <m/>
    <m/>
    <m/>
    <m/>
    <b v="1"/>
    <b v="1"/>
    <b v="1"/>
    <n v="0"/>
    <n v="0"/>
  </r>
  <r>
    <n v="43"/>
    <x v="1"/>
    <x v="1"/>
    <n v="422"/>
    <x v="1"/>
    <n v="1"/>
    <s v="Near"/>
    <n v="3"/>
    <s v="Bachelor"/>
    <s v="Life Sciences"/>
    <n v="1"/>
    <n v="902"/>
    <n v="4"/>
    <x v="2"/>
    <x v="0"/>
    <n v="33"/>
    <n v="3"/>
    <s v="High"/>
    <n v="2"/>
    <s v="Junior"/>
    <x v="4"/>
    <n v="4"/>
    <x v="0"/>
    <x v="1"/>
    <n v="5562"/>
    <x v="0"/>
    <n v="21782"/>
    <n v="4"/>
    <s v="Y"/>
    <x v="1"/>
    <n v="13"/>
    <n v="3"/>
    <s v="Meet Expect"/>
    <n v="2"/>
    <s v="Medium"/>
    <n v="80"/>
    <n v="1"/>
    <s v="Basic"/>
    <n v="12"/>
    <s v="11-20"/>
    <n v="2"/>
    <n v="2"/>
    <x v="2"/>
    <n v="5"/>
    <s v="Experienced"/>
    <n v="2"/>
    <n v="2"/>
    <x v="1"/>
    <n v="2"/>
    <n v="0"/>
    <m/>
    <m/>
    <n v="0"/>
    <m/>
    <n v="0"/>
    <m/>
    <n v="0"/>
    <m/>
    <n v="0"/>
    <m/>
    <n v="0"/>
    <m/>
    <m/>
    <m/>
    <m/>
    <m/>
    <m/>
    <m/>
    <m/>
    <x v="0"/>
    <m/>
    <m/>
    <m/>
    <m/>
    <m/>
    <b v="1"/>
    <b v="1"/>
    <b v="1"/>
    <n v="0"/>
    <n v="0"/>
  </r>
  <r>
    <n v="47"/>
    <x v="1"/>
    <x v="0"/>
    <n v="249"/>
    <x v="0"/>
    <n v="2"/>
    <s v="Near"/>
    <n v="2"/>
    <s v="College"/>
    <s v="Marketing"/>
    <n v="1"/>
    <n v="903"/>
    <n v="3"/>
    <x v="1"/>
    <x v="0"/>
    <n v="35"/>
    <n v="3"/>
    <s v="High"/>
    <n v="2"/>
    <s v="Junior"/>
    <x v="0"/>
    <n v="4"/>
    <x v="0"/>
    <x v="1"/>
    <n v="4537"/>
    <x v="0"/>
    <n v="17783"/>
    <n v="0"/>
    <s v="Y"/>
    <x v="0"/>
    <n v="22"/>
    <n v="4"/>
    <s v="Exceed Expect"/>
    <n v="1"/>
    <s v="Low"/>
    <n v="80"/>
    <n v="1"/>
    <s v="Basic"/>
    <n v="8"/>
    <s v="6-10"/>
    <n v="2"/>
    <n v="3"/>
    <x v="1"/>
    <n v="7"/>
    <s v="Experienced"/>
    <n v="6"/>
    <n v="7"/>
    <x v="2"/>
    <n v="7"/>
    <n v="0"/>
    <m/>
    <m/>
    <n v="0"/>
    <m/>
    <n v="0"/>
    <m/>
    <n v="0"/>
    <m/>
    <n v="0"/>
    <m/>
    <n v="0"/>
    <m/>
    <m/>
    <m/>
    <m/>
    <m/>
    <m/>
    <m/>
    <m/>
    <x v="1"/>
    <m/>
    <m/>
    <m/>
    <m/>
    <m/>
    <b v="1"/>
    <b v="1"/>
    <b v="1"/>
    <n v="0"/>
    <n v="1"/>
  </r>
  <r>
    <n v="37"/>
    <x v="1"/>
    <x v="2"/>
    <n v="1252"/>
    <x v="0"/>
    <n v="19"/>
    <s v="Far"/>
    <n v="2"/>
    <s v="College"/>
    <s v="Medical"/>
    <n v="1"/>
    <n v="904"/>
    <n v="1"/>
    <x v="3"/>
    <x v="1"/>
    <n v="32"/>
    <n v="3"/>
    <s v="High"/>
    <n v="3"/>
    <s v="Senior"/>
    <x v="0"/>
    <n v="2"/>
    <x v="1"/>
    <x v="0"/>
    <n v="7642"/>
    <x v="2"/>
    <n v="4814"/>
    <n v="1"/>
    <s v="Y"/>
    <x v="0"/>
    <n v="13"/>
    <n v="3"/>
    <s v="Meet Expect"/>
    <n v="4"/>
    <s v="Very High"/>
    <n v="80"/>
    <n v="0"/>
    <s v="None"/>
    <n v="10"/>
    <s v="6-10"/>
    <n v="2"/>
    <n v="3"/>
    <x v="1"/>
    <n v="10"/>
    <s v="Veteran"/>
    <n v="0"/>
    <n v="0"/>
    <x v="0"/>
    <n v="9"/>
    <n v="0"/>
    <m/>
    <m/>
    <n v="0"/>
    <m/>
    <n v="0"/>
    <m/>
    <n v="0"/>
    <m/>
    <n v="0"/>
    <m/>
    <n v="0"/>
    <m/>
    <m/>
    <m/>
    <m/>
    <m/>
    <m/>
    <m/>
    <m/>
    <x v="0"/>
    <m/>
    <m/>
    <m/>
    <m/>
    <m/>
    <b v="1"/>
    <b v="1"/>
    <b v="1"/>
    <n v="0"/>
    <n v="1"/>
  </r>
  <r>
    <n v="50"/>
    <x v="1"/>
    <x v="2"/>
    <n v="881"/>
    <x v="1"/>
    <n v="2"/>
    <s v="Near"/>
    <n v="4"/>
    <s v="Master"/>
    <s v="Life Sciences"/>
    <n v="1"/>
    <n v="905"/>
    <n v="1"/>
    <x v="3"/>
    <x v="1"/>
    <n v="98"/>
    <n v="3"/>
    <s v="High"/>
    <n v="4"/>
    <s v="Manager"/>
    <x v="5"/>
    <n v="1"/>
    <x v="3"/>
    <x v="2"/>
    <n v="17924"/>
    <x v="2"/>
    <n v="4544"/>
    <n v="1"/>
    <s v="Y"/>
    <x v="1"/>
    <n v="11"/>
    <n v="3"/>
    <s v="Meet Expect"/>
    <n v="4"/>
    <s v="Very High"/>
    <n v="80"/>
    <n v="1"/>
    <s v="Basic"/>
    <n v="31"/>
    <s v="20+"/>
    <n v="3"/>
    <n v="3"/>
    <x v="1"/>
    <n v="31"/>
    <s v="Veteran"/>
    <n v="6"/>
    <n v="14"/>
    <x v="2"/>
    <n v="7"/>
    <n v="0"/>
    <m/>
    <m/>
    <n v="0"/>
    <m/>
    <n v="0"/>
    <m/>
    <n v="0"/>
    <m/>
    <n v="0"/>
    <m/>
    <n v="0"/>
    <m/>
    <m/>
    <m/>
    <m/>
    <m/>
    <m/>
    <m/>
    <m/>
    <x v="1"/>
    <m/>
    <m/>
    <m/>
    <m/>
    <m/>
    <b v="1"/>
    <b v="1"/>
    <b v="1"/>
    <n v="0"/>
    <n v="0"/>
  </r>
  <r>
    <n v="39"/>
    <x v="1"/>
    <x v="0"/>
    <n v="1383"/>
    <x v="2"/>
    <n v="2"/>
    <s v="Near"/>
    <n v="3"/>
    <s v="Bachelor"/>
    <s v="Life Sciences"/>
    <n v="1"/>
    <n v="909"/>
    <n v="4"/>
    <x v="2"/>
    <x v="0"/>
    <n v="42"/>
    <n v="2"/>
    <s v="Medium"/>
    <n v="2"/>
    <s v="Junior"/>
    <x v="8"/>
    <n v="4"/>
    <x v="0"/>
    <x v="1"/>
    <n v="5204"/>
    <x v="0"/>
    <n v="7790"/>
    <n v="8"/>
    <s v="Y"/>
    <x v="1"/>
    <n v="11"/>
    <n v="3"/>
    <s v="Meet Expect"/>
    <n v="3"/>
    <s v="High"/>
    <n v="80"/>
    <n v="2"/>
    <s v="Medium"/>
    <n v="13"/>
    <s v="11-20"/>
    <n v="2"/>
    <n v="3"/>
    <x v="1"/>
    <n v="5"/>
    <s v="Experienced"/>
    <n v="4"/>
    <n v="0"/>
    <x v="0"/>
    <n v="4"/>
    <n v="0"/>
    <m/>
    <m/>
    <n v="0"/>
    <m/>
    <n v="0"/>
    <m/>
    <n v="0"/>
    <m/>
    <n v="0"/>
    <m/>
    <n v="0"/>
    <m/>
    <m/>
    <m/>
    <m/>
    <m/>
    <m/>
    <m/>
    <m/>
    <x v="0"/>
    <m/>
    <m/>
    <m/>
    <m/>
    <m/>
    <b v="1"/>
    <b v="1"/>
    <b v="1"/>
    <n v="0"/>
    <n v="0"/>
  </r>
  <r>
    <n v="33"/>
    <x v="1"/>
    <x v="0"/>
    <n v="1075"/>
    <x v="2"/>
    <n v="3"/>
    <s v="Near"/>
    <n v="2"/>
    <s v="College"/>
    <s v="Human Resources"/>
    <n v="1"/>
    <n v="910"/>
    <n v="4"/>
    <x v="2"/>
    <x v="1"/>
    <n v="57"/>
    <n v="3"/>
    <s v="High"/>
    <n v="1"/>
    <s v="Entry Level"/>
    <x v="8"/>
    <n v="2"/>
    <x v="1"/>
    <x v="2"/>
    <n v="2277"/>
    <x v="1"/>
    <n v="22650"/>
    <n v="3"/>
    <s v="Y"/>
    <x v="0"/>
    <n v="11"/>
    <n v="3"/>
    <s v="Meet Expect"/>
    <n v="3"/>
    <s v="High"/>
    <n v="80"/>
    <n v="1"/>
    <s v="Basic"/>
    <n v="7"/>
    <s v="6-10"/>
    <n v="4"/>
    <n v="4"/>
    <x v="3"/>
    <n v="4"/>
    <s v="Experienced"/>
    <n v="3"/>
    <n v="0"/>
    <x v="0"/>
    <n v="3"/>
    <n v="0"/>
    <m/>
    <m/>
    <n v="0"/>
    <m/>
    <n v="0"/>
    <m/>
    <n v="0"/>
    <m/>
    <n v="0"/>
    <m/>
    <n v="0"/>
    <m/>
    <m/>
    <m/>
    <m/>
    <m/>
    <m/>
    <m/>
    <m/>
    <x v="2"/>
    <m/>
    <m/>
    <m/>
    <m/>
    <m/>
    <b v="1"/>
    <b v="1"/>
    <b v="1"/>
    <n v="0"/>
    <n v="1"/>
  </r>
  <r>
    <n v="32"/>
    <x v="0"/>
    <x v="0"/>
    <n v="374"/>
    <x v="1"/>
    <n v="25"/>
    <s v="Very Far"/>
    <n v="4"/>
    <s v="Master"/>
    <s v="Life Sciences"/>
    <n v="1"/>
    <n v="911"/>
    <n v="1"/>
    <x v="3"/>
    <x v="1"/>
    <n v="87"/>
    <n v="3"/>
    <s v="High"/>
    <n v="1"/>
    <s v="Entry Level"/>
    <x v="2"/>
    <n v="4"/>
    <x v="0"/>
    <x v="0"/>
    <n v="2795"/>
    <x v="1"/>
    <n v="18016"/>
    <n v="1"/>
    <s v="Y"/>
    <x v="0"/>
    <n v="24"/>
    <n v="4"/>
    <s v="Exceed Expect"/>
    <n v="3"/>
    <s v="High"/>
    <n v="80"/>
    <n v="0"/>
    <s v="None"/>
    <n v="1"/>
    <s v="0-5"/>
    <n v="2"/>
    <n v="1"/>
    <x v="0"/>
    <n v="1"/>
    <s v="New Employee"/>
    <n v="0"/>
    <n v="0"/>
    <x v="0"/>
    <n v="1"/>
    <n v="0"/>
    <m/>
    <m/>
    <n v="0"/>
    <m/>
    <n v="0"/>
    <m/>
    <n v="0"/>
    <m/>
    <n v="0"/>
    <m/>
    <n v="0"/>
    <m/>
    <m/>
    <m/>
    <m/>
    <m/>
    <m/>
    <m/>
    <m/>
    <x v="2"/>
    <m/>
    <m/>
    <m/>
    <m/>
    <m/>
    <b v="1"/>
    <b v="1"/>
    <b v="1"/>
    <n v="1"/>
    <n v="1"/>
  </r>
  <r>
    <n v="29"/>
    <x v="1"/>
    <x v="0"/>
    <n v="1086"/>
    <x v="1"/>
    <n v="7"/>
    <s v="Near"/>
    <n v="1"/>
    <s v="Below College"/>
    <s v="Medical"/>
    <n v="1"/>
    <n v="912"/>
    <n v="1"/>
    <x v="3"/>
    <x v="0"/>
    <n v="62"/>
    <n v="2"/>
    <s v="Medium"/>
    <n v="1"/>
    <s v="Entry Level"/>
    <x v="2"/>
    <n v="4"/>
    <x v="0"/>
    <x v="2"/>
    <n v="2532"/>
    <x v="1"/>
    <n v="6054"/>
    <n v="6"/>
    <s v="Y"/>
    <x v="1"/>
    <n v="14"/>
    <n v="3"/>
    <s v="Meet Expect"/>
    <n v="3"/>
    <s v="High"/>
    <n v="80"/>
    <n v="3"/>
    <s v="High"/>
    <n v="8"/>
    <s v="6-10"/>
    <n v="5"/>
    <n v="3"/>
    <x v="1"/>
    <n v="4"/>
    <s v="Experienced"/>
    <n v="3"/>
    <n v="0"/>
    <x v="0"/>
    <n v="3"/>
    <n v="0"/>
    <m/>
    <m/>
    <n v="0"/>
    <m/>
    <n v="0"/>
    <m/>
    <n v="0"/>
    <m/>
    <n v="0"/>
    <m/>
    <n v="0"/>
    <m/>
    <m/>
    <m/>
    <m/>
    <m/>
    <m/>
    <m/>
    <m/>
    <x v="2"/>
    <m/>
    <m/>
    <m/>
    <m/>
    <m/>
    <b v="1"/>
    <b v="1"/>
    <b v="1"/>
    <n v="0"/>
    <n v="0"/>
  </r>
  <r>
    <n v="44"/>
    <x v="1"/>
    <x v="0"/>
    <n v="661"/>
    <x v="1"/>
    <n v="9"/>
    <s v="Near"/>
    <n v="2"/>
    <s v="College"/>
    <s v="Life Sciences"/>
    <n v="1"/>
    <n v="913"/>
    <n v="2"/>
    <x v="0"/>
    <x v="1"/>
    <n v="61"/>
    <n v="3"/>
    <s v="High"/>
    <n v="1"/>
    <s v="Entry Level"/>
    <x v="1"/>
    <n v="1"/>
    <x v="3"/>
    <x v="1"/>
    <n v="2559"/>
    <x v="1"/>
    <n v="7508"/>
    <n v="1"/>
    <s v="Y"/>
    <x v="0"/>
    <n v="13"/>
    <n v="3"/>
    <s v="Meet Expect"/>
    <n v="4"/>
    <s v="Very High"/>
    <n v="80"/>
    <n v="0"/>
    <s v="None"/>
    <n v="8"/>
    <s v="6-10"/>
    <n v="0"/>
    <n v="3"/>
    <x v="1"/>
    <n v="8"/>
    <s v="Veteran"/>
    <n v="7"/>
    <n v="7"/>
    <x v="2"/>
    <n v="1"/>
    <n v="0"/>
    <m/>
    <m/>
    <n v="0"/>
    <m/>
    <n v="0"/>
    <m/>
    <n v="0"/>
    <m/>
    <n v="0"/>
    <m/>
    <n v="0"/>
    <m/>
    <m/>
    <m/>
    <m/>
    <m/>
    <m/>
    <m/>
    <m/>
    <x v="0"/>
    <m/>
    <m/>
    <m/>
    <m/>
    <m/>
    <b v="1"/>
    <b v="1"/>
    <b v="1"/>
    <n v="0"/>
    <n v="1"/>
  </r>
  <r>
    <n v="28"/>
    <x v="1"/>
    <x v="0"/>
    <n v="821"/>
    <x v="0"/>
    <n v="5"/>
    <s v="Near"/>
    <n v="4"/>
    <s v="Master"/>
    <s v="Medical"/>
    <n v="1"/>
    <n v="916"/>
    <n v="1"/>
    <x v="3"/>
    <x v="1"/>
    <n v="98"/>
    <n v="3"/>
    <s v="High"/>
    <n v="2"/>
    <s v="Junior"/>
    <x v="0"/>
    <n v="4"/>
    <x v="0"/>
    <x v="0"/>
    <n v="4908"/>
    <x v="0"/>
    <n v="24252"/>
    <n v="1"/>
    <s v="Y"/>
    <x v="1"/>
    <n v="14"/>
    <n v="3"/>
    <s v="Meet Expect"/>
    <n v="2"/>
    <s v="Medium"/>
    <n v="80"/>
    <n v="0"/>
    <s v="None"/>
    <n v="4"/>
    <s v="0-5"/>
    <n v="3"/>
    <n v="3"/>
    <x v="1"/>
    <n v="4"/>
    <s v="Experienced"/>
    <n v="2"/>
    <n v="0"/>
    <x v="0"/>
    <n v="2"/>
    <n v="0"/>
    <m/>
    <m/>
    <n v="0"/>
    <m/>
    <n v="0"/>
    <m/>
    <n v="0"/>
    <m/>
    <n v="0"/>
    <m/>
    <n v="0"/>
    <m/>
    <m/>
    <m/>
    <m/>
    <m/>
    <m/>
    <m/>
    <m/>
    <x v="2"/>
    <m/>
    <m/>
    <m/>
    <m/>
    <m/>
    <b v="1"/>
    <b v="1"/>
    <b v="1"/>
    <n v="0"/>
    <n v="0"/>
  </r>
  <r>
    <n v="58"/>
    <x v="0"/>
    <x v="1"/>
    <n v="781"/>
    <x v="1"/>
    <n v="2"/>
    <s v="Near"/>
    <n v="1"/>
    <s v="Below College"/>
    <s v="Life Sciences"/>
    <n v="1"/>
    <n v="918"/>
    <n v="4"/>
    <x v="2"/>
    <x v="1"/>
    <n v="57"/>
    <n v="2"/>
    <s v="Medium"/>
    <n v="1"/>
    <s v="Entry Level"/>
    <x v="2"/>
    <n v="4"/>
    <x v="0"/>
    <x v="2"/>
    <n v="2380"/>
    <x v="1"/>
    <n v="13384"/>
    <n v="9"/>
    <s v="Y"/>
    <x v="0"/>
    <n v="14"/>
    <n v="3"/>
    <s v="Meet Expect"/>
    <n v="4"/>
    <s v="Very High"/>
    <n v="80"/>
    <n v="1"/>
    <s v="Basic"/>
    <n v="3"/>
    <s v="0-5"/>
    <n v="3"/>
    <n v="2"/>
    <x v="2"/>
    <n v="1"/>
    <s v="New Employee"/>
    <n v="0"/>
    <n v="0"/>
    <x v="0"/>
    <n v="0"/>
    <n v="0"/>
    <m/>
    <m/>
    <n v="0"/>
    <m/>
    <n v="0"/>
    <m/>
    <n v="0"/>
    <m/>
    <n v="0"/>
    <m/>
    <n v="0"/>
    <m/>
    <m/>
    <m/>
    <m/>
    <m/>
    <m/>
    <m/>
    <m/>
    <x v="1"/>
    <m/>
    <m/>
    <m/>
    <m/>
    <m/>
    <b v="1"/>
    <b v="1"/>
    <b v="1"/>
    <n v="1"/>
    <n v="1"/>
  </r>
  <r>
    <n v="43"/>
    <x v="1"/>
    <x v="0"/>
    <n v="177"/>
    <x v="1"/>
    <n v="8"/>
    <s v="Near"/>
    <n v="3"/>
    <s v="Bachelor"/>
    <s v="Life Sciences"/>
    <n v="1"/>
    <n v="920"/>
    <n v="1"/>
    <x v="3"/>
    <x v="0"/>
    <n v="55"/>
    <n v="3"/>
    <s v="High"/>
    <n v="2"/>
    <s v="Junior"/>
    <x v="3"/>
    <n v="2"/>
    <x v="1"/>
    <x v="2"/>
    <n v="4765"/>
    <x v="0"/>
    <n v="23814"/>
    <n v="4"/>
    <s v="Y"/>
    <x v="1"/>
    <n v="21"/>
    <n v="4"/>
    <s v="Exceed Expect"/>
    <n v="3"/>
    <s v="High"/>
    <n v="80"/>
    <n v="1"/>
    <s v="Basic"/>
    <n v="4"/>
    <s v="0-5"/>
    <n v="2"/>
    <n v="4"/>
    <x v="3"/>
    <n v="1"/>
    <s v="New Employee"/>
    <n v="0"/>
    <n v="0"/>
    <x v="0"/>
    <n v="0"/>
    <n v="0"/>
    <m/>
    <m/>
    <n v="0"/>
    <m/>
    <n v="0"/>
    <m/>
    <n v="0"/>
    <m/>
    <n v="0"/>
    <m/>
    <n v="0"/>
    <m/>
    <m/>
    <m/>
    <m/>
    <m/>
    <m/>
    <m/>
    <m/>
    <x v="0"/>
    <m/>
    <m/>
    <m/>
    <m/>
    <m/>
    <b v="1"/>
    <b v="1"/>
    <b v="1"/>
    <n v="0"/>
    <n v="0"/>
  </r>
  <r>
    <n v="20"/>
    <x v="0"/>
    <x v="0"/>
    <n v="500"/>
    <x v="0"/>
    <n v="2"/>
    <s v="Near"/>
    <n v="3"/>
    <s v="Bachelor"/>
    <s v="Medical"/>
    <n v="1"/>
    <n v="922"/>
    <n v="3"/>
    <x v="1"/>
    <x v="0"/>
    <n v="49"/>
    <n v="2"/>
    <s v="Medium"/>
    <n v="1"/>
    <s v="Entry Level"/>
    <x v="6"/>
    <n v="3"/>
    <x v="2"/>
    <x v="0"/>
    <n v="2044"/>
    <x v="1"/>
    <n v="22052"/>
    <n v="1"/>
    <s v="Y"/>
    <x v="1"/>
    <n v="13"/>
    <n v="3"/>
    <s v="Meet Expect"/>
    <n v="4"/>
    <s v="Very High"/>
    <n v="80"/>
    <n v="0"/>
    <s v="None"/>
    <n v="2"/>
    <s v="0-5"/>
    <n v="3"/>
    <n v="2"/>
    <x v="2"/>
    <n v="2"/>
    <s v="Early Career"/>
    <n v="2"/>
    <n v="0"/>
    <x v="0"/>
    <n v="2"/>
    <n v="0"/>
    <m/>
    <m/>
    <n v="0"/>
    <m/>
    <n v="0"/>
    <m/>
    <n v="0"/>
    <m/>
    <n v="0"/>
    <m/>
    <n v="0"/>
    <m/>
    <m/>
    <m/>
    <m/>
    <m/>
    <m/>
    <m/>
    <m/>
    <x v="3"/>
    <m/>
    <m/>
    <m/>
    <m/>
    <m/>
    <b v="1"/>
    <b v="1"/>
    <b v="1"/>
    <n v="1"/>
    <n v="0"/>
  </r>
  <r>
    <n v="21"/>
    <x v="0"/>
    <x v="0"/>
    <n v="1427"/>
    <x v="1"/>
    <n v="18"/>
    <s v="Far"/>
    <n v="1"/>
    <s v="Below College"/>
    <s v="Other"/>
    <n v="1"/>
    <n v="923"/>
    <n v="4"/>
    <x v="2"/>
    <x v="0"/>
    <n v="65"/>
    <n v="3"/>
    <s v="High"/>
    <n v="1"/>
    <s v="Entry Level"/>
    <x v="1"/>
    <n v="4"/>
    <x v="0"/>
    <x v="0"/>
    <n v="2693"/>
    <x v="1"/>
    <n v="8870"/>
    <n v="1"/>
    <s v="Y"/>
    <x v="1"/>
    <n v="19"/>
    <n v="3"/>
    <s v="Meet Expect"/>
    <n v="1"/>
    <s v="Low"/>
    <n v="80"/>
    <n v="0"/>
    <s v="None"/>
    <n v="1"/>
    <s v="0-5"/>
    <n v="3"/>
    <n v="2"/>
    <x v="2"/>
    <n v="1"/>
    <s v="New Employee"/>
    <n v="0"/>
    <n v="0"/>
    <x v="0"/>
    <n v="0"/>
    <n v="0"/>
    <m/>
    <m/>
    <n v="0"/>
    <m/>
    <n v="0"/>
    <m/>
    <n v="0"/>
    <m/>
    <n v="0"/>
    <m/>
    <n v="0"/>
    <m/>
    <m/>
    <m/>
    <m/>
    <m/>
    <m/>
    <m/>
    <m/>
    <x v="3"/>
    <m/>
    <m/>
    <m/>
    <m/>
    <m/>
    <b v="1"/>
    <b v="1"/>
    <b v="1"/>
    <n v="1"/>
    <n v="0"/>
  </r>
  <r>
    <n v="36"/>
    <x v="1"/>
    <x v="0"/>
    <n v="1425"/>
    <x v="1"/>
    <n v="14"/>
    <s v="Far"/>
    <n v="1"/>
    <s v="Below College"/>
    <s v="Life Sciences"/>
    <n v="1"/>
    <n v="924"/>
    <n v="3"/>
    <x v="1"/>
    <x v="1"/>
    <n v="68"/>
    <n v="3"/>
    <s v="High"/>
    <n v="2"/>
    <s v="Junior"/>
    <x v="4"/>
    <n v="4"/>
    <x v="0"/>
    <x v="1"/>
    <n v="6586"/>
    <x v="0"/>
    <n v="4821"/>
    <n v="0"/>
    <s v="Y"/>
    <x v="0"/>
    <n v="17"/>
    <n v="3"/>
    <s v="Meet Expect"/>
    <n v="1"/>
    <s v="Low"/>
    <n v="80"/>
    <n v="1"/>
    <s v="Basic"/>
    <n v="17"/>
    <s v="11-20"/>
    <n v="2"/>
    <n v="2"/>
    <x v="2"/>
    <n v="16"/>
    <s v="Veteran"/>
    <n v="8"/>
    <n v="4"/>
    <x v="2"/>
    <n v="11"/>
    <n v="0"/>
    <m/>
    <m/>
    <n v="0"/>
    <m/>
    <n v="0"/>
    <m/>
    <n v="0"/>
    <m/>
    <n v="0"/>
    <m/>
    <n v="0"/>
    <m/>
    <m/>
    <m/>
    <m/>
    <m/>
    <m/>
    <m/>
    <m/>
    <x v="0"/>
    <m/>
    <m/>
    <m/>
    <m/>
    <m/>
    <b v="1"/>
    <b v="1"/>
    <b v="1"/>
    <n v="0"/>
    <n v="1"/>
  </r>
  <r>
    <n v="47"/>
    <x v="1"/>
    <x v="0"/>
    <n v="1454"/>
    <x v="0"/>
    <n v="2"/>
    <s v="Near"/>
    <n v="4"/>
    <s v="Master"/>
    <s v="Life Sciences"/>
    <n v="1"/>
    <n v="925"/>
    <n v="4"/>
    <x v="2"/>
    <x v="0"/>
    <n v="65"/>
    <n v="2"/>
    <s v="Medium"/>
    <n v="1"/>
    <s v="Entry Level"/>
    <x v="6"/>
    <n v="4"/>
    <x v="0"/>
    <x v="0"/>
    <n v="3294"/>
    <x v="0"/>
    <n v="13137"/>
    <n v="1"/>
    <s v="Y"/>
    <x v="0"/>
    <n v="18"/>
    <n v="3"/>
    <s v="Meet Expect"/>
    <n v="1"/>
    <s v="Low"/>
    <n v="80"/>
    <n v="0"/>
    <s v="None"/>
    <n v="3"/>
    <s v="0-5"/>
    <n v="3"/>
    <n v="2"/>
    <x v="2"/>
    <n v="3"/>
    <s v="Early Career"/>
    <n v="2"/>
    <n v="1"/>
    <x v="1"/>
    <n v="2"/>
    <n v="0"/>
    <m/>
    <m/>
    <n v="0"/>
    <m/>
    <n v="0"/>
    <m/>
    <n v="0"/>
    <m/>
    <n v="0"/>
    <m/>
    <n v="0"/>
    <m/>
    <m/>
    <m/>
    <m/>
    <m/>
    <m/>
    <m/>
    <m/>
    <x v="1"/>
    <m/>
    <m/>
    <m/>
    <m/>
    <m/>
    <b v="1"/>
    <b v="1"/>
    <b v="1"/>
    <n v="0"/>
    <n v="1"/>
  </r>
  <r>
    <n v="22"/>
    <x v="0"/>
    <x v="0"/>
    <n v="617"/>
    <x v="1"/>
    <n v="3"/>
    <s v="Near"/>
    <n v="1"/>
    <s v="Below College"/>
    <s v="Life Sciences"/>
    <n v="1"/>
    <n v="926"/>
    <n v="2"/>
    <x v="0"/>
    <x v="0"/>
    <n v="34"/>
    <n v="3"/>
    <s v="High"/>
    <n v="2"/>
    <s v="Junior"/>
    <x v="3"/>
    <n v="3"/>
    <x v="2"/>
    <x v="1"/>
    <n v="4171"/>
    <x v="0"/>
    <n v="10022"/>
    <n v="0"/>
    <s v="Y"/>
    <x v="0"/>
    <n v="19"/>
    <n v="3"/>
    <s v="Meet Expect"/>
    <n v="1"/>
    <s v="Low"/>
    <n v="80"/>
    <n v="1"/>
    <s v="Basic"/>
    <n v="4"/>
    <s v="0-5"/>
    <n v="3"/>
    <n v="4"/>
    <x v="3"/>
    <n v="3"/>
    <s v="Early Career"/>
    <n v="2"/>
    <n v="0"/>
    <x v="0"/>
    <n v="2"/>
    <n v="0"/>
    <m/>
    <m/>
    <n v="0"/>
    <m/>
    <n v="0"/>
    <m/>
    <n v="0"/>
    <m/>
    <n v="0"/>
    <m/>
    <n v="0"/>
    <m/>
    <m/>
    <m/>
    <m/>
    <m/>
    <m/>
    <m/>
    <m/>
    <x v="3"/>
    <m/>
    <m/>
    <m/>
    <m/>
    <m/>
    <b v="1"/>
    <b v="1"/>
    <b v="1"/>
    <n v="1"/>
    <n v="1"/>
  </r>
  <r>
    <n v="41"/>
    <x v="0"/>
    <x v="0"/>
    <n v="1085"/>
    <x v="1"/>
    <n v="2"/>
    <s v="Near"/>
    <n v="4"/>
    <s v="Master"/>
    <s v="Life Sciences"/>
    <n v="1"/>
    <n v="927"/>
    <n v="2"/>
    <x v="0"/>
    <x v="0"/>
    <n v="57"/>
    <n v="1"/>
    <s v="Low"/>
    <n v="1"/>
    <s v="Entry Level"/>
    <x v="2"/>
    <n v="4"/>
    <x v="0"/>
    <x v="2"/>
    <n v="2778"/>
    <x v="1"/>
    <n v="17725"/>
    <n v="4"/>
    <s v="Y"/>
    <x v="0"/>
    <n v="13"/>
    <n v="3"/>
    <s v="Meet Expect"/>
    <n v="3"/>
    <s v="High"/>
    <n v="80"/>
    <n v="1"/>
    <s v="Basic"/>
    <n v="10"/>
    <s v="6-10"/>
    <n v="1"/>
    <n v="2"/>
    <x v="2"/>
    <n v="7"/>
    <s v="Experienced"/>
    <n v="7"/>
    <n v="1"/>
    <x v="1"/>
    <n v="0"/>
    <n v="0"/>
    <m/>
    <m/>
    <n v="0"/>
    <m/>
    <n v="0"/>
    <m/>
    <n v="0"/>
    <m/>
    <n v="0"/>
    <m/>
    <n v="0"/>
    <m/>
    <m/>
    <m/>
    <m/>
    <m/>
    <m/>
    <m/>
    <m/>
    <x v="0"/>
    <m/>
    <m/>
    <m/>
    <m/>
    <m/>
    <b v="1"/>
    <b v="1"/>
    <b v="1"/>
    <n v="1"/>
    <n v="1"/>
  </r>
  <r>
    <n v="28"/>
    <x v="1"/>
    <x v="0"/>
    <n v="995"/>
    <x v="1"/>
    <n v="9"/>
    <s v="Near"/>
    <n v="3"/>
    <s v="Bachelor"/>
    <s v="Medical"/>
    <n v="1"/>
    <n v="930"/>
    <n v="3"/>
    <x v="1"/>
    <x v="0"/>
    <n v="77"/>
    <n v="3"/>
    <s v="High"/>
    <n v="1"/>
    <s v="Entry Level"/>
    <x v="1"/>
    <n v="3"/>
    <x v="2"/>
    <x v="2"/>
    <n v="2377"/>
    <x v="1"/>
    <n v="9834"/>
    <n v="5"/>
    <s v="Y"/>
    <x v="1"/>
    <n v="18"/>
    <n v="3"/>
    <s v="Meet Expect"/>
    <n v="2"/>
    <s v="Medium"/>
    <n v="80"/>
    <n v="1"/>
    <s v="Basic"/>
    <n v="6"/>
    <s v="6-10"/>
    <n v="2"/>
    <n v="3"/>
    <x v="1"/>
    <n v="2"/>
    <s v="Early Career"/>
    <n v="2"/>
    <n v="2"/>
    <x v="1"/>
    <n v="2"/>
    <n v="0"/>
    <m/>
    <m/>
    <n v="0"/>
    <m/>
    <n v="0"/>
    <m/>
    <n v="0"/>
    <m/>
    <n v="0"/>
    <m/>
    <n v="0"/>
    <m/>
    <m/>
    <m/>
    <m/>
    <m/>
    <m/>
    <m/>
    <m/>
    <x v="2"/>
    <m/>
    <m/>
    <m/>
    <m/>
    <m/>
    <b v="1"/>
    <b v="1"/>
    <b v="1"/>
    <n v="0"/>
    <n v="0"/>
  </r>
  <r>
    <n v="39"/>
    <x v="0"/>
    <x v="0"/>
    <n v="1122"/>
    <x v="1"/>
    <n v="6"/>
    <s v="Near"/>
    <n v="3"/>
    <s v="Bachelor"/>
    <s v="Medical"/>
    <n v="1"/>
    <n v="932"/>
    <n v="4"/>
    <x v="2"/>
    <x v="1"/>
    <n v="70"/>
    <n v="3"/>
    <s v="High"/>
    <n v="1"/>
    <s v="Entry Level"/>
    <x v="2"/>
    <n v="1"/>
    <x v="3"/>
    <x v="1"/>
    <n v="2404"/>
    <x v="1"/>
    <n v="4303"/>
    <n v="7"/>
    <s v="Y"/>
    <x v="0"/>
    <n v="21"/>
    <n v="4"/>
    <s v="Exceed Expect"/>
    <n v="4"/>
    <s v="Very High"/>
    <n v="80"/>
    <n v="0"/>
    <s v="None"/>
    <n v="8"/>
    <s v="6-10"/>
    <n v="2"/>
    <n v="1"/>
    <x v="0"/>
    <n v="2"/>
    <s v="Early Career"/>
    <n v="2"/>
    <n v="2"/>
    <x v="1"/>
    <n v="2"/>
    <n v="0"/>
    <m/>
    <m/>
    <n v="0"/>
    <m/>
    <n v="0"/>
    <m/>
    <n v="0"/>
    <m/>
    <n v="0"/>
    <m/>
    <n v="0"/>
    <m/>
    <m/>
    <m/>
    <m/>
    <m/>
    <m/>
    <m/>
    <m/>
    <x v="0"/>
    <m/>
    <m/>
    <m/>
    <m/>
    <m/>
    <b v="1"/>
    <b v="1"/>
    <b v="1"/>
    <n v="1"/>
    <n v="1"/>
  </r>
  <r>
    <n v="27"/>
    <x v="1"/>
    <x v="0"/>
    <n v="618"/>
    <x v="1"/>
    <n v="4"/>
    <s v="Near"/>
    <n v="3"/>
    <s v="Bachelor"/>
    <s v="Life Sciences"/>
    <n v="1"/>
    <n v="933"/>
    <n v="2"/>
    <x v="0"/>
    <x v="0"/>
    <n v="76"/>
    <n v="3"/>
    <s v="High"/>
    <n v="1"/>
    <s v="Entry Level"/>
    <x v="1"/>
    <n v="3"/>
    <x v="2"/>
    <x v="0"/>
    <n v="2318"/>
    <x v="1"/>
    <n v="17808"/>
    <n v="1"/>
    <s v="Y"/>
    <x v="1"/>
    <n v="19"/>
    <n v="3"/>
    <s v="Meet Expect"/>
    <n v="3"/>
    <s v="High"/>
    <n v="80"/>
    <n v="0"/>
    <s v="None"/>
    <n v="1"/>
    <s v="0-5"/>
    <n v="2"/>
    <n v="3"/>
    <x v="1"/>
    <n v="1"/>
    <s v="New Employee"/>
    <n v="1"/>
    <n v="0"/>
    <x v="0"/>
    <n v="0"/>
    <n v="0"/>
    <m/>
    <m/>
    <n v="0"/>
    <m/>
    <n v="0"/>
    <m/>
    <n v="0"/>
    <m/>
    <n v="0"/>
    <m/>
    <n v="0"/>
    <m/>
    <m/>
    <m/>
    <m/>
    <m/>
    <m/>
    <m/>
    <m/>
    <x v="2"/>
    <m/>
    <m/>
    <m/>
    <m/>
    <m/>
    <b v="1"/>
    <b v="1"/>
    <b v="1"/>
    <n v="0"/>
    <n v="0"/>
  </r>
  <r>
    <n v="34"/>
    <x v="1"/>
    <x v="0"/>
    <n v="546"/>
    <x v="1"/>
    <n v="10"/>
    <s v="Near"/>
    <n v="3"/>
    <s v="Bachelor"/>
    <s v="Life Sciences"/>
    <n v="1"/>
    <n v="934"/>
    <n v="2"/>
    <x v="0"/>
    <x v="1"/>
    <n v="83"/>
    <n v="3"/>
    <s v="High"/>
    <n v="1"/>
    <s v="Entry Level"/>
    <x v="2"/>
    <n v="2"/>
    <x v="1"/>
    <x v="2"/>
    <n v="2008"/>
    <x v="1"/>
    <n v="6896"/>
    <n v="1"/>
    <s v="Y"/>
    <x v="1"/>
    <n v="14"/>
    <n v="3"/>
    <s v="Meet Expect"/>
    <n v="2"/>
    <s v="Medium"/>
    <n v="80"/>
    <n v="2"/>
    <s v="Medium"/>
    <n v="1"/>
    <s v="0-5"/>
    <n v="3"/>
    <n v="3"/>
    <x v="1"/>
    <n v="1"/>
    <s v="New Employee"/>
    <n v="0"/>
    <n v="1"/>
    <x v="1"/>
    <n v="0"/>
    <n v="0"/>
    <m/>
    <m/>
    <n v="0"/>
    <m/>
    <n v="0"/>
    <m/>
    <n v="0"/>
    <m/>
    <n v="0"/>
    <m/>
    <n v="0"/>
    <m/>
    <m/>
    <m/>
    <m/>
    <m/>
    <m/>
    <m/>
    <m/>
    <x v="2"/>
    <m/>
    <m/>
    <m/>
    <m/>
    <m/>
    <b v="1"/>
    <b v="1"/>
    <b v="1"/>
    <n v="0"/>
    <n v="0"/>
  </r>
  <r>
    <n v="42"/>
    <x v="1"/>
    <x v="0"/>
    <n v="462"/>
    <x v="0"/>
    <n v="14"/>
    <s v="Far"/>
    <n v="2"/>
    <s v="College"/>
    <s v="Medical"/>
    <n v="1"/>
    <n v="936"/>
    <n v="3"/>
    <x v="1"/>
    <x v="0"/>
    <n v="68"/>
    <n v="2"/>
    <s v="Medium"/>
    <n v="2"/>
    <s v="Junior"/>
    <x v="0"/>
    <n v="3"/>
    <x v="2"/>
    <x v="0"/>
    <n v="6244"/>
    <x v="0"/>
    <n v="7824"/>
    <n v="7"/>
    <s v="Y"/>
    <x v="1"/>
    <n v="17"/>
    <n v="3"/>
    <s v="Meet Expect"/>
    <n v="1"/>
    <s v="Low"/>
    <n v="80"/>
    <n v="0"/>
    <s v="None"/>
    <n v="10"/>
    <s v="6-10"/>
    <n v="6"/>
    <n v="3"/>
    <x v="1"/>
    <n v="5"/>
    <s v="Experienced"/>
    <n v="4"/>
    <n v="0"/>
    <x v="0"/>
    <n v="3"/>
    <n v="0"/>
    <m/>
    <m/>
    <n v="0"/>
    <m/>
    <n v="0"/>
    <m/>
    <n v="0"/>
    <m/>
    <n v="0"/>
    <m/>
    <n v="0"/>
    <m/>
    <m/>
    <m/>
    <m/>
    <m/>
    <m/>
    <m/>
    <m/>
    <x v="0"/>
    <m/>
    <m/>
    <m/>
    <m/>
    <m/>
    <b v="1"/>
    <b v="1"/>
    <b v="1"/>
    <n v="0"/>
    <n v="0"/>
  </r>
  <r>
    <n v="33"/>
    <x v="1"/>
    <x v="0"/>
    <n v="1198"/>
    <x v="1"/>
    <n v="1"/>
    <s v="Near"/>
    <n v="4"/>
    <s v="Master"/>
    <s v="Other"/>
    <n v="1"/>
    <n v="939"/>
    <n v="3"/>
    <x v="1"/>
    <x v="1"/>
    <n v="100"/>
    <n v="2"/>
    <s v="Medium"/>
    <n v="1"/>
    <s v="Entry Level"/>
    <x v="1"/>
    <n v="1"/>
    <x v="3"/>
    <x v="0"/>
    <n v="2799"/>
    <x v="1"/>
    <n v="3339"/>
    <n v="3"/>
    <s v="Y"/>
    <x v="0"/>
    <n v="11"/>
    <n v="3"/>
    <s v="Meet Expect"/>
    <n v="2"/>
    <s v="Medium"/>
    <n v="80"/>
    <n v="0"/>
    <s v="None"/>
    <n v="6"/>
    <s v="6-10"/>
    <n v="1"/>
    <n v="3"/>
    <x v="1"/>
    <n v="3"/>
    <s v="Early Career"/>
    <n v="2"/>
    <n v="0"/>
    <x v="0"/>
    <n v="2"/>
    <n v="0"/>
    <m/>
    <m/>
    <n v="0"/>
    <m/>
    <n v="0"/>
    <m/>
    <n v="0"/>
    <m/>
    <n v="0"/>
    <m/>
    <n v="0"/>
    <m/>
    <m/>
    <m/>
    <m/>
    <m/>
    <m/>
    <m/>
    <m/>
    <x v="2"/>
    <m/>
    <m/>
    <m/>
    <m/>
    <m/>
    <b v="1"/>
    <b v="1"/>
    <b v="1"/>
    <n v="0"/>
    <n v="1"/>
  </r>
  <r>
    <n v="58"/>
    <x v="1"/>
    <x v="0"/>
    <n v="1272"/>
    <x v="1"/>
    <n v="5"/>
    <s v="Near"/>
    <n v="3"/>
    <s v="Bachelor"/>
    <s v="Technical Degree"/>
    <n v="1"/>
    <n v="940"/>
    <n v="3"/>
    <x v="1"/>
    <x v="0"/>
    <n v="37"/>
    <n v="2"/>
    <s v="Medium"/>
    <n v="3"/>
    <s v="Senior"/>
    <x v="4"/>
    <n v="2"/>
    <x v="1"/>
    <x v="2"/>
    <n v="10552"/>
    <x v="2"/>
    <n v="9255"/>
    <n v="2"/>
    <s v="Y"/>
    <x v="0"/>
    <n v="13"/>
    <n v="3"/>
    <s v="Meet Expect"/>
    <n v="4"/>
    <s v="Very High"/>
    <n v="80"/>
    <n v="1"/>
    <s v="Basic"/>
    <n v="24"/>
    <s v="20+"/>
    <n v="3"/>
    <n v="3"/>
    <x v="1"/>
    <n v="6"/>
    <s v="Experienced"/>
    <n v="0"/>
    <n v="0"/>
    <x v="0"/>
    <n v="4"/>
    <n v="0"/>
    <m/>
    <m/>
    <n v="0"/>
    <m/>
    <n v="0"/>
    <m/>
    <n v="0"/>
    <m/>
    <n v="0"/>
    <m/>
    <n v="0"/>
    <m/>
    <m/>
    <m/>
    <m/>
    <m/>
    <m/>
    <m/>
    <m/>
    <x v="1"/>
    <m/>
    <m/>
    <m/>
    <m/>
    <m/>
    <b v="1"/>
    <b v="1"/>
    <b v="1"/>
    <n v="0"/>
    <n v="1"/>
  </r>
  <r>
    <n v="31"/>
    <x v="1"/>
    <x v="0"/>
    <n v="154"/>
    <x v="0"/>
    <n v="7"/>
    <s v="Near"/>
    <n v="4"/>
    <s v="Master"/>
    <s v="Life Sciences"/>
    <n v="1"/>
    <n v="941"/>
    <n v="2"/>
    <x v="0"/>
    <x v="1"/>
    <n v="41"/>
    <n v="2"/>
    <s v="Medium"/>
    <n v="1"/>
    <s v="Entry Level"/>
    <x v="6"/>
    <n v="3"/>
    <x v="2"/>
    <x v="1"/>
    <n v="2329"/>
    <x v="1"/>
    <n v="11737"/>
    <n v="3"/>
    <s v="Y"/>
    <x v="1"/>
    <n v="15"/>
    <n v="3"/>
    <s v="Meet Expect"/>
    <n v="2"/>
    <s v="Medium"/>
    <n v="80"/>
    <n v="0"/>
    <s v="None"/>
    <n v="13"/>
    <s v="11-20"/>
    <n v="2"/>
    <n v="4"/>
    <x v="3"/>
    <n v="7"/>
    <s v="Experienced"/>
    <n v="7"/>
    <n v="5"/>
    <x v="2"/>
    <n v="2"/>
    <n v="0"/>
    <m/>
    <m/>
    <n v="0"/>
    <m/>
    <n v="0"/>
    <m/>
    <n v="0"/>
    <m/>
    <n v="0"/>
    <m/>
    <n v="0"/>
    <m/>
    <m/>
    <m/>
    <m/>
    <m/>
    <m/>
    <m/>
    <m/>
    <x v="2"/>
    <m/>
    <m/>
    <m/>
    <m/>
    <m/>
    <b v="1"/>
    <b v="1"/>
    <b v="1"/>
    <n v="0"/>
    <n v="0"/>
  </r>
  <r>
    <n v="35"/>
    <x v="1"/>
    <x v="0"/>
    <n v="1137"/>
    <x v="1"/>
    <n v="21"/>
    <s v="Very Far"/>
    <n v="1"/>
    <s v="Below College"/>
    <s v="Life Sciences"/>
    <n v="1"/>
    <n v="942"/>
    <n v="4"/>
    <x v="2"/>
    <x v="0"/>
    <n v="51"/>
    <n v="3"/>
    <s v="High"/>
    <n v="2"/>
    <s v="Junior"/>
    <x v="4"/>
    <n v="4"/>
    <x v="0"/>
    <x v="1"/>
    <n v="4014"/>
    <x v="0"/>
    <n v="19170"/>
    <n v="1"/>
    <s v="Y"/>
    <x v="0"/>
    <n v="25"/>
    <n v="4"/>
    <s v="Exceed Expect"/>
    <n v="4"/>
    <s v="Very High"/>
    <n v="80"/>
    <n v="1"/>
    <s v="Basic"/>
    <n v="10"/>
    <s v="6-10"/>
    <n v="2"/>
    <n v="1"/>
    <x v="0"/>
    <n v="10"/>
    <s v="Veteran"/>
    <n v="6"/>
    <n v="0"/>
    <x v="0"/>
    <n v="7"/>
    <n v="0"/>
    <m/>
    <m/>
    <n v="0"/>
    <m/>
    <n v="0"/>
    <m/>
    <n v="0"/>
    <m/>
    <n v="0"/>
    <m/>
    <n v="0"/>
    <m/>
    <m/>
    <m/>
    <m/>
    <m/>
    <m/>
    <m/>
    <m/>
    <x v="2"/>
    <m/>
    <m/>
    <m/>
    <m/>
    <m/>
    <b v="1"/>
    <b v="1"/>
    <b v="1"/>
    <n v="0"/>
    <n v="1"/>
  </r>
  <r>
    <n v="49"/>
    <x v="1"/>
    <x v="0"/>
    <n v="527"/>
    <x v="1"/>
    <n v="8"/>
    <s v="Near"/>
    <n v="2"/>
    <s v="College"/>
    <s v="Other"/>
    <n v="1"/>
    <n v="944"/>
    <n v="1"/>
    <x v="3"/>
    <x v="0"/>
    <n v="51"/>
    <n v="3"/>
    <s v="High"/>
    <n v="3"/>
    <s v="Senior"/>
    <x v="2"/>
    <n v="2"/>
    <x v="1"/>
    <x v="1"/>
    <n v="7403"/>
    <x v="2"/>
    <n v="22477"/>
    <n v="4"/>
    <s v="Y"/>
    <x v="1"/>
    <n v="11"/>
    <n v="3"/>
    <s v="Meet Expect"/>
    <n v="3"/>
    <s v="High"/>
    <n v="80"/>
    <n v="1"/>
    <s v="Basic"/>
    <n v="29"/>
    <s v="20+"/>
    <n v="3"/>
    <n v="2"/>
    <x v="2"/>
    <n v="26"/>
    <s v="Veteran"/>
    <n v="9"/>
    <n v="1"/>
    <x v="1"/>
    <n v="7"/>
    <n v="0"/>
    <m/>
    <m/>
    <n v="0"/>
    <m/>
    <n v="0"/>
    <m/>
    <n v="0"/>
    <m/>
    <n v="0"/>
    <m/>
    <n v="0"/>
    <m/>
    <m/>
    <m/>
    <m/>
    <m/>
    <m/>
    <m/>
    <m/>
    <x v="1"/>
    <m/>
    <m/>
    <m/>
    <m/>
    <m/>
    <b v="1"/>
    <b v="1"/>
    <b v="1"/>
    <n v="0"/>
    <n v="0"/>
  </r>
  <r>
    <n v="48"/>
    <x v="1"/>
    <x v="0"/>
    <n v="1469"/>
    <x v="1"/>
    <n v="20"/>
    <s v="Far"/>
    <n v="4"/>
    <s v="Master"/>
    <s v="Medical"/>
    <n v="1"/>
    <n v="945"/>
    <n v="4"/>
    <x v="2"/>
    <x v="1"/>
    <n v="51"/>
    <n v="3"/>
    <s v="High"/>
    <n v="1"/>
    <s v="Entry Level"/>
    <x v="1"/>
    <n v="3"/>
    <x v="2"/>
    <x v="1"/>
    <n v="2259"/>
    <x v="1"/>
    <n v="5543"/>
    <n v="4"/>
    <s v="Y"/>
    <x v="1"/>
    <n v="17"/>
    <n v="3"/>
    <s v="Meet Expect"/>
    <n v="1"/>
    <s v="Low"/>
    <n v="80"/>
    <n v="2"/>
    <s v="Medium"/>
    <n v="13"/>
    <s v="11-20"/>
    <n v="2"/>
    <n v="2"/>
    <x v="2"/>
    <n v="0"/>
    <s v="New Employee"/>
    <n v="0"/>
    <n v="0"/>
    <x v="0"/>
    <n v="0"/>
    <n v="0"/>
    <m/>
    <m/>
    <n v="0"/>
    <m/>
    <n v="0"/>
    <m/>
    <n v="0"/>
    <m/>
    <n v="0"/>
    <m/>
    <n v="0"/>
    <m/>
    <m/>
    <m/>
    <m/>
    <m/>
    <m/>
    <m/>
    <m/>
    <x v="1"/>
    <m/>
    <m/>
    <m/>
    <m/>
    <m/>
    <b v="1"/>
    <b v="1"/>
    <b v="1"/>
    <n v="0"/>
    <n v="0"/>
  </r>
  <r>
    <n v="31"/>
    <x v="1"/>
    <x v="2"/>
    <n v="1188"/>
    <x v="0"/>
    <n v="20"/>
    <s v="Far"/>
    <n v="2"/>
    <s v="College"/>
    <s v="Marketing"/>
    <n v="1"/>
    <n v="947"/>
    <n v="4"/>
    <x v="2"/>
    <x v="0"/>
    <n v="45"/>
    <n v="3"/>
    <s v="High"/>
    <n v="2"/>
    <s v="Junior"/>
    <x v="0"/>
    <n v="3"/>
    <x v="2"/>
    <x v="1"/>
    <n v="6932"/>
    <x v="0"/>
    <n v="24406"/>
    <n v="1"/>
    <s v="Y"/>
    <x v="1"/>
    <n v="13"/>
    <n v="3"/>
    <s v="Meet Expect"/>
    <n v="4"/>
    <s v="Very High"/>
    <n v="80"/>
    <n v="1"/>
    <s v="Basic"/>
    <n v="9"/>
    <s v="6-10"/>
    <n v="2"/>
    <n v="2"/>
    <x v="2"/>
    <n v="9"/>
    <s v="Veteran"/>
    <n v="8"/>
    <n v="0"/>
    <x v="0"/>
    <n v="0"/>
    <n v="0"/>
    <m/>
    <m/>
    <n v="0"/>
    <m/>
    <n v="0"/>
    <m/>
    <n v="0"/>
    <m/>
    <n v="0"/>
    <m/>
    <n v="0"/>
    <m/>
    <m/>
    <m/>
    <m/>
    <m/>
    <m/>
    <m/>
    <m/>
    <x v="2"/>
    <m/>
    <m/>
    <m/>
    <m/>
    <m/>
    <b v="1"/>
    <b v="1"/>
    <b v="1"/>
    <n v="0"/>
    <n v="0"/>
  </r>
  <r>
    <n v="36"/>
    <x v="1"/>
    <x v="0"/>
    <n v="188"/>
    <x v="1"/>
    <n v="7"/>
    <s v="Near"/>
    <n v="4"/>
    <s v="Master"/>
    <s v="Other"/>
    <n v="1"/>
    <n v="949"/>
    <n v="2"/>
    <x v="0"/>
    <x v="1"/>
    <n v="65"/>
    <n v="3"/>
    <s v="High"/>
    <n v="1"/>
    <s v="Entry Level"/>
    <x v="1"/>
    <n v="4"/>
    <x v="0"/>
    <x v="0"/>
    <n v="4678"/>
    <x v="0"/>
    <n v="23293"/>
    <n v="2"/>
    <s v="Y"/>
    <x v="1"/>
    <n v="18"/>
    <n v="3"/>
    <s v="Meet Expect"/>
    <n v="3"/>
    <s v="High"/>
    <n v="80"/>
    <n v="0"/>
    <s v="None"/>
    <n v="8"/>
    <s v="6-10"/>
    <n v="6"/>
    <n v="3"/>
    <x v="1"/>
    <n v="6"/>
    <s v="Experienced"/>
    <n v="2"/>
    <n v="0"/>
    <x v="0"/>
    <n v="1"/>
    <n v="0"/>
    <m/>
    <m/>
    <n v="0"/>
    <m/>
    <n v="0"/>
    <m/>
    <n v="0"/>
    <m/>
    <n v="0"/>
    <m/>
    <n v="0"/>
    <m/>
    <m/>
    <m/>
    <m/>
    <m/>
    <m/>
    <m/>
    <m/>
    <x v="0"/>
    <m/>
    <m/>
    <m/>
    <m/>
    <m/>
    <b v="1"/>
    <b v="1"/>
    <b v="1"/>
    <n v="0"/>
    <n v="0"/>
  </r>
  <r>
    <n v="38"/>
    <x v="1"/>
    <x v="0"/>
    <n v="1333"/>
    <x v="1"/>
    <n v="1"/>
    <s v="Near"/>
    <n v="3"/>
    <s v="Bachelor"/>
    <s v="Technical Degree"/>
    <n v="1"/>
    <n v="950"/>
    <n v="4"/>
    <x v="2"/>
    <x v="0"/>
    <n v="80"/>
    <n v="3"/>
    <s v="High"/>
    <n v="3"/>
    <s v="Senior"/>
    <x v="7"/>
    <n v="1"/>
    <x v="3"/>
    <x v="1"/>
    <n v="13582"/>
    <x v="2"/>
    <n v="16292"/>
    <n v="1"/>
    <s v="Y"/>
    <x v="1"/>
    <n v="13"/>
    <n v="3"/>
    <s v="Meet Expect"/>
    <n v="2"/>
    <s v="Medium"/>
    <n v="80"/>
    <n v="1"/>
    <s v="Basic"/>
    <n v="15"/>
    <s v="11-20"/>
    <n v="3"/>
    <n v="3"/>
    <x v="1"/>
    <n v="15"/>
    <s v="Veteran"/>
    <n v="12"/>
    <n v="5"/>
    <x v="2"/>
    <n v="11"/>
    <n v="0"/>
    <m/>
    <m/>
    <n v="0"/>
    <m/>
    <n v="0"/>
    <m/>
    <n v="0"/>
    <m/>
    <n v="0"/>
    <m/>
    <n v="0"/>
    <m/>
    <m/>
    <m/>
    <m/>
    <m/>
    <m/>
    <m/>
    <m/>
    <x v="0"/>
    <m/>
    <m/>
    <m/>
    <m/>
    <m/>
    <b v="1"/>
    <b v="1"/>
    <b v="1"/>
    <n v="0"/>
    <n v="0"/>
  </r>
  <r>
    <n v="32"/>
    <x v="1"/>
    <x v="2"/>
    <n v="1184"/>
    <x v="1"/>
    <n v="1"/>
    <s v="Near"/>
    <n v="3"/>
    <s v="Bachelor"/>
    <s v="Life Sciences"/>
    <n v="1"/>
    <n v="951"/>
    <n v="3"/>
    <x v="1"/>
    <x v="0"/>
    <n v="70"/>
    <n v="2"/>
    <s v="Medium"/>
    <n v="1"/>
    <s v="Entry Level"/>
    <x v="2"/>
    <n v="2"/>
    <x v="1"/>
    <x v="1"/>
    <n v="2332"/>
    <x v="1"/>
    <n v="3974"/>
    <n v="6"/>
    <s v="Y"/>
    <x v="1"/>
    <n v="20"/>
    <n v="4"/>
    <s v="Exceed Expect"/>
    <n v="3"/>
    <s v="High"/>
    <n v="80"/>
    <n v="0"/>
    <s v="None"/>
    <n v="5"/>
    <s v="0-5"/>
    <n v="3"/>
    <n v="3"/>
    <x v="1"/>
    <n v="3"/>
    <s v="Early Career"/>
    <n v="0"/>
    <n v="0"/>
    <x v="0"/>
    <n v="2"/>
    <n v="0"/>
    <m/>
    <m/>
    <n v="0"/>
    <m/>
    <n v="0"/>
    <m/>
    <n v="0"/>
    <m/>
    <n v="0"/>
    <m/>
    <n v="0"/>
    <m/>
    <m/>
    <m/>
    <m/>
    <m/>
    <m/>
    <m/>
    <m/>
    <x v="2"/>
    <m/>
    <m/>
    <m/>
    <m/>
    <m/>
    <b v="1"/>
    <b v="1"/>
    <b v="1"/>
    <n v="0"/>
    <n v="0"/>
  </r>
  <r>
    <n v="25"/>
    <x v="0"/>
    <x v="0"/>
    <n v="867"/>
    <x v="0"/>
    <n v="19"/>
    <s v="Far"/>
    <n v="2"/>
    <s v="College"/>
    <s v="Marketing"/>
    <n v="1"/>
    <n v="952"/>
    <n v="3"/>
    <x v="1"/>
    <x v="1"/>
    <n v="36"/>
    <n v="2"/>
    <s v="Medium"/>
    <n v="1"/>
    <s v="Entry Level"/>
    <x v="6"/>
    <n v="2"/>
    <x v="1"/>
    <x v="1"/>
    <n v="2413"/>
    <x v="1"/>
    <n v="18798"/>
    <n v="1"/>
    <s v="Y"/>
    <x v="0"/>
    <n v="18"/>
    <n v="3"/>
    <s v="Meet Expect"/>
    <n v="3"/>
    <s v="High"/>
    <n v="80"/>
    <n v="3"/>
    <s v="High"/>
    <n v="1"/>
    <s v="0-5"/>
    <n v="2"/>
    <n v="3"/>
    <x v="1"/>
    <n v="1"/>
    <s v="New Employee"/>
    <n v="0"/>
    <n v="0"/>
    <x v="0"/>
    <n v="0"/>
    <n v="0"/>
    <m/>
    <m/>
    <n v="0"/>
    <m/>
    <n v="0"/>
    <m/>
    <n v="0"/>
    <m/>
    <n v="0"/>
    <m/>
    <n v="0"/>
    <m/>
    <m/>
    <m/>
    <m/>
    <m/>
    <m/>
    <m/>
    <m/>
    <x v="3"/>
    <m/>
    <m/>
    <m/>
    <m/>
    <m/>
    <b v="1"/>
    <b v="1"/>
    <b v="1"/>
    <n v="1"/>
    <n v="1"/>
  </r>
  <r>
    <n v="40"/>
    <x v="1"/>
    <x v="0"/>
    <n v="658"/>
    <x v="0"/>
    <n v="10"/>
    <s v="Near"/>
    <n v="4"/>
    <s v="Master"/>
    <s v="Marketing"/>
    <n v="1"/>
    <n v="954"/>
    <n v="1"/>
    <x v="3"/>
    <x v="1"/>
    <n v="67"/>
    <n v="2"/>
    <s v="Medium"/>
    <n v="3"/>
    <s v="Senior"/>
    <x v="0"/>
    <n v="2"/>
    <x v="1"/>
    <x v="2"/>
    <n v="9705"/>
    <x v="2"/>
    <n v="20652"/>
    <n v="2"/>
    <s v="Y"/>
    <x v="1"/>
    <n v="12"/>
    <n v="3"/>
    <s v="Meet Expect"/>
    <n v="2"/>
    <s v="Medium"/>
    <n v="80"/>
    <n v="1"/>
    <s v="Basic"/>
    <n v="11"/>
    <s v="11-20"/>
    <n v="2"/>
    <n v="2"/>
    <x v="2"/>
    <n v="1"/>
    <s v="New Employee"/>
    <n v="0"/>
    <n v="0"/>
    <x v="0"/>
    <n v="0"/>
    <n v="0"/>
    <m/>
    <m/>
    <n v="0"/>
    <m/>
    <n v="0"/>
    <m/>
    <n v="0"/>
    <m/>
    <n v="0"/>
    <m/>
    <n v="0"/>
    <m/>
    <m/>
    <m/>
    <m/>
    <m/>
    <m/>
    <m/>
    <m/>
    <x v="0"/>
    <m/>
    <m/>
    <m/>
    <m/>
    <m/>
    <b v="1"/>
    <b v="1"/>
    <b v="1"/>
    <n v="0"/>
    <n v="0"/>
  </r>
  <r>
    <n v="26"/>
    <x v="1"/>
    <x v="1"/>
    <n v="1283"/>
    <x v="0"/>
    <n v="1"/>
    <s v="Near"/>
    <n v="3"/>
    <s v="Bachelor"/>
    <s v="Medical"/>
    <n v="1"/>
    <n v="956"/>
    <n v="3"/>
    <x v="1"/>
    <x v="1"/>
    <n v="52"/>
    <n v="2"/>
    <s v="Medium"/>
    <n v="2"/>
    <s v="Junior"/>
    <x v="0"/>
    <n v="1"/>
    <x v="3"/>
    <x v="0"/>
    <n v="4294"/>
    <x v="0"/>
    <n v="11148"/>
    <n v="1"/>
    <s v="Y"/>
    <x v="1"/>
    <n v="12"/>
    <n v="3"/>
    <s v="Meet Expect"/>
    <n v="2"/>
    <s v="Medium"/>
    <n v="80"/>
    <n v="0"/>
    <s v="None"/>
    <n v="7"/>
    <s v="6-10"/>
    <n v="2"/>
    <n v="3"/>
    <x v="1"/>
    <n v="7"/>
    <s v="Experienced"/>
    <n v="7"/>
    <n v="0"/>
    <x v="0"/>
    <n v="7"/>
    <n v="0"/>
    <m/>
    <m/>
    <n v="0"/>
    <m/>
    <n v="0"/>
    <m/>
    <n v="0"/>
    <m/>
    <n v="0"/>
    <m/>
    <n v="0"/>
    <m/>
    <m/>
    <m/>
    <m/>
    <m/>
    <m/>
    <m/>
    <m/>
    <x v="2"/>
    <m/>
    <m/>
    <m/>
    <m/>
    <m/>
    <b v="1"/>
    <b v="1"/>
    <b v="1"/>
    <n v="0"/>
    <n v="0"/>
  </r>
  <r>
    <n v="41"/>
    <x v="1"/>
    <x v="0"/>
    <n v="263"/>
    <x v="1"/>
    <n v="6"/>
    <s v="Near"/>
    <n v="3"/>
    <s v="Bachelor"/>
    <s v="Medical"/>
    <n v="1"/>
    <n v="957"/>
    <n v="4"/>
    <x v="2"/>
    <x v="1"/>
    <n v="59"/>
    <n v="3"/>
    <s v="High"/>
    <n v="1"/>
    <s v="Entry Level"/>
    <x v="2"/>
    <n v="1"/>
    <x v="3"/>
    <x v="0"/>
    <n v="4721"/>
    <x v="0"/>
    <n v="3119"/>
    <n v="2"/>
    <s v="Y"/>
    <x v="0"/>
    <n v="13"/>
    <n v="3"/>
    <s v="Meet Expect"/>
    <n v="3"/>
    <s v="High"/>
    <n v="80"/>
    <n v="0"/>
    <s v="None"/>
    <n v="20"/>
    <s v="11-20"/>
    <n v="3"/>
    <n v="3"/>
    <x v="1"/>
    <n v="18"/>
    <s v="Veteran"/>
    <n v="13"/>
    <n v="2"/>
    <x v="1"/>
    <n v="17"/>
    <n v="0"/>
    <m/>
    <m/>
    <n v="0"/>
    <m/>
    <n v="0"/>
    <m/>
    <n v="0"/>
    <m/>
    <n v="0"/>
    <m/>
    <n v="0"/>
    <m/>
    <m/>
    <m/>
    <m/>
    <m/>
    <m/>
    <m/>
    <m/>
    <x v="0"/>
    <m/>
    <m/>
    <m/>
    <m/>
    <m/>
    <b v="1"/>
    <b v="1"/>
    <b v="1"/>
    <n v="0"/>
    <n v="1"/>
  </r>
  <r>
    <n v="36"/>
    <x v="1"/>
    <x v="0"/>
    <n v="938"/>
    <x v="1"/>
    <n v="2"/>
    <s v="Near"/>
    <n v="4"/>
    <s v="Master"/>
    <s v="Medical"/>
    <n v="1"/>
    <n v="958"/>
    <n v="3"/>
    <x v="1"/>
    <x v="1"/>
    <n v="79"/>
    <n v="3"/>
    <s v="High"/>
    <n v="1"/>
    <s v="Entry Level"/>
    <x v="2"/>
    <n v="3"/>
    <x v="2"/>
    <x v="0"/>
    <n v="2519"/>
    <x v="1"/>
    <n v="12287"/>
    <n v="4"/>
    <s v="Y"/>
    <x v="1"/>
    <n v="21"/>
    <n v="4"/>
    <s v="Exceed Expect"/>
    <n v="3"/>
    <s v="High"/>
    <n v="80"/>
    <n v="0"/>
    <s v="None"/>
    <n v="16"/>
    <s v="11-20"/>
    <n v="6"/>
    <n v="3"/>
    <x v="1"/>
    <n v="11"/>
    <s v="Veteran"/>
    <n v="8"/>
    <n v="3"/>
    <x v="1"/>
    <n v="9"/>
    <n v="0"/>
    <m/>
    <m/>
    <n v="0"/>
    <m/>
    <n v="0"/>
    <m/>
    <n v="0"/>
    <m/>
    <n v="0"/>
    <m/>
    <n v="0"/>
    <m/>
    <m/>
    <m/>
    <m/>
    <m/>
    <m/>
    <m/>
    <m/>
    <x v="0"/>
    <m/>
    <m/>
    <m/>
    <m/>
    <m/>
    <b v="1"/>
    <b v="1"/>
    <b v="1"/>
    <n v="0"/>
    <n v="0"/>
  </r>
  <r>
    <n v="19"/>
    <x v="0"/>
    <x v="0"/>
    <n v="419"/>
    <x v="0"/>
    <n v="21"/>
    <s v="Very Far"/>
    <n v="3"/>
    <s v="Bachelor"/>
    <s v="Other"/>
    <n v="1"/>
    <n v="959"/>
    <n v="4"/>
    <x v="2"/>
    <x v="1"/>
    <n v="37"/>
    <n v="2"/>
    <s v="Medium"/>
    <n v="1"/>
    <s v="Entry Level"/>
    <x v="6"/>
    <n v="2"/>
    <x v="1"/>
    <x v="0"/>
    <n v="2121"/>
    <x v="1"/>
    <n v="9947"/>
    <n v="1"/>
    <s v="Y"/>
    <x v="0"/>
    <n v="13"/>
    <n v="3"/>
    <s v="Meet Expect"/>
    <n v="2"/>
    <s v="Medium"/>
    <n v="80"/>
    <n v="0"/>
    <s v="None"/>
    <n v="1"/>
    <s v="0-5"/>
    <n v="3"/>
    <n v="4"/>
    <x v="3"/>
    <n v="1"/>
    <s v="New Employee"/>
    <n v="0"/>
    <n v="0"/>
    <x v="0"/>
    <n v="0"/>
    <n v="0"/>
    <m/>
    <m/>
    <n v="0"/>
    <m/>
    <n v="0"/>
    <m/>
    <n v="0"/>
    <m/>
    <n v="0"/>
    <m/>
    <n v="0"/>
    <m/>
    <m/>
    <m/>
    <m/>
    <m/>
    <m/>
    <m/>
    <m/>
    <x v="3"/>
    <m/>
    <m/>
    <m/>
    <m/>
    <m/>
    <b v="1"/>
    <b v="1"/>
    <b v="1"/>
    <n v="1"/>
    <n v="1"/>
  </r>
  <r>
    <n v="20"/>
    <x v="0"/>
    <x v="0"/>
    <n v="129"/>
    <x v="1"/>
    <n v="4"/>
    <s v="Near"/>
    <n v="3"/>
    <s v="Bachelor"/>
    <s v="Technical Degree"/>
    <n v="1"/>
    <n v="960"/>
    <n v="1"/>
    <x v="3"/>
    <x v="1"/>
    <n v="84"/>
    <n v="3"/>
    <s v="High"/>
    <n v="1"/>
    <s v="Entry Level"/>
    <x v="2"/>
    <n v="1"/>
    <x v="3"/>
    <x v="0"/>
    <n v="2973"/>
    <x v="1"/>
    <n v="13008"/>
    <n v="1"/>
    <s v="Y"/>
    <x v="1"/>
    <n v="19"/>
    <n v="3"/>
    <s v="Meet Expect"/>
    <n v="2"/>
    <s v="Medium"/>
    <n v="80"/>
    <n v="0"/>
    <s v="None"/>
    <n v="1"/>
    <s v="0-5"/>
    <n v="2"/>
    <n v="3"/>
    <x v="1"/>
    <n v="1"/>
    <s v="New Employee"/>
    <n v="0"/>
    <n v="0"/>
    <x v="0"/>
    <n v="0"/>
    <n v="0"/>
    <m/>
    <m/>
    <n v="0"/>
    <m/>
    <n v="0"/>
    <m/>
    <n v="0"/>
    <m/>
    <n v="0"/>
    <m/>
    <n v="0"/>
    <m/>
    <m/>
    <m/>
    <m/>
    <m/>
    <m/>
    <m/>
    <m/>
    <x v="3"/>
    <m/>
    <m/>
    <m/>
    <m/>
    <m/>
    <b v="1"/>
    <b v="1"/>
    <b v="1"/>
    <n v="1"/>
    <n v="0"/>
  </r>
  <r>
    <n v="31"/>
    <x v="1"/>
    <x v="0"/>
    <n v="616"/>
    <x v="1"/>
    <n v="12"/>
    <s v="Far"/>
    <n v="3"/>
    <s v="Bachelor"/>
    <s v="Medical"/>
    <n v="1"/>
    <n v="961"/>
    <n v="4"/>
    <x v="2"/>
    <x v="0"/>
    <n v="41"/>
    <n v="3"/>
    <s v="High"/>
    <n v="2"/>
    <s v="Junior"/>
    <x v="4"/>
    <n v="4"/>
    <x v="0"/>
    <x v="1"/>
    <n v="5855"/>
    <x v="0"/>
    <n v="17369"/>
    <n v="0"/>
    <s v="Y"/>
    <x v="0"/>
    <n v="11"/>
    <n v="3"/>
    <s v="Meet Expect"/>
    <n v="3"/>
    <s v="High"/>
    <n v="80"/>
    <n v="2"/>
    <s v="Medium"/>
    <n v="10"/>
    <s v="6-10"/>
    <n v="2"/>
    <n v="1"/>
    <x v="0"/>
    <n v="9"/>
    <s v="Veteran"/>
    <n v="7"/>
    <n v="8"/>
    <x v="2"/>
    <n v="5"/>
    <n v="0"/>
    <m/>
    <m/>
    <n v="0"/>
    <m/>
    <n v="0"/>
    <m/>
    <n v="0"/>
    <m/>
    <n v="0"/>
    <m/>
    <n v="0"/>
    <m/>
    <m/>
    <m/>
    <m/>
    <m/>
    <m/>
    <m/>
    <m/>
    <x v="2"/>
    <m/>
    <m/>
    <m/>
    <m/>
    <m/>
    <b v="1"/>
    <b v="1"/>
    <b v="1"/>
    <n v="0"/>
    <n v="1"/>
  </r>
  <r>
    <n v="40"/>
    <x v="1"/>
    <x v="1"/>
    <n v="1469"/>
    <x v="1"/>
    <n v="9"/>
    <s v="Near"/>
    <n v="4"/>
    <s v="Master"/>
    <s v="Medical"/>
    <n v="1"/>
    <n v="964"/>
    <n v="4"/>
    <x v="2"/>
    <x v="1"/>
    <n v="35"/>
    <n v="3"/>
    <s v="High"/>
    <n v="1"/>
    <s v="Entry Level"/>
    <x v="1"/>
    <n v="2"/>
    <x v="1"/>
    <x v="2"/>
    <n v="3617"/>
    <x v="0"/>
    <n v="25063"/>
    <n v="8"/>
    <s v="Y"/>
    <x v="0"/>
    <n v="14"/>
    <n v="3"/>
    <s v="Meet Expect"/>
    <n v="4"/>
    <s v="Very High"/>
    <n v="80"/>
    <n v="1"/>
    <s v="Basic"/>
    <n v="3"/>
    <s v="0-5"/>
    <n v="2"/>
    <n v="3"/>
    <x v="1"/>
    <n v="1"/>
    <s v="New Employee"/>
    <n v="1"/>
    <n v="0"/>
    <x v="0"/>
    <n v="0"/>
    <n v="0"/>
    <m/>
    <m/>
    <n v="0"/>
    <m/>
    <n v="0"/>
    <m/>
    <n v="0"/>
    <m/>
    <n v="0"/>
    <m/>
    <n v="0"/>
    <m/>
    <m/>
    <m/>
    <m/>
    <m/>
    <m/>
    <m/>
    <m/>
    <x v="0"/>
    <m/>
    <m/>
    <m/>
    <m/>
    <m/>
    <b v="1"/>
    <b v="1"/>
    <b v="1"/>
    <n v="0"/>
    <n v="1"/>
  </r>
  <r>
    <n v="32"/>
    <x v="1"/>
    <x v="0"/>
    <n v="498"/>
    <x v="1"/>
    <n v="3"/>
    <s v="Near"/>
    <n v="4"/>
    <s v="Master"/>
    <s v="Medical"/>
    <n v="1"/>
    <n v="966"/>
    <n v="3"/>
    <x v="1"/>
    <x v="0"/>
    <n v="93"/>
    <n v="3"/>
    <s v="High"/>
    <n v="2"/>
    <s v="Junior"/>
    <x v="3"/>
    <n v="1"/>
    <x v="3"/>
    <x v="1"/>
    <n v="6725"/>
    <x v="0"/>
    <n v="13554"/>
    <n v="1"/>
    <s v="Y"/>
    <x v="1"/>
    <n v="12"/>
    <n v="3"/>
    <s v="Meet Expect"/>
    <n v="3"/>
    <s v="High"/>
    <n v="80"/>
    <n v="1"/>
    <s v="Basic"/>
    <n v="8"/>
    <s v="6-10"/>
    <n v="2"/>
    <n v="4"/>
    <x v="3"/>
    <n v="8"/>
    <s v="Veteran"/>
    <n v="7"/>
    <n v="6"/>
    <x v="2"/>
    <n v="3"/>
    <n v="0"/>
    <m/>
    <m/>
    <n v="0"/>
    <m/>
    <n v="0"/>
    <m/>
    <n v="0"/>
    <m/>
    <n v="0"/>
    <m/>
    <n v="0"/>
    <m/>
    <m/>
    <m/>
    <m/>
    <m/>
    <m/>
    <m/>
    <m/>
    <x v="2"/>
    <m/>
    <m/>
    <m/>
    <m/>
    <m/>
    <b v="1"/>
    <b v="1"/>
    <b v="1"/>
    <n v="0"/>
    <n v="0"/>
  </r>
  <r>
    <n v="36"/>
    <x v="0"/>
    <x v="0"/>
    <n v="530"/>
    <x v="0"/>
    <n v="3"/>
    <s v="Near"/>
    <n v="1"/>
    <s v="Below College"/>
    <s v="Life Sciences"/>
    <n v="1"/>
    <n v="967"/>
    <n v="3"/>
    <x v="1"/>
    <x v="1"/>
    <n v="51"/>
    <n v="2"/>
    <s v="Medium"/>
    <n v="3"/>
    <s v="Senior"/>
    <x v="0"/>
    <n v="4"/>
    <x v="0"/>
    <x v="1"/>
    <n v="10325"/>
    <x v="2"/>
    <n v="5518"/>
    <n v="1"/>
    <s v="Y"/>
    <x v="0"/>
    <n v="11"/>
    <n v="3"/>
    <s v="Meet Expect"/>
    <n v="1"/>
    <s v="Low"/>
    <n v="80"/>
    <n v="1"/>
    <s v="Basic"/>
    <n v="16"/>
    <s v="11-20"/>
    <n v="6"/>
    <n v="3"/>
    <x v="1"/>
    <n v="16"/>
    <s v="Veteran"/>
    <n v="7"/>
    <n v="3"/>
    <x v="1"/>
    <n v="7"/>
    <n v="0"/>
    <m/>
    <m/>
    <n v="0"/>
    <m/>
    <n v="0"/>
    <m/>
    <n v="0"/>
    <m/>
    <n v="0"/>
    <m/>
    <n v="0"/>
    <m/>
    <m/>
    <m/>
    <m/>
    <m/>
    <m/>
    <m/>
    <m/>
    <x v="0"/>
    <m/>
    <m/>
    <m/>
    <m/>
    <m/>
    <b v="1"/>
    <b v="1"/>
    <b v="1"/>
    <n v="1"/>
    <n v="1"/>
  </r>
  <r>
    <n v="33"/>
    <x v="1"/>
    <x v="0"/>
    <n v="1069"/>
    <x v="1"/>
    <n v="1"/>
    <s v="Near"/>
    <n v="3"/>
    <s v="Bachelor"/>
    <s v="Life Sciences"/>
    <n v="1"/>
    <n v="969"/>
    <n v="2"/>
    <x v="0"/>
    <x v="0"/>
    <n v="42"/>
    <n v="2"/>
    <s v="Medium"/>
    <n v="2"/>
    <s v="Junior"/>
    <x v="4"/>
    <n v="4"/>
    <x v="0"/>
    <x v="0"/>
    <n v="6949"/>
    <x v="0"/>
    <n v="12291"/>
    <n v="0"/>
    <s v="Y"/>
    <x v="1"/>
    <n v="14"/>
    <n v="3"/>
    <s v="Meet Expect"/>
    <n v="1"/>
    <s v="Low"/>
    <n v="80"/>
    <n v="0"/>
    <s v="None"/>
    <n v="6"/>
    <s v="6-10"/>
    <n v="3"/>
    <n v="3"/>
    <x v="1"/>
    <n v="5"/>
    <s v="Experienced"/>
    <n v="0"/>
    <n v="1"/>
    <x v="1"/>
    <n v="4"/>
    <n v="0"/>
    <m/>
    <m/>
    <n v="0"/>
    <m/>
    <n v="0"/>
    <m/>
    <n v="0"/>
    <m/>
    <n v="0"/>
    <m/>
    <n v="0"/>
    <m/>
    <m/>
    <m/>
    <m/>
    <m/>
    <m/>
    <m/>
    <m/>
    <x v="2"/>
    <m/>
    <m/>
    <m/>
    <m/>
    <m/>
    <b v="1"/>
    <b v="1"/>
    <b v="1"/>
    <n v="0"/>
    <n v="0"/>
  </r>
  <r>
    <n v="37"/>
    <x v="0"/>
    <x v="0"/>
    <n v="625"/>
    <x v="0"/>
    <n v="1"/>
    <s v="Near"/>
    <n v="4"/>
    <s v="Master"/>
    <s v="Life Sciences"/>
    <n v="1"/>
    <n v="970"/>
    <n v="1"/>
    <x v="3"/>
    <x v="1"/>
    <n v="46"/>
    <n v="2"/>
    <s v="Medium"/>
    <n v="3"/>
    <s v="Senior"/>
    <x v="0"/>
    <n v="3"/>
    <x v="2"/>
    <x v="1"/>
    <n v="10609"/>
    <x v="2"/>
    <n v="14922"/>
    <n v="5"/>
    <s v="Y"/>
    <x v="1"/>
    <n v="11"/>
    <n v="3"/>
    <s v="Meet Expect"/>
    <n v="3"/>
    <s v="High"/>
    <n v="80"/>
    <n v="0"/>
    <s v="None"/>
    <n v="17"/>
    <s v="11-20"/>
    <n v="2"/>
    <n v="1"/>
    <x v="0"/>
    <n v="14"/>
    <s v="Veteran"/>
    <n v="1"/>
    <n v="11"/>
    <x v="2"/>
    <n v="7"/>
    <n v="0"/>
    <m/>
    <m/>
    <n v="0"/>
    <m/>
    <n v="0"/>
    <m/>
    <n v="0"/>
    <m/>
    <n v="0"/>
    <m/>
    <n v="0"/>
    <m/>
    <m/>
    <m/>
    <m/>
    <m/>
    <m/>
    <m/>
    <m/>
    <x v="0"/>
    <m/>
    <m/>
    <m/>
    <m/>
    <m/>
    <b v="1"/>
    <b v="1"/>
    <b v="1"/>
    <n v="1"/>
    <n v="0"/>
  </r>
  <r>
    <n v="45"/>
    <x v="1"/>
    <x v="2"/>
    <n v="805"/>
    <x v="1"/>
    <n v="4"/>
    <s v="Near"/>
    <n v="2"/>
    <s v="College"/>
    <s v="Life Sciences"/>
    <n v="1"/>
    <n v="972"/>
    <n v="3"/>
    <x v="1"/>
    <x v="1"/>
    <n v="57"/>
    <n v="3"/>
    <s v="High"/>
    <n v="2"/>
    <s v="Junior"/>
    <x v="2"/>
    <n v="2"/>
    <x v="1"/>
    <x v="1"/>
    <n v="4447"/>
    <x v="0"/>
    <n v="23163"/>
    <n v="1"/>
    <s v="Y"/>
    <x v="1"/>
    <n v="12"/>
    <n v="3"/>
    <s v="Meet Expect"/>
    <n v="2"/>
    <s v="Medium"/>
    <n v="80"/>
    <n v="0"/>
    <s v="None"/>
    <n v="9"/>
    <s v="6-10"/>
    <n v="5"/>
    <n v="2"/>
    <x v="2"/>
    <n v="9"/>
    <s v="Veteran"/>
    <n v="7"/>
    <n v="0"/>
    <x v="0"/>
    <n v="8"/>
    <n v="0"/>
    <m/>
    <m/>
    <n v="0"/>
    <m/>
    <n v="0"/>
    <m/>
    <n v="0"/>
    <m/>
    <n v="0"/>
    <m/>
    <n v="0"/>
    <m/>
    <m/>
    <m/>
    <m/>
    <m/>
    <m/>
    <m/>
    <m/>
    <x v="0"/>
    <m/>
    <m/>
    <m/>
    <m/>
    <m/>
    <b v="1"/>
    <b v="1"/>
    <b v="1"/>
    <n v="0"/>
    <n v="0"/>
  </r>
  <r>
    <n v="29"/>
    <x v="1"/>
    <x v="1"/>
    <n v="1404"/>
    <x v="0"/>
    <n v="20"/>
    <s v="Far"/>
    <n v="3"/>
    <s v="Bachelor"/>
    <s v="Technical Degree"/>
    <n v="1"/>
    <n v="974"/>
    <n v="3"/>
    <x v="1"/>
    <x v="0"/>
    <n v="84"/>
    <n v="3"/>
    <s v="High"/>
    <n v="1"/>
    <s v="Entry Level"/>
    <x v="6"/>
    <n v="4"/>
    <x v="0"/>
    <x v="1"/>
    <n v="2157"/>
    <x v="1"/>
    <n v="18203"/>
    <n v="1"/>
    <s v="Y"/>
    <x v="1"/>
    <n v="15"/>
    <n v="3"/>
    <s v="Meet Expect"/>
    <n v="2"/>
    <s v="Medium"/>
    <n v="80"/>
    <n v="1"/>
    <s v="Basic"/>
    <n v="3"/>
    <s v="0-5"/>
    <n v="5"/>
    <n v="3"/>
    <x v="1"/>
    <n v="3"/>
    <s v="Early Career"/>
    <n v="1"/>
    <n v="0"/>
    <x v="0"/>
    <n v="2"/>
    <n v="0"/>
    <m/>
    <m/>
    <n v="0"/>
    <m/>
    <n v="0"/>
    <m/>
    <n v="0"/>
    <m/>
    <n v="0"/>
    <m/>
    <n v="0"/>
    <m/>
    <m/>
    <m/>
    <m/>
    <m/>
    <m/>
    <m/>
    <m/>
    <x v="2"/>
    <m/>
    <m/>
    <m/>
    <m/>
    <m/>
    <b v="1"/>
    <b v="1"/>
    <b v="1"/>
    <n v="0"/>
    <n v="0"/>
  </r>
  <r>
    <n v="35"/>
    <x v="1"/>
    <x v="0"/>
    <n v="1219"/>
    <x v="0"/>
    <n v="18"/>
    <s v="Far"/>
    <n v="3"/>
    <s v="Bachelor"/>
    <s v="Medical"/>
    <n v="1"/>
    <n v="975"/>
    <n v="3"/>
    <x v="1"/>
    <x v="0"/>
    <n v="86"/>
    <n v="3"/>
    <s v="High"/>
    <n v="2"/>
    <s v="Junior"/>
    <x v="0"/>
    <n v="3"/>
    <x v="2"/>
    <x v="1"/>
    <n v="4601"/>
    <x v="0"/>
    <n v="6179"/>
    <n v="1"/>
    <s v="Y"/>
    <x v="1"/>
    <n v="16"/>
    <n v="3"/>
    <s v="Meet Expect"/>
    <n v="2"/>
    <s v="Medium"/>
    <n v="80"/>
    <n v="0"/>
    <s v="None"/>
    <n v="5"/>
    <s v="0-5"/>
    <n v="3"/>
    <n v="3"/>
    <x v="1"/>
    <n v="5"/>
    <s v="Experienced"/>
    <n v="2"/>
    <n v="1"/>
    <x v="1"/>
    <n v="0"/>
    <n v="0"/>
    <m/>
    <m/>
    <n v="0"/>
    <m/>
    <n v="0"/>
    <m/>
    <n v="0"/>
    <m/>
    <n v="0"/>
    <m/>
    <n v="0"/>
    <m/>
    <m/>
    <m/>
    <m/>
    <m/>
    <m/>
    <m/>
    <m/>
    <x v="2"/>
    <m/>
    <m/>
    <m/>
    <m/>
    <m/>
    <b v="1"/>
    <b v="1"/>
    <b v="1"/>
    <n v="0"/>
    <n v="0"/>
  </r>
  <r>
    <n v="52"/>
    <x v="1"/>
    <x v="0"/>
    <n v="1053"/>
    <x v="1"/>
    <n v="1"/>
    <s v="Near"/>
    <n v="2"/>
    <s v="College"/>
    <s v="Life Sciences"/>
    <n v="1"/>
    <n v="976"/>
    <n v="4"/>
    <x v="2"/>
    <x v="1"/>
    <n v="70"/>
    <n v="3"/>
    <s v="High"/>
    <n v="4"/>
    <s v="Manager"/>
    <x v="5"/>
    <n v="4"/>
    <x v="0"/>
    <x v="1"/>
    <n v="17099"/>
    <x v="2"/>
    <n v="13829"/>
    <n v="2"/>
    <s v="Y"/>
    <x v="1"/>
    <n v="15"/>
    <n v="3"/>
    <s v="Meet Expect"/>
    <n v="2"/>
    <s v="Medium"/>
    <n v="80"/>
    <n v="1"/>
    <s v="Basic"/>
    <n v="26"/>
    <s v="20+"/>
    <n v="2"/>
    <n v="2"/>
    <x v="2"/>
    <n v="9"/>
    <s v="Veteran"/>
    <n v="8"/>
    <n v="7"/>
    <x v="2"/>
    <n v="8"/>
    <n v="0"/>
    <m/>
    <m/>
    <n v="0"/>
    <m/>
    <n v="0"/>
    <m/>
    <n v="0"/>
    <m/>
    <n v="0"/>
    <m/>
    <n v="0"/>
    <m/>
    <m/>
    <m/>
    <m/>
    <m/>
    <m/>
    <m/>
    <m/>
    <x v="1"/>
    <m/>
    <m/>
    <m/>
    <m/>
    <m/>
    <b v="1"/>
    <b v="1"/>
    <b v="1"/>
    <n v="0"/>
    <n v="0"/>
  </r>
  <r>
    <n v="58"/>
    <x v="0"/>
    <x v="0"/>
    <n v="289"/>
    <x v="1"/>
    <n v="2"/>
    <s v="Near"/>
    <n v="3"/>
    <s v="Bachelor"/>
    <s v="Technical Degree"/>
    <n v="1"/>
    <n v="977"/>
    <n v="4"/>
    <x v="2"/>
    <x v="1"/>
    <n v="51"/>
    <n v="3"/>
    <s v="High"/>
    <n v="1"/>
    <s v="Entry Level"/>
    <x v="1"/>
    <n v="3"/>
    <x v="2"/>
    <x v="0"/>
    <n v="2479"/>
    <x v="1"/>
    <n v="26227"/>
    <n v="4"/>
    <s v="Y"/>
    <x v="1"/>
    <n v="24"/>
    <n v="4"/>
    <s v="Exceed Expect"/>
    <n v="1"/>
    <s v="Low"/>
    <n v="80"/>
    <n v="0"/>
    <s v="None"/>
    <n v="7"/>
    <s v="6-10"/>
    <n v="4"/>
    <n v="3"/>
    <x v="1"/>
    <n v="1"/>
    <s v="New Employee"/>
    <n v="0"/>
    <n v="0"/>
    <x v="0"/>
    <n v="0"/>
    <n v="0"/>
    <m/>
    <m/>
    <n v="0"/>
    <m/>
    <n v="0"/>
    <m/>
    <n v="0"/>
    <m/>
    <n v="0"/>
    <m/>
    <n v="0"/>
    <m/>
    <m/>
    <m/>
    <m/>
    <m/>
    <m/>
    <m/>
    <m/>
    <x v="1"/>
    <m/>
    <m/>
    <m/>
    <m/>
    <m/>
    <b v="1"/>
    <b v="1"/>
    <b v="1"/>
    <n v="1"/>
    <n v="0"/>
  </r>
  <r>
    <n v="53"/>
    <x v="1"/>
    <x v="0"/>
    <n v="1376"/>
    <x v="0"/>
    <n v="2"/>
    <s v="Near"/>
    <n v="2"/>
    <s v="College"/>
    <s v="Medical"/>
    <n v="1"/>
    <n v="981"/>
    <n v="3"/>
    <x v="1"/>
    <x v="1"/>
    <n v="45"/>
    <n v="3"/>
    <s v="High"/>
    <n v="4"/>
    <s v="Manager"/>
    <x v="5"/>
    <n v="3"/>
    <x v="2"/>
    <x v="2"/>
    <n v="14852"/>
    <x v="2"/>
    <n v="13938"/>
    <n v="6"/>
    <s v="Y"/>
    <x v="1"/>
    <n v="13"/>
    <n v="3"/>
    <s v="Meet Expect"/>
    <n v="3"/>
    <s v="High"/>
    <n v="80"/>
    <n v="1"/>
    <s v="Basic"/>
    <n v="22"/>
    <s v="20+"/>
    <n v="3"/>
    <n v="4"/>
    <x v="3"/>
    <n v="17"/>
    <s v="Veteran"/>
    <n v="13"/>
    <n v="15"/>
    <x v="2"/>
    <n v="2"/>
    <n v="0"/>
    <m/>
    <m/>
    <n v="0"/>
    <m/>
    <n v="0"/>
    <m/>
    <n v="0"/>
    <m/>
    <n v="0"/>
    <m/>
    <n v="0"/>
    <m/>
    <m/>
    <m/>
    <m/>
    <m/>
    <m/>
    <m/>
    <m/>
    <x v="1"/>
    <m/>
    <m/>
    <m/>
    <m/>
    <m/>
    <b v="1"/>
    <b v="1"/>
    <b v="1"/>
    <n v="0"/>
    <n v="0"/>
  </r>
  <r>
    <n v="30"/>
    <x v="1"/>
    <x v="0"/>
    <n v="231"/>
    <x v="0"/>
    <n v="8"/>
    <s v="Near"/>
    <n v="2"/>
    <s v="College"/>
    <s v="Other"/>
    <n v="1"/>
    <n v="982"/>
    <n v="3"/>
    <x v="1"/>
    <x v="1"/>
    <n v="62"/>
    <n v="3"/>
    <s v="High"/>
    <n v="3"/>
    <s v="Senior"/>
    <x v="0"/>
    <n v="3"/>
    <x v="2"/>
    <x v="2"/>
    <n v="7264"/>
    <x v="2"/>
    <n v="9977"/>
    <n v="5"/>
    <s v="Y"/>
    <x v="1"/>
    <n v="11"/>
    <n v="3"/>
    <s v="Meet Expect"/>
    <n v="1"/>
    <s v="Low"/>
    <n v="80"/>
    <n v="1"/>
    <s v="Basic"/>
    <n v="10"/>
    <s v="6-10"/>
    <n v="2"/>
    <n v="4"/>
    <x v="3"/>
    <n v="8"/>
    <s v="Veteran"/>
    <n v="4"/>
    <n v="7"/>
    <x v="2"/>
    <n v="7"/>
    <n v="0"/>
    <m/>
    <m/>
    <n v="0"/>
    <m/>
    <n v="0"/>
    <m/>
    <n v="0"/>
    <m/>
    <n v="0"/>
    <m/>
    <n v="0"/>
    <m/>
    <m/>
    <m/>
    <m/>
    <m/>
    <m/>
    <m/>
    <m/>
    <x v="2"/>
    <m/>
    <m/>
    <m/>
    <m/>
    <m/>
    <b v="1"/>
    <b v="1"/>
    <b v="1"/>
    <n v="0"/>
    <n v="0"/>
  </r>
  <r>
    <n v="38"/>
    <x v="1"/>
    <x v="2"/>
    <n v="152"/>
    <x v="0"/>
    <n v="10"/>
    <s v="Near"/>
    <n v="3"/>
    <s v="Bachelor"/>
    <s v="Technical Degree"/>
    <n v="1"/>
    <n v="983"/>
    <n v="3"/>
    <x v="1"/>
    <x v="0"/>
    <n v="85"/>
    <n v="3"/>
    <s v="High"/>
    <n v="2"/>
    <s v="Junior"/>
    <x v="0"/>
    <n v="4"/>
    <x v="0"/>
    <x v="0"/>
    <n v="5666"/>
    <x v="0"/>
    <n v="19899"/>
    <n v="1"/>
    <s v="Y"/>
    <x v="0"/>
    <n v="13"/>
    <n v="3"/>
    <s v="Meet Expect"/>
    <n v="2"/>
    <s v="Medium"/>
    <n v="80"/>
    <n v="0"/>
    <s v="None"/>
    <n v="6"/>
    <s v="6-10"/>
    <n v="1"/>
    <n v="3"/>
    <x v="1"/>
    <n v="5"/>
    <s v="Experienced"/>
    <n v="3"/>
    <n v="1"/>
    <x v="1"/>
    <n v="3"/>
    <n v="0"/>
    <m/>
    <m/>
    <n v="0"/>
    <m/>
    <n v="0"/>
    <m/>
    <n v="0"/>
    <m/>
    <n v="0"/>
    <m/>
    <n v="0"/>
    <m/>
    <m/>
    <m/>
    <m/>
    <m/>
    <m/>
    <m/>
    <m/>
    <x v="0"/>
    <m/>
    <m/>
    <m/>
    <m/>
    <m/>
    <b v="1"/>
    <b v="1"/>
    <b v="1"/>
    <n v="0"/>
    <n v="1"/>
  </r>
  <r>
    <n v="35"/>
    <x v="1"/>
    <x v="0"/>
    <n v="882"/>
    <x v="0"/>
    <n v="3"/>
    <s v="Near"/>
    <n v="4"/>
    <s v="Master"/>
    <s v="Life Sciences"/>
    <n v="1"/>
    <n v="984"/>
    <n v="4"/>
    <x v="2"/>
    <x v="1"/>
    <n v="92"/>
    <n v="3"/>
    <s v="High"/>
    <n v="3"/>
    <s v="Senior"/>
    <x v="0"/>
    <n v="4"/>
    <x v="0"/>
    <x v="2"/>
    <n v="7823"/>
    <x v="2"/>
    <n v="6812"/>
    <n v="6"/>
    <s v="Y"/>
    <x v="1"/>
    <n v="13"/>
    <n v="3"/>
    <s v="Meet Expect"/>
    <n v="2"/>
    <s v="Medium"/>
    <n v="80"/>
    <n v="1"/>
    <s v="Basic"/>
    <n v="12"/>
    <s v="11-20"/>
    <n v="2"/>
    <n v="3"/>
    <x v="1"/>
    <n v="10"/>
    <s v="Veteran"/>
    <n v="9"/>
    <n v="0"/>
    <x v="0"/>
    <n v="8"/>
    <n v="0"/>
    <m/>
    <m/>
    <n v="0"/>
    <m/>
    <n v="0"/>
    <m/>
    <n v="0"/>
    <m/>
    <n v="0"/>
    <m/>
    <n v="0"/>
    <m/>
    <m/>
    <m/>
    <m/>
    <m/>
    <m/>
    <m/>
    <m/>
    <x v="2"/>
    <m/>
    <m/>
    <m/>
    <m/>
    <m/>
    <b v="1"/>
    <b v="1"/>
    <b v="1"/>
    <n v="0"/>
    <n v="0"/>
  </r>
  <r>
    <n v="39"/>
    <x v="1"/>
    <x v="0"/>
    <n v="903"/>
    <x v="0"/>
    <n v="2"/>
    <s v="Near"/>
    <n v="5"/>
    <s v="Doctor"/>
    <s v="Life Sciences"/>
    <n v="1"/>
    <n v="985"/>
    <n v="1"/>
    <x v="3"/>
    <x v="1"/>
    <n v="41"/>
    <n v="4"/>
    <s v="Very High"/>
    <n v="3"/>
    <s v="Senior"/>
    <x v="0"/>
    <n v="3"/>
    <x v="2"/>
    <x v="0"/>
    <n v="7880"/>
    <x v="2"/>
    <n v="2560"/>
    <n v="0"/>
    <s v="Y"/>
    <x v="1"/>
    <n v="18"/>
    <n v="3"/>
    <s v="Meet Expect"/>
    <n v="4"/>
    <s v="Very High"/>
    <n v="80"/>
    <n v="0"/>
    <s v="None"/>
    <n v="9"/>
    <s v="6-10"/>
    <n v="3"/>
    <n v="3"/>
    <x v="1"/>
    <n v="8"/>
    <s v="Veteran"/>
    <n v="7"/>
    <n v="0"/>
    <x v="0"/>
    <n v="7"/>
    <n v="0"/>
    <m/>
    <m/>
    <n v="0"/>
    <m/>
    <n v="0"/>
    <m/>
    <n v="0"/>
    <m/>
    <n v="0"/>
    <m/>
    <n v="0"/>
    <m/>
    <m/>
    <m/>
    <m/>
    <m/>
    <m/>
    <m/>
    <m/>
    <x v="0"/>
    <m/>
    <m/>
    <m/>
    <m/>
    <m/>
    <b v="1"/>
    <b v="1"/>
    <b v="1"/>
    <n v="0"/>
    <n v="0"/>
  </r>
  <r>
    <n v="40"/>
    <x v="0"/>
    <x v="2"/>
    <n v="1479"/>
    <x v="0"/>
    <n v="24"/>
    <s v="Very Far"/>
    <n v="3"/>
    <s v="Bachelor"/>
    <s v="Life Sciences"/>
    <n v="1"/>
    <n v="986"/>
    <n v="2"/>
    <x v="0"/>
    <x v="0"/>
    <n v="100"/>
    <n v="4"/>
    <s v="Very High"/>
    <n v="4"/>
    <s v="Manager"/>
    <x v="0"/>
    <n v="2"/>
    <x v="1"/>
    <x v="0"/>
    <n v="13194"/>
    <x v="2"/>
    <n v="17071"/>
    <n v="4"/>
    <s v="Y"/>
    <x v="0"/>
    <n v="16"/>
    <n v="3"/>
    <s v="Meet Expect"/>
    <n v="4"/>
    <s v="Very High"/>
    <n v="80"/>
    <n v="0"/>
    <s v="None"/>
    <n v="22"/>
    <s v="20+"/>
    <n v="2"/>
    <n v="2"/>
    <x v="2"/>
    <n v="1"/>
    <s v="New Employee"/>
    <n v="0"/>
    <n v="0"/>
    <x v="0"/>
    <n v="0"/>
    <n v="0"/>
    <m/>
    <m/>
    <n v="0"/>
    <m/>
    <n v="0"/>
    <m/>
    <n v="0"/>
    <m/>
    <n v="0"/>
    <m/>
    <n v="0"/>
    <m/>
    <m/>
    <m/>
    <m/>
    <m/>
    <m/>
    <m/>
    <m/>
    <x v="0"/>
    <m/>
    <m/>
    <m/>
    <m/>
    <m/>
    <b v="1"/>
    <b v="1"/>
    <b v="1"/>
    <n v="1"/>
    <n v="1"/>
  </r>
  <r>
    <n v="47"/>
    <x v="1"/>
    <x v="1"/>
    <n v="1379"/>
    <x v="1"/>
    <n v="16"/>
    <s v="Far"/>
    <n v="4"/>
    <s v="Master"/>
    <s v="Medical"/>
    <n v="1"/>
    <n v="987"/>
    <n v="3"/>
    <x v="1"/>
    <x v="1"/>
    <n v="64"/>
    <n v="4"/>
    <s v="Very High"/>
    <n v="2"/>
    <s v="Junior"/>
    <x v="3"/>
    <n v="3"/>
    <x v="2"/>
    <x v="2"/>
    <n v="5067"/>
    <x v="0"/>
    <n v="6759"/>
    <n v="1"/>
    <s v="Y"/>
    <x v="0"/>
    <n v="19"/>
    <n v="3"/>
    <s v="Meet Expect"/>
    <n v="3"/>
    <s v="High"/>
    <n v="80"/>
    <n v="0"/>
    <s v="None"/>
    <n v="20"/>
    <s v="11-20"/>
    <n v="3"/>
    <n v="4"/>
    <x v="3"/>
    <n v="19"/>
    <s v="Veteran"/>
    <n v="10"/>
    <n v="2"/>
    <x v="1"/>
    <n v="7"/>
    <n v="0"/>
    <m/>
    <m/>
    <n v="0"/>
    <m/>
    <n v="0"/>
    <m/>
    <n v="0"/>
    <m/>
    <n v="0"/>
    <m/>
    <n v="0"/>
    <m/>
    <m/>
    <m/>
    <m/>
    <m/>
    <m/>
    <m/>
    <m/>
    <x v="1"/>
    <m/>
    <m/>
    <m/>
    <m/>
    <m/>
    <b v="1"/>
    <b v="1"/>
    <b v="1"/>
    <n v="0"/>
    <n v="1"/>
  </r>
  <r>
    <n v="36"/>
    <x v="1"/>
    <x v="2"/>
    <n v="1229"/>
    <x v="0"/>
    <n v="8"/>
    <s v="Near"/>
    <n v="4"/>
    <s v="Master"/>
    <s v="Technical Degree"/>
    <n v="1"/>
    <n v="990"/>
    <n v="1"/>
    <x v="3"/>
    <x v="1"/>
    <n v="84"/>
    <n v="3"/>
    <s v="High"/>
    <n v="2"/>
    <s v="Junior"/>
    <x v="0"/>
    <n v="4"/>
    <x v="0"/>
    <x v="2"/>
    <n v="5079"/>
    <x v="0"/>
    <n v="25952"/>
    <n v="4"/>
    <s v="Y"/>
    <x v="1"/>
    <n v="13"/>
    <n v="3"/>
    <s v="Meet Expect"/>
    <n v="4"/>
    <s v="Very High"/>
    <n v="80"/>
    <n v="2"/>
    <s v="Medium"/>
    <n v="12"/>
    <s v="11-20"/>
    <n v="3"/>
    <n v="3"/>
    <x v="1"/>
    <n v="7"/>
    <s v="Experienced"/>
    <n v="7"/>
    <n v="0"/>
    <x v="0"/>
    <n v="7"/>
    <n v="0"/>
    <m/>
    <m/>
    <n v="0"/>
    <m/>
    <n v="0"/>
    <m/>
    <n v="0"/>
    <m/>
    <n v="0"/>
    <m/>
    <n v="0"/>
    <m/>
    <m/>
    <m/>
    <m/>
    <m/>
    <m/>
    <m/>
    <m/>
    <x v="0"/>
    <m/>
    <m/>
    <m/>
    <m/>
    <m/>
    <b v="1"/>
    <b v="1"/>
    <b v="1"/>
    <n v="0"/>
    <n v="0"/>
  </r>
  <r>
    <n v="31"/>
    <x v="0"/>
    <x v="2"/>
    <n v="335"/>
    <x v="1"/>
    <n v="9"/>
    <s v="Near"/>
    <n v="2"/>
    <s v="College"/>
    <s v="Medical"/>
    <n v="1"/>
    <n v="991"/>
    <n v="3"/>
    <x v="1"/>
    <x v="1"/>
    <n v="46"/>
    <n v="2"/>
    <s v="Medium"/>
    <n v="1"/>
    <s v="Entry Level"/>
    <x v="1"/>
    <n v="1"/>
    <x v="3"/>
    <x v="0"/>
    <n v="2321"/>
    <x v="1"/>
    <n v="10322"/>
    <n v="0"/>
    <s v="Y"/>
    <x v="0"/>
    <n v="22"/>
    <n v="4"/>
    <s v="Exceed Expect"/>
    <n v="1"/>
    <s v="Low"/>
    <n v="80"/>
    <n v="0"/>
    <s v="None"/>
    <n v="4"/>
    <s v="0-5"/>
    <n v="0"/>
    <n v="3"/>
    <x v="1"/>
    <n v="3"/>
    <s v="Early Career"/>
    <n v="2"/>
    <n v="1"/>
    <x v="1"/>
    <n v="2"/>
    <n v="0"/>
    <m/>
    <m/>
    <n v="0"/>
    <m/>
    <n v="0"/>
    <m/>
    <n v="0"/>
    <m/>
    <n v="0"/>
    <m/>
    <n v="0"/>
    <m/>
    <m/>
    <m/>
    <m/>
    <m/>
    <m/>
    <m/>
    <m/>
    <x v="2"/>
    <m/>
    <m/>
    <m/>
    <m/>
    <m/>
    <b v="1"/>
    <b v="1"/>
    <b v="1"/>
    <n v="1"/>
    <n v="1"/>
  </r>
  <r>
    <n v="33"/>
    <x v="1"/>
    <x v="2"/>
    <n v="722"/>
    <x v="0"/>
    <n v="17"/>
    <s v="Far"/>
    <n v="3"/>
    <s v="Bachelor"/>
    <s v="Life Sciences"/>
    <n v="1"/>
    <n v="992"/>
    <n v="4"/>
    <x v="2"/>
    <x v="1"/>
    <n v="38"/>
    <n v="3"/>
    <s v="High"/>
    <n v="4"/>
    <s v="Manager"/>
    <x v="5"/>
    <n v="3"/>
    <x v="2"/>
    <x v="0"/>
    <n v="17444"/>
    <x v="2"/>
    <n v="20489"/>
    <n v="1"/>
    <s v="Y"/>
    <x v="1"/>
    <n v="11"/>
    <n v="3"/>
    <s v="Meet Expect"/>
    <n v="4"/>
    <s v="Very High"/>
    <n v="80"/>
    <n v="0"/>
    <s v="None"/>
    <n v="10"/>
    <s v="6-10"/>
    <n v="2"/>
    <n v="3"/>
    <x v="1"/>
    <n v="10"/>
    <s v="Veteran"/>
    <n v="8"/>
    <n v="6"/>
    <x v="2"/>
    <n v="0"/>
    <n v="0"/>
    <m/>
    <m/>
    <n v="0"/>
    <m/>
    <n v="0"/>
    <m/>
    <n v="0"/>
    <m/>
    <n v="0"/>
    <m/>
    <n v="0"/>
    <m/>
    <m/>
    <m/>
    <m/>
    <m/>
    <m/>
    <m/>
    <m/>
    <x v="2"/>
    <m/>
    <m/>
    <m/>
    <m/>
    <m/>
    <b v="1"/>
    <b v="1"/>
    <b v="1"/>
    <n v="0"/>
    <n v="0"/>
  </r>
  <r>
    <n v="29"/>
    <x v="0"/>
    <x v="0"/>
    <n v="906"/>
    <x v="1"/>
    <n v="10"/>
    <s v="Near"/>
    <n v="3"/>
    <s v="Bachelor"/>
    <s v="Life Sciences"/>
    <n v="1"/>
    <n v="994"/>
    <n v="4"/>
    <x v="2"/>
    <x v="0"/>
    <n v="92"/>
    <n v="2"/>
    <s v="Medium"/>
    <n v="1"/>
    <s v="Entry Level"/>
    <x v="1"/>
    <n v="1"/>
    <x v="3"/>
    <x v="0"/>
    <n v="2404"/>
    <x v="1"/>
    <n v="11479"/>
    <n v="6"/>
    <s v="Y"/>
    <x v="0"/>
    <n v="20"/>
    <n v="4"/>
    <s v="Exceed Expect"/>
    <n v="3"/>
    <s v="High"/>
    <n v="80"/>
    <n v="0"/>
    <s v="None"/>
    <n v="3"/>
    <s v="0-5"/>
    <n v="5"/>
    <n v="3"/>
    <x v="1"/>
    <n v="0"/>
    <s v="New Employee"/>
    <n v="0"/>
    <n v="0"/>
    <x v="0"/>
    <n v="0"/>
    <n v="0"/>
    <m/>
    <m/>
    <n v="0"/>
    <m/>
    <n v="0"/>
    <m/>
    <n v="0"/>
    <m/>
    <n v="0"/>
    <m/>
    <n v="0"/>
    <m/>
    <m/>
    <m/>
    <m/>
    <m/>
    <m/>
    <m/>
    <m/>
    <x v="2"/>
    <m/>
    <m/>
    <m/>
    <m/>
    <m/>
    <b v="1"/>
    <b v="1"/>
    <b v="1"/>
    <n v="1"/>
    <n v="1"/>
  </r>
  <r>
    <n v="33"/>
    <x v="1"/>
    <x v="0"/>
    <n v="461"/>
    <x v="1"/>
    <n v="13"/>
    <s v="Far"/>
    <n v="1"/>
    <s v="Below College"/>
    <s v="Life Sciences"/>
    <n v="1"/>
    <n v="995"/>
    <n v="2"/>
    <x v="0"/>
    <x v="0"/>
    <n v="53"/>
    <n v="3"/>
    <s v="High"/>
    <n v="1"/>
    <s v="Entry Level"/>
    <x v="1"/>
    <n v="4"/>
    <x v="0"/>
    <x v="0"/>
    <n v="3452"/>
    <x v="0"/>
    <n v="17241"/>
    <n v="3"/>
    <s v="Y"/>
    <x v="1"/>
    <n v="18"/>
    <n v="3"/>
    <s v="Meet Expect"/>
    <n v="1"/>
    <s v="Low"/>
    <n v="80"/>
    <n v="0"/>
    <s v="None"/>
    <n v="5"/>
    <s v="0-5"/>
    <n v="4"/>
    <n v="3"/>
    <x v="1"/>
    <n v="3"/>
    <s v="Early Career"/>
    <n v="2"/>
    <n v="0"/>
    <x v="0"/>
    <n v="2"/>
    <n v="0"/>
    <m/>
    <m/>
    <n v="0"/>
    <m/>
    <n v="0"/>
    <m/>
    <n v="0"/>
    <m/>
    <n v="0"/>
    <m/>
    <n v="0"/>
    <m/>
    <m/>
    <m/>
    <m/>
    <m/>
    <m/>
    <m/>
    <m/>
    <x v="2"/>
    <m/>
    <m/>
    <m/>
    <m/>
    <m/>
    <b v="1"/>
    <b v="1"/>
    <b v="1"/>
    <n v="0"/>
    <n v="0"/>
  </r>
  <r>
    <n v="45"/>
    <x v="1"/>
    <x v="0"/>
    <n v="974"/>
    <x v="1"/>
    <n v="1"/>
    <s v="Near"/>
    <n v="4"/>
    <s v="Master"/>
    <s v="Medical"/>
    <n v="1"/>
    <n v="996"/>
    <n v="4"/>
    <x v="2"/>
    <x v="0"/>
    <n v="91"/>
    <n v="3"/>
    <s v="High"/>
    <n v="1"/>
    <s v="Entry Level"/>
    <x v="2"/>
    <n v="4"/>
    <x v="0"/>
    <x v="2"/>
    <n v="2270"/>
    <x v="1"/>
    <n v="11005"/>
    <n v="3"/>
    <s v="Y"/>
    <x v="1"/>
    <n v="14"/>
    <n v="3"/>
    <s v="Meet Expect"/>
    <n v="4"/>
    <s v="Very High"/>
    <n v="80"/>
    <n v="2"/>
    <s v="Medium"/>
    <n v="8"/>
    <s v="6-10"/>
    <n v="2"/>
    <n v="3"/>
    <x v="1"/>
    <n v="5"/>
    <s v="Experienced"/>
    <n v="3"/>
    <n v="0"/>
    <x v="0"/>
    <n v="2"/>
    <n v="0"/>
    <m/>
    <m/>
    <n v="0"/>
    <m/>
    <n v="0"/>
    <m/>
    <n v="0"/>
    <m/>
    <n v="0"/>
    <m/>
    <n v="0"/>
    <m/>
    <m/>
    <m/>
    <m/>
    <m/>
    <m/>
    <m/>
    <m/>
    <x v="0"/>
    <m/>
    <m/>
    <m/>
    <m/>
    <m/>
    <b v="1"/>
    <b v="1"/>
    <b v="1"/>
    <n v="0"/>
    <n v="0"/>
  </r>
  <r>
    <n v="50"/>
    <x v="1"/>
    <x v="0"/>
    <n v="1126"/>
    <x v="1"/>
    <n v="1"/>
    <s v="Near"/>
    <n v="2"/>
    <s v="College"/>
    <s v="Medical"/>
    <n v="1"/>
    <n v="997"/>
    <n v="4"/>
    <x v="2"/>
    <x v="1"/>
    <n v="66"/>
    <n v="3"/>
    <s v="High"/>
    <n v="4"/>
    <s v="Manager"/>
    <x v="7"/>
    <n v="4"/>
    <x v="0"/>
    <x v="2"/>
    <n v="17399"/>
    <x v="2"/>
    <n v="6615"/>
    <n v="9"/>
    <s v="Y"/>
    <x v="1"/>
    <n v="22"/>
    <n v="4"/>
    <s v="Exceed Expect"/>
    <n v="3"/>
    <s v="High"/>
    <n v="80"/>
    <n v="1"/>
    <s v="Basic"/>
    <n v="32"/>
    <s v="20+"/>
    <n v="1"/>
    <n v="2"/>
    <x v="2"/>
    <n v="5"/>
    <s v="Experienced"/>
    <n v="4"/>
    <n v="1"/>
    <x v="1"/>
    <n v="3"/>
    <n v="0"/>
    <m/>
    <m/>
    <n v="0"/>
    <m/>
    <n v="0"/>
    <m/>
    <n v="0"/>
    <m/>
    <n v="0"/>
    <m/>
    <n v="0"/>
    <m/>
    <m/>
    <m/>
    <m/>
    <m/>
    <m/>
    <m/>
    <m/>
    <x v="1"/>
    <m/>
    <m/>
    <m/>
    <m/>
    <m/>
    <b v="1"/>
    <b v="1"/>
    <b v="1"/>
    <n v="0"/>
    <n v="0"/>
  </r>
  <r>
    <n v="33"/>
    <x v="1"/>
    <x v="1"/>
    <n v="827"/>
    <x v="1"/>
    <n v="1"/>
    <s v="Near"/>
    <n v="4"/>
    <s v="Master"/>
    <s v="Other"/>
    <n v="1"/>
    <n v="998"/>
    <n v="3"/>
    <x v="1"/>
    <x v="0"/>
    <n v="84"/>
    <n v="4"/>
    <s v="Very High"/>
    <n v="2"/>
    <s v="Junior"/>
    <x v="4"/>
    <n v="2"/>
    <x v="1"/>
    <x v="1"/>
    <n v="5488"/>
    <x v="0"/>
    <n v="20161"/>
    <n v="1"/>
    <s v="Y"/>
    <x v="0"/>
    <n v="13"/>
    <n v="3"/>
    <s v="Meet Expect"/>
    <n v="1"/>
    <s v="Low"/>
    <n v="80"/>
    <n v="1"/>
    <s v="Basic"/>
    <n v="6"/>
    <s v="6-10"/>
    <n v="2"/>
    <n v="3"/>
    <x v="1"/>
    <n v="6"/>
    <s v="Experienced"/>
    <n v="5"/>
    <n v="1"/>
    <x v="1"/>
    <n v="2"/>
    <n v="0"/>
    <m/>
    <m/>
    <n v="0"/>
    <m/>
    <n v="0"/>
    <m/>
    <n v="0"/>
    <m/>
    <n v="0"/>
    <m/>
    <n v="0"/>
    <m/>
    <m/>
    <m/>
    <m/>
    <m/>
    <m/>
    <m/>
    <m/>
    <x v="2"/>
    <m/>
    <m/>
    <m/>
    <m/>
    <m/>
    <b v="1"/>
    <b v="1"/>
    <b v="1"/>
    <n v="0"/>
    <n v="1"/>
  </r>
  <r>
    <n v="41"/>
    <x v="1"/>
    <x v="1"/>
    <n v="840"/>
    <x v="1"/>
    <n v="9"/>
    <s v="Near"/>
    <n v="3"/>
    <s v="Bachelor"/>
    <s v="Medical"/>
    <n v="1"/>
    <n v="999"/>
    <n v="1"/>
    <x v="3"/>
    <x v="1"/>
    <n v="64"/>
    <n v="3"/>
    <s v="High"/>
    <n v="5"/>
    <s v="Director"/>
    <x v="7"/>
    <n v="3"/>
    <x v="2"/>
    <x v="2"/>
    <n v="19419"/>
    <x v="2"/>
    <n v="3735"/>
    <n v="2"/>
    <s v="Y"/>
    <x v="1"/>
    <n v="17"/>
    <n v="3"/>
    <s v="Meet Expect"/>
    <n v="2"/>
    <s v="Medium"/>
    <n v="80"/>
    <n v="1"/>
    <s v="Basic"/>
    <n v="21"/>
    <s v="20+"/>
    <n v="2"/>
    <n v="4"/>
    <x v="3"/>
    <n v="18"/>
    <s v="Veteran"/>
    <n v="16"/>
    <n v="0"/>
    <x v="0"/>
    <n v="11"/>
    <n v="0"/>
    <m/>
    <m/>
    <n v="0"/>
    <m/>
    <n v="0"/>
    <m/>
    <n v="0"/>
    <m/>
    <n v="0"/>
    <m/>
    <n v="0"/>
    <m/>
    <m/>
    <m/>
    <m/>
    <m/>
    <m/>
    <m/>
    <m/>
    <x v="0"/>
    <m/>
    <m/>
    <m/>
    <m/>
    <m/>
    <b v="1"/>
    <b v="1"/>
    <b v="1"/>
    <n v="0"/>
    <n v="0"/>
  </r>
  <r>
    <n v="27"/>
    <x v="1"/>
    <x v="0"/>
    <n v="1134"/>
    <x v="1"/>
    <n v="16"/>
    <s v="Far"/>
    <n v="4"/>
    <s v="Master"/>
    <s v="Technical Degree"/>
    <n v="1"/>
    <n v="1001"/>
    <n v="3"/>
    <x v="1"/>
    <x v="0"/>
    <n v="37"/>
    <n v="3"/>
    <s v="High"/>
    <n v="1"/>
    <s v="Entry Level"/>
    <x v="2"/>
    <n v="2"/>
    <x v="1"/>
    <x v="1"/>
    <n v="2811"/>
    <x v="1"/>
    <n v="12086"/>
    <n v="9"/>
    <s v="Y"/>
    <x v="1"/>
    <n v="14"/>
    <n v="3"/>
    <s v="Meet Expect"/>
    <n v="2"/>
    <s v="Medium"/>
    <n v="80"/>
    <n v="1"/>
    <s v="Basic"/>
    <n v="4"/>
    <s v="0-5"/>
    <n v="2"/>
    <n v="3"/>
    <x v="1"/>
    <n v="2"/>
    <s v="Early Career"/>
    <n v="2"/>
    <n v="2"/>
    <x v="1"/>
    <n v="2"/>
    <n v="0"/>
    <m/>
    <m/>
    <n v="0"/>
    <m/>
    <n v="0"/>
    <m/>
    <n v="0"/>
    <m/>
    <n v="0"/>
    <m/>
    <n v="0"/>
    <m/>
    <m/>
    <m/>
    <m/>
    <m/>
    <m/>
    <m/>
    <m/>
    <x v="2"/>
    <m/>
    <m/>
    <m/>
    <m/>
    <m/>
    <b v="1"/>
    <b v="1"/>
    <b v="1"/>
    <n v="0"/>
    <n v="0"/>
  </r>
  <r>
    <n v="45"/>
    <x v="1"/>
    <x v="2"/>
    <n v="248"/>
    <x v="1"/>
    <n v="23"/>
    <s v="Very Far"/>
    <n v="2"/>
    <s v="College"/>
    <s v="Life Sciences"/>
    <n v="1"/>
    <n v="1002"/>
    <n v="4"/>
    <x v="2"/>
    <x v="1"/>
    <n v="42"/>
    <n v="3"/>
    <s v="High"/>
    <n v="2"/>
    <s v="Junior"/>
    <x v="2"/>
    <n v="1"/>
    <x v="3"/>
    <x v="1"/>
    <n v="3633"/>
    <x v="0"/>
    <n v="14039"/>
    <n v="1"/>
    <s v="Y"/>
    <x v="0"/>
    <n v="15"/>
    <n v="3"/>
    <s v="Meet Expect"/>
    <n v="3"/>
    <s v="High"/>
    <n v="80"/>
    <n v="1"/>
    <s v="Basic"/>
    <n v="9"/>
    <s v="6-10"/>
    <n v="2"/>
    <n v="3"/>
    <x v="1"/>
    <n v="9"/>
    <s v="Veteran"/>
    <n v="8"/>
    <n v="0"/>
    <x v="0"/>
    <n v="8"/>
    <n v="0"/>
    <m/>
    <m/>
    <n v="0"/>
    <m/>
    <n v="0"/>
    <m/>
    <n v="0"/>
    <m/>
    <n v="0"/>
    <m/>
    <n v="0"/>
    <m/>
    <m/>
    <m/>
    <m/>
    <m/>
    <m/>
    <m/>
    <m/>
    <x v="0"/>
    <m/>
    <m/>
    <m/>
    <m/>
    <m/>
    <b v="1"/>
    <b v="1"/>
    <b v="1"/>
    <n v="0"/>
    <n v="1"/>
  </r>
  <r>
    <n v="47"/>
    <x v="1"/>
    <x v="0"/>
    <n v="955"/>
    <x v="0"/>
    <n v="4"/>
    <s v="Near"/>
    <n v="2"/>
    <s v="College"/>
    <s v="Life Sciences"/>
    <n v="1"/>
    <n v="1003"/>
    <n v="4"/>
    <x v="2"/>
    <x v="0"/>
    <n v="83"/>
    <n v="3"/>
    <s v="High"/>
    <n v="2"/>
    <s v="Junior"/>
    <x v="0"/>
    <n v="4"/>
    <x v="0"/>
    <x v="0"/>
    <n v="4163"/>
    <x v="0"/>
    <n v="8571"/>
    <n v="1"/>
    <s v="Y"/>
    <x v="0"/>
    <n v="17"/>
    <n v="3"/>
    <s v="Meet Expect"/>
    <n v="3"/>
    <s v="High"/>
    <n v="80"/>
    <n v="0"/>
    <s v="None"/>
    <n v="9"/>
    <s v="6-10"/>
    <n v="0"/>
    <n v="3"/>
    <x v="1"/>
    <n v="9"/>
    <s v="Veteran"/>
    <n v="0"/>
    <n v="0"/>
    <x v="0"/>
    <n v="7"/>
    <n v="0"/>
    <m/>
    <m/>
    <n v="0"/>
    <m/>
    <n v="0"/>
    <m/>
    <n v="0"/>
    <m/>
    <n v="0"/>
    <m/>
    <n v="0"/>
    <m/>
    <m/>
    <m/>
    <m/>
    <m/>
    <m/>
    <m/>
    <m/>
    <x v="1"/>
    <m/>
    <m/>
    <m/>
    <m/>
    <m/>
    <b v="1"/>
    <b v="1"/>
    <b v="1"/>
    <n v="0"/>
    <n v="1"/>
  </r>
  <r>
    <n v="30"/>
    <x v="0"/>
    <x v="0"/>
    <n v="138"/>
    <x v="1"/>
    <n v="22"/>
    <s v="Very Far"/>
    <n v="3"/>
    <s v="Bachelor"/>
    <s v="Life Sciences"/>
    <n v="1"/>
    <n v="1004"/>
    <n v="1"/>
    <x v="3"/>
    <x v="0"/>
    <n v="48"/>
    <n v="3"/>
    <s v="High"/>
    <n v="1"/>
    <s v="Entry Level"/>
    <x v="1"/>
    <n v="3"/>
    <x v="2"/>
    <x v="1"/>
    <n v="2132"/>
    <x v="1"/>
    <n v="11539"/>
    <n v="4"/>
    <s v="Y"/>
    <x v="0"/>
    <n v="11"/>
    <n v="3"/>
    <s v="Meet Expect"/>
    <n v="2"/>
    <s v="Medium"/>
    <n v="80"/>
    <n v="0"/>
    <s v="None"/>
    <n v="7"/>
    <s v="6-10"/>
    <n v="2"/>
    <n v="3"/>
    <x v="1"/>
    <n v="5"/>
    <s v="Experienced"/>
    <n v="2"/>
    <n v="0"/>
    <x v="0"/>
    <n v="1"/>
    <n v="0"/>
    <m/>
    <m/>
    <n v="0"/>
    <m/>
    <n v="0"/>
    <m/>
    <n v="0"/>
    <m/>
    <n v="0"/>
    <m/>
    <n v="0"/>
    <m/>
    <m/>
    <m/>
    <m/>
    <m/>
    <m/>
    <m/>
    <m/>
    <x v="2"/>
    <m/>
    <m/>
    <m/>
    <m/>
    <m/>
    <b v="1"/>
    <b v="1"/>
    <b v="1"/>
    <n v="1"/>
    <n v="1"/>
  </r>
  <r>
    <n v="50"/>
    <x v="1"/>
    <x v="0"/>
    <n v="939"/>
    <x v="1"/>
    <n v="24"/>
    <s v="Very Far"/>
    <n v="3"/>
    <s v="Bachelor"/>
    <s v="Life Sciences"/>
    <n v="1"/>
    <n v="1005"/>
    <n v="4"/>
    <x v="2"/>
    <x v="1"/>
    <n v="95"/>
    <n v="3"/>
    <s v="High"/>
    <n v="4"/>
    <s v="Manager"/>
    <x v="3"/>
    <n v="3"/>
    <x v="2"/>
    <x v="1"/>
    <n v="13973"/>
    <x v="2"/>
    <n v="4161"/>
    <n v="3"/>
    <s v="Y"/>
    <x v="0"/>
    <n v="18"/>
    <n v="3"/>
    <s v="Meet Expect"/>
    <n v="4"/>
    <s v="Very High"/>
    <n v="80"/>
    <n v="1"/>
    <s v="Basic"/>
    <n v="22"/>
    <s v="20+"/>
    <n v="2"/>
    <n v="3"/>
    <x v="1"/>
    <n v="12"/>
    <s v="Veteran"/>
    <n v="11"/>
    <n v="1"/>
    <x v="1"/>
    <n v="5"/>
    <n v="0"/>
    <m/>
    <m/>
    <n v="0"/>
    <m/>
    <n v="0"/>
    <m/>
    <n v="0"/>
    <m/>
    <n v="0"/>
    <m/>
    <n v="0"/>
    <m/>
    <m/>
    <m/>
    <m/>
    <m/>
    <m/>
    <m/>
    <m/>
    <x v="1"/>
    <m/>
    <m/>
    <m/>
    <m/>
    <m/>
    <b v="1"/>
    <b v="1"/>
    <b v="1"/>
    <n v="0"/>
    <n v="1"/>
  </r>
  <r>
    <n v="38"/>
    <x v="1"/>
    <x v="1"/>
    <n v="1391"/>
    <x v="1"/>
    <n v="10"/>
    <s v="Near"/>
    <n v="1"/>
    <s v="Below College"/>
    <s v="Medical"/>
    <n v="1"/>
    <n v="1006"/>
    <n v="3"/>
    <x v="1"/>
    <x v="1"/>
    <n v="66"/>
    <n v="3"/>
    <s v="High"/>
    <n v="1"/>
    <s v="Entry Level"/>
    <x v="1"/>
    <n v="3"/>
    <x v="2"/>
    <x v="1"/>
    <n v="2684"/>
    <x v="1"/>
    <n v="12127"/>
    <n v="0"/>
    <s v="Y"/>
    <x v="1"/>
    <n v="17"/>
    <n v="3"/>
    <s v="Meet Expect"/>
    <n v="2"/>
    <s v="Medium"/>
    <n v="80"/>
    <n v="1"/>
    <s v="Basic"/>
    <n v="3"/>
    <s v="0-5"/>
    <n v="0"/>
    <n v="2"/>
    <x v="2"/>
    <n v="2"/>
    <s v="Early Career"/>
    <n v="1"/>
    <n v="0"/>
    <x v="0"/>
    <n v="2"/>
    <n v="0"/>
    <m/>
    <m/>
    <n v="0"/>
    <m/>
    <n v="0"/>
    <m/>
    <n v="0"/>
    <m/>
    <n v="0"/>
    <m/>
    <n v="0"/>
    <m/>
    <m/>
    <m/>
    <m/>
    <m/>
    <m/>
    <m/>
    <m/>
    <x v="0"/>
    <m/>
    <m/>
    <m/>
    <m/>
    <m/>
    <b v="1"/>
    <b v="1"/>
    <b v="1"/>
    <n v="0"/>
    <n v="0"/>
  </r>
  <r>
    <n v="46"/>
    <x v="1"/>
    <x v="0"/>
    <n v="566"/>
    <x v="1"/>
    <n v="7"/>
    <s v="Near"/>
    <n v="2"/>
    <s v="College"/>
    <s v="Medical"/>
    <n v="1"/>
    <n v="1007"/>
    <n v="4"/>
    <x v="2"/>
    <x v="1"/>
    <n v="75"/>
    <n v="3"/>
    <s v="High"/>
    <n v="3"/>
    <s v="Senior"/>
    <x v="3"/>
    <n v="3"/>
    <x v="2"/>
    <x v="2"/>
    <n v="10845"/>
    <x v="2"/>
    <n v="24208"/>
    <n v="6"/>
    <s v="Y"/>
    <x v="1"/>
    <n v="13"/>
    <n v="3"/>
    <s v="Meet Expect"/>
    <n v="2"/>
    <s v="Medium"/>
    <n v="80"/>
    <n v="1"/>
    <s v="Basic"/>
    <n v="13"/>
    <s v="11-20"/>
    <n v="3"/>
    <n v="3"/>
    <x v="1"/>
    <n v="8"/>
    <s v="Veteran"/>
    <n v="7"/>
    <n v="0"/>
    <x v="0"/>
    <n v="7"/>
    <n v="0"/>
    <m/>
    <m/>
    <n v="0"/>
    <m/>
    <n v="0"/>
    <m/>
    <n v="0"/>
    <m/>
    <n v="0"/>
    <m/>
    <n v="0"/>
    <m/>
    <m/>
    <m/>
    <m/>
    <m/>
    <m/>
    <m/>
    <m/>
    <x v="1"/>
    <m/>
    <m/>
    <m/>
    <m/>
    <m/>
    <b v="1"/>
    <b v="1"/>
    <b v="1"/>
    <n v="0"/>
    <n v="0"/>
  </r>
  <r>
    <n v="24"/>
    <x v="1"/>
    <x v="0"/>
    <n v="1206"/>
    <x v="1"/>
    <n v="17"/>
    <s v="Far"/>
    <n v="1"/>
    <s v="Below College"/>
    <s v="Medical"/>
    <n v="1"/>
    <n v="1009"/>
    <n v="4"/>
    <x v="2"/>
    <x v="0"/>
    <n v="41"/>
    <n v="2"/>
    <s v="Medium"/>
    <n v="2"/>
    <s v="Junior"/>
    <x v="3"/>
    <n v="3"/>
    <x v="2"/>
    <x v="2"/>
    <n v="4377"/>
    <x v="0"/>
    <n v="24117"/>
    <n v="1"/>
    <s v="Y"/>
    <x v="1"/>
    <n v="15"/>
    <n v="3"/>
    <s v="Meet Expect"/>
    <n v="2"/>
    <s v="Medium"/>
    <n v="80"/>
    <n v="2"/>
    <s v="Medium"/>
    <n v="5"/>
    <s v="0-5"/>
    <n v="6"/>
    <n v="3"/>
    <x v="1"/>
    <n v="4"/>
    <s v="Experienced"/>
    <n v="2"/>
    <n v="3"/>
    <x v="1"/>
    <n v="2"/>
    <n v="0"/>
    <m/>
    <m/>
    <n v="0"/>
    <m/>
    <n v="0"/>
    <m/>
    <n v="0"/>
    <m/>
    <n v="0"/>
    <m/>
    <n v="0"/>
    <m/>
    <m/>
    <m/>
    <m/>
    <m/>
    <m/>
    <m/>
    <m/>
    <x v="3"/>
    <m/>
    <m/>
    <m/>
    <m/>
    <m/>
    <b v="1"/>
    <b v="1"/>
    <b v="1"/>
    <n v="0"/>
    <n v="0"/>
  </r>
  <r>
    <n v="35"/>
    <x v="0"/>
    <x v="0"/>
    <n v="622"/>
    <x v="1"/>
    <n v="14"/>
    <s v="Far"/>
    <n v="4"/>
    <s v="Master"/>
    <s v="Other"/>
    <n v="1"/>
    <n v="1010"/>
    <n v="3"/>
    <x v="1"/>
    <x v="1"/>
    <n v="39"/>
    <n v="2"/>
    <s v="Medium"/>
    <n v="1"/>
    <s v="Entry Level"/>
    <x v="2"/>
    <n v="2"/>
    <x v="1"/>
    <x v="2"/>
    <n v="3743"/>
    <x v="0"/>
    <n v="10074"/>
    <n v="1"/>
    <s v="Y"/>
    <x v="0"/>
    <n v="24"/>
    <n v="4"/>
    <s v="Exceed Expect"/>
    <n v="4"/>
    <s v="Very High"/>
    <n v="80"/>
    <n v="1"/>
    <s v="Basic"/>
    <n v="5"/>
    <s v="0-5"/>
    <n v="2"/>
    <n v="1"/>
    <x v="0"/>
    <n v="4"/>
    <s v="Experienced"/>
    <n v="2"/>
    <n v="0"/>
    <x v="0"/>
    <n v="2"/>
    <n v="0"/>
    <m/>
    <m/>
    <n v="0"/>
    <m/>
    <n v="0"/>
    <m/>
    <n v="0"/>
    <m/>
    <n v="0"/>
    <m/>
    <n v="0"/>
    <m/>
    <m/>
    <m/>
    <m/>
    <m/>
    <m/>
    <m/>
    <m/>
    <x v="2"/>
    <m/>
    <m/>
    <m/>
    <m/>
    <m/>
    <b v="1"/>
    <b v="1"/>
    <b v="1"/>
    <n v="1"/>
    <n v="1"/>
  </r>
  <r>
    <n v="31"/>
    <x v="1"/>
    <x v="1"/>
    <n v="853"/>
    <x v="1"/>
    <n v="1"/>
    <s v="Near"/>
    <n v="1"/>
    <s v="Below College"/>
    <s v="Life Sciences"/>
    <n v="1"/>
    <n v="1011"/>
    <n v="3"/>
    <x v="1"/>
    <x v="0"/>
    <n v="96"/>
    <n v="3"/>
    <s v="High"/>
    <n v="2"/>
    <s v="Junior"/>
    <x v="3"/>
    <n v="1"/>
    <x v="3"/>
    <x v="1"/>
    <n v="4148"/>
    <x v="0"/>
    <n v="11275"/>
    <n v="1"/>
    <s v="Y"/>
    <x v="1"/>
    <n v="12"/>
    <n v="3"/>
    <s v="Meet Expect"/>
    <n v="3"/>
    <s v="High"/>
    <n v="80"/>
    <n v="1"/>
    <s v="Basic"/>
    <n v="4"/>
    <s v="0-5"/>
    <n v="1"/>
    <n v="3"/>
    <x v="1"/>
    <n v="4"/>
    <s v="Experienced"/>
    <n v="3"/>
    <n v="0"/>
    <x v="0"/>
    <n v="3"/>
    <n v="0"/>
    <m/>
    <m/>
    <n v="0"/>
    <m/>
    <n v="0"/>
    <m/>
    <n v="0"/>
    <m/>
    <n v="0"/>
    <m/>
    <n v="0"/>
    <m/>
    <m/>
    <m/>
    <m/>
    <m/>
    <m/>
    <m/>
    <m/>
    <x v="2"/>
    <m/>
    <m/>
    <m/>
    <m/>
    <m/>
    <b v="1"/>
    <b v="1"/>
    <b v="1"/>
    <n v="0"/>
    <n v="0"/>
  </r>
  <r>
    <n v="18"/>
    <x v="1"/>
    <x v="2"/>
    <n v="287"/>
    <x v="1"/>
    <n v="5"/>
    <s v="Near"/>
    <n v="2"/>
    <s v="College"/>
    <s v="Life Sciences"/>
    <n v="1"/>
    <n v="1012"/>
    <n v="2"/>
    <x v="0"/>
    <x v="1"/>
    <n v="73"/>
    <n v="3"/>
    <s v="High"/>
    <n v="1"/>
    <s v="Entry Level"/>
    <x v="1"/>
    <n v="4"/>
    <x v="0"/>
    <x v="0"/>
    <n v="1051"/>
    <x v="1"/>
    <n v="13493"/>
    <n v="1"/>
    <s v="Y"/>
    <x v="1"/>
    <n v="15"/>
    <n v="3"/>
    <s v="Meet Expect"/>
    <n v="4"/>
    <s v="Very High"/>
    <n v="80"/>
    <n v="0"/>
    <s v="None"/>
    <n v="0"/>
    <s v="0-5"/>
    <n v="2"/>
    <n v="3"/>
    <x v="1"/>
    <n v="0"/>
    <s v="New Employee"/>
    <n v="0"/>
    <n v="0"/>
    <x v="0"/>
    <n v="0"/>
    <n v="0"/>
    <m/>
    <m/>
    <n v="0"/>
    <m/>
    <n v="0"/>
    <m/>
    <n v="0"/>
    <m/>
    <n v="0"/>
    <m/>
    <n v="0"/>
    <m/>
    <m/>
    <m/>
    <m/>
    <m/>
    <m/>
    <m/>
    <m/>
    <x v="3"/>
    <m/>
    <m/>
    <m/>
    <m/>
    <m/>
    <b v="1"/>
    <b v="1"/>
    <b v="1"/>
    <n v="0"/>
    <n v="0"/>
  </r>
  <r>
    <n v="54"/>
    <x v="1"/>
    <x v="0"/>
    <n v="1441"/>
    <x v="1"/>
    <n v="17"/>
    <s v="Far"/>
    <n v="3"/>
    <s v="Bachelor"/>
    <s v="Technical Degree"/>
    <n v="1"/>
    <n v="1013"/>
    <n v="3"/>
    <x v="1"/>
    <x v="0"/>
    <n v="56"/>
    <n v="3"/>
    <s v="High"/>
    <n v="3"/>
    <s v="Senior"/>
    <x v="3"/>
    <n v="3"/>
    <x v="2"/>
    <x v="1"/>
    <n v="10739"/>
    <x v="2"/>
    <n v="13943"/>
    <n v="8"/>
    <s v="Y"/>
    <x v="1"/>
    <n v="11"/>
    <n v="3"/>
    <s v="Meet Expect"/>
    <n v="3"/>
    <s v="High"/>
    <n v="80"/>
    <n v="1"/>
    <s v="Basic"/>
    <n v="22"/>
    <s v="20+"/>
    <n v="2"/>
    <n v="3"/>
    <x v="1"/>
    <n v="10"/>
    <s v="Veteran"/>
    <n v="7"/>
    <n v="0"/>
    <x v="0"/>
    <n v="8"/>
    <n v="0"/>
    <m/>
    <m/>
    <n v="0"/>
    <m/>
    <n v="0"/>
    <m/>
    <n v="0"/>
    <m/>
    <n v="0"/>
    <m/>
    <n v="0"/>
    <m/>
    <m/>
    <m/>
    <m/>
    <m/>
    <m/>
    <m/>
    <m/>
    <x v="1"/>
    <m/>
    <m/>
    <m/>
    <m/>
    <m/>
    <b v="1"/>
    <b v="1"/>
    <b v="1"/>
    <n v="0"/>
    <n v="0"/>
  </r>
  <r>
    <n v="35"/>
    <x v="1"/>
    <x v="0"/>
    <n v="583"/>
    <x v="1"/>
    <n v="25"/>
    <s v="Very Far"/>
    <n v="4"/>
    <s v="Master"/>
    <s v="Medical"/>
    <n v="1"/>
    <n v="1014"/>
    <n v="3"/>
    <x v="1"/>
    <x v="0"/>
    <n v="57"/>
    <n v="3"/>
    <s v="High"/>
    <n v="3"/>
    <s v="Senior"/>
    <x v="4"/>
    <n v="3"/>
    <x v="2"/>
    <x v="2"/>
    <n v="10388"/>
    <x v="2"/>
    <n v="6975"/>
    <n v="1"/>
    <s v="Y"/>
    <x v="0"/>
    <n v="11"/>
    <n v="3"/>
    <s v="Meet Expect"/>
    <n v="3"/>
    <s v="High"/>
    <n v="80"/>
    <n v="1"/>
    <s v="Basic"/>
    <n v="16"/>
    <s v="11-20"/>
    <n v="3"/>
    <n v="2"/>
    <x v="2"/>
    <n v="16"/>
    <s v="Veteran"/>
    <n v="10"/>
    <n v="10"/>
    <x v="2"/>
    <n v="1"/>
    <n v="0"/>
    <m/>
    <m/>
    <n v="0"/>
    <m/>
    <n v="0"/>
    <m/>
    <n v="0"/>
    <m/>
    <n v="0"/>
    <m/>
    <n v="0"/>
    <m/>
    <m/>
    <m/>
    <m/>
    <m/>
    <m/>
    <m/>
    <m/>
    <x v="2"/>
    <m/>
    <m/>
    <m/>
    <m/>
    <m/>
    <b v="1"/>
    <b v="1"/>
    <b v="1"/>
    <n v="0"/>
    <n v="1"/>
  </r>
  <r>
    <n v="30"/>
    <x v="1"/>
    <x v="0"/>
    <n v="153"/>
    <x v="1"/>
    <n v="8"/>
    <s v="Near"/>
    <n v="2"/>
    <s v="College"/>
    <s v="Life Sciences"/>
    <n v="1"/>
    <n v="1015"/>
    <n v="2"/>
    <x v="0"/>
    <x v="0"/>
    <n v="73"/>
    <n v="4"/>
    <s v="Very High"/>
    <n v="3"/>
    <s v="Senior"/>
    <x v="7"/>
    <n v="1"/>
    <x v="3"/>
    <x v="1"/>
    <n v="11416"/>
    <x v="2"/>
    <n v="17802"/>
    <n v="0"/>
    <s v="Y"/>
    <x v="0"/>
    <n v="12"/>
    <n v="3"/>
    <s v="Meet Expect"/>
    <n v="3"/>
    <s v="High"/>
    <n v="80"/>
    <n v="3"/>
    <s v="High"/>
    <n v="9"/>
    <s v="6-10"/>
    <n v="4"/>
    <n v="2"/>
    <x v="2"/>
    <n v="8"/>
    <s v="Veteran"/>
    <n v="7"/>
    <n v="1"/>
    <x v="1"/>
    <n v="7"/>
    <n v="0"/>
    <m/>
    <m/>
    <n v="0"/>
    <m/>
    <n v="0"/>
    <m/>
    <n v="0"/>
    <m/>
    <n v="0"/>
    <m/>
    <n v="0"/>
    <m/>
    <m/>
    <m/>
    <m/>
    <m/>
    <m/>
    <m/>
    <m/>
    <x v="2"/>
    <m/>
    <m/>
    <m/>
    <m/>
    <m/>
    <b v="1"/>
    <b v="1"/>
    <b v="1"/>
    <n v="0"/>
    <n v="1"/>
  </r>
  <r>
    <n v="20"/>
    <x v="0"/>
    <x v="0"/>
    <n v="1097"/>
    <x v="1"/>
    <n v="11"/>
    <s v="Far"/>
    <n v="3"/>
    <s v="Bachelor"/>
    <s v="Medical"/>
    <n v="1"/>
    <n v="1016"/>
    <n v="4"/>
    <x v="2"/>
    <x v="0"/>
    <n v="98"/>
    <n v="2"/>
    <s v="Medium"/>
    <n v="1"/>
    <s v="Entry Level"/>
    <x v="1"/>
    <n v="1"/>
    <x v="3"/>
    <x v="0"/>
    <n v="2600"/>
    <x v="1"/>
    <n v="18275"/>
    <n v="1"/>
    <s v="Y"/>
    <x v="0"/>
    <n v="15"/>
    <n v="3"/>
    <s v="Meet Expect"/>
    <n v="1"/>
    <s v="Low"/>
    <n v="80"/>
    <n v="0"/>
    <s v="None"/>
    <n v="1"/>
    <s v="0-5"/>
    <n v="2"/>
    <n v="3"/>
    <x v="1"/>
    <n v="1"/>
    <s v="New Employee"/>
    <n v="0"/>
    <n v="0"/>
    <x v="0"/>
    <n v="0"/>
    <n v="0"/>
    <m/>
    <m/>
    <n v="0"/>
    <m/>
    <n v="0"/>
    <m/>
    <n v="0"/>
    <m/>
    <n v="0"/>
    <m/>
    <n v="0"/>
    <m/>
    <m/>
    <m/>
    <m/>
    <m/>
    <m/>
    <m/>
    <m/>
    <x v="3"/>
    <m/>
    <m/>
    <m/>
    <m/>
    <m/>
    <b v="1"/>
    <b v="1"/>
    <b v="1"/>
    <n v="1"/>
    <n v="1"/>
  </r>
  <r>
    <n v="30"/>
    <x v="0"/>
    <x v="1"/>
    <n v="109"/>
    <x v="1"/>
    <n v="5"/>
    <s v="Near"/>
    <n v="3"/>
    <s v="Bachelor"/>
    <s v="Medical"/>
    <n v="1"/>
    <n v="1017"/>
    <n v="2"/>
    <x v="0"/>
    <x v="0"/>
    <n v="60"/>
    <n v="3"/>
    <s v="High"/>
    <n v="1"/>
    <s v="Entry Level"/>
    <x v="2"/>
    <n v="2"/>
    <x v="1"/>
    <x v="0"/>
    <n v="2422"/>
    <x v="1"/>
    <n v="25725"/>
    <n v="0"/>
    <s v="Y"/>
    <x v="1"/>
    <n v="17"/>
    <n v="3"/>
    <s v="Meet Expect"/>
    <n v="1"/>
    <s v="Low"/>
    <n v="80"/>
    <n v="0"/>
    <s v="None"/>
    <n v="4"/>
    <s v="0-5"/>
    <n v="3"/>
    <n v="3"/>
    <x v="1"/>
    <n v="3"/>
    <s v="Early Career"/>
    <n v="2"/>
    <n v="1"/>
    <x v="1"/>
    <n v="2"/>
    <n v="0"/>
    <m/>
    <m/>
    <n v="0"/>
    <m/>
    <n v="0"/>
    <m/>
    <n v="0"/>
    <m/>
    <n v="0"/>
    <m/>
    <n v="0"/>
    <m/>
    <m/>
    <m/>
    <m/>
    <m/>
    <m/>
    <m/>
    <m/>
    <x v="2"/>
    <m/>
    <m/>
    <m/>
    <m/>
    <m/>
    <b v="1"/>
    <b v="1"/>
    <b v="1"/>
    <n v="1"/>
    <n v="0"/>
  </r>
  <r>
    <n v="26"/>
    <x v="1"/>
    <x v="0"/>
    <n v="1066"/>
    <x v="1"/>
    <n v="2"/>
    <s v="Near"/>
    <n v="2"/>
    <s v="College"/>
    <s v="Medical"/>
    <n v="1"/>
    <n v="1018"/>
    <n v="4"/>
    <x v="2"/>
    <x v="1"/>
    <n v="32"/>
    <n v="4"/>
    <s v="Very High"/>
    <n v="2"/>
    <s v="Junior"/>
    <x v="3"/>
    <n v="4"/>
    <x v="0"/>
    <x v="1"/>
    <n v="5472"/>
    <x v="0"/>
    <n v="3334"/>
    <n v="1"/>
    <s v="Y"/>
    <x v="1"/>
    <n v="12"/>
    <n v="3"/>
    <s v="Meet Expect"/>
    <n v="2"/>
    <s v="Medium"/>
    <n v="80"/>
    <n v="0"/>
    <s v="None"/>
    <n v="8"/>
    <s v="6-10"/>
    <n v="2"/>
    <n v="3"/>
    <x v="1"/>
    <n v="8"/>
    <s v="Veteran"/>
    <n v="7"/>
    <n v="1"/>
    <x v="1"/>
    <n v="3"/>
    <n v="0"/>
    <m/>
    <m/>
    <n v="0"/>
    <m/>
    <n v="0"/>
    <m/>
    <n v="0"/>
    <m/>
    <n v="0"/>
    <m/>
    <n v="0"/>
    <m/>
    <m/>
    <m/>
    <m/>
    <m/>
    <m/>
    <m/>
    <m/>
    <x v="2"/>
    <m/>
    <m/>
    <m/>
    <m/>
    <m/>
    <b v="1"/>
    <b v="1"/>
    <b v="1"/>
    <n v="0"/>
    <n v="0"/>
  </r>
  <r>
    <n v="22"/>
    <x v="1"/>
    <x v="0"/>
    <n v="217"/>
    <x v="1"/>
    <n v="8"/>
    <s v="Near"/>
    <n v="1"/>
    <s v="Below College"/>
    <s v="Life Sciences"/>
    <n v="1"/>
    <n v="1019"/>
    <n v="2"/>
    <x v="0"/>
    <x v="1"/>
    <n v="94"/>
    <n v="1"/>
    <s v="Low"/>
    <n v="1"/>
    <s v="Entry Level"/>
    <x v="2"/>
    <n v="1"/>
    <x v="3"/>
    <x v="1"/>
    <n v="2451"/>
    <x v="1"/>
    <n v="6881"/>
    <n v="1"/>
    <s v="Y"/>
    <x v="1"/>
    <n v="15"/>
    <n v="3"/>
    <s v="Meet Expect"/>
    <n v="1"/>
    <s v="Low"/>
    <n v="80"/>
    <n v="1"/>
    <s v="Basic"/>
    <n v="4"/>
    <s v="0-5"/>
    <n v="3"/>
    <n v="2"/>
    <x v="2"/>
    <n v="4"/>
    <s v="Experienced"/>
    <n v="3"/>
    <n v="1"/>
    <x v="1"/>
    <n v="1"/>
    <n v="0"/>
    <m/>
    <m/>
    <n v="0"/>
    <m/>
    <n v="0"/>
    <m/>
    <n v="0"/>
    <m/>
    <n v="0"/>
    <m/>
    <n v="0"/>
    <m/>
    <m/>
    <m/>
    <m/>
    <m/>
    <m/>
    <m/>
    <m/>
    <x v="3"/>
    <m/>
    <m/>
    <m/>
    <m/>
    <m/>
    <b v="1"/>
    <b v="1"/>
    <b v="1"/>
    <n v="0"/>
    <n v="0"/>
  </r>
  <r>
    <n v="48"/>
    <x v="1"/>
    <x v="0"/>
    <n v="277"/>
    <x v="1"/>
    <n v="6"/>
    <s v="Near"/>
    <n v="3"/>
    <s v="Bachelor"/>
    <s v="Life Sciences"/>
    <n v="1"/>
    <n v="1022"/>
    <n v="1"/>
    <x v="3"/>
    <x v="1"/>
    <n v="97"/>
    <n v="2"/>
    <s v="Medium"/>
    <n v="2"/>
    <s v="Junior"/>
    <x v="4"/>
    <n v="3"/>
    <x v="2"/>
    <x v="0"/>
    <n v="4240"/>
    <x v="0"/>
    <n v="13119"/>
    <n v="2"/>
    <s v="Y"/>
    <x v="1"/>
    <n v="13"/>
    <n v="3"/>
    <s v="Meet Expect"/>
    <n v="4"/>
    <s v="Very High"/>
    <n v="80"/>
    <n v="0"/>
    <s v="None"/>
    <n v="19"/>
    <s v="11-20"/>
    <n v="0"/>
    <n v="3"/>
    <x v="1"/>
    <n v="2"/>
    <s v="Early Career"/>
    <n v="2"/>
    <n v="2"/>
    <x v="1"/>
    <n v="2"/>
    <n v="0"/>
    <m/>
    <m/>
    <n v="0"/>
    <m/>
    <n v="0"/>
    <m/>
    <n v="0"/>
    <m/>
    <n v="0"/>
    <m/>
    <n v="0"/>
    <m/>
    <m/>
    <m/>
    <m/>
    <m/>
    <m/>
    <m/>
    <m/>
    <x v="1"/>
    <m/>
    <m/>
    <m/>
    <m/>
    <m/>
    <b v="1"/>
    <b v="1"/>
    <b v="1"/>
    <n v="0"/>
    <n v="0"/>
  </r>
  <r>
    <n v="48"/>
    <x v="1"/>
    <x v="0"/>
    <n v="1355"/>
    <x v="1"/>
    <n v="4"/>
    <s v="Near"/>
    <n v="4"/>
    <s v="Master"/>
    <s v="Life Sciences"/>
    <n v="1"/>
    <n v="1024"/>
    <n v="3"/>
    <x v="1"/>
    <x v="1"/>
    <n v="78"/>
    <n v="2"/>
    <s v="Medium"/>
    <n v="3"/>
    <s v="Senior"/>
    <x v="4"/>
    <n v="3"/>
    <x v="2"/>
    <x v="0"/>
    <n v="10999"/>
    <x v="2"/>
    <n v="22245"/>
    <n v="7"/>
    <s v="Y"/>
    <x v="1"/>
    <n v="14"/>
    <n v="3"/>
    <s v="Meet Expect"/>
    <n v="2"/>
    <s v="Medium"/>
    <n v="80"/>
    <n v="0"/>
    <s v="None"/>
    <n v="27"/>
    <s v="20+"/>
    <n v="3"/>
    <n v="3"/>
    <x v="1"/>
    <n v="15"/>
    <s v="Veteran"/>
    <n v="11"/>
    <n v="4"/>
    <x v="2"/>
    <n v="8"/>
    <n v="0"/>
    <m/>
    <m/>
    <n v="0"/>
    <m/>
    <n v="0"/>
    <m/>
    <n v="0"/>
    <m/>
    <n v="0"/>
    <m/>
    <n v="0"/>
    <m/>
    <m/>
    <m/>
    <m/>
    <m/>
    <m/>
    <m/>
    <m/>
    <x v="1"/>
    <m/>
    <m/>
    <m/>
    <m/>
    <m/>
    <b v="1"/>
    <b v="1"/>
    <b v="1"/>
    <n v="0"/>
    <n v="0"/>
  </r>
  <r>
    <n v="41"/>
    <x v="1"/>
    <x v="0"/>
    <n v="549"/>
    <x v="1"/>
    <n v="7"/>
    <s v="Near"/>
    <n v="2"/>
    <s v="College"/>
    <s v="Medical"/>
    <n v="1"/>
    <n v="1025"/>
    <n v="4"/>
    <x v="2"/>
    <x v="0"/>
    <n v="42"/>
    <n v="3"/>
    <s v="High"/>
    <n v="2"/>
    <s v="Junior"/>
    <x v="3"/>
    <n v="3"/>
    <x v="2"/>
    <x v="0"/>
    <n v="5003"/>
    <x v="0"/>
    <n v="23371"/>
    <n v="6"/>
    <s v="Y"/>
    <x v="1"/>
    <n v="14"/>
    <n v="3"/>
    <s v="Meet Expect"/>
    <n v="2"/>
    <s v="Medium"/>
    <n v="80"/>
    <n v="0"/>
    <s v="None"/>
    <n v="8"/>
    <s v="6-10"/>
    <n v="6"/>
    <n v="3"/>
    <x v="1"/>
    <n v="2"/>
    <s v="Early Career"/>
    <n v="2"/>
    <n v="2"/>
    <x v="1"/>
    <n v="1"/>
    <n v="0"/>
    <m/>
    <m/>
    <n v="0"/>
    <m/>
    <n v="0"/>
    <m/>
    <n v="0"/>
    <m/>
    <n v="0"/>
    <m/>
    <n v="0"/>
    <m/>
    <m/>
    <m/>
    <m/>
    <m/>
    <m/>
    <m/>
    <m/>
    <x v="0"/>
    <m/>
    <m/>
    <m/>
    <m/>
    <m/>
    <b v="1"/>
    <b v="1"/>
    <b v="1"/>
    <n v="0"/>
    <n v="0"/>
  </r>
  <r>
    <n v="39"/>
    <x v="1"/>
    <x v="0"/>
    <n v="466"/>
    <x v="1"/>
    <n v="1"/>
    <s v="Near"/>
    <n v="1"/>
    <s v="Below College"/>
    <s v="Life Sciences"/>
    <n v="1"/>
    <n v="1026"/>
    <n v="4"/>
    <x v="2"/>
    <x v="0"/>
    <n v="65"/>
    <n v="2"/>
    <s v="Medium"/>
    <n v="4"/>
    <s v="Manager"/>
    <x v="3"/>
    <n v="4"/>
    <x v="0"/>
    <x v="1"/>
    <n v="12742"/>
    <x v="2"/>
    <n v="7060"/>
    <n v="1"/>
    <s v="Y"/>
    <x v="1"/>
    <n v="16"/>
    <n v="3"/>
    <s v="Meet Expect"/>
    <n v="3"/>
    <s v="High"/>
    <n v="80"/>
    <n v="1"/>
    <s v="Basic"/>
    <n v="21"/>
    <s v="20+"/>
    <n v="3"/>
    <n v="3"/>
    <x v="1"/>
    <n v="21"/>
    <s v="Veteran"/>
    <n v="6"/>
    <n v="11"/>
    <x v="2"/>
    <n v="8"/>
    <n v="0"/>
    <m/>
    <m/>
    <n v="0"/>
    <m/>
    <n v="0"/>
    <m/>
    <n v="0"/>
    <m/>
    <n v="0"/>
    <m/>
    <n v="0"/>
    <m/>
    <m/>
    <m/>
    <m/>
    <m/>
    <m/>
    <m/>
    <m/>
    <x v="0"/>
    <m/>
    <m/>
    <m/>
    <m/>
    <m/>
    <b v="1"/>
    <b v="1"/>
    <b v="1"/>
    <n v="0"/>
    <n v="0"/>
  </r>
  <r>
    <n v="27"/>
    <x v="1"/>
    <x v="0"/>
    <n v="1055"/>
    <x v="1"/>
    <n v="2"/>
    <s v="Near"/>
    <n v="4"/>
    <s v="Master"/>
    <s v="Life Sciences"/>
    <n v="1"/>
    <n v="1027"/>
    <n v="1"/>
    <x v="3"/>
    <x v="0"/>
    <n v="47"/>
    <n v="3"/>
    <s v="High"/>
    <n v="2"/>
    <s v="Junior"/>
    <x v="3"/>
    <n v="4"/>
    <x v="0"/>
    <x v="1"/>
    <n v="4227"/>
    <x v="0"/>
    <n v="4658"/>
    <n v="0"/>
    <s v="Y"/>
    <x v="1"/>
    <n v="18"/>
    <n v="3"/>
    <s v="Meet Expect"/>
    <n v="2"/>
    <s v="Medium"/>
    <n v="80"/>
    <n v="1"/>
    <s v="Basic"/>
    <n v="4"/>
    <s v="0-5"/>
    <n v="2"/>
    <n v="3"/>
    <x v="1"/>
    <n v="3"/>
    <s v="Early Career"/>
    <n v="2"/>
    <n v="2"/>
    <x v="1"/>
    <n v="2"/>
    <n v="0"/>
    <m/>
    <m/>
    <n v="0"/>
    <m/>
    <n v="0"/>
    <m/>
    <n v="0"/>
    <m/>
    <n v="0"/>
    <m/>
    <n v="0"/>
    <m/>
    <m/>
    <m/>
    <m/>
    <m/>
    <m/>
    <m/>
    <m/>
    <x v="2"/>
    <m/>
    <m/>
    <m/>
    <m/>
    <m/>
    <b v="1"/>
    <b v="1"/>
    <b v="1"/>
    <n v="0"/>
    <n v="0"/>
  </r>
  <r>
    <n v="35"/>
    <x v="1"/>
    <x v="0"/>
    <n v="802"/>
    <x v="1"/>
    <n v="10"/>
    <s v="Near"/>
    <n v="3"/>
    <s v="Bachelor"/>
    <s v="Other"/>
    <n v="1"/>
    <n v="1028"/>
    <n v="2"/>
    <x v="0"/>
    <x v="1"/>
    <n v="45"/>
    <n v="3"/>
    <s v="High"/>
    <n v="1"/>
    <s v="Entry Level"/>
    <x v="2"/>
    <n v="4"/>
    <x v="0"/>
    <x v="2"/>
    <n v="3917"/>
    <x v="0"/>
    <n v="9541"/>
    <n v="1"/>
    <s v="Y"/>
    <x v="1"/>
    <n v="20"/>
    <n v="4"/>
    <s v="Exceed Expect"/>
    <n v="1"/>
    <s v="Low"/>
    <n v="80"/>
    <n v="1"/>
    <s v="Basic"/>
    <n v="3"/>
    <s v="0-5"/>
    <n v="4"/>
    <n v="2"/>
    <x v="2"/>
    <n v="3"/>
    <s v="Early Career"/>
    <n v="2"/>
    <n v="1"/>
    <x v="1"/>
    <n v="2"/>
    <n v="0"/>
    <m/>
    <m/>
    <n v="0"/>
    <m/>
    <n v="0"/>
    <m/>
    <n v="0"/>
    <m/>
    <n v="0"/>
    <m/>
    <n v="0"/>
    <m/>
    <m/>
    <m/>
    <m/>
    <m/>
    <m/>
    <m/>
    <m/>
    <x v="2"/>
    <m/>
    <m/>
    <m/>
    <m/>
    <m/>
    <b v="1"/>
    <b v="1"/>
    <b v="1"/>
    <n v="0"/>
    <n v="0"/>
  </r>
  <r>
    <n v="42"/>
    <x v="1"/>
    <x v="0"/>
    <n v="265"/>
    <x v="0"/>
    <n v="5"/>
    <s v="Near"/>
    <n v="2"/>
    <s v="College"/>
    <s v="Marketing"/>
    <n v="1"/>
    <n v="1029"/>
    <n v="4"/>
    <x v="2"/>
    <x v="1"/>
    <n v="90"/>
    <n v="3"/>
    <s v="High"/>
    <n v="5"/>
    <s v="Director"/>
    <x v="5"/>
    <n v="3"/>
    <x v="2"/>
    <x v="1"/>
    <n v="18303"/>
    <x v="2"/>
    <n v="7770"/>
    <n v="6"/>
    <s v="Y"/>
    <x v="1"/>
    <n v="13"/>
    <n v="3"/>
    <s v="Meet Expect"/>
    <n v="2"/>
    <s v="Medium"/>
    <n v="80"/>
    <n v="0"/>
    <s v="None"/>
    <n v="21"/>
    <s v="20+"/>
    <n v="3"/>
    <n v="4"/>
    <x v="3"/>
    <n v="1"/>
    <s v="New Employee"/>
    <n v="0"/>
    <n v="0"/>
    <x v="0"/>
    <n v="0"/>
    <n v="0"/>
    <m/>
    <m/>
    <n v="0"/>
    <m/>
    <n v="0"/>
    <m/>
    <n v="0"/>
    <m/>
    <n v="0"/>
    <m/>
    <n v="0"/>
    <m/>
    <m/>
    <m/>
    <m/>
    <m/>
    <m/>
    <m/>
    <m/>
    <x v="0"/>
    <m/>
    <m/>
    <m/>
    <m/>
    <m/>
    <b v="1"/>
    <b v="1"/>
    <b v="1"/>
    <n v="0"/>
    <n v="0"/>
  </r>
  <r>
    <n v="50"/>
    <x v="1"/>
    <x v="0"/>
    <n v="804"/>
    <x v="1"/>
    <n v="9"/>
    <s v="Near"/>
    <n v="3"/>
    <s v="Bachelor"/>
    <s v="Life Sciences"/>
    <n v="1"/>
    <n v="1030"/>
    <n v="1"/>
    <x v="3"/>
    <x v="1"/>
    <n v="64"/>
    <n v="3"/>
    <s v="High"/>
    <n v="1"/>
    <s v="Entry Level"/>
    <x v="2"/>
    <n v="4"/>
    <x v="0"/>
    <x v="1"/>
    <n v="2380"/>
    <x v="1"/>
    <n v="20165"/>
    <n v="4"/>
    <s v="Y"/>
    <x v="1"/>
    <n v="18"/>
    <n v="3"/>
    <s v="Meet Expect"/>
    <n v="2"/>
    <s v="Medium"/>
    <n v="80"/>
    <n v="0"/>
    <s v="None"/>
    <n v="8"/>
    <s v="6-10"/>
    <n v="5"/>
    <n v="3"/>
    <x v="1"/>
    <n v="1"/>
    <s v="New Employee"/>
    <n v="0"/>
    <n v="0"/>
    <x v="0"/>
    <n v="0"/>
    <n v="0"/>
    <m/>
    <m/>
    <n v="0"/>
    <m/>
    <n v="0"/>
    <m/>
    <n v="0"/>
    <m/>
    <n v="0"/>
    <m/>
    <n v="0"/>
    <m/>
    <m/>
    <m/>
    <m/>
    <m/>
    <m/>
    <m/>
    <m/>
    <x v="1"/>
    <m/>
    <m/>
    <m/>
    <m/>
    <m/>
    <b v="1"/>
    <b v="1"/>
    <b v="1"/>
    <n v="0"/>
    <n v="0"/>
  </r>
  <r>
    <n v="59"/>
    <x v="1"/>
    <x v="0"/>
    <n v="715"/>
    <x v="1"/>
    <n v="2"/>
    <s v="Near"/>
    <n v="3"/>
    <s v="Bachelor"/>
    <s v="Life Sciences"/>
    <n v="1"/>
    <n v="1032"/>
    <n v="3"/>
    <x v="1"/>
    <x v="0"/>
    <n v="69"/>
    <n v="2"/>
    <s v="Medium"/>
    <n v="4"/>
    <s v="Manager"/>
    <x v="3"/>
    <n v="4"/>
    <x v="0"/>
    <x v="0"/>
    <n v="13726"/>
    <x v="2"/>
    <n v="21829"/>
    <n v="3"/>
    <s v="Y"/>
    <x v="0"/>
    <n v="13"/>
    <n v="3"/>
    <s v="Meet Expect"/>
    <n v="1"/>
    <s v="Low"/>
    <n v="80"/>
    <n v="0"/>
    <s v="None"/>
    <n v="30"/>
    <s v="20+"/>
    <n v="4"/>
    <n v="3"/>
    <x v="1"/>
    <n v="5"/>
    <s v="Experienced"/>
    <n v="3"/>
    <n v="4"/>
    <x v="2"/>
    <n v="3"/>
    <n v="0"/>
    <m/>
    <m/>
    <n v="0"/>
    <m/>
    <n v="0"/>
    <m/>
    <n v="0"/>
    <m/>
    <n v="0"/>
    <m/>
    <n v="0"/>
    <m/>
    <m/>
    <m/>
    <m/>
    <m/>
    <m/>
    <m/>
    <m/>
    <x v="1"/>
    <m/>
    <m/>
    <m/>
    <m/>
    <m/>
    <b v="1"/>
    <b v="1"/>
    <b v="1"/>
    <n v="0"/>
    <n v="1"/>
  </r>
  <r>
    <n v="37"/>
    <x v="0"/>
    <x v="0"/>
    <n v="1141"/>
    <x v="1"/>
    <n v="11"/>
    <s v="Far"/>
    <n v="2"/>
    <s v="College"/>
    <s v="Medical"/>
    <n v="1"/>
    <n v="1033"/>
    <n v="1"/>
    <x v="3"/>
    <x v="0"/>
    <n v="61"/>
    <n v="1"/>
    <s v="Low"/>
    <n v="2"/>
    <s v="Junior"/>
    <x v="4"/>
    <n v="2"/>
    <x v="1"/>
    <x v="1"/>
    <n v="4777"/>
    <x v="0"/>
    <n v="14382"/>
    <n v="5"/>
    <s v="Y"/>
    <x v="1"/>
    <n v="15"/>
    <n v="3"/>
    <s v="Meet Expect"/>
    <n v="1"/>
    <s v="Low"/>
    <n v="80"/>
    <n v="0"/>
    <s v="None"/>
    <n v="15"/>
    <s v="11-20"/>
    <n v="2"/>
    <n v="1"/>
    <x v="0"/>
    <n v="1"/>
    <s v="New Employee"/>
    <n v="0"/>
    <n v="0"/>
    <x v="0"/>
    <n v="0"/>
    <n v="0"/>
    <m/>
    <m/>
    <n v="0"/>
    <m/>
    <n v="0"/>
    <m/>
    <n v="0"/>
    <m/>
    <n v="0"/>
    <m/>
    <n v="0"/>
    <m/>
    <m/>
    <m/>
    <m/>
    <m/>
    <m/>
    <m/>
    <m/>
    <x v="0"/>
    <m/>
    <m/>
    <m/>
    <m/>
    <m/>
    <b v="1"/>
    <b v="1"/>
    <b v="1"/>
    <n v="1"/>
    <n v="0"/>
  </r>
  <r>
    <n v="55"/>
    <x v="1"/>
    <x v="1"/>
    <n v="135"/>
    <x v="1"/>
    <n v="18"/>
    <s v="Far"/>
    <n v="4"/>
    <s v="Master"/>
    <s v="Medical"/>
    <n v="1"/>
    <n v="1034"/>
    <n v="3"/>
    <x v="1"/>
    <x v="1"/>
    <n v="62"/>
    <n v="3"/>
    <s v="High"/>
    <n v="2"/>
    <s v="Junior"/>
    <x v="4"/>
    <n v="2"/>
    <x v="1"/>
    <x v="1"/>
    <n v="6385"/>
    <x v="0"/>
    <n v="12992"/>
    <n v="3"/>
    <s v="Y"/>
    <x v="0"/>
    <n v="14"/>
    <n v="3"/>
    <s v="Meet Expect"/>
    <n v="4"/>
    <s v="Very High"/>
    <n v="80"/>
    <n v="2"/>
    <s v="Medium"/>
    <n v="17"/>
    <s v="11-20"/>
    <n v="3"/>
    <n v="3"/>
    <x v="1"/>
    <n v="8"/>
    <s v="Veteran"/>
    <n v="7"/>
    <n v="6"/>
    <x v="2"/>
    <n v="7"/>
    <n v="0"/>
    <m/>
    <m/>
    <n v="0"/>
    <m/>
    <n v="0"/>
    <m/>
    <n v="0"/>
    <m/>
    <n v="0"/>
    <m/>
    <n v="0"/>
    <m/>
    <m/>
    <m/>
    <m/>
    <m/>
    <m/>
    <m/>
    <m/>
    <x v="1"/>
    <m/>
    <m/>
    <m/>
    <m/>
    <m/>
    <b v="1"/>
    <b v="1"/>
    <b v="1"/>
    <n v="0"/>
    <n v="1"/>
  </r>
  <r>
    <n v="41"/>
    <x v="1"/>
    <x v="2"/>
    <n v="247"/>
    <x v="1"/>
    <n v="7"/>
    <s v="Near"/>
    <n v="1"/>
    <s v="Below College"/>
    <s v="Life Sciences"/>
    <n v="1"/>
    <n v="1035"/>
    <n v="2"/>
    <x v="0"/>
    <x v="0"/>
    <n v="55"/>
    <n v="1"/>
    <s v="Low"/>
    <n v="5"/>
    <s v="Director"/>
    <x v="7"/>
    <n v="3"/>
    <x v="2"/>
    <x v="2"/>
    <n v="19973"/>
    <x v="2"/>
    <n v="20284"/>
    <n v="1"/>
    <s v="Y"/>
    <x v="1"/>
    <n v="22"/>
    <n v="4"/>
    <s v="Exceed Expect"/>
    <n v="2"/>
    <s v="Medium"/>
    <n v="80"/>
    <n v="2"/>
    <s v="Medium"/>
    <n v="21"/>
    <s v="20+"/>
    <n v="3"/>
    <n v="3"/>
    <x v="1"/>
    <n v="21"/>
    <s v="Veteran"/>
    <n v="16"/>
    <n v="5"/>
    <x v="2"/>
    <n v="10"/>
    <n v="0"/>
    <m/>
    <m/>
    <n v="0"/>
    <m/>
    <n v="0"/>
    <m/>
    <n v="0"/>
    <m/>
    <n v="0"/>
    <m/>
    <n v="0"/>
    <m/>
    <m/>
    <m/>
    <m/>
    <m/>
    <m/>
    <m/>
    <m/>
    <x v="0"/>
    <m/>
    <m/>
    <m/>
    <m/>
    <m/>
    <b v="1"/>
    <b v="1"/>
    <b v="1"/>
    <n v="0"/>
    <n v="0"/>
  </r>
  <r>
    <n v="38"/>
    <x v="1"/>
    <x v="0"/>
    <n v="1035"/>
    <x v="0"/>
    <n v="3"/>
    <s v="Near"/>
    <n v="4"/>
    <s v="Master"/>
    <s v="Life Sciences"/>
    <n v="1"/>
    <n v="1036"/>
    <n v="2"/>
    <x v="0"/>
    <x v="1"/>
    <n v="42"/>
    <n v="3"/>
    <s v="High"/>
    <n v="2"/>
    <s v="Junior"/>
    <x v="0"/>
    <n v="4"/>
    <x v="0"/>
    <x v="0"/>
    <n v="6861"/>
    <x v="0"/>
    <n v="4981"/>
    <n v="8"/>
    <s v="Y"/>
    <x v="0"/>
    <n v="12"/>
    <n v="3"/>
    <s v="Meet Expect"/>
    <n v="3"/>
    <s v="High"/>
    <n v="80"/>
    <n v="0"/>
    <s v="None"/>
    <n v="19"/>
    <s v="11-20"/>
    <n v="1"/>
    <n v="3"/>
    <x v="1"/>
    <n v="1"/>
    <s v="New Employee"/>
    <n v="0"/>
    <n v="0"/>
    <x v="0"/>
    <n v="0"/>
    <n v="0"/>
    <m/>
    <m/>
    <n v="0"/>
    <m/>
    <n v="0"/>
    <m/>
    <n v="0"/>
    <m/>
    <n v="0"/>
    <m/>
    <n v="0"/>
    <m/>
    <m/>
    <m/>
    <m/>
    <m/>
    <m/>
    <m/>
    <m/>
    <x v="0"/>
    <m/>
    <m/>
    <m/>
    <m/>
    <m/>
    <b v="1"/>
    <b v="1"/>
    <b v="1"/>
    <n v="0"/>
    <n v="1"/>
  </r>
  <r>
    <n v="26"/>
    <x v="0"/>
    <x v="2"/>
    <n v="265"/>
    <x v="0"/>
    <n v="29"/>
    <s v="Very Far"/>
    <n v="2"/>
    <s v="College"/>
    <s v="Medical"/>
    <n v="1"/>
    <n v="1037"/>
    <n v="2"/>
    <x v="0"/>
    <x v="1"/>
    <n v="79"/>
    <n v="1"/>
    <s v="Low"/>
    <n v="2"/>
    <s v="Junior"/>
    <x v="0"/>
    <n v="1"/>
    <x v="3"/>
    <x v="0"/>
    <n v="4969"/>
    <x v="0"/>
    <n v="21813"/>
    <n v="8"/>
    <s v="Y"/>
    <x v="1"/>
    <n v="18"/>
    <n v="3"/>
    <s v="Meet Expect"/>
    <n v="4"/>
    <s v="Very High"/>
    <n v="80"/>
    <n v="0"/>
    <s v="None"/>
    <n v="7"/>
    <s v="6-10"/>
    <n v="6"/>
    <n v="3"/>
    <x v="1"/>
    <n v="2"/>
    <s v="Early Career"/>
    <n v="2"/>
    <n v="2"/>
    <x v="1"/>
    <n v="2"/>
    <n v="0"/>
    <m/>
    <m/>
    <n v="0"/>
    <m/>
    <n v="0"/>
    <m/>
    <n v="0"/>
    <m/>
    <n v="0"/>
    <m/>
    <n v="0"/>
    <m/>
    <m/>
    <m/>
    <m/>
    <m/>
    <m/>
    <m/>
    <m/>
    <x v="2"/>
    <m/>
    <m/>
    <m/>
    <m/>
    <m/>
    <b v="1"/>
    <b v="1"/>
    <b v="1"/>
    <n v="1"/>
    <n v="0"/>
  </r>
  <r>
    <n v="52"/>
    <x v="0"/>
    <x v="0"/>
    <n v="266"/>
    <x v="0"/>
    <n v="2"/>
    <s v="Near"/>
    <n v="1"/>
    <s v="Below College"/>
    <s v="Marketing"/>
    <n v="1"/>
    <n v="1038"/>
    <n v="1"/>
    <x v="3"/>
    <x v="0"/>
    <n v="57"/>
    <n v="1"/>
    <s v="Low"/>
    <n v="5"/>
    <s v="Director"/>
    <x v="5"/>
    <n v="4"/>
    <x v="0"/>
    <x v="1"/>
    <n v="19845"/>
    <x v="2"/>
    <n v="25846"/>
    <n v="1"/>
    <s v="Y"/>
    <x v="1"/>
    <n v="15"/>
    <n v="3"/>
    <s v="Meet Expect"/>
    <n v="4"/>
    <s v="Very High"/>
    <n v="80"/>
    <n v="1"/>
    <s v="Basic"/>
    <n v="33"/>
    <s v="20+"/>
    <n v="3"/>
    <n v="3"/>
    <x v="1"/>
    <n v="32"/>
    <s v="Veteran"/>
    <n v="14"/>
    <n v="6"/>
    <x v="2"/>
    <n v="9"/>
    <n v="0"/>
    <m/>
    <m/>
    <n v="0"/>
    <m/>
    <n v="0"/>
    <m/>
    <n v="0"/>
    <m/>
    <n v="0"/>
    <m/>
    <n v="0"/>
    <m/>
    <m/>
    <m/>
    <m/>
    <m/>
    <m/>
    <m/>
    <m/>
    <x v="1"/>
    <m/>
    <m/>
    <m/>
    <m/>
    <m/>
    <b v="1"/>
    <b v="1"/>
    <b v="1"/>
    <n v="1"/>
    <n v="0"/>
  </r>
  <r>
    <n v="44"/>
    <x v="1"/>
    <x v="0"/>
    <n v="1448"/>
    <x v="0"/>
    <n v="28"/>
    <s v="Very Far"/>
    <n v="3"/>
    <s v="Bachelor"/>
    <s v="Medical"/>
    <n v="1"/>
    <n v="1039"/>
    <n v="4"/>
    <x v="2"/>
    <x v="0"/>
    <n v="53"/>
    <n v="4"/>
    <s v="Very High"/>
    <n v="4"/>
    <s v="Manager"/>
    <x v="0"/>
    <n v="4"/>
    <x v="0"/>
    <x v="1"/>
    <n v="13320"/>
    <x v="2"/>
    <n v="11737"/>
    <n v="3"/>
    <s v="Y"/>
    <x v="0"/>
    <n v="18"/>
    <n v="3"/>
    <s v="Meet Expect"/>
    <n v="3"/>
    <s v="High"/>
    <n v="80"/>
    <n v="1"/>
    <s v="Basic"/>
    <n v="23"/>
    <s v="20+"/>
    <n v="2"/>
    <n v="3"/>
    <x v="1"/>
    <n v="12"/>
    <s v="Veteran"/>
    <n v="11"/>
    <n v="11"/>
    <x v="2"/>
    <n v="11"/>
    <n v="0"/>
    <m/>
    <m/>
    <n v="0"/>
    <m/>
    <n v="0"/>
    <m/>
    <n v="0"/>
    <m/>
    <n v="0"/>
    <m/>
    <n v="0"/>
    <m/>
    <m/>
    <m/>
    <m/>
    <m/>
    <m/>
    <m/>
    <m/>
    <x v="0"/>
    <m/>
    <m/>
    <m/>
    <m/>
    <m/>
    <b v="1"/>
    <b v="1"/>
    <b v="1"/>
    <n v="0"/>
    <n v="1"/>
  </r>
  <r>
    <n v="50"/>
    <x v="1"/>
    <x v="2"/>
    <n v="145"/>
    <x v="0"/>
    <n v="1"/>
    <s v="Near"/>
    <n v="3"/>
    <s v="Bachelor"/>
    <s v="Life Sciences"/>
    <n v="1"/>
    <n v="1040"/>
    <n v="4"/>
    <x v="2"/>
    <x v="0"/>
    <n v="95"/>
    <n v="3"/>
    <s v="High"/>
    <n v="2"/>
    <s v="Junior"/>
    <x v="0"/>
    <n v="3"/>
    <x v="2"/>
    <x v="1"/>
    <n v="6347"/>
    <x v="0"/>
    <n v="24920"/>
    <n v="0"/>
    <s v="Y"/>
    <x v="1"/>
    <n v="12"/>
    <n v="3"/>
    <s v="Meet Expect"/>
    <n v="1"/>
    <s v="Low"/>
    <n v="80"/>
    <n v="1"/>
    <s v="Basic"/>
    <n v="19"/>
    <s v="11-20"/>
    <n v="3"/>
    <n v="3"/>
    <x v="1"/>
    <n v="18"/>
    <s v="Veteran"/>
    <n v="7"/>
    <n v="0"/>
    <x v="0"/>
    <n v="13"/>
    <n v="0"/>
    <m/>
    <m/>
    <n v="0"/>
    <m/>
    <n v="0"/>
    <m/>
    <n v="0"/>
    <m/>
    <n v="0"/>
    <m/>
    <n v="0"/>
    <m/>
    <m/>
    <m/>
    <m/>
    <m/>
    <m/>
    <m/>
    <m/>
    <x v="1"/>
    <m/>
    <m/>
    <m/>
    <m/>
    <m/>
    <b v="1"/>
    <b v="1"/>
    <b v="1"/>
    <n v="0"/>
    <n v="0"/>
  </r>
  <r>
    <n v="36"/>
    <x v="0"/>
    <x v="0"/>
    <n v="885"/>
    <x v="1"/>
    <n v="16"/>
    <s v="Far"/>
    <n v="4"/>
    <s v="Master"/>
    <s v="Life Sciences"/>
    <n v="1"/>
    <n v="1042"/>
    <n v="3"/>
    <x v="1"/>
    <x v="0"/>
    <n v="43"/>
    <n v="4"/>
    <s v="Very High"/>
    <n v="1"/>
    <s v="Entry Level"/>
    <x v="2"/>
    <n v="1"/>
    <x v="3"/>
    <x v="0"/>
    <n v="2743"/>
    <x v="1"/>
    <n v="8269"/>
    <n v="1"/>
    <s v="Y"/>
    <x v="1"/>
    <n v="16"/>
    <n v="3"/>
    <s v="Meet Expect"/>
    <n v="3"/>
    <s v="High"/>
    <n v="80"/>
    <n v="0"/>
    <s v="None"/>
    <n v="18"/>
    <s v="11-20"/>
    <n v="1"/>
    <n v="3"/>
    <x v="1"/>
    <n v="17"/>
    <s v="Veteran"/>
    <n v="13"/>
    <n v="15"/>
    <x v="2"/>
    <n v="14"/>
    <n v="0"/>
    <m/>
    <m/>
    <n v="0"/>
    <m/>
    <n v="0"/>
    <m/>
    <n v="0"/>
    <m/>
    <n v="0"/>
    <m/>
    <n v="0"/>
    <m/>
    <m/>
    <m/>
    <m/>
    <m/>
    <m/>
    <m/>
    <m/>
    <x v="0"/>
    <m/>
    <m/>
    <m/>
    <m/>
    <m/>
    <b v="1"/>
    <b v="1"/>
    <b v="1"/>
    <n v="1"/>
    <n v="0"/>
  </r>
  <r>
    <n v="39"/>
    <x v="1"/>
    <x v="1"/>
    <n v="945"/>
    <x v="1"/>
    <n v="22"/>
    <s v="Very Far"/>
    <n v="3"/>
    <s v="Bachelor"/>
    <s v="Medical"/>
    <n v="1"/>
    <n v="1043"/>
    <n v="4"/>
    <x v="2"/>
    <x v="0"/>
    <n v="82"/>
    <n v="3"/>
    <s v="High"/>
    <n v="3"/>
    <s v="Senior"/>
    <x v="3"/>
    <n v="1"/>
    <x v="3"/>
    <x v="0"/>
    <n v="10880"/>
    <x v="2"/>
    <n v="5083"/>
    <n v="1"/>
    <s v="Y"/>
    <x v="0"/>
    <n v="13"/>
    <n v="3"/>
    <s v="Meet Expect"/>
    <n v="3"/>
    <s v="High"/>
    <n v="80"/>
    <n v="0"/>
    <s v="None"/>
    <n v="21"/>
    <s v="20+"/>
    <n v="2"/>
    <n v="3"/>
    <x v="1"/>
    <n v="21"/>
    <s v="Veteran"/>
    <n v="6"/>
    <n v="2"/>
    <x v="1"/>
    <n v="8"/>
    <n v="0"/>
    <m/>
    <m/>
    <n v="0"/>
    <m/>
    <n v="0"/>
    <m/>
    <n v="0"/>
    <m/>
    <n v="0"/>
    <m/>
    <n v="0"/>
    <m/>
    <m/>
    <m/>
    <m/>
    <m/>
    <m/>
    <m/>
    <m/>
    <x v="0"/>
    <m/>
    <m/>
    <m/>
    <m/>
    <m/>
    <b v="1"/>
    <b v="1"/>
    <b v="1"/>
    <n v="0"/>
    <n v="1"/>
  </r>
  <r>
    <n v="33"/>
    <x v="1"/>
    <x v="2"/>
    <n v="1038"/>
    <x v="0"/>
    <n v="8"/>
    <s v="Near"/>
    <n v="1"/>
    <s v="Below College"/>
    <s v="Life Sciences"/>
    <n v="1"/>
    <n v="1044"/>
    <n v="2"/>
    <x v="0"/>
    <x v="0"/>
    <n v="88"/>
    <n v="2"/>
    <s v="Medium"/>
    <n v="1"/>
    <s v="Entry Level"/>
    <x v="6"/>
    <n v="4"/>
    <x v="0"/>
    <x v="0"/>
    <n v="2342"/>
    <x v="1"/>
    <n v="21437"/>
    <n v="0"/>
    <s v="Y"/>
    <x v="1"/>
    <n v="19"/>
    <n v="3"/>
    <s v="Meet Expect"/>
    <n v="4"/>
    <s v="Very High"/>
    <n v="80"/>
    <n v="0"/>
    <s v="None"/>
    <n v="3"/>
    <s v="0-5"/>
    <n v="2"/>
    <n v="2"/>
    <x v="2"/>
    <n v="2"/>
    <s v="Early Career"/>
    <n v="2"/>
    <n v="2"/>
    <x v="1"/>
    <n v="2"/>
    <n v="0"/>
    <m/>
    <m/>
    <n v="0"/>
    <m/>
    <n v="0"/>
    <m/>
    <n v="0"/>
    <m/>
    <n v="0"/>
    <m/>
    <n v="0"/>
    <m/>
    <m/>
    <m/>
    <m/>
    <m/>
    <m/>
    <m/>
    <m/>
    <x v="2"/>
    <m/>
    <m/>
    <m/>
    <m/>
    <m/>
    <b v="1"/>
    <b v="1"/>
    <b v="1"/>
    <n v="0"/>
    <n v="0"/>
  </r>
  <r>
    <n v="45"/>
    <x v="1"/>
    <x v="0"/>
    <n v="1234"/>
    <x v="0"/>
    <n v="11"/>
    <s v="Far"/>
    <n v="2"/>
    <s v="College"/>
    <s v="Life Sciences"/>
    <n v="1"/>
    <n v="1045"/>
    <n v="4"/>
    <x v="2"/>
    <x v="0"/>
    <n v="90"/>
    <n v="3"/>
    <s v="High"/>
    <n v="4"/>
    <s v="Manager"/>
    <x v="5"/>
    <n v="4"/>
    <x v="0"/>
    <x v="1"/>
    <n v="17650"/>
    <x v="2"/>
    <n v="5404"/>
    <n v="3"/>
    <s v="Y"/>
    <x v="1"/>
    <n v="13"/>
    <n v="3"/>
    <s v="Meet Expect"/>
    <n v="2"/>
    <s v="Medium"/>
    <n v="80"/>
    <n v="1"/>
    <s v="Basic"/>
    <n v="26"/>
    <s v="20+"/>
    <n v="4"/>
    <n v="4"/>
    <x v="3"/>
    <n v="9"/>
    <s v="Veteran"/>
    <n v="3"/>
    <n v="1"/>
    <x v="1"/>
    <n v="1"/>
    <n v="0"/>
    <m/>
    <m/>
    <n v="0"/>
    <m/>
    <n v="0"/>
    <m/>
    <n v="0"/>
    <m/>
    <n v="0"/>
    <m/>
    <n v="0"/>
    <m/>
    <m/>
    <m/>
    <m/>
    <m/>
    <m/>
    <m/>
    <m/>
    <x v="0"/>
    <m/>
    <m/>
    <m/>
    <m/>
    <m/>
    <b v="1"/>
    <b v="1"/>
    <b v="1"/>
    <n v="0"/>
    <n v="0"/>
  </r>
  <r>
    <n v="32"/>
    <x v="1"/>
    <x v="2"/>
    <n v="1109"/>
    <x v="1"/>
    <n v="29"/>
    <s v="Very Far"/>
    <n v="4"/>
    <s v="Master"/>
    <s v="Medical"/>
    <n v="1"/>
    <n v="1046"/>
    <n v="4"/>
    <x v="2"/>
    <x v="0"/>
    <n v="69"/>
    <n v="3"/>
    <s v="High"/>
    <n v="1"/>
    <s v="Entry Level"/>
    <x v="2"/>
    <n v="3"/>
    <x v="2"/>
    <x v="0"/>
    <n v="4025"/>
    <x v="0"/>
    <n v="11135"/>
    <n v="9"/>
    <s v="Y"/>
    <x v="1"/>
    <n v="12"/>
    <n v="3"/>
    <s v="Meet Expect"/>
    <n v="2"/>
    <s v="Medium"/>
    <n v="80"/>
    <n v="0"/>
    <s v="None"/>
    <n v="10"/>
    <s v="6-10"/>
    <n v="2"/>
    <n v="3"/>
    <x v="1"/>
    <n v="8"/>
    <s v="Veteran"/>
    <n v="7"/>
    <n v="7"/>
    <x v="2"/>
    <n v="7"/>
    <n v="0"/>
    <m/>
    <m/>
    <n v="0"/>
    <m/>
    <n v="0"/>
    <m/>
    <n v="0"/>
    <m/>
    <n v="0"/>
    <m/>
    <n v="0"/>
    <m/>
    <m/>
    <m/>
    <m/>
    <m/>
    <m/>
    <m/>
    <m/>
    <x v="2"/>
    <m/>
    <m/>
    <m/>
    <m/>
    <m/>
    <b v="1"/>
    <b v="1"/>
    <b v="1"/>
    <n v="0"/>
    <n v="0"/>
  </r>
  <r>
    <n v="34"/>
    <x v="1"/>
    <x v="0"/>
    <n v="216"/>
    <x v="0"/>
    <n v="1"/>
    <s v="Near"/>
    <n v="4"/>
    <s v="Master"/>
    <s v="Marketing"/>
    <n v="1"/>
    <n v="1047"/>
    <n v="2"/>
    <x v="0"/>
    <x v="1"/>
    <n v="75"/>
    <n v="4"/>
    <s v="Very High"/>
    <n v="2"/>
    <s v="Junior"/>
    <x v="0"/>
    <n v="4"/>
    <x v="0"/>
    <x v="2"/>
    <n v="9725"/>
    <x v="2"/>
    <n v="12278"/>
    <n v="0"/>
    <s v="Y"/>
    <x v="1"/>
    <n v="11"/>
    <n v="3"/>
    <s v="Meet Expect"/>
    <n v="4"/>
    <s v="Very High"/>
    <n v="80"/>
    <n v="1"/>
    <s v="Basic"/>
    <n v="16"/>
    <s v="11-20"/>
    <n v="2"/>
    <n v="2"/>
    <x v="2"/>
    <n v="15"/>
    <s v="Veteran"/>
    <n v="1"/>
    <n v="0"/>
    <x v="0"/>
    <n v="9"/>
    <n v="0"/>
    <m/>
    <m/>
    <n v="0"/>
    <m/>
    <n v="0"/>
    <m/>
    <n v="0"/>
    <m/>
    <n v="0"/>
    <m/>
    <n v="0"/>
    <m/>
    <m/>
    <m/>
    <m/>
    <m/>
    <m/>
    <m/>
    <m/>
    <x v="2"/>
    <m/>
    <m/>
    <m/>
    <m/>
    <m/>
    <b v="1"/>
    <b v="1"/>
    <b v="1"/>
    <n v="0"/>
    <n v="0"/>
  </r>
  <r>
    <n v="59"/>
    <x v="1"/>
    <x v="0"/>
    <n v="1089"/>
    <x v="0"/>
    <n v="1"/>
    <s v="Near"/>
    <n v="2"/>
    <s v="College"/>
    <s v="Technical Degree"/>
    <n v="1"/>
    <n v="1048"/>
    <n v="2"/>
    <x v="0"/>
    <x v="1"/>
    <n v="66"/>
    <n v="3"/>
    <s v="High"/>
    <n v="3"/>
    <s v="Senior"/>
    <x v="5"/>
    <n v="4"/>
    <x v="0"/>
    <x v="1"/>
    <n v="11904"/>
    <x v="2"/>
    <n v="11038"/>
    <n v="3"/>
    <s v="Y"/>
    <x v="0"/>
    <n v="14"/>
    <n v="3"/>
    <s v="Meet Expect"/>
    <n v="3"/>
    <s v="High"/>
    <n v="80"/>
    <n v="1"/>
    <s v="Basic"/>
    <n v="14"/>
    <s v="11-20"/>
    <n v="1"/>
    <n v="1"/>
    <x v="0"/>
    <n v="6"/>
    <s v="Experienced"/>
    <n v="4"/>
    <n v="0"/>
    <x v="0"/>
    <n v="4"/>
    <n v="0"/>
    <m/>
    <m/>
    <n v="0"/>
    <m/>
    <n v="0"/>
    <m/>
    <n v="0"/>
    <m/>
    <n v="0"/>
    <m/>
    <n v="0"/>
    <m/>
    <m/>
    <m/>
    <m/>
    <m/>
    <m/>
    <m/>
    <m/>
    <x v="1"/>
    <m/>
    <m/>
    <m/>
    <m/>
    <m/>
    <b v="1"/>
    <b v="1"/>
    <b v="1"/>
    <n v="0"/>
    <n v="1"/>
  </r>
  <r>
    <n v="45"/>
    <x v="1"/>
    <x v="0"/>
    <n v="788"/>
    <x v="2"/>
    <n v="24"/>
    <s v="Very Far"/>
    <n v="4"/>
    <s v="Master"/>
    <s v="Medical"/>
    <n v="1"/>
    <n v="1049"/>
    <n v="2"/>
    <x v="0"/>
    <x v="1"/>
    <n v="36"/>
    <n v="3"/>
    <s v="High"/>
    <n v="1"/>
    <s v="Entry Level"/>
    <x v="8"/>
    <n v="2"/>
    <x v="1"/>
    <x v="0"/>
    <n v="2177"/>
    <x v="1"/>
    <n v="8318"/>
    <n v="1"/>
    <s v="Y"/>
    <x v="1"/>
    <n v="16"/>
    <n v="3"/>
    <s v="Meet Expect"/>
    <n v="1"/>
    <s v="Low"/>
    <n v="80"/>
    <n v="0"/>
    <s v="None"/>
    <n v="6"/>
    <s v="6-10"/>
    <n v="3"/>
    <n v="3"/>
    <x v="1"/>
    <n v="6"/>
    <s v="Experienced"/>
    <n v="3"/>
    <n v="0"/>
    <x v="0"/>
    <n v="4"/>
    <n v="0"/>
    <m/>
    <m/>
    <n v="0"/>
    <m/>
    <n v="0"/>
    <m/>
    <n v="0"/>
    <m/>
    <n v="0"/>
    <m/>
    <n v="0"/>
    <m/>
    <m/>
    <m/>
    <m/>
    <m/>
    <m/>
    <m/>
    <m/>
    <x v="0"/>
    <m/>
    <m/>
    <m/>
    <m/>
    <m/>
    <b v="1"/>
    <b v="1"/>
    <b v="1"/>
    <n v="0"/>
    <n v="0"/>
  </r>
  <r>
    <n v="53"/>
    <x v="1"/>
    <x v="1"/>
    <n v="124"/>
    <x v="0"/>
    <n v="2"/>
    <s v="Near"/>
    <n v="3"/>
    <s v="Bachelor"/>
    <s v="Marketing"/>
    <n v="1"/>
    <n v="1050"/>
    <n v="3"/>
    <x v="1"/>
    <x v="0"/>
    <n v="38"/>
    <n v="2"/>
    <s v="Medium"/>
    <n v="3"/>
    <s v="Senior"/>
    <x v="0"/>
    <n v="2"/>
    <x v="1"/>
    <x v="1"/>
    <n v="7525"/>
    <x v="2"/>
    <n v="23537"/>
    <n v="2"/>
    <s v="Y"/>
    <x v="1"/>
    <n v="12"/>
    <n v="3"/>
    <s v="Meet Expect"/>
    <n v="1"/>
    <s v="Low"/>
    <n v="80"/>
    <n v="1"/>
    <s v="Basic"/>
    <n v="30"/>
    <s v="20+"/>
    <n v="2"/>
    <n v="3"/>
    <x v="1"/>
    <n v="15"/>
    <s v="Veteran"/>
    <n v="7"/>
    <n v="6"/>
    <x v="2"/>
    <n v="12"/>
    <n v="0"/>
    <m/>
    <m/>
    <n v="0"/>
    <m/>
    <n v="0"/>
    <m/>
    <n v="0"/>
    <m/>
    <n v="0"/>
    <m/>
    <n v="0"/>
    <m/>
    <m/>
    <m/>
    <m/>
    <m/>
    <m/>
    <m/>
    <m/>
    <x v="1"/>
    <m/>
    <m/>
    <m/>
    <m/>
    <m/>
    <b v="1"/>
    <b v="1"/>
    <b v="1"/>
    <n v="0"/>
    <n v="0"/>
  </r>
  <r>
    <n v="36"/>
    <x v="0"/>
    <x v="0"/>
    <n v="660"/>
    <x v="1"/>
    <n v="15"/>
    <s v="Far"/>
    <n v="3"/>
    <s v="Bachelor"/>
    <s v="Other"/>
    <n v="1"/>
    <n v="1052"/>
    <n v="1"/>
    <x v="3"/>
    <x v="1"/>
    <n v="81"/>
    <n v="3"/>
    <s v="High"/>
    <n v="2"/>
    <s v="Junior"/>
    <x v="2"/>
    <n v="3"/>
    <x v="2"/>
    <x v="2"/>
    <n v="4834"/>
    <x v="0"/>
    <n v="7858"/>
    <n v="7"/>
    <s v="Y"/>
    <x v="1"/>
    <n v="14"/>
    <n v="3"/>
    <s v="Meet Expect"/>
    <n v="2"/>
    <s v="Medium"/>
    <n v="80"/>
    <n v="1"/>
    <s v="Basic"/>
    <n v="9"/>
    <s v="6-10"/>
    <n v="3"/>
    <n v="2"/>
    <x v="2"/>
    <n v="1"/>
    <s v="New Employee"/>
    <n v="0"/>
    <n v="0"/>
    <x v="0"/>
    <n v="0"/>
    <n v="0"/>
    <m/>
    <m/>
    <n v="0"/>
    <m/>
    <n v="0"/>
    <m/>
    <n v="0"/>
    <m/>
    <n v="0"/>
    <m/>
    <n v="0"/>
    <m/>
    <m/>
    <m/>
    <m/>
    <m/>
    <m/>
    <m/>
    <m/>
    <x v="0"/>
    <m/>
    <m/>
    <m/>
    <m/>
    <m/>
    <b v="1"/>
    <b v="1"/>
    <b v="1"/>
    <n v="1"/>
    <n v="0"/>
  </r>
  <r>
    <n v="26"/>
    <x v="0"/>
    <x v="1"/>
    <n v="342"/>
    <x v="1"/>
    <n v="2"/>
    <s v="Near"/>
    <n v="3"/>
    <s v="Bachelor"/>
    <s v="Life Sciences"/>
    <n v="1"/>
    <n v="1053"/>
    <n v="1"/>
    <x v="3"/>
    <x v="1"/>
    <n v="57"/>
    <n v="3"/>
    <s v="High"/>
    <n v="1"/>
    <s v="Entry Level"/>
    <x v="1"/>
    <n v="1"/>
    <x v="3"/>
    <x v="1"/>
    <n v="2042"/>
    <x v="1"/>
    <n v="15346"/>
    <n v="6"/>
    <s v="Y"/>
    <x v="0"/>
    <n v="14"/>
    <n v="3"/>
    <s v="Meet Expect"/>
    <n v="2"/>
    <s v="Medium"/>
    <n v="80"/>
    <n v="1"/>
    <s v="Basic"/>
    <n v="6"/>
    <s v="6-10"/>
    <n v="2"/>
    <n v="3"/>
    <x v="1"/>
    <n v="3"/>
    <s v="Early Career"/>
    <n v="2"/>
    <n v="1"/>
    <x v="1"/>
    <n v="2"/>
    <n v="0"/>
    <m/>
    <m/>
    <n v="0"/>
    <m/>
    <n v="0"/>
    <m/>
    <n v="0"/>
    <m/>
    <n v="0"/>
    <m/>
    <n v="0"/>
    <m/>
    <m/>
    <m/>
    <m/>
    <m/>
    <m/>
    <m/>
    <m/>
    <x v="2"/>
    <m/>
    <m/>
    <m/>
    <m/>
    <m/>
    <b v="1"/>
    <b v="1"/>
    <b v="1"/>
    <n v="1"/>
    <n v="1"/>
  </r>
  <r>
    <n v="34"/>
    <x v="1"/>
    <x v="0"/>
    <n v="1333"/>
    <x v="0"/>
    <n v="10"/>
    <s v="Near"/>
    <n v="4"/>
    <s v="Master"/>
    <s v="Life Sciences"/>
    <n v="1"/>
    <n v="1055"/>
    <n v="3"/>
    <x v="1"/>
    <x v="0"/>
    <n v="87"/>
    <n v="3"/>
    <s v="High"/>
    <n v="1"/>
    <s v="Entry Level"/>
    <x v="6"/>
    <n v="3"/>
    <x v="2"/>
    <x v="1"/>
    <n v="2220"/>
    <x v="1"/>
    <n v="18410"/>
    <n v="1"/>
    <s v="Y"/>
    <x v="0"/>
    <n v="19"/>
    <n v="3"/>
    <s v="Meet Expect"/>
    <n v="4"/>
    <s v="Very High"/>
    <n v="80"/>
    <n v="1"/>
    <s v="Basic"/>
    <n v="1"/>
    <s v="0-5"/>
    <n v="2"/>
    <n v="3"/>
    <x v="1"/>
    <n v="1"/>
    <s v="New Employee"/>
    <n v="1"/>
    <n v="0"/>
    <x v="0"/>
    <n v="0"/>
    <n v="0"/>
    <m/>
    <m/>
    <n v="0"/>
    <m/>
    <n v="0"/>
    <m/>
    <n v="0"/>
    <m/>
    <n v="0"/>
    <m/>
    <n v="0"/>
    <m/>
    <m/>
    <m/>
    <m/>
    <m/>
    <m/>
    <m/>
    <m/>
    <x v="2"/>
    <m/>
    <m/>
    <m/>
    <m/>
    <m/>
    <b v="1"/>
    <b v="1"/>
    <b v="1"/>
    <n v="0"/>
    <n v="1"/>
  </r>
  <r>
    <n v="28"/>
    <x v="1"/>
    <x v="0"/>
    <n v="1144"/>
    <x v="0"/>
    <n v="10"/>
    <s v="Near"/>
    <n v="1"/>
    <s v="Below College"/>
    <s v="Medical"/>
    <n v="1"/>
    <n v="1056"/>
    <n v="4"/>
    <x v="2"/>
    <x v="1"/>
    <n v="74"/>
    <n v="3"/>
    <s v="High"/>
    <n v="1"/>
    <s v="Entry Level"/>
    <x v="6"/>
    <n v="2"/>
    <x v="1"/>
    <x v="1"/>
    <n v="1052"/>
    <x v="1"/>
    <n v="23384"/>
    <n v="1"/>
    <s v="Y"/>
    <x v="1"/>
    <n v="22"/>
    <n v="4"/>
    <s v="Exceed Expect"/>
    <n v="2"/>
    <s v="Medium"/>
    <n v="80"/>
    <n v="0"/>
    <s v="None"/>
    <n v="1"/>
    <s v="0-5"/>
    <n v="5"/>
    <n v="3"/>
    <x v="1"/>
    <n v="1"/>
    <s v="New Employee"/>
    <n v="0"/>
    <n v="0"/>
    <x v="0"/>
    <n v="0"/>
    <n v="0"/>
    <m/>
    <m/>
    <n v="0"/>
    <m/>
    <n v="0"/>
    <m/>
    <n v="0"/>
    <m/>
    <n v="0"/>
    <m/>
    <n v="0"/>
    <m/>
    <m/>
    <m/>
    <m/>
    <m/>
    <m/>
    <m/>
    <m/>
    <x v="2"/>
    <m/>
    <m/>
    <m/>
    <m/>
    <m/>
    <b v="1"/>
    <b v="1"/>
    <b v="1"/>
    <n v="0"/>
    <n v="0"/>
  </r>
  <r>
    <n v="38"/>
    <x v="1"/>
    <x v="1"/>
    <n v="1186"/>
    <x v="1"/>
    <n v="3"/>
    <s v="Near"/>
    <n v="4"/>
    <s v="Master"/>
    <s v="Other"/>
    <n v="1"/>
    <n v="1060"/>
    <n v="3"/>
    <x v="1"/>
    <x v="1"/>
    <n v="44"/>
    <n v="3"/>
    <s v="High"/>
    <n v="1"/>
    <s v="Entry Level"/>
    <x v="1"/>
    <n v="3"/>
    <x v="2"/>
    <x v="1"/>
    <n v="2821"/>
    <x v="1"/>
    <n v="2997"/>
    <n v="3"/>
    <s v="Y"/>
    <x v="1"/>
    <n v="16"/>
    <n v="3"/>
    <s v="Meet Expect"/>
    <n v="1"/>
    <s v="Low"/>
    <n v="80"/>
    <n v="1"/>
    <s v="Basic"/>
    <n v="8"/>
    <s v="6-10"/>
    <n v="2"/>
    <n v="3"/>
    <x v="1"/>
    <n v="2"/>
    <s v="Early Career"/>
    <n v="2"/>
    <n v="2"/>
    <x v="1"/>
    <n v="2"/>
    <n v="0"/>
    <m/>
    <m/>
    <n v="0"/>
    <m/>
    <n v="0"/>
    <m/>
    <n v="0"/>
    <m/>
    <n v="0"/>
    <m/>
    <n v="0"/>
    <m/>
    <m/>
    <m/>
    <m/>
    <m/>
    <m/>
    <m/>
    <m/>
    <x v="0"/>
    <m/>
    <m/>
    <m/>
    <m/>
    <m/>
    <b v="1"/>
    <b v="1"/>
    <b v="1"/>
    <n v="0"/>
    <n v="0"/>
  </r>
  <r>
    <n v="50"/>
    <x v="1"/>
    <x v="0"/>
    <n v="1464"/>
    <x v="1"/>
    <n v="2"/>
    <s v="Near"/>
    <n v="4"/>
    <s v="Master"/>
    <s v="Medical"/>
    <n v="1"/>
    <n v="1061"/>
    <n v="2"/>
    <x v="0"/>
    <x v="1"/>
    <n v="62"/>
    <n v="3"/>
    <s v="High"/>
    <n v="5"/>
    <s v="Director"/>
    <x v="7"/>
    <n v="3"/>
    <x v="2"/>
    <x v="1"/>
    <n v="19237"/>
    <x v="2"/>
    <n v="12853"/>
    <n v="2"/>
    <s v="Y"/>
    <x v="0"/>
    <n v="11"/>
    <n v="3"/>
    <s v="Meet Expect"/>
    <n v="4"/>
    <s v="Very High"/>
    <n v="80"/>
    <n v="1"/>
    <s v="Basic"/>
    <n v="29"/>
    <s v="20+"/>
    <n v="2"/>
    <n v="2"/>
    <x v="2"/>
    <n v="8"/>
    <s v="Veteran"/>
    <n v="1"/>
    <n v="7"/>
    <x v="2"/>
    <n v="7"/>
    <n v="0"/>
    <m/>
    <m/>
    <n v="0"/>
    <m/>
    <n v="0"/>
    <m/>
    <n v="0"/>
    <m/>
    <n v="0"/>
    <m/>
    <n v="0"/>
    <m/>
    <m/>
    <m/>
    <m/>
    <m/>
    <m/>
    <m/>
    <m/>
    <x v="1"/>
    <m/>
    <m/>
    <m/>
    <m/>
    <m/>
    <b v="1"/>
    <b v="1"/>
    <b v="1"/>
    <n v="0"/>
    <n v="1"/>
  </r>
  <r>
    <n v="37"/>
    <x v="1"/>
    <x v="0"/>
    <n v="124"/>
    <x v="1"/>
    <n v="3"/>
    <s v="Near"/>
    <n v="3"/>
    <s v="Bachelor"/>
    <s v="Other"/>
    <n v="1"/>
    <n v="1062"/>
    <n v="4"/>
    <x v="2"/>
    <x v="0"/>
    <n v="35"/>
    <n v="3"/>
    <s v="High"/>
    <n v="2"/>
    <s v="Junior"/>
    <x v="4"/>
    <n v="2"/>
    <x v="1"/>
    <x v="0"/>
    <n v="4107"/>
    <x v="0"/>
    <n v="13848"/>
    <n v="3"/>
    <s v="Y"/>
    <x v="1"/>
    <n v="15"/>
    <n v="3"/>
    <s v="Meet Expect"/>
    <n v="1"/>
    <s v="Low"/>
    <n v="80"/>
    <n v="0"/>
    <s v="None"/>
    <n v="8"/>
    <s v="6-10"/>
    <n v="3"/>
    <n v="2"/>
    <x v="2"/>
    <n v="4"/>
    <s v="Experienced"/>
    <n v="3"/>
    <n v="0"/>
    <x v="0"/>
    <n v="1"/>
    <n v="0"/>
    <m/>
    <m/>
    <n v="0"/>
    <m/>
    <n v="0"/>
    <m/>
    <n v="0"/>
    <m/>
    <n v="0"/>
    <m/>
    <n v="0"/>
    <m/>
    <m/>
    <m/>
    <m/>
    <m/>
    <m/>
    <m/>
    <m/>
    <x v="0"/>
    <m/>
    <m/>
    <m/>
    <m/>
    <m/>
    <b v="1"/>
    <b v="1"/>
    <b v="1"/>
    <n v="0"/>
    <n v="0"/>
  </r>
  <r>
    <n v="40"/>
    <x v="1"/>
    <x v="0"/>
    <n v="300"/>
    <x v="0"/>
    <n v="26"/>
    <s v="Very Far"/>
    <n v="3"/>
    <s v="Bachelor"/>
    <s v="Marketing"/>
    <n v="1"/>
    <n v="1066"/>
    <n v="3"/>
    <x v="1"/>
    <x v="1"/>
    <n v="74"/>
    <n v="3"/>
    <s v="High"/>
    <n v="2"/>
    <s v="Junior"/>
    <x v="0"/>
    <n v="1"/>
    <x v="3"/>
    <x v="1"/>
    <n v="8396"/>
    <x v="2"/>
    <n v="22217"/>
    <n v="1"/>
    <s v="Y"/>
    <x v="1"/>
    <n v="14"/>
    <n v="3"/>
    <s v="Meet Expect"/>
    <n v="2"/>
    <s v="Medium"/>
    <n v="80"/>
    <n v="1"/>
    <s v="Basic"/>
    <n v="8"/>
    <s v="6-10"/>
    <n v="3"/>
    <n v="2"/>
    <x v="2"/>
    <n v="7"/>
    <s v="Experienced"/>
    <n v="7"/>
    <n v="7"/>
    <x v="2"/>
    <n v="5"/>
    <n v="0"/>
    <m/>
    <m/>
    <n v="0"/>
    <m/>
    <n v="0"/>
    <m/>
    <n v="0"/>
    <m/>
    <n v="0"/>
    <m/>
    <n v="0"/>
    <m/>
    <m/>
    <m/>
    <m/>
    <m/>
    <m/>
    <m/>
    <m/>
    <x v="0"/>
    <m/>
    <m/>
    <m/>
    <m/>
    <m/>
    <b v="1"/>
    <b v="1"/>
    <b v="1"/>
    <n v="0"/>
    <n v="0"/>
  </r>
  <r>
    <n v="26"/>
    <x v="1"/>
    <x v="1"/>
    <n v="921"/>
    <x v="1"/>
    <n v="1"/>
    <s v="Near"/>
    <n v="1"/>
    <s v="Below College"/>
    <s v="Medical"/>
    <n v="1"/>
    <n v="1068"/>
    <n v="1"/>
    <x v="3"/>
    <x v="0"/>
    <n v="66"/>
    <n v="2"/>
    <s v="Medium"/>
    <n v="1"/>
    <s v="Entry Level"/>
    <x v="1"/>
    <n v="3"/>
    <x v="2"/>
    <x v="2"/>
    <n v="2007"/>
    <x v="1"/>
    <n v="25265"/>
    <n v="1"/>
    <s v="Y"/>
    <x v="1"/>
    <n v="13"/>
    <n v="3"/>
    <s v="Meet Expect"/>
    <n v="3"/>
    <s v="High"/>
    <n v="80"/>
    <n v="2"/>
    <s v="Medium"/>
    <n v="5"/>
    <s v="0-5"/>
    <n v="5"/>
    <n v="3"/>
    <x v="1"/>
    <n v="5"/>
    <s v="Experienced"/>
    <n v="3"/>
    <n v="1"/>
    <x v="1"/>
    <n v="3"/>
    <n v="0"/>
    <m/>
    <m/>
    <n v="0"/>
    <m/>
    <n v="0"/>
    <m/>
    <n v="0"/>
    <m/>
    <n v="0"/>
    <m/>
    <n v="0"/>
    <m/>
    <m/>
    <m/>
    <m/>
    <m/>
    <m/>
    <m/>
    <m/>
    <x v="2"/>
    <m/>
    <m/>
    <m/>
    <m/>
    <m/>
    <b v="1"/>
    <b v="1"/>
    <b v="1"/>
    <n v="0"/>
    <n v="0"/>
  </r>
  <r>
    <n v="46"/>
    <x v="1"/>
    <x v="0"/>
    <n v="430"/>
    <x v="1"/>
    <n v="1"/>
    <s v="Near"/>
    <n v="4"/>
    <s v="Master"/>
    <s v="Medical"/>
    <n v="1"/>
    <n v="1069"/>
    <n v="4"/>
    <x v="2"/>
    <x v="1"/>
    <n v="40"/>
    <n v="3"/>
    <s v="High"/>
    <n v="5"/>
    <s v="Director"/>
    <x v="7"/>
    <n v="4"/>
    <x v="0"/>
    <x v="2"/>
    <n v="19627"/>
    <x v="2"/>
    <n v="21445"/>
    <n v="9"/>
    <s v="Y"/>
    <x v="1"/>
    <n v="17"/>
    <n v="3"/>
    <s v="Meet Expect"/>
    <n v="4"/>
    <s v="Very High"/>
    <n v="80"/>
    <n v="2"/>
    <s v="Medium"/>
    <n v="23"/>
    <s v="20+"/>
    <n v="0"/>
    <n v="3"/>
    <x v="1"/>
    <n v="2"/>
    <s v="Early Career"/>
    <n v="2"/>
    <n v="2"/>
    <x v="1"/>
    <n v="2"/>
    <n v="0"/>
    <m/>
    <m/>
    <n v="0"/>
    <m/>
    <n v="0"/>
    <m/>
    <n v="0"/>
    <m/>
    <n v="0"/>
    <m/>
    <n v="0"/>
    <m/>
    <m/>
    <m/>
    <m/>
    <m/>
    <m/>
    <m/>
    <m/>
    <x v="1"/>
    <m/>
    <m/>
    <m/>
    <m/>
    <m/>
    <b v="1"/>
    <b v="1"/>
    <b v="1"/>
    <n v="0"/>
    <n v="0"/>
  </r>
  <r>
    <n v="54"/>
    <x v="1"/>
    <x v="0"/>
    <n v="1082"/>
    <x v="0"/>
    <n v="2"/>
    <s v="Near"/>
    <n v="4"/>
    <s v="Master"/>
    <s v="Life Sciences"/>
    <n v="1"/>
    <n v="1070"/>
    <n v="3"/>
    <x v="1"/>
    <x v="0"/>
    <n v="41"/>
    <n v="2"/>
    <s v="Medium"/>
    <n v="3"/>
    <s v="Senior"/>
    <x v="0"/>
    <n v="3"/>
    <x v="2"/>
    <x v="1"/>
    <n v="10686"/>
    <x v="2"/>
    <n v="8392"/>
    <n v="6"/>
    <s v="Y"/>
    <x v="1"/>
    <n v="11"/>
    <n v="3"/>
    <s v="Meet Expect"/>
    <n v="2"/>
    <s v="Medium"/>
    <n v="80"/>
    <n v="1"/>
    <s v="Basic"/>
    <n v="13"/>
    <s v="11-20"/>
    <n v="4"/>
    <n v="3"/>
    <x v="1"/>
    <n v="9"/>
    <s v="Veteran"/>
    <n v="4"/>
    <n v="7"/>
    <x v="2"/>
    <n v="0"/>
    <n v="0"/>
    <m/>
    <m/>
    <n v="0"/>
    <m/>
    <n v="0"/>
    <m/>
    <n v="0"/>
    <m/>
    <n v="0"/>
    <m/>
    <n v="0"/>
    <m/>
    <m/>
    <m/>
    <m/>
    <m/>
    <m/>
    <m/>
    <m/>
    <x v="1"/>
    <m/>
    <m/>
    <m/>
    <m/>
    <m/>
    <b v="1"/>
    <b v="1"/>
    <b v="1"/>
    <n v="0"/>
    <n v="0"/>
  </r>
  <r>
    <n v="56"/>
    <x v="1"/>
    <x v="1"/>
    <n v="1240"/>
    <x v="1"/>
    <n v="9"/>
    <s v="Near"/>
    <n v="3"/>
    <s v="Bachelor"/>
    <s v="Medical"/>
    <n v="1"/>
    <n v="1071"/>
    <n v="1"/>
    <x v="3"/>
    <x v="0"/>
    <n v="63"/>
    <n v="3"/>
    <s v="High"/>
    <n v="1"/>
    <s v="Entry Level"/>
    <x v="1"/>
    <n v="3"/>
    <x v="2"/>
    <x v="1"/>
    <n v="2942"/>
    <x v="1"/>
    <n v="12154"/>
    <n v="2"/>
    <s v="Y"/>
    <x v="1"/>
    <n v="19"/>
    <n v="3"/>
    <s v="Meet Expect"/>
    <n v="2"/>
    <s v="Medium"/>
    <n v="80"/>
    <n v="1"/>
    <s v="Basic"/>
    <n v="18"/>
    <s v="11-20"/>
    <n v="4"/>
    <n v="3"/>
    <x v="1"/>
    <n v="5"/>
    <s v="Experienced"/>
    <n v="4"/>
    <n v="0"/>
    <x v="0"/>
    <n v="3"/>
    <n v="0"/>
    <m/>
    <m/>
    <n v="0"/>
    <m/>
    <n v="0"/>
    <m/>
    <n v="0"/>
    <m/>
    <n v="0"/>
    <m/>
    <n v="0"/>
    <m/>
    <m/>
    <m/>
    <m/>
    <m/>
    <m/>
    <m/>
    <m/>
    <x v="1"/>
    <m/>
    <m/>
    <m/>
    <m/>
    <m/>
    <b v="1"/>
    <b v="1"/>
    <b v="1"/>
    <n v="0"/>
    <n v="0"/>
  </r>
  <r>
    <n v="36"/>
    <x v="1"/>
    <x v="0"/>
    <n v="796"/>
    <x v="1"/>
    <n v="12"/>
    <s v="Far"/>
    <n v="5"/>
    <s v="Doctor"/>
    <s v="Medical"/>
    <n v="1"/>
    <n v="1073"/>
    <n v="4"/>
    <x v="2"/>
    <x v="0"/>
    <n v="51"/>
    <n v="2"/>
    <s v="Medium"/>
    <n v="3"/>
    <s v="Senior"/>
    <x v="3"/>
    <n v="4"/>
    <x v="0"/>
    <x v="0"/>
    <n v="8858"/>
    <x v="2"/>
    <n v="15669"/>
    <n v="0"/>
    <s v="Y"/>
    <x v="1"/>
    <n v="11"/>
    <n v="3"/>
    <s v="Meet Expect"/>
    <n v="2"/>
    <s v="Medium"/>
    <n v="80"/>
    <n v="0"/>
    <s v="None"/>
    <n v="15"/>
    <s v="11-20"/>
    <n v="2"/>
    <n v="2"/>
    <x v="2"/>
    <n v="14"/>
    <s v="Veteran"/>
    <n v="8"/>
    <n v="7"/>
    <x v="2"/>
    <n v="8"/>
    <n v="0"/>
    <m/>
    <m/>
    <n v="0"/>
    <m/>
    <n v="0"/>
    <m/>
    <n v="0"/>
    <m/>
    <n v="0"/>
    <m/>
    <n v="0"/>
    <m/>
    <m/>
    <m/>
    <m/>
    <m/>
    <m/>
    <m/>
    <m/>
    <x v="0"/>
    <m/>
    <m/>
    <m/>
    <m/>
    <m/>
    <b v="1"/>
    <b v="1"/>
    <b v="1"/>
    <n v="0"/>
    <n v="0"/>
  </r>
  <r>
    <n v="55"/>
    <x v="1"/>
    <x v="2"/>
    <n v="444"/>
    <x v="1"/>
    <n v="2"/>
    <s v="Near"/>
    <n v="1"/>
    <s v="Below College"/>
    <s v="Medical"/>
    <n v="1"/>
    <n v="1074"/>
    <n v="3"/>
    <x v="1"/>
    <x v="1"/>
    <n v="40"/>
    <n v="2"/>
    <s v="Medium"/>
    <n v="4"/>
    <s v="Manager"/>
    <x v="5"/>
    <n v="1"/>
    <x v="3"/>
    <x v="0"/>
    <n v="16756"/>
    <x v="2"/>
    <n v="17323"/>
    <n v="7"/>
    <s v="Y"/>
    <x v="1"/>
    <n v="15"/>
    <n v="3"/>
    <s v="Meet Expect"/>
    <n v="2"/>
    <s v="Medium"/>
    <n v="80"/>
    <n v="0"/>
    <s v="None"/>
    <n v="31"/>
    <s v="20+"/>
    <n v="3"/>
    <n v="4"/>
    <x v="3"/>
    <n v="9"/>
    <s v="Veteran"/>
    <n v="7"/>
    <n v="6"/>
    <x v="2"/>
    <n v="2"/>
    <n v="0"/>
    <m/>
    <m/>
    <n v="0"/>
    <m/>
    <n v="0"/>
    <m/>
    <n v="0"/>
    <m/>
    <n v="0"/>
    <m/>
    <n v="0"/>
    <m/>
    <m/>
    <m/>
    <m/>
    <m/>
    <m/>
    <m/>
    <m/>
    <x v="1"/>
    <m/>
    <m/>
    <m/>
    <m/>
    <m/>
    <b v="1"/>
    <b v="1"/>
    <b v="1"/>
    <n v="0"/>
    <n v="0"/>
  </r>
  <r>
    <n v="43"/>
    <x v="1"/>
    <x v="0"/>
    <n v="415"/>
    <x v="0"/>
    <n v="25"/>
    <s v="Very Far"/>
    <n v="3"/>
    <s v="Bachelor"/>
    <s v="Medical"/>
    <n v="1"/>
    <n v="1076"/>
    <n v="3"/>
    <x v="1"/>
    <x v="1"/>
    <n v="79"/>
    <n v="2"/>
    <s v="Medium"/>
    <n v="3"/>
    <s v="Senior"/>
    <x v="0"/>
    <n v="4"/>
    <x v="0"/>
    <x v="2"/>
    <n v="10798"/>
    <x v="2"/>
    <n v="5268"/>
    <n v="5"/>
    <s v="Y"/>
    <x v="1"/>
    <n v="13"/>
    <n v="3"/>
    <s v="Meet Expect"/>
    <n v="3"/>
    <s v="High"/>
    <n v="80"/>
    <n v="1"/>
    <s v="Basic"/>
    <n v="18"/>
    <s v="11-20"/>
    <n v="5"/>
    <n v="3"/>
    <x v="1"/>
    <n v="1"/>
    <s v="New Employee"/>
    <n v="0"/>
    <n v="0"/>
    <x v="0"/>
    <n v="0"/>
    <n v="0"/>
    <m/>
    <m/>
    <n v="0"/>
    <m/>
    <n v="0"/>
    <m/>
    <n v="0"/>
    <m/>
    <n v="0"/>
    <m/>
    <n v="0"/>
    <m/>
    <m/>
    <m/>
    <m/>
    <m/>
    <m/>
    <m/>
    <m/>
    <x v="0"/>
    <m/>
    <m/>
    <m/>
    <m/>
    <m/>
    <b v="1"/>
    <b v="1"/>
    <b v="1"/>
    <n v="0"/>
    <n v="0"/>
  </r>
  <r>
    <n v="20"/>
    <x v="0"/>
    <x v="1"/>
    <n v="769"/>
    <x v="0"/>
    <n v="9"/>
    <s v="Near"/>
    <n v="3"/>
    <s v="Bachelor"/>
    <s v="Marketing"/>
    <n v="1"/>
    <n v="1077"/>
    <n v="4"/>
    <x v="2"/>
    <x v="0"/>
    <n v="54"/>
    <n v="3"/>
    <s v="High"/>
    <n v="1"/>
    <s v="Entry Level"/>
    <x v="6"/>
    <n v="4"/>
    <x v="0"/>
    <x v="0"/>
    <n v="2323"/>
    <x v="1"/>
    <n v="17205"/>
    <n v="1"/>
    <s v="Y"/>
    <x v="0"/>
    <n v="14"/>
    <n v="3"/>
    <s v="Meet Expect"/>
    <n v="2"/>
    <s v="Medium"/>
    <n v="80"/>
    <n v="0"/>
    <s v="None"/>
    <n v="2"/>
    <s v="0-5"/>
    <n v="3"/>
    <n v="3"/>
    <x v="1"/>
    <n v="2"/>
    <s v="Early Career"/>
    <n v="2"/>
    <n v="0"/>
    <x v="0"/>
    <n v="2"/>
    <n v="0"/>
    <m/>
    <m/>
    <n v="0"/>
    <m/>
    <n v="0"/>
    <m/>
    <n v="0"/>
    <m/>
    <n v="0"/>
    <m/>
    <n v="0"/>
    <m/>
    <m/>
    <m/>
    <m/>
    <m/>
    <m/>
    <m/>
    <m/>
    <x v="3"/>
    <m/>
    <m/>
    <m/>
    <m/>
    <m/>
    <b v="1"/>
    <b v="1"/>
    <b v="1"/>
    <n v="1"/>
    <n v="1"/>
  </r>
  <r>
    <n v="21"/>
    <x v="0"/>
    <x v="0"/>
    <n v="1334"/>
    <x v="1"/>
    <n v="10"/>
    <s v="Near"/>
    <n v="3"/>
    <s v="Bachelor"/>
    <s v="Life Sciences"/>
    <n v="1"/>
    <n v="1079"/>
    <n v="3"/>
    <x v="1"/>
    <x v="0"/>
    <n v="36"/>
    <n v="2"/>
    <s v="Medium"/>
    <n v="1"/>
    <s v="Entry Level"/>
    <x v="2"/>
    <n v="1"/>
    <x v="3"/>
    <x v="0"/>
    <n v="1416"/>
    <x v="1"/>
    <n v="17258"/>
    <n v="1"/>
    <s v="Y"/>
    <x v="1"/>
    <n v="13"/>
    <n v="3"/>
    <s v="Meet Expect"/>
    <n v="1"/>
    <s v="Low"/>
    <n v="80"/>
    <n v="0"/>
    <s v="None"/>
    <n v="1"/>
    <s v="0-5"/>
    <n v="6"/>
    <n v="2"/>
    <x v="2"/>
    <n v="1"/>
    <s v="New Employee"/>
    <n v="0"/>
    <n v="1"/>
    <x v="1"/>
    <n v="0"/>
    <n v="0"/>
    <m/>
    <m/>
    <n v="0"/>
    <m/>
    <n v="0"/>
    <m/>
    <n v="0"/>
    <m/>
    <n v="0"/>
    <m/>
    <n v="0"/>
    <m/>
    <m/>
    <m/>
    <m/>
    <m/>
    <m/>
    <m/>
    <m/>
    <x v="3"/>
    <m/>
    <m/>
    <m/>
    <m/>
    <m/>
    <b v="1"/>
    <b v="1"/>
    <b v="1"/>
    <n v="1"/>
    <n v="0"/>
  </r>
  <r>
    <n v="46"/>
    <x v="1"/>
    <x v="0"/>
    <n v="1003"/>
    <x v="1"/>
    <n v="8"/>
    <s v="Near"/>
    <n v="4"/>
    <s v="Master"/>
    <s v="Life Sciences"/>
    <n v="1"/>
    <n v="1080"/>
    <n v="4"/>
    <x v="2"/>
    <x v="0"/>
    <n v="74"/>
    <n v="2"/>
    <s v="Medium"/>
    <n v="2"/>
    <s v="Junior"/>
    <x v="1"/>
    <n v="1"/>
    <x v="3"/>
    <x v="2"/>
    <n v="4615"/>
    <x v="0"/>
    <n v="21029"/>
    <n v="8"/>
    <s v="Y"/>
    <x v="0"/>
    <n v="23"/>
    <n v="4"/>
    <s v="Exceed Expect"/>
    <n v="1"/>
    <s v="Low"/>
    <n v="80"/>
    <n v="3"/>
    <s v="High"/>
    <n v="19"/>
    <s v="11-20"/>
    <n v="2"/>
    <n v="3"/>
    <x v="1"/>
    <n v="16"/>
    <s v="Veteran"/>
    <n v="13"/>
    <n v="1"/>
    <x v="1"/>
    <n v="7"/>
    <n v="0"/>
    <m/>
    <m/>
    <n v="0"/>
    <m/>
    <n v="0"/>
    <m/>
    <n v="0"/>
    <m/>
    <n v="0"/>
    <m/>
    <n v="0"/>
    <m/>
    <m/>
    <m/>
    <m/>
    <m/>
    <m/>
    <m/>
    <m/>
    <x v="1"/>
    <m/>
    <m/>
    <m/>
    <m/>
    <m/>
    <b v="1"/>
    <b v="1"/>
    <b v="1"/>
    <n v="0"/>
    <n v="1"/>
  </r>
  <r>
    <n v="51"/>
    <x v="0"/>
    <x v="0"/>
    <n v="1323"/>
    <x v="1"/>
    <n v="4"/>
    <s v="Near"/>
    <n v="4"/>
    <s v="Master"/>
    <s v="Life Sciences"/>
    <n v="1"/>
    <n v="1081"/>
    <n v="1"/>
    <x v="3"/>
    <x v="1"/>
    <n v="34"/>
    <n v="3"/>
    <s v="High"/>
    <n v="1"/>
    <s v="Entry Level"/>
    <x v="1"/>
    <n v="3"/>
    <x v="2"/>
    <x v="1"/>
    <n v="2461"/>
    <x v="1"/>
    <n v="10332"/>
    <n v="9"/>
    <s v="Y"/>
    <x v="0"/>
    <n v="12"/>
    <n v="3"/>
    <s v="Meet Expect"/>
    <n v="3"/>
    <s v="High"/>
    <n v="80"/>
    <n v="3"/>
    <s v="High"/>
    <n v="18"/>
    <s v="11-20"/>
    <n v="2"/>
    <n v="4"/>
    <x v="3"/>
    <n v="10"/>
    <s v="Veteran"/>
    <n v="0"/>
    <n v="2"/>
    <x v="1"/>
    <n v="7"/>
    <n v="0"/>
    <m/>
    <m/>
    <n v="0"/>
    <m/>
    <n v="0"/>
    <m/>
    <n v="0"/>
    <m/>
    <n v="0"/>
    <m/>
    <n v="0"/>
    <m/>
    <m/>
    <m/>
    <m/>
    <m/>
    <m/>
    <m/>
    <m/>
    <x v="1"/>
    <m/>
    <m/>
    <m/>
    <m/>
    <m/>
    <b v="1"/>
    <b v="1"/>
    <b v="1"/>
    <n v="1"/>
    <n v="1"/>
  </r>
  <r>
    <n v="28"/>
    <x v="0"/>
    <x v="2"/>
    <n v="1366"/>
    <x v="1"/>
    <n v="24"/>
    <s v="Very Far"/>
    <n v="2"/>
    <s v="College"/>
    <s v="Technical Degree"/>
    <n v="1"/>
    <n v="1082"/>
    <n v="2"/>
    <x v="0"/>
    <x v="1"/>
    <n v="72"/>
    <n v="2"/>
    <s v="Medium"/>
    <n v="3"/>
    <s v="Senior"/>
    <x v="4"/>
    <n v="1"/>
    <x v="3"/>
    <x v="0"/>
    <n v="8722"/>
    <x v="2"/>
    <n v="12355"/>
    <n v="1"/>
    <s v="Y"/>
    <x v="1"/>
    <n v="12"/>
    <n v="3"/>
    <s v="Meet Expect"/>
    <n v="1"/>
    <s v="Low"/>
    <n v="80"/>
    <n v="0"/>
    <s v="None"/>
    <n v="10"/>
    <s v="6-10"/>
    <n v="2"/>
    <n v="2"/>
    <x v="2"/>
    <n v="10"/>
    <s v="Veteran"/>
    <n v="7"/>
    <n v="1"/>
    <x v="1"/>
    <n v="9"/>
    <n v="0"/>
    <m/>
    <m/>
    <n v="0"/>
    <m/>
    <n v="0"/>
    <m/>
    <n v="0"/>
    <m/>
    <n v="0"/>
    <m/>
    <n v="0"/>
    <m/>
    <m/>
    <m/>
    <m/>
    <m/>
    <m/>
    <m/>
    <m/>
    <x v="2"/>
    <m/>
    <m/>
    <m/>
    <m/>
    <m/>
    <b v="1"/>
    <b v="1"/>
    <b v="1"/>
    <n v="1"/>
    <n v="0"/>
  </r>
  <r>
    <n v="26"/>
    <x v="1"/>
    <x v="0"/>
    <n v="192"/>
    <x v="1"/>
    <n v="1"/>
    <s v="Near"/>
    <n v="2"/>
    <s v="College"/>
    <s v="Medical"/>
    <n v="1"/>
    <n v="1083"/>
    <n v="1"/>
    <x v="3"/>
    <x v="1"/>
    <n v="59"/>
    <n v="2"/>
    <s v="Medium"/>
    <n v="1"/>
    <s v="Entry Level"/>
    <x v="2"/>
    <n v="1"/>
    <x v="3"/>
    <x v="1"/>
    <n v="3955"/>
    <x v="0"/>
    <n v="11141"/>
    <n v="1"/>
    <s v="Y"/>
    <x v="1"/>
    <n v="16"/>
    <n v="3"/>
    <s v="Meet Expect"/>
    <n v="1"/>
    <s v="Low"/>
    <n v="80"/>
    <n v="2"/>
    <s v="Medium"/>
    <n v="6"/>
    <s v="6-10"/>
    <n v="2"/>
    <n v="3"/>
    <x v="1"/>
    <n v="5"/>
    <s v="Experienced"/>
    <n v="3"/>
    <n v="1"/>
    <x v="1"/>
    <n v="3"/>
    <n v="0"/>
    <m/>
    <m/>
    <n v="0"/>
    <m/>
    <n v="0"/>
    <m/>
    <n v="0"/>
    <m/>
    <n v="0"/>
    <m/>
    <n v="0"/>
    <m/>
    <m/>
    <m/>
    <m/>
    <m/>
    <m/>
    <m/>
    <m/>
    <x v="2"/>
    <m/>
    <m/>
    <m/>
    <m/>
    <m/>
    <b v="1"/>
    <b v="1"/>
    <b v="1"/>
    <n v="0"/>
    <n v="0"/>
  </r>
  <r>
    <n v="30"/>
    <x v="1"/>
    <x v="0"/>
    <n v="1176"/>
    <x v="1"/>
    <n v="20"/>
    <s v="Far"/>
    <n v="3"/>
    <s v="Bachelor"/>
    <s v="Other"/>
    <n v="1"/>
    <n v="1084"/>
    <n v="3"/>
    <x v="1"/>
    <x v="1"/>
    <n v="85"/>
    <n v="3"/>
    <s v="High"/>
    <n v="2"/>
    <s v="Junior"/>
    <x v="3"/>
    <n v="1"/>
    <x v="3"/>
    <x v="1"/>
    <n v="9957"/>
    <x v="2"/>
    <n v="9096"/>
    <n v="0"/>
    <s v="Y"/>
    <x v="1"/>
    <n v="15"/>
    <n v="3"/>
    <s v="Meet Expect"/>
    <n v="3"/>
    <s v="High"/>
    <n v="80"/>
    <n v="1"/>
    <s v="Basic"/>
    <n v="7"/>
    <s v="6-10"/>
    <n v="1"/>
    <n v="2"/>
    <x v="2"/>
    <n v="6"/>
    <s v="Experienced"/>
    <n v="2"/>
    <n v="0"/>
    <x v="0"/>
    <n v="2"/>
    <n v="0"/>
    <m/>
    <m/>
    <n v="0"/>
    <m/>
    <n v="0"/>
    <m/>
    <n v="0"/>
    <m/>
    <n v="0"/>
    <m/>
    <n v="0"/>
    <m/>
    <m/>
    <m/>
    <m/>
    <m/>
    <m/>
    <m/>
    <m/>
    <x v="2"/>
    <m/>
    <m/>
    <m/>
    <m/>
    <m/>
    <b v="1"/>
    <b v="1"/>
    <b v="1"/>
    <n v="0"/>
    <n v="0"/>
  </r>
  <r>
    <n v="41"/>
    <x v="1"/>
    <x v="0"/>
    <n v="509"/>
    <x v="1"/>
    <n v="7"/>
    <s v="Near"/>
    <n v="2"/>
    <s v="College"/>
    <s v="Technical Degree"/>
    <n v="1"/>
    <n v="1085"/>
    <n v="2"/>
    <x v="0"/>
    <x v="0"/>
    <n v="43"/>
    <n v="4"/>
    <s v="Very High"/>
    <n v="1"/>
    <s v="Entry Level"/>
    <x v="1"/>
    <n v="3"/>
    <x v="2"/>
    <x v="1"/>
    <n v="3376"/>
    <x v="0"/>
    <n v="18863"/>
    <n v="1"/>
    <s v="Y"/>
    <x v="1"/>
    <n v="13"/>
    <n v="3"/>
    <s v="Meet Expect"/>
    <n v="3"/>
    <s v="High"/>
    <n v="80"/>
    <n v="0"/>
    <s v="None"/>
    <n v="10"/>
    <s v="6-10"/>
    <n v="3"/>
    <n v="3"/>
    <x v="1"/>
    <n v="10"/>
    <s v="Veteran"/>
    <n v="6"/>
    <n v="0"/>
    <x v="0"/>
    <n v="8"/>
    <n v="0"/>
    <m/>
    <m/>
    <n v="0"/>
    <m/>
    <n v="0"/>
    <m/>
    <n v="0"/>
    <m/>
    <n v="0"/>
    <m/>
    <n v="0"/>
    <m/>
    <m/>
    <m/>
    <m/>
    <m/>
    <m/>
    <m/>
    <m/>
    <x v="0"/>
    <m/>
    <m/>
    <m/>
    <m/>
    <m/>
    <b v="1"/>
    <b v="1"/>
    <b v="1"/>
    <n v="0"/>
    <n v="0"/>
  </r>
  <r>
    <n v="38"/>
    <x v="1"/>
    <x v="0"/>
    <n v="330"/>
    <x v="1"/>
    <n v="17"/>
    <s v="Far"/>
    <n v="1"/>
    <s v="Below College"/>
    <s v="Life Sciences"/>
    <n v="1"/>
    <n v="1088"/>
    <n v="3"/>
    <x v="1"/>
    <x v="0"/>
    <n v="65"/>
    <n v="2"/>
    <s v="Medium"/>
    <n v="3"/>
    <s v="Senior"/>
    <x v="4"/>
    <n v="3"/>
    <x v="2"/>
    <x v="1"/>
    <n v="8823"/>
    <x v="2"/>
    <n v="24608"/>
    <n v="0"/>
    <s v="Y"/>
    <x v="1"/>
    <n v="18"/>
    <n v="3"/>
    <s v="Meet Expect"/>
    <n v="1"/>
    <s v="Low"/>
    <n v="80"/>
    <n v="1"/>
    <s v="Basic"/>
    <n v="20"/>
    <s v="11-20"/>
    <n v="4"/>
    <n v="2"/>
    <x v="2"/>
    <n v="19"/>
    <s v="Veteran"/>
    <n v="9"/>
    <n v="1"/>
    <x v="1"/>
    <n v="9"/>
    <n v="0"/>
    <m/>
    <m/>
    <n v="0"/>
    <m/>
    <n v="0"/>
    <m/>
    <n v="0"/>
    <m/>
    <n v="0"/>
    <m/>
    <n v="0"/>
    <m/>
    <m/>
    <m/>
    <m/>
    <m/>
    <m/>
    <m/>
    <m/>
    <x v="0"/>
    <m/>
    <m/>
    <m/>
    <m/>
    <m/>
    <b v="1"/>
    <b v="1"/>
    <b v="1"/>
    <n v="0"/>
    <n v="0"/>
  </r>
  <r>
    <n v="40"/>
    <x v="1"/>
    <x v="0"/>
    <n v="1492"/>
    <x v="1"/>
    <n v="20"/>
    <s v="Far"/>
    <n v="4"/>
    <s v="Master"/>
    <s v="Technical Degree"/>
    <n v="1"/>
    <n v="1092"/>
    <n v="1"/>
    <x v="3"/>
    <x v="1"/>
    <n v="61"/>
    <n v="3"/>
    <s v="High"/>
    <n v="3"/>
    <s v="Senior"/>
    <x v="4"/>
    <n v="4"/>
    <x v="0"/>
    <x v="1"/>
    <n v="10322"/>
    <x v="2"/>
    <n v="26542"/>
    <n v="4"/>
    <s v="Y"/>
    <x v="1"/>
    <n v="20"/>
    <n v="4"/>
    <s v="Exceed Expect"/>
    <n v="4"/>
    <s v="Very High"/>
    <n v="80"/>
    <n v="1"/>
    <s v="Basic"/>
    <n v="14"/>
    <s v="11-20"/>
    <n v="6"/>
    <n v="3"/>
    <x v="1"/>
    <n v="11"/>
    <s v="Veteran"/>
    <n v="10"/>
    <n v="11"/>
    <x v="2"/>
    <n v="1"/>
    <n v="0"/>
    <m/>
    <m/>
    <n v="0"/>
    <m/>
    <n v="0"/>
    <m/>
    <n v="0"/>
    <m/>
    <n v="0"/>
    <m/>
    <n v="0"/>
    <m/>
    <m/>
    <m/>
    <m/>
    <m/>
    <m/>
    <m/>
    <m/>
    <x v="0"/>
    <m/>
    <m/>
    <m/>
    <m/>
    <m/>
    <b v="1"/>
    <b v="1"/>
    <b v="1"/>
    <n v="0"/>
    <n v="0"/>
  </r>
  <r>
    <n v="27"/>
    <x v="1"/>
    <x v="2"/>
    <n v="1277"/>
    <x v="1"/>
    <n v="8"/>
    <s v="Near"/>
    <n v="5"/>
    <s v="Doctor"/>
    <s v="Life Sciences"/>
    <n v="1"/>
    <n v="1094"/>
    <n v="1"/>
    <x v="3"/>
    <x v="1"/>
    <n v="87"/>
    <n v="1"/>
    <s v="Low"/>
    <n v="1"/>
    <s v="Entry Level"/>
    <x v="2"/>
    <n v="3"/>
    <x v="2"/>
    <x v="1"/>
    <n v="4621"/>
    <x v="0"/>
    <n v="5869"/>
    <n v="1"/>
    <s v="Y"/>
    <x v="1"/>
    <n v="19"/>
    <n v="3"/>
    <s v="Meet Expect"/>
    <n v="4"/>
    <s v="Very High"/>
    <n v="80"/>
    <n v="3"/>
    <s v="High"/>
    <n v="3"/>
    <s v="0-5"/>
    <n v="4"/>
    <n v="3"/>
    <x v="1"/>
    <n v="3"/>
    <s v="Early Career"/>
    <n v="2"/>
    <n v="1"/>
    <x v="1"/>
    <n v="2"/>
    <n v="0"/>
    <m/>
    <m/>
    <n v="0"/>
    <m/>
    <n v="0"/>
    <m/>
    <n v="0"/>
    <m/>
    <n v="0"/>
    <m/>
    <n v="0"/>
    <m/>
    <m/>
    <m/>
    <m/>
    <m/>
    <m/>
    <m/>
    <m/>
    <x v="2"/>
    <m/>
    <m/>
    <m/>
    <m/>
    <m/>
    <b v="1"/>
    <b v="1"/>
    <b v="1"/>
    <n v="0"/>
    <n v="0"/>
  </r>
  <r>
    <n v="55"/>
    <x v="1"/>
    <x v="1"/>
    <n v="1091"/>
    <x v="1"/>
    <n v="2"/>
    <s v="Near"/>
    <n v="1"/>
    <s v="Below College"/>
    <s v="Life Sciences"/>
    <n v="1"/>
    <n v="1096"/>
    <n v="4"/>
    <x v="2"/>
    <x v="1"/>
    <n v="65"/>
    <n v="3"/>
    <s v="High"/>
    <n v="3"/>
    <s v="Senior"/>
    <x v="3"/>
    <n v="2"/>
    <x v="1"/>
    <x v="1"/>
    <n v="10976"/>
    <x v="2"/>
    <n v="15813"/>
    <n v="3"/>
    <s v="Y"/>
    <x v="1"/>
    <n v="18"/>
    <n v="3"/>
    <s v="Meet Expect"/>
    <n v="2"/>
    <s v="Medium"/>
    <n v="80"/>
    <n v="1"/>
    <s v="Basic"/>
    <n v="23"/>
    <s v="20+"/>
    <n v="4"/>
    <n v="3"/>
    <x v="1"/>
    <n v="3"/>
    <s v="Early Career"/>
    <n v="2"/>
    <n v="1"/>
    <x v="1"/>
    <n v="2"/>
    <n v="0"/>
    <m/>
    <m/>
    <n v="0"/>
    <m/>
    <n v="0"/>
    <m/>
    <n v="0"/>
    <m/>
    <n v="0"/>
    <m/>
    <n v="0"/>
    <m/>
    <m/>
    <m/>
    <m/>
    <m/>
    <m/>
    <m/>
    <m/>
    <x v="1"/>
    <m/>
    <m/>
    <m/>
    <m/>
    <m/>
    <b v="1"/>
    <b v="1"/>
    <b v="1"/>
    <n v="0"/>
    <n v="0"/>
  </r>
  <r>
    <n v="28"/>
    <x v="1"/>
    <x v="0"/>
    <n v="857"/>
    <x v="1"/>
    <n v="10"/>
    <s v="Near"/>
    <n v="3"/>
    <s v="Bachelor"/>
    <s v="Other"/>
    <n v="1"/>
    <n v="1097"/>
    <n v="3"/>
    <x v="1"/>
    <x v="0"/>
    <n v="59"/>
    <n v="3"/>
    <s v="High"/>
    <n v="2"/>
    <s v="Junior"/>
    <x v="1"/>
    <n v="3"/>
    <x v="2"/>
    <x v="0"/>
    <n v="3660"/>
    <x v="0"/>
    <n v="7909"/>
    <n v="3"/>
    <s v="Y"/>
    <x v="1"/>
    <n v="13"/>
    <n v="3"/>
    <s v="Meet Expect"/>
    <n v="4"/>
    <s v="Very High"/>
    <n v="80"/>
    <n v="0"/>
    <s v="None"/>
    <n v="10"/>
    <s v="6-10"/>
    <n v="4"/>
    <n v="4"/>
    <x v="3"/>
    <n v="8"/>
    <s v="Veteran"/>
    <n v="7"/>
    <n v="1"/>
    <x v="1"/>
    <n v="7"/>
    <n v="0"/>
    <m/>
    <m/>
    <n v="0"/>
    <m/>
    <n v="0"/>
    <m/>
    <n v="0"/>
    <m/>
    <n v="0"/>
    <m/>
    <n v="0"/>
    <m/>
    <m/>
    <m/>
    <m/>
    <m/>
    <m/>
    <m/>
    <m/>
    <x v="2"/>
    <m/>
    <m/>
    <m/>
    <m/>
    <m/>
    <b v="1"/>
    <b v="1"/>
    <b v="1"/>
    <n v="0"/>
    <n v="0"/>
  </r>
  <r>
    <n v="44"/>
    <x v="0"/>
    <x v="0"/>
    <n v="1376"/>
    <x v="2"/>
    <n v="1"/>
    <s v="Near"/>
    <n v="2"/>
    <s v="College"/>
    <s v="Medical"/>
    <n v="1"/>
    <n v="1098"/>
    <n v="2"/>
    <x v="0"/>
    <x v="1"/>
    <n v="91"/>
    <n v="2"/>
    <s v="Medium"/>
    <n v="3"/>
    <s v="Senior"/>
    <x v="8"/>
    <n v="1"/>
    <x v="3"/>
    <x v="1"/>
    <n v="10482"/>
    <x v="2"/>
    <n v="2326"/>
    <n v="9"/>
    <s v="Y"/>
    <x v="1"/>
    <n v="14"/>
    <n v="3"/>
    <s v="Meet Expect"/>
    <n v="4"/>
    <s v="Very High"/>
    <n v="80"/>
    <n v="1"/>
    <s v="Basic"/>
    <n v="24"/>
    <s v="20+"/>
    <n v="1"/>
    <n v="3"/>
    <x v="1"/>
    <n v="20"/>
    <s v="Veteran"/>
    <n v="6"/>
    <n v="3"/>
    <x v="1"/>
    <n v="6"/>
    <n v="0"/>
    <m/>
    <m/>
    <n v="0"/>
    <m/>
    <n v="0"/>
    <m/>
    <n v="0"/>
    <m/>
    <n v="0"/>
    <m/>
    <n v="0"/>
    <m/>
    <m/>
    <m/>
    <m/>
    <m/>
    <m/>
    <m/>
    <m/>
    <x v="0"/>
    <m/>
    <m/>
    <m/>
    <m/>
    <m/>
    <b v="1"/>
    <b v="1"/>
    <b v="1"/>
    <n v="1"/>
    <n v="0"/>
  </r>
  <r>
    <n v="33"/>
    <x v="1"/>
    <x v="0"/>
    <n v="654"/>
    <x v="1"/>
    <n v="5"/>
    <s v="Near"/>
    <n v="3"/>
    <s v="Bachelor"/>
    <s v="Life Sciences"/>
    <n v="1"/>
    <n v="1099"/>
    <n v="4"/>
    <x v="2"/>
    <x v="1"/>
    <n v="34"/>
    <n v="2"/>
    <s v="Medium"/>
    <n v="3"/>
    <s v="Senior"/>
    <x v="4"/>
    <n v="4"/>
    <x v="0"/>
    <x v="2"/>
    <n v="7119"/>
    <x v="2"/>
    <n v="21214"/>
    <n v="4"/>
    <s v="Y"/>
    <x v="1"/>
    <n v="15"/>
    <n v="3"/>
    <s v="Meet Expect"/>
    <n v="3"/>
    <s v="High"/>
    <n v="80"/>
    <n v="1"/>
    <s v="Basic"/>
    <n v="9"/>
    <s v="6-10"/>
    <n v="2"/>
    <n v="3"/>
    <x v="1"/>
    <n v="3"/>
    <s v="Early Career"/>
    <n v="2"/>
    <n v="1"/>
    <x v="1"/>
    <n v="2"/>
    <n v="0"/>
    <m/>
    <m/>
    <n v="0"/>
    <m/>
    <n v="0"/>
    <m/>
    <n v="0"/>
    <m/>
    <n v="0"/>
    <m/>
    <n v="0"/>
    <m/>
    <m/>
    <m/>
    <m/>
    <m/>
    <m/>
    <m/>
    <m/>
    <x v="2"/>
    <m/>
    <m/>
    <m/>
    <m/>
    <m/>
    <b v="1"/>
    <b v="1"/>
    <b v="1"/>
    <n v="0"/>
    <n v="0"/>
  </r>
  <r>
    <n v="35"/>
    <x v="0"/>
    <x v="0"/>
    <n v="1204"/>
    <x v="0"/>
    <n v="4"/>
    <s v="Near"/>
    <n v="3"/>
    <s v="Bachelor"/>
    <s v="Technical Degree"/>
    <n v="1"/>
    <n v="1100"/>
    <n v="4"/>
    <x v="2"/>
    <x v="1"/>
    <n v="86"/>
    <n v="3"/>
    <s v="High"/>
    <n v="3"/>
    <s v="Senior"/>
    <x v="0"/>
    <n v="1"/>
    <x v="3"/>
    <x v="0"/>
    <n v="9582"/>
    <x v="2"/>
    <n v="10333"/>
    <n v="0"/>
    <s v="Y"/>
    <x v="0"/>
    <n v="22"/>
    <n v="4"/>
    <s v="Exceed Expect"/>
    <n v="1"/>
    <s v="Low"/>
    <n v="80"/>
    <n v="0"/>
    <s v="None"/>
    <n v="9"/>
    <s v="6-10"/>
    <n v="2"/>
    <n v="3"/>
    <x v="1"/>
    <n v="8"/>
    <s v="Veteran"/>
    <n v="7"/>
    <n v="4"/>
    <x v="2"/>
    <n v="7"/>
    <n v="0"/>
    <m/>
    <m/>
    <n v="0"/>
    <m/>
    <n v="0"/>
    <m/>
    <n v="0"/>
    <m/>
    <n v="0"/>
    <m/>
    <n v="0"/>
    <m/>
    <m/>
    <m/>
    <m/>
    <m/>
    <m/>
    <m/>
    <m/>
    <x v="2"/>
    <m/>
    <m/>
    <m/>
    <m/>
    <m/>
    <b v="1"/>
    <b v="1"/>
    <b v="1"/>
    <n v="1"/>
    <n v="1"/>
  </r>
  <r>
    <n v="33"/>
    <x v="0"/>
    <x v="1"/>
    <n v="827"/>
    <x v="1"/>
    <n v="29"/>
    <s v="Very Far"/>
    <n v="4"/>
    <s v="Master"/>
    <s v="Medical"/>
    <n v="1"/>
    <n v="1101"/>
    <n v="1"/>
    <x v="3"/>
    <x v="0"/>
    <n v="54"/>
    <n v="2"/>
    <s v="Medium"/>
    <n v="2"/>
    <s v="Junior"/>
    <x v="1"/>
    <n v="3"/>
    <x v="2"/>
    <x v="0"/>
    <n v="4508"/>
    <x v="0"/>
    <n v="3129"/>
    <n v="1"/>
    <s v="Y"/>
    <x v="1"/>
    <n v="22"/>
    <n v="4"/>
    <s v="Exceed Expect"/>
    <n v="2"/>
    <s v="Medium"/>
    <n v="80"/>
    <n v="0"/>
    <s v="None"/>
    <n v="14"/>
    <s v="11-20"/>
    <n v="4"/>
    <n v="3"/>
    <x v="1"/>
    <n v="13"/>
    <s v="Veteran"/>
    <n v="7"/>
    <n v="3"/>
    <x v="1"/>
    <n v="8"/>
    <n v="0"/>
    <m/>
    <m/>
    <n v="0"/>
    <m/>
    <n v="0"/>
    <m/>
    <n v="0"/>
    <m/>
    <n v="0"/>
    <m/>
    <n v="0"/>
    <m/>
    <m/>
    <m/>
    <m/>
    <m/>
    <m/>
    <m/>
    <m/>
    <x v="2"/>
    <m/>
    <m/>
    <m/>
    <m/>
    <m/>
    <b v="1"/>
    <b v="1"/>
    <b v="1"/>
    <n v="1"/>
    <n v="0"/>
  </r>
  <r>
    <n v="28"/>
    <x v="1"/>
    <x v="0"/>
    <n v="895"/>
    <x v="1"/>
    <n v="15"/>
    <s v="Far"/>
    <n v="2"/>
    <s v="College"/>
    <s v="Life Sciences"/>
    <n v="1"/>
    <n v="1102"/>
    <n v="1"/>
    <x v="3"/>
    <x v="1"/>
    <n v="50"/>
    <n v="3"/>
    <s v="High"/>
    <n v="1"/>
    <s v="Entry Level"/>
    <x v="2"/>
    <n v="3"/>
    <x v="2"/>
    <x v="2"/>
    <n v="2207"/>
    <x v="1"/>
    <n v="22482"/>
    <n v="1"/>
    <s v="Y"/>
    <x v="1"/>
    <n v="16"/>
    <n v="3"/>
    <s v="Meet Expect"/>
    <n v="4"/>
    <s v="Very High"/>
    <n v="80"/>
    <n v="1"/>
    <s v="Basic"/>
    <n v="4"/>
    <s v="0-5"/>
    <n v="5"/>
    <n v="2"/>
    <x v="2"/>
    <n v="4"/>
    <s v="Experienced"/>
    <n v="2"/>
    <n v="2"/>
    <x v="1"/>
    <n v="2"/>
    <n v="0"/>
    <m/>
    <m/>
    <n v="0"/>
    <m/>
    <n v="0"/>
    <m/>
    <n v="0"/>
    <m/>
    <n v="0"/>
    <m/>
    <n v="0"/>
    <m/>
    <m/>
    <m/>
    <m/>
    <m/>
    <m/>
    <m/>
    <m/>
    <x v="2"/>
    <m/>
    <m/>
    <m/>
    <m/>
    <m/>
    <b v="1"/>
    <b v="1"/>
    <b v="1"/>
    <n v="0"/>
    <n v="0"/>
  </r>
  <r>
    <n v="34"/>
    <x v="1"/>
    <x v="1"/>
    <n v="618"/>
    <x v="1"/>
    <n v="3"/>
    <s v="Near"/>
    <n v="1"/>
    <s v="Below College"/>
    <s v="Life Sciences"/>
    <n v="1"/>
    <n v="1103"/>
    <n v="1"/>
    <x v="3"/>
    <x v="1"/>
    <n v="45"/>
    <n v="3"/>
    <s v="High"/>
    <n v="2"/>
    <s v="Junior"/>
    <x v="4"/>
    <n v="4"/>
    <x v="0"/>
    <x v="0"/>
    <n v="7756"/>
    <x v="2"/>
    <n v="22266"/>
    <n v="0"/>
    <s v="Y"/>
    <x v="1"/>
    <n v="17"/>
    <n v="3"/>
    <s v="Meet Expect"/>
    <n v="3"/>
    <s v="High"/>
    <n v="80"/>
    <n v="0"/>
    <s v="None"/>
    <n v="7"/>
    <s v="6-10"/>
    <n v="1"/>
    <n v="2"/>
    <x v="2"/>
    <n v="6"/>
    <s v="Experienced"/>
    <n v="2"/>
    <n v="0"/>
    <x v="0"/>
    <n v="4"/>
    <n v="0"/>
    <m/>
    <m/>
    <n v="0"/>
    <m/>
    <n v="0"/>
    <m/>
    <n v="0"/>
    <m/>
    <n v="0"/>
    <m/>
    <n v="0"/>
    <m/>
    <m/>
    <m/>
    <m/>
    <m/>
    <m/>
    <m/>
    <m/>
    <x v="2"/>
    <m/>
    <m/>
    <m/>
    <m/>
    <m/>
    <b v="1"/>
    <b v="1"/>
    <b v="1"/>
    <n v="0"/>
    <n v="0"/>
  </r>
  <r>
    <n v="37"/>
    <x v="1"/>
    <x v="0"/>
    <n v="309"/>
    <x v="0"/>
    <n v="10"/>
    <s v="Near"/>
    <n v="4"/>
    <s v="Master"/>
    <s v="Life Sciences"/>
    <n v="1"/>
    <n v="1105"/>
    <n v="4"/>
    <x v="2"/>
    <x v="0"/>
    <n v="88"/>
    <n v="2"/>
    <s v="Medium"/>
    <n v="2"/>
    <s v="Junior"/>
    <x v="0"/>
    <n v="4"/>
    <x v="0"/>
    <x v="2"/>
    <n v="6694"/>
    <x v="0"/>
    <n v="24223"/>
    <n v="2"/>
    <s v="Y"/>
    <x v="0"/>
    <n v="14"/>
    <n v="3"/>
    <s v="Meet Expect"/>
    <n v="3"/>
    <s v="High"/>
    <n v="80"/>
    <n v="3"/>
    <s v="High"/>
    <n v="8"/>
    <s v="6-10"/>
    <n v="5"/>
    <n v="3"/>
    <x v="1"/>
    <n v="1"/>
    <s v="New Employee"/>
    <n v="0"/>
    <n v="0"/>
    <x v="0"/>
    <n v="0"/>
    <n v="0"/>
    <m/>
    <m/>
    <n v="0"/>
    <m/>
    <n v="0"/>
    <m/>
    <n v="0"/>
    <m/>
    <n v="0"/>
    <m/>
    <n v="0"/>
    <m/>
    <m/>
    <m/>
    <m/>
    <m/>
    <m/>
    <m/>
    <m/>
    <x v="0"/>
    <m/>
    <m/>
    <m/>
    <m/>
    <m/>
    <b v="1"/>
    <b v="1"/>
    <b v="1"/>
    <n v="0"/>
    <n v="1"/>
  </r>
  <r>
    <n v="25"/>
    <x v="0"/>
    <x v="0"/>
    <n v="1219"/>
    <x v="1"/>
    <n v="4"/>
    <s v="Near"/>
    <n v="1"/>
    <s v="Below College"/>
    <s v="Technical Degree"/>
    <n v="1"/>
    <n v="1106"/>
    <n v="4"/>
    <x v="2"/>
    <x v="1"/>
    <n v="32"/>
    <n v="3"/>
    <s v="High"/>
    <n v="1"/>
    <s v="Entry Level"/>
    <x v="2"/>
    <n v="4"/>
    <x v="0"/>
    <x v="1"/>
    <n v="3691"/>
    <x v="0"/>
    <n v="4605"/>
    <n v="1"/>
    <s v="Y"/>
    <x v="0"/>
    <n v="15"/>
    <n v="3"/>
    <s v="Meet Expect"/>
    <n v="2"/>
    <s v="Medium"/>
    <n v="80"/>
    <n v="1"/>
    <s v="Basic"/>
    <n v="7"/>
    <s v="6-10"/>
    <n v="3"/>
    <n v="4"/>
    <x v="3"/>
    <n v="7"/>
    <s v="Experienced"/>
    <n v="7"/>
    <n v="5"/>
    <x v="2"/>
    <n v="6"/>
    <n v="0"/>
    <m/>
    <m/>
    <n v="0"/>
    <m/>
    <n v="0"/>
    <m/>
    <n v="0"/>
    <m/>
    <n v="0"/>
    <m/>
    <n v="0"/>
    <m/>
    <m/>
    <m/>
    <m/>
    <m/>
    <m/>
    <m/>
    <m/>
    <x v="3"/>
    <m/>
    <m/>
    <m/>
    <m/>
    <m/>
    <b v="1"/>
    <b v="1"/>
    <b v="1"/>
    <n v="1"/>
    <n v="1"/>
  </r>
  <r>
    <n v="26"/>
    <x v="0"/>
    <x v="0"/>
    <n v="1330"/>
    <x v="1"/>
    <n v="21"/>
    <s v="Very Far"/>
    <n v="3"/>
    <s v="Bachelor"/>
    <s v="Medical"/>
    <n v="1"/>
    <n v="1107"/>
    <n v="1"/>
    <x v="3"/>
    <x v="1"/>
    <n v="37"/>
    <n v="3"/>
    <s v="High"/>
    <n v="1"/>
    <s v="Entry Level"/>
    <x v="2"/>
    <n v="3"/>
    <x v="2"/>
    <x v="2"/>
    <n v="2377"/>
    <x v="1"/>
    <n v="19373"/>
    <n v="1"/>
    <s v="Y"/>
    <x v="1"/>
    <n v="20"/>
    <n v="4"/>
    <s v="Exceed Expect"/>
    <n v="3"/>
    <s v="High"/>
    <n v="80"/>
    <n v="1"/>
    <s v="Basic"/>
    <n v="1"/>
    <s v="0-5"/>
    <n v="0"/>
    <n v="2"/>
    <x v="2"/>
    <n v="1"/>
    <s v="New Employee"/>
    <n v="1"/>
    <n v="0"/>
    <x v="0"/>
    <n v="0"/>
    <n v="0"/>
    <m/>
    <m/>
    <n v="0"/>
    <m/>
    <n v="0"/>
    <m/>
    <n v="0"/>
    <m/>
    <n v="0"/>
    <m/>
    <n v="0"/>
    <m/>
    <m/>
    <m/>
    <m/>
    <m/>
    <m/>
    <m/>
    <m/>
    <x v="2"/>
    <m/>
    <m/>
    <m/>
    <m/>
    <m/>
    <b v="1"/>
    <b v="1"/>
    <b v="1"/>
    <n v="1"/>
    <n v="0"/>
  </r>
  <r>
    <n v="33"/>
    <x v="0"/>
    <x v="0"/>
    <n v="1017"/>
    <x v="1"/>
    <n v="25"/>
    <s v="Very Far"/>
    <n v="3"/>
    <s v="Bachelor"/>
    <s v="Medical"/>
    <n v="1"/>
    <n v="1108"/>
    <n v="1"/>
    <x v="3"/>
    <x v="1"/>
    <n v="55"/>
    <n v="2"/>
    <s v="Medium"/>
    <n v="1"/>
    <s v="Entry Level"/>
    <x v="1"/>
    <n v="2"/>
    <x v="1"/>
    <x v="0"/>
    <n v="2313"/>
    <x v="1"/>
    <n v="2993"/>
    <n v="4"/>
    <s v="Y"/>
    <x v="0"/>
    <n v="20"/>
    <n v="4"/>
    <s v="Exceed Expect"/>
    <n v="2"/>
    <s v="Medium"/>
    <n v="80"/>
    <n v="0"/>
    <s v="None"/>
    <n v="5"/>
    <s v="0-5"/>
    <n v="0"/>
    <n v="3"/>
    <x v="1"/>
    <n v="2"/>
    <s v="Early Career"/>
    <n v="2"/>
    <n v="2"/>
    <x v="1"/>
    <n v="2"/>
    <n v="0"/>
    <m/>
    <m/>
    <n v="0"/>
    <m/>
    <n v="0"/>
    <m/>
    <n v="0"/>
    <m/>
    <n v="0"/>
    <m/>
    <n v="0"/>
    <m/>
    <m/>
    <m/>
    <m/>
    <m/>
    <m/>
    <m/>
    <m/>
    <x v="2"/>
    <m/>
    <m/>
    <m/>
    <m/>
    <m/>
    <b v="1"/>
    <b v="1"/>
    <b v="1"/>
    <n v="1"/>
    <n v="1"/>
  </r>
  <r>
    <n v="42"/>
    <x v="1"/>
    <x v="0"/>
    <n v="469"/>
    <x v="1"/>
    <n v="2"/>
    <s v="Near"/>
    <n v="2"/>
    <s v="College"/>
    <s v="Medical"/>
    <n v="1"/>
    <n v="1109"/>
    <n v="4"/>
    <x v="2"/>
    <x v="1"/>
    <n v="35"/>
    <n v="3"/>
    <s v="High"/>
    <n v="4"/>
    <s v="Manager"/>
    <x v="5"/>
    <n v="1"/>
    <x v="3"/>
    <x v="1"/>
    <n v="17665"/>
    <x v="2"/>
    <n v="14399"/>
    <n v="0"/>
    <s v="Y"/>
    <x v="1"/>
    <n v="17"/>
    <n v="3"/>
    <s v="Meet Expect"/>
    <n v="4"/>
    <s v="Very High"/>
    <n v="80"/>
    <n v="1"/>
    <s v="Basic"/>
    <n v="23"/>
    <s v="20+"/>
    <n v="3"/>
    <n v="3"/>
    <x v="1"/>
    <n v="22"/>
    <s v="Veteran"/>
    <n v="6"/>
    <n v="13"/>
    <x v="2"/>
    <n v="7"/>
    <n v="0"/>
    <m/>
    <m/>
    <n v="0"/>
    <m/>
    <n v="0"/>
    <m/>
    <n v="0"/>
    <m/>
    <n v="0"/>
    <m/>
    <n v="0"/>
    <m/>
    <m/>
    <m/>
    <m/>
    <m/>
    <m/>
    <m/>
    <m/>
    <x v="0"/>
    <m/>
    <m/>
    <m/>
    <m/>
    <m/>
    <b v="1"/>
    <b v="1"/>
    <b v="1"/>
    <n v="0"/>
    <n v="0"/>
  </r>
  <r>
    <n v="28"/>
    <x v="0"/>
    <x v="1"/>
    <n v="1009"/>
    <x v="1"/>
    <n v="1"/>
    <s v="Near"/>
    <n v="3"/>
    <s v="Bachelor"/>
    <s v="Medical"/>
    <n v="1"/>
    <n v="1111"/>
    <n v="1"/>
    <x v="3"/>
    <x v="1"/>
    <n v="45"/>
    <n v="2"/>
    <s v="Medium"/>
    <n v="1"/>
    <s v="Entry Level"/>
    <x v="2"/>
    <n v="2"/>
    <x v="1"/>
    <x v="2"/>
    <n v="2596"/>
    <x v="1"/>
    <n v="7160"/>
    <n v="1"/>
    <s v="Y"/>
    <x v="1"/>
    <n v="15"/>
    <n v="3"/>
    <s v="Meet Expect"/>
    <n v="1"/>
    <s v="Low"/>
    <n v="80"/>
    <n v="2"/>
    <s v="Medium"/>
    <n v="1"/>
    <s v="0-5"/>
    <n v="2"/>
    <n v="3"/>
    <x v="1"/>
    <n v="1"/>
    <s v="New Employee"/>
    <n v="0"/>
    <n v="0"/>
    <x v="0"/>
    <n v="0"/>
    <n v="0"/>
    <m/>
    <m/>
    <n v="0"/>
    <m/>
    <n v="0"/>
    <m/>
    <n v="0"/>
    <m/>
    <n v="0"/>
    <m/>
    <n v="0"/>
    <m/>
    <m/>
    <m/>
    <m/>
    <m/>
    <m/>
    <m/>
    <m/>
    <x v="2"/>
    <m/>
    <m/>
    <m/>
    <m/>
    <m/>
    <b v="1"/>
    <b v="1"/>
    <b v="1"/>
    <n v="1"/>
    <n v="0"/>
  </r>
  <r>
    <n v="50"/>
    <x v="0"/>
    <x v="1"/>
    <n v="959"/>
    <x v="0"/>
    <n v="1"/>
    <s v="Near"/>
    <n v="4"/>
    <s v="Master"/>
    <s v="Other"/>
    <n v="1"/>
    <n v="1113"/>
    <n v="4"/>
    <x v="2"/>
    <x v="1"/>
    <n v="81"/>
    <n v="3"/>
    <s v="High"/>
    <n v="2"/>
    <s v="Junior"/>
    <x v="0"/>
    <n v="3"/>
    <x v="2"/>
    <x v="0"/>
    <n v="4728"/>
    <x v="0"/>
    <n v="17251"/>
    <n v="3"/>
    <s v="Y"/>
    <x v="0"/>
    <n v="14"/>
    <n v="3"/>
    <s v="Meet Expect"/>
    <n v="4"/>
    <s v="Very High"/>
    <n v="80"/>
    <n v="0"/>
    <s v="None"/>
    <n v="5"/>
    <s v="0-5"/>
    <n v="4"/>
    <n v="3"/>
    <x v="1"/>
    <n v="0"/>
    <s v="New Employee"/>
    <n v="0"/>
    <n v="0"/>
    <x v="0"/>
    <n v="0"/>
    <n v="0"/>
    <m/>
    <m/>
    <n v="0"/>
    <m/>
    <n v="0"/>
    <m/>
    <n v="0"/>
    <m/>
    <n v="0"/>
    <m/>
    <n v="0"/>
    <m/>
    <m/>
    <m/>
    <m/>
    <m/>
    <m/>
    <m/>
    <m/>
    <x v="1"/>
    <m/>
    <m/>
    <m/>
    <m/>
    <m/>
    <b v="1"/>
    <b v="1"/>
    <b v="1"/>
    <n v="1"/>
    <n v="1"/>
  </r>
  <r>
    <n v="33"/>
    <x v="1"/>
    <x v="1"/>
    <n v="970"/>
    <x v="0"/>
    <n v="7"/>
    <s v="Near"/>
    <n v="3"/>
    <s v="Bachelor"/>
    <s v="Life Sciences"/>
    <n v="1"/>
    <n v="1114"/>
    <n v="4"/>
    <x v="2"/>
    <x v="0"/>
    <n v="30"/>
    <n v="3"/>
    <s v="High"/>
    <n v="2"/>
    <s v="Junior"/>
    <x v="0"/>
    <n v="2"/>
    <x v="1"/>
    <x v="1"/>
    <n v="4302"/>
    <x v="0"/>
    <n v="13401"/>
    <n v="0"/>
    <s v="Y"/>
    <x v="1"/>
    <n v="17"/>
    <n v="3"/>
    <s v="Meet Expect"/>
    <n v="3"/>
    <s v="High"/>
    <n v="80"/>
    <n v="1"/>
    <s v="Basic"/>
    <n v="4"/>
    <s v="0-5"/>
    <n v="3"/>
    <n v="3"/>
    <x v="1"/>
    <n v="3"/>
    <s v="Early Career"/>
    <n v="2"/>
    <n v="0"/>
    <x v="0"/>
    <n v="2"/>
    <n v="0"/>
    <m/>
    <m/>
    <n v="0"/>
    <m/>
    <n v="0"/>
    <m/>
    <n v="0"/>
    <m/>
    <n v="0"/>
    <m/>
    <n v="0"/>
    <m/>
    <m/>
    <m/>
    <m/>
    <m/>
    <m/>
    <m/>
    <m/>
    <x v="2"/>
    <m/>
    <m/>
    <m/>
    <m/>
    <m/>
    <b v="1"/>
    <b v="1"/>
    <b v="1"/>
    <n v="0"/>
    <n v="0"/>
  </r>
  <r>
    <n v="34"/>
    <x v="1"/>
    <x v="2"/>
    <n v="697"/>
    <x v="1"/>
    <n v="3"/>
    <s v="Near"/>
    <n v="4"/>
    <s v="Master"/>
    <s v="Life Sciences"/>
    <n v="1"/>
    <n v="1115"/>
    <n v="3"/>
    <x v="1"/>
    <x v="1"/>
    <n v="40"/>
    <n v="2"/>
    <s v="Medium"/>
    <n v="1"/>
    <s v="Entry Level"/>
    <x v="1"/>
    <n v="4"/>
    <x v="0"/>
    <x v="1"/>
    <n v="2979"/>
    <x v="1"/>
    <n v="22478"/>
    <n v="3"/>
    <s v="Y"/>
    <x v="1"/>
    <n v="17"/>
    <n v="3"/>
    <s v="Meet Expect"/>
    <n v="4"/>
    <s v="Very High"/>
    <n v="80"/>
    <n v="3"/>
    <s v="High"/>
    <n v="6"/>
    <s v="6-10"/>
    <n v="2"/>
    <n v="3"/>
    <x v="1"/>
    <n v="0"/>
    <s v="New Employee"/>
    <n v="0"/>
    <n v="0"/>
    <x v="0"/>
    <n v="0"/>
    <n v="0"/>
    <m/>
    <m/>
    <n v="0"/>
    <m/>
    <n v="0"/>
    <m/>
    <n v="0"/>
    <m/>
    <n v="0"/>
    <m/>
    <n v="0"/>
    <m/>
    <m/>
    <m/>
    <m/>
    <m/>
    <m/>
    <m/>
    <m/>
    <x v="2"/>
    <m/>
    <m/>
    <m/>
    <m/>
    <m/>
    <b v="1"/>
    <b v="1"/>
    <b v="1"/>
    <n v="0"/>
    <n v="0"/>
  </r>
  <r>
    <n v="48"/>
    <x v="1"/>
    <x v="2"/>
    <n v="1262"/>
    <x v="1"/>
    <n v="1"/>
    <s v="Near"/>
    <n v="4"/>
    <s v="Master"/>
    <s v="Medical"/>
    <n v="1"/>
    <n v="1116"/>
    <n v="1"/>
    <x v="3"/>
    <x v="1"/>
    <n v="35"/>
    <n v="4"/>
    <s v="Very High"/>
    <n v="4"/>
    <s v="Manager"/>
    <x v="5"/>
    <n v="4"/>
    <x v="0"/>
    <x v="0"/>
    <n v="16885"/>
    <x v="2"/>
    <n v="16154"/>
    <n v="2"/>
    <s v="Y"/>
    <x v="1"/>
    <n v="22"/>
    <n v="4"/>
    <s v="Exceed Expect"/>
    <n v="3"/>
    <s v="High"/>
    <n v="80"/>
    <n v="0"/>
    <s v="None"/>
    <n v="27"/>
    <s v="20+"/>
    <n v="3"/>
    <n v="2"/>
    <x v="2"/>
    <n v="5"/>
    <s v="Experienced"/>
    <n v="4"/>
    <n v="2"/>
    <x v="1"/>
    <n v="1"/>
    <n v="0"/>
    <m/>
    <m/>
    <n v="0"/>
    <m/>
    <n v="0"/>
    <m/>
    <n v="0"/>
    <m/>
    <n v="0"/>
    <m/>
    <n v="0"/>
    <m/>
    <m/>
    <m/>
    <m/>
    <m/>
    <m/>
    <m/>
    <m/>
    <x v="1"/>
    <m/>
    <m/>
    <m/>
    <m/>
    <m/>
    <b v="1"/>
    <b v="1"/>
    <b v="1"/>
    <n v="0"/>
    <n v="0"/>
  </r>
  <r>
    <n v="45"/>
    <x v="1"/>
    <x v="2"/>
    <n v="1050"/>
    <x v="0"/>
    <n v="9"/>
    <s v="Near"/>
    <n v="4"/>
    <s v="Master"/>
    <s v="Life Sciences"/>
    <n v="1"/>
    <n v="1117"/>
    <n v="2"/>
    <x v="0"/>
    <x v="0"/>
    <n v="65"/>
    <n v="2"/>
    <s v="Medium"/>
    <n v="2"/>
    <s v="Junior"/>
    <x v="0"/>
    <n v="3"/>
    <x v="2"/>
    <x v="1"/>
    <n v="5593"/>
    <x v="0"/>
    <n v="17970"/>
    <n v="1"/>
    <s v="Y"/>
    <x v="1"/>
    <n v="13"/>
    <n v="3"/>
    <s v="Meet Expect"/>
    <n v="4"/>
    <s v="Very High"/>
    <n v="80"/>
    <n v="1"/>
    <s v="Basic"/>
    <n v="15"/>
    <s v="11-20"/>
    <n v="2"/>
    <n v="3"/>
    <x v="1"/>
    <n v="15"/>
    <s v="Veteran"/>
    <n v="10"/>
    <n v="4"/>
    <x v="2"/>
    <n v="12"/>
    <n v="0"/>
    <m/>
    <m/>
    <n v="0"/>
    <m/>
    <n v="0"/>
    <m/>
    <n v="0"/>
    <m/>
    <n v="0"/>
    <m/>
    <n v="0"/>
    <m/>
    <m/>
    <m/>
    <m/>
    <m/>
    <m/>
    <m/>
    <m/>
    <x v="0"/>
    <m/>
    <m/>
    <m/>
    <m/>
    <m/>
    <b v="1"/>
    <b v="1"/>
    <b v="1"/>
    <n v="0"/>
    <n v="0"/>
  </r>
  <r>
    <n v="52"/>
    <x v="1"/>
    <x v="0"/>
    <n v="994"/>
    <x v="1"/>
    <n v="7"/>
    <s v="Near"/>
    <n v="4"/>
    <s v="Master"/>
    <s v="Life Sciences"/>
    <n v="1"/>
    <n v="1118"/>
    <n v="2"/>
    <x v="0"/>
    <x v="1"/>
    <n v="87"/>
    <n v="3"/>
    <s v="High"/>
    <n v="3"/>
    <s v="Senior"/>
    <x v="4"/>
    <n v="2"/>
    <x v="1"/>
    <x v="0"/>
    <n v="10445"/>
    <x v="2"/>
    <n v="15322"/>
    <n v="7"/>
    <s v="Y"/>
    <x v="1"/>
    <n v="19"/>
    <n v="3"/>
    <s v="Meet Expect"/>
    <n v="4"/>
    <s v="Very High"/>
    <n v="80"/>
    <n v="0"/>
    <s v="None"/>
    <n v="18"/>
    <s v="11-20"/>
    <n v="4"/>
    <n v="3"/>
    <x v="1"/>
    <n v="8"/>
    <s v="Veteran"/>
    <n v="6"/>
    <n v="4"/>
    <x v="2"/>
    <n v="0"/>
    <n v="0"/>
    <m/>
    <m/>
    <n v="0"/>
    <m/>
    <n v="0"/>
    <m/>
    <n v="0"/>
    <m/>
    <n v="0"/>
    <m/>
    <n v="0"/>
    <m/>
    <m/>
    <m/>
    <m/>
    <m/>
    <m/>
    <m/>
    <m/>
    <x v="1"/>
    <m/>
    <m/>
    <m/>
    <m/>
    <m/>
    <b v="1"/>
    <b v="1"/>
    <b v="1"/>
    <n v="0"/>
    <n v="0"/>
  </r>
  <r>
    <n v="38"/>
    <x v="1"/>
    <x v="0"/>
    <n v="770"/>
    <x v="0"/>
    <n v="10"/>
    <s v="Near"/>
    <n v="4"/>
    <s v="Master"/>
    <s v="Marketing"/>
    <n v="1"/>
    <n v="1119"/>
    <n v="3"/>
    <x v="1"/>
    <x v="1"/>
    <n v="73"/>
    <n v="2"/>
    <s v="Medium"/>
    <n v="3"/>
    <s v="Senior"/>
    <x v="0"/>
    <n v="3"/>
    <x v="2"/>
    <x v="2"/>
    <n v="8740"/>
    <x v="2"/>
    <n v="5569"/>
    <n v="0"/>
    <s v="Y"/>
    <x v="0"/>
    <n v="14"/>
    <n v="3"/>
    <s v="Meet Expect"/>
    <n v="2"/>
    <s v="Medium"/>
    <n v="80"/>
    <n v="2"/>
    <s v="Medium"/>
    <n v="9"/>
    <s v="6-10"/>
    <n v="2"/>
    <n v="3"/>
    <x v="1"/>
    <n v="8"/>
    <s v="Veteran"/>
    <n v="7"/>
    <n v="2"/>
    <x v="1"/>
    <n v="7"/>
    <n v="0"/>
    <m/>
    <m/>
    <n v="0"/>
    <m/>
    <n v="0"/>
    <m/>
    <n v="0"/>
    <m/>
    <n v="0"/>
    <m/>
    <n v="0"/>
    <m/>
    <m/>
    <m/>
    <m/>
    <m/>
    <m/>
    <m/>
    <m/>
    <x v="0"/>
    <m/>
    <m/>
    <m/>
    <m/>
    <m/>
    <b v="1"/>
    <b v="1"/>
    <b v="1"/>
    <n v="0"/>
    <n v="1"/>
  </r>
  <r>
    <n v="29"/>
    <x v="1"/>
    <x v="0"/>
    <n v="1107"/>
    <x v="1"/>
    <n v="28"/>
    <s v="Very Far"/>
    <n v="4"/>
    <s v="Master"/>
    <s v="Life Sciences"/>
    <n v="1"/>
    <n v="1120"/>
    <n v="3"/>
    <x v="1"/>
    <x v="0"/>
    <n v="93"/>
    <n v="3"/>
    <s v="High"/>
    <n v="1"/>
    <s v="Entry Level"/>
    <x v="1"/>
    <n v="4"/>
    <x v="0"/>
    <x v="2"/>
    <n v="2514"/>
    <x v="1"/>
    <n v="26968"/>
    <n v="4"/>
    <s v="Y"/>
    <x v="1"/>
    <n v="22"/>
    <n v="4"/>
    <s v="Exceed Expect"/>
    <n v="1"/>
    <s v="Low"/>
    <n v="80"/>
    <n v="1"/>
    <s v="Basic"/>
    <n v="11"/>
    <s v="11-20"/>
    <n v="1"/>
    <n v="3"/>
    <x v="1"/>
    <n v="7"/>
    <s v="Experienced"/>
    <n v="5"/>
    <n v="1"/>
    <x v="1"/>
    <n v="7"/>
    <n v="0"/>
    <m/>
    <m/>
    <n v="0"/>
    <m/>
    <n v="0"/>
    <m/>
    <n v="0"/>
    <m/>
    <n v="0"/>
    <m/>
    <n v="0"/>
    <m/>
    <m/>
    <m/>
    <m/>
    <m/>
    <m/>
    <m/>
    <m/>
    <x v="2"/>
    <m/>
    <m/>
    <m/>
    <m/>
    <m/>
    <b v="1"/>
    <b v="1"/>
    <b v="1"/>
    <n v="0"/>
    <n v="0"/>
  </r>
  <r>
    <n v="28"/>
    <x v="1"/>
    <x v="0"/>
    <n v="950"/>
    <x v="1"/>
    <n v="3"/>
    <s v="Near"/>
    <n v="3"/>
    <s v="Bachelor"/>
    <s v="Medical"/>
    <n v="1"/>
    <n v="1121"/>
    <n v="4"/>
    <x v="2"/>
    <x v="0"/>
    <n v="93"/>
    <n v="3"/>
    <s v="High"/>
    <n v="3"/>
    <s v="Senior"/>
    <x v="3"/>
    <n v="2"/>
    <x v="1"/>
    <x v="2"/>
    <n v="7655"/>
    <x v="2"/>
    <n v="8039"/>
    <n v="0"/>
    <s v="Y"/>
    <x v="1"/>
    <n v="17"/>
    <n v="3"/>
    <s v="Meet Expect"/>
    <n v="2"/>
    <s v="Medium"/>
    <n v="80"/>
    <n v="3"/>
    <s v="High"/>
    <n v="10"/>
    <s v="6-10"/>
    <n v="3"/>
    <n v="2"/>
    <x v="2"/>
    <n v="9"/>
    <s v="Veteran"/>
    <n v="7"/>
    <n v="1"/>
    <x v="1"/>
    <n v="7"/>
    <n v="0"/>
    <m/>
    <m/>
    <n v="0"/>
    <m/>
    <n v="0"/>
    <m/>
    <n v="0"/>
    <m/>
    <n v="0"/>
    <m/>
    <n v="0"/>
    <m/>
    <m/>
    <m/>
    <m/>
    <m/>
    <m/>
    <m/>
    <m/>
    <x v="2"/>
    <m/>
    <m/>
    <m/>
    <m/>
    <m/>
    <b v="1"/>
    <b v="1"/>
    <b v="1"/>
    <n v="0"/>
    <n v="0"/>
  </r>
  <r>
    <n v="46"/>
    <x v="1"/>
    <x v="0"/>
    <n v="406"/>
    <x v="0"/>
    <n v="3"/>
    <s v="Near"/>
    <n v="1"/>
    <s v="Below College"/>
    <s v="Marketing"/>
    <n v="1"/>
    <n v="1124"/>
    <n v="1"/>
    <x v="3"/>
    <x v="1"/>
    <n v="52"/>
    <n v="3"/>
    <s v="High"/>
    <n v="4"/>
    <s v="Manager"/>
    <x v="5"/>
    <n v="3"/>
    <x v="2"/>
    <x v="1"/>
    <n v="17465"/>
    <x v="2"/>
    <n v="15596"/>
    <n v="3"/>
    <s v="Y"/>
    <x v="1"/>
    <n v="12"/>
    <n v="3"/>
    <s v="Meet Expect"/>
    <n v="4"/>
    <s v="Very High"/>
    <n v="80"/>
    <n v="1"/>
    <s v="Basic"/>
    <n v="23"/>
    <s v="20+"/>
    <n v="3"/>
    <n v="3"/>
    <x v="1"/>
    <n v="12"/>
    <s v="Veteran"/>
    <n v="9"/>
    <n v="4"/>
    <x v="2"/>
    <n v="9"/>
    <n v="0"/>
    <m/>
    <m/>
    <n v="0"/>
    <m/>
    <n v="0"/>
    <m/>
    <n v="0"/>
    <m/>
    <n v="0"/>
    <m/>
    <n v="0"/>
    <m/>
    <m/>
    <m/>
    <m/>
    <m/>
    <m/>
    <m/>
    <m/>
    <x v="1"/>
    <m/>
    <m/>
    <m/>
    <m/>
    <m/>
    <b v="1"/>
    <b v="1"/>
    <b v="1"/>
    <n v="0"/>
    <n v="0"/>
  </r>
  <r>
    <n v="38"/>
    <x v="1"/>
    <x v="0"/>
    <n v="130"/>
    <x v="0"/>
    <n v="2"/>
    <s v="Near"/>
    <n v="2"/>
    <s v="College"/>
    <s v="Marketing"/>
    <n v="1"/>
    <n v="1125"/>
    <n v="4"/>
    <x v="2"/>
    <x v="1"/>
    <n v="32"/>
    <n v="3"/>
    <s v="High"/>
    <n v="3"/>
    <s v="Senior"/>
    <x v="0"/>
    <n v="2"/>
    <x v="1"/>
    <x v="0"/>
    <n v="7351"/>
    <x v="2"/>
    <n v="20619"/>
    <n v="7"/>
    <s v="Y"/>
    <x v="1"/>
    <n v="16"/>
    <n v="3"/>
    <s v="Meet Expect"/>
    <n v="3"/>
    <s v="High"/>
    <n v="80"/>
    <n v="0"/>
    <s v="None"/>
    <n v="10"/>
    <s v="6-10"/>
    <n v="2"/>
    <n v="3"/>
    <x v="1"/>
    <n v="1"/>
    <s v="New Employee"/>
    <n v="0"/>
    <n v="0"/>
    <x v="0"/>
    <n v="0"/>
    <n v="0"/>
    <m/>
    <m/>
    <n v="0"/>
    <m/>
    <n v="0"/>
    <m/>
    <n v="0"/>
    <m/>
    <n v="0"/>
    <m/>
    <n v="0"/>
    <m/>
    <m/>
    <m/>
    <m/>
    <m/>
    <m/>
    <m/>
    <m/>
    <x v="0"/>
    <m/>
    <m/>
    <m/>
    <m/>
    <m/>
    <b v="1"/>
    <b v="1"/>
    <b v="1"/>
    <n v="0"/>
    <n v="0"/>
  </r>
  <r>
    <n v="43"/>
    <x v="1"/>
    <x v="1"/>
    <n v="1082"/>
    <x v="1"/>
    <n v="27"/>
    <s v="Very Far"/>
    <n v="3"/>
    <s v="Bachelor"/>
    <s v="Life Sciences"/>
    <n v="1"/>
    <n v="1126"/>
    <n v="3"/>
    <x v="1"/>
    <x v="0"/>
    <n v="83"/>
    <n v="3"/>
    <s v="High"/>
    <n v="3"/>
    <s v="Senior"/>
    <x v="3"/>
    <n v="1"/>
    <x v="3"/>
    <x v="1"/>
    <n v="10820"/>
    <x v="2"/>
    <n v="11535"/>
    <n v="8"/>
    <s v="Y"/>
    <x v="1"/>
    <n v="11"/>
    <n v="3"/>
    <s v="Meet Expect"/>
    <n v="3"/>
    <s v="High"/>
    <n v="80"/>
    <n v="1"/>
    <s v="Basic"/>
    <n v="18"/>
    <s v="11-20"/>
    <n v="1"/>
    <n v="3"/>
    <x v="1"/>
    <n v="8"/>
    <s v="Veteran"/>
    <n v="7"/>
    <n v="0"/>
    <x v="0"/>
    <n v="1"/>
    <n v="0"/>
    <m/>
    <m/>
    <n v="0"/>
    <m/>
    <n v="0"/>
    <m/>
    <n v="0"/>
    <m/>
    <n v="0"/>
    <m/>
    <n v="0"/>
    <m/>
    <m/>
    <m/>
    <m/>
    <m/>
    <m/>
    <m/>
    <m/>
    <x v="0"/>
    <m/>
    <m/>
    <m/>
    <m/>
    <m/>
    <b v="1"/>
    <b v="1"/>
    <b v="1"/>
    <n v="0"/>
    <n v="0"/>
  </r>
  <r>
    <n v="39"/>
    <x v="0"/>
    <x v="1"/>
    <n v="203"/>
    <x v="1"/>
    <n v="2"/>
    <s v="Near"/>
    <n v="3"/>
    <s v="Bachelor"/>
    <s v="Life Sciences"/>
    <n v="1"/>
    <n v="1127"/>
    <n v="1"/>
    <x v="3"/>
    <x v="1"/>
    <n v="84"/>
    <n v="3"/>
    <s v="High"/>
    <n v="4"/>
    <s v="Manager"/>
    <x v="4"/>
    <n v="4"/>
    <x v="0"/>
    <x v="2"/>
    <n v="12169"/>
    <x v="2"/>
    <n v="13547"/>
    <n v="7"/>
    <s v="Y"/>
    <x v="1"/>
    <n v="11"/>
    <n v="3"/>
    <s v="Meet Expect"/>
    <n v="4"/>
    <s v="Very High"/>
    <n v="80"/>
    <n v="3"/>
    <s v="High"/>
    <n v="21"/>
    <s v="20+"/>
    <n v="4"/>
    <n v="3"/>
    <x v="1"/>
    <n v="18"/>
    <s v="Veteran"/>
    <n v="7"/>
    <n v="11"/>
    <x v="2"/>
    <n v="5"/>
    <n v="0"/>
    <m/>
    <m/>
    <n v="0"/>
    <m/>
    <n v="0"/>
    <m/>
    <n v="0"/>
    <m/>
    <n v="0"/>
    <m/>
    <n v="0"/>
    <m/>
    <m/>
    <m/>
    <m/>
    <m/>
    <m/>
    <m/>
    <m/>
    <x v="0"/>
    <m/>
    <m/>
    <m/>
    <m/>
    <m/>
    <b v="1"/>
    <b v="1"/>
    <b v="1"/>
    <n v="1"/>
    <n v="0"/>
  </r>
  <r>
    <n v="40"/>
    <x v="1"/>
    <x v="0"/>
    <n v="1308"/>
    <x v="1"/>
    <n v="14"/>
    <s v="Far"/>
    <n v="3"/>
    <s v="Bachelor"/>
    <s v="Medical"/>
    <n v="1"/>
    <n v="1128"/>
    <n v="3"/>
    <x v="1"/>
    <x v="1"/>
    <n v="44"/>
    <n v="2"/>
    <s v="Medium"/>
    <n v="5"/>
    <s v="Director"/>
    <x v="7"/>
    <n v="3"/>
    <x v="2"/>
    <x v="0"/>
    <n v="19626"/>
    <x v="2"/>
    <n v="17544"/>
    <n v="1"/>
    <s v="Y"/>
    <x v="1"/>
    <n v="14"/>
    <n v="3"/>
    <s v="Meet Expect"/>
    <n v="1"/>
    <s v="Low"/>
    <n v="80"/>
    <n v="0"/>
    <s v="None"/>
    <n v="21"/>
    <s v="20+"/>
    <n v="2"/>
    <n v="4"/>
    <x v="3"/>
    <n v="20"/>
    <s v="Veteran"/>
    <n v="7"/>
    <n v="4"/>
    <x v="2"/>
    <n v="9"/>
    <n v="0"/>
    <m/>
    <m/>
    <n v="0"/>
    <m/>
    <n v="0"/>
    <m/>
    <n v="0"/>
    <m/>
    <n v="0"/>
    <m/>
    <n v="0"/>
    <m/>
    <m/>
    <m/>
    <m/>
    <m/>
    <m/>
    <m/>
    <m/>
    <x v="0"/>
    <m/>
    <m/>
    <m/>
    <m/>
    <m/>
    <b v="1"/>
    <b v="1"/>
    <b v="1"/>
    <n v="0"/>
    <n v="0"/>
  </r>
  <r>
    <n v="21"/>
    <x v="1"/>
    <x v="0"/>
    <n v="984"/>
    <x v="1"/>
    <n v="1"/>
    <s v="Near"/>
    <n v="1"/>
    <s v="Below College"/>
    <s v="Technical Degree"/>
    <n v="1"/>
    <n v="1131"/>
    <n v="4"/>
    <x v="2"/>
    <x v="0"/>
    <n v="70"/>
    <n v="2"/>
    <s v="Medium"/>
    <n v="1"/>
    <s v="Entry Level"/>
    <x v="1"/>
    <n v="2"/>
    <x v="1"/>
    <x v="0"/>
    <n v="2070"/>
    <x v="1"/>
    <n v="25326"/>
    <n v="1"/>
    <s v="Y"/>
    <x v="0"/>
    <n v="11"/>
    <n v="3"/>
    <s v="Meet Expect"/>
    <n v="3"/>
    <s v="High"/>
    <n v="80"/>
    <n v="0"/>
    <s v="None"/>
    <n v="2"/>
    <s v="0-5"/>
    <n v="6"/>
    <n v="4"/>
    <x v="3"/>
    <n v="2"/>
    <s v="Early Career"/>
    <n v="2"/>
    <n v="2"/>
    <x v="1"/>
    <n v="2"/>
    <n v="0"/>
    <m/>
    <m/>
    <n v="0"/>
    <m/>
    <n v="0"/>
    <m/>
    <n v="0"/>
    <m/>
    <n v="0"/>
    <m/>
    <n v="0"/>
    <m/>
    <m/>
    <m/>
    <m/>
    <m/>
    <m/>
    <m/>
    <m/>
    <x v="3"/>
    <m/>
    <m/>
    <m/>
    <m/>
    <m/>
    <b v="1"/>
    <b v="1"/>
    <b v="1"/>
    <n v="0"/>
    <n v="1"/>
  </r>
  <r>
    <n v="39"/>
    <x v="1"/>
    <x v="2"/>
    <n v="439"/>
    <x v="1"/>
    <n v="9"/>
    <s v="Near"/>
    <n v="3"/>
    <s v="Bachelor"/>
    <s v="Life Sciences"/>
    <n v="1"/>
    <n v="1132"/>
    <n v="3"/>
    <x v="1"/>
    <x v="1"/>
    <n v="70"/>
    <n v="3"/>
    <s v="High"/>
    <n v="2"/>
    <s v="Junior"/>
    <x v="2"/>
    <n v="2"/>
    <x v="1"/>
    <x v="0"/>
    <n v="6782"/>
    <x v="0"/>
    <n v="8770"/>
    <n v="9"/>
    <s v="Y"/>
    <x v="1"/>
    <n v="15"/>
    <n v="3"/>
    <s v="Meet Expect"/>
    <n v="3"/>
    <s v="High"/>
    <n v="80"/>
    <n v="0"/>
    <s v="None"/>
    <n v="9"/>
    <s v="6-10"/>
    <n v="2"/>
    <n v="2"/>
    <x v="2"/>
    <n v="5"/>
    <s v="Experienced"/>
    <n v="4"/>
    <n v="0"/>
    <x v="0"/>
    <n v="3"/>
    <n v="0"/>
    <m/>
    <m/>
    <n v="0"/>
    <m/>
    <n v="0"/>
    <m/>
    <n v="0"/>
    <m/>
    <n v="0"/>
    <m/>
    <n v="0"/>
    <m/>
    <m/>
    <m/>
    <m/>
    <m/>
    <m/>
    <m/>
    <m/>
    <x v="0"/>
    <m/>
    <m/>
    <m/>
    <m/>
    <m/>
    <b v="1"/>
    <b v="1"/>
    <b v="1"/>
    <n v="0"/>
    <n v="0"/>
  </r>
  <r>
    <n v="36"/>
    <x v="1"/>
    <x v="2"/>
    <n v="217"/>
    <x v="1"/>
    <n v="18"/>
    <s v="Far"/>
    <n v="4"/>
    <s v="Master"/>
    <s v="Life Sciences"/>
    <n v="1"/>
    <n v="1133"/>
    <n v="1"/>
    <x v="3"/>
    <x v="1"/>
    <n v="78"/>
    <n v="3"/>
    <s v="High"/>
    <n v="2"/>
    <s v="Junior"/>
    <x v="3"/>
    <n v="4"/>
    <x v="0"/>
    <x v="0"/>
    <n v="7779"/>
    <x v="2"/>
    <n v="23238"/>
    <n v="2"/>
    <s v="Y"/>
    <x v="1"/>
    <n v="20"/>
    <n v="4"/>
    <s v="Exceed Expect"/>
    <n v="1"/>
    <s v="Low"/>
    <n v="80"/>
    <n v="0"/>
    <s v="None"/>
    <n v="18"/>
    <s v="11-20"/>
    <n v="0"/>
    <n v="3"/>
    <x v="1"/>
    <n v="11"/>
    <s v="Veteran"/>
    <n v="9"/>
    <n v="0"/>
    <x v="0"/>
    <n v="9"/>
    <n v="0"/>
    <m/>
    <m/>
    <n v="0"/>
    <m/>
    <n v="0"/>
    <m/>
    <n v="0"/>
    <m/>
    <n v="0"/>
    <m/>
    <n v="0"/>
    <m/>
    <m/>
    <m/>
    <m/>
    <m/>
    <m/>
    <m/>
    <m/>
    <x v="0"/>
    <m/>
    <m/>
    <m/>
    <m/>
    <m/>
    <b v="1"/>
    <b v="1"/>
    <b v="1"/>
    <n v="0"/>
    <n v="0"/>
  </r>
  <r>
    <n v="31"/>
    <x v="1"/>
    <x v="1"/>
    <n v="793"/>
    <x v="0"/>
    <n v="20"/>
    <s v="Far"/>
    <n v="3"/>
    <s v="Bachelor"/>
    <s v="Life Sciences"/>
    <n v="1"/>
    <n v="1135"/>
    <n v="3"/>
    <x v="1"/>
    <x v="1"/>
    <n v="67"/>
    <n v="4"/>
    <s v="Very High"/>
    <n v="1"/>
    <s v="Entry Level"/>
    <x v="6"/>
    <n v="4"/>
    <x v="0"/>
    <x v="1"/>
    <n v="2791"/>
    <x v="1"/>
    <n v="21981"/>
    <n v="0"/>
    <s v="Y"/>
    <x v="1"/>
    <n v="12"/>
    <n v="3"/>
    <s v="Meet Expect"/>
    <n v="1"/>
    <s v="Low"/>
    <n v="80"/>
    <n v="1"/>
    <s v="Basic"/>
    <n v="3"/>
    <s v="0-5"/>
    <n v="4"/>
    <n v="3"/>
    <x v="1"/>
    <n v="2"/>
    <s v="Early Career"/>
    <n v="2"/>
    <n v="2"/>
    <x v="1"/>
    <n v="2"/>
    <n v="0"/>
    <m/>
    <m/>
    <n v="0"/>
    <m/>
    <n v="0"/>
    <m/>
    <n v="0"/>
    <m/>
    <n v="0"/>
    <m/>
    <n v="0"/>
    <m/>
    <m/>
    <m/>
    <m/>
    <m/>
    <m/>
    <m/>
    <m/>
    <x v="2"/>
    <m/>
    <m/>
    <m/>
    <m/>
    <m/>
    <b v="1"/>
    <b v="1"/>
    <b v="1"/>
    <n v="0"/>
    <n v="0"/>
  </r>
  <r>
    <n v="28"/>
    <x v="1"/>
    <x v="0"/>
    <n v="1451"/>
    <x v="1"/>
    <n v="2"/>
    <s v="Near"/>
    <n v="1"/>
    <s v="Below College"/>
    <s v="Life Sciences"/>
    <n v="1"/>
    <n v="1136"/>
    <n v="1"/>
    <x v="3"/>
    <x v="1"/>
    <n v="67"/>
    <n v="2"/>
    <s v="Medium"/>
    <n v="1"/>
    <s v="Entry Level"/>
    <x v="1"/>
    <n v="2"/>
    <x v="1"/>
    <x v="1"/>
    <n v="3201"/>
    <x v="0"/>
    <n v="19911"/>
    <n v="0"/>
    <s v="Y"/>
    <x v="1"/>
    <n v="17"/>
    <n v="3"/>
    <s v="Meet Expect"/>
    <n v="1"/>
    <s v="Low"/>
    <n v="80"/>
    <n v="0"/>
    <s v="None"/>
    <n v="6"/>
    <s v="6-10"/>
    <n v="2"/>
    <n v="1"/>
    <x v="0"/>
    <n v="5"/>
    <s v="Experienced"/>
    <n v="3"/>
    <n v="0"/>
    <x v="0"/>
    <n v="4"/>
    <n v="0"/>
    <m/>
    <m/>
    <n v="0"/>
    <m/>
    <n v="0"/>
    <m/>
    <n v="0"/>
    <m/>
    <n v="0"/>
    <m/>
    <n v="0"/>
    <m/>
    <m/>
    <m/>
    <m/>
    <m/>
    <m/>
    <m/>
    <m/>
    <x v="2"/>
    <m/>
    <m/>
    <m/>
    <m/>
    <m/>
    <b v="1"/>
    <b v="1"/>
    <b v="1"/>
    <n v="0"/>
    <n v="0"/>
  </r>
  <r>
    <n v="35"/>
    <x v="1"/>
    <x v="1"/>
    <n v="1182"/>
    <x v="0"/>
    <n v="11"/>
    <s v="Far"/>
    <n v="2"/>
    <s v="College"/>
    <s v="Marketing"/>
    <n v="1"/>
    <n v="1137"/>
    <n v="4"/>
    <x v="2"/>
    <x v="1"/>
    <n v="54"/>
    <n v="3"/>
    <s v="High"/>
    <n v="2"/>
    <s v="Junior"/>
    <x v="0"/>
    <n v="4"/>
    <x v="0"/>
    <x v="2"/>
    <n v="4968"/>
    <x v="0"/>
    <n v="18500"/>
    <n v="1"/>
    <s v="Y"/>
    <x v="1"/>
    <n v="11"/>
    <n v="3"/>
    <s v="Meet Expect"/>
    <n v="4"/>
    <s v="Very High"/>
    <n v="80"/>
    <n v="1"/>
    <s v="Basic"/>
    <n v="5"/>
    <s v="0-5"/>
    <n v="3"/>
    <n v="3"/>
    <x v="1"/>
    <n v="5"/>
    <s v="Experienced"/>
    <n v="2"/>
    <n v="0"/>
    <x v="0"/>
    <n v="2"/>
    <n v="0"/>
    <m/>
    <m/>
    <n v="0"/>
    <m/>
    <n v="0"/>
    <m/>
    <n v="0"/>
    <m/>
    <n v="0"/>
    <m/>
    <n v="0"/>
    <m/>
    <m/>
    <m/>
    <m/>
    <m/>
    <m/>
    <m/>
    <m/>
    <x v="2"/>
    <m/>
    <m/>
    <m/>
    <m/>
    <m/>
    <b v="1"/>
    <b v="1"/>
    <b v="1"/>
    <n v="0"/>
    <n v="0"/>
  </r>
  <r>
    <n v="49"/>
    <x v="1"/>
    <x v="0"/>
    <n v="174"/>
    <x v="0"/>
    <n v="8"/>
    <s v="Near"/>
    <n v="4"/>
    <s v="Master"/>
    <s v="Technical Degree"/>
    <n v="1"/>
    <n v="1138"/>
    <n v="4"/>
    <x v="2"/>
    <x v="1"/>
    <n v="56"/>
    <n v="2"/>
    <s v="Medium"/>
    <n v="4"/>
    <s v="Manager"/>
    <x v="0"/>
    <n v="2"/>
    <x v="1"/>
    <x v="1"/>
    <n v="13120"/>
    <x v="2"/>
    <n v="11879"/>
    <n v="6"/>
    <s v="Y"/>
    <x v="1"/>
    <n v="17"/>
    <n v="3"/>
    <s v="Meet Expect"/>
    <n v="2"/>
    <s v="Medium"/>
    <n v="80"/>
    <n v="1"/>
    <s v="Basic"/>
    <n v="22"/>
    <s v="20+"/>
    <n v="3"/>
    <n v="3"/>
    <x v="1"/>
    <n v="9"/>
    <s v="Veteran"/>
    <n v="8"/>
    <n v="2"/>
    <x v="1"/>
    <n v="3"/>
    <n v="0"/>
    <m/>
    <m/>
    <n v="0"/>
    <m/>
    <n v="0"/>
    <m/>
    <n v="0"/>
    <m/>
    <n v="0"/>
    <m/>
    <n v="0"/>
    <m/>
    <m/>
    <m/>
    <m/>
    <m/>
    <m/>
    <m/>
    <m/>
    <x v="1"/>
    <m/>
    <m/>
    <m/>
    <m/>
    <m/>
    <b v="1"/>
    <b v="1"/>
    <b v="1"/>
    <n v="0"/>
    <n v="0"/>
  </r>
  <r>
    <n v="34"/>
    <x v="1"/>
    <x v="1"/>
    <n v="1003"/>
    <x v="1"/>
    <n v="2"/>
    <s v="Near"/>
    <n v="2"/>
    <s v="College"/>
    <s v="Life Sciences"/>
    <n v="1"/>
    <n v="1140"/>
    <n v="4"/>
    <x v="2"/>
    <x v="1"/>
    <n v="95"/>
    <n v="3"/>
    <s v="High"/>
    <n v="2"/>
    <s v="Junior"/>
    <x v="3"/>
    <n v="3"/>
    <x v="2"/>
    <x v="0"/>
    <n v="4033"/>
    <x v="0"/>
    <n v="15834"/>
    <n v="2"/>
    <s v="Y"/>
    <x v="1"/>
    <n v="11"/>
    <n v="3"/>
    <s v="Meet Expect"/>
    <n v="4"/>
    <s v="Very High"/>
    <n v="80"/>
    <n v="0"/>
    <s v="None"/>
    <n v="5"/>
    <s v="0-5"/>
    <n v="3"/>
    <n v="2"/>
    <x v="2"/>
    <n v="3"/>
    <s v="Early Career"/>
    <n v="2"/>
    <n v="0"/>
    <x v="0"/>
    <n v="2"/>
    <n v="0"/>
    <m/>
    <m/>
    <n v="0"/>
    <m/>
    <n v="0"/>
    <m/>
    <n v="0"/>
    <m/>
    <n v="0"/>
    <m/>
    <n v="0"/>
    <m/>
    <m/>
    <m/>
    <m/>
    <m/>
    <m/>
    <m/>
    <m/>
    <x v="2"/>
    <m/>
    <m/>
    <m/>
    <m/>
    <m/>
    <b v="1"/>
    <b v="1"/>
    <b v="1"/>
    <n v="0"/>
    <n v="0"/>
  </r>
  <r>
    <n v="29"/>
    <x v="1"/>
    <x v="1"/>
    <n v="490"/>
    <x v="1"/>
    <n v="10"/>
    <s v="Near"/>
    <n v="3"/>
    <s v="Bachelor"/>
    <s v="Life Sciences"/>
    <n v="1"/>
    <n v="1143"/>
    <n v="4"/>
    <x v="2"/>
    <x v="0"/>
    <n v="61"/>
    <n v="3"/>
    <s v="High"/>
    <n v="1"/>
    <s v="Entry Level"/>
    <x v="1"/>
    <n v="2"/>
    <x v="1"/>
    <x v="2"/>
    <n v="3291"/>
    <x v="0"/>
    <n v="17940"/>
    <n v="0"/>
    <s v="Y"/>
    <x v="1"/>
    <n v="14"/>
    <n v="3"/>
    <s v="Meet Expect"/>
    <n v="4"/>
    <s v="Very High"/>
    <n v="80"/>
    <n v="2"/>
    <s v="Medium"/>
    <n v="8"/>
    <s v="6-10"/>
    <n v="2"/>
    <n v="2"/>
    <x v="2"/>
    <n v="7"/>
    <s v="Experienced"/>
    <n v="5"/>
    <n v="1"/>
    <x v="1"/>
    <n v="1"/>
    <n v="0"/>
    <m/>
    <m/>
    <n v="0"/>
    <m/>
    <n v="0"/>
    <m/>
    <n v="0"/>
    <m/>
    <n v="0"/>
    <m/>
    <n v="0"/>
    <m/>
    <m/>
    <m/>
    <m/>
    <m/>
    <m/>
    <m/>
    <m/>
    <x v="2"/>
    <m/>
    <m/>
    <m/>
    <m/>
    <m/>
    <b v="1"/>
    <b v="1"/>
    <b v="1"/>
    <n v="0"/>
    <n v="0"/>
  </r>
  <r>
    <n v="42"/>
    <x v="1"/>
    <x v="0"/>
    <n v="188"/>
    <x v="1"/>
    <n v="29"/>
    <s v="Very Far"/>
    <n v="3"/>
    <s v="Bachelor"/>
    <s v="Medical"/>
    <n v="1"/>
    <n v="1148"/>
    <n v="2"/>
    <x v="0"/>
    <x v="1"/>
    <n v="56"/>
    <n v="1"/>
    <s v="Low"/>
    <n v="2"/>
    <s v="Junior"/>
    <x v="2"/>
    <n v="4"/>
    <x v="0"/>
    <x v="0"/>
    <n v="4272"/>
    <x v="0"/>
    <n v="9558"/>
    <n v="4"/>
    <s v="Y"/>
    <x v="1"/>
    <n v="19"/>
    <n v="3"/>
    <s v="Meet Expect"/>
    <n v="1"/>
    <s v="Low"/>
    <n v="80"/>
    <n v="0"/>
    <s v="None"/>
    <n v="16"/>
    <s v="11-20"/>
    <n v="3"/>
    <n v="3"/>
    <x v="1"/>
    <n v="1"/>
    <s v="New Employee"/>
    <n v="0"/>
    <n v="0"/>
    <x v="0"/>
    <n v="0"/>
    <n v="0"/>
    <m/>
    <m/>
    <n v="0"/>
    <m/>
    <n v="0"/>
    <m/>
    <n v="0"/>
    <m/>
    <n v="0"/>
    <m/>
    <n v="0"/>
    <m/>
    <m/>
    <m/>
    <m/>
    <m/>
    <m/>
    <m/>
    <m/>
    <x v="0"/>
    <m/>
    <m/>
    <m/>
    <m/>
    <m/>
    <b v="1"/>
    <b v="1"/>
    <b v="1"/>
    <n v="0"/>
    <n v="0"/>
  </r>
  <r>
    <n v="29"/>
    <x v="1"/>
    <x v="0"/>
    <n v="718"/>
    <x v="1"/>
    <n v="8"/>
    <s v="Near"/>
    <n v="1"/>
    <s v="Below College"/>
    <s v="Medical"/>
    <n v="1"/>
    <n v="1150"/>
    <n v="2"/>
    <x v="0"/>
    <x v="1"/>
    <n v="79"/>
    <n v="2"/>
    <s v="Medium"/>
    <n v="2"/>
    <s v="Junior"/>
    <x v="3"/>
    <n v="4"/>
    <x v="0"/>
    <x v="1"/>
    <n v="5056"/>
    <x v="0"/>
    <n v="17689"/>
    <n v="1"/>
    <s v="Y"/>
    <x v="0"/>
    <n v="15"/>
    <n v="3"/>
    <s v="Meet Expect"/>
    <n v="3"/>
    <s v="High"/>
    <n v="80"/>
    <n v="1"/>
    <s v="Basic"/>
    <n v="10"/>
    <s v="6-10"/>
    <n v="2"/>
    <n v="2"/>
    <x v="2"/>
    <n v="10"/>
    <s v="Veteran"/>
    <n v="7"/>
    <n v="1"/>
    <x v="1"/>
    <n v="2"/>
    <n v="0"/>
    <m/>
    <m/>
    <n v="0"/>
    <m/>
    <n v="0"/>
    <m/>
    <n v="0"/>
    <m/>
    <n v="0"/>
    <m/>
    <n v="0"/>
    <m/>
    <m/>
    <m/>
    <m/>
    <m/>
    <m/>
    <m/>
    <m/>
    <x v="2"/>
    <m/>
    <m/>
    <m/>
    <m/>
    <m/>
    <b v="1"/>
    <b v="1"/>
    <b v="1"/>
    <n v="0"/>
    <n v="1"/>
  </r>
  <r>
    <n v="38"/>
    <x v="1"/>
    <x v="0"/>
    <n v="433"/>
    <x v="2"/>
    <n v="1"/>
    <s v="Near"/>
    <n v="3"/>
    <s v="Bachelor"/>
    <s v="Human Resources"/>
    <n v="1"/>
    <n v="1152"/>
    <n v="3"/>
    <x v="1"/>
    <x v="1"/>
    <n v="37"/>
    <n v="4"/>
    <s v="Very High"/>
    <n v="1"/>
    <s v="Entry Level"/>
    <x v="8"/>
    <n v="3"/>
    <x v="2"/>
    <x v="1"/>
    <n v="2844"/>
    <x v="1"/>
    <n v="6004"/>
    <n v="1"/>
    <s v="Y"/>
    <x v="1"/>
    <n v="13"/>
    <n v="3"/>
    <s v="Meet Expect"/>
    <n v="4"/>
    <s v="Very High"/>
    <n v="80"/>
    <n v="1"/>
    <s v="Basic"/>
    <n v="7"/>
    <s v="6-10"/>
    <n v="2"/>
    <n v="4"/>
    <x v="3"/>
    <n v="7"/>
    <s v="Experienced"/>
    <n v="6"/>
    <n v="5"/>
    <x v="2"/>
    <n v="0"/>
    <n v="0"/>
    <m/>
    <m/>
    <n v="0"/>
    <m/>
    <n v="0"/>
    <m/>
    <n v="0"/>
    <m/>
    <n v="0"/>
    <m/>
    <n v="0"/>
    <m/>
    <m/>
    <m/>
    <m/>
    <m/>
    <m/>
    <m/>
    <m/>
    <x v="0"/>
    <m/>
    <m/>
    <m/>
    <m/>
    <m/>
    <b v="1"/>
    <b v="1"/>
    <b v="1"/>
    <n v="0"/>
    <n v="0"/>
  </r>
  <r>
    <n v="28"/>
    <x v="1"/>
    <x v="1"/>
    <n v="773"/>
    <x v="1"/>
    <n v="6"/>
    <s v="Near"/>
    <n v="3"/>
    <s v="Bachelor"/>
    <s v="Life Sciences"/>
    <n v="1"/>
    <n v="1154"/>
    <n v="3"/>
    <x v="1"/>
    <x v="1"/>
    <n v="39"/>
    <n v="2"/>
    <s v="Medium"/>
    <n v="1"/>
    <s v="Entry Level"/>
    <x v="1"/>
    <n v="3"/>
    <x v="2"/>
    <x v="2"/>
    <n v="2703"/>
    <x v="1"/>
    <n v="22088"/>
    <n v="1"/>
    <s v="Y"/>
    <x v="0"/>
    <n v="14"/>
    <n v="3"/>
    <s v="Meet Expect"/>
    <n v="4"/>
    <s v="Very High"/>
    <n v="80"/>
    <n v="1"/>
    <s v="Basic"/>
    <n v="3"/>
    <s v="0-5"/>
    <n v="2"/>
    <n v="3"/>
    <x v="1"/>
    <n v="3"/>
    <s v="Early Career"/>
    <n v="1"/>
    <n v="0"/>
    <x v="0"/>
    <n v="2"/>
    <n v="0"/>
    <m/>
    <m/>
    <n v="0"/>
    <m/>
    <n v="0"/>
    <m/>
    <n v="0"/>
    <m/>
    <n v="0"/>
    <m/>
    <n v="0"/>
    <m/>
    <m/>
    <m/>
    <m/>
    <m/>
    <m/>
    <m/>
    <m/>
    <x v="2"/>
    <m/>
    <m/>
    <m/>
    <m/>
    <m/>
    <b v="1"/>
    <b v="1"/>
    <b v="1"/>
    <n v="0"/>
    <n v="1"/>
  </r>
  <r>
    <n v="18"/>
    <x v="0"/>
    <x v="2"/>
    <n v="247"/>
    <x v="1"/>
    <n v="8"/>
    <s v="Near"/>
    <n v="1"/>
    <s v="Below College"/>
    <s v="Medical"/>
    <n v="1"/>
    <n v="1156"/>
    <n v="3"/>
    <x v="1"/>
    <x v="1"/>
    <n v="80"/>
    <n v="3"/>
    <s v="High"/>
    <n v="1"/>
    <s v="Entry Level"/>
    <x v="2"/>
    <n v="3"/>
    <x v="2"/>
    <x v="0"/>
    <n v="1904"/>
    <x v="1"/>
    <n v="13556"/>
    <n v="1"/>
    <s v="Y"/>
    <x v="1"/>
    <n v="12"/>
    <n v="3"/>
    <s v="Meet Expect"/>
    <n v="4"/>
    <s v="Very High"/>
    <n v="80"/>
    <n v="0"/>
    <s v="None"/>
    <n v="0"/>
    <s v="0-5"/>
    <n v="0"/>
    <n v="3"/>
    <x v="1"/>
    <n v="0"/>
    <s v="New Employee"/>
    <n v="0"/>
    <n v="0"/>
    <x v="0"/>
    <n v="0"/>
    <n v="0"/>
    <m/>
    <m/>
    <n v="0"/>
    <m/>
    <n v="0"/>
    <m/>
    <n v="0"/>
    <m/>
    <n v="0"/>
    <m/>
    <n v="0"/>
    <m/>
    <m/>
    <m/>
    <m/>
    <m/>
    <m/>
    <m/>
    <m/>
    <x v="3"/>
    <m/>
    <m/>
    <m/>
    <m/>
    <m/>
    <b v="1"/>
    <b v="1"/>
    <b v="1"/>
    <n v="1"/>
    <n v="0"/>
  </r>
  <r>
    <n v="33"/>
    <x v="0"/>
    <x v="0"/>
    <n v="603"/>
    <x v="0"/>
    <n v="9"/>
    <s v="Near"/>
    <n v="4"/>
    <s v="Master"/>
    <s v="Marketing"/>
    <n v="1"/>
    <n v="1157"/>
    <n v="1"/>
    <x v="3"/>
    <x v="0"/>
    <n v="77"/>
    <n v="3"/>
    <s v="High"/>
    <n v="2"/>
    <s v="Junior"/>
    <x v="0"/>
    <n v="1"/>
    <x v="3"/>
    <x v="0"/>
    <n v="8224"/>
    <x v="2"/>
    <n v="18385"/>
    <n v="0"/>
    <s v="Y"/>
    <x v="0"/>
    <n v="17"/>
    <n v="3"/>
    <s v="Meet Expect"/>
    <n v="1"/>
    <s v="Low"/>
    <n v="80"/>
    <n v="0"/>
    <s v="None"/>
    <n v="6"/>
    <s v="6-10"/>
    <n v="3"/>
    <n v="3"/>
    <x v="1"/>
    <n v="5"/>
    <s v="Experienced"/>
    <n v="2"/>
    <n v="0"/>
    <x v="0"/>
    <n v="3"/>
    <n v="0"/>
    <m/>
    <m/>
    <n v="0"/>
    <m/>
    <n v="0"/>
    <m/>
    <n v="0"/>
    <m/>
    <n v="0"/>
    <m/>
    <n v="0"/>
    <m/>
    <m/>
    <m/>
    <m/>
    <m/>
    <m/>
    <m/>
    <m/>
    <x v="2"/>
    <m/>
    <m/>
    <m/>
    <m/>
    <m/>
    <b v="1"/>
    <b v="1"/>
    <b v="1"/>
    <n v="1"/>
    <n v="1"/>
  </r>
  <r>
    <n v="41"/>
    <x v="1"/>
    <x v="0"/>
    <n v="167"/>
    <x v="1"/>
    <n v="12"/>
    <s v="Far"/>
    <n v="4"/>
    <s v="Master"/>
    <s v="Life Sciences"/>
    <n v="1"/>
    <n v="1158"/>
    <n v="2"/>
    <x v="0"/>
    <x v="1"/>
    <n v="46"/>
    <n v="3"/>
    <s v="High"/>
    <n v="1"/>
    <s v="Entry Level"/>
    <x v="2"/>
    <n v="4"/>
    <x v="0"/>
    <x v="1"/>
    <n v="4766"/>
    <x v="0"/>
    <n v="9051"/>
    <n v="3"/>
    <s v="Y"/>
    <x v="0"/>
    <n v="11"/>
    <n v="3"/>
    <s v="Meet Expect"/>
    <n v="1"/>
    <s v="Low"/>
    <n v="80"/>
    <n v="1"/>
    <s v="Basic"/>
    <n v="6"/>
    <s v="6-10"/>
    <n v="4"/>
    <n v="3"/>
    <x v="1"/>
    <n v="1"/>
    <s v="New Employee"/>
    <n v="0"/>
    <n v="0"/>
    <x v="0"/>
    <n v="0"/>
    <n v="0"/>
    <m/>
    <m/>
    <n v="0"/>
    <m/>
    <n v="0"/>
    <m/>
    <n v="0"/>
    <m/>
    <n v="0"/>
    <m/>
    <n v="0"/>
    <m/>
    <m/>
    <m/>
    <m/>
    <m/>
    <m/>
    <m/>
    <m/>
    <x v="0"/>
    <m/>
    <m/>
    <m/>
    <m/>
    <m/>
    <b v="1"/>
    <b v="1"/>
    <b v="1"/>
    <n v="0"/>
    <n v="1"/>
  </r>
  <r>
    <n v="31"/>
    <x v="0"/>
    <x v="1"/>
    <n v="874"/>
    <x v="1"/>
    <n v="15"/>
    <s v="Far"/>
    <n v="3"/>
    <s v="Bachelor"/>
    <s v="Medical"/>
    <n v="1"/>
    <n v="1160"/>
    <n v="3"/>
    <x v="1"/>
    <x v="1"/>
    <n v="72"/>
    <n v="3"/>
    <s v="High"/>
    <n v="1"/>
    <s v="Entry Level"/>
    <x v="2"/>
    <n v="3"/>
    <x v="2"/>
    <x v="1"/>
    <n v="2610"/>
    <x v="1"/>
    <n v="6233"/>
    <n v="1"/>
    <s v="Y"/>
    <x v="1"/>
    <n v="12"/>
    <n v="3"/>
    <s v="Meet Expect"/>
    <n v="3"/>
    <s v="High"/>
    <n v="80"/>
    <n v="1"/>
    <s v="Basic"/>
    <n v="2"/>
    <s v="0-5"/>
    <n v="5"/>
    <n v="2"/>
    <x v="2"/>
    <n v="2"/>
    <s v="Early Career"/>
    <n v="2"/>
    <n v="2"/>
    <x v="1"/>
    <n v="2"/>
    <n v="0"/>
    <m/>
    <m/>
    <n v="0"/>
    <m/>
    <n v="0"/>
    <m/>
    <n v="0"/>
    <m/>
    <n v="0"/>
    <m/>
    <n v="0"/>
    <m/>
    <m/>
    <m/>
    <m/>
    <m/>
    <m/>
    <m/>
    <m/>
    <x v="2"/>
    <m/>
    <m/>
    <m/>
    <m/>
    <m/>
    <b v="1"/>
    <b v="1"/>
    <b v="1"/>
    <n v="1"/>
    <n v="0"/>
  </r>
  <r>
    <n v="37"/>
    <x v="1"/>
    <x v="0"/>
    <n v="367"/>
    <x v="1"/>
    <n v="25"/>
    <s v="Very Far"/>
    <n v="2"/>
    <s v="College"/>
    <s v="Medical"/>
    <n v="1"/>
    <n v="1161"/>
    <n v="3"/>
    <x v="1"/>
    <x v="0"/>
    <n v="52"/>
    <n v="2"/>
    <s v="Medium"/>
    <n v="2"/>
    <s v="Junior"/>
    <x v="4"/>
    <n v="4"/>
    <x v="0"/>
    <x v="2"/>
    <n v="5731"/>
    <x v="0"/>
    <n v="17171"/>
    <n v="7"/>
    <s v="Y"/>
    <x v="1"/>
    <n v="13"/>
    <n v="3"/>
    <s v="Meet Expect"/>
    <n v="3"/>
    <s v="High"/>
    <n v="80"/>
    <n v="2"/>
    <s v="Medium"/>
    <n v="9"/>
    <s v="6-10"/>
    <n v="2"/>
    <n v="3"/>
    <x v="1"/>
    <n v="6"/>
    <s v="Experienced"/>
    <n v="2"/>
    <n v="1"/>
    <x v="1"/>
    <n v="3"/>
    <n v="0"/>
    <m/>
    <m/>
    <n v="0"/>
    <m/>
    <n v="0"/>
    <m/>
    <n v="0"/>
    <m/>
    <n v="0"/>
    <m/>
    <n v="0"/>
    <m/>
    <m/>
    <m/>
    <m/>
    <m/>
    <m/>
    <m/>
    <m/>
    <x v="0"/>
    <m/>
    <m/>
    <m/>
    <m/>
    <m/>
    <b v="1"/>
    <b v="1"/>
    <b v="1"/>
    <n v="0"/>
    <n v="0"/>
  </r>
  <r>
    <n v="27"/>
    <x v="1"/>
    <x v="0"/>
    <n v="199"/>
    <x v="1"/>
    <n v="6"/>
    <s v="Near"/>
    <n v="3"/>
    <s v="Bachelor"/>
    <s v="Life Sciences"/>
    <n v="1"/>
    <n v="1162"/>
    <n v="4"/>
    <x v="2"/>
    <x v="1"/>
    <n v="55"/>
    <n v="2"/>
    <s v="Medium"/>
    <n v="1"/>
    <s v="Entry Level"/>
    <x v="1"/>
    <n v="3"/>
    <x v="2"/>
    <x v="1"/>
    <n v="2539"/>
    <x v="1"/>
    <n v="7950"/>
    <n v="1"/>
    <s v="Y"/>
    <x v="1"/>
    <n v="13"/>
    <n v="3"/>
    <s v="Meet Expect"/>
    <n v="3"/>
    <s v="High"/>
    <n v="80"/>
    <n v="1"/>
    <s v="Basic"/>
    <n v="4"/>
    <s v="0-5"/>
    <n v="0"/>
    <n v="3"/>
    <x v="1"/>
    <n v="4"/>
    <s v="Experienced"/>
    <n v="2"/>
    <n v="2"/>
    <x v="1"/>
    <n v="2"/>
    <n v="0"/>
    <m/>
    <m/>
    <n v="0"/>
    <m/>
    <n v="0"/>
    <m/>
    <n v="0"/>
    <m/>
    <n v="0"/>
    <m/>
    <n v="0"/>
    <m/>
    <m/>
    <m/>
    <m/>
    <m/>
    <m/>
    <m/>
    <m/>
    <x v="2"/>
    <m/>
    <m/>
    <m/>
    <m/>
    <m/>
    <b v="1"/>
    <b v="1"/>
    <b v="1"/>
    <n v="0"/>
    <n v="0"/>
  </r>
  <r>
    <n v="34"/>
    <x v="1"/>
    <x v="0"/>
    <n v="1400"/>
    <x v="0"/>
    <n v="9"/>
    <s v="Near"/>
    <n v="1"/>
    <s v="Below College"/>
    <s v="Life Sciences"/>
    <n v="1"/>
    <n v="1163"/>
    <n v="2"/>
    <x v="0"/>
    <x v="0"/>
    <n v="70"/>
    <n v="3"/>
    <s v="High"/>
    <n v="2"/>
    <s v="Junior"/>
    <x v="0"/>
    <n v="3"/>
    <x v="2"/>
    <x v="1"/>
    <n v="5714"/>
    <x v="0"/>
    <n v="5829"/>
    <n v="1"/>
    <s v="Y"/>
    <x v="1"/>
    <n v="20"/>
    <n v="4"/>
    <s v="Exceed Expect"/>
    <n v="1"/>
    <s v="Low"/>
    <n v="80"/>
    <n v="0"/>
    <s v="None"/>
    <n v="6"/>
    <s v="6-10"/>
    <n v="3"/>
    <n v="2"/>
    <x v="2"/>
    <n v="6"/>
    <s v="Experienced"/>
    <n v="5"/>
    <n v="1"/>
    <x v="1"/>
    <n v="3"/>
    <n v="0"/>
    <m/>
    <m/>
    <n v="0"/>
    <m/>
    <n v="0"/>
    <m/>
    <n v="0"/>
    <m/>
    <n v="0"/>
    <m/>
    <n v="0"/>
    <m/>
    <m/>
    <m/>
    <m/>
    <m/>
    <m/>
    <m/>
    <m/>
    <x v="2"/>
    <m/>
    <m/>
    <m/>
    <m/>
    <m/>
    <b v="1"/>
    <b v="1"/>
    <b v="1"/>
    <n v="0"/>
    <n v="0"/>
  </r>
  <r>
    <n v="35"/>
    <x v="1"/>
    <x v="0"/>
    <n v="528"/>
    <x v="2"/>
    <n v="8"/>
    <s v="Near"/>
    <n v="4"/>
    <s v="Master"/>
    <s v="Technical Degree"/>
    <n v="1"/>
    <n v="1164"/>
    <n v="3"/>
    <x v="1"/>
    <x v="1"/>
    <n v="100"/>
    <n v="3"/>
    <s v="High"/>
    <n v="1"/>
    <s v="Entry Level"/>
    <x v="8"/>
    <n v="3"/>
    <x v="2"/>
    <x v="0"/>
    <n v="4323"/>
    <x v="0"/>
    <n v="7108"/>
    <n v="1"/>
    <s v="Y"/>
    <x v="1"/>
    <n v="17"/>
    <n v="3"/>
    <s v="Meet Expect"/>
    <n v="2"/>
    <s v="Medium"/>
    <n v="80"/>
    <n v="0"/>
    <s v="None"/>
    <n v="6"/>
    <s v="6-10"/>
    <n v="2"/>
    <n v="1"/>
    <x v="0"/>
    <n v="5"/>
    <s v="Experienced"/>
    <n v="4"/>
    <n v="1"/>
    <x v="1"/>
    <n v="4"/>
    <n v="0"/>
    <m/>
    <m/>
    <n v="0"/>
    <m/>
    <n v="0"/>
    <m/>
    <n v="0"/>
    <m/>
    <n v="0"/>
    <m/>
    <n v="0"/>
    <m/>
    <m/>
    <m/>
    <m/>
    <m/>
    <m/>
    <m/>
    <m/>
    <x v="2"/>
    <m/>
    <m/>
    <m/>
    <m/>
    <m/>
    <b v="1"/>
    <b v="1"/>
    <b v="1"/>
    <n v="0"/>
    <n v="0"/>
  </r>
  <r>
    <n v="29"/>
    <x v="0"/>
    <x v="0"/>
    <n v="408"/>
    <x v="0"/>
    <n v="23"/>
    <s v="Very Far"/>
    <n v="1"/>
    <s v="Below College"/>
    <s v="Life Sciences"/>
    <n v="1"/>
    <n v="1165"/>
    <n v="4"/>
    <x v="2"/>
    <x v="0"/>
    <n v="45"/>
    <n v="2"/>
    <s v="Medium"/>
    <n v="3"/>
    <s v="Senior"/>
    <x v="0"/>
    <n v="1"/>
    <x v="3"/>
    <x v="1"/>
    <n v="7336"/>
    <x v="2"/>
    <n v="11162"/>
    <n v="1"/>
    <s v="Y"/>
    <x v="1"/>
    <n v="13"/>
    <n v="3"/>
    <s v="Meet Expect"/>
    <n v="1"/>
    <s v="Low"/>
    <n v="80"/>
    <n v="1"/>
    <s v="Basic"/>
    <n v="11"/>
    <s v="11-20"/>
    <n v="3"/>
    <n v="1"/>
    <x v="0"/>
    <n v="11"/>
    <s v="Veteran"/>
    <n v="8"/>
    <n v="3"/>
    <x v="1"/>
    <n v="10"/>
    <n v="0"/>
    <m/>
    <m/>
    <n v="0"/>
    <m/>
    <n v="0"/>
    <m/>
    <n v="0"/>
    <m/>
    <n v="0"/>
    <m/>
    <n v="0"/>
    <m/>
    <m/>
    <m/>
    <m/>
    <m/>
    <m/>
    <m/>
    <m/>
    <x v="2"/>
    <m/>
    <m/>
    <m/>
    <m/>
    <m/>
    <b v="1"/>
    <b v="1"/>
    <b v="1"/>
    <n v="1"/>
    <n v="0"/>
  </r>
  <r>
    <n v="40"/>
    <x v="1"/>
    <x v="1"/>
    <n v="593"/>
    <x v="1"/>
    <n v="9"/>
    <s v="Near"/>
    <n v="4"/>
    <s v="Master"/>
    <s v="Medical"/>
    <n v="1"/>
    <n v="1166"/>
    <n v="2"/>
    <x v="0"/>
    <x v="0"/>
    <n v="88"/>
    <n v="3"/>
    <s v="High"/>
    <n v="3"/>
    <s v="Senior"/>
    <x v="7"/>
    <n v="3"/>
    <x v="2"/>
    <x v="0"/>
    <n v="13499"/>
    <x v="2"/>
    <n v="13782"/>
    <n v="9"/>
    <s v="Y"/>
    <x v="1"/>
    <n v="17"/>
    <n v="3"/>
    <s v="Meet Expect"/>
    <n v="3"/>
    <s v="High"/>
    <n v="80"/>
    <n v="0"/>
    <s v="None"/>
    <n v="20"/>
    <s v="11-20"/>
    <n v="3"/>
    <n v="2"/>
    <x v="2"/>
    <n v="18"/>
    <s v="Veteran"/>
    <n v="7"/>
    <n v="2"/>
    <x v="1"/>
    <n v="13"/>
    <n v="0"/>
    <m/>
    <m/>
    <n v="0"/>
    <m/>
    <n v="0"/>
    <m/>
    <n v="0"/>
    <m/>
    <n v="0"/>
    <m/>
    <n v="0"/>
    <m/>
    <m/>
    <m/>
    <m/>
    <m/>
    <m/>
    <m/>
    <m/>
    <x v="0"/>
    <m/>
    <m/>
    <m/>
    <m/>
    <m/>
    <b v="1"/>
    <b v="1"/>
    <b v="1"/>
    <n v="0"/>
    <n v="0"/>
  </r>
  <r>
    <n v="42"/>
    <x v="0"/>
    <x v="1"/>
    <n v="481"/>
    <x v="0"/>
    <n v="12"/>
    <s v="Far"/>
    <n v="3"/>
    <s v="Bachelor"/>
    <s v="Life Sciences"/>
    <n v="1"/>
    <n v="1167"/>
    <n v="3"/>
    <x v="1"/>
    <x v="1"/>
    <n v="44"/>
    <n v="3"/>
    <s v="High"/>
    <n v="4"/>
    <s v="Manager"/>
    <x v="0"/>
    <n v="1"/>
    <x v="3"/>
    <x v="0"/>
    <n v="13758"/>
    <x v="2"/>
    <n v="2447"/>
    <n v="0"/>
    <s v="Y"/>
    <x v="0"/>
    <n v="12"/>
    <n v="3"/>
    <s v="Meet Expect"/>
    <n v="2"/>
    <s v="Medium"/>
    <n v="80"/>
    <n v="0"/>
    <s v="None"/>
    <n v="22"/>
    <s v="20+"/>
    <n v="2"/>
    <n v="2"/>
    <x v="2"/>
    <n v="21"/>
    <s v="Veteran"/>
    <n v="9"/>
    <n v="13"/>
    <x v="2"/>
    <n v="14"/>
    <n v="0"/>
    <m/>
    <m/>
    <n v="0"/>
    <m/>
    <n v="0"/>
    <m/>
    <n v="0"/>
    <m/>
    <n v="0"/>
    <m/>
    <n v="0"/>
    <m/>
    <m/>
    <m/>
    <m/>
    <m/>
    <m/>
    <m/>
    <m/>
    <x v="0"/>
    <m/>
    <m/>
    <m/>
    <m/>
    <m/>
    <b v="1"/>
    <b v="1"/>
    <b v="1"/>
    <n v="1"/>
    <n v="1"/>
  </r>
  <r>
    <n v="42"/>
    <x v="1"/>
    <x v="0"/>
    <n v="647"/>
    <x v="0"/>
    <n v="4"/>
    <s v="Near"/>
    <n v="4"/>
    <s v="Master"/>
    <s v="Marketing"/>
    <n v="1"/>
    <n v="1171"/>
    <n v="2"/>
    <x v="0"/>
    <x v="1"/>
    <n v="45"/>
    <n v="3"/>
    <s v="High"/>
    <n v="2"/>
    <s v="Junior"/>
    <x v="0"/>
    <n v="1"/>
    <x v="3"/>
    <x v="0"/>
    <n v="5155"/>
    <x v="0"/>
    <n v="2253"/>
    <n v="7"/>
    <s v="Y"/>
    <x v="1"/>
    <n v="13"/>
    <n v="3"/>
    <s v="Meet Expect"/>
    <n v="4"/>
    <s v="Very High"/>
    <n v="80"/>
    <n v="0"/>
    <s v="None"/>
    <n v="9"/>
    <s v="6-10"/>
    <n v="3"/>
    <n v="4"/>
    <x v="3"/>
    <n v="6"/>
    <s v="Experienced"/>
    <n v="4"/>
    <n v="1"/>
    <x v="1"/>
    <n v="5"/>
    <n v="0"/>
    <m/>
    <m/>
    <n v="0"/>
    <m/>
    <n v="0"/>
    <m/>
    <n v="0"/>
    <m/>
    <n v="0"/>
    <m/>
    <n v="0"/>
    <m/>
    <m/>
    <m/>
    <m/>
    <m/>
    <m/>
    <m/>
    <m/>
    <x v="0"/>
    <m/>
    <m/>
    <m/>
    <m/>
    <m/>
    <b v="1"/>
    <b v="1"/>
    <b v="1"/>
    <n v="0"/>
    <n v="0"/>
  </r>
  <r>
    <n v="35"/>
    <x v="1"/>
    <x v="0"/>
    <n v="982"/>
    <x v="1"/>
    <n v="1"/>
    <s v="Near"/>
    <n v="4"/>
    <s v="Master"/>
    <s v="Medical"/>
    <n v="1"/>
    <n v="1172"/>
    <n v="4"/>
    <x v="2"/>
    <x v="1"/>
    <n v="58"/>
    <n v="2"/>
    <s v="Medium"/>
    <n v="1"/>
    <s v="Entry Level"/>
    <x v="2"/>
    <n v="3"/>
    <x v="2"/>
    <x v="1"/>
    <n v="2258"/>
    <x v="1"/>
    <n v="16340"/>
    <n v="6"/>
    <s v="Y"/>
    <x v="1"/>
    <n v="12"/>
    <n v="3"/>
    <s v="Meet Expect"/>
    <n v="2"/>
    <s v="Medium"/>
    <n v="80"/>
    <n v="1"/>
    <s v="Basic"/>
    <n v="10"/>
    <s v="6-10"/>
    <n v="2"/>
    <n v="3"/>
    <x v="1"/>
    <n v="8"/>
    <s v="Veteran"/>
    <n v="0"/>
    <n v="1"/>
    <x v="1"/>
    <n v="7"/>
    <n v="0"/>
    <m/>
    <m/>
    <n v="0"/>
    <m/>
    <n v="0"/>
    <m/>
    <n v="0"/>
    <m/>
    <n v="0"/>
    <m/>
    <n v="0"/>
    <m/>
    <m/>
    <m/>
    <m/>
    <m/>
    <m/>
    <m/>
    <m/>
    <x v="2"/>
    <m/>
    <m/>
    <m/>
    <m/>
    <m/>
    <b v="1"/>
    <b v="1"/>
    <b v="1"/>
    <n v="0"/>
    <n v="0"/>
  </r>
  <r>
    <n v="24"/>
    <x v="1"/>
    <x v="0"/>
    <n v="477"/>
    <x v="1"/>
    <n v="24"/>
    <s v="Very Far"/>
    <n v="3"/>
    <s v="Bachelor"/>
    <s v="Medical"/>
    <n v="1"/>
    <n v="1173"/>
    <n v="4"/>
    <x v="2"/>
    <x v="1"/>
    <n v="49"/>
    <n v="3"/>
    <s v="High"/>
    <n v="1"/>
    <s v="Entry Level"/>
    <x v="2"/>
    <n v="2"/>
    <x v="1"/>
    <x v="0"/>
    <n v="3597"/>
    <x v="0"/>
    <n v="6409"/>
    <n v="8"/>
    <s v="Y"/>
    <x v="1"/>
    <n v="22"/>
    <n v="4"/>
    <s v="Exceed Expect"/>
    <n v="4"/>
    <s v="Very High"/>
    <n v="80"/>
    <n v="0"/>
    <s v="None"/>
    <n v="6"/>
    <s v="6-10"/>
    <n v="2"/>
    <n v="3"/>
    <x v="1"/>
    <n v="4"/>
    <s v="Experienced"/>
    <n v="3"/>
    <n v="1"/>
    <x v="1"/>
    <n v="2"/>
    <n v="0"/>
    <m/>
    <m/>
    <n v="0"/>
    <m/>
    <n v="0"/>
    <m/>
    <n v="0"/>
    <m/>
    <n v="0"/>
    <m/>
    <n v="0"/>
    <m/>
    <m/>
    <m/>
    <m/>
    <m/>
    <m/>
    <m/>
    <m/>
    <x v="3"/>
    <m/>
    <m/>
    <m/>
    <m/>
    <m/>
    <b v="1"/>
    <b v="1"/>
    <b v="1"/>
    <n v="0"/>
    <n v="0"/>
  </r>
  <r>
    <n v="28"/>
    <x v="0"/>
    <x v="0"/>
    <n v="1485"/>
    <x v="1"/>
    <n v="12"/>
    <s v="Far"/>
    <n v="1"/>
    <s v="Below College"/>
    <s v="Life Sciences"/>
    <n v="1"/>
    <n v="1175"/>
    <n v="3"/>
    <x v="1"/>
    <x v="0"/>
    <n v="79"/>
    <n v="3"/>
    <s v="High"/>
    <n v="1"/>
    <s v="Entry Level"/>
    <x v="2"/>
    <n v="4"/>
    <x v="0"/>
    <x v="1"/>
    <n v="2515"/>
    <x v="1"/>
    <n v="22955"/>
    <n v="1"/>
    <s v="Y"/>
    <x v="0"/>
    <n v="11"/>
    <n v="3"/>
    <s v="Meet Expect"/>
    <n v="4"/>
    <s v="Very High"/>
    <n v="80"/>
    <n v="0"/>
    <s v="None"/>
    <n v="1"/>
    <s v="0-5"/>
    <n v="4"/>
    <n v="2"/>
    <x v="2"/>
    <n v="1"/>
    <s v="New Employee"/>
    <n v="1"/>
    <n v="0"/>
    <x v="0"/>
    <n v="0"/>
    <n v="0"/>
    <m/>
    <m/>
    <n v="0"/>
    <m/>
    <n v="0"/>
    <m/>
    <n v="0"/>
    <m/>
    <n v="0"/>
    <m/>
    <n v="0"/>
    <m/>
    <m/>
    <m/>
    <m/>
    <m/>
    <m/>
    <m/>
    <m/>
    <x v="2"/>
    <m/>
    <m/>
    <m/>
    <m/>
    <m/>
    <b v="1"/>
    <b v="1"/>
    <b v="1"/>
    <n v="1"/>
    <n v="1"/>
  </r>
  <r>
    <n v="26"/>
    <x v="1"/>
    <x v="0"/>
    <n v="1384"/>
    <x v="1"/>
    <n v="3"/>
    <s v="Near"/>
    <n v="4"/>
    <s v="Master"/>
    <s v="Medical"/>
    <n v="1"/>
    <n v="1177"/>
    <n v="1"/>
    <x v="3"/>
    <x v="1"/>
    <n v="82"/>
    <n v="4"/>
    <s v="Very High"/>
    <n v="1"/>
    <s v="Entry Level"/>
    <x v="2"/>
    <n v="4"/>
    <x v="0"/>
    <x v="1"/>
    <n v="4420"/>
    <x v="0"/>
    <n v="13421"/>
    <n v="1"/>
    <s v="Y"/>
    <x v="1"/>
    <n v="22"/>
    <n v="4"/>
    <s v="Exceed Expect"/>
    <n v="2"/>
    <s v="Medium"/>
    <n v="80"/>
    <n v="1"/>
    <s v="Basic"/>
    <n v="8"/>
    <s v="6-10"/>
    <n v="2"/>
    <n v="3"/>
    <x v="1"/>
    <n v="8"/>
    <s v="Veteran"/>
    <n v="7"/>
    <n v="0"/>
    <x v="0"/>
    <n v="7"/>
    <n v="0"/>
    <m/>
    <m/>
    <n v="0"/>
    <m/>
    <n v="0"/>
    <m/>
    <n v="0"/>
    <m/>
    <n v="0"/>
    <m/>
    <n v="0"/>
    <m/>
    <m/>
    <m/>
    <m/>
    <m/>
    <m/>
    <m/>
    <m/>
    <x v="2"/>
    <m/>
    <m/>
    <m/>
    <m/>
    <m/>
    <b v="1"/>
    <b v="1"/>
    <b v="1"/>
    <n v="0"/>
    <n v="0"/>
  </r>
  <r>
    <n v="30"/>
    <x v="1"/>
    <x v="0"/>
    <n v="852"/>
    <x v="0"/>
    <n v="10"/>
    <s v="Near"/>
    <n v="3"/>
    <s v="Bachelor"/>
    <s v="Marketing"/>
    <n v="1"/>
    <n v="1179"/>
    <n v="3"/>
    <x v="1"/>
    <x v="1"/>
    <n v="72"/>
    <n v="2"/>
    <s v="Medium"/>
    <n v="2"/>
    <s v="Junior"/>
    <x v="0"/>
    <n v="3"/>
    <x v="2"/>
    <x v="1"/>
    <n v="6578"/>
    <x v="0"/>
    <n v="2706"/>
    <n v="1"/>
    <s v="Y"/>
    <x v="1"/>
    <n v="18"/>
    <n v="3"/>
    <s v="Meet Expect"/>
    <n v="1"/>
    <s v="Low"/>
    <n v="80"/>
    <n v="1"/>
    <s v="Basic"/>
    <n v="10"/>
    <s v="6-10"/>
    <n v="3"/>
    <n v="3"/>
    <x v="1"/>
    <n v="10"/>
    <s v="Veteran"/>
    <n v="3"/>
    <n v="1"/>
    <x v="1"/>
    <n v="4"/>
    <n v="0"/>
    <m/>
    <m/>
    <n v="0"/>
    <m/>
    <n v="0"/>
    <m/>
    <n v="0"/>
    <m/>
    <n v="0"/>
    <m/>
    <n v="0"/>
    <m/>
    <m/>
    <m/>
    <m/>
    <m/>
    <m/>
    <m/>
    <m/>
    <x v="2"/>
    <m/>
    <m/>
    <m/>
    <m/>
    <m/>
    <b v="1"/>
    <b v="1"/>
    <b v="1"/>
    <n v="0"/>
    <n v="0"/>
  </r>
  <r>
    <n v="40"/>
    <x v="1"/>
    <x v="1"/>
    <n v="902"/>
    <x v="1"/>
    <n v="26"/>
    <s v="Very Far"/>
    <n v="2"/>
    <s v="College"/>
    <s v="Medical"/>
    <n v="1"/>
    <n v="1180"/>
    <n v="3"/>
    <x v="1"/>
    <x v="0"/>
    <n v="92"/>
    <n v="2"/>
    <s v="Medium"/>
    <n v="2"/>
    <s v="Junior"/>
    <x v="1"/>
    <n v="4"/>
    <x v="0"/>
    <x v="1"/>
    <n v="4422"/>
    <x v="0"/>
    <n v="21203"/>
    <n v="3"/>
    <s v="Y"/>
    <x v="0"/>
    <n v="13"/>
    <n v="3"/>
    <s v="Meet Expect"/>
    <n v="4"/>
    <s v="Very High"/>
    <n v="80"/>
    <n v="1"/>
    <s v="Basic"/>
    <n v="16"/>
    <s v="11-20"/>
    <n v="3"/>
    <n v="1"/>
    <x v="0"/>
    <n v="1"/>
    <s v="New Employee"/>
    <n v="1"/>
    <n v="0"/>
    <x v="0"/>
    <n v="0"/>
    <n v="0"/>
    <m/>
    <m/>
    <n v="0"/>
    <m/>
    <n v="0"/>
    <m/>
    <n v="0"/>
    <m/>
    <n v="0"/>
    <m/>
    <n v="0"/>
    <m/>
    <m/>
    <m/>
    <m/>
    <m/>
    <m/>
    <m/>
    <m/>
    <x v="0"/>
    <m/>
    <m/>
    <m/>
    <m/>
    <m/>
    <b v="1"/>
    <b v="1"/>
    <b v="1"/>
    <n v="0"/>
    <n v="1"/>
  </r>
  <r>
    <n v="35"/>
    <x v="1"/>
    <x v="0"/>
    <n v="819"/>
    <x v="1"/>
    <n v="2"/>
    <s v="Near"/>
    <n v="3"/>
    <s v="Bachelor"/>
    <s v="Life Sciences"/>
    <n v="1"/>
    <n v="1182"/>
    <n v="3"/>
    <x v="1"/>
    <x v="1"/>
    <n v="44"/>
    <n v="2"/>
    <s v="Medium"/>
    <n v="3"/>
    <s v="Senior"/>
    <x v="3"/>
    <n v="2"/>
    <x v="1"/>
    <x v="2"/>
    <n v="10274"/>
    <x v="2"/>
    <n v="19588"/>
    <n v="2"/>
    <s v="Y"/>
    <x v="1"/>
    <n v="18"/>
    <n v="3"/>
    <s v="Meet Expect"/>
    <n v="2"/>
    <s v="Medium"/>
    <n v="80"/>
    <n v="1"/>
    <s v="Basic"/>
    <n v="15"/>
    <s v="11-20"/>
    <n v="2"/>
    <n v="4"/>
    <x v="3"/>
    <n v="7"/>
    <s v="Experienced"/>
    <n v="7"/>
    <n v="6"/>
    <x v="2"/>
    <n v="4"/>
    <n v="0"/>
    <m/>
    <m/>
    <n v="0"/>
    <m/>
    <n v="0"/>
    <m/>
    <n v="0"/>
    <m/>
    <n v="0"/>
    <m/>
    <n v="0"/>
    <m/>
    <m/>
    <m/>
    <m/>
    <m/>
    <m/>
    <m/>
    <m/>
    <x v="2"/>
    <m/>
    <m/>
    <m/>
    <m/>
    <m/>
    <b v="1"/>
    <b v="1"/>
    <b v="1"/>
    <n v="0"/>
    <n v="0"/>
  </r>
  <r>
    <n v="34"/>
    <x v="1"/>
    <x v="1"/>
    <n v="669"/>
    <x v="1"/>
    <n v="1"/>
    <s v="Near"/>
    <n v="3"/>
    <s v="Bachelor"/>
    <s v="Medical"/>
    <n v="1"/>
    <n v="1184"/>
    <n v="4"/>
    <x v="2"/>
    <x v="1"/>
    <n v="97"/>
    <n v="2"/>
    <s v="Medium"/>
    <n v="2"/>
    <s v="Junior"/>
    <x v="4"/>
    <n v="1"/>
    <x v="3"/>
    <x v="0"/>
    <n v="5343"/>
    <x v="0"/>
    <n v="25755"/>
    <n v="0"/>
    <s v="Y"/>
    <x v="1"/>
    <n v="20"/>
    <n v="4"/>
    <s v="Exceed Expect"/>
    <n v="3"/>
    <s v="High"/>
    <n v="80"/>
    <n v="0"/>
    <s v="None"/>
    <n v="14"/>
    <s v="11-20"/>
    <n v="3"/>
    <n v="3"/>
    <x v="1"/>
    <n v="13"/>
    <s v="Veteran"/>
    <n v="9"/>
    <n v="4"/>
    <x v="2"/>
    <n v="9"/>
    <n v="0"/>
    <m/>
    <m/>
    <n v="0"/>
    <m/>
    <n v="0"/>
    <m/>
    <n v="0"/>
    <m/>
    <n v="0"/>
    <m/>
    <n v="0"/>
    <m/>
    <m/>
    <m/>
    <m/>
    <m/>
    <m/>
    <m/>
    <m/>
    <x v="2"/>
    <m/>
    <m/>
    <m/>
    <m/>
    <m/>
    <b v="1"/>
    <b v="1"/>
    <b v="1"/>
    <n v="0"/>
    <n v="0"/>
  </r>
  <r>
    <n v="35"/>
    <x v="1"/>
    <x v="1"/>
    <n v="636"/>
    <x v="1"/>
    <n v="4"/>
    <s v="Near"/>
    <n v="4"/>
    <s v="Master"/>
    <s v="Other"/>
    <n v="1"/>
    <n v="1185"/>
    <n v="4"/>
    <x v="2"/>
    <x v="1"/>
    <n v="47"/>
    <n v="2"/>
    <s v="Medium"/>
    <n v="1"/>
    <s v="Entry Level"/>
    <x v="2"/>
    <n v="4"/>
    <x v="0"/>
    <x v="1"/>
    <n v="2376"/>
    <x v="1"/>
    <n v="26537"/>
    <n v="1"/>
    <s v="Y"/>
    <x v="1"/>
    <n v="13"/>
    <n v="3"/>
    <s v="Meet Expect"/>
    <n v="2"/>
    <s v="Medium"/>
    <n v="80"/>
    <n v="1"/>
    <s v="Basic"/>
    <n v="2"/>
    <s v="0-5"/>
    <n v="2"/>
    <n v="4"/>
    <x v="3"/>
    <n v="2"/>
    <s v="Early Career"/>
    <n v="2"/>
    <n v="2"/>
    <x v="1"/>
    <n v="2"/>
    <n v="0"/>
    <m/>
    <m/>
    <n v="0"/>
    <m/>
    <n v="0"/>
    <m/>
    <n v="0"/>
    <m/>
    <n v="0"/>
    <m/>
    <n v="0"/>
    <m/>
    <m/>
    <m/>
    <m/>
    <m/>
    <m/>
    <m/>
    <m/>
    <x v="2"/>
    <m/>
    <m/>
    <m/>
    <m/>
    <m/>
    <b v="1"/>
    <b v="1"/>
    <b v="1"/>
    <n v="0"/>
    <n v="0"/>
  </r>
  <r>
    <n v="43"/>
    <x v="0"/>
    <x v="0"/>
    <n v="1372"/>
    <x v="0"/>
    <n v="9"/>
    <s v="Near"/>
    <n v="3"/>
    <s v="Bachelor"/>
    <s v="Marketing"/>
    <n v="1"/>
    <n v="1188"/>
    <n v="1"/>
    <x v="3"/>
    <x v="0"/>
    <n v="85"/>
    <n v="1"/>
    <s v="Low"/>
    <n v="2"/>
    <s v="Junior"/>
    <x v="0"/>
    <n v="3"/>
    <x v="2"/>
    <x v="0"/>
    <n v="5346"/>
    <x v="0"/>
    <n v="9489"/>
    <n v="8"/>
    <s v="Y"/>
    <x v="1"/>
    <n v="13"/>
    <n v="3"/>
    <s v="Meet Expect"/>
    <n v="2"/>
    <s v="Medium"/>
    <n v="80"/>
    <n v="0"/>
    <s v="None"/>
    <n v="7"/>
    <s v="6-10"/>
    <n v="2"/>
    <n v="2"/>
    <x v="2"/>
    <n v="4"/>
    <s v="Experienced"/>
    <n v="3"/>
    <n v="1"/>
    <x v="1"/>
    <n v="3"/>
    <n v="0"/>
    <m/>
    <m/>
    <n v="0"/>
    <m/>
    <n v="0"/>
    <m/>
    <n v="0"/>
    <m/>
    <n v="0"/>
    <m/>
    <n v="0"/>
    <m/>
    <m/>
    <m/>
    <m/>
    <m/>
    <m/>
    <m/>
    <m/>
    <x v="0"/>
    <m/>
    <m/>
    <m/>
    <m/>
    <m/>
    <b v="1"/>
    <b v="1"/>
    <b v="1"/>
    <n v="1"/>
    <n v="0"/>
  </r>
  <r>
    <n v="32"/>
    <x v="1"/>
    <x v="2"/>
    <n v="862"/>
    <x v="0"/>
    <n v="2"/>
    <s v="Near"/>
    <n v="1"/>
    <s v="Below College"/>
    <s v="Life Sciences"/>
    <n v="1"/>
    <n v="1190"/>
    <n v="3"/>
    <x v="1"/>
    <x v="0"/>
    <n v="76"/>
    <n v="3"/>
    <s v="High"/>
    <n v="1"/>
    <s v="Entry Level"/>
    <x v="6"/>
    <n v="1"/>
    <x v="3"/>
    <x v="2"/>
    <n v="2827"/>
    <x v="1"/>
    <n v="14947"/>
    <n v="1"/>
    <s v="Y"/>
    <x v="1"/>
    <n v="12"/>
    <n v="3"/>
    <s v="Meet Expect"/>
    <n v="3"/>
    <s v="High"/>
    <n v="80"/>
    <n v="3"/>
    <s v="High"/>
    <n v="1"/>
    <s v="0-5"/>
    <n v="3"/>
    <n v="3"/>
    <x v="1"/>
    <n v="1"/>
    <s v="New Employee"/>
    <n v="0"/>
    <n v="0"/>
    <x v="0"/>
    <n v="0"/>
    <n v="0"/>
    <m/>
    <m/>
    <n v="0"/>
    <m/>
    <n v="0"/>
    <m/>
    <n v="0"/>
    <m/>
    <n v="0"/>
    <m/>
    <n v="0"/>
    <m/>
    <m/>
    <m/>
    <m/>
    <m/>
    <m/>
    <m/>
    <m/>
    <x v="2"/>
    <m/>
    <m/>
    <m/>
    <m/>
    <m/>
    <b v="1"/>
    <b v="1"/>
    <b v="1"/>
    <n v="0"/>
    <n v="0"/>
  </r>
  <r>
    <n v="56"/>
    <x v="1"/>
    <x v="0"/>
    <n v="718"/>
    <x v="1"/>
    <n v="4"/>
    <s v="Near"/>
    <n v="4"/>
    <s v="Master"/>
    <s v="Technical Degree"/>
    <n v="1"/>
    <n v="1191"/>
    <n v="4"/>
    <x v="2"/>
    <x v="0"/>
    <n v="92"/>
    <n v="3"/>
    <s v="High"/>
    <n v="5"/>
    <s v="Director"/>
    <x v="5"/>
    <n v="1"/>
    <x v="3"/>
    <x v="2"/>
    <n v="19943"/>
    <x v="2"/>
    <n v="18575"/>
    <n v="4"/>
    <s v="Y"/>
    <x v="1"/>
    <n v="13"/>
    <n v="3"/>
    <s v="Meet Expect"/>
    <n v="4"/>
    <s v="Very High"/>
    <n v="80"/>
    <n v="1"/>
    <s v="Basic"/>
    <n v="28"/>
    <s v="20+"/>
    <n v="2"/>
    <n v="3"/>
    <x v="1"/>
    <n v="5"/>
    <s v="Experienced"/>
    <n v="2"/>
    <n v="4"/>
    <x v="2"/>
    <n v="2"/>
    <n v="0"/>
    <m/>
    <m/>
    <n v="0"/>
    <m/>
    <n v="0"/>
    <m/>
    <n v="0"/>
    <m/>
    <n v="0"/>
    <m/>
    <n v="0"/>
    <m/>
    <m/>
    <m/>
    <m/>
    <m/>
    <m/>
    <m/>
    <m/>
    <x v="1"/>
    <m/>
    <m/>
    <m/>
    <m/>
    <m/>
    <b v="1"/>
    <b v="1"/>
    <b v="1"/>
    <n v="0"/>
    <n v="0"/>
  </r>
  <r>
    <n v="29"/>
    <x v="1"/>
    <x v="0"/>
    <n v="1401"/>
    <x v="1"/>
    <n v="6"/>
    <s v="Near"/>
    <n v="1"/>
    <s v="Below College"/>
    <s v="Medical"/>
    <n v="1"/>
    <n v="1192"/>
    <n v="2"/>
    <x v="0"/>
    <x v="0"/>
    <n v="54"/>
    <n v="3"/>
    <s v="High"/>
    <n v="1"/>
    <s v="Entry Level"/>
    <x v="2"/>
    <n v="4"/>
    <x v="0"/>
    <x v="1"/>
    <n v="3131"/>
    <x v="0"/>
    <n v="26342"/>
    <n v="1"/>
    <s v="Y"/>
    <x v="1"/>
    <n v="13"/>
    <n v="3"/>
    <s v="Meet Expect"/>
    <n v="1"/>
    <s v="Low"/>
    <n v="80"/>
    <n v="1"/>
    <s v="Basic"/>
    <n v="10"/>
    <s v="6-10"/>
    <n v="5"/>
    <n v="3"/>
    <x v="1"/>
    <n v="10"/>
    <s v="Veteran"/>
    <n v="8"/>
    <n v="0"/>
    <x v="0"/>
    <n v="8"/>
    <n v="0"/>
    <m/>
    <m/>
    <n v="0"/>
    <m/>
    <n v="0"/>
    <m/>
    <n v="0"/>
    <m/>
    <n v="0"/>
    <m/>
    <n v="0"/>
    <m/>
    <m/>
    <m/>
    <m/>
    <m/>
    <m/>
    <m/>
    <m/>
    <x v="2"/>
    <m/>
    <m/>
    <m/>
    <m/>
    <m/>
    <b v="1"/>
    <b v="1"/>
    <b v="1"/>
    <n v="0"/>
    <n v="0"/>
  </r>
  <r>
    <n v="19"/>
    <x v="1"/>
    <x v="0"/>
    <n v="645"/>
    <x v="1"/>
    <n v="9"/>
    <s v="Near"/>
    <n v="2"/>
    <s v="College"/>
    <s v="Life Sciences"/>
    <n v="1"/>
    <n v="1193"/>
    <n v="3"/>
    <x v="1"/>
    <x v="1"/>
    <n v="54"/>
    <n v="3"/>
    <s v="High"/>
    <n v="1"/>
    <s v="Entry Level"/>
    <x v="1"/>
    <n v="1"/>
    <x v="3"/>
    <x v="0"/>
    <n v="2552"/>
    <x v="1"/>
    <n v="7172"/>
    <n v="1"/>
    <s v="Y"/>
    <x v="1"/>
    <n v="25"/>
    <n v="4"/>
    <s v="Exceed Expect"/>
    <n v="3"/>
    <s v="High"/>
    <n v="80"/>
    <n v="0"/>
    <s v="None"/>
    <n v="1"/>
    <s v="0-5"/>
    <n v="4"/>
    <n v="3"/>
    <x v="1"/>
    <n v="1"/>
    <s v="New Employee"/>
    <n v="1"/>
    <n v="0"/>
    <x v="0"/>
    <n v="0"/>
    <n v="0"/>
    <m/>
    <m/>
    <n v="0"/>
    <m/>
    <n v="0"/>
    <m/>
    <n v="0"/>
    <m/>
    <n v="0"/>
    <m/>
    <n v="0"/>
    <m/>
    <m/>
    <m/>
    <m/>
    <m/>
    <m/>
    <m/>
    <m/>
    <x v="3"/>
    <m/>
    <m/>
    <m/>
    <m/>
    <m/>
    <b v="1"/>
    <b v="1"/>
    <b v="1"/>
    <n v="0"/>
    <n v="0"/>
  </r>
  <r>
    <n v="45"/>
    <x v="1"/>
    <x v="0"/>
    <n v="1457"/>
    <x v="1"/>
    <n v="7"/>
    <s v="Near"/>
    <n v="3"/>
    <s v="Bachelor"/>
    <s v="Medical"/>
    <n v="1"/>
    <n v="1195"/>
    <n v="1"/>
    <x v="3"/>
    <x v="0"/>
    <n v="83"/>
    <n v="3"/>
    <s v="High"/>
    <n v="1"/>
    <s v="Entry Level"/>
    <x v="1"/>
    <n v="3"/>
    <x v="2"/>
    <x v="1"/>
    <n v="4477"/>
    <x v="0"/>
    <n v="20100"/>
    <n v="4"/>
    <s v="Y"/>
    <x v="0"/>
    <n v="19"/>
    <n v="3"/>
    <s v="Meet Expect"/>
    <n v="3"/>
    <s v="High"/>
    <n v="80"/>
    <n v="1"/>
    <s v="Basic"/>
    <n v="7"/>
    <s v="6-10"/>
    <n v="2"/>
    <n v="2"/>
    <x v="2"/>
    <n v="3"/>
    <s v="Early Career"/>
    <n v="2"/>
    <n v="0"/>
    <x v="0"/>
    <n v="2"/>
    <n v="0"/>
    <m/>
    <m/>
    <n v="0"/>
    <m/>
    <n v="0"/>
    <m/>
    <n v="0"/>
    <m/>
    <n v="0"/>
    <m/>
    <n v="0"/>
    <m/>
    <m/>
    <m/>
    <m/>
    <m/>
    <m/>
    <m/>
    <m/>
    <x v="0"/>
    <m/>
    <m/>
    <m/>
    <m/>
    <m/>
    <b v="1"/>
    <b v="1"/>
    <b v="1"/>
    <n v="0"/>
    <n v="1"/>
  </r>
  <r>
    <n v="37"/>
    <x v="1"/>
    <x v="0"/>
    <n v="977"/>
    <x v="1"/>
    <n v="1"/>
    <s v="Near"/>
    <n v="3"/>
    <s v="Bachelor"/>
    <s v="Life Sciences"/>
    <n v="1"/>
    <n v="1196"/>
    <n v="4"/>
    <x v="2"/>
    <x v="0"/>
    <n v="56"/>
    <n v="2"/>
    <s v="Medium"/>
    <n v="2"/>
    <s v="Junior"/>
    <x v="3"/>
    <n v="4"/>
    <x v="0"/>
    <x v="1"/>
    <n v="6474"/>
    <x v="0"/>
    <n v="9961"/>
    <n v="1"/>
    <s v="Y"/>
    <x v="1"/>
    <n v="13"/>
    <n v="3"/>
    <s v="Meet Expect"/>
    <n v="2"/>
    <s v="Medium"/>
    <n v="80"/>
    <n v="1"/>
    <s v="Basic"/>
    <n v="14"/>
    <s v="11-20"/>
    <n v="2"/>
    <n v="2"/>
    <x v="2"/>
    <n v="14"/>
    <s v="Veteran"/>
    <n v="8"/>
    <n v="3"/>
    <x v="1"/>
    <n v="11"/>
    <n v="0"/>
    <m/>
    <m/>
    <n v="0"/>
    <m/>
    <n v="0"/>
    <m/>
    <n v="0"/>
    <m/>
    <n v="0"/>
    <m/>
    <n v="0"/>
    <m/>
    <m/>
    <m/>
    <m/>
    <m/>
    <m/>
    <m/>
    <m/>
    <x v="0"/>
    <m/>
    <m/>
    <m/>
    <m/>
    <m/>
    <b v="1"/>
    <b v="1"/>
    <b v="1"/>
    <n v="0"/>
    <n v="0"/>
  </r>
  <r>
    <n v="20"/>
    <x v="1"/>
    <x v="0"/>
    <n v="805"/>
    <x v="1"/>
    <n v="3"/>
    <s v="Near"/>
    <n v="3"/>
    <s v="Bachelor"/>
    <s v="Life Sciences"/>
    <n v="1"/>
    <n v="1198"/>
    <n v="1"/>
    <x v="3"/>
    <x v="1"/>
    <n v="87"/>
    <n v="2"/>
    <s v="Medium"/>
    <n v="1"/>
    <s v="Entry Level"/>
    <x v="2"/>
    <n v="3"/>
    <x v="2"/>
    <x v="0"/>
    <n v="3033"/>
    <x v="0"/>
    <n v="12828"/>
    <n v="1"/>
    <s v="Y"/>
    <x v="1"/>
    <n v="12"/>
    <n v="3"/>
    <s v="Meet Expect"/>
    <n v="1"/>
    <s v="Low"/>
    <n v="80"/>
    <n v="0"/>
    <s v="None"/>
    <n v="2"/>
    <s v="0-5"/>
    <n v="2"/>
    <n v="2"/>
    <x v="2"/>
    <n v="2"/>
    <s v="Early Career"/>
    <n v="2"/>
    <n v="1"/>
    <x v="1"/>
    <n v="2"/>
    <n v="0"/>
    <m/>
    <m/>
    <n v="0"/>
    <m/>
    <n v="0"/>
    <m/>
    <n v="0"/>
    <m/>
    <n v="0"/>
    <m/>
    <n v="0"/>
    <m/>
    <m/>
    <m/>
    <m/>
    <m/>
    <m/>
    <m/>
    <m/>
    <x v="3"/>
    <m/>
    <m/>
    <m/>
    <m/>
    <m/>
    <b v="1"/>
    <b v="1"/>
    <b v="1"/>
    <n v="0"/>
    <n v="0"/>
  </r>
  <r>
    <n v="44"/>
    <x v="0"/>
    <x v="0"/>
    <n v="1097"/>
    <x v="1"/>
    <n v="10"/>
    <s v="Near"/>
    <n v="4"/>
    <s v="Master"/>
    <s v="Life Sciences"/>
    <n v="1"/>
    <n v="1200"/>
    <n v="3"/>
    <x v="1"/>
    <x v="1"/>
    <n v="96"/>
    <n v="3"/>
    <s v="High"/>
    <n v="1"/>
    <s v="Entry Level"/>
    <x v="1"/>
    <n v="3"/>
    <x v="2"/>
    <x v="0"/>
    <n v="2936"/>
    <x v="1"/>
    <n v="10826"/>
    <n v="1"/>
    <s v="Y"/>
    <x v="0"/>
    <n v="11"/>
    <n v="3"/>
    <s v="Meet Expect"/>
    <n v="3"/>
    <s v="High"/>
    <n v="80"/>
    <n v="0"/>
    <s v="None"/>
    <n v="6"/>
    <s v="6-10"/>
    <n v="4"/>
    <n v="3"/>
    <x v="1"/>
    <n v="6"/>
    <s v="Experienced"/>
    <n v="4"/>
    <n v="0"/>
    <x v="0"/>
    <n v="2"/>
    <n v="0"/>
    <m/>
    <m/>
    <n v="0"/>
    <m/>
    <n v="0"/>
    <m/>
    <n v="0"/>
    <m/>
    <n v="0"/>
    <m/>
    <n v="0"/>
    <m/>
    <m/>
    <m/>
    <m/>
    <m/>
    <m/>
    <m/>
    <m/>
    <x v="0"/>
    <m/>
    <m/>
    <m/>
    <m/>
    <m/>
    <b v="1"/>
    <b v="1"/>
    <b v="1"/>
    <n v="1"/>
    <n v="1"/>
  </r>
  <r>
    <n v="53"/>
    <x v="1"/>
    <x v="0"/>
    <n v="1223"/>
    <x v="1"/>
    <n v="7"/>
    <s v="Near"/>
    <n v="2"/>
    <s v="College"/>
    <s v="Medical"/>
    <n v="1"/>
    <n v="1201"/>
    <n v="4"/>
    <x v="2"/>
    <x v="0"/>
    <n v="50"/>
    <n v="3"/>
    <s v="High"/>
    <n v="5"/>
    <s v="Director"/>
    <x v="5"/>
    <n v="3"/>
    <x v="2"/>
    <x v="2"/>
    <n v="18606"/>
    <x v="2"/>
    <n v="18640"/>
    <n v="3"/>
    <s v="Y"/>
    <x v="1"/>
    <n v="18"/>
    <n v="3"/>
    <s v="Meet Expect"/>
    <n v="2"/>
    <s v="Medium"/>
    <n v="80"/>
    <n v="1"/>
    <s v="Basic"/>
    <n v="26"/>
    <s v="20+"/>
    <n v="6"/>
    <n v="3"/>
    <x v="1"/>
    <n v="7"/>
    <s v="Experienced"/>
    <n v="7"/>
    <n v="4"/>
    <x v="2"/>
    <n v="7"/>
    <n v="0"/>
    <m/>
    <m/>
    <n v="0"/>
    <m/>
    <n v="0"/>
    <m/>
    <n v="0"/>
    <m/>
    <n v="0"/>
    <m/>
    <n v="0"/>
    <m/>
    <m/>
    <m/>
    <m/>
    <m/>
    <m/>
    <m/>
    <m/>
    <x v="1"/>
    <m/>
    <m/>
    <m/>
    <m/>
    <m/>
    <b v="1"/>
    <b v="1"/>
    <b v="1"/>
    <n v="0"/>
    <n v="0"/>
  </r>
  <r>
    <n v="29"/>
    <x v="1"/>
    <x v="0"/>
    <n v="942"/>
    <x v="1"/>
    <n v="15"/>
    <s v="Far"/>
    <n v="1"/>
    <s v="Below College"/>
    <s v="Life Sciences"/>
    <n v="1"/>
    <n v="1202"/>
    <n v="2"/>
    <x v="0"/>
    <x v="0"/>
    <n v="69"/>
    <n v="1"/>
    <s v="Low"/>
    <n v="1"/>
    <s v="Entry Level"/>
    <x v="1"/>
    <n v="4"/>
    <x v="0"/>
    <x v="1"/>
    <n v="2168"/>
    <x v="1"/>
    <n v="26933"/>
    <n v="0"/>
    <s v="Y"/>
    <x v="0"/>
    <n v="18"/>
    <n v="3"/>
    <s v="Meet Expect"/>
    <n v="1"/>
    <s v="Low"/>
    <n v="80"/>
    <n v="1"/>
    <s v="Basic"/>
    <n v="6"/>
    <s v="6-10"/>
    <n v="2"/>
    <n v="2"/>
    <x v="2"/>
    <n v="5"/>
    <s v="Experienced"/>
    <n v="4"/>
    <n v="1"/>
    <x v="1"/>
    <n v="3"/>
    <n v="0"/>
    <m/>
    <m/>
    <n v="0"/>
    <m/>
    <n v="0"/>
    <m/>
    <n v="0"/>
    <m/>
    <n v="0"/>
    <m/>
    <n v="0"/>
    <m/>
    <m/>
    <m/>
    <m/>
    <m/>
    <m/>
    <m/>
    <m/>
    <x v="2"/>
    <m/>
    <m/>
    <m/>
    <m/>
    <m/>
    <b v="1"/>
    <b v="1"/>
    <b v="1"/>
    <n v="0"/>
    <n v="1"/>
  </r>
  <r>
    <n v="22"/>
    <x v="0"/>
    <x v="1"/>
    <n v="1256"/>
    <x v="1"/>
    <n v="3"/>
    <s v="Near"/>
    <n v="4"/>
    <s v="Master"/>
    <s v="Life Sciences"/>
    <n v="1"/>
    <n v="1203"/>
    <n v="3"/>
    <x v="1"/>
    <x v="1"/>
    <n v="48"/>
    <n v="2"/>
    <s v="Medium"/>
    <n v="1"/>
    <s v="Entry Level"/>
    <x v="1"/>
    <n v="4"/>
    <x v="0"/>
    <x v="1"/>
    <n v="2853"/>
    <x v="1"/>
    <n v="4223"/>
    <n v="0"/>
    <s v="Y"/>
    <x v="0"/>
    <n v="11"/>
    <n v="3"/>
    <s v="Meet Expect"/>
    <n v="2"/>
    <s v="Medium"/>
    <n v="80"/>
    <n v="1"/>
    <s v="Basic"/>
    <n v="1"/>
    <s v="0-5"/>
    <n v="5"/>
    <n v="3"/>
    <x v="1"/>
    <n v="0"/>
    <s v="New Employee"/>
    <n v="0"/>
    <n v="0"/>
    <x v="0"/>
    <n v="0"/>
    <n v="0"/>
    <m/>
    <m/>
    <n v="0"/>
    <m/>
    <n v="0"/>
    <m/>
    <n v="0"/>
    <m/>
    <n v="0"/>
    <m/>
    <n v="0"/>
    <m/>
    <m/>
    <m/>
    <m/>
    <m/>
    <m/>
    <m/>
    <m/>
    <x v="3"/>
    <m/>
    <m/>
    <m/>
    <m/>
    <m/>
    <b v="1"/>
    <b v="1"/>
    <b v="1"/>
    <n v="1"/>
    <n v="1"/>
  </r>
  <r>
    <n v="46"/>
    <x v="1"/>
    <x v="0"/>
    <n v="1402"/>
    <x v="0"/>
    <n v="2"/>
    <s v="Near"/>
    <n v="3"/>
    <s v="Bachelor"/>
    <s v="Marketing"/>
    <n v="1"/>
    <n v="1204"/>
    <n v="3"/>
    <x v="1"/>
    <x v="0"/>
    <n v="69"/>
    <n v="3"/>
    <s v="High"/>
    <n v="4"/>
    <s v="Manager"/>
    <x v="5"/>
    <n v="1"/>
    <x v="3"/>
    <x v="1"/>
    <n v="17048"/>
    <x v="2"/>
    <n v="24097"/>
    <n v="8"/>
    <s v="Y"/>
    <x v="1"/>
    <n v="23"/>
    <n v="4"/>
    <s v="Exceed Expect"/>
    <n v="1"/>
    <s v="Low"/>
    <n v="80"/>
    <n v="0"/>
    <s v="None"/>
    <n v="28"/>
    <s v="20+"/>
    <n v="2"/>
    <n v="3"/>
    <x v="1"/>
    <n v="26"/>
    <s v="Veteran"/>
    <n v="15"/>
    <n v="15"/>
    <x v="2"/>
    <n v="9"/>
    <n v="0"/>
    <m/>
    <m/>
    <n v="0"/>
    <m/>
    <n v="0"/>
    <m/>
    <n v="0"/>
    <m/>
    <n v="0"/>
    <m/>
    <n v="0"/>
    <m/>
    <m/>
    <m/>
    <m/>
    <m/>
    <m/>
    <m/>
    <m/>
    <x v="1"/>
    <m/>
    <m/>
    <m/>
    <m/>
    <m/>
    <b v="1"/>
    <b v="1"/>
    <b v="1"/>
    <n v="0"/>
    <n v="0"/>
  </r>
  <r>
    <n v="44"/>
    <x v="1"/>
    <x v="2"/>
    <n v="111"/>
    <x v="1"/>
    <n v="17"/>
    <s v="Far"/>
    <n v="3"/>
    <s v="Bachelor"/>
    <s v="Life Sciences"/>
    <n v="1"/>
    <n v="1206"/>
    <n v="4"/>
    <x v="2"/>
    <x v="1"/>
    <n v="74"/>
    <n v="1"/>
    <s v="Low"/>
    <n v="1"/>
    <s v="Entry Level"/>
    <x v="1"/>
    <n v="3"/>
    <x v="2"/>
    <x v="0"/>
    <n v="2290"/>
    <x v="1"/>
    <n v="4279"/>
    <n v="2"/>
    <s v="Y"/>
    <x v="1"/>
    <n v="13"/>
    <n v="3"/>
    <s v="Meet Expect"/>
    <n v="4"/>
    <s v="Very High"/>
    <n v="80"/>
    <n v="0"/>
    <s v="None"/>
    <n v="6"/>
    <s v="6-10"/>
    <n v="3"/>
    <n v="3"/>
    <x v="1"/>
    <n v="0"/>
    <s v="New Employee"/>
    <n v="0"/>
    <n v="0"/>
    <x v="0"/>
    <n v="0"/>
    <n v="0"/>
    <m/>
    <m/>
    <n v="0"/>
    <m/>
    <n v="0"/>
    <m/>
    <n v="0"/>
    <m/>
    <n v="0"/>
    <m/>
    <n v="0"/>
    <m/>
    <m/>
    <m/>
    <m/>
    <m/>
    <m/>
    <m/>
    <m/>
    <x v="0"/>
    <m/>
    <m/>
    <m/>
    <m/>
    <m/>
    <b v="1"/>
    <b v="1"/>
    <b v="1"/>
    <n v="0"/>
    <n v="0"/>
  </r>
  <r>
    <n v="33"/>
    <x v="1"/>
    <x v="0"/>
    <n v="147"/>
    <x v="2"/>
    <n v="2"/>
    <s v="Near"/>
    <n v="3"/>
    <s v="Bachelor"/>
    <s v="Human Resources"/>
    <n v="1"/>
    <n v="1207"/>
    <n v="2"/>
    <x v="0"/>
    <x v="1"/>
    <n v="99"/>
    <n v="3"/>
    <s v="High"/>
    <n v="1"/>
    <s v="Entry Level"/>
    <x v="8"/>
    <n v="3"/>
    <x v="2"/>
    <x v="1"/>
    <n v="3600"/>
    <x v="0"/>
    <n v="8429"/>
    <n v="1"/>
    <s v="Y"/>
    <x v="1"/>
    <n v="13"/>
    <n v="3"/>
    <s v="Meet Expect"/>
    <n v="4"/>
    <s v="Very High"/>
    <n v="80"/>
    <n v="1"/>
    <s v="Basic"/>
    <n v="5"/>
    <s v="0-5"/>
    <n v="2"/>
    <n v="3"/>
    <x v="1"/>
    <n v="5"/>
    <s v="Experienced"/>
    <n v="4"/>
    <n v="1"/>
    <x v="1"/>
    <n v="4"/>
    <n v="0"/>
    <m/>
    <m/>
    <n v="0"/>
    <m/>
    <n v="0"/>
    <m/>
    <n v="0"/>
    <m/>
    <n v="0"/>
    <m/>
    <n v="0"/>
    <m/>
    <m/>
    <m/>
    <m/>
    <m/>
    <m/>
    <m/>
    <m/>
    <x v="2"/>
    <m/>
    <m/>
    <m/>
    <m/>
    <m/>
    <b v="1"/>
    <b v="1"/>
    <b v="1"/>
    <n v="0"/>
    <n v="0"/>
  </r>
  <r>
    <n v="41"/>
    <x v="0"/>
    <x v="2"/>
    <n v="906"/>
    <x v="1"/>
    <n v="5"/>
    <s v="Near"/>
    <n v="2"/>
    <s v="College"/>
    <s v="Life Sciences"/>
    <n v="1"/>
    <n v="1210"/>
    <n v="1"/>
    <x v="3"/>
    <x v="1"/>
    <n v="95"/>
    <n v="2"/>
    <s v="Medium"/>
    <n v="1"/>
    <s v="Entry Level"/>
    <x v="1"/>
    <n v="1"/>
    <x v="3"/>
    <x v="2"/>
    <n v="2107"/>
    <x v="1"/>
    <n v="20293"/>
    <n v="6"/>
    <s v="Y"/>
    <x v="1"/>
    <n v="17"/>
    <n v="3"/>
    <s v="Meet Expect"/>
    <n v="1"/>
    <s v="Low"/>
    <n v="80"/>
    <n v="1"/>
    <s v="Basic"/>
    <n v="5"/>
    <s v="0-5"/>
    <n v="2"/>
    <n v="1"/>
    <x v="0"/>
    <n v="1"/>
    <s v="New Employee"/>
    <n v="0"/>
    <n v="0"/>
    <x v="0"/>
    <n v="0"/>
    <n v="0"/>
    <m/>
    <m/>
    <n v="0"/>
    <m/>
    <n v="0"/>
    <m/>
    <n v="0"/>
    <m/>
    <n v="0"/>
    <m/>
    <n v="0"/>
    <m/>
    <m/>
    <m/>
    <m/>
    <m/>
    <m/>
    <m/>
    <m/>
    <x v="0"/>
    <m/>
    <m/>
    <m/>
    <m/>
    <m/>
    <b v="1"/>
    <b v="1"/>
    <b v="1"/>
    <n v="1"/>
    <n v="0"/>
  </r>
  <r>
    <n v="30"/>
    <x v="1"/>
    <x v="0"/>
    <n v="1329"/>
    <x v="0"/>
    <n v="29"/>
    <s v="Very Far"/>
    <n v="4"/>
    <s v="Master"/>
    <s v="Life Sciences"/>
    <n v="1"/>
    <n v="1211"/>
    <n v="3"/>
    <x v="1"/>
    <x v="1"/>
    <n v="61"/>
    <n v="3"/>
    <s v="High"/>
    <n v="2"/>
    <s v="Junior"/>
    <x v="0"/>
    <n v="1"/>
    <x v="3"/>
    <x v="2"/>
    <n v="4115"/>
    <x v="0"/>
    <n v="13192"/>
    <n v="8"/>
    <s v="Y"/>
    <x v="1"/>
    <n v="19"/>
    <n v="3"/>
    <s v="Meet Expect"/>
    <n v="3"/>
    <s v="High"/>
    <n v="80"/>
    <n v="3"/>
    <s v="High"/>
    <n v="8"/>
    <s v="6-10"/>
    <n v="3"/>
    <n v="3"/>
    <x v="1"/>
    <n v="4"/>
    <s v="Experienced"/>
    <n v="3"/>
    <n v="0"/>
    <x v="0"/>
    <n v="3"/>
    <n v="0"/>
    <m/>
    <m/>
    <n v="0"/>
    <m/>
    <n v="0"/>
    <m/>
    <n v="0"/>
    <m/>
    <n v="0"/>
    <m/>
    <n v="0"/>
    <m/>
    <m/>
    <m/>
    <m/>
    <m/>
    <m/>
    <m/>
    <m/>
    <x v="2"/>
    <m/>
    <m/>
    <m/>
    <m/>
    <m/>
    <b v="1"/>
    <b v="1"/>
    <b v="1"/>
    <n v="0"/>
    <n v="0"/>
  </r>
  <r>
    <n v="40"/>
    <x v="1"/>
    <x v="1"/>
    <n v="1184"/>
    <x v="0"/>
    <n v="2"/>
    <s v="Near"/>
    <n v="4"/>
    <s v="Master"/>
    <s v="Medical"/>
    <n v="1"/>
    <n v="1212"/>
    <n v="2"/>
    <x v="0"/>
    <x v="1"/>
    <n v="62"/>
    <n v="3"/>
    <s v="High"/>
    <n v="2"/>
    <s v="Junior"/>
    <x v="0"/>
    <n v="2"/>
    <x v="1"/>
    <x v="1"/>
    <n v="4327"/>
    <x v="0"/>
    <n v="25440"/>
    <n v="5"/>
    <s v="Y"/>
    <x v="1"/>
    <n v="12"/>
    <n v="3"/>
    <s v="Meet Expect"/>
    <n v="4"/>
    <s v="Very High"/>
    <n v="80"/>
    <n v="3"/>
    <s v="High"/>
    <n v="5"/>
    <s v="0-5"/>
    <n v="2"/>
    <n v="3"/>
    <x v="1"/>
    <n v="0"/>
    <s v="New Employee"/>
    <n v="0"/>
    <n v="0"/>
    <x v="0"/>
    <n v="0"/>
    <n v="0"/>
    <m/>
    <m/>
    <n v="0"/>
    <m/>
    <n v="0"/>
    <m/>
    <n v="0"/>
    <m/>
    <n v="0"/>
    <m/>
    <n v="0"/>
    <m/>
    <m/>
    <m/>
    <m/>
    <m/>
    <m/>
    <m/>
    <m/>
    <x v="0"/>
    <m/>
    <m/>
    <m/>
    <m/>
    <m/>
    <b v="1"/>
    <b v="1"/>
    <b v="1"/>
    <n v="0"/>
    <n v="0"/>
  </r>
  <r>
    <n v="50"/>
    <x v="1"/>
    <x v="1"/>
    <n v="1421"/>
    <x v="1"/>
    <n v="2"/>
    <s v="Near"/>
    <n v="3"/>
    <s v="Bachelor"/>
    <s v="Medical"/>
    <n v="1"/>
    <n v="1215"/>
    <n v="4"/>
    <x v="2"/>
    <x v="0"/>
    <n v="30"/>
    <n v="3"/>
    <s v="High"/>
    <n v="4"/>
    <s v="Manager"/>
    <x v="5"/>
    <n v="1"/>
    <x v="3"/>
    <x v="1"/>
    <n v="17856"/>
    <x v="2"/>
    <n v="9490"/>
    <n v="2"/>
    <s v="Y"/>
    <x v="1"/>
    <n v="22"/>
    <n v="4"/>
    <s v="Exceed Expect"/>
    <n v="3"/>
    <s v="High"/>
    <n v="80"/>
    <n v="1"/>
    <s v="Basic"/>
    <n v="32"/>
    <s v="20+"/>
    <n v="3"/>
    <n v="3"/>
    <x v="1"/>
    <n v="2"/>
    <s v="Early Career"/>
    <n v="2"/>
    <n v="2"/>
    <x v="1"/>
    <n v="2"/>
    <n v="0"/>
    <m/>
    <m/>
    <n v="0"/>
    <m/>
    <n v="0"/>
    <m/>
    <n v="0"/>
    <m/>
    <n v="0"/>
    <m/>
    <n v="0"/>
    <m/>
    <m/>
    <m/>
    <m/>
    <m/>
    <m/>
    <m/>
    <m/>
    <x v="1"/>
    <m/>
    <m/>
    <m/>
    <m/>
    <m/>
    <b v="1"/>
    <b v="1"/>
    <b v="1"/>
    <n v="0"/>
    <n v="0"/>
  </r>
  <r>
    <n v="28"/>
    <x v="1"/>
    <x v="0"/>
    <n v="1179"/>
    <x v="1"/>
    <n v="19"/>
    <s v="Far"/>
    <n v="4"/>
    <s v="Master"/>
    <s v="Medical"/>
    <n v="1"/>
    <n v="1216"/>
    <n v="4"/>
    <x v="2"/>
    <x v="1"/>
    <n v="78"/>
    <n v="2"/>
    <s v="Medium"/>
    <n v="1"/>
    <s v="Entry Level"/>
    <x v="2"/>
    <n v="1"/>
    <x v="3"/>
    <x v="1"/>
    <n v="3196"/>
    <x v="0"/>
    <n v="12449"/>
    <n v="1"/>
    <s v="Y"/>
    <x v="1"/>
    <n v="12"/>
    <n v="3"/>
    <s v="Meet Expect"/>
    <n v="3"/>
    <s v="High"/>
    <n v="80"/>
    <n v="3"/>
    <s v="High"/>
    <n v="6"/>
    <s v="6-10"/>
    <n v="2"/>
    <n v="3"/>
    <x v="1"/>
    <n v="6"/>
    <s v="Experienced"/>
    <n v="5"/>
    <n v="3"/>
    <x v="1"/>
    <n v="3"/>
    <n v="0"/>
    <m/>
    <m/>
    <n v="0"/>
    <m/>
    <n v="0"/>
    <m/>
    <n v="0"/>
    <m/>
    <n v="0"/>
    <m/>
    <n v="0"/>
    <m/>
    <m/>
    <m/>
    <m/>
    <m/>
    <m/>
    <m/>
    <m/>
    <x v="2"/>
    <m/>
    <m/>
    <m/>
    <m/>
    <m/>
    <b v="1"/>
    <b v="1"/>
    <b v="1"/>
    <n v="0"/>
    <n v="0"/>
  </r>
  <r>
    <n v="46"/>
    <x v="1"/>
    <x v="0"/>
    <n v="1450"/>
    <x v="1"/>
    <n v="15"/>
    <s v="Far"/>
    <n v="2"/>
    <s v="College"/>
    <s v="Life Sciences"/>
    <n v="1"/>
    <n v="1217"/>
    <n v="4"/>
    <x v="2"/>
    <x v="1"/>
    <n v="52"/>
    <n v="3"/>
    <s v="High"/>
    <n v="5"/>
    <s v="Director"/>
    <x v="7"/>
    <n v="2"/>
    <x v="1"/>
    <x v="1"/>
    <n v="19081"/>
    <x v="2"/>
    <n v="10849"/>
    <n v="5"/>
    <s v="Y"/>
    <x v="1"/>
    <n v="11"/>
    <n v="3"/>
    <s v="Meet Expect"/>
    <n v="1"/>
    <s v="Low"/>
    <n v="80"/>
    <n v="1"/>
    <s v="Basic"/>
    <n v="25"/>
    <s v="20+"/>
    <n v="2"/>
    <n v="3"/>
    <x v="1"/>
    <n v="4"/>
    <s v="Experienced"/>
    <n v="2"/>
    <n v="0"/>
    <x v="0"/>
    <n v="3"/>
    <n v="0"/>
    <m/>
    <m/>
    <n v="0"/>
    <m/>
    <n v="0"/>
    <m/>
    <n v="0"/>
    <m/>
    <n v="0"/>
    <m/>
    <n v="0"/>
    <m/>
    <m/>
    <m/>
    <m/>
    <m/>
    <m/>
    <m/>
    <m/>
    <x v="1"/>
    <m/>
    <m/>
    <m/>
    <m/>
    <m/>
    <b v="1"/>
    <b v="1"/>
    <b v="1"/>
    <n v="0"/>
    <n v="0"/>
  </r>
  <r>
    <n v="35"/>
    <x v="1"/>
    <x v="0"/>
    <n v="1361"/>
    <x v="0"/>
    <n v="17"/>
    <s v="Far"/>
    <n v="4"/>
    <s v="Master"/>
    <s v="Life Sciences"/>
    <n v="1"/>
    <n v="1218"/>
    <n v="3"/>
    <x v="1"/>
    <x v="1"/>
    <n v="94"/>
    <n v="3"/>
    <s v="High"/>
    <n v="2"/>
    <s v="Junior"/>
    <x v="0"/>
    <n v="1"/>
    <x v="3"/>
    <x v="1"/>
    <n v="8966"/>
    <x v="2"/>
    <n v="21026"/>
    <n v="3"/>
    <s v="Y"/>
    <x v="0"/>
    <n v="15"/>
    <n v="3"/>
    <s v="Meet Expect"/>
    <n v="4"/>
    <s v="Very High"/>
    <n v="80"/>
    <n v="3"/>
    <s v="High"/>
    <n v="15"/>
    <s v="11-20"/>
    <n v="2"/>
    <n v="3"/>
    <x v="1"/>
    <n v="7"/>
    <s v="Experienced"/>
    <n v="7"/>
    <n v="1"/>
    <x v="1"/>
    <n v="7"/>
    <n v="0"/>
    <m/>
    <m/>
    <n v="0"/>
    <m/>
    <n v="0"/>
    <m/>
    <n v="0"/>
    <m/>
    <n v="0"/>
    <m/>
    <n v="0"/>
    <m/>
    <m/>
    <m/>
    <m/>
    <m/>
    <m/>
    <m/>
    <m/>
    <x v="2"/>
    <m/>
    <m/>
    <m/>
    <m/>
    <m/>
    <b v="1"/>
    <b v="1"/>
    <b v="1"/>
    <n v="0"/>
    <n v="1"/>
  </r>
  <r>
    <n v="24"/>
    <x v="0"/>
    <x v="0"/>
    <n v="984"/>
    <x v="1"/>
    <n v="17"/>
    <s v="Far"/>
    <n v="2"/>
    <s v="College"/>
    <s v="Life Sciences"/>
    <n v="1"/>
    <n v="1219"/>
    <n v="4"/>
    <x v="2"/>
    <x v="0"/>
    <n v="97"/>
    <n v="3"/>
    <s v="High"/>
    <n v="1"/>
    <s v="Entry Level"/>
    <x v="2"/>
    <n v="2"/>
    <x v="1"/>
    <x v="1"/>
    <n v="2210"/>
    <x v="1"/>
    <n v="3372"/>
    <n v="1"/>
    <s v="Y"/>
    <x v="1"/>
    <n v="13"/>
    <n v="3"/>
    <s v="Meet Expect"/>
    <n v="1"/>
    <s v="Low"/>
    <n v="80"/>
    <n v="1"/>
    <s v="Basic"/>
    <n v="1"/>
    <s v="0-5"/>
    <n v="3"/>
    <n v="1"/>
    <x v="0"/>
    <n v="1"/>
    <s v="New Employee"/>
    <n v="0"/>
    <n v="0"/>
    <x v="0"/>
    <n v="0"/>
    <n v="0"/>
    <m/>
    <m/>
    <n v="0"/>
    <m/>
    <n v="0"/>
    <m/>
    <n v="0"/>
    <m/>
    <n v="0"/>
    <m/>
    <n v="0"/>
    <m/>
    <m/>
    <m/>
    <m/>
    <m/>
    <m/>
    <m/>
    <m/>
    <x v="3"/>
    <m/>
    <m/>
    <m/>
    <m/>
    <m/>
    <b v="1"/>
    <b v="1"/>
    <b v="1"/>
    <n v="1"/>
    <n v="0"/>
  </r>
  <r>
    <n v="33"/>
    <x v="1"/>
    <x v="1"/>
    <n v="1146"/>
    <x v="0"/>
    <n v="25"/>
    <s v="Very Far"/>
    <n v="3"/>
    <s v="Bachelor"/>
    <s v="Medical"/>
    <n v="1"/>
    <n v="1220"/>
    <n v="2"/>
    <x v="0"/>
    <x v="0"/>
    <n v="82"/>
    <n v="3"/>
    <s v="High"/>
    <n v="2"/>
    <s v="Junior"/>
    <x v="0"/>
    <n v="3"/>
    <x v="2"/>
    <x v="1"/>
    <n v="4539"/>
    <x v="0"/>
    <n v="4905"/>
    <n v="1"/>
    <s v="Y"/>
    <x v="1"/>
    <n v="12"/>
    <n v="3"/>
    <s v="Meet Expect"/>
    <n v="1"/>
    <s v="Low"/>
    <n v="80"/>
    <n v="1"/>
    <s v="Basic"/>
    <n v="10"/>
    <s v="6-10"/>
    <n v="3"/>
    <n v="2"/>
    <x v="2"/>
    <n v="10"/>
    <s v="Veteran"/>
    <n v="7"/>
    <n v="0"/>
    <x v="0"/>
    <n v="1"/>
    <n v="0"/>
    <m/>
    <m/>
    <n v="0"/>
    <m/>
    <n v="0"/>
    <m/>
    <n v="0"/>
    <m/>
    <n v="0"/>
    <m/>
    <n v="0"/>
    <m/>
    <m/>
    <m/>
    <m/>
    <m/>
    <m/>
    <m/>
    <m/>
    <x v="2"/>
    <m/>
    <m/>
    <m/>
    <m/>
    <m/>
    <b v="1"/>
    <b v="1"/>
    <b v="1"/>
    <n v="0"/>
    <n v="0"/>
  </r>
  <r>
    <n v="36"/>
    <x v="1"/>
    <x v="0"/>
    <n v="917"/>
    <x v="1"/>
    <n v="6"/>
    <s v="Near"/>
    <n v="4"/>
    <s v="Master"/>
    <s v="Life Sciences"/>
    <n v="1"/>
    <n v="1221"/>
    <n v="3"/>
    <x v="1"/>
    <x v="1"/>
    <n v="60"/>
    <n v="1"/>
    <s v="Low"/>
    <n v="1"/>
    <s v="Entry Level"/>
    <x v="2"/>
    <n v="3"/>
    <x v="2"/>
    <x v="2"/>
    <n v="2741"/>
    <x v="1"/>
    <n v="6865"/>
    <n v="1"/>
    <s v="Y"/>
    <x v="1"/>
    <n v="14"/>
    <n v="3"/>
    <s v="Meet Expect"/>
    <n v="3"/>
    <s v="High"/>
    <n v="80"/>
    <n v="1"/>
    <s v="Basic"/>
    <n v="7"/>
    <s v="6-10"/>
    <n v="4"/>
    <n v="3"/>
    <x v="1"/>
    <n v="7"/>
    <s v="Experienced"/>
    <n v="7"/>
    <n v="1"/>
    <x v="1"/>
    <n v="7"/>
    <n v="0"/>
    <m/>
    <m/>
    <n v="0"/>
    <m/>
    <n v="0"/>
    <m/>
    <n v="0"/>
    <m/>
    <n v="0"/>
    <m/>
    <n v="0"/>
    <m/>
    <m/>
    <m/>
    <m/>
    <m/>
    <m/>
    <m/>
    <m/>
    <x v="0"/>
    <m/>
    <m/>
    <m/>
    <m/>
    <m/>
    <b v="1"/>
    <b v="1"/>
    <b v="1"/>
    <n v="0"/>
    <n v="0"/>
  </r>
  <r>
    <n v="30"/>
    <x v="1"/>
    <x v="0"/>
    <n v="853"/>
    <x v="1"/>
    <n v="7"/>
    <s v="Near"/>
    <n v="4"/>
    <s v="Master"/>
    <s v="Life Sciences"/>
    <n v="1"/>
    <n v="1224"/>
    <n v="3"/>
    <x v="1"/>
    <x v="1"/>
    <n v="49"/>
    <n v="3"/>
    <s v="High"/>
    <n v="2"/>
    <s v="Junior"/>
    <x v="2"/>
    <n v="3"/>
    <x v="2"/>
    <x v="2"/>
    <n v="3491"/>
    <x v="0"/>
    <n v="11309"/>
    <n v="1"/>
    <s v="Y"/>
    <x v="1"/>
    <n v="13"/>
    <n v="3"/>
    <s v="Meet Expect"/>
    <n v="1"/>
    <s v="Low"/>
    <n v="80"/>
    <n v="3"/>
    <s v="High"/>
    <n v="10"/>
    <s v="6-10"/>
    <n v="4"/>
    <n v="2"/>
    <x v="2"/>
    <n v="10"/>
    <s v="Veteran"/>
    <n v="7"/>
    <n v="8"/>
    <x v="2"/>
    <n v="9"/>
    <n v="0"/>
    <m/>
    <m/>
    <n v="0"/>
    <m/>
    <n v="0"/>
    <m/>
    <n v="0"/>
    <m/>
    <n v="0"/>
    <m/>
    <n v="0"/>
    <m/>
    <m/>
    <m/>
    <m/>
    <m/>
    <m/>
    <m/>
    <m/>
    <x v="2"/>
    <m/>
    <m/>
    <m/>
    <m/>
    <m/>
    <b v="1"/>
    <b v="1"/>
    <b v="1"/>
    <n v="0"/>
    <n v="0"/>
  </r>
  <r>
    <n v="44"/>
    <x v="1"/>
    <x v="0"/>
    <n v="200"/>
    <x v="1"/>
    <n v="29"/>
    <s v="Very Far"/>
    <n v="4"/>
    <s v="Master"/>
    <s v="Other"/>
    <n v="1"/>
    <n v="1225"/>
    <n v="4"/>
    <x v="2"/>
    <x v="1"/>
    <n v="32"/>
    <n v="3"/>
    <s v="High"/>
    <n v="2"/>
    <s v="Junior"/>
    <x v="1"/>
    <n v="4"/>
    <x v="0"/>
    <x v="0"/>
    <n v="4541"/>
    <x v="0"/>
    <n v="7744"/>
    <n v="1"/>
    <s v="Y"/>
    <x v="1"/>
    <n v="25"/>
    <n v="4"/>
    <s v="Exceed Expect"/>
    <n v="2"/>
    <s v="Medium"/>
    <n v="80"/>
    <n v="0"/>
    <s v="None"/>
    <n v="20"/>
    <s v="11-20"/>
    <n v="3"/>
    <n v="3"/>
    <x v="1"/>
    <n v="20"/>
    <s v="Veteran"/>
    <n v="11"/>
    <n v="13"/>
    <x v="2"/>
    <n v="17"/>
    <n v="0"/>
    <m/>
    <m/>
    <n v="0"/>
    <m/>
    <n v="0"/>
    <m/>
    <n v="0"/>
    <m/>
    <n v="0"/>
    <m/>
    <n v="0"/>
    <m/>
    <m/>
    <m/>
    <m/>
    <m/>
    <m/>
    <m/>
    <m/>
    <x v="0"/>
    <m/>
    <m/>
    <m/>
    <m/>
    <m/>
    <b v="1"/>
    <b v="1"/>
    <b v="1"/>
    <n v="0"/>
    <n v="0"/>
  </r>
  <r>
    <n v="20"/>
    <x v="1"/>
    <x v="0"/>
    <n v="654"/>
    <x v="0"/>
    <n v="21"/>
    <s v="Very Far"/>
    <n v="3"/>
    <s v="Bachelor"/>
    <s v="Marketing"/>
    <n v="1"/>
    <n v="1226"/>
    <n v="3"/>
    <x v="1"/>
    <x v="1"/>
    <n v="43"/>
    <n v="4"/>
    <s v="Very High"/>
    <n v="1"/>
    <s v="Entry Level"/>
    <x v="6"/>
    <n v="4"/>
    <x v="0"/>
    <x v="0"/>
    <n v="2678"/>
    <x v="1"/>
    <n v="5050"/>
    <n v="1"/>
    <s v="Y"/>
    <x v="1"/>
    <n v="17"/>
    <n v="3"/>
    <s v="Meet Expect"/>
    <n v="4"/>
    <s v="Very High"/>
    <n v="80"/>
    <n v="0"/>
    <s v="None"/>
    <n v="2"/>
    <s v="0-5"/>
    <n v="2"/>
    <n v="3"/>
    <x v="1"/>
    <n v="2"/>
    <s v="Early Career"/>
    <n v="1"/>
    <n v="2"/>
    <x v="1"/>
    <n v="2"/>
    <n v="0"/>
    <m/>
    <m/>
    <n v="0"/>
    <m/>
    <n v="0"/>
    <m/>
    <n v="0"/>
    <m/>
    <n v="0"/>
    <m/>
    <n v="0"/>
    <m/>
    <m/>
    <m/>
    <m/>
    <m/>
    <m/>
    <m/>
    <m/>
    <x v="3"/>
    <m/>
    <m/>
    <m/>
    <m/>
    <m/>
    <b v="1"/>
    <b v="1"/>
    <b v="1"/>
    <n v="0"/>
    <n v="0"/>
  </r>
  <r>
    <n v="46"/>
    <x v="1"/>
    <x v="0"/>
    <n v="150"/>
    <x v="1"/>
    <n v="2"/>
    <s v="Near"/>
    <n v="4"/>
    <s v="Master"/>
    <s v="Technical Degree"/>
    <n v="1"/>
    <n v="1228"/>
    <n v="4"/>
    <x v="2"/>
    <x v="1"/>
    <n v="60"/>
    <n v="3"/>
    <s v="High"/>
    <n v="2"/>
    <s v="Junior"/>
    <x v="3"/>
    <n v="4"/>
    <x v="0"/>
    <x v="2"/>
    <n v="7379"/>
    <x v="2"/>
    <n v="17433"/>
    <n v="2"/>
    <s v="Y"/>
    <x v="1"/>
    <n v="11"/>
    <n v="3"/>
    <s v="Meet Expect"/>
    <n v="3"/>
    <s v="High"/>
    <n v="80"/>
    <n v="1"/>
    <s v="Basic"/>
    <n v="12"/>
    <s v="11-20"/>
    <n v="3"/>
    <n v="2"/>
    <x v="2"/>
    <n v="6"/>
    <s v="Experienced"/>
    <n v="3"/>
    <n v="1"/>
    <x v="1"/>
    <n v="4"/>
    <n v="0"/>
    <m/>
    <m/>
    <n v="0"/>
    <m/>
    <n v="0"/>
    <m/>
    <n v="0"/>
    <m/>
    <n v="0"/>
    <m/>
    <n v="0"/>
    <m/>
    <m/>
    <m/>
    <m/>
    <m/>
    <m/>
    <m/>
    <m/>
    <x v="1"/>
    <m/>
    <m/>
    <m/>
    <m/>
    <m/>
    <b v="1"/>
    <b v="1"/>
    <b v="1"/>
    <n v="0"/>
    <n v="0"/>
  </r>
  <r>
    <n v="42"/>
    <x v="1"/>
    <x v="2"/>
    <n v="179"/>
    <x v="2"/>
    <n v="2"/>
    <s v="Near"/>
    <n v="5"/>
    <s v="Doctor"/>
    <s v="Medical"/>
    <n v="1"/>
    <n v="1231"/>
    <n v="4"/>
    <x v="2"/>
    <x v="1"/>
    <n v="79"/>
    <n v="4"/>
    <s v="Very High"/>
    <n v="2"/>
    <s v="Junior"/>
    <x v="8"/>
    <n v="1"/>
    <x v="3"/>
    <x v="1"/>
    <n v="6272"/>
    <x v="0"/>
    <n v="12858"/>
    <n v="7"/>
    <s v="Y"/>
    <x v="1"/>
    <n v="16"/>
    <n v="3"/>
    <s v="Meet Expect"/>
    <n v="1"/>
    <s v="Low"/>
    <n v="80"/>
    <n v="1"/>
    <s v="Basic"/>
    <n v="10"/>
    <s v="6-10"/>
    <n v="3"/>
    <n v="4"/>
    <x v="3"/>
    <n v="4"/>
    <s v="Experienced"/>
    <n v="3"/>
    <n v="0"/>
    <x v="0"/>
    <n v="3"/>
    <n v="0"/>
    <m/>
    <m/>
    <n v="0"/>
    <m/>
    <n v="0"/>
    <m/>
    <n v="0"/>
    <m/>
    <n v="0"/>
    <m/>
    <n v="0"/>
    <m/>
    <m/>
    <m/>
    <m/>
    <m/>
    <m/>
    <m/>
    <m/>
    <x v="0"/>
    <m/>
    <m/>
    <m/>
    <m/>
    <m/>
    <b v="1"/>
    <b v="1"/>
    <b v="1"/>
    <n v="0"/>
    <n v="0"/>
  </r>
  <r>
    <n v="60"/>
    <x v="1"/>
    <x v="0"/>
    <n v="696"/>
    <x v="0"/>
    <n v="7"/>
    <s v="Near"/>
    <n v="4"/>
    <s v="Master"/>
    <s v="Marketing"/>
    <n v="1"/>
    <n v="1233"/>
    <n v="2"/>
    <x v="0"/>
    <x v="1"/>
    <n v="52"/>
    <n v="4"/>
    <s v="Very High"/>
    <n v="2"/>
    <s v="Junior"/>
    <x v="0"/>
    <n v="4"/>
    <x v="0"/>
    <x v="2"/>
    <n v="5220"/>
    <x v="0"/>
    <n v="10893"/>
    <n v="0"/>
    <s v="Y"/>
    <x v="0"/>
    <n v="18"/>
    <n v="3"/>
    <s v="Meet Expect"/>
    <n v="2"/>
    <s v="Medium"/>
    <n v="80"/>
    <n v="1"/>
    <s v="Basic"/>
    <n v="12"/>
    <s v="11-20"/>
    <n v="3"/>
    <n v="3"/>
    <x v="1"/>
    <n v="11"/>
    <s v="Veteran"/>
    <n v="7"/>
    <n v="1"/>
    <x v="1"/>
    <n v="9"/>
    <n v="0"/>
    <m/>
    <m/>
    <n v="0"/>
    <m/>
    <n v="0"/>
    <m/>
    <n v="0"/>
    <m/>
    <n v="0"/>
    <m/>
    <n v="0"/>
    <m/>
    <m/>
    <m/>
    <m/>
    <m/>
    <m/>
    <m/>
    <m/>
    <x v="4"/>
    <m/>
    <m/>
    <m/>
    <m/>
    <m/>
    <b v="1"/>
    <b v="1"/>
    <b v="1"/>
    <n v="0"/>
    <n v="1"/>
  </r>
  <r>
    <n v="32"/>
    <x v="1"/>
    <x v="1"/>
    <n v="116"/>
    <x v="1"/>
    <n v="13"/>
    <s v="Far"/>
    <n v="3"/>
    <s v="Bachelor"/>
    <s v="Other"/>
    <n v="1"/>
    <n v="1234"/>
    <n v="3"/>
    <x v="1"/>
    <x v="0"/>
    <n v="77"/>
    <n v="2"/>
    <s v="Medium"/>
    <n v="1"/>
    <s v="Entry Level"/>
    <x v="2"/>
    <n v="2"/>
    <x v="1"/>
    <x v="1"/>
    <n v="2743"/>
    <x v="1"/>
    <n v="7331"/>
    <n v="1"/>
    <s v="Y"/>
    <x v="1"/>
    <n v="20"/>
    <n v="4"/>
    <s v="Exceed Expect"/>
    <n v="3"/>
    <s v="High"/>
    <n v="80"/>
    <n v="1"/>
    <s v="Basic"/>
    <n v="2"/>
    <s v="0-5"/>
    <n v="2"/>
    <n v="3"/>
    <x v="1"/>
    <n v="2"/>
    <s v="Early Career"/>
    <n v="2"/>
    <n v="2"/>
    <x v="1"/>
    <n v="2"/>
    <n v="0"/>
    <m/>
    <m/>
    <n v="0"/>
    <m/>
    <n v="0"/>
    <m/>
    <n v="0"/>
    <m/>
    <n v="0"/>
    <m/>
    <n v="0"/>
    <m/>
    <m/>
    <m/>
    <m/>
    <m/>
    <m/>
    <m/>
    <m/>
    <x v="2"/>
    <m/>
    <m/>
    <m/>
    <m/>
    <m/>
    <b v="1"/>
    <b v="1"/>
    <b v="1"/>
    <n v="0"/>
    <n v="0"/>
  </r>
  <r>
    <n v="32"/>
    <x v="1"/>
    <x v="1"/>
    <n v="1316"/>
    <x v="1"/>
    <n v="2"/>
    <s v="Near"/>
    <n v="2"/>
    <s v="College"/>
    <s v="Life Sciences"/>
    <n v="1"/>
    <n v="1235"/>
    <n v="4"/>
    <x v="2"/>
    <x v="0"/>
    <n v="38"/>
    <n v="3"/>
    <s v="High"/>
    <n v="2"/>
    <s v="Junior"/>
    <x v="1"/>
    <n v="3"/>
    <x v="2"/>
    <x v="0"/>
    <n v="4998"/>
    <x v="0"/>
    <n v="2338"/>
    <n v="4"/>
    <s v="Y"/>
    <x v="0"/>
    <n v="14"/>
    <n v="3"/>
    <s v="Meet Expect"/>
    <n v="4"/>
    <s v="Very High"/>
    <n v="80"/>
    <n v="0"/>
    <s v="None"/>
    <n v="10"/>
    <s v="6-10"/>
    <n v="2"/>
    <n v="3"/>
    <x v="1"/>
    <n v="8"/>
    <s v="Veteran"/>
    <n v="7"/>
    <n v="0"/>
    <x v="0"/>
    <n v="7"/>
    <n v="0"/>
    <m/>
    <m/>
    <n v="0"/>
    <m/>
    <n v="0"/>
    <m/>
    <n v="0"/>
    <m/>
    <n v="0"/>
    <m/>
    <n v="0"/>
    <m/>
    <m/>
    <m/>
    <m/>
    <m/>
    <m/>
    <m/>
    <m/>
    <x v="2"/>
    <m/>
    <m/>
    <m/>
    <m/>
    <m/>
    <b v="1"/>
    <b v="1"/>
    <b v="1"/>
    <n v="0"/>
    <n v="1"/>
  </r>
  <r>
    <n v="36"/>
    <x v="1"/>
    <x v="0"/>
    <n v="363"/>
    <x v="1"/>
    <n v="1"/>
    <s v="Near"/>
    <n v="3"/>
    <s v="Bachelor"/>
    <s v="Technical Degree"/>
    <n v="1"/>
    <n v="1237"/>
    <n v="3"/>
    <x v="1"/>
    <x v="0"/>
    <n v="77"/>
    <n v="1"/>
    <s v="Low"/>
    <n v="3"/>
    <s v="Senior"/>
    <x v="3"/>
    <n v="1"/>
    <x v="3"/>
    <x v="2"/>
    <n v="10252"/>
    <x v="2"/>
    <n v="4235"/>
    <n v="2"/>
    <s v="Y"/>
    <x v="0"/>
    <n v="21"/>
    <n v="4"/>
    <s v="Exceed Expect"/>
    <n v="3"/>
    <s v="High"/>
    <n v="80"/>
    <n v="1"/>
    <s v="Basic"/>
    <n v="17"/>
    <s v="11-20"/>
    <n v="2"/>
    <n v="3"/>
    <x v="1"/>
    <n v="7"/>
    <s v="Experienced"/>
    <n v="7"/>
    <n v="7"/>
    <x v="2"/>
    <n v="7"/>
    <n v="0"/>
    <m/>
    <m/>
    <n v="0"/>
    <m/>
    <n v="0"/>
    <m/>
    <n v="0"/>
    <m/>
    <n v="0"/>
    <m/>
    <n v="0"/>
    <m/>
    <m/>
    <m/>
    <m/>
    <m/>
    <m/>
    <m/>
    <m/>
    <x v="0"/>
    <m/>
    <m/>
    <m/>
    <m/>
    <m/>
    <b v="1"/>
    <b v="1"/>
    <b v="1"/>
    <n v="0"/>
    <n v="1"/>
  </r>
  <r>
    <n v="33"/>
    <x v="1"/>
    <x v="0"/>
    <n v="117"/>
    <x v="1"/>
    <n v="9"/>
    <s v="Near"/>
    <n v="3"/>
    <s v="Bachelor"/>
    <s v="Medical"/>
    <n v="1"/>
    <n v="1238"/>
    <n v="1"/>
    <x v="3"/>
    <x v="1"/>
    <n v="60"/>
    <n v="3"/>
    <s v="High"/>
    <n v="1"/>
    <s v="Entry Level"/>
    <x v="1"/>
    <n v="4"/>
    <x v="0"/>
    <x v="1"/>
    <n v="2781"/>
    <x v="1"/>
    <n v="6311"/>
    <n v="0"/>
    <s v="Y"/>
    <x v="1"/>
    <n v="13"/>
    <n v="3"/>
    <s v="Meet Expect"/>
    <n v="2"/>
    <s v="Medium"/>
    <n v="80"/>
    <n v="1"/>
    <s v="Basic"/>
    <n v="15"/>
    <s v="11-20"/>
    <n v="5"/>
    <n v="3"/>
    <x v="1"/>
    <n v="14"/>
    <s v="Veteran"/>
    <n v="10"/>
    <n v="4"/>
    <x v="2"/>
    <n v="10"/>
    <n v="0"/>
    <m/>
    <m/>
    <n v="0"/>
    <m/>
    <n v="0"/>
    <m/>
    <n v="0"/>
    <m/>
    <n v="0"/>
    <m/>
    <n v="0"/>
    <m/>
    <m/>
    <m/>
    <m/>
    <m/>
    <m/>
    <m/>
    <m/>
    <x v="2"/>
    <m/>
    <m/>
    <m/>
    <m/>
    <m/>
    <b v="1"/>
    <b v="1"/>
    <b v="1"/>
    <n v="0"/>
    <n v="0"/>
  </r>
  <r>
    <n v="40"/>
    <x v="1"/>
    <x v="0"/>
    <n v="107"/>
    <x v="0"/>
    <n v="10"/>
    <s v="Near"/>
    <n v="3"/>
    <s v="Bachelor"/>
    <s v="Technical Degree"/>
    <n v="1"/>
    <n v="1239"/>
    <n v="2"/>
    <x v="0"/>
    <x v="0"/>
    <n v="84"/>
    <n v="2"/>
    <s v="Medium"/>
    <n v="2"/>
    <s v="Junior"/>
    <x v="0"/>
    <n v="2"/>
    <x v="1"/>
    <x v="2"/>
    <n v="6852"/>
    <x v="0"/>
    <n v="11591"/>
    <n v="7"/>
    <s v="Y"/>
    <x v="1"/>
    <n v="12"/>
    <n v="3"/>
    <s v="Meet Expect"/>
    <n v="2"/>
    <s v="Medium"/>
    <n v="80"/>
    <n v="1"/>
    <s v="Basic"/>
    <n v="7"/>
    <s v="6-10"/>
    <n v="2"/>
    <n v="4"/>
    <x v="3"/>
    <n v="5"/>
    <s v="Experienced"/>
    <n v="1"/>
    <n v="1"/>
    <x v="1"/>
    <n v="3"/>
    <n v="0"/>
    <m/>
    <m/>
    <n v="0"/>
    <m/>
    <n v="0"/>
    <m/>
    <n v="0"/>
    <m/>
    <n v="0"/>
    <m/>
    <n v="0"/>
    <m/>
    <m/>
    <m/>
    <m/>
    <m/>
    <m/>
    <m/>
    <m/>
    <x v="0"/>
    <m/>
    <m/>
    <m/>
    <m/>
    <m/>
    <b v="1"/>
    <b v="1"/>
    <b v="1"/>
    <n v="0"/>
    <n v="0"/>
  </r>
  <r>
    <n v="25"/>
    <x v="1"/>
    <x v="0"/>
    <n v="1356"/>
    <x v="0"/>
    <n v="10"/>
    <s v="Near"/>
    <n v="4"/>
    <s v="Master"/>
    <s v="Life Sciences"/>
    <n v="1"/>
    <n v="1240"/>
    <n v="3"/>
    <x v="1"/>
    <x v="1"/>
    <n v="57"/>
    <n v="3"/>
    <s v="High"/>
    <n v="2"/>
    <s v="Junior"/>
    <x v="0"/>
    <n v="4"/>
    <x v="0"/>
    <x v="0"/>
    <n v="4950"/>
    <x v="0"/>
    <n v="20623"/>
    <n v="0"/>
    <s v="Y"/>
    <x v="1"/>
    <n v="14"/>
    <n v="3"/>
    <s v="Meet Expect"/>
    <n v="2"/>
    <s v="Medium"/>
    <n v="80"/>
    <n v="0"/>
    <s v="None"/>
    <n v="5"/>
    <s v="0-5"/>
    <n v="4"/>
    <n v="3"/>
    <x v="1"/>
    <n v="4"/>
    <s v="Experienced"/>
    <n v="3"/>
    <n v="1"/>
    <x v="1"/>
    <n v="1"/>
    <n v="0"/>
    <m/>
    <m/>
    <n v="0"/>
    <m/>
    <n v="0"/>
    <m/>
    <n v="0"/>
    <m/>
    <n v="0"/>
    <m/>
    <n v="0"/>
    <m/>
    <m/>
    <m/>
    <m/>
    <m/>
    <m/>
    <m/>
    <m/>
    <x v="3"/>
    <m/>
    <m/>
    <m/>
    <m/>
    <m/>
    <b v="1"/>
    <b v="1"/>
    <b v="1"/>
    <n v="0"/>
    <n v="0"/>
  </r>
  <r>
    <n v="30"/>
    <x v="1"/>
    <x v="0"/>
    <n v="1465"/>
    <x v="1"/>
    <n v="1"/>
    <s v="Near"/>
    <n v="3"/>
    <s v="Bachelor"/>
    <s v="Medical"/>
    <n v="1"/>
    <n v="1241"/>
    <n v="4"/>
    <x v="2"/>
    <x v="1"/>
    <n v="63"/>
    <n v="3"/>
    <s v="High"/>
    <n v="1"/>
    <s v="Entry Level"/>
    <x v="1"/>
    <n v="2"/>
    <x v="1"/>
    <x v="1"/>
    <n v="3579"/>
    <x v="0"/>
    <n v="9369"/>
    <n v="0"/>
    <s v="Y"/>
    <x v="0"/>
    <n v="21"/>
    <n v="4"/>
    <s v="Exceed Expect"/>
    <n v="1"/>
    <s v="Low"/>
    <n v="80"/>
    <n v="1"/>
    <s v="Basic"/>
    <n v="12"/>
    <s v="11-20"/>
    <n v="2"/>
    <n v="3"/>
    <x v="1"/>
    <n v="11"/>
    <s v="Veteran"/>
    <n v="9"/>
    <n v="5"/>
    <x v="2"/>
    <n v="7"/>
    <n v="0"/>
    <m/>
    <m/>
    <n v="0"/>
    <m/>
    <n v="0"/>
    <m/>
    <n v="0"/>
    <m/>
    <n v="0"/>
    <m/>
    <n v="0"/>
    <m/>
    <m/>
    <m/>
    <m/>
    <m/>
    <m/>
    <m/>
    <m/>
    <x v="2"/>
    <m/>
    <m/>
    <m/>
    <m/>
    <m/>
    <b v="1"/>
    <b v="1"/>
    <b v="1"/>
    <n v="0"/>
    <n v="1"/>
  </r>
  <r>
    <n v="42"/>
    <x v="1"/>
    <x v="1"/>
    <n v="458"/>
    <x v="1"/>
    <n v="26"/>
    <s v="Very Far"/>
    <n v="5"/>
    <s v="Doctor"/>
    <s v="Medical"/>
    <n v="1"/>
    <n v="1242"/>
    <n v="1"/>
    <x v="3"/>
    <x v="0"/>
    <n v="60"/>
    <n v="3"/>
    <s v="High"/>
    <n v="3"/>
    <s v="Senior"/>
    <x v="7"/>
    <n v="1"/>
    <x v="3"/>
    <x v="1"/>
    <n v="13191"/>
    <x v="2"/>
    <n v="23281"/>
    <n v="3"/>
    <s v="Y"/>
    <x v="0"/>
    <n v="17"/>
    <n v="3"/>
    <s v="Meet Expect"/>
    <n v="3"/>
    <s v="High"/>
    <n v="80"/>
    <n v="0"/>
    <s v="None"/>
    <n v="20"/>
    <s v="11-20"/>
    <n v="6"/>
    <n v="3"/>
    <x v="1"/>
    <n v="1"/>
    <s v="New Employee"/>
    <n v="0"/>
    <n v="0"/>
    <x v="0"/>
    <n v="0"/>
    <n v="0"/>
    <m/>
    <m/>
    <n v="0"/>
    <m/>
    <n v="0"/>
    <m/>
    <n v="0"/>
    <m/>
    <n v="0"/>
    <m/>
    <n v="0"/>
    <m/>
    <m/>
    <m/>
    <m/>
    <m/>
    <m/>
    <m/>
    <m/>
    <x v="0"/>
    <m/>
    <m/>
    <m/>
    <m/>
    <m/>
    <b v="1"/>
    <b v="1"/>
    <b v="1"/>
    <n v="0"/>
    <n v="1"/>
  </r>
  <r>
    <n v="35"/>
    <x v="1"/>
    <x v="2"/>
    <n v="1212"/>
    <x v="0"/>
    <n v="8"/>
    <s v="Near"/>
    <n v="2"/>
    <s v="College"/>
    <s v="Marketing"/>
    <n v="1"/>
    <n v="1243"/>
    <n v="3"/>
    <x v="1"/>
    <x v="0"/>
    <n v="78"/>
    <n v="2"/>
    <s v="Medium"/>
    <n v="3"/>
    <s v="Senior"/>
    <x v="0"/>
    <n v="4"/>
    <x v="0"/>
    <x v="1"/>
    <n v="10377"/>
    <x v="2"/>
    <n v="13755"/>
    <n v="4"/>
    <s v="Y"/>
    <x v="0"/>
    <n v="11"/>
    <n v="3"/>
    <s v="Meet Expect"/>
    <n v="2"/>
    <s v="Medium"/>
    <n v="80"/>
    <n v="1"/>
    <s v="Basic"/>
    <n v="16"/>
    <s v="11-20"/>
    <n v="6"/>
    <n v="2"/>
    <x v="2"/>
    <n v="13"/>
    <s v="Veteran"/>
    <n v="2"/>
    <n v="4"/>
    <x v="2"/>
    <n v="12"/>
    <n v="0"/>
    <m/>
    <m/>
    <n v="0"/>
    <m/>
    <n v="0"/>
    <m/>
    <n v="0"/>
    <m/>
    <n v="0"/>
    <m/>
    <n v="0"/>
    <m/>
    <m/>
    <m/>
    <m/>
    <m/>
    <m/>
    <m/>
    <m/>
    <x v="2"/>
    <m/>
    <m/>
    <m/>
    <m/>
    <m/>
    <b v="1"/>
    <b v="1"/>
    <b v="1"/>
    <n v="0"/>
    <n v="1"/>
  </r>
  <r>
    <n v="27"/>
    <x v="1"/>
    <x v="0"/>
    <n v="1103"/>
    <x v="1"/>
    <n v="14"/>
    <s v="Far"/>
    <n v="3"/>
    <s v="Bachelor"/>
    <s v="Life Sciences"/>
    <n v="1"/>
    <n v="1244"/>
    <n v="1"/>
    <x v="3"/>
    <x v="1"/>
    <n v="42"/>
    <n v="3"/>
    <s v="High"/>
    <n v="1"/>
    <s v="Entry Level"/>
    <x v="1"/>
    <n v="1"/>
    <x v="3"/>
    <x v="1"/>
    <n v="2235"/>
    <x v="1"/>
    <n v="14377"/>
    <n v="1"/>
    <s v="Y"/>
    <x v="0"/>
    <n v="14"/>
    <n v="3"/>
    <s v="Meet Expect"/>
    <n v="4"/>
    <s v="Very High"/>
    <n v="80"/>
    <n v="2"/>
    <s v="Medium"/>
    <n v="9"/>
    <s v="6-10"/>
    <n v="3"/>
    <n v="2"/>
    <x v="2"/>
    <n v="9"/>
    <s v="Veteran"/>
    <n v="7"/>
    <n v="6"/>
    <x v="2"/>
    <n v="8"/>
    <n v="0"/>
    <m/>
    <m/>
    <n v="0"/>
    <m/>
    <n v="0"/>
    <m/>
    <n v="0"/>
    <m/>
    <n v="0"/>
    <m/>
    <n v="0"/>
    <m/>
    <m/>
    <m/>
    <m/>
    <m/>
    <m/>
    <m/>
    <m/>
    <x v="2"/>
    <m/>
    <m/>
    <m/>
    <m/>
    <m/>
    <b v="1"/>
    <b v="1"/>
    <b v="1"/>
    <n v="0"/>
    <n v="1"/>
  </r>
  <r>
    <n v="54"/>
    <x v="1"/>
    <x v="1"/>
    <n v="966"/>
    <x v="1"/>
    <n v="1"/>
    <s v="Near"/>
    <n v="4"/>
    <s v="Master"/>
    <s v="Life Sciences"/>
    <n v="1"/>
    <n v="1245"/>
    <n v="4"/>
    <x v="2"/>
    <x v="0"/>
    <n v="53"/>
    <n v="3"/>
    <s v="High"/>
    <n v="3"/>
    <s v="Senior"/>
    <x v="3"/>
    <n v="3"/>
    <x v="2"/>
    <x v="2"/>
    <n v="10502"/>
    <x v="2"/>
    <n v="9659"/>
    <n v="7"/>
    <s v="Y"/>
    <x v="1"/>
    <n v="17"/>
    <n v="3"/>
    <s v="Meet Expect"/>
    <n v="1"/>
    <s v="Low"/>
    <n v="80"/>
    <n v="1"/>
    <s v="Basic"/>
    <n v="33"/>
    <s v="20+"/>
    <n v="2"/>
    <n v="1"/>
    <x v="0"/>
    <n v="5"/>
    <s v="Experienced"/>
    <n v="4"/>
    <n v="1"/>
    <x v="1"/>
    <n v="4"/>
    <n v="0"/>
    <m/>
    <m/>
    <n v="0"/>
    <m/>
    <n v="0"/>
    <m/>
    <n v="0"/>
    <m/>
    <n v="0"/>
    <m/>
    <n v="0"/>
    <m/>
    <m/>
    <m/>
    <m/>
    <m/>
    <m/>
    <m/>
    <m/>
    <x v="1"/>
    <m/>
    <m/>
    <m/>
    <m/>
    <m/>
    <b v="1"/>
    <b v="1"/>
    <b v="1"/>
    <n v="0"/>
    <n v="0"/>
  </r>
  <r>
    <n v="44"/>
    <x v="1"/>
    <x v="0"/>
    <n v="1117"/>
    <x v="1"/>
    <n v="2"/>
    <s v="Near"/>
    <n v="1"/>
    <s v="Below College"/>
    <s v="Life Sciences"/>
    <n v="1"/>
    <n v="1246"/>
    <n v="1"/>
    <x v="3"/>
    <x v="0"/>
    <n v="72"/>
    <n v="4"/>
    <s v="Very High"/>
    <n v="1"/>
    <s v="Entry Level"/>
    <x v="1"/>
    <n v="4"/>
    <x v="0"/>
    <x v="1"/>
    <n v="2011"/>
    <x v="1"/>
    <n v="19982"/>
    <n v="1"/>
    <s v="Y"/>
    <x v="1"/>
    <n v="13"/>
    <n v="3"/>
    <s v="Meet Expect"/>
    <n v="4"/>
    <s v="Very High"/>
    <n v="80"/>
    <n v="1"/>
    <s v="Basic"/>
    <n v="10"/>
    <s v="6-10"/>
    <n v="5"/>
    <n v="3"/>
    <x v="1"/>
    <n v="10"/>
    <s v="Veteran"/>
    <n v="5"/>
    <n v="7"/>
    <x v="2"/>
    <n v="7"/>
    <n v="0"/>
    <m/>
    <m/>
    <n v="0"/>
    <m/>
    <n v="0"/>
    <m/>
    <n v="0"/>
    <m/>
    <n v="0"/>
    <m/>
    <n v="0"/>
    <m/>
    <m/>
    <m/>
    <m/>
    <m/>
    <m/>
    <m/>
    <m/>
    <x v="0"/>
    <m/>
    <m/>
    <m/>
    <m/>
    <m/>
    <b v="1"/>
    <b v="1"/>
    <b v="1"/>
    <n v="0"/>
    <n v="0"/>
  </r>
  <r>
    <n v="19"/>
    <x v="0"/>
    <x v="2"/>
    <n v="504"/>
    <x v="1"/>
    <n v="10"/>
    <s v="Near"/>
    <n v="3"/>
    <s v="Bachelor"/>
    <s v="Medical"/>
    <n v="1"/>
    <n v="1248"/>
    <n v="1"/>
    <x v="3"/>
    <x v="0"/>
    <n v="96"/>
    <n v="2"/>
    <s v="Medium"/>
    <n v="1"/>
    <s v="Entry Level"/>
    <x v="1"/>
    <n v="2"/>
    <x v="1"/>
    <x v="0"/>
    <n v="1859"/>
    <x v="1"/>
    <n v="6148"/>
    <n v="1"/>
    <s v="Y"/>
    <x v="0"/>
    <n v="25"/>
    <n v="4"/>
    <s v="Exceed Expect"/>
    <n v="2"/>
    <s v="Medium"/>
    <n v="80"/>
    <n v="0"/>
    <s v="None"/>
    <n v="1"/>
    <s v="0-5"/>
    <n v="2"/>
    <n v="4"/>
    <x v="3"/>
    <n v="1"/>
    <s v="New Employee"/>
    <n v="1"/>
    <n v="0"/>
    <x v="0"/>
    <n v="0"/>
    <n v="0"/>
    <m/>
    <m/>
    <n v="0"/>
    <m/>
    <n v="0"/>
    <m/>
    <n v="0"/>
    <m/>
    <n v="0"/>
    <m/>
    <n v="0"/>
    <m/>
    <m/>
    <m/>
    <m/>
    <m/>
    <m/>
    <m/>
    <m/>
    <x v="3"/>
    <m/>
    <m/>
    <m/>
    <m/>
    <m/>
    <b v="1"/>
    <b v="1"/>
    <b v="1"/>
    <n v="1"/>
    <n v="1"/>
  </r>
  <r>
    <n v="29"/>
    <x v="1"/>
    <x v="0"/>
    <n v="1010"/>
    <x v="1"/>
    <n v="1"/>
    <s v="Near"/>
    <n v="3"/>
    <s v="Bachelor"/>
    <s v="Life Sciences"/>
    <n v="1"/>
    <n v="1249"/>
    <n v="1"/>
    <x v="3"/>
    <x v="0"/>
    <n v="97"/>
    <n v="3"/>
    <s v="High"/>
    <n v="1"/>
    <s v="Entry Level"/>
    <x v="1"/>
    <n v="4"/>
    <x v="0"/>
    <x v="2"/>
    <n v="3760"/>
    <x v="0"/>
    <n v="5598"/>
    <n v="1"/>
    <s v="Y"/>
    <x v="1"/>
    <n v="15"/>
    <n v="3"/>
    <s v="Meet Expect"/>
    <n v="1"/>
    <s v="Low"/>
    <n v="80"/>
    <n v="3"/>
    <s v="High"/>
    <n v="3"/>
    <s v="0-5"/>
    <n v="5"/>
    <n v="3"/>
    <x v="1"/>
    <n v="3"/>
    <s v="Early Career"/>
    <n v="2"/>
    <n v="1"/>
    <x v="1"/>
    <n v="2"/>
    <n v="0"/>
    <m/>
    <m/>
    <n v="0"/>
    <m/>
    <n v="0"/>
    <m/>
    <n v="0"/>
    <m/>
    <n v="0"/>
    <m/>
    <n v="0"/>
    <m/>
    <m/>
    <m/>
    <m/>
    <m/>
    <m/>
    <m/>
    <m/>
    <x v="2"/>
    <m/>
    <m/>
    <m/>
    <m/>
    <m/>
    <b v="1"/>
    <b v="1"/>
    <b v="1"/>
    <n v="0"/>
    <n v="0"/>
  </r>
  <r>
    <n v="54"/>
    <x v="1"/>
    <x v="0"/>
    <n v="685"/>
    <x v="1"/>
    <n v="3"/>
    <s v="Near"/>
    <n v="3"/>
    <s v="Bachelor"/>
    <s v="Life Sciences"/>
    <n v="1"/>
    <n v="1250"/>
    <n v="4"/>
    <x v="2"/>
    <x v="1"/>
    <n v="85"/>
    <n v="3"/>
    <s v="High"/>
    <n v="4"/>
    <s v="Manager"/>
    <x v="7"/>
    <n v="4"/>
    <x v="0"/>
    <x v="1"/>
    <n v="17779"/>
    <x v="2"/>
    <n v="23474"/>
    <n v="3"/>
    <s v="Y"/>
    <x v="1"/>
    <n v="14"/>
    <n v="3"/>
    <s v="Meet Expect"/>
    <n v="1"/>
    <s v="Low"/>
    <n v="80"/>
    <n v="0"/>
    <s v="None"/>
    <n v="36"/>
    <s v="20+"/>
    <n v="2"/>
    <n v="3"/>
    <x v="1"/>
    <n v="10"/>
    <s v="Veteran"/>
    <n v="9"/>
    <n v="0"/>
    <x v="0"/>
    <n v="9"/>
    <n v="0"/>
    <m/>
    <m/>
    <n v="0"/>
    <m/>
    <n v="0"/>
    <m/>
    <n v="0"/>
    <m/>
    <n v="0"/>
    <m/>
    <n v="0"/>
    <m/>
    <m/>
    <m/>
    <m/>
    <m/>
    <m/>
    <m/>
    <m/>
    <x v="1"/>
    <m/>
    <m/>
    <m/>
    <m/>
    <m/>
    <b v="1"/>
    <b v="1"/>
    <b v="1"/>
    <n v="0"/>
    <n v="0"/>
  </r>
  <r>
    <n v="31"/>
    <x v="1"/>
    <x v="0"/>
    <n v="1332"/>
    <x v="1"/>
    <n v="11"/>
    <s v="Far"/>
    <n v="2"/>
    <s v="College"/>
    <s v="Medical"/>
    <n v="1"/>
    <n v="1251"/>
    <n v="3"/>
    <x v="1"/>
    <x v="1"/>
    <n v="80"/>
    <n v="3"/>
    <s v="High"/>
    <n v="2"/>
    <s v="Junior"/>
    <x v="4"/>
    <n v="1"/>
    <x v="3"/>
    <x v="1"/>
    <n v="6833"/>
    <x v="0"/>
    <n v="17089"/>
    <n v="1"/>
    <s v="Y"/>
    <x v="0"/>
    <n v="12"/>
    <n v="3"/>
    <s v="Meet Expect"/>
    <n v="4"/>
    <s v="Very High"/>
    <n v="80"/>
    <n v="0"/>
    <s v="None"/>
    <n v="6"/>
    <s v="6-10"/>
    <n v="2"/>
    <n v="2"/>
    <x v="2"/>
    <n v="6"/>
    <s v="Experienced"/>
    <n v="5"/>
    <n v="0"/>
    <x v="0"/>
    <n v="1"/>
    <n v="0"/>
    <m/>
    <m/>
    <n v="0"/>
    <m/>
    <n v="0"/>
    <m/>
    <n v="0"/>
    <m/>
    <n v="0"/>
    <m/>
    <n v="0"/>
    <m/>
    <m/>
    <m/>
    <m/>
    <m/>
    <m/>
    <m/>
    <m/>
    <x v="2"/>
    <m/>
    <m/>
    <m/>
    <m/>
    <m/>
    <b v="1"/>
    <b v="1"/>
    <b v="1"/>
    <n v="0"/>
    <n v="1"/>
  </r>
  <r>
    <n v="31"/>
    <x v="1"/>
    <x v="0"/>
    <n v="1062"/>
    <x v="1"/>
    <n v="24"/>
    <s v="Very Far"/>
    <n v="3"/>
    <s v="Bachelor"/>
    <s v="Medical"/>
    <n v="1"/>
    <n v="1252"/>
    <n v="3"/>
    <x v="1"/>
    <x v="0"/>
    <n v="96"/>
    <n v="2"/>
    <s v="Medium"/>
    <n v="2"/>
    <s v="Junior"/>
    <x v="4"/>
    <n v="1"/>
    <x v="3"/>
    <x v="0"/>
    <n v="6812"/>
    <x v="0"/>
    <n v="17198"/>
    <n v="1"/>
    <s v="Y"/>
    <x v="1"/>
    <n v="19"/>
    <n v="3"/>
    <s v="Meet Expect"/>
    <n v="2"/>
    <s v="Medium"/>
    <n v="80"/>
    <n v="0"/>
    <s v="None"/>
    <n v="10"/>
    <s v="6-10"/>
    <n v="2"/>
    <n v="3"/>
    <x v="1"/>
    <n v="10"/>
    <s v="Veteran"/>
    <n v="9"/>
    <n v="1"/>
    <x v="1"/>
    <n v="8"/>
    <n v="0"/>
    <m/>
    <m/>
    <n v="0"/>
    <m/>
    <n v="0"/>
    <m/>
    <n v="0"/>
    <m/>
    <n v="0"/>
    <m/>
    <n v="0"/>
    <m/>
    <m/>
    <m/>
    <m/>
    <m/>
    <m/>
    <m/>
    <m/>
    <x v="2"/>
    <m/>
    <m/>
    <m/>
    <m/>
    <m/>
    <b v="1"/>
    <b v="1"/>
    <b v="1"/>
    <n v="0"/>
    <n v="0"/>
  </r>
  <r>
    <n v="59"/>
    <x v="1"/>
    <x v="0"/>
    <n v="326"/>
    <x v="0"/>
    <n v="3"/>
    <s v="Near"/>
    <n v="3"/>
    <s v="Bachelor"/>
    <s v="Life Sciences"/>
    <n v="1"/>
    <n v="1254"/>
    <n v="3"/>
    <x v="1"/>
    <x v="0"/>
    <n v="48"/>
    <n v="2"/>
    <s v="Medium"/>
    <n v="2"/>
    <s v="Junior"/>
    <x v="0"/>
    <n v="4"/>
    <x v="0"/>
    <x v="0"/>
    <n v="5171"/>
    <x v="0"/>
    <n v="16490"/>
    <n v="5"/>
    <s v="Y"/>
    <x v="1"/>
    <n v="17"/>
    <n v="3"/>
    <s v="Meet Expect"/>
    <n v="4"/>
    <s v="Very High"/>
    <n v="80"/>
    <n v="0"/>
    <s v="None"/>
    <n v="13"/>
    <s v="11-20"/>
    <n v="2"/>
    <n v="3"/>
    <x v="1"/>
    <n v="6"/>
    <s v="Experienced"/>
    <n v="1"/>
    <n v="0"/>
    <x v="0"/>
    <n v="5"/>
    <n v="0"/>
    <m/>
    <m/>
    <n v="0"/>
    <m/>
    <n v="0"/>
    <m/>
    <n v="0"/>
    <m/>
    <n v="0"/>
    <m/>
    <n v="0"/>
    <m/>
    <m/>
    <m/>
    <m/>
    <m/>
    <m/>
    <m/>
    <m/>
    <x v="1"/>
    <m/>
    <m/>
    <m/>
    <m/>
    <m/>
    <b v="1"/>
    <b v="1"/>
    <b v="1"/>
    <n v="0"/>
    <n v="0"/>
  </r>
  <r>
    <n v="43"/>
    <x v="1"/>
    <x v="0"/>
    <n v="920"/>
    <x v="1"/>
    <n v="3"/>
    <s v="Near"/>
    <n v="3"/>
    <s v="Bachelor"/>
    <s v="Life Sciences"/>
    <n v="1"/>
    <n v="1255"/>
    <n v="3"/>
    <x v="1"/>
    <x v="1"/>
    <n v="96"/>
    <n v="1"/>
    <s v="Low"/>
    <n v="5"/>
    <s v="Director"/>
    <x v="7"/>
    <n v="4"/>
    <x v="0"/>
    <x v="1"/>
    <n v="19740"/>
    <x v="2"/>
    <n v="18625"/>
    <n v="3"/>
    <s v="Y"/>
    <x v="1"/>
    <n v="14"/>
    <n v="3"/>
    <s v="Meet Expect"/>
    <n v="2"/>
    <s v="Medium"/>
    <n v="80"/>
    <n v="1"/>
    <s v="Basic"/>
    <n v="25"/>
    <s v="20+"/>
    <n v="2"/>
    <n v="3"/>
    <x v="1"/>
    <n v="8"/>
    <s v="Veteran"/>
    <n v="7"/>
    <n v="0"/>
    <x v="0"/>
    <n v="7"/>
    <n v="0"/>
    <m/>
    <m/>
    <n v="0"/>
    <m/>
    <n v="0"/>
    <m/>
    <n v="0"/>
    <m/>
    <n v="0"/>
    <m/>
    <n v="0"/>
    <m/>
    <m/>
    <m/>
    <m/>
    <m/>
    <m/>
    <m/>
    <m/>
    <x v="0"/>
    <m/>
    <m/>
    <m/>
    <m/>
    <m/>
    <b v="1"/>
    <b v="1"/>
    <b v="1"/>
    <n v="0"/>
    <n v="0"/>
  </r>
  <r>
    <n v="49"/>
    <x v="1"/>
    <x v="0"/>
    <n v="1098"/>
    <x v="1"/>
    <n v="4"/>
    <s v="Near"/>
    <n v="2"/>
    <s v="College"/>
    <s v="Medical"/>
    <n v="1"/>
    <n v="1256"/>
    <n v="1"/>
    <x v="3"/>
    <x v="1"/>
    <n v="85"/>
    <n v="2"/>
    <s v="Medium"/>
    <n v="5"/>
    <s v="Director"/>
    <x v="5"/>
    <n v="3"/>
    <x v="2"/>
    <x v="1"/>
    <n v="18711"/>
    <x v="2"/>
    <n v="12124"/>
    <n v="2"/>
    <s v="Y"/>
    <x v="1"/>
    <n v="13"/>
    <n v="3"/>
    <s v="Meet Expect"/>
    <n v="3"/>
    <s v="High"/>
    <n v="80"/>
    <n v="1"/>
    <s v="Basic"/>
    <n v="23"/>
    <s v="20+"/>
    <n v="2"/>
    <n v="4"/>
    <x v="3"/>
    <n v="1"/>
    <s v="New Employee"/>
    <n v="0"/>
    <n v="0"/>
    <x v="0"/>
    <n v="0"/>
    <n v="0"/>
    <m/>
    <m/>
    <n v="0"/>
    <m/>
    <n v="0"/>
    <m/>
    <n v="0"/>
    <m/>
    <n v="0"/>
    <m/>
    <n v="0"/>
    <m/>
    <m/>
    <m/>
    <m/>
    <m/>
    <m/>
    <m/>
    <m/>
    <x v="1"/>
    <m/>
    <m/>
    <m/>
    <m/>
    <m/>
    <b v="1"/>
    <b v="1"/>
    <b v="1"/>
    <n v="0"/>
    <n v="0"/>
  </r>
  <r>
    <n v="36"/>
    <x v="1"/>
    <x v="1"/>
    <n v="469"/>
    <x v="1"/>
    <n v="3"/>
    <s v="Near"/>
    <n v="3"/>
    <s v="Bachelor"/>
    <s v="Technical Degree"/>
    <n v="1"/>
    <n v="1257"/>
    <n v="3"/>
    <x v="1"/>
    <x v="1"/>
    <n v="46"/>
    <n v="3"/>
    <s v="High"/>
    <n v="1"/>
    <s v="Entry Level"/>
    <x v="1"/>
    <n v="2"/>
    <x v="1"/>
    <x v="1"/>
    <n v="3692"/>
    <x v="0"/>
    <n v="9256"/>
    <n v="1"/>
    <s v="Y"/>
    <x v="1"/>
    <n v="12"/>
    <n v="3"/>
    <s v="Meet Expect"/>
    <n v="3"/>
    <s v="High"/>
    <n v="80"/>
    <n v="0"/>
    <s v="None"/>
    <n v="12"/>
    <s v="11-20"/>
    <n v="2"/>
    <n v="2"/>
    <x v="2"/>
    <n v="11"/>
    <s v="Veteran"/>
    <n v="10"/>
    <n v="0"/>
    <x v="0"/>
    <n v="7"/>
    <n v="0"/>
    <m/>
    <m/>
    <n v="0"/>
    <m/>
    <n v="0"/>
    <m/>
    <n v="0"/>
    <m/>
    <n v="0"/>
    <m/>
    <n v="0"/>
    <m/>
    <m/>
    <m/>
    <m/>
    <m/>
    <m/>
    <m/>
    <m/>
    <x v="0"/>
    <m/>
    <m/>
    <m/>
    <m/>
    <m/>
    <b v="1"/>
    <b v="1"/>
    <b v="1"/>
    <n v="0"/>
    <n v="0"/>
  </r>
  <r>
    <n v="48"/>
    <x v="1"/>
    <x v="0"/>
    <n v="969"/>
    <x v="1"/>
    <n v="2"/>
    <s v="Near"/>
    <n v="2"/>
    <s v="College"/>
    <s v="Technical Degree"/>
    <n v="1"/>
    <n v="1258"/>
    <n v="4"/>
    <x v="2"/>
    <x v="1"/>
    <n v="76"/>
    <n v="4"/>
    <s v="Very High"/>
    <n v="1"/>
    <s v="Entry Level"/>
    <x v="2"/>
    <n v="2"/>
    <x v="1"/>
    <x v="0"/>
    <n v="2559"/>
    <x v="1"/>
    <n v="16620"/>
    <n v="5"/>
    <s v="Y"/>
    <x v="1"/>
    <n v="11"/>
    <n v="3"/>
    <s v="Meet Expect"/>
    <n v="3"/>
    <s v="High"/>
    <n v="80"/>
    <n v="0"/>
    <s v="None"/>
    <n v="7"/>
    <s v="6-10"/>
    <n v="4"/>
    <n v="2"/>
    <x v="2"/>
    <n v="1"/>
    <s v="New Employee"/>
    <n v="0"/>
    <n v="0"/>
    <x v="0"/>
    <n v="0"/>
    <n v="0"/>
    <m/>
    <m/>
    <n v="0"/>
    <m/>
    <n v="0"/>
    <m/>
    <n v="0"/>
    <m/>
    <n v="0"/>
    <m/>
    <n v="0"/>
    <m/>
    <m/>
    <m/>
    <m/>
    <m/>
    <m/>
    <m/>
    <m/>
    <x v="1"/>
    <m/>
    <m/>
    <m/>
    <m/>
    <m/>
    <b v="1"/>
    <b v="1"/>
    <b v="1"/>
    <n v="0"/>
    <n v="0"/>
  </r>
  <r>
    <n v="27"/>
    <x v="1"/>
    <x v="0"/>
    <n v="1167"/>
    <x v="1"/>
    <n v="4"/>
    <s v="Near"/>
    <n v="2"/>
    <s v="College"/>
    <s v="Life Sciences"/>
    <n v="1"/>
    <n v="1259"/>
    <n v="1"/>
    <x v="3"/>
    <x v="1"/>
    <n v="76"/>
    <n v="3"/>
    <s v="High"/>
    <n v="1"/>
    <s v="Entry Level"/>
    <x v="1"/>
    <n v="3"/>
    <x v="2"/>
    <x v="2"/>
    <n v="2517"/>
    <x v="1"/>
    <n v="3208"/>
    <n v="1"/>
    <s v="Y"/>
    <x v="1"/>
    <n v="11"/>
    <n v="3"/>
    <s v="Meet Expect"/>
    <n v="2"/>
    <s v="Medium"/>
    <n v="80"/>
    <n v="3"/>
    <s v="High"/>
    <n v="5"/>
    <s v="0-5"/>
    <n v="2"/>
    <n v="3"/>
    <x v="1"/>
    <n v="5"/>
    <s v="Experienced"/>
    <n v="3"/>
    <n v="0"/>
    <x v="0"/>
    <n v="3"/>
    <n v="0"/>
    <m/>
    <m/>
    <n v="0"/>
    <m/>
    <n v="0"/>
    <m/>
    <n v="0"/>
    <m/>
    <n v="0"/>
    <m/>
    <n v="0"/>
    <m/>
    <m/>
    <m/>
    <m/>
    <m/>
    <m/>
    <m/>
    <m/>
    <x v="2"/>
    <m/>
    <m/>
    <m/>
    <m/>
    <m/>
    <b v="1"/>
    <b v="1"/>
    <b v="1"/>
    <n v="0"/>
    <n v="0"/>
  </r>
  <r>
    <n v="29"/>
    <x v="1"/>
    <x v="0"/>
    <n v="1329"/>
    <x v="1"/>
    <n v="7"/>
    <s v="Near"/>
    <n v="3"/>
    <s v="Bachelor"/>
    <s v="Life Sciences"/>
    <n v="1"/>
    <n v="1260"/>
    <n v="3"/>
    <x v="1"/>
    <x v="1"/>
    <n v="82"/>
    <n v="3"/>
    <s v="High"/>
    <n v="2"/>
    <s v="Junior"/>
    <x v="4"/>
    <n v="4"/>
    <x v="0"/>
    <x v="2"/>
    <n v="6623"/>
    <x v="0"/>
    <n v="4204"/>
    <n v="1"/>
    <s v="Y"/>
    <x v="0"/>
    <n v="11"/>
    <n v="3"/>
    <s v="Meet Expect"/>
    <n v="2"/>
    <s v="Medium"/>
    <n v="80"/>
    <n v="2"/>
    <s v="Medium"/>
    <n v="6"/>
    <s v="6-10"/>
    <n v="2"/>
    <n v="3"/>
    <x v="1"/>
    <n v="6"/>
    <s v="Experienced"/>
    <n v="0"/>
    <n v="1"/>
    <x v="1"/>
    <n v="0"/>
    <n v="0"/>
    <m/>
    <m/>
    <n v="0"/>
    <m/>
    <n v="0"/>
    <m/>
    <n v="0"/>
    <m/>
    <n v="0"/>
    <m/>
    <n v="0"/>
    <m/>
    <m/>
    <m/>
    <m/>
    <m/>
    <m/>
    <m/>
    <m/>
    <x v="2"/>
    <m/>
    <m/>
    <m/>
    <m/>
    <m/>
    <b v="1"/>
    <b v="1"/>
    <b v="1"/>
    <n v="0"/>
    <n v="1"/>
  </r>
  <r>
    <n v="48"/>
    <x v="1"/>
    <x v="0"/>
    <n v="715"/>
    <x v="1"/>
    <n v="1"/>
    <s v="Near"/>
    <n v="3"/>
    <s v="Bachelor"/>
    <s v="Life Sciences"/>
    <n v="1"/>
    <n v="1263"/>
    <n v="4"/>
    <x v="2"/>
    <x v="1"/>
    <n v="76"/>
    <n v="2"/>
    <s v="Medium"/>
    <n v="5"/>
    <s v="Director"/>
    <x v="7"/>
    <n v="4"/>
    <x v="0"/>
    <x v="0"/>
    <n v="18265"/>
    <x v="2"/>
    <n v="8733"/>
    <n v="6"/>
    <s v="Y"/>
    <x v="1"/>
    <n v="12"/>
    <n v="3"/>
    <s v="Meet Expect"/>
    <n v="3"/>
    <s v="High"/>
    <n v="80"/>
    <n v="0"/>
    <s v="None"/>
    <n v="25"/>
    <s v="20+"/>
    <n v="3"/>
    <n v="4"/>
    <x v="3"/>
    <n v="1"/>
    <s v="New Employee"/>
    <n v="0"/>
    <n v="0"/>
    <x v="0"/>
    <n v="0"/>
    <n v="0"/>
    <m/>
    <m/>
    <n v="0"/>
    <m/>
    <n v="0"/>
    <m/>
    <n v="0"/>
    <m/>
    <n v="0"/>
    <m/>
    <n v="0"/>
    <m/>
    <m/>
    <m/>
    <m/>
    <m/>
    <m/>
    <m/>
    <m/>
    <x v="1"/>
    <m/>
    <m/>
    <m/>
    <m/>
    <m/>
    <b v="1"/>
    <b v="1"/>
    <b v="1"/>
    <n v="0"/>
    <n v="0"/>
  </r>
  <r>
    <n v="29"/>
    <x v="1"/>
    <x v="0"/>
    <n v="694"/>
    <x v="1"/>
    <n v="1"/>
    <s v="Near"/>
    <n v="3"/>
    <s v="Bachelor"/>
    <s v="Life Sciences"/>
    <n v="1"/>
    <n v="1264"/>
    <n v="4"/>
    <x v="2"/>
    <x v="0"/>
    <n v="87"/>
    <n v="2"/>
    <s v="Medium"/>
    <n v="4"/>
    <s v="Manager"/>
    <x v="7"/>
    <n v="4"/>
    <x v="0"/>
    <x v="2"/>
    <n v="16124"/>
    <x v="2"/>
    <n v="3423"/>
    <n v="3"/>
    <s v="Y"/>
    <x v="1"/>
    <n v="14"/>
    <n v="3"/>
    <s v="Meet Expect"/>
    <n v="2"/>
    <s v="Medium"/>
    <n v="80"/>
    <n v="2"/>
    <s v="Medium"/>
    <n v="9"/>
    <s v="6-10"/>
    <n v="2"/>
    <n v="2"/>
    <x v="2"/>
    <n v="7"/>
    <s v="Experienced"/>
    <n v="7"/>
    <n v="1"/>
    <x v="1"/>
    <n v="7"/>
    <n v="0"/>
    <m/>
    <m/>
    <n v="0"/>
    <m/>
    <n v="0"/>
    <m/>
    <n v="0"/>
    <m/>
    <n v="0"/>
    <m/>
    <n v="0"/>
    <m/>
    <m/>
    <m/>
    <m/>
    <m/>
    <m/>
    <m/>
    <m/>
    <x v="2"/>
    <m/>
    <m/>
    <m/>
    <m/>
    <m/>
    <b v="1"/>
    <b v="1"/>
    <b v="1"/>
    <n v="0"/>
    <n v="0"/>
  </r>
  <r>
    <n v="34"/>
    <x v="1"/>
    <x v="0"/>
    <n v="1320"/>
    <x v="1"/>
    <n v="20"/>
    <s v="Far"/>
    <n v="3"/>
    <s v="Bachelor"/>
    <s v="Technical Degree"/>
    <n v="1"/>
    <n v="1265"/>
    <n v="3"/>
    <x v="1"/>
    <x v="0"/>
    <n v="89"/>
    <n v="4"/>
    <s v="Very High"/>
    <n v="1"/>
    <s v="Entry Level"/>
    <x v="1"/>
    <n v="3"/>
    <x v="2"/>
    <x v="1"/>
    <n v="2585"/>
    <x v="1"/>
    <n v="21643"/>
    <n v="0"/>
    <s v="Y"/>
    <x v="1"/>
    <n v="17"/>
    <n v="3"/>
    <s v="Meet Expect"/>
    <n v="4"/>
    <s v="Very High"/>
    <n v="80"/>
    <n v="0"/>
    <s v="None"/>
    <n v="2"/>
    <s v="0-5"/>
    <n v="5"/>
    <n v="2"/>
    <x v="2"/>
    <n v="1"/>
    <s v="New Employee"/>
    <n v="0"/>
    <n v="0"/>
    <x v="0"/>
    <n v="0"/>
    <n v="0"/>
    <m/>
    <m/>
    <n v="0"/>
    <m/>
    <n v="0"/>
    <m/>
    <n v="0"/>
    <m/>
    <n v="0"/>
    <m/>
    <n v="0"/>
    <m/>
    <m/>
    <m/>
    <m/>
    <m/>
    <m/>
    <m/>
    <m/>
    <x v="2"/>
    <m/>
    <m/>
    <m/>
    <m/>
    <m/>
    <b v="1"/>
    <b v="1"/>
    <b v="1"/>
    <n v="0"/>
    <n v="0"/>
  </r>
  <r>
    <n v="44"/>
    <x v="1"/>
    <x v="0"/>
    <n v="1099"/>
    <x v="0"/>
    <n v="5"/>
    <s v="Near"/>
    <n v="3"/>
    <s v="Bachelor"/>
    <s v="Marketing"/>
    <n v="1"/>
    <n v="1267"/>
    <n v="2"/>
    <x v="0"/>
    <x v="1"/>
    <n v="88"/>
    <n v="3"/>
    <s v="High"/>
    <n v="5"/>
    <s v="Director"/>
    <x v="5"/>
    <n v="2"/>
    <x v="1"/>
    <x v="1"/>
    <n v="18213"/>
    <x v="2"/>
    <n v="8751"/>
    <n v="7"/>
    <s v="Y"/>
    <x v="1"/>
    <n v="11"/>
    <n v="3"/>
    <s v="Meet Expect"/>
    <n v="3"/>
    <s v="High"/>
    <n v="80"/>
    <n v="1"/>
    <s v="Basic"/>
    <n v="26"/>
    <s v="20+"/>
    <n v="5"/>
    <n v="3"/>
    <x v="1"/>
    <n v="22"/>
    <s v="Veteran"/>
    <n v="9"/>
    <n v="3"/>
    <x v="1"/>
    <n v="10"/>
    <n v="0"/>
    <m/>
    <m/>
    <n v="0"/>
    <m/>
    <n v="0"/>
    <m/>
    <n v="0"/>
    <m/>
    <n v="0"/>
    <m/>
    <n v="0"/>
    <m/>
    <m/>
    <m/>
    <m/>
    <m/>
    <m/>
    <m/>
    <m/>
    <x v="0"/>
    <m/>
    <m/>
    <m/>
    <m/>
    <m/>
    <b v="1"/>
    <b v="1"/>
    <b v="1"/>
    <n v="0"/>
    <n v="0"/>
  </r>
  <r>
    <n v="33"/>
    <x v="1"/>
    <x v="0"/>
    <n v="536"/>
    <x v="0"/>
    <n v="10"/>
    <s v="Near"/>
    <n v="5"/>
    <s v="Doctor"/>
    <s v="Marketing"/>
    <n v="1"/>
    <n v="1268"/>
    <n v="4"/>
    <x v="2"/>
    <x v="1"/>
    <n v="82"/>
    <n v="4"/>
    <s v="Very High"/>
    <n v="3"/>
    <s v="Senior"/>
    <x v="0"/>
    <n v="3"/>
    <x v="2"/>
    <x v="2"/>
    <n v="8380"/>
    <x v="2"/>
    <n v="21708"/>
    <n v="0"/>
    <s v="Y"/>
    <x v="0"/>
    <n v="14"/>
    <n v="3"/>
    <s v="Meet Expect"/>
    <n v="4"/>
    <s v="Very High"/>
    <n v="80"/>
    <n v="2"/>
    <s v="Medium"/>
    <n v="10"/>
    <s v="6-10"/>
    <n v="3"/>
    <n v="3"/>
    <x v="1"/>
    <n v="9"/>
    <s v="Veteran"/>
    <n v="8"/>
    <n v="0"/>
    <x v="0"/>
    <n v="8"/>
    <n v="0"/>
    <m/>
    <m/>
    <n v="0"/>
    <m/>
    <n v="0"/>
    <m/>
    <n v="0"/>
    <m/>
    <n v="0"/>
    <m/>
    <n v="0"/>
    <m/>
    <m/>
    <m/>
    <m/>
    <m/>
    <m/>
    <m/>
    <m/>
    <x v="2"/>
    <m/>
    <m/>
    <m/>
    <m/>
    <m/>
    <b v="1"/>
    <b v="1"/>
    <b v="1"/>
    <n v="0"/>
    <n v="1"/>
  </r>
  <r>
    <n v="19"/>
    <x v="1"/>
    <x v="0"/>
    <n v="265"/>
    <x v="1"/>
    <n v="25"/>
    <s v="Very Far"/>
    <n v="3"/>
    <s v="Bachelor"/>
    <s v="Life Sciences"/>
    <n v="1"/>
    <n v="1269"/>
    <n v="2"/>
    <x v="0"/>
    <x v="0"/>
    <n v="57"/>
    <n v="4"/>
    <s v="Very High"/>
    <n v="1"/>
    <s v="Entry Level"/>
    <x v="1"/>
    <n v="4"/>
    <x v="0"/>
    <x v="0"/>
    <n v="2994"/>
    <x v="1"/>
    <n v="21221"/>
    <n v="1"/>
    <s v="Y"/>
    <x v="0"/>
    <n v="12"/>
    <n v="3"/>
    <s v="Meet Expect"/>
    <n v="4"/>
    <s v="Very High"/>
    <n v="80"/>
    <n v="0"/>
    <s v="None"/>
    <n v="1"/>
    <s v="0-5"/>
    <n v="2"/>
    <n v="3"/>
    <x v="1"/>
    <n v="1"/>
    <s v="New Employee"/>
    <n v="0"/>
    <n v="0"/>
    <x v="0"/>
    <n v="1"/>
    <n v="0"/>
    <m/>
    <m/>
    <n v="0"/>
    <m/>
    <n v="0"/>
    <m/>
    <n v="0"/>
    <m/>
    <n v="0"/>
    <m/>
    <n v="0"/>
    <m/>
    <m/>
    <m/>
    <m/>
    <m/>
    <m/>
    <m/>
    <m/>
    <x v="3"/>
    <m/>
    <m/>
    <m/>
    <m/>
    <m/>
    <b v="1"/>
    <b v="1"/>
    <b v="1"/>
    <n v="0"/>
    <n v="1"/>
  </r>
  <r>
    <n v="23"/>
    <x v="1"/>
    <x v="0"/>
    <n v="373"/>
    <x v="1"/>
    <n v="1"/>
    <s v="Near"/>
    <n v="2"/>
    <s v="College"/>
    <s v="Life Sciences"/>
    <n v="1"/>
    <n v="1270"/>
    <n v="4"/>
    <x v="2"/>
    <x v="1"/>
    <n v="47"/>
    <n v="3"/>
    <s v="High"/>
    <n v="1"/>
    <s v="Entry Level"/>
    <x v="1"/>
    <n v="3"/>
    <x v="2"/>
    <x v="1"/>
    <n v="1223"/>
    <x v="1"/>
    <n v="16901"/>
    <n v="1"/>
    <s v="Y"/>
    <x v="1"/>
    <n v="22"/>
    <n v="4"/>
    <s v="Exceed Expect"/>
    <n v="4"/>
    <s v="Very High"/>
    <n v="80"/>
    <n v="1"/>
    <s v="Basic"/>
    <n v="1"/>
    <s v="0-5"/>
    <n v="2"/>
    <n v="3"/>
    <x v="1"/>
    <n v="1"/>
    <s v="New Employee"/>
    <n v="0"/>
    <n v="0"/>
    <x v="0"/>
    <n v="1"/>
    <n v="0"/>
    <m/>
    <m/>
    <n v="0"/>
    <m/>
    <n v="0"/>
    <m/>
    <n v="0"/>
    <m/>
    <n v="0"/>
    <m/>
    <n v="0"/>
    <m/>
    <m/>
    <m/>
    <m/>
    <m/>
    <m/>
    <m/>
    <m/>
    <x v="3"/>
    <m/>
    <m/>
    <m/>
    <m/>
    <m/>
    <b v="1"/>
    <b v="1"/>
    <b v="1"/>
    <n v="0"/>
    <n v="0"/>
  </r>
  <r>
    <n v="25"/>
    <x v="0"/>
    <x v="1"/>
    <n v="599"/>
    <x v="0"/>
    <n v="24"/>
    <s v="Very Far"/>
    <n v="1"/>
    <s v="Below College"/>
    <s v="Life Sciences"/>
    <n v="1"/>
    <n v="1273"/>
    <n v="3"/>
    <x v="1"/>
    <x v="1"/>
    <n v="73"/>
    <n v="1"/>
    <s v="Low"/>
    <n v="1"/>
    <s v="Entry Level"/>
    <x v="6"/>
    <n v="4"/>
    <x v="0"/>
    <x v="0"/>
    <n v="1118"/>
    <x v="1"/>
    <n v="8040"/>
    <n v="1"/>
    <s v="Y"/>
    <x v="0"/>
    <n v="14"/>
    <n v="3"/>
    <s v="Meet Expect"/>
    <n v="4"/>
    <s v="Very High"/>
    <n v="80"/>
    <n v="0"/>
    <s v="None"/>
    <n v="1"/>
    <s v="0-5"/>
    <n v="4"/>
    <n v="3"/>
    <x v="1"/>
    <n v="1"/>
    <s v="New Employee"/>
    <n v="0"/>
    <n v="1"/>
    <x v="1"/>
    <n v="0"/>
    <n v="0"/>
    <m/>
    <m/>
    <n v="0"/>
    <m/>
    <n v="0"/>
    <m/>
    <n v="0"/>
    <m/>
    <n v="0"/>
    <m/>
    <n v="0"/>
    <m/>
    <m/>
    <m/>
    <m/>
    <m/>
    <m/>
    <m/>
    <m/>
    <x v="3"/>
    <m/>
    <m/>
    <m/>
    <m/>
    <m/>
    <b v="1"/>
    <b v="1"/>
    <b v="1"/>
    <n v="1"/>
    <n v="1"/>
  </r>
  <r>
    <n v="26"/>
    <x v="1"/>
    <x v="0"/>
    <n v="583"/>
    <x v="1"/>
    <n v="4"/>
    <s v="Near"/>
    <n v="2"/>
    <s v="College"/>
    <s v="Life Sciences"/>
    <n v="1"/>
    <n v="1275"/>
    <n v="3"/>
    <x v="1"/>
    <x v="1"/>
    <n v="53"/>
    <n v="3"/>
    <s v="High"/>
    <n v="1"/>
    <s v="Entry Level"/>
    <x v="1"/>
    <n v="4"/>
    <x v="0"/>
    <x v="0"/>
    <n v="2875"/>
    <x v="1"/>
    <n v="9973"/>
    <n v="1"/>
    <s v="Y"/>
    <x v="0"/>
    <n v="20"/>
    <n v="4"/>
    <s v="Exceed Expect"/>
    <n v="2"/>
    <s v="Medium"/>
    <n v="80"/>
    <n v="0"/>
    <s v="None"/>
    <n v="8"/>
    <s v="6-10"/>
    <n v="2"/>
    <n v="2"/>
    <x v="2"/>
    <n v="8"/>
    <s v="Veteran"/>
    <n v="5"/>
    <n v="2"/>
    <x v="1"/>
    <n v="2"/>
    <n v="0"/>
    <m/>
    <m/>
    <n v="0"/>
    <m/>
    <n v="0"/>
    <m/>
    <n v="0"/>
    <m/>
    <n v="0"/>
    <m/>
    <n v="0"/>
    <m/>
    <m/>
    <m/>
    <m/>
    <m/>
    <m/>
    <m/>
    <m/>
    <x v="2"/>
    <m/>
    <m/>
    <m/>
    <m/>
    <m/>
    <b v="1"/>
    <b v="1"/>
    <b v="1"/>
    <n v="0"/>
    <n v="1"/>
  </r>
  <r>
    <n v="45"/>
    <x v="0"/>
    <x v="0"/>
    <n v="1449"/>
    <x v="0"/>
    <n v="2"/>
    <s v="Near"/>
    <n v="3"/>
    <s v="Bachelor"/>
    <s v="Marketing"/>
    <n v="1"/>
    <n v="1277"/>
    <n v="1"/>
    <x v="3"/>
    <x v="0"/>
    <n v="94"/>
    <n v="1"/>
    <s v="Low"/>
    <n v="5"/>
    <s v="Director"/>
    <x v="5"/>
    <n v="2"/>
    <x v="1"/>
    <x v="0"/>
    <n v="18824"/>
    <x v="2"/>
    <n v="2493"/>
    <n v="2"/>
    <s v="Y"/>
    <x v="0"/>
    <n v="16"/>
    <n v="3"/>
    <s v="Meet Expect"/>
    <n v="1"/>
    <s v="Low"/>
    <n v="80"/>
    <n v="0"/>
    <s v="None"/>
    <n v="26"/>
    <s v="20+"/>
    <n v="2"/>
    <n v="3"/>
    <x v="1"/>
    <n v="24"/>
    <s v="Veteran"/>
    <n v="10"/>
    <n v="1"/>
    <x v="1"/>
    <n v="11"/>
    <n v="0"/>
    <m/>
    <m/>
    <n v="0"/>
    <m/>
    <n v="0"/>
    <m/>
    <n v="0"/>
    <m/>
    <n v="0"/>
    <m/>
    <n v="0"/>
    <m/>
    <m/>
    <m/>
    <m/>
    <m/>
    <m/>
    <m/>
    <m/>
    <x v="0"/>
    <m/>
    <m/>
    <m/>
    <m/>
    <m/>
    <b v="1"/>
    <b v="1"/>
    <b v="1"/>
    <n v="1"/>
    <n v="1"/>
  </r>
  <r>
    <n v="55"/>
    <x v="1"/>
    <x v="2"/>
    <n v="177"/>
    <x v="1"/>
    <n v="8"/>
    <s v="Near"/>
    <n v="1"/>
    <s v="Below College"/>
    <s v="Medical"/>
    <n v="1"/>
    <n v="1278"/>
    <n v="4"/>
    <x v="2"/>
    <x v="1"/>
    <n v="37"/>
    <n v="2"/>
    <s v="Medium"/>
    <n v="4"/>
    <s v="Manager"/>
    <x v="4"/>
    <n v="2"/>
    <x v="1"/>
    <x v="2"/>
    <n v="13577"/>
    <x v="2"/>
    <n v="25592"/>
    <n v="1"/>
    <s v="Y"/>
    <x v="0"/>
    <n v="15"/>
    <n v="3"/>
    <s v="Meet Expect"/>
    <n v="4"/>
    <s v="Very High"/>
    <n v="80"/>
    <n v="1"/>
    <s v="Basic"/>
    <n v="34"/>
    <s v="20+"/>
    <n v="3"/>
    <n v="3"/>
    <x v="1"/>
    <n v="33"/>
    <s v="Veteran"/>
    <n v="9"/>
    <n v="15"/>
    <x v="2"/>
    <n v="0"/>
    <n v="0"/>
    <m/>
    <m/>
    <n v="0"/>
    <m/>
    <n v="0"/>
    <m/>
    <n v="0"/>
    <m/>
    <n v="0"/>
    <m/>
    <n v="0"/>
    <m/>
    <m/>
    <m/>
    <m/>
    <m/>
    <m/>
    <m/>
    <m/>
    <x v="1"/>
    <m/>
    <m/>
    <m/>
    <m/>
    <m/>
    <b v="1"/>
    <b v="1"/>
    <b v="1"/>
    <n v="0"/>
    <n v="1"/>
  </r>
  <r>
    <n v="21"/>
    <x v="0"/>
    <x v="1"/>
    <n v="251"/>
    <x v="1"/>
    <n v="10"/>
    <s v="Near"/>
    <n v="2"/>
    <s v="College"/>
    <s v="Life Sciences"/>
    <n v="1"/>
    <n v="1279"/>
    <n v="1"/>
    <x v="3"/>
    <x v="0"/>
    <n v="45"/>
    <n v="2"/>
    <s v="Medium"/>
    <n v="1"/>
    <s v="Entry Level"/>
    <x v="2"/>
    <n v="3"/>
    <x v="2"/>
    <x v="0"/>
    <n v="2625"/>
    <x v="1"/>
    <n v="25308"/>
    <n v="1"/>
    <s v="Y"/>
    <x v="1"/>
    <n v="20"/>
    <n v="4"/>
    <s v="Exceed Expect"/>
    <n v="3"/>
    <s v="High"/>
    <n v="80"/>
    <n v="0"/>
    <s v="None"/>
    <n v="2"/>
    <s v="0-5"/>
    <n v="2"/>
    <n v="1"/>
    <x v="0"/>
    <n v="2"/>
    <s v="Early Career"/>
    <n v="2"/>
    <n v="2"/>
    <x v="1"/>
    <n v="2"/>
    <n v="0"/>
    <m/>
    <m/>
    <n v="0"/>
    <m/>
    <n v="0"/>
    <m/>
    <n v="0"/>
    <m/>
    <n v="0"/>
    <m/>
    <n v="0"/>
    <m/>
    <m/>
    <m/>
    <m/>
    <m/>
    <m/>
    <m/>
    <m/>
    <x v="3"/>
    <m/>
    <m/>
    <m/>
    <m/>
    <m/>
    <b v="1"/>
    <b v="1"/>
    <b v="1"/>
    <n v="1"/>
    <n v="0"/>
  </r>
  <r>
    <n v="46"/>
    <x v="1"/>
    <x v="0"/>
    <n v="168"/>
    <x v="0"/>
    <n v="4"/>
    <s v="Near"/>
    <n v="2"/>
    <s v="College"/>
    <s v="Marketing"/>
    <n v="1"/>
    <n v="1280"/>
    <n v="4"/>
    <x v="2"/>
    <x v="0"/>
    <n v="33"/>
    <n v="2"/>
    <s v="Medium"/>
    <n v="5"/>
    <s v="Director"/>
    <x v="5"/>
    <n v="2"/>
    <x v="1"/>
    <x v="1"/>
    <n v="18789"/>
    <x v="2"/>
    <n v="9946"/>
    <n v="2"/>
    <s v="Y"/>
    <x v="1"/>
    <n v="14"/>
    <n v="3"/>
    <s v="Meet Expect"/>
    <n v="3"/>
    <s v="High"/>
    <n v="80"/>
    <n v="1"/>
    <s v="Basic"/>
    <n v="26"/>
    <s v="20+"/>
    <n v="2"/>
    <n v="3"/>
    <x v="1"/>
    <n v="11"/>
    <s v="Veteran"/>
    <n v="4"/>
    <n v="0"/>
    <x v="0"/>
    <n v="8"/>
    <n v="0"/>
    <m/>
    <m/>
    <n v="0"/>
    <m/>
    <n v="0"/>
    <m/>
    <n v="0"/>
    <m/>
    <n v="0"/>
    <m/>
    <n v="0"/>
    <m/>
    <m/>
    <m/>
    <m/>
    <m/>
    <m/>
    <m/>
    <m/>
    <x v="1"/>
    <m/>
    <m/>
    <m/>
    <m/>
    <m/>
    <b v="1"/>
    <b v="1"/>
    <b v="1"/>
    <n v="0"/>
    <n v="0"/>
  </r>
  <r>
    <n v="34"/>
    <x v="1"/>
    <x v="0"/>
    <n v="131"/>
    <x v="0"/>
    <n v="2"/>
    <s v="Near"/>
    <n v="3"/>
    <s v="Bachelor"/>
    <s v="Marketing"/>
    <n v="1"/>
    <n v="1281"/>
    <n v="3"/>
    <x v="1"/>
    <x v="0"/>
    <n v="86"/>
    <n v="3"/>
    <s v="High"/>
    <n v="2"/>
    <s v="Junior"/>
    <x v="0"/>
    <n v="1"/>
    <x v="3"/>
    <x v="0"/>
    <n v="4538"/>
    <x v="0"/>
    <n v="6039"/>
    <n v="0"/>
    <s v="Y"/>
    <x v="0"/>
    <n v="12"/>
    <n v="3"/>
    <s v="Meet Expect"/>
    <n v="4"/>
    <s v="Very High"/>
    <n v="80"/>
    <n v="0"/>
    <s v="None"/>
    <n v="4"/>
    <s v="0-5"/>
    <n v="3"/>
    <n v="3"/>
    <x v="1"/>
    <n v="3"/>
    <s v="Early Career"/>
    <n v="2"/>
    <n v="0"/>
    <x v="0"/>
    <n v="2"/>
    <n v="0"/>
    <m/>
    <m/>
    <n v="0"/>
    <m/>
    <n v="0"/>
    <m/>
    <n v="0"/>
    <m/>
    <n v="0"/>
    <m/>
    <n v="0"/>
    <m/>
    <m/>
    <m/>
    <m/>
    <m/>
    <m/>
    <m/>
    <m/>
    <x v="2"/>
    <m/>
    <m/>
    <m/>
    <m/>
    <m/>
    <b v="1"/>
    <b v="1"/>
    <b v="1"/>
    <n v="0"/>
    <n v="1"/>
  </r>
  <r>
    <n v="51"/>
    <x v="1"/>
    <x v="1"/>
    <n v="237"/>
    <x v="0"/>
    <n v="9"/>
    <s v="Near"/>
    <n v="3"/>
    <s v="Bachelor"/>
    <s v="Life Sciences"/>
    <n v="1"/>
    <n v="1282"/>
    <n v="4"/>
    <x v="2"/>
    <x v="1"/>
    <n v="83"/>
    <n v="3"/>
    <s v="High"/>
    <n v="5"/>
    <s v="Director"/>
    <x v="5"/>
    <n v="2"/>
    <x v="1"/>
    <x v="2"/>
    <n v="19847"/>
    <x v="2"/>
    <n v="19196"/>
    <n v="4"/>
    <s v="Y"/>
    <x v="0"/>
    <n v="24"/>
    <n v="4"/>
    <s v="Exceed Expect"/>
    <n v="1"/>
    <s v="Low"/>
    <n v="80"/>
    <n v="1"/>
    <s v="Basic"/>
    <n v="31"/>
    <s v="20+"/>
    <n v="5"/>
    <n v="2"/>
    <x v="2"/>
    <n v="29"/>
    <s v="Veteran"/>
    <n v="10"/>
    <n v="11"/>
    <x v="2"/>
    <n v="10"/>
    <n v="0"/>
    <m/>
    <m/>
    <n v="0"/>
    <m/>
    <n v="0"/>
    <m/>
    <n v="0"/>
    <m/>
    <n v="0"/>
    <m/>
    <n v="0"/>
    <m/>
    <m/>
    <m/>
    <m/>
    <m/>
    <m/>
    <m/>
    <m/>
    <x v="1"/>
    <m/>
    <m/>
    <m/>
    <m/>
    <m/>
    <b v="1"/>
    <b v="1"/>
    <b v="1"/>
    <n v="0"/>
    <n v="1"/>
  </r>
  <r>
    <n v="59"/>
    <x v="1"/>
    <x v="0"/>
    <n v="1429"/>
    <x v="1"/>
    <n v="18"/>
    <s v="Far"/>
    <n v="4"/>
    <s v="Master"/>
    <s v="Medical"/>
    <n v="1"/>
    <n v="1283"/>
    <n v="4"/>
    <x v="2"/>
    <x v="1"/>
    <n v="67"/>
    <n v="3"/>
    <s v="High"/>
    <n v="3"/>
    <s v="Senior"/>
    <x v="3"/>
    <n v="4"/>
    <x v="0"/>
    <x v="0"/>
    <n v="10512"/>
    <x v="2"/>
    <n v="20002"/>
    <n v="6"/>
    <s v="Y"/>
    <x v="1"/>
    <n v="12"/>
    <n v="3"/>
    <s v="Meet Expect"/>
    <n v="4"/>
    <s v="Very High"/>
    <n v="80"/>
    <n v="0"/>
    <s v="None"/>
    <n v="25"/>
    <s v="20+"/>
    <n v="6"/>
    <n v="2"/>
    <x v="2"/>
    <n v="9"/>
    <s v="Veteran"/>
    <n v="7"/>
    <n v="5"/>
    <x v="2"/>
    <n v="4"/>
    <n v="0"/>
    <m/>
    <m/>
    <n v="0"/>
    <m/>
    <n v="0"/>
    <m/>
    <n v="0"/>
    <m/>
    <n v="0"/>
    <m/>
    <n v="0"/>
    <m/>
    <m/>
    <m/>
    <m/>
    <m/>
    <m/>
    <m/>
    <m/>
    <x v="1"/>
    <m/>
    <m/>
    <m/>
    <m/>
    <m/>
    <b v="1"/>
    <b v="1"/>
    <b v="1"/>
    <n v="0"/>
    <n v="0"/>
  </r>
  <r>
    <n v="34"/>
    <x v="1"/>
    <x v="1"/>
    <n v="135"/>
    <x v="1"/>
    <n v="19"/>
    <s v="Far"/>
    <n v="3"/>
    <s v="Bachelor"/>
    <s v="Medical"/>
    <n v="1"/>
    <n v="1285"/>
    <n v="3"/>
    <x v="1"/>
    <x v="0"/>
    <n v="46"/>
    <n v="3"/>
    <s v="High"/>
    <n v="2"/>
    <s v="Junior"/>
    <x v="2"/>
    <n v="2"/>
    <x v="1"/>
    <x v="2"/>
    <n v="4444"/>
    <x v="0"/>
    <n v="22534"/>
    <n v="4"/>
    <s v="Y"/>
    <x v="1"/>
    <n v="13"/>
    <n v="3"/>
    <s v="Meet Expect"/>
    <n v="3"/>
    <s v="High"/>
    <n v="80"/>
    <n v="2"/>
    <s v="Medium"/>
    <n v="15"/>
    <s v="11-20"/>
    <n v="2"/>
    <n v="4"/>
    <x v="3"/>
    <n v="11"/>
    <s v="Veteran"/>
    <n v="8"/>
    <n v="5"/>
    <x v="2"/>
    <n v="10"/>
    <n v="0"/>
    <m/>
    <m/>
    <n v="0"/>
    <m/>
    <n v="0"/>
    <m/>
    <n v="0"/>
    <m/>
    <n v="0"/>
    <m/>
    <n v="0"/>
    <m/>
    <m/>
    <m/>
    <m/>
    <m/>
    <m/>
    <m/>
    <m/>
    <x v="2"/>
    <m/>
    <m/>
    <m/>
    <m/>
    <m/>
    <b v="1"/>
    <b v="1"/>
    <b v="1"/>
    <n v="0"/>
    <n v="0"/>
  </r>
  <r>
    <n v="28"/>
    <x v="1"/>
    <x v="1"/>
    <n v="791"/>
    <x v="1"/>
    <n v="1"/>
    <s v="Near"/>
    <n v="4"/>
    <s v="Master"/>
    <s v="Medical"/>
    <n v="1"/>
    <n v="1286"/>
    <n v="4"/>
    <x v="2"/>
    <x v="1"/>
    <n v="44"/>
    <n v="3"/>
    <s v="High"/>
    <n v="1"/>
    <s v="Entry Level"/>
    <x v="2"/>
    <n v="3"/>
    <x v="2"/>
    <x v="0"/>
    <n v="2154"/>
    <x v="1"/>
    <n v="6842"/>
    <n v="0"/>
    <s v="Y"/>
    <x v="0"/>
    <n v="11"/>
    <n v="3"/>
    <s v="Meet Expect"/>
    <n v="3"/>
    <s v="High"/>
    <n v="80"/>
    <n v="0"/>
    <s v="None"/>
    <n v="5"/>
    <s v="0-5"/>
    <n v="2"/>
    <n v="2"/>
    <x v="2"/>
    <n v="4"/>
    <s v="Experienced"/>
    <n v="2"/>
    <n v="0"/>
    <x v="0"/>
    <n v="2"/>
    <n v="0"/>
    <m/>
    <m/>
    <n v="0"/>
    <m/>
    <n v="0"/>
    <m/>
    <n v="0"/>
    <m/>
    <n v="0"/>
    <m/>
    <n v="0"/>
    <m/>
    <m/>
    <m/>
    <m/>
    <m/>
    <m/>
    <m/>
    <m/>
    <x v="2"/>
    <m/>
    <m/>
    <m/>
    <m/>
    <m/>
    <b v="1"/>
    <b v="1"/>
    <b v="1"/>
    <n v="0"/>
    <n v="1"/>
  </r>
  <r>
    <n v="44"/>
    <x v="1"/>
    <x v="0"/>
    <n v="1199"/>
    <x v="1"/>
    <n v="4"/>
    <s v="Near"/>
    <n v="2"/>
    <s v="College"/>
    <s v="Life Sciences"/>
    <n v="1"/>
    <n v="1288"/>
    <n v="3"/>
    <x v="1"/>
    <x v="1"/>
    <n v="92"/>
    <n v="4"/>
    <s v="Very High"/>
    <n v="5"/>
    <s v="Director"/>
    <x v="5"/>
    <n v="1"/>
    <x v="3"/>
    <x v="2"/>
    <n v="19190"/>
    <x v="2"/>
    <n v="17477"/>
    <n v="1"/>
    <s v="Y"/>
    <x v="1"/>
    <n v="14"/>
    <n v="3"/>
    <s v="Meet Expect"/>
    <n v="4"/>
    <s v="Very High"/>
    <n v="80"/>
    <n v="2"/>
    <s v="Medium"/>
    <n v="26"/>
    <s v="20+"/>
    <n v="4"/>
    <n v="2"/>
    <x v="2"/>
    <n v="25"/>
    <s v="Veteran"/>
    <n v="9"/>
    <n v="14"/>
    <x v="2"/>
    <n v="13"/>
    <n v="0"/>
    <m/>
    <m/>
    <n v="0"/>
    <m/>
    <n v="0"/>
    <m/>
    <n v="0"/>
    <m/>
    <n v="0"/>
    <m/>
    <n v="0"/>
    <m/>
    <m/>
    <m/>
    <m/>
    <m/>
    <m/>
    <m/>
    <m/>
    <x v="0"/>
    <m/>
    <m/>
    <m/>
    <m/>
    <m/>
    <b v="1"/>
    <b v="1"/>
    <b v="1"/>
    <n v="0"/>
    <n v="0"/>
  </r>
  <r>
    <n v="34"/>
    <x v="1"/>
    <x v="1"/>
    <n v="648"/>
    <x v="2"/>
    <n v="11"/>
    <s v="Far"/>
    <n v="3"/>
    <s v="Bachelor"/>
    <s v="Life Sciences"/>
    <n v="1"/>
    <n v="1289"/>
    <n v="3"/>
    <x v="1"/>
    <x v="1"/>
    <n v="56"/>
    <n v="2"/>
    <s v="Medium"/>
    <n v="2"/>
    <s v="Junior"/>
    <x v="8"/>
    <n v="2"/>
    <x v="1"/>
    <x v="1"/>
    <n v="4490"/>
    <x v="0"/>
    <n v="21833"/>
    <n v="4"/>
    <s v="Y"/>
    <x v="1"/>
    <n v="11"/>
    <n v="3"/>
    <s v="Meet Expect"/>
    <n v="4"/>
    <s v="Very High"/>
    <n v="80"/>
    <n v="2"/>
    <s v="Medium"/>
    <n v="14"/>
    <s v="11-20"/>
    <n v="5"/>
    <n v="4"/>
    <x v="3"/>
    <n v="10"/>
    <s v="Veteran"/>
    <n v="9"/>
    <n v="1"/>
    <x v="1"/>
    <n v="8"/>
    <n v="0"/>
    <m/>
    <m/>
    <n v="0"/>
    <m/>
    <n v="0"/>
    <m/>
    <n v="0"/>
    <m/>
    <n v="0"/>
    <m/>
    <n v="0"/>
    <m/>
    <m/>
    <m/>
    <m/>
    <m/>
    <m/>
    <m/>
    <m/>
    <x v="2"/>
    <m/>
    <m/>
    <m/>
    <m/>
    <m/>
    <b v="1"/>
    <b v="1"/>
    <b v="1"/>
    <n v="0"/>
    <n v="0"/>
  </r>
  <r>
    <n v="35"/>
    <x v="1"/>
    <x v="0"/>
    <n v="735"/>
    <x v="1"/>
    <n v="6"/>
    <s v="Near"/>
    <n v="1"/>
    <s v="Below College"/>
    <s v="Life Sciences"/>
    <n v="1"/>
    <n v="1291"/>
    <n v="3"/>
    <x v="1"/>
    <x v="1"/>
    <n v="66"/>
    <n v="3"/>
    <s v="High"/>
    <n v="1"/>
    <s v="Entry Level"/>
    <x v="1"/>
    <n v="3"/>
    <x v="2"/>
    <x v="1"/>
    <n v="3506"/>
    <x v="0"/>
    <n v="6020"/>
    <n v="0"/>
    <s v="Y"/>
    <x v="0"/>
    <n v="14"/>
    <n v="3"/>
    <s v="Meet Expect"/>
    <n v="4"/>
    <s v="Very High"/>
    <n v="80"/>
    <n v="0"/>
    <s v="None"/>
    <n v="4"/>
    <s v="0-5"/>
    <n v="3"/>
    <n v="3"/>
    <x v="1"/>
    <n v="3"/>
    <s v="Early Career"/>
    <n v="2"/>
    <n v="2"/>
    <x v="1"/>
    <n v="2"/>
    <n v="0"/>
    <m/>
    <m/>
    <n v="0"/>
    <m/>
    <n v="0"/>
    <m/>
    <n v="0"/>
    <m/>
    <n v="0"/>
    <m/>
    <n v="0"/>
    <m/>
    <m/>
    <m/>
    <m/>
    <m/>
    <m/>
    <m/>
    <m/>
    <x v="2"/>
    <m/>
    <m/>
    <m/>
    <m/>
    <m/>
    <b v="1"/>
    <b v="1"/>
    <b v="1"/>
    <n v="0"/>
    <n v="1"/>
  </r>
  <r>
    <n v="42"/>
    <x v="1"/>
    <x v="0"/>
    <n v="603"/>
    <x v="1"/>
    <n v="7"/>
    <s v="Near"/>
    <n v="4"/>
    <s v="Master"/>
    <s v="Medical"/>
    <n v="1"/>
    <n v="1292"/>
    <n v="2"/>
    <x v="0"/>
    <x v="0"/>
    <n v="78"/>
    <n v="4"/>
    <s v="Very High"/>
    <n v="2"/>
    <s v="Junior"/>
    <x v="1"/>
    <n v="2"/>
    <x v="1"/>
    <x v="1"/>
    <n v="2372"/>
    <x v="1"/>
    <n v="5628"/>
    <n v="6"/>
    <s v="Y"/>
    <x v="0"/>
    <n v="16"/>
    <n v="3"/>
    <s v="Meet Expect"/>
    <n v="4"/>
    <s v="Very High"/>
    <n v="80"/>
    <n v="0"/>
    <s v="None"/>
    <n v="18"/>
    <s v="11-20"/>
    <n v="2"/>
    <n v="3"/>
    <x v="1"/>
    <n v="1"/>
    <s v="New Employee"/>
    <n v="0"/>
    <n v="0"/>
    <x v="0"/>
    <n v="0"/>
    <n v="0"/>
    <m/>
    <m/>
    <n v="0"/>
    <m/>
    <n v="0"/>
    <m/>
    <n v="0"/>
    <m/>
    <n v="0"/>
    <m/>
    <n v="0"/>
    <m/>
    <m/>
    <m/>
    <m/>
    <m/>
    <m/>
    <m/>
    <m/>
    <x v="0"/>
    <m/>
    <m/>
    <m/>
    <m/>
    <m/>
    <b v="1"/>
    <b v="1"/>
    <b v="1"/>
    <n v="0"/>
    <n v="1"/>
  </r>
  <r>
    <n v="43"/>
    <x v="1"/>
    <x v="0"/>
    <n v="531"/>
    <x v="0"/>
    <n v="4"/>
    <s v="Near"/>
    <n v="4"/>
    <s v="Master"/>
    <s v="Marketing"/>
    <n v="1"/>
    <n v="1293"/>
    <n v="4"/>
    <x v="2"/>
    <x v="0"/>
    <n v="56"/>
    <n v="2"/>
    <s v="Medium"/>
    <n v="3"/>
    <s v="Senior"/>
    <x v="0"/>
    <n v="4"/>
    <x v="0"/>
    <x v="0"/>
    <n v="10231"/>
    <x v="2"/>
    <n v="20364"/>
    <n v="3"/>
    <s v="Y"/>
    <x v="1"/>
    <n v="14"/>
    <n v="3"/>
    <s v="Meet Expect"/>
    <n v="4"/>
    <s v="Very High"/>
    <n v="80"/>
    <n v="0"/>
    <s v="None"/>
    <n v="23"/>
    <s v="20+"/>
    <n v="3"/>
    <n v="4"/>
    <x v="3"/>
    <n v="21"/>
    <s v="Veteran"/>
    <n v="7"/>
    <n v="15"/>
    <x v="2"/>
    <n v="17"/>
    <n v="0"/>
    <m/>
    <m/>
    <n v="0"/>
    <m/>
    <n v="0"/>
    <m/>
    <n v="0"/>
    <m/>
    <n v="0"/>
    <m/>
    <n v="0"/>
    <m/>
    <m/>
    <m/>
    <m/>
    <m/>
    <m/>
    <m/>
    <m/>
    <x v="0"/>
    <m/>
    <m/>
    <m/>
    <m/>
    <m/>
    <b v="1"/>
    <b v="1"/>
    <b v="1"/>
    <n v="0"/>
    <n v="0"/>
  </r>
  <r>
    <n v="36"/>
    <x v="1"/>
    <x v="0"/>
    <n v="429"/>
    <x v="1"/>
    <n v="2"/>
    <s v="Near"/>
    <n v="4"/>
    <s v="Master"/>
    <s v="Life Sciences"/>
    <n v="1"/>
    <n v="1294"/>
    <n v="3"/>
    <x v="1"/>
    <x v="0"/>
    <n v="53"/>
    <n v="3"/>
    <s v="High"/>
    <n v="2"/>
    <s v="Junior"/>
    <x v="3"/>
    <n v="2"/>
    <x v="1"/>
    <x v="0"/>
    <n v="5410"/>
    <x v="0"/>
    <n v="2323"/>
    <n v="9"/>
    <s v="Y"/>
    <x v="0"/>
    <n v="11"/>
    <n v="3"/>
    <s v="Meet Expect"/>
    <n v="4"/>
    <s v="Very High"/>
    <n v="80"/>
    <n v="0"/>
    <s v="None"/>
    <n v="18"/>
    <s v="11-20"/>
    <n v="2"/>
    <n v="3"/>
    <x v="1"/>
    <n v="16"/>
    <s v="Veteran"/>
    <n v="14"/>
    <n v="5"/>
    <x v="2"/>
    <n v="12"/>
    <n v="0"/>
    <m/>
    <m/>
    <n v="0"/>
    <m/>
    <n v="0"/>
    <m/>
    <n v="0"/>
    <m/>
    <n v="0"/>
    <m/>
    <n v="0"/>
    <m/>
    <m/>
    <m/>
    <m/>
    <m/>
    <m/>
    <m/>
    <m/>
    <x v="0"/>
    <m/>
    <m/>
    <m/>
    <m/>
    <m/>
    <b v="1"/>
    <b v="1"/>
    <b v="1"/>
    <n v="0"/>
    <n v="1"/>
  </r>
  <r>
    <n v="44"/>
    <x v="0"/>
    <x v="0"/>
    <n v="621"/>
    <x v="1"/>
    <n v="15"/>
    <s v="Far"/>
    <n v="3"/>
    <s v="Bachelor"/>
    <s v="Medical"/>
    <n v="1"/>
    <n v="1295"/>
    <n v="1"/>
    <x v="3"/>
    <x v="0"/>
    <n v="73"/>
    <n v="3"/>
    <s v="High"/>
    <n v="3"/>
    <s v="Senior"/>
    <x v="4"/>
    <n v="4"/>
    <x v="0"/>
    <x v="1"/>
    <n v="7978"/>
    <x v="2"/>
    <n v="14075"/>
    <n v="1"/>
    <s v="Y"/>
    <x v="1"/>
    <n v="11"/>
    <n v="3"/>
    <s v="Meet Expect"/>
    <n v="4"/>
    <s v="Very High"/>
    <n v="80"/>
    <n v="1"/>
    <s v="Basic"/>
    <n v="10"/>
    <s v="6-10"/>
    <n v="2"/>
    <n v="3"/>
    <x v="1"/>
    <n v="10"/>
    <s v="Veteran"/>
    <n v="7"/>
    <n v="0"/>
    <x v="0"/>
    <n v="5"/>
    <n v="0"/>
    <m/>
    <m/>
    <n v="0"/>
    <m/>
    <n v="0"/>
    <m/>
    <n v="0"/>
    <m/>
    <n v="0"/>
    <m/>
    <n v="0"/>
    <m/>
    <m/>
    <m/>
    <m/>
    <m/>
    <m/>
    <m/>
    <m/>
    <x v="0"/>
    <m/>
    <m/>
    <m/>
    <m/>
    <m/>
    <b v="1"/>
    <b v="1"/>
    <b v="1"/>
    <n v="1"/>
    <n v="0"/>
  </r>
  <r>
    <n v="28"/>
    <x v="1"/>
    <x v="1"/>
    <n v="193"/>
    <x v="1"/>
    <n v="2"/>
    <s v="Near"/>
    <n v="3"/>
    <s v="Bachelor"/>
    <s v="Life Sciences"/>
    <n v="1"/>
    <n v="1296"/>
    <n v="4"/>
    <x v="2"/>
    <x v="1"/>
    <n v="52"/>
    <n v="2"/>
    <s v="Medium"/>
    <n v="1"/>
    <s v="Entry Level"/>
    <x v="2"/>
    <n v="4"/>
    <x v="0"/>
    <x v="1"/>
    <n v="3867"/>
    <x v="0"/>
    <n v="14222"/>
    <n v="1"/>
    <s v="Y"/>
    <x v="0"/>
    <n v="12"/>
    <n v="3"/>
    <s v="Meet Expect"/>
    <n v="2"/>
    <s v="Medium"/>
    <n v="80"/>
    <n v="1"/>
    <s v="Basic"/>
    <n v="2"/>
    <s v="0-5"/>
    <n v="2"/>
    <n v="3"/>
    <x v="1"/>
    <n v="2"/>
    <s v="Early Career"/>
    <n v="2"/>
    <n v="2"/>
    <x v="1"/>
    <n v="2"/>
    <n v="0"/>
    <m/>
    <m/>
    <n v="0"/>
    <m/>
    <n v="0"/>
    <m/>
    <n v="0"/>
    <m/>
    <n v="0"/>
    <m/>
    <n v="0"/>
    <m/>
    <m/>
    <m/>
    <m/>
    <m/>
    <m/>
    <m/>
    <m/>
    <x v="2"/>
    <m/>
    <m/>
    <m/>
    <m/>
    <m/>
    <b v="1"/>
    <b v="1"/>
    <b v="1"/>
    <n v="0"/>
    <n v="1"/>
  </r>
  <r>
    <n v="51"/>
    <x v="1"/>
    <x v="1"/>
    <n v="968"/>
    <x v="1"/>
    <n v="6"/>
    <s v="Near"/>
    <n v="2"/>
    <s v="College"/>
    <s v="Medical"/>
    <n v="1"/>
    <n v="1297"/>
    <n v="2"/>
    <x v="0"/>
    <x v="0"/>
    <n v="40"/>
    <n v="2"/>
    <s v="Medium"/>
    <n v="1"/>
    <s v="Entry Level"/>
    <x v="2"/>
    <n v="3"/>
    <x v="2"/>
    <x v="0"/>
    <n v="2838"/>
    <x v="1"/>
    <n v="4257"/>
    <n v="0"/>
    <s v="Y"/>
    <x v="1"/>
    <n v="14"/>
    <n v="3"/>
    <s v="Meet Expect"/>
    <n v="2"/>
    <s v="Medium"/>
    <n v="80"/>
    <n v="0"/>
    <s v="None"/>
    <n v="8"/>
    <s v="6-10"/>
    <n v="6"/>
    <n v="2"/>
    <x v="2"/>
    <n v="7"/>
    <s v="Experienced"/>
    <n v="0"/>
    <n v="7"/>
    <x v="2"/>
    <n v="7"/>
    <n v="0"/>
    <m/>
    <m/>
    <n v="0"/>
    <m/>
    <n v="0"/>
    <m/>
    <n v="0"/>
    <m/>
    <n v="0"/>
    <m/>
    <n v="0"/>
    <m/>
    <m/>
    <m/>
    <m/>
    <m/>
    <m/>
    <m/>
    <m/>
    <x v="1"/>
    <m/>
    <m/>
    <m/>
    <m/>
    <m/>
    <b v="1"/>
    <b v="1"/>
    <b v="1"/>
    <n v="0"/>
    <n v="0"/>
  </r>
  <r>
    <n v="30"/>
    <x v="1"/>
    <x v="2"/>
    <n v="879"/>
    <x v="1"/>
    <n v="9"/>
    <s v="Near"/>
    <n v="2"/>
    <s v="College"/>
    <s v="Medical"/>
    <n v="1"/>
    <n v="1298"/>
    <n v="3"/>
    <x v="1"/>
    <x v="0"/>
    <n v="72"/>
    <n v="3"/>
    <s v="High"/>
    <n v="2"/>
    <s v="Junior"/>
    <x v="3"/>
    <n v="3"/>
    <x v="2"/>
    <x v="0"/>
    <n v="4695"/>
    <x v="0"/>
    <n v="12858"/>
    <n v="7"/>
    <s v="Y"/>
    <x v="0"/>
    <n v="18"/>
    <n v="3"/>
    <s v="Meet Expect"/>
    <n v="3"/>
    <s v="High"/>
    <n v="80"/>
    <n v="0"/>
    <s v="None"/>
    <n v="10"/>
    <s v="6-10"/>
    <n v="3"/>
    <n v="3"/>
    <x v="1"/>
    <n v="8"/>
    <s v="Veteran"/>
    <n v="4"/>
    <n v="1"/>
    <x v="1"/>
    <n v="7"/>
    <n v="0"/>
    <m/>
    <m/>
    <n v="0"/>
    <m/>
    <n v="0"/>
    <m/>
    <n v="0"/>
    <m/>
    <n v="0"/>
    <m/>
    <n v="0"/>
    <m/>
    <m/>
    <m/>
    <m/>
    <m/>
    <m/>
    <m/>
    <m/>
    <x v="2"/>
    <m/>
    <m/>
    <m/>
    <m/>
    <m/>
    <b v="1"/>
    <b v="1"/>
    <b v="1"/>
    <n v="0"/>
    <n v="1"/>
  </r>
  <r>
    <n v="29"/>
    <x v="0"/>
    <x v="0"/>
    <n v="806"/>
    <x v="1"/>
    <n v="7"/>
    <s v="Near"/>
    <n v="3"/>
    <s v="Bachelor"/>
    <s v="Technical Degree"/>
    <n v="1"/>
    <n v="1299"/>
    <n v="2"/>
    <x v="0"/>
    <x v="0"/>
    <n v="39"/>
    <n v="3"/>
    <s v="High"/>
    <n v="1"/>
    <s v="Entry Level"/>
    <x v="2"/>
    <n v="3"/>
    <x v="2"/>
    <x v="2"/>
    <n v="3339"/>
    <x v="0"/>
    <n v="17285"/>
    <n v="3"/>
    <s v="Y"/>
    <x v="0"/>
    <n v="13"/>
    <n v="3"/>
    <s v="Meet Expect"/>
    <n v="1"/>
    <s v="Low"/>
    <n v="80"/>
    <n v="2"/>
    <s v="Medium"/>
    <n v="10"/>
    <s v="6-10"/>
    <n v="2"/>
    <n v="3"/>
    <x v="1"/>
    <n v="7"/>
    <s v="Experienced"/>
    <n v="7"/>
    <n v="7"/>
    <x v="2"/>
    <n v="7"/>
    <n v="0"/>
    <m/>
    <m/>
    <n v="0"/>
    <m/>
    <n v="0"/>
    <m/>
    <n v="0"/>
    <m/>
    <n v="0"/>
    <m/>
    <n v="0"/>
    <m/>
    <m/>
    <m/>
    <m/>
    <m/>
    <m/>
    <m/>
    <m/>
    <x v="2"/>
    <m/>
    <m/>
    <m/>
    <m/>
    <m/>
    <b v="1"/>
    <b v="1"/>
    <b v="1"/>
    <n v="1"/>
    <n v="1"/>
  </r>
  <r>
    <n v="28"/>
    <x v="1"/>
    <x v="0"/>
    <n v="640"/>
    <x v="1"/>
    <n v="1"/>
    <s v="Near"/>
    <n v="3"/>
    <s v="Bachelor"/>
    <s v="Technical Degree"/>
    <n v="1"/>
    <n v="1301"/>
    <n v="4"/>
    <x v="2"/>
    <x v="1"/>
    <n v="84"/>
    <n v="3"/>
    <s v="High"/>
    <n v="1"/>
    <s v="Entry Level"/>
    <x v="1"/>
    <n v="1"/>
    <x v="3"/>
    <x v="0"/>
    <n v="2080"/>
    <x v="1"/>
    <n v="4732"/>
    <n v="2"/>
    <s v="Y"/>
    <x v="1"/>
    <n v="11"/>
    <n v="3"/>
    <s v="Meet Expect"/>
    <n v="2"/>
    <s v="Medium"/>
    <n v="80"/>
    <n v="0"/>
    <s v="None"/>
    <n v="5"/>
    <s v="0-5"/>
    <n v="2"/>
    <n v="2"/>
    <x v="2"/>
    <n v="3"/>
    <s v="Early Career"/>
    <n v="2"/>
    <n v="1"/>
    <x v="1"/>
    <n v="2"/>
    <n v="0"/>
    <m/>
    <m/>
    <n v="0"/>
    <m/>
    <n v="0"/>
    <m/>
    <n v="0"/>
    <m/>
    <n v="0"/>
    <m/>
    <n v="0"/>
    <m/>
    <m/>
    <m/>
    <m/>
    <m/>
    <m/>
    <m/>
    <m/>
    <x v="2"/>
    <m/>
    <m/>
    <m/>
    <m/>
    <m/>
    <b v="1"/>
    <b v="1"/>
    <b v="1"/>
    <n v="0"/>
    <n v="0"/>
  </r>
  <r>
    <n v="25"/>
    <x v="1"/>
    <x v="0"/>
    <n v="266"/>
    <x v="1"/>
    <n v="1"/>
    <s v="Near"/>
    <n v="3"/>
    <s v="Bachelor"/>
    <s v="Medical"/>
    <n v="1"/>
    <n v="1303"/>
    <n v="4"/>
    <x v="2"/>
    <x v="0"/>
    <n v="40"/>
    <n v="3"/>
    <s v="High"/>
    <n v="1"/>
    <s v="Entry Level"/>
    <x v="1"/>
    <n v="2"/>
    <x v="1"/>
    <x v="0"/>
    <n v="2096"/>
    <x v="1"/>
    <n v="18830"/>
    <n v="1"/>
    <s v="Y"/>
    <x v="1"/>
    <n v="18"/>
    <n v="3"/>
    <s v="Meet Expect"/>
    <n v="4"/>
    <s v="Very High"/>
    <n v="80"/>
    <n v="0"/>
    <s v="None"/>
    <n v="2"/>
    <s v="0-5"/>
    <n v="3"/>
    <n v="2"/>
    <x v="2"/>
    <n v="2"/>
    <s v="Early Career"/>
    <n v="2"/>
    <n v="2"/>
    <x v="1"/>
    <n v="1"/>
    <n v="0"/>
    <m/>
    <m/>
    <n v="0"/>
    <m/>
    <n v="0"/>
    <m/>
    <n v="0"/>
    <m/>
    <n v="0"/>
    <m/>
    <n v="0"/>
    <m/>
    <m/>
    <m/>
    <m/>
    <m/>
    <m/>
    <m/>
    <m/>
    <x v="3"/>
    <m/>
    <m/>
    <m/>
    <m/>
    <m/>
    <b v="1"/>
    <b v="1"/>
    <b v="1"/>
    <n v="0"/>
    <n v="0"/>
  </r>
  <r>
    <n v="32"/>
    <x v="1"/>
    <x v="0"/>
    <n v="604"/>
    <x v="0"/>
    <n v="8"/>
    <s v="Near"/>
    <n v="3"/>
    <s v="Bachelor"/>
    <s v="Medical"/>
    <n v="1"/>
    <n v="1304"/>
    <n v="3"/>
    <x v="1"/>
    <x v="1"/>
    <n v="56"/>
    <n v="4"/>
    <s v="Very High"/>
    <n v="2"/>
    <s v="Junior"/>
    <x v="0"/>
    <n v="4"/>
    <x v="0"/>
    <x v="1"/>
    <n v="6209"/>
    <x v="0"/>
    <n v="11693"/>
    <n v="1"/>
    <s v="Y"/>
    <x v="1"/>
    <n v="15"/>
    <n v="3"/>
    <s v="Meet Expect"/>
    <n v="3"/>
    <s v="High"/>
    <n v="80"/>
    <n v="2"/>
    <s v="Medium"/>
    <n v="10"/>
    <s v="6-10"/>
    <n v="4"/>
    <n v="4"/>
    <x v="3"/>
    <n v="10"/>
    <s v="Veteran"/>
    <n v="7"/>
    <n v="0"/>
    <x v="0"/>
    <n v="8"/>
    <n v="0"/>
    <m/>
    <m/>
    <n v="0"/>
    <m/>
    <n v="0"/>
    <m/>
    <n v="0"/>
    <m/>
    <n v="0"/>
    <m/>
    <n v="0"/>
    <m/>
    <m/>
    <m/>
    <m/>
    <m/>
    <m/>
    <m/>
    <m/>
    <x v="2"/>
    <m/>
    <m/>
    <m/>
    <m/>
    <m/>
    <b v="1"/>
    <b v="1"/>
    <b v="1"/>
    <n v="0"/>
    <n v="0"/>
  </r>
  <r>
    <n v="45"/>
    <x v="1"/>
    <x v="1"/>
    <n v="364"/>
    <x v="1"/>
    <n v="25"/>
    <s v="Very Far"/>
    <n v="3"/>
    <s v="Bachelor"/>
    <s v="Medical"/>
    <n v="1"/>
    <n v="1306"/>
    <n v="2"/>
    <x v="0"/>
    <x v="0"/>
    <n v="83"/>
    <n v="3"/>
    <s v="High"/>
    <n v="5"/>
    <s v="Director"/>
    <x v="5"/>
    <n v="2"/>
    <x v="1"/>
    <x v="0"/>
    <n v="18061"/>
    <x v="2"/>
    <n v="13035"/>
    <n v="3"/>
    <s v="Y"/>
    <x v="1"/>
    <n v="22"/>
    <n v="4"/>
    <s v="Exceed Expect"/>
    <n v="3"/>
    <s v="High"/>
    <n v="80"/>
    <n v="0"/>
    <s v="None"/>
    <n v="22"/>
    <s v="20+"/>
    <n v="4"/>
    <n v="3"/>
    <x v="1"/>
    <n v="0"/>
    <s v="New Employee"/>
    <n v="0"/>
    <n v="0"/>
    <x v="0"/>
    <n v="0"/>
    <n v="0"/>
    <m/>
    <m/>
    <n v="0"/>
    <m/>
    <n v="0"/>
    <m/>
    <n v="0"/>
    <m/>
    <n v="0"/>
    <m/>
    <n v="0"/>
    <m/>
    <m/>
    <m/>
    <m/>
    <m/>
    <m/>
    <m/>
    <m/>
    <x v="0"/>
    <m/>
    <m/>
    <m/>
    <m/>
    <m/>
    <b v="1"/>
    <b v="1"/>
    <b v="1"/>
    <n v="0"/>
    <n v="0"/>
  </r>
  <r>
    <n v="39"/>
    <x v="1"/>
    <x v="0"/>
    <n v="412"/>
    <x v="1"/>
    <n v="13"/>
    <s v="Far"/>
    <n v="4"/>
    <s v="Master"/>
    <s v="Medical"/>
    <n v="1"/>
    <n v="1307"/>
    <n v="3"/>
    <x v="1"/>
    <x v="0"/>
    <n v="94"/>
    <n v="2"/>
    <s v="Medium"/>
    <n v="4"/>
    <s v="Manager"/>
    <x v="5"/>
    <n v="2"/>
    <x v="1"/>
    <x v="2"/>
    <n v="17123"/>
    <x v="2"/>
    <n v="17334"/>
    <n v="6"/>
    <s v="Y"/>
    <x v="0"/>
    <n v="13"/>
    <n v="3"/>
    <s v="Meet Expect"/>
    <n v="4"/>
    <s v="Very High"/>
    <n v="80"/>
    <n v="2"/>
    <s v="Medium"/>
    <n v="21"/>
    <s v="20+"/>
    <n v="4"/>
    <n v="3"/>
    <x v="1"/>
    <n v="19"/>
    <s v="Veteran"/>
    <n v="9"/>
    <n v="15"/>
    <x v="2"/>
    <n v="2"/>
    <n v="0"/>
    <m/>
    <m/>
    <n v="0"/>
    <m/>
    <n v="0"/>
    <m/>
    <n v="0"/>
    <m/>
    <n v="0"/>
    <m/>
    <n v="0"/>
    <m/>
    <m/>
    <m/>
    <m/>
    <m/>
    <m/>
    <m/>
    <m/>
    <x v="0"/>
    <m/>
    <m/>
    <m/>
    <m/>
    <m/>
    <b v="1"/>
    <b v="1"/>
    <b v="1"/>
    <n v="0"/>
    <n v="1"/>
  </r>
  <r>
    <n v="58"/>
    <x v="1"/>
    <x v="0"/>
    <n v="848"/>
    <x v="1"/>
    <n v="23"/>
    <s v="Very Far"/>
    <n v="4"/>
    <s v="Master"/>
    <s v="Life Sciences"/>
    <n v="1"/>
    <n v="1308"/>
    <n v="1"/>
    <x v="3"/>
    <x v="1"/>
    <n v="88"/>
    <n v="3"/>
    <s v="High"/>
    <n v="1"/>
    <s v="Entry Level"/>
    <x v="1"/>
    <n v="3"/>
    <x v="2"/>
    <x v="2"/>
    <n v="2372"/>
    <x v="1"/>
    <n v="26076"/>
    <n v="1"/>
    <s v="Y"/>
    <x v="1"/>
    <n v="12"/>
    <n v="3"/>
    <s v="Meet Expect"/>
    <n v="4"/>
    <s v="Very High"/>
    <n v="80"/>
    <n v="2"/>
    <s v="Medium"/>
    <n v="2"/>
    <s v="0-5"/>
    <n v="3"/>
    <n v="3"/>
    <x v="1"/>
    <n v="2"/>
    <s v="Early Career"/>
    <n v="2"/>
    <n v="2"/>
    <x v="1"/>
    <n v="2"/>
    <n v="0"/>
    <m/>
    <m/>
    <n v="0"/>
    <m/>
    <n v="0"/>
    <m/>
    <n v="0"/>
    <m/>
    <n v="0"/>
    <m/>
    <n v="0"/>
    <m/>
    <m/>
    <m/>
    <m/>
    <m/>
    <m/>
    <m/>
    <m/>
    <x v="1"/>
    <m/>
    <m/>
    <m/>
    <m/>
    <m/>
    <b v="1"/>
    <b v="1"/>
    <b v="1"/>
    <n v="0"/>
    <n v="0"/>
  </r>
  <r>
    <n v="32"/>
    <x v="0"/>
    <x v="0"/>
    <n v="1089"/>
    <x v="1"/>
    <n v="7"/>
    <s v="Near"/>
    <n v="2"/>
    <s v="College"/>
    <s v="Life Sciences"/>
    <n v="1"/>
    <n v="1309"/>
    <n v="4"/>
    <x v="2"/>
    <x v="1"/>
    <n v="79"/>
    <n v="3"/>
    <s v="High"/>
    <n v="2"/>
    <s v="Junior"/>
    <x v="2"/>
    <n v="3"/>
    <x v="2"/>
    <x v="1"/>
    <n v="4883"/>
    <x v="0"/>
    <n v="22845"/>
    <n v="1"/>
    <s v="Y"/>
    <x v="1"/>
    <n v="18"/>
    <n v="3"/>
    <s v="Meet Expect"/>
    <n v="1"/>
    <s v="Low"/>
    <n v="80"/>
    <n v="1"/>
    <s v="Basic"/>
    <n v="10"/>
    <s v="6-10"/>
    <n v="3"/>
    <n v="3"/>
    <x v="1"/>
    <n v="10"/>
    <s v="Veteran"/>
    <n v="4"/>
    <n v="1"/>
    <x v="1"/>
    <n v="1"/>
    <n v="0"/>
    <m/>
    <m/>
    <n v="0"/>
    <m/>
    <n v="0"/>
    <m/>
    <n v="0"/>
    <m/>
    <n v="0"/>
    <m/>
    <n v="0"/>
    <m/>
    <m/>
    <m/>
    <m/>
    <m/>
    <m/>
    <m/>
    <m/>
    <x v="2"/>
    <m/>
    <m/>
    <m/>
    <m/>
    <m/>
    <b v="1"/>
    <b v="1"/>
    <b v="1"/>
    <n v="1"/>
    <n v="0"/>
  </r>
  <r>
    <n v="39"/>
    <x v="0"/>
    <x v="0"/>
    <n v="360"/>
    <x v="1"/>
    <n v="23"/>
    <s v="Very Far"/>
    <n v="3"/>
    <s v="Bachelor"/>
    <s v="Medical"/>
    <n v="1"/>
    <n v="1310"/>
    <n v="3"/>
    <x v="1"/>
    <x v="1"/>
    <n v="93"/>
    <n v="3"/>
    <s v="High"/>
    <n v="1"/>
    <s v="Entry Level"/>
    <x v="1"/>
    <n v="1"/>
    <x v="3"/>
    <x v="0"/>
    <n v="3904"/>
    <x v="0"/>
    <n v="22154"/>
    <n v="0"/>
    <s v="Y"/>
    <x v="1"/>
    <n v="13"/>
    <n v="3"/>
    <s v="Meet Expect"/>
    <n v="1"/>
    <s v="Low"/>
    <n v="80"/>
    <n v="0"/>
    <s v="None"/>
    <n v="6"/>
    <s v="6-10"/>
    <n v="2"/>
    <n v="3"/>
    <x v="1"/>
    <n v="5"/>
    <s v="Experienced"/>
    <n v="2"/>
    <n v="0"/>
    <x v="0"/>
    <n v="3"/>
    <n v="0"/>
    <m/>
    <m/>
    <n v="0"/>
    <m/>
    <n v="0"/>
    <m/>
    <n v="0"/>
    <m/>
    <n v="0"/>
    <m/>
    <n v="0"/>
    <m/>
    <m/>
    <m/>
    <m/>
    <m/>
    <m/>
    <m/>
    <m/>
    <x v="0"/>
    <m/>
    <m/>
    <m/>
    <m/>
    <m/>
    <b v="1"/>
    <b v="1"/>
    <b v="1"/>
    <n v="1"/>
    <n v="0"/>
  </r>
  <r>
    <n v="30"/>
    <x v="1"/>
    <x v="0"/>
    <n v="1138"/>
    <x v="1"/>
    <n v="6"/>
    <s v="Near"/>
    <n v="3"/>
    <s v="Bachelor"/>
    <s v="Technical Degree"/>
    <n v="1"/>
    <n v="1311"/>
    <n v="1"/>
    <x v="3"/>
    <x v="0"/>
    <n v="48"/>
    <n v="2"/>
    <s v="Medium"/>
    <n v="2"/>
    <s v="Junior"/>
    <x v="2"/>
    <n v="4"/>
    <x v="0"/>
    <x v="1"/>
    <n v="4627"/>
    <x v="0"/>
    <n v="23631"/>
    <n v="0"/>
    <s v="Y"/>
    <x v="1"/>
    <n v="12"/>
    <n v="3"/>
    <s v="Meet Expect"/>
    <n v="1"/>
    <s v="Low"/>
    <n v="80"/>
    <n v="1"/>
    <s v="Basic"/>
    <n v="10"/>
    <s v="6-10"/>
    <n v="6"/>
    <n v="3"/>
    <x v="1"/>
    <n v="9"/>
    <s v="Veteran"/>
    <n v="2"/>
    <n v="6"/>
    <x v="2"/>
    <n v="7"/>
    <n v="0"/>
    <m/>
    <m/>
    <n v="0"/>
    <m/>
    <n v="0"/>
    <m/>
    <n v="0"/>
    <m/>
    <n v="0"/>
    <m/>
    <n v="0"/>
    <m/>
    <m/>
    <m/>
    <m/>
    <m/>
    <m/>
    <m/>
    <m/>
    <x v="2"/>
    <m/>
    <m/>
    <m/>
    <m/>
    <m/>
    <b v="1"/>
    <b v="1"/>
    <b v="1"/>
    <n v="0"/>
    <n v="0"/>
  </r>
  <r>
    <n v="36"/>
    <x v="1"/>
    <x v="0"/>
    <n v="325"/>
    <x v="1"/>
    <n v="10"/>
    <s v="Near"/>
    <n v="4"/>
    <s v="Master"/>
    <s v="Technical Degree"/>
    <n v="1"/>
    <n v="1312"/>
    <n v="4"/>
    <x v="2"/>
    <x v="0"/>
    <n v="63"/>
    <n v="3"/>
    <s v="High"/>
    <n v="3"/>
    <s v="Senior"/>
    <x v="4"/>
    <n v="3"/>
    <x v="2"/>
    <x v="1"/>
    <n v="7094"/>
    <x v="2"/>
    <n v="5747"/>
    <n v="3"/>
    <s v="Y"/>
    <x v="1"/>
    <n v="12"/>
    <n v="3"/>
    <s v="Meet Expect"/>
    <n v="1"/>
    <s v="Low"/>
    <n v="80"/>
    <n v="0"/>
    <s v="None"/>
    <n v="10"/>
    <s v="6-10"/>
    <n v="0"/>
    <n v="3"/>
    <x v="1"/>
    <n v="7"/>
    <s v="Experienced"/>
    <n v="7"/>
    <n v="1"/>
    <x v="1"/>
    <n v="7"/>
    <n v="0"/>
    <m/>
    <m/>
    <n v="0"/>
    <m/>
    <n v="0"/>
    <m/>
    <n v="0"/>
    <m/>
    <n v="0"/>
    <m/>
    <n v="0"/>
    <m/>
    <m/>
    <m/>
    <m/>
    <m/>
    <m/>
    <m/>
    <m/>
    <x v="0"/>
    <m/>
    <m/>
    <m/>
    <m/>
    <m/>
    <b v="1"/>
    <b v="1"/>
    <b v="1"/>
    <n v="0"/>
    <n v="0"/>
  </r>
  <r>
    <n v="46"/>
    <x v="1"/>
    <x v="0"/>
    <n v="991"/>
    <x v="2"/>
    <n v="1"/>
    <s v="Near"/>
    <n v="2"/>
    <s v="College"/>
    <s v="Life Sciences"/>
    <n v="1"/>
    <n v="1314"/>
    <n v="4"/>
    <x v="2"/>
    <x v="0"/>
    <n v="44"/>
    <n v="3"/>
    <s v="High"/>
    <n v="1"/>
    <s v="Entry Level"/>
    <x v="8"/>
    <n v="1"/>
    <x v="3"/>
    <x v="0"/>
    <n v="3423"/>
    <x v="0"/>
    <n v="22957"/>
    <n v="6"/>
    <s v="Y"/>
    <x v="1"/>
    <n v="12"/>
    <n v="3"/>
    <s v="Meet Expect"/>
    <n v="3"/>
    <s v="High"/>
    <n v="80"/>
    <n v="0"/>
    <s v="None"/>
    <n v="10"/>
    <s v="6-10"/>
    <n v="3"/>
    <n v="4"/>
    <x v="3"/>
    <n v="7"/>
    <s v="Experienced"/>
    <n v="6"/>
    <n v="5"/>
    <x v="2"/>
    <n v="7"/>
    <n v="0"/>
    <m/>
    <m/>
    <n v="0"/>
    <m/>
    <n v="0"/>
    <m/>
    <n v="0"/>
    <m/>
    <n v="0"/>
    <m/>
    <n v="0"/>
    <m/>
    <m/>
    <m/>
    <m/>
    <m/>
    <m/>
    <m/>
    <m/>
    <x v="1"/>
    <m/>
    <m/>
    <m/>
    <m/>
    <m/>
    <b v="1"/>
    <b v="1"/>
    <b v="1"/>
    <n v="0"/>
    <n v="0"/>
  </r>
  <r>
    <n v="28"/>
    <x v="1"/>
    <x v="2"/>
    <n v="1476"/>
    <x v="1"/>
    <n v="1"/>
    <s v="Near"/>
    <n v="3"/>
    <s v="Bachelor"/>
    <s v="Life Sciences"/>
    <n v="1"/>
    <n v="1315"/>
    <n v="3"/>
    <x v="1"/>
    <x v="0"/>
    <n v="55"/>
    <n v="1"/>
    <s v="Low"/>
    <n v="2"/>
    <s v="Junior"/>
    <x v="2"/>
    <n v="4"/>
    <x v="0"/>
    <x v="1"/>
    <n v="6674"/>
    <x v="0"/>
    <n v="16392"/>
    <n v="0"/>
    <s v="Y"/>
    <x v="1"/>
    <n v="11"/>
    <n v="3"/>
    <s v="Meet Expect"/>
    <n v="1"/>
    <s v="Low"/>
    <n v="80"/>
    <n v="3"/>
    <s v="High"/>
    <n v="10"/>
    <s v="6-10"/>
    <n v="6"/>
    <n v="3"/>
    <x v="1"/>
    <n v="9"/>
    <s v="Veteran"/>
    <n v="8"/>
    <n v="7"/>
    <x v="2"/>
    <n v="5"/>
    <n v="0"/>
    <m/>
    <m/>
    <n v="0"/>
    <m/>
    <n v="0"/>
    <m/>
    <n v="0"/>
    <m/>
    <n v="0"/>
    <m/>
    <n v="0"/>
    <m/>
    <m/>
    <m/>
    <m/>
    <m/>
    <m/>
    <m/>
    <m/>
    <x v="2"/>
    <m/>
    <m/>
    <m/>
    <m/>
    <m/>
    <b v="1"/>
    <b v="1"/>
    <b v="1"/>
    <n v="0"/>
    <n v="0"/>
  </r>
  <r>
    <n v="50"/>
    <x v="1"/>
    <x v="0"/>
    <n v="1322"/>
    <x v="1"/>
    <n v="28"/>
    <s v="Very Far"/>
    <n v="3"/>
    <s v="Bachelor"/>
    <s v="Life Sciences"/>
    <n v="1"/>
    <n v="1317"/>
    <n v="4"/>
    <x v="2"/>
    <x v="0"/>
    <n v="43"/>
    <n v="3"/>
    <s v="High"/>
    <n v="4"/>
    <s v="Manager"/>
    <x v="7"/>
    <n v="1"/>
    <x v="3"/>
    <x v="1"/>
    <n v="16880"/>
    <x v="2"/>
    <n v="22422"/>
    <n v="4"/>
    <s v="Y"/>
    <x v="0"/>
    <n v="11"/>
    <n v="3"/>
    <s v="Meet Expect"/>
    <n v="2"/>
    <s v="Medium"/>
    <n v="80"/>
    <n v="0"/>
    <s v="None"/>
    <n v="25"/>
    <s v="20+"/>
    <n v="2"/>
    <n v="3"/>
    <x v="1"/>
    <n v="3"/>
    <s v="Early Career"/>
    <n v="2"/>
    <n v="1"/>
    <x v="1"/>
    <n v="2"/>
    <n v="0"/>
    <m/>
    <m/>
    <n v="0"/>
    <m/>
    <n v="0"/>
    <m/>
    <n v="0"/>
    <m/>
    <n v="0"/>
    <m/>
    <n v="0"/>
    <m/>
    <m/>
    <m/>
    <m/>
    <m/>
    <m/>
    <m/>
    <m/>
    <x v="1"/>
    <m/>
    <m/>
    <m/>
    <m/>
    <m/>
    <b v="1"/>
    <b v="1"/>
    <b v="1"/>
    <n v="0"/>
    <n v="1"/>
  </r>
  <r>
    <n v="40"/>
    <x v="0"/>
    <x v="0"/>
    <n v="299"/>
    <x v="0"/>
    <n v="25"/>
    <s v="Very Far"/>
    <n v="4"/>
    <s v="Master"/>
    <s v="Marketing"/>
    <n v="1"/>
    <n v="1318"/>
    <n v="4"/>
    <x v="2"/>
    <x v="1"/>
    <n v="57"/>
    <n v="2"/>
    <s v="Medium"/>
    <n v="3"/>
    <s v="Senior"/>
    <x v="0"/>
    <n v="2"/>
    <x v="1"/>
    <x v="0"/>
    <n v="9094"/>
    <x v="2"/>
    <n v="17235"/>
    <n v="2"/>
    <s v="Y"/>
    <x v="0"/>
    <n v="12"/>
    <n v="3"/>
    <s v="Meet Expect"/>
    <n v="3"/>
    <s v="High"/>
    <n v="80"/>
    <n v="0"/>
    <s v="None"/>
    <n v="9"/>
    <s v="6-10"/>
    <n v="2"/>
    <n v="3"/>
    <x v="1"/>
    <n v="5"/>
    <s v="Experienced"/>
    <n v="4"/>
    <n v="1"/>
    <x v="1"/>
    <n v="0"/>
    <n v="0"/>
    <m/>
    <m/>
    <n v="0"/>
    <m/>
    <n v="0"/>
    <m/>
    <n v="0"/>
    <m/>
    <n v="0"/>
    <m/>
    <n v="0"/>
    <m/>
    <m/>
    <m/>
    <m/>
    <m/>
    <m/>
    <m/>
    <m/>
    <x v="0"/>
    <m/>
    <m/>
    <m/>
    <m/>
    <m/>
    <b v="1"/>
    <b v="1"/>
    <b v="1"/>
    <n v="1"/>
    <n v="1"/>
  </r>
  <r>
    <n v="52"/>
    <x v="0"/>
    <x v="0"/>
    <n v="1030"/>
    <x v="0"/>
    <n v="5"/>
    <s v="Near"/>
    <n v="3"/>
    <s v="Bachelor"/>
    <s v="Life Sciences"/>
    <n v="1"/>
    <n v="1319"/>
    <n v="2"/>
    <x v="0"/>
    <x v="1"/>
    <n v="64"/>
    <n v="3"/>
    <s v="High"/>
    <n v="3"/>
    <s v="Senior"/>
    <x v="0"/>
    <n v="2"/>
    <x v="1"/>
    <x v="0"/>
    <n v="8446"/>
    <x v="2"/>
    <n v="21534"/>
    <n v="9"/>
    <s v="Y"/>
    <x v="0"/>
    <n v="19"/>
    <n v="3"/>
    <s v="Meet Expect"/>
    <n v="3"/>
    <s v="High"/>
    <n v="80"/>
    <n v="0"/>
    <s v="None"/>
    <n v="10"/>
    <s v="6-10"/>
    <n v="2"/>
    <n v="2"/>
    <x v="2"/>
    <n v="8"/>
    <s v="Veteran"/>
    <n v="7"/>
    <n v="7"/>
    <x v="2"/>
    <n v="7"/>
    <n v="0"/>
    <m/>
    <m/>
    <n v="0"/>
    <m/>
    <n v="0"/>
    <m/>
    <n v="0"/>
    <m/>
    <n v="0"/>
    <m/>
    <n v="0"/>
    <m/>
    <m/>
    <m/>
    <m/>
    <m/>
    <m/>
    <m/>
    <m/>
    <x v="1"/>
    <m/>
    <m/>
    <m/>
    <m/>
    <m/>
    <b v="1"/>
    <b v="1"/>
    <b v="1"/>
    <n v="1"/>
    <n v="1"/>
  </r>
  <r>
    <n v="30"/>
    <x v="1"/>
    <x v="0"/>
    <n v="634"/>
    <x v="1"/>
    <n v="17"/>
    <s v="Far"/>
    <n v="4"/>
    <s v="Master"/>
    <s v="Medical"/>
    <n v="1"/>
    <n v="1321"/>
    <n v="2"/>
    <x v="0"/>
    <x v="0"/>
    <n v="95"/>
    <n v="3"/>
    <s v="High"/>
    <n v="3"/>
    <s v="Senior"/>
    <x v="5"/>
    <n v="1"/>
    <x v="3"/>
    <x v="1"/>
    <n v="11916"/>
    <x v="2"/>
    <n v="25927"/>
    <n v="1"/>
    <s v="Y"/>
    <x v="0"/>
    <n v="23"/>
    <n v="4"/>
    <s v="Exceed Expect"/>
    <n v="4"/>
    <s v="Very High"/>
    <n v="80"/>
    <n v="2"/>
    <s v="Medium"/>
    <n v="9"/>
    <s v="6-10"/>
    <n v="2"/>
    <n v="3"/>
    <x v="1"/>
    <n v="9"/>
    <s v="Veteran"/>
    <n v="1"/>
    <n v="0"/>
    <x v="0"/>
    <n v="8"/>
    <n v="0"/>
    <m/>
    <m/>
    <n v="0"/>
    <m/>
    <n v="0"/>
    <m/>
    <n v="0"/>
    <m/>
    <n v="0"/>
    <m/>
    <n v="0"/>
    <m/>
    <m/>
    <m/>
    <m/>
    <m/>
    <m/>
    <m/>
    <m/>
    <x v="2"/>
    <m/>
    <m/>
    <m/>
    <m/>
    <m/>
    <b v="1"/>
    <b v="1"/>
    <b v="1"/>
    <n v="0"/>
    <n v="1"/>
  </r>
  <r>
    <n v="39"/>
    <x v="1"/>
    <x v="0"/>
    <n v="524"/>
    <x v="1"/>
    <n v="18"/>
    <s v="Far"/>
    <n v="2"/>
    <s v="College"/>
    <s v="Life Sciences"/>
    <n v="1"/>
    <n v="1322"/>
    <n v="1"/>
    <x v="3"/>
    <x v="1"/>
    <n v="32"/>
    <n v="3"/>
    <s v="High"/>
    <n v="2"/>
    <s v="Junior"/>
    <x v="3"/>
    <n v="3"/>
    <x v="2"/>
    <x v="0"/>
    <n v="4534"/>
    <x v="0"/>
    <n v="13352"/>
    <n v="0"/>
    <s v="Y"/>
    <x v="1"/>
    <n v="11"/>
    <n v="3"/>
    <s v="Meet Expect"/>
    <n v="1"/>
    <s v="Low"/>
    <n v="80"/>
    <n v="0"/>
    <s v="None"/>
    <n v="9"/>
    <s v="6-10"/>
    <n v="6"/>
    <n v="3"/>
    <x v="1"/>
    <n v="8"/>
    <s v="Veteran"/>
    <n v="7"/>
    <n v="1"/>
    <x v="1"/>
    <n v="7"/>
    <n v="0"/>
    <m/>
    <m/>
    <n v="0"/>
    <m/>
    <n v="0"/>
    <m/>
    <n v="0"/>
    <m/>
    <n v="0"/>
    <m/>
    <n v="0"/>
    <m/>
    <m/>
    <m/>
    <m/>
    <m/>
    <m/>
    <m/>
    <m/>
    <x v="0"/>
    <m/>
    <m/>
    <m/>
    <m/>
    <m/>
    <b v="1"/>
    <b v="1"/>
    <b v="1"/>
    <n v="0"/>
    <n v="0"/>
  </r>
  <r>
    <n v="31"/>
    <x v="1"/>
    <x v="2"/>
    <n v="587"/>
    <x v="0"/>
    <n v="2"/>
    <s v="Near"/>
    <n v="4"/>
    <s v="Master"/>
    <s v="Life Sciences"/>
    <n v="1"/>
    <n v="1324"/>
    <n v="4"/>
    <x v="2"/>
    <x v="0"/>
    <n v="57"/>
    <n v="3"/>
    <s v="High"/>
    <n v="3"/>
    <s v="Senior"/>
    <x v="0"/>
    <n v="3"/>
    <x v="2"/>
    <x v="2"/>
    <n v="9852"/>
    <x v="2"/>
    <n v="8935"/>
    <n v="1"/>
    <s v="Y"/>
    <x v="0"/>
    <n v="19"/>
    <n v="3"/>
    <s v="Meet Expect"/>
    <n v="1"/>
    <s v="Low"/>
    <n v="80"/>
    <n v="1"/>
    <s v="Basic"/>
    <n v="10"/>
    <s v="6-10"/>
    <n v="5"/>
    <n v="2"/>
    <x v="2"/>
    <n v="10"/>
    <s v="Veteran"/>
    <n v="8"/>
    <n v="9"/>
    <x v="2"/>
    <n v="6"/>
    <n v="0"/>
    <m/>
    <m/>
    <n v="0"/>
    <m/>
    <n v="0"/>
    <m/>
    <n v="0"/>
    <m/>
    <n v="0"/>
    <m/>
    <n v="0"/>
    <m/>
    <m/>
    <m/>
    <m/>
    <m/>
    <m/>
    <m/>
    <m/>
    <x v="2"/>
    <m/>
    <m/>
    <m/>
    <m/>
    <m/>
    <b v="1"/>
    <b v="1"/>
    <b v="1"/>
    <n v="0"/>
    <n v="1"/>
  </r>
  <r>
    <n v="41"/>
    <x v="1"/>
    <x v="2"/>
    <n v="256"/>
    <x v="0"/>
    <n v="10"/>
    <s v="Near"/>
    <n v="2"/>
    <s v="College"/>
    <s v="Medical"/>
    <n v="1"/>
    <n v="1329"/>
    <n v="3"/>
    <x v="1"/>
    <x v="1"/>
    <n v="40"/>
    <n v="1"/>
    <s v="Low"/>
    <n v="2"/>
    <s v="Junior"/>
    <x v="0"/>
    <n v="2"/>
    <x v="1"/>
    <x v="0"/>
    <n v="6151"/>
    <x v="0"/>
    <n v="22074"/>
    <n v="1"/>
    <s v="Y"/>
    <x v="1"/>
    <n v="13"/>
    <n v="3"/>
    <s v="Meet Expect"/>
    <n v="1"/>
    <s v="Low"/>
    <n v="80"/>
    <n v="0"/>
    <s v="None"/>
    <n v="19"/>
    <s v="11-20"/>
    <n v="4"/>
    <n v="3"/>
    <x v="1"/>
    <n v="19"/>
    <s v="Veteran"/>
    <n v="2"/>
    <n v="11"/>
    <x v="2"/>
    <n v="9"/>
    <n v="0"/>
    <m/>
    <m/>
    <n v="0"/>
    <m/>
    <n v="0"/>
    <m/>
    <n v="0"/>
    <m/>
    <n v="0"/>
    <m/>
    <n v="0"/>
    <m/>
    <m/>
    <m/>
    <m/>
    <m/>
    <m/>
    <m/>
    <m/>
    <x v="0"/>
    <m/>
    <m/>
    <m/>
    <m/>
    <m/>
    <b v="1"/>
    <b v="1"/>
    <b v="1"/>
    <n v="0"/>
    <n v="0"/>
  </r>
  <r>
    <n v="31"/>
    <x v="0"/>
    <x v="1"/>
    <n v="1060"/>
    <x v="0"/>
    <n v="1"/>
    <s v="Near"/>
    <n v="3"/>
    <s v="Bachelor"/>
    <s v="Life Sciences"/>
    <n v="1"/>
    <n v="1331"/>
    <n v="4"/>
    <x v="2"/>
    <x v="0"/>
    <n v="54"/>
    <n v="3"/>
    <s v="High"/>
    <n v="1"/>
    <s v="Entry Level"/>
    <x v="6"/>
    <n v="2"/>
    <x v="1"/>
    <x v="0"/>
    <n v="2302"/>
    <x v="1"/>
    <n v="8319"/>
    <n v="1"/>
    <s v="Y"/>
    <x v="0"/>
    <n v="11"/>
    <n v="3"/>
    <s v="Meet Expect"/>
    <n v="1"/>
    <s v="Low"/>
    <n v="80"/>
    <n v="0"/>
    <s v="None"/>
    <n v="3"/>
    <s v="0-5"/>
    <n v="2"/>
    <n v="4"/>
    <x v="3"/>
    <n v="3"/>
    <s v="Early Career"/>
    <n v="2"/>
    <n v="2"/>
    <x v="1"/>
    <n v="2"/>
    <n v="0"/>
    <m/>
    <m/>
    <n v="0"/>
    <m/>
    <n v="0"/>
    <m/>
    <n v="0"/>
    <m/>
    <n v="0"/>
    <m/>
    <n v="0"/>
    <m/>
    <m/>
    <m/>
    <m/>
    <m/>
    <m/>
    <m/>
    <m/>
    <x v="2"/>
    <m/>
    <m/>
    <m/>
    <m/>
    <m/>
    <b v="1"/>
    <b v="1"/>
    <b v="1"/>
    <n v="1"/>
    <n v="1"/>
  </r>
  <r>
    <n v="44"/>
    <x v="0"/>
    <x v="0"/>
    <n v="935"/>
    <x v="1"/>
    <n v="3"/>
    <s v="Near"/>
    <n v="3"/>
    <s v="Bachelor"/>
    <s v="Life Sciences"/>
    <n v="1"/>
    <n v="1333"/>
    <n v="1"/>
    <x v="3"/>
    <x v="1"/>
    <n v="89"/>
    <n v="3"/>
    <s v="High"/>
    <n v="1"/>
    <s v="Entry Level"/>
    <x v="2"/>
    <n v="1"/>
    <x v="3"/>
    <x v="1"/>
    <n v="2362"/>
    <x v="1"/>
    <n v="14669"/>
    <n v="4"/>
    <s v="Y"/>
    <x v="1"/>
    <n v="12"/>
    <n v="3"/>
    <s v="Meet Expect"/>
    <n v="3"/>
    <s v="High"/>
    <n v="80"/>
    <n v="0"/>
    <s v="None"/>
    <n v="10"/>
    <s v="6-10"/>
    <n v="4"/>
    <n v="4"/>
    <x v="3"/>
    <n v="3"/>
    <s v="Early Career"/>
    <n v="2"/>
    <n v="1"/>
    <x v="1"/>
    <n v="2"/>
    <n v="0"/>
    <m/>
    <m/>
    <n v="0"/>
    <m/>
    <n v="0"/>
    <m/>
    <n v="0"/>
    <m/>
    <n v="0"/>
    <m/>
    <n v="0"/>
    <m/>
    <m/>
    <m/>
    <m/>
    <m/>
    <m/>
    <m/>
    <m/>
    <x v="0"/>
    <m/>
    <m/>
    <m/>
    <m/>
    <m/>
    <b v="1"/>
    <b v="1"/>
    <b v="1"/>
    <n v="1"/>
    <n v="0"/>
  </r>
  <r>
    <n v="42"/>
    <x v="1"/>
    <x v="2"/>
    <n v="495"/>
    <x v="1"/>
    <n v="2"/>
    <s v="Near"/>
    <n v="1"/>
    <s v="Below College"/>
    <s v="Life Sciences"/>
    <n v="1"/>
    <n v="1334"/>
    <n v="3"/>
    <x v="1"/>
    <x v="1"/>
    <n v="37"/>
    <n v="3"/>
    <s v="High"/>
    <n v="4"/>
    <s v="Manager"/>
    <x v="5"/>
    <n v="3"/>
    <x v="2"/>
    <x v="1"/>
    <n v="17861"/>
    <x v="2"/>
    <n v="26582"/>
    <n v="0"/>
    <s v="Y"/>
    <x v="0"/>
    <n v="13"/>
    <n v="3"/>
    <s v="Meet Expect"/>
    <n v="4"/>
    <s v="Very High"/>
    <n v="80"/>
    <n v="0"/>
    <s v="None"/>
    <n v="21"/>
    <s v="20+"/>
    <n v="3"/>
    <n v="2"/>
    <x v="2"/>
    <n v="20"/>
    <s v="Veteran"/>
    <n v="8"/>
    <n v="2"/>
    <x v="1"/>
    <n v="10"/>
    <n v="0"/>
    <m/>
    <m/>
    <n v="0"/>
    <m/>
    <n v="0"/>
    <m/>
    <n v="0"/>
    <m/>
    <n v="0"/>
    <m/>
    <n v="0"/>
    <m/>
    <m/>
    <m/>
    <m/>
    <m/>
    <m/>
    <m/>
    <m/>
    <x v="0"/>
    <m/>
    <m/>
    <m/>
    <m/>
    <m/>
    <b v="1"/>
    <b v="1"/>
    <b v="1"/>
    <n v="0"/>
    <n v="1"/>
  </r>
  <r>
    <n v="55"/>
    <x v="1"/>
    <x v="0"/>
    <n v="282"/>
    <x v="1"/>
    <n v="2"/>
    <s v="Near"/>
    <n v="2"/>
    <s v="College"/>
    <s v="Medical"/>
    <n v="1"/>
    <n v="1336"/>
    <n v="4"/>
    <x v="2"/>
    <x v="0"/>
    <n v="58"/>
    <n v="1"/>
    <s v="Low"/>
    <n v="5"/>
    <s v="Director"/>
    <x v="5"/>
    <n v="3"/>
    <x v="2"/>
    <x v="1"/>
    <n v="19187"/>
    <x v="2"/>
    <n v="6992"/>
    <n v="4"/>
    <s v="Y"/>
    <x v="1"/>
    <n v="14"/>
    <n v="3"/>
    <s v="Meet Expect"/>
    <n v="4"/>
    <s v="Very High"/>
    <n v="80"/>
    <n v="1"/>
    <s v="Basic"/>
    <n v="23"/>
    <s v="20+"/>
    <n v="5"/>
    <n v="3"/>
    <x v="1"/>
    <n v="19"/>
    <s v="Veteran"/>
    <n v="9"/>
    <n v="9"/>
    <x v="2"/>
    <n v="11"/>
    <n v="0"/>
    <m/>
    <m/>
    <n v="0"/>
    <m/>
    <n v="0"/>
    <m/>
    <n v="0"/>
    <m/>
    <n v="0"/>
    <m/>
    <n v="0"/>
    <m/>
    <m/>
    <m/>
    <m/>
    <m/>
    <m/>
    <m/>
    <m/>
    <x v="1"/>
    <m/>
    <m/>
    <m/>
    <m/>
    <m/>
    <b v="1"/>
    <b v="1"/>
    <b v="1"/>
    <n v="0"/>
    <n v="0"/>
  </r>
  <r>
    <n v="56"/>
    <x v="1"/>
    <x v="0"/>
    <n v="206"/>
    <x v="2"/>
    <n v="8"/>
    <s v="Near"/>
    <n v="4"/>
    <s v="Master"/>
    <s v="Life Sciences"/>
    <n v="1"/>
    <n v="1338"/>
    <n v="4"/>
    <x v="2"/>
    <x v="1"/>
    <n v="99"/>
    <n v="3"/>
    <s v="High"/>
    <n v="5"/>
    <s v="Director"/>
    <x v="5"/>
    <n v="2"/>
    <x v="1"/>
    <x v="0"/>
    <n v="19717"/>
    <x v="2"/>
    <n v="4022"/>
    <n v="6"/>
    <s v="Y"/>
    <x v="1"/>
    <n v="14"/>
    <n v="3"/>
    <s v="Meet Expect"/>
    <n v="1"/>
    <s v="Low"/>
    <n v="80"/>
    <n v="0"/>
    <s v="None"/>
    <n v="36"/>
    <s v="20+"/>
    <n v="4"/>
    <n v="3"/>
    <x v="1"/>
    <n v="7"/>
    <s v="Experienced"/>
    <n v="3"/>
    <n v="7"/>
    <x v="2"/>
    <n v="7"/>
    <n v="0"/>
    <m/>
    <m/>
    <n v="0"/>
    <m/>
    <n v="0"/>
    <m/>
    <n v="0"/>
    <m/>
    <n v="0"/>
    <m/>
    <n v="0"/>
    <m/>
    <m/>
    <m/>
    <m/>
    <m/>
    <m/>
    <m/>
    <m/>
    <x v="1"/>
    <m/>
    <m/>
    <m/>
    <m/>
    <m/>
    <b v="1"/>
    <b v="1"/>
    <b v="1"/>
    <n v="0"/>
    <n v="0"/>
  </r>
  <r>
    <n v="40"/>
    <x v="1"/>
    <x v="2"/>
    <n v="458"/>
    <x v="1"/>
    <n v="16"/>
    <s v="Far"/>
    <n v="2"/>
    <s v="College"/>
    <s v="Life Sciences"/>
    <n v="1"/>
    <n v="1340"/>
    <n v="3"/>
    <x v="1"/>
    <x v="1"/>
    <n v="74"/>
    <n v="3"/>
    <s v="High"/>
    <n v="1"/>
    <s v="Entry Level"/>
    <x v="1"/>
    <n v="3"/>
    <x v="2"/>
    <x v="2"/>
    <n v="3544"/>
    <x v="0"/>
    <n v="8532"/>
    <n v="9"/>
    <s v="Y"/>
    <x v="1"/>
    <n v="16"/>
    <n v="3"/>
    <s v="Meet Expect"/>
    <n v="2"/>
    <s v="Medium"/>
    <n v="80"/>
    <n v="1"/>
    <s v="Basic"/>
    <n v="6"/>
    <s v="6-10"/>
    <n v="0"/>
    <n v="3"/>
    <x v="1"/>
    <n v="4"/>
    <s v="Experienced"/>
    <n v="2"/>
    <n v="0"/>
    <x v="0"/>
    <n v="0"/>
    <n v="0"/>
    <m/>
    <m/>
    <n v="0"/>
    <m/>
    <n v="0"/>
    <m/>
    <n v="0"/>
    <m/>
    <n v="0"/>
    <m/>
    <n v="0"/>
    <m/>
    <m/>
    <m/>
    <m/>
    <m/>
    <m/>
    <m/>
    <m/>
    <x v="0"/>
    <m/>
    <m/>
    <m/>
    <m/>
    <m/>
    <b v="1"/>
    <b v="1"/>
    <b v="1"/>
    <n v="0"/>
    <n v="0"/>
  </r>
  <r>
    <n v="34"/>
    <x v="1"/>
    <x v="0"/>
    <n v="943"/>
    <x v="1"/>
    <n v="9"/>
    <s v="Near"/>
    <n v="3"/>
    <s v="Bachelor"/>
    <s v="Life Sciences"/>
    <n v="1"/>
    <n v="1344"/>
    <n v="4"/>
    <x v="2"/>
    <x v="1"/>
    <n v="86"/>
    <n v="3"/>
    <s v="High"/>
    <n v="3"/>
    <s v="Senior"/>
    <x v="4"/>
    <n v="4"/>
    <x v="0"/>
    <x v="2"/>
    <n v="8500"/>
    <x v="2"/>
    <n v="5494"/>
    <n v="0"/>
    <s v="Y"/>
    <x v="1"/>
    <n v="11"/>
    <n v="3"/>
    <s v="Meet Expect"/>
    <n v="4"/>
    <s v="Very High"/>
    <n v="80"/>
    <n v="1"/>
    <s v="Basic"/>
    <n v="10"/>
    <s v="6-10"/>
    <n v="0"/>
    <n v="2"/>
    <x v="2"/>
    <n v="9"/>
    <s v="Veteran"/>
    <n v="7"/>
    <n v="1"/>
    <x v="1"/>
    <n v="6"/>
    <n v="0"/>
    <m/>
    <m/>
    <n v="0"/>
    <m/>
    <n v="0"/>
    <m/>
    <n v="0"/>
    <m/>
    <n v="0"/>
    <m/>
    <n v="0"/>
    <m/>
    <m/>
    <m/>
    <m/>
    <m/>
    <m/>
    <m/>
    <m/>
    <x v="2"/>
    <m/>
    <m/>
    <m/>
    <m/>
    <m/>
    <b v="1"/>
    <b v="1"/>
    <b v="1"/>
    <n v="0"/>
    <n v="0"/>
  </r>
  <r>
    <n v="40"/>
    <x v="1"/>
    <x v="0"/>
    <n v="523"/>
    <x v="1"/>
    <n v="2"/>
    <s v="Near"/>
    <n v="3"/>
    <s v="Bachelor"/>
    <s v="Life Sciences"/>
    <n v="1"/>
    <n v="1346"/>
    <n v="3"/>
    <x v="1"/>
    <x v="1"/>
    <n v="98"/>
    <n v="3"/>
    <s v="High"/>
    <n v="2"/>
    <s v="Junior"/>
    <x v="1"/>
    <n v="4"/>
    <x v="0"/>
    <x v="0"/>
    <n v="4661"/>
    <x v="0"/>
    <n v="22455"/>
    <n v="1"/>
    <s v="Y"/>
    <x v="1"/>
    <n v="13"/>
    <n v="3"/>
    <s v="Meet Expect"/>
    <n v="3"/>
    <s v="High"/>
    <n v="80"/>
    <n v="0"/>
    <s v="None"/>
    <n v="9"/>
    <s v="6-10"/>
    <n v="4"/>
    <n v="3"/>
    <x v="1"/>
    <n v="9"/>
    <s v="Veteran"/>
    <n v="8"/>
    <n v="8"/>
    <x v="2"/>
    <n v="8"/>
    <n v="0"/>
    <m/>
    <m/>
    <n v="0"/>
    <m/>
    <n v="0"/>
    <m/>
    <n v="0"/>
    <m/>
    <n v="0"/>
    <m/>
    <n v="0"/>
    <m/>
    <m/>
    <m/>
    <m/>
    <m/>
    <m/>
    <m/>
    <m/>
    <x v="0"/>
    <m/>
    <m/>
    <m/>
    <m/>
    <m/>
    <b v="1"/>
    <b v="1"/>
    <b v="1"/>
    <n v="0"/>
    <n v="0"/>
  </r>
  <r>
    <n v="41"/>
    <x v="1"/>
    <x v="1"/>
    <n v="1018"/>
    <x v="0"/>
    <n v="1"/>
    <s v="Near"/>
    <n v="3"/>
    <s v="Bachelor"/>
    <s v="Marketing"/>
    <n v="1"/>
    <n v="1349"/>
    <n v="3"/>
    <x v="1"/>
    <x v="0"/>
    <n v="66"/>
    <n v="3"/>
    <s v="High"/>
    <n v="2"/>
    <s v="Junior"/>
    <x v="0"/>
    <n v="1"/>
    <x v="3"/>
    <x v="2"/>
    <n v="4103"/>
    <x v="0"/>
    <n v="4297"/>
    <n v="0"/>
    <s v="Y"/>
    <x v="1"/>
    <n v="17"/>
    <n v="3"/>
    <s v="Meet Expect"/>
    <n v="4"/>
    <s v="Very High"/>
    <n v="80"/>
    <n v="1"/>
    <s v="Basic"/>
    <n v="10"/>
    <s v="6-10"/>
    <n v="2"/>
    <n v="3"/>
    <x v="1"/>
    <n v="9"/>
    <s v="Veteran"/>
    <n v="3"/>
    <n v="1"/>
    <x v="1"/>
    <n v="7"/>
    <n v="0"/>
    <m/>
    <m/>
    <n v="0"/>
    <m/>
    <n v="0"/>
    <m/>
    <n v="0"/>
    <m/>
    <n v="0"/>
    <m/>
    <n v="0"/>
    <m/>
    <m/>
    <m/>
    <m/>
    <m/>
    <m/>
    <m/>
    <m/>
    <x v="0"/>
    <m/>
    <m/>
    <m/>
    <m/>
    <m/>
    <b v="1"/>
    <b v="1"/>
    <b v="1"/>
    <n v="0"/>
    <n v="0"/>
  </r>
  <r>
    <n v="35"/>
    <x v="1"/>
    <x v="1"/>
    <n v="482"/>
    <x v="1"/>
    <n v="4"/>
    <s v="Near"/>
    <n v="4"/>
    <s v="Master"/>
    <s v="Life Sciences"/>
    <n v="1"/>
    <n v="1350"/>
    <n v="3"/>
    <x v="1"/>
    <x v="1"/>
    <n v="87"/>
    <n v="3"/>
    <s v="High"/>
    <n v="2"/>
    <s v="Junior"/>
    <x v="1"/>
    <n v="3"/>
    <x v="2"/>
    <x v="0"/>
    <n v="4249"/>
    <x v="0"/>
    <n v="2690"/>
    <n v="1"/>
    <s v="Y"/>
    <x v="0"/>
    <n v="11"/>
    <n v="3"/>
    <s v="Meet Expect"/>
    <n v="2"/>
    <s v="Medium"/>
    <n v="80"/>
    <n v="0"/>
    <s v="None"/>
    <n v="9"/>
    <s v="6-10"/>
    <n v="3"/>
    <n v="3"/>
    <x v="1"/>
    <n v="9"/>
    <s v="Veteran"/>
    <n v="6"/>
    <n v="1"/>
    <x v="1"/>
    <n v="1"/>
    <n v="0"/>
    <m/>
    <m/>
    <n v="0"/>
    <m/>
    <n v="0"/>
    <m/>
    <n v="0"/>
    <m/>
    <n v="0"/>
    <m/>
    <n v="0"/>
    <m/>
    <m/>
    <m/>
    <m/>
    <m/>
    <m/>
    <m/>
    <m/>
    <x v="2"/>
    <m/>
    <m/>
    <m/>
    <m/>
    <m/>
    <b v="1"/>
    <b v="1"/>
    <b v="1"/>
    <n v="0"/>
    <n v="1"/>
  </r>
  <r>
    <n v="51"/>
    <x v="1"/>
    <x v="0"/>
    <n v="770"/>
    <x v="2"/>
    <n v="5"/>
    <s v="Near"/>
    <n v="3"/>
    <s v="Bachelor"/>
    <s v="Life Sciences"/>
    <n v="1"/>
    <n v="1352"/>
    <n v="3"/>
    <x v="1"/>
    <x v="1"/>
    <n v="84"/>
    <n v="3"/>
    <s v="High"/>
    <n v="4"/>
    <s v="Manager"/>
    <x v="5"/>
    <n v="2"/>
    <x v="1"/>
    <x v="2"/>
    <n v="14026"/>
    <x v="2"/>
    <n v="17588"/>
    <n v="1"/>
    <s v="Y"/>
    <x v="0"/>
    <n v="11"/>
    <n v="3"/>
    <s v="Meet Expect"/>
    <n v="2"/>
    <s v="Medium"/>
    <n v="80"/>
    <n v="1"/>
    <s v="Basic"/>
    <n v="33"/>
    <s v="20+"/>
    <n v="2"/>
    <n v="3"/>
    <x v="1"/>
    <n v="33"/>
    <s v="Veteran"/>
    <n v="9"/>
    <n v="0"/>
    <x v="0"/>
    <n v="10"/>
    <n v="0"/>
    <m/>
    <m/>
    <n v="0"/>
    <m/>
    <n v="0"/>
    <m/>
    <n v="0"/>
    <m/>
    <n v="0"/>
    <m/>
    <n v="0"/>
    <m/>
    <m/>
    <m/>
    <m/>
    <m/>
    <m/>
    <m/>
    <m/>
    <x v="1"/>
    <m/>
    <m/>
    <m/>
    <m/>
    <m/>
    <b v="1"/>
    <b v="1"/>
    <b v="1"/>
    <n v="0"/>
    <n v="1"/>
  </r>
  <r>
    <n v="38"/>
    <x v="1"/>
    <x v="0"/>
    <n v="1009"/>
    <x v="0"/>
    <n v="2"/>
    <s v="Near"/>
    <n v="2"/>
    <s v="College"/>
    <s v="Life Sciences"/>
    <n v="1"/>
    <n v="1355"/>
    <n v="2"/>
    <x v="0"/>
    <x v="0"/>
    <n v="31"/>
    <n v="3"/>
    <s v="High"/>
    <n v="2"/>
    <s v="Junior"/>
    <x v="0"/>
    <n v="1"/>
    <x v="3"/>
    <x v="2"/>
    <n v="6893"/>
    <x v="0"/>
    <n v="19461"/>
    <n v="3"/>
    <s v="Y"/>
    <x v="1"/>
    <n v="15"/>
    <n v="3"/>
    <s v="Meet Expect"/>
    <n v="4"/>
    <s v="Very High"/>
    <n v="80"/>
    <n v="1"/>
    <s v="Basic"/>
    <n v="11"/>
    <s v="11-20"/>
    <n v="3"/>
    <n v="3"/>
    <x v="1"/>
    <n v="7"/>
    <s v="Experienced"/>
    <n v="7"/>
    <n v="1"/>
    <x v="1"/>
    <n v="7"/>
    <n v="0"/>
    <m/>
    <m/>
    <n v="0"/>
    <m/>
    <n v="0"/>
    <m/>
    <n v="0"/>
    <m/>
    <n v="0"/>
    <m/>
    <n v="0"/>
    <m/>
    <m/>
    <m/>
    <m/>
    <m/>
    <m/>
    <m/>
    <m/>
    <x v="0"/>
    <m/>
    <m/>
    <m/>
    <m/>
    <m/>
    <b v="1"/>
    <b v="1"/>
    <b v="1"/>
    <n v="0"/>
    <n v="0"/>
  </r>
  <r>
    <n v="34"/>
    <x v="1"/>
    <x v="0"/>
    <n v="507"/>
    <x v="0"/>
    <n v="15"/>
    <s v="Far"/>
    <n v="2"/>
    <s v="College"/>
    <s v="Medical"/>
    <n v="1"/>
    <n v="1356"/>
    <n v="3"/>
    <x v="1"/>
    <x v="0"/>
    <n v="66"/>
    <n v="3"/>
    <s v="High"/>
    <n v="2"/>
    <s v="Junior"/>
    <x v="0"/>
    <n v="1"/>
    <x v="3"/>
    <x v="0"/>
    <n v="6125"/>
    <x v="0"/>
    <n v="23553"/>
    <n v="1"/>
    <s v="Y"/>
    <x v="1"/>
    <n v="12"/>
    <n v="3"/>
    <s v="Meet Expect"/>
    <n v="4"/>
    <s v="Very High"/>
    <n v="80"/>
    <n v="0"/>
    <s v="None"/>
    <n v="10"/>
    <s v="6-10"/>
    <n v="6"/>
    <n v="4"/>
    <x v="3"/>
    <n v="10"/>
    <s v="Veteran"/>
    <n v="8"/>
    <n v="9"/>
    <x v="2"/>
    <n v="6"/>
    <n v="0"/>
    <m/>
    <m/>
    <n v="0"/>
    <m/>
    <n v="0"/>
    <m/>
    <n v="0"/>
    <m/>
    <n v="0"/>
    <m/>
    <n v="0"/>
    <m/>
    <m/>
    <m/>
    <m/>
    <m/>
    <m/>
    <m/>
    <m/>
    <x v="2"/>
    <m/>
    <m/>
    <m/>
    <m/>
    <m/>
    <b v="1"/>
    <b v="1"/>
    <b v="1"/>
    <n v="0"/>
    <n v="0"/>
  </r>
  <r>
    <n v="25"/>
    <x v="1"/>
    <x v="0"/>
    <n v="882"/>
    <x v="1"/>
    <n v="19"/>
    <s v="Far"/>
    <n v="1"/>
    <s v="Below College"/>
    <s v="Medical"/>
    <n v="1"/>
    <n v="1358"/>
    <n v="4"/>
    <x v="2"/>
    <x v="1"/>
    <n v="67"/>
    <n v="3"/>
    <s v="High"/>
    <n v="1"/>
    <s v="Entry Level"/>
    <x v="2"/>
    <n v="4"/>
    <x v="0"/>
    <x v="1"/>
    <n v="3669"/>
    <x v="0"/>
    <n v="9075"/>
    <n v="3"/>
    <s v="Y"/>
    <x v="1"/>
    <n v="11"/>
    <n v="3"/>
    <s v="Meet Expect"/>
    <n v="3"/>
    <s v="High"/>
    <n v="80"/>
    <n v="3"/>
    <s v="High"/>
    <n v="7"/>
    <s v="6-10"/>
    <n v="6"/>
    <n v="2"/>
    <x v="2"/>
    <n v="3"/>
    <s v="Early Career"/>
    <n v="2"/>
    <n v="1"/>
    <x v="1"/>
    <n v="2"/>
    <n v="0"/>
    <m/>
    <m/>
    <n v="0"/>
    <m/>
    <n v="0"/>
    <m/>
    <n v="0"/>
    <m/>
    <n v="0"/>
    <m/>
    <n v="0"/>
    <m/>
    <m/>
    <m/>
    <m/>
    <m/>
    <m/>
    <m/>
    <m/>
    <x v="3"/>
    <m/>
    <m/>
    <m/>
    <m/>
    <m/>
    <b v="1"/>
    <b v="1"/>
    <b v="1"/>
    <n v="0"/>
    <n v="0"/>
  </r>
  <r>
    <n v="58"/>
    <x v="0"/>
    <x v="0"/>
    <n v="601"/>
    <x v="1"/>
    <n v="7"/>
    <s v="Near"/>
    <n v="4"/>
    <s v="Master"/>
    <s v="Medical"/>
    <n v="1"/>
    <n v="1360"/>
    <n v="3"/>
    <x v="1"/>
    <x v="0"/>
    <n v="53"/>
    <n v="2"/>
    <s v="Medium"/>
    <n v="3"/>
    <s v="Senior"/>
    <x v="3"/>
    <n v="1"/>
    <x v="3"/>
    <x v="1"/>
    <n v="10008"/>
    <x v="2"/>
    <n v="12023"/>
    <n v="7"/>
    <s v="Y"/>
    <x v="0"/>
    <n v="14"/>
    <n v="3"/>
    <s v="Meet Expect"/>
    <n v="4"/>
    <s v="Very High"/>
    <n v="80"/>
    <n v="0"/>
    <s v="None"/>
    <n v="31"/>
    <s v="20+"/>
    <n v="0"/>
    <n v="2"/>
    <x v="2"/>
    <n v="10"/>
    <s v="Veteran"/>
    <n v="9"/>
    <n v="5"/>
    <x v="2"/>
    <n v="9"/>
    <n v="0"/>
    <m/>
    <m/>
    <n v="0"/>
    <m/>
    <n v="0"/>
    <m/>
    <n v="0"/>
    <m/>
    <n v="0"/>
    <m/>
    <n v="0"/>
    <m/>
    <m/>
    <m/>
    <m/>
    <m/>
    <m/>
    <m/>
    <m/>
    <x v="1"/>
    <m/>
    <m/>
    <m/>
    <m/>
    <m/>
    <b v="1"/>
    <b v="1"/>
    <b v="1"/>
    <n v="1"/>
    <n v="1"/>
  </r>
  <r>
    <n v="40"/>
    <x v="1"/>
    <x v="0"/>
    <n v="329"/>
    <x v="1"/>
    <n v="1"/>
    <s v="Near"/>
    <n v="4"/>
    <s v="Master"/>
    <s v="Life Sciences"/>
    <n v="1"/>
    <n v="1361"/>
    <n v="2"/>
    <x v="0"/>
    <x v="1"/>
    <n v="88"/>
    <n v="3"/>
    <s v="High"/>
    <n v="1"/>
    <s v="Entry Level"/>
    <x v="2"/>
    <n v="2"/>
    <x v="1"/>
    <x v="1"/>
    <n v="2387"/>
    <x v="1"/>
    <n v="6762"/>
    <n v="3"/>
    <s v="Y"/>
    <x v="1"/>
    <n v="22"/>
    <n v="4"/>
    <s v="Exceed Expect"/>
    <n v="3"/>
    <s v="High"/>
    <n v="80"/>
    <n v="1"/>
    <s v="Basic"/>
    <n v="7"/>
    <s v="6-10"/>
    <n v="3"/>
    <n v="3"/>
    <x v="1"/>
    <n v="4"/>
    <s v="Experienced"/>
    <n v="2"/>
    <n v="0"/>
    <x v="0"/>
    <n v="3"/>
    <n v="0"/>
    <m/>
    <m/>
    <n v="0"/>
    <m/>
    <n v="0"/>
    <m/>
    <n v="0"/>
    <m/>
    <n v="0"/>
    <m/>
    <n v="0"/>
    <m/>
    <m/>
    <m/>
    <m/>
    <m/>
    <m/>
    <m/>
    <m/>
    <x v="0"/>
    <m/>
    <m/>
    <m/>
    <m/>
    <m/>
    <b v="1"/>
    <b v="1"/>
    <b v="1"/>
    <n v="0"/>
    <n v="0"/>
  </r>
  <r>
    <n v="36"/>
    <x v="1"/>
    <x v="1"/>
    <n v="607"/>
    <x v="0"/>
    <n v="7"/>
    <s v="Near"/>
    <n v="3"/>
    <s v="Bachelor"/>
    <s v="Marketing"/>
    <n v="1"/>
    <n v="1362"/>
    <n v="1"/>
    <x v="3"/>
    <x v="0"/>
    <n v="83"/>
    <n v="4"/>
    <s v="Very High"/>
    <n v="2"/>
    <s v="Junior"/>
    <x v="0"/>
    <n v="1"/>
    <x v="3"/>
    <x v="1"/>
    <n v="4639"/>
    <x v="0"/>
    <n v="2261"/>
    <n v="2"/>
    <s v="Y"/>
    <x v="1"/>
    <n v="16"/>
    <n v="3"/>
    <s v="Meet Expect"/>
    <n v="4"/>
    <s v="Very High"/>
    <n v="80"/>
    <n v="1"/>
    <s v="Basic"/>
    <n v="17"/>
    <s v="11-20"/>
    <n v="2"/>
    <n v="2"/>
    <x v="2"/>
    <n v="15"/>
    <s v="Veteran"/>
    <n v="7"/>
    <n v="6"/>
    <x v="2"/>
    <n v="13"/>
    <n v="0"/>
    <m/>
    <m/>
    <n v="0"/>
    <m/>
    <n v="0"/>
    <m/>
    <n v="0"/>
    <m/>
    <n v="0"/>
    <m/>
    <n v="0"/>
    <m/>
    <m/>
    <m/>
    <m/>
    <m/>
    <m/>
    <m/>
    <m/>
    <x v="0"/>
    <m/>
    <m/>
    <m/>
    <m/>
    <m/>
    <b v="1"/>
    <b v="1"/>
    <b v="1"/>
    <n v="0"/>
    <n v="0"/>
  </r>
  <r>
    <n v="48"/>
    <x v="1"/>
    <x v="0"/>
    <n v="855"/>
    <x v="1"/>
    <n v="4"/>
    <s v="Near"/>
    <n v="3"/>
    <s v="Bachelor"/>
    <s v="Life Sciences"/>
    <n v="1"/>
    <n v="1363"/>
    <n v="4"/>
    <x v="2"/>
    <x v="1"/>
    <n v="54"/>
    <n v="3"/>
    <s v="High"/>
    <n v="3"/>
    <s v="Senior"/>
    <x v="3"/>
    <n v="4"/>
    <x v="0"/>
    <x v="0"/>
    <n v="7898"/>
    <x v="2"/>
    <n v="18706"/>
    <n v="1"/>
    <s v="Y"/>
    <x v="1"/>
    <n v="11"/>
    <n v="3"/>
    <s v="Meet Expect"/>
    <n v="3"/>
    <s v="High"/>
    <n v="80"/>
    <n v="0"/>
    <s v="None"/>
    <n v="11"/>
    <s v="11-20"/>
    <n v="2"/>
    <n v="3"/>
    <x v="1"/>
    <n v="10"/>
    <s v="Veteran"/>
    <n v="9"/>
    <n v="0"/>
    <x v="0"/>
    <n v="8"/>
    <n v="0"/>
    <m/>
    <m/>
    <n v="0"/>
    <m/>
    <n v="0"/>
    <m/>
    <n v="0"/>
    <m/>
    <n v="0"/>
    <m/>
    <n v="0"/>
    <m/>
    <m/>
    <m/>
    <m/>
    <m/>
    <m/>
    <m/>
    <m/>
    <x v="1"/>
    <m/>
    <m/>
    <m/>
    <m/>
    <m/>
    <b v="1"/>
    <b v="1"/>
    <b v="1"/>
    <n v="0"/>
    <n v="0"/>
  </r>
  <r>
    <n v="27"/>
    <x v="1"/>
    <x v="0"/>
    <n v="1291"/>
    <x v="0"/>
    <n v="11"/>
    <s v="Far"/>
    <n v="3"/>
    <s v="Bachelor"/>
    <s v="Medical"/>
    <n v="1"/>
    <n v="1364"/>
    <n v="3"/>
    <x v="1"/>
    <x v="0"/>
    <n v="98"/>
    <n v="4"/>
    <s v="Very High"/>
    <n v="1"/>
    <s v="Entry Level"/>
    <x v="6"/>
    <n v="4"/>
    <x v="0"/>
    <x v="1"/>
    <n v="2534"/>
    <x v="1"/>
    <n v="6527"/>
    <n v="8"/>
    <s v="Y"/>
    <x v="1"/>
    <n v="14"/>
    <n v="3"/>
    <s v="Meet Expect"/>
    <n v="2"/>
    <s v="Medium"/>
    <n v="80"/>
    <n v="1"/>
    <s v="Basic"/>
    <n v="5"/>
    <s v="0-5"/>
    <n v="4"/>
    <n v="3"/>
    <x v="1"/>
    <n v="1"/>
    <s v="New Employee"/>
    <n v="0"/>
    <n v="0"/>
    <x v="0"/>
    <n v="0"/>
    <n v="0"/>
    <m/>
    <m/>
    <n v="0"/>
    <m/>
    <n v="0"/>
    <m/>
    <n v="0"/>
    <m/>
    <n v="0"/>
    <m/>
    <n v="0"/>
    <m/>
    <m/>
    <m/>
    <m/>
    <m/>
    <m/>
    <m/>
    <m/>
    <x v="2"/>
    <m/>
    <m/>
    <m/>
    <m/>
    <m/>
    <b v="1"/>
    <b v="1"/>
    <b v="1"/>
    <n v="0"/>
    <n v="0"/>
  </r>
  <r>
    <n v="51"/>
    <x v="1"/>
    <x v="0"/>
    <n v="1405"/>
    <x v="1"/>
    <n v="11"/>
    <s v="Far"/>
    <n v="2"/>
    <s v="College"/>
    <s v="Technical Degree"/>
    <n v="1"/>
    <n v="1367"/>
    <n v="4"/>
    <x v="2"/>
    <x v="0"/>
    <n v="82"/>
    <n v="2"/>
    <s v="Medium"/>
    <n v="4"/>
    <s v="Manager"/>
    <x v="3"/>
    <n v="2"/>
    <x v="1"/>
    <x v="0"/>
    <n v="13142"/>
    <x v="2"/>
    <n v="24439"/>
    <n v="3"/>
    <s v="Y"/>
    <x v="1"/>
    <n v="16"/>
    <n v="3"/>
    <s v="Meet Expect"/>
    <n v="2"/>
    <s v="Medium"/>
    <n v="80"/>
    <n v="0"/>
    <s v="None"/>
    <n v="29"/>
    <s v="20+"/>
    <n v="1"/>
    <n v="2"/>
    <x v="2"/>
    <n v="5"/>
    <s v="Experienced"/>
    <n v="2"/>
    <n v="0"/>
    <x v="0"/>
    <n v="3"/>
    <n v="0"/>
    <m/>
    <m/>
    <n v="0"/>
    <m/>
    <n v="0"/>
    <m/>
    <n v="0"/>
    <m/>
    <n v="0"/>
    <m/>
    <n v="0"/>
    <m/>
    <m/>
    <m/>
    <m/>
    <m/>
    <m/>
    <m/>
    <m/>
    <x v="1"/>
    <m/>
    <m/>
    <m/>
    <m/>
    <m/>
    <b v="1"/>
    <b v="1"/>
    <b v="1"/>
    <n v="0"/>
    <n v="0"/>
  </r>
  <r>
    <n v="18"/>
    <x v="1"/>
    <x v="2"/>
    <n v="1124"/>
    <x v="1"/>
    <n v="1"/>
    <s v="Near"/>
    <n v="3"/>
    <s v="Bachelor"/>
    <s v="Life Sciences"/>
    <n v="1"/>
    <n v="1368"/>
    <n v="4"/>
    <x v="2"/>
    <x v="0"/>
    <n v="97"/>
    <n v="3"/>
    <s v="High"/>
    <n v="1"/>
    <s v="Entry Level"/>
    <x v="2"/>
    <n v="4"/>
    <x v="0"/>
    <x v="0"/>
    <n v="1611"/>
    <x v="1"/>
    <n v="19305"/>
    <n v="1"/>
    <s v="Y"/>
    <x v="1"/>
    <n v="15"/>
    <n v="3"/>
    <s v="Meet Expect"/>
    <n v="3"/>
    <s v="High"/>
    <n v="80"/>
    <n v="0"/>
    <s v="None"/>
    <n v="0"/>
    <s v="0-5"/>
    <n v="5"/>
    <n v="4"/>
    <x v="3"/>
    <n v="0"/>
    <s v="New Employee"/>
    <n v="0"/>
    <n v="0"/>
    <x v="0"/>
    <n v="0"/>
    <n v="0"/>
    <m/>
    <m/>
    <n v="0"/>
    <m/>
    <n v="0"/>
    <m/>
    <n v="0"/>
    <m/>
    <n v="0"/>
    <m/>
    <n v="0"/>
    <m/>
    <m/>
    <m/>
    <m/>
    <m/>
    <m/>
    <m/>
    <m/>
    <x v="3"/>
    <m/>
    <m/>
    <m/>
    <m/>
    <m/>
    <b v="1"/>
    <b v="1"/>
    <b v="1"/>
    <n v="0"/>
    <n v="0"/>
  </r>
  <r>
    <n v="35"/>
    <x v="1"/>
    <x v="0"/>
    <n v="817"/>
    <x v="1"/>
    <n v="1"/>
    <s v="Near"/>
    <n v="3"/>
    <s v="Bachelor"/>
    <s v="Medical"/>
    <n v="1"/>
    <n v="1369"/>
    <n v="4"/>
    <x v="2"/>
    <x v="0"/>
    <n v="60"/>
    <n v="2"/>
    <s v="Medium"/>
    <n v="2"/>
    <s v="Junior"/>
    <x v="2"/>
    <n v="4"/>
    <x v="0"/>
    <x v="1"/>
    <n v="5363"/>
    <x v="0"/>
    <n v="10846"/>
    <n v="0"/>
    <s v="Y"/>
    <x v="1"/>
    <n v="12"/>
    <n v="3"/>
    <s v="Meet Expect"/>
    <n v="2"/>
    <s v="Medium"/>
    <n v="80"/>
    <n v="1"/>
    <s v="Basic"/>
    <n v="10"/>
    <s v="6-10"/>
    <n v="0"/>
    <n v="3"/>
    <x v="1"/>
    <n v="9"/>
    <s v="Veteran"/>
    <n v="7"/>
    <n v="0"/>
    <x v="0"/>
    <n v="0"/>
    <n v="0"/>
    <m/>
    <m/>
    <n v="0"/>
    <m/>
    <n v="0"/>
    <m/>
    <n v="0"/>
    <m/>
    <n v="0"/>
    <m/>
    <n v="0"/>
    <m/>
    <m/>
    <m/>
    <m/>
    <m/>
    <m/>
    <m/>
    <m/>
    <x v="2"/>
    <m/>
    <m/>
    <m/>
    <m/>
    <m/>
    <b v="1"/>
    <b v="1"/>
    <b v="1"/>
    <n v="0"/>
    <n v="0"/>
  </r>
  <r>
    <n v="27"/>
    <x v="1"/>
    <x v="1"/>
    <n v="793"/>
    <x v="0"/>
    <n v="2"/>
    <s v="Near"/>
    <n v="1"/>
    <s v="Below College"/>
    <s v="Life Sciences"/>
    <n v="1"/>
    <n v="1371"/>
    <n v="4"/>
    <x v="2"/>
    <x v="1"/>
    <n v="43"/>
    <n v="1"/>
    <s v="Low"/>
    <n v="2"/>
    <s v="Junior"/>
    <x v="0"/>
    <n v="4"/>
    <x v="0"/>
    <x v="0"/>
    <n v="5071"/>
    <x v="0"/>
    <n v="20392"/>
    <n v="3"/>
    <s v="Y"/>
    <x v="1"/>
    <n v="20"/>
    <n v="4"/>
    <s v="Exceed Expect"/>
    <n v="2"/>
    <s v="Medium"/>
    <n v="80"/>
    <n v="0"/>
    <s v="None"/>
    <n v="8"/>
    <s v="6-10"/>
    <n v="3"/>
    <n v="3"/>
    <x v="1"/>
    <n v="6"/>
    <s v="Experienced"/>
    <n v="2"/>
    <n v="0"/>
    <x v="0"/>
    <n v="0"/>
    <n v="0"/>
    <m/>
    <m/>
    <n v="0"/>
    <m/>
    <n v="0"/>
    <m/>
    <n v="0"/>
    <m/>
    <n v="0"/>
    <m/>
    <n v="0"/>
    <m/>
    <m/>
    <m/>
    <m/>
    <m/>
    <m/>
    <m/>
    <m/>
    <x v="2"/>
    <m/>
    <m/>
    <m/>
    <m/>
    <m/>
    <b v="1"/>
    <b v="1"/>
    <b v="1"/>
    <n v="0"/>
    <n v="0"/>
  </r>
  <r>
    <n v="55"/>
    <x v="0"/>
    <x v="0"/>
    <n v="267"/>
    <x v="0"/>
    <n v="13"/>
    <s v="Far"/>
    <n v="4"/>
    <s v="Master"/>
    <s v="Marketing"/>
    <n v="1"/>
    <n v="1372"/>
    <n v="1"/>
    <x v="3"/>
    <x v="1"/>
    <n v="85"/>
    <n v="4"/>
    <s v="Very High"/>
    <n v="4"/>
    <s v="Manager"/>
    <x v="0"/>
    <n v="3"/>
    <x v="2"/>
    <x v="0"/>
    <n v="13695"/>
    <x v="2"/>
    <n v="9277"/>
    <n v="6"/>
    <s v="Y"/>
    <x v="0"/>
    <n v="17"/>
    <n v="3"/>
    <s v="Meet Expect"/>
    <n v="3"/>
    <s v="High"/>
    <n v="80"/>
    <n v="0"/>
    <s v="None"/>
    <n v="24"/>
    <s v="20+"/>
    <n v="2"/>
    <n v="2"/>
    <x v="2"/>
    <n v="19"/>
    <s v="Veteran"/>
    <n v="7"/>
    <n v="3"/>
    <x v="1"/>
    <n v="8"/>
    <n v="0"/>
    <m/>
    <m/>
    <n v="0"/>
    <m/>
    <n v="0"/>
    <m/>
    <n v="0"/>
    <m/>
    <n v="0"/>
    <m/>
    <n v="0"/>
    <m/>
    <m/>
    <m/>
    <m/>
    <m/>
    <m/>
    <m/>
    <m/>
    <x v="1"/>
    <m/>
    <m/>
    <m/>
    <m/>
    <m/>
    <b v="1"/>
    <b v="1"/>
    <b v="1"/>
    <n v="1"/>
    <n v="1"/>
  </r>
  <r>
    <n v="56"/>
    <x v="1"/>
    <x v="0"/>
    <n v="1369"/>
    <x v="1"/>
    <n v="23"/>
    <s v="Very Far"/>
    <n v="3"/>
    <s v="Bachelor"/>
    <s v="Life Sciences"/>
    <n v="1"/>
    <n v="1373"/>
    <n v="4"/>
    <x v="2"/>
    <x v="1"/>
    <n v="68"/>
    <n v="3"/>
    <s v="High"/>
    <n v="4"/>
    <s v="Manager"/>
    <x v="3"/>
    <n v="2"/>
    <x v="1"/>
    <x v="1"/>
    <n v="13402"/>
    <x v="2"/>
    <n v="18235"/>
    <n v="4"/>
    <s v="Y"/>
    <x v="0"/>
    <n v="12"/>
    <n v="3"/>
    <s v="Meet Expect"/>
    <n v="1"/>
    <s v="Low"/>
    <n v="80"/>
    <n v="1"/>
    <s v="Basic"/>
    <n v="33"/>
    <s v="20+"/>
    <n v="0"/>
    <n v="3"/>
    <x v="1"/>
    <n v="19"/>
    <s v="Veteran"/>
    <n v="16"/>
    <n v="15"/>
    <x v="2"/>
    <n v="9"/>
    <n v="0"/>
    <m/>
    <m/>
    <n v="0"/>
    <m/>
    <n v="0"/>
    <m/>
    <n v="0"/>
    <m/>
    <n v="0"/>
    <m/>
    <n v="0"/>
    <m/>
    <m/>
    <m/>
    <m/>
    <m/>
    <m/>
    <m/>
    <m/>
    <x v="1"/>
    <m/>
    <m/>
    <m/>
    <m/>
    <m/>
    <b v="1"/>
    <b v="1"/>
    <b v="1"/>
    <n v="0"/>
    <n v="1"/>
  </r>
  <r>
    <n v="34"/>
    <x v="1"/>
    <x v="2"/>
    <n v="999"/>
    <x v="1"/>
    <n v="26"/>
    <s v="Very Far"/>
    <n v="1"/>
    <s v="Below College"/>
    <s v="Technical Degree"/>
    <n v="1"/>
    <n v="1374"/>
    <n v="1"/>
    <x v="3"/>
    <x v="0"/>
    <n v="92"/>
    <n v="2"/>
    <s v="Medium"/>
    <n v="1"/>
    <s v="Entry Level"/>
    <x v="1"/>
    <n v="3"/>
    <x v="2"/>
    <x v="2"/>
    <n v="2029"/>
    <x v="1"/>
    <n v="15891"/>
    <n v="1"/>
    <s v="Y"/>
    <x v="1"/>
    <n v="20"/>
    <n v="4"/>
    <s v="Exceed Expect"/>
    <n v="3"/>
    <s v="High"/>
    <n v="80"/>
    <n v="3"/>
    <s v="High"/>
    <n v="5"/>
    <s v="0-5"/>
    <n v="2"/>
    <n v="3"/>
    <x v="1"/>
    <n v="5"/>
    <s v="Experienced"/>
    <n v="4"/>
    <n v="0"/>
    <x v="0"/>
    <n v="0"/>
    <n v="0"/>
    <m/>
    <m/>
    <n v="0"/>
    <m/>
    <n v="0"/>
    <m/>
    <n v="0"/>
    <m/>
    <n v="0"/>
    <m/>
    <n v="0"/>
    <m/>
    <m/>
    <m/>
    <m/>
    <m/>
    <m/>
    <m/>
    <m/>
    <x v="2"/>
    <m/>
    <m/>
    <m/>
    <m/>
    <m/>
    <b v="1"/>
    <b v="1"/>
    <b v="1"/>
    <n v="0"/>
    <n v="0"/>
  </r>
  <r>
    <n v="40"/>
    <x v="1"/>
    <x v="0"/>
    <n v="1202"/>
    <x v="1"/>
    <n v="2"/>
    <s v="Near"/>
    <n v="1"/>
    <s v="Below College"/>
    <s v="Medical"/>
    <n v="1"/>
    <n v="1375"/>
    <n v="2"/>
    <x v="0"/>
    <x v="0"/>
    <n v="89"/>
    <n v="4"/>
    <s v="Very High"/>
    <n v="2"/>
    <s v="Junior"/>
    <x v="4"/>
    <n v="3"/>
    <x v="2"/>
    <x v="2"/>
    <n v="6377"/>
    <x v="0"/>
    <n v="13888"/>
    <n v="5"/>
    <s v="Y"/>
    <x v="1"/>
    <n v="20"/>
    <n v="4"/>
    <s v="Exceed Expect"/>
    <n v="2"/>
    <s v="Medium"/>
    <n v="80"/>
    <n v="3"/>
    <s v="High"/>
    <n v="15"/>
    <s v="11-20"/>
    <n v="0"/>
    <n v="3"/>
    <x v="1"/>
    <n v="12"/>
    <s v="Veteran"/>
    <n v="11"/>
    <n v="11"/>
    <x v="2"/>
    <n v="8"/>
    <n v="0"/>
    <m/>
    <m/>
    <n v="0"/>
    <m/>
    <n v="0"/>
    <m/>
    <n v="0"/>
    <m/>
    <n v="0"/>
    <m/>
    <n v="0"/>
    <m/>
    <m/>
    <m/>
    <m/>
    <m/>
    <m/>
    <m/>
    <m/>
    <x v="0"/>
    <m/>
    <m/>
    <m/>
    <m/>
    <m/>
    <b v="1"/>
    <b v="1"/>
    <b v="1"/>
    <n v="0"/>
    <n v="0"/>
  </r>
  <r>
    <n v="34"/>
    <x v="1"/>
    <x v="0"/>
    <n v="285"/>
    <x v="1"/>
    <n v="29"/>
    <s v="Very Far"/>
    <n v="3"/>
    <s v="Bachelor"/>
    <s v="Medical"/>
    <n v="1"/>
    <n v="1377"/>
    <n v="2"/>
    <x v="0"/>
    <x v="1"/>
    <n v="86"/>
    <n v="3"/>
    <s v="High"/>
    <n v="2"/>
    <s v="Junior"/>
    <x v="2"/>
    <n v="3"/>
    <x v="2"/>
    <x v="1"/>
    <n v="5429"/>
    <x v="0"/>
    <n v="17491"/>
    <n v="4"/>
    <s v="Y"/>
    <x v="1"/>
    <n v="13"/>
    <n v="3"/>
    <s v="Meet Expect"/>
    <n v="1"/>
    <s v="Low"/>
    <n v="80"/>
    <n v="2"/>
    <s v="Medium"/>
    <n v="10"/>
    <s v="6-10"/>
    <n v="1"/>
    <n v="3"/>
    <x v="1"/>
    <n v="8"/>
    <s v="Veteran"/>
    <n v="7"/>
    <n v="7"/>
    <x v="2"/>
    <n v="7"/>
    <n v="0"/>
    <m/>
    <m/>
    <n v="0"/>
    <m/>
    <n v="0"/>
    <m/>
    <n v="0"/>
    <m/>
    <n v="0"/>
    <m/>
    <n v="0"/>
    <m/>
    <m/>
    <m/>
    <m/>
    <m/>
    <m/>
    <m/>
    <m/>
    <x v="2"/>
    <m/>
    <m/>
    <m/>
    <m/>
    <m/>
    <b v="1"/>
    <b v="1"/>
    <b v="1"/>
    <n v="0"/>
    <n v="0"/>
  </r>
  <r>
    <n v="31"/>
    <x v="0"/>
    <x v="1"/>
    <n v="703"/>
    <x v="0"/>
    <n v="2"/>
    <s v="Near"/>
    <n v="3"/>
    <s v="Bachelor"/>
    <s v="Life Sciences"/>
    <n v="1"/>
    <n v="1379"/>
    <n v="3"/>
    <x v="1"/>
    <x v="0"/>
    <n v="90"/>
    <n v="2"/>
    <s v="Medium"/>
    <n v="1"/>
    <s v="Entry Level"/>
    <x v="6"/>
    <n v="4"/>
    <x v="0"/>
    <x v="0"/>
    <n v="2785"/>
    <x v="1"/>
    <n v="11882"/>
    <n v="7"/>
    <s v="Y"/>
    <x v="1"/>
    <n v="14"/>
    <n v="3"/>
    <s v="Meet Expect"/>
    <n v="3"/>
    <s v="High"/>
    <n v="80"/>
    <n v="0"/>
    <s v="None"/>
    <n v="3"/>
    <s v="0-5"/>
    <n v="3"/>
    <n v="4"/>
    <x v="3"/>
    <n v="1"/>
    <s v="New Employee"/>
    <n v="0"/>
    <n v="0"/>
    <x v="0"/>
    <n v="0"/>
    <n v="0"/>
    <m/>
    <m/>
    <n v="0"/>
    <m/>
    <n v="0"/>
    <m/>
    <n v="0"/>
    <m/>
    <n v="0"/>
    <m/>
    <n v="0"/>
    <m/>
    <m/>
    <m/>
    <m/>
    <m/>
    <m/>
    <m/>
    <m/>
    <x v="2"/>
    <m/>
    <m/>
    <m/>
    <m/>
    <m/>
    <b v="1"/>
    <b v="1"/>
    <b v="1"/>
    <n v="1"/>
    <n v="0"/>
  </r>
  <r>
    <n v="35"/>
    <x v="0"/>
    <x v="1"/>
    <n v="662"/>
    <x v="0"/>
    <n v="18"/>
    <s v="Far"/>
    <n v="4"/>
    <s v="Master"/>
    <s v="Marketing"/>
    <n v="1"/>
    <n v="1380"/>
    <n v="4"/>
    <x v="2"/>
    <x v="0"/>
    <n v="67"/>
    <n v="3"/>
    <s v="High"/>
    <n v="2"/>
    <s v="Junior"/>
    <x v="0"/>
    <n v="3"/>
    <x v="2"/>
    <x v="1"/>
    <n v="4614"/>
    <x v="0"/>
    <n v="23288"/>
    <n v="0"/>
    <s v="Y"/>
    <x v="0"/>
    <n v="18"/>
    <n v="3"/>
    <s v="Meet Expect"/>
    <n v="3"/>
    <s v="High"/>
    <n v="80"/>
    <n v="1"/>
    <s v="Basic"/>
    <n v="5"/>
    <s v="0-5"/>
    <n v="0"/>
    <n v="2"/>
    <x v="2"/>
    <n v="4"/>
    <s v="Experienced"/>
    <n v="2"/>
    <n v="3"/>
    <x v="1"/>
    <n v="2"/>
    <n v="0"/>
    <m/>
    <m/>
    <n v="0"/>
    <m/>
    <n v="0"/>
    <m/>
    <n v="0"/>
    <m/>
    <n v="0"/>
    <m/>
    <n v="0"/>
    <m/>
    <m/>
    <m/>
    <m/>
    <m/>
    <m/>
    <m/>
    <m/>
    <x v="2"/>
    <m/>
    <m/>
    <m/>
    <m/>
    <m/>
    <b v="1"/>
    <b v="1"/>
    <b v="1"/>
    <n v="1"/>
    <n v="1"/>
  </r>
  <r>
    <n v="38"/>
    <x v="1"/>
    <x v="1"/>
    <n v="693"/>
    <x v="1"/>
    <n v="7"/>
    <s v="Near"/>
    <n v="3"/>
    <s v="Bachelor"/>
    <s v="Life Sciences"/>
    <n v="1"/>
    <n v="1382"/>
    <n v="4"/>
    <x v="2"/>
    <x v="1"/>
    <n v="57"/>
    <n v="4"/>
    <s v="Very High"/>
    <n v="1"/>
    <s v="Entry Level"/>
    <x v="1"/>
    <n v="3"/>
    <x v="2"/>
    <x v="2"/>
    <n v="2610"/>
    <x v="1"/>
    <n v="15748"/>
    <n v="1"/>
    <s v="Y"/>
    <x v="1"/>
    <n v="11"/>
    <n v="3"/>
    <s v="Meet Expect"/>
    <n v="4"/>
    <s v="Very High"/>
    <n v="80"/>
    <n v="3"/>
    <s v="High"/>
    <n v="4"/>
    <s v="0-5"/>
    <n v="2"/>
    <n v="3"/>
    <x v="1"/>
    <n v="4"/>
    <s v="Experienced"/>
    <n v="2"/>
    <n v="0"/>
    <x v="0"/>
    <n v="3"/>
    <n v="0"/>
    <m/>
    <m/>
    <n v="0"/>
    <m/>
    <n v="0"/>
    <m/>
    <n v="0"/>
    <m/>
    <n v="0"/>
    <m/>
    <n v="0"/>
    <m/>
    <m/>
    <m/>
    <m/>
    <m/>
    <m/>
    <m/>
    <m/>
    <x v="0"/>
    <m/>
    <m/>
    <m/>
    <m/>
    <m/>
    <b v="1"/>
    <b v="1"/>
    <b v="1"/>
    <n v="0"/>
    <n v="0"/>
  </r>
  <r>
    <n v="34"/>
    <x v="1"/>
    <x v="0"/>
    <n v="404"/>
    <x v="1"/>
    <n v="2"/>
    <s v="Near"/>
    <n v="4"/>
    <s v="Master"/>
    <s v="Technical Degree"/>
    <n v="1"/>
    <n v="1383"/>
    <n v="3"/>
    <x v="1"/>
    <x v="0"/>
    <n v="98"/>
    <n v="3"/>
    <s v="High"/>
    <n v="2"/>
    <s v="Junior"/>
    <x v="4"/>
    <n v="4"/>
    <x v="0"/>
    <x v="0"/>
    <n v="6687"/>
    <x v="0"/>
    <n v="6163"/>
    <n v="1"/>
    <s v="Y"/>
    <x v="1"/>
    <n v="11"/>
    <n v="3"/>
    <s v="Meet Expect"/>
    <n v="4"/>
    <s v="Very High"/>
    <n v="80"/>
    <n v="0"/>
    <s v="None"/>
    <n v="14"/>
    <s v="11-20"/>
    <n v="2"/>
    <n v="4"/>
    <x v="3"/>
    <n v="14"/>
    <s v="Veteran"/>
    <n v="11"/>
    <n v="4"/>
    <x v="2"/>
    <n v="11"/>
    <n v="0"/>
    <m/>
    <m/>
    <n v="0"/>
    <m/>
    <n v="0"/>
    <m/>
    <n v="0"/>
    <m/>
    <n v="0"/>
    <m/>
    <n v="0"/>
    <m/>
    <m/>
    <m/>
    <m/>
    <m/>
    <m/>
    <m/>
    <m/>
    <x v="2"/>
    <m/>
    <m/>
    <m/>
    <m/>
    <m/>
    <b v="1"/>
    <b v="1"/>
    <b v="1"/>
    <n v="0"/>
    <n v="0"/>
  </r>
  <r>
    <n v="28"/>
    <x v="1"/>
    <x v="0"/>
    <n v="736"/>
    <x v="0"/>
    <n v="26"/>
    <s v="Very Far"/>
    <n v="3"/>
    <s v="Bachelor"/>
    <s v="Life Sciences"/>
    <n v="1"/>
    <n v="1387"/>
    <n v="3"/>
    <x v="1"/>
    <x v="1"/>
    <n v="48"/>
    <n v="2"/>
    <s v="Medium"/>
    <n v="2"/>
    <s v="Junior"/>
    <x v="0"/>
    <n v="1"/>
    <x v="3"/>
    <x v="1"/>
    <n v="4724"/>
    <x v="0"/>
    <n v="24232"/>
    <n v="1"/>
    <s v="Y"/>
    <x v="1"/>
    <n v="11"/>
    <n v="3"/>
    <s v="Meet Expect"/>
    <n v="3"/>
    <s v="High"/>
    <n v="80"/>
    <n v="1"/>
    <s v="Basic"/>
    <n v="5"/>
    <s v="0-5"/>
    <n v="0"/>
    <n v="3"/>
    <x v="1"/>
    <n v="5"/>
    <s v="Experienced"/>
    <n v="3"/>
    <n v="0"/>
    <x v="0"/>
    <n v="4"/>
    <n v="0"/>
    <m/>
    <m/>
    <n v="0"/>
    <m/>
    <n v="0"/>
    <m/>
    <n v="0"/>
    <m/>
    <n v="0"/>
    <m/>
    <n v="0"/>
    <m/>
    <m/>
    <m/>
    <m/>
    <m/>
    <m/>
    <m/>
    <m/>
    <x v="2"/>
    <m/>
    <m/>
    <m/>
    <m/>
    <m/>
    <b v="1"/>
    <b v="1"/>
    <b v="1"/>
    <n v="0"/>
    <n v="0"/>
  </r>
  <r>
    <n v="31"/>
    <x v="0"/>
    <x v="0"/>
    <n v="330"/>
    <x v="1"/>
    <n v="22"/>
    <s v="Very Far"/>
    <n v="4"/>
    <s v="Master"/>
    <s v="Medical"/>
    <n v="1"/>
    <n v="1389"/>
    <n v="4"/>
    <x v="2"/>
    <x v="1"/>
    <n v="98"/>
    <n v="3"/>
    <s v="High"/>
    <n v="2"/>
    <s v="Junior"/>
    <x v="3"/>
    <n v="3"/>
    <x v="2"/>
    <x v="1"/>
    <n v="6179"/>
    <x v="0"/>
    <n v="21057"/>
    <n v="1"/>
    <s v="Y"/>
    <x v="0"/>
    <n v="15"/>
    <n v="3"/>
    <s v="Meet Expect"/>
    <n v="4"/>
    <s v="Very High"/>
    <n v="80"/>
    <n v="2"/>
    <s v="Medium"/>
    <n v="10"/>
    <s v="6-10"/>
    <n v="3"/>
    <n v="2"/>
    <x v="2"/>
    <n v="10"/>
    <s v="Veteran"/>
    <n v="2"/>
    <n v="6"/>
    <x v="2"/>
    <n v="7"/>
    <n v="0"/>
    <m/>
    <m/>
    <n v="0"/>
    <m/>
    <n v="0"/>
    <m/>
    <n v="0"/>
    <m/>
    <n v="0"/>
    <m/>
    <n v="0"/>
    <m/>
    <m/>
    <m/>
    <m/>
    <m/>
    <m/>
    <m/>
    <m/>
    <x v="2"/>
    <m/>
    <m/>
    <m/>
    <m/>
    <m/>
    <b v="1"/>
    <b v="1"/>
    <b v="1"/>
    <n v="1"/>
    <n v="1"/>
  </r>
  <r>
    <n v="39"/>
    <x v="1"/>
    <x v="0"/>
    <n v="1498"/>
    <x v="0"/>
    <n v="21"/>
    <s v="Very Far"/>
    <n v="4"/>
    <s v="Master"/>
    <s v="Life Sciences"/>
    <n v="1"/>
    <n v="1390"/>
    <n v="1"/>
    <x v="3"/>
    <x v="1"/>
    <n v="44"/>
    <n v="2"/>
    <s v="Medium"/>
    <n v="2"/>
    <s v="Junior"/>
    <x v="0"/>
    <n v="4"/>
    <x v="0"/>
    <x v="1"/>
    <n v="6120"/>
    <x v="0"/>
    <n v="3567"/>
    <n v="3"/>
    <s v="Y"/>
    <x v="0"/>
    <n v="12"/>
    <n v="3"/>
    <s v="Meet Expect"/>
    <n v="4"/>
    <s v="Very High"/>
    <n v="80"/>
    <n v="2"/>
    <s v="Medium"/>
    <n v="8"/>
    <s v="6-10"/>
    <n v="2"/>
    <n v="4"/>
    <x v="3"/>
    <n v="5"/>
    <s v="Experienced"/>
    <n v="4"/>
    <n v="1"/>
    <x v="1"/>
    <n v="4"/>
    <n v="0"/>
    <m/>
    <m/>
    <n v="0"/>
    <m/>
    <n v="0"/>
    <m/>
    <n v="0"/>
    <m/>
    <n v="0"/>
    <m/>
    <n v="0"/>
    <m/>
    <m/>
    <m/>
    <m/>
    <m/>
    <m/>
    <m/>
    <m/>
    <x v="0"/>
    <m/>
    <m/>
    <m/>
    <m/>
    <m/>
    <b v="1"/>
    <b v="1"/>
    <b v="1"/>
    <n v="0"/>
    <n v="1"/>
  </r>
  <r>
    <n v="51"/>
    <x v="1"/>
    <x v="1"/>
    <n v="541"/>
    <x v="0"/>
    <n v="2"/>
    <s v="Near"/>
    <n v="3"/>
    <s v="Bachelor"/>
    <s v="Marketing"/>
    <n v="1"/>
    <n v="1391"/>
    <n v="2"/>
    <x v="0"/>
    <x v="1"/>
    <n v="52"/>
    <n v="3"/>
    <s v="High"/>
    <n v="3"/>
    <s v="Senior"/>
    <x v="0"/>
    <n v="2"/>
    <x v="1"/>
    <x v="1"/>
    <n v="10596"/>
    <x v="2"/>
    <n v="15395"/>
    <n v="2"/>
    <s v="Y"/>
    <x v="1"/>
    <n v="11"/>
    <n v="3"/>
    <s v="Meet Expect"/>
    <n v="2"/>
    <s v="Medium"/>
    <n v="80"/>
    <n v="0"/>
    <s v="None"/>
    <n v="14"/>
    <s v="11-20"/>
    <n v="5"/>
    <n v="3"/>
    <x v="1"/>
    <n v="4"/>
    <s v="Experienced"/>
    <n v="2"/>
    <n v="3"/>
    <x v="1"/>
    <n v="2"/>
    <n v="0"/>
    <m/>
    <m/>
    <n v="0"/>
    <m/>
    <n v="0"/>
    <m/>
    <n v="0"/>
    <m/>
    <n v="0"/>
    <m/>
    <n v="0"/>
    <m/>
    <m/>
    <m/>
    <m/>
    <m/>
    <m/>
    <m/>
    <m/>
    <x v="1"/>
    <m/>
    <m/>
    <m/>
    <m/>
    <m/>
    <b v="1"/>
    <b v="1"/>
    <b v="1"/>
    <n v="0"/>
    <n v="0"/>
  </r>
  <r>
    <n v="41"/>
    <x v="1"/>
    <x v="1"/>
    <n v="1200"/>
    <x v="1"/>
    <n v="22"/>
    <s v="Very Far"/>
    <n v="3"/>
    <s v="Bachelor"/>
    <s v="Life Sciences"/>
    <n v="1"/>
    <n v="1392"/>
    <n v="4"/>
    <x v="2"/>
    <x v="0"/>
    <n v="75"/>
    <n v="3"/>
    <s v="High"/>
    <n v="2"/>
    <s v="Junior"/>
    <x v="1"/>
    <n v="4"/>
    <x v="0"/>
    <x v="2"/>
    <n v="5467"/>
    <x v="0"/>
    <n v="13953"/>
    <n v="3"/>
    <s v="Y"/>
    <x v="0"/>
    <n v="14"/>
    <n v="3"/>
    <s v="Meet Expect"/>
    <n v="1"/>
    <s v="Low"/>
    <n v="80"/>
    <n v="2"/>
    <s v="Medium"/>
    <n v="12"/>
    <s v="11-20"/>
    <n v="4"/>
    <n v="2"/>
    <x v="2"/>
    <n v="6"/>
    <s v="Experienced"/>
    <n v="2"/>
    <n v="3"/>
    <x v="1"/>
    <n v="3"/>
    <n v="0"/>
    <m/>
    <m/>
    <n v="0"/>
    <m/>
    <n v="0"/>
    <m/>
    <n v="0"/>
    <m/>
    <n v="0"/>
    <m/>
    <n v="0"/>
    <m/>
    <m/>
    <m/>
    <m/>
    <m/>
    <m/>
    <m/>
    <m/>
    <x v="0"/>
    <m/>
    <m/>
    <m/>
    <m/>
    <m/>
    <b v="1"/>
    <b v="1"/>
    <b v="1"/>
    <n v="0"/>
    <n v="1"/>
  </r>
  <r>
    <n v="37"/>
    <x v="1"/>
    <x v="0"/>
    <n v="1439"/>
    <x v="1"/>
    <n v="4"/>
    <s v="Near"/>
    <n v="1"/>
    <s v="Below College"/>
    <s v="Life Sciences"/>
    <n v="1"/>
    <n v="1394"/>
    <n v="3"/>
    <x v="1"/>
    <x v="1"/>
    <n v="54"/>
    <n v="3"/>
    <s v="High"/>
    <n v="1"/>
    <s v="Entry Level"/>
    <x v="1"/>
    <n v="3"/>
    <x v="2"/>
    <x v="1"/>
    <n v="2996"/>
    <x v="1"/>
    <n v="5182"/>
    <n v="7"/>
    <s v="Y"/>
    <x v="0"/>
    <n v="15"/>
    <n v="3"/>
    <s v="Meet Expect"/>
    <n v="4"/>
    <s v="Very High"/>
    <n v="80"/>
    <n v="0"/>
    <s v="None"/>
    <n v="8"/>
    <s v="6-10"/>
    <n v="2"/>
    <n v="3"/>
    <x v="1"/>
    <n v="6"/>
    <s v="Experienced"/>
    <n v="4"/>
    <n v="1"/>
    <x v="1"/>
    <n v="3"/>
    <n v="0"/>
    <m/>
    <m/>
    <n v="0"/>
    <m/>
    <n v="0"/>
    <m/>
    <n v="0"/>
    <m/>
    <n v="0"/>
    <m/>
    <n v="0"/>
    <m/>
    <m/>
    <m/>
    <m/>
    <m/>
    <m/>
    <m/>
    <m/>
    <x v="0"/>
    <m/>
    <m/>
    <m/>
    <m/>
    <m/>
    <b v="1"/>
    <b v="1"/>
    <b v="1"/>
    <n v="0"/>
    <n v="1"/>
  </r>
  <r>
    <n v="33"/>
    <x v="1"/>
    <x v="1"/>
    <n v="1111"/>
    <x v="0"/>
    <n v="5"/>
    <s v="Near"/>
    <n v="1"/>
    <s v="Below College"/>
    <s v="Life Sciences"/>
    <n v="1"/>
    <n v="1395"/>
    <n v="2"/>
    <x v="0"/>
    <x v="1"/>
    <n v="61"/>
    <n v="3"/>
    <s v="High"/>
    <n v="2"/>
    <s v="Junior"/>
    <x v="0"/>
    <n v="4"/>
    <x v="0"/>
    <x v="1"/>
    <n v="9998"/>
    <x v="2"/>
    <n v="19293"/>
    <n v="6"/>
    <s v="Y"/>
    <x v="1"/>
    <n v="13"/>
    <n v="3"/>
    <s v="Meet Expect"/>
    <n v="1"/>
    <s v="Low"/>
    <n v="80"/>
    <n v="0"/>
    <s v="None"/>
    <n v="8"/>
    <s v="6-10"/>
    <n v="2"/>
    <n v="4"/>
    <x v="3"/>
    <n v="5"/>
    <s v="Experienced"/>
    <n v="4"/>
    <n v="1"/>
    <x v="1"/>
    <n v="2"/>
    <n v="0"/>
    <m/>
    <m/>
    <n v="0"/>
    <m/>
    <n v="0"/>
    <m/>
    <n v="0"/>
    <m/>
    <n v="0"/>
    <m/>
    <n v="0"/>
    <m/>
    <m/>
    <m/>
    <m/>
    <m/>
    <m/>
    <m/>
    <m/>
    <x v="2"/>
    <m/>
    <m/>
    <m/>
    <m/>
    <m/>
    <b v="1"/>
    <b v="1"/>
    <b v="1"/>
    <n v="0"/>
    <n v="0"/>
  </r>
  <r>
    <n v="32"/>
    <x v="1"/>
    <x v="0"/>
    <n v="499"/>
    <x v="0"/>
    <n v="2"/>
    <s v="Near"/>
    <n v="1"/>
    <s v="Below College"/>
    <s v="Marketing"/>
    <n v="1"/>
    <n v="1396"/>
    <n v="3"/>
    <x v="1"/>
    <x v="1"/>
    <n v="36"/>
    <n v="3"/>
    <s v="High"/>
    <n v="2"/>
    <s v="Junior"/>
    <x v="0"/>
    <n v="2"/>
    <x v="1"/>
    <x v="1"/>
    <n v="4078"/>
    <x v="0"/>
    <n v="20497"/>
    <n v="0"/>
    <s v="Y"/>
    <x v="0"/>
    <n v="13"/>
    <n v="3"/>
    <s v="Meet Expect"/>
    <n v="1"/>
    <s v="Low"/>
    <n v="80"/>
    <n v="3"/>
    <s v="High"/>
    <n v="4"/>
    <s v="0-5"/>
    <n v="3"/>
    <n v="2"/>
    <x v="2"/>
    <n v="3"/>
    <s v="Early Career"/>
    <n v="2"/>
    <n v="1"/>
    <x v="1"/>
    <n v="2"/>
    <n v="0"/>
    <m/>
    <m/>
    <n v="0"/>
    <m/>
    <n v="0"/>
    <m/>
    <n v="0"/>
    <m/>
    <n v="0"/>
    <m/>
    <n v="0"/>
    <m/>
    <m/>
    <m/>
    <m/>
    <m/>
    <m/>
    <m/>
    <m/>
    <x v="2"/>
    <m/>
    <m/>
    <m/>
    <m/>
    <m/>
    <b v="1"/>
    <b v="1"/>
    <b v="1"/>
    <n v="0"/>
    <n v="1"/>
  </r>
  <r>
    <n v="39"/>
    <x v="1"/>
    <x v="2"/>
    <n v="1485"/>
    <x v="1"/>
    <n v="25"/>
    <s v="Very Far"/>
    <n v="2"/>
    <s v="College"/>
    <s v="Life Sciences"/>
    <n v="1"/>
    <n v="1397"/>
    <n v="3"/>
    <x v="1"/>
    <x v="1"/>
    <n v="71"/>
    <n v="3"/>
    <s v="High"/>
    <n v="3"/>
    <s v="Senior"/>
    <x v="4"/>
    <n v="3"/>
    <x v="2"/>
    <x v="1"/>
    <n v="10920"/>
    <x v="2"/>
    <n v="3449"/>
    <n v="3"/>
    <s v="Y"/>
    <x v="1"/>
    <n v="21"/>
    <n v="4"/>
    <s v="Exceed Expect"/>
    <n v="2"/>
    <s v="Medium"/>
    <n v="80"/>
    <n v="1"/>
    <s v="Basic"/>
    <n v="13"/>
    <s v="11-20"/>
    <n v="2"/>
    <n v="3"/>
    <x v="1"/>
    <n v="6"/>
    <s v="Experienced"/>
    <n v="4"/>
    <n v="0"/>
    <x v="0"/>
    <n v="5"/>
    <n v="0"/>
    <m/>
    <m/>
    <n v="0"/>
    <m/>
    <n v="0"/>
    <m/>
    <n v="0"/>
    <m/>
    <n v="0"/>
    <m/>
    <n v="0"/>
    <m/>
    <m/>
    <m/>
    <m/>
    <m/>
    <m/>
    <m/>
    <m/>
    <x v="0"/>
    <m/>
    <m/>
    <m/>
    <m/>
    <m/>
    <b v="1"/>
    <b v="1"/>
    <b v="1"/>
    <n v="0"/>
    <n v="0"/>
  </r>
  <r>
    <n v="25"/>
    <x v="1"/>
    <x v="0"/>
    <n v="1372"/>
    <x v="0"/>
    <n v="18"/>
    <s v="Far"/>
    <n v="1"/>
    <s v="Below College"/>
    <s v="Life Sciences"/>
    <n v="1"/>
    <n v="1399"/>
    <n v="1"/>
    <x v="3"/>
    <x v="1"/>
    <n v="93"/>
    <n v="4"/>
    <s v="Very High"/>
    <n v="2"/>
    <s v="Junior"/>
    <x v="0"/>
    <n v="3"/>
    <x v="2"/>
    <x v="1"/>
    <n v="6232"/>
    <x v="0"/>
    <n v="12477"/>
    <n v="2"/>
    <s v="Y"/>
    <x v="1"/>
    <n v="11"/>
    <n v="3"/>
    <s v="Meet Expect"/>
    <n v="2"/>
    <s v="Medium"/>
    <n v="80"/>
    <n v="0"/>
    <s v="None"/>
    <n v="6"/>
    <s v="6-10"/>
    <n v="3"/>
    <n v="2"/>
    <x v="2"/>
    <n v="3"/>
    <s v="Early Career"/>
    <n v="2"/>
    <n v="1"/>
    <x v="1"/>
    <n v="2"/>
    <n v="0"/>
    <m/>
    <m/>
    <n v="0"/>
    <m/>
    <n v="0"/>
    <m/>
    <n v="0"/>
    <m/>
    <n v="0"/>
    <m/>
    <n v="0"/>
    <m/>
    <m/>
    <m/>
    <m/>
    <m/>
    <m/>
    <m/>
    <m/>
    <x v="3"/>
    <m/>
    <m/>
    <m/>
    <m/>
    <m/>
    <b v="1"/>
    <b v="1"/>
    <b v="1"/>
    <n v="0"/>
    <n v="0"/>
  </r>
  <r>
    <n v="52"/>
    <x v="1"/>
    <x v="1"/>
    <n v="322"/>
    <x v="1"/>
    <n v="28"/>
    <s v="Very Far"/>
    <n v="2"/>
    <s v="College"/>
    <s v="Medical"/>
    <n v="1"/>
    <n v="1401"/>
    <n v="4"/>
    <x v="2"/>
    <x v="0"/>
    <n v="59"/>
    <n v="4"/>
    <s v="Very High"/>
    <n v="4"/>
    <s v="Manager"/>
    <x v="3"/>
    <n v="3"/>
    <x v="2"/>
    <x v="1"/>
    <n v="13247"/>
    <x v="2"/>
    <n v="9731"/>
    <n v="2"/>
    <s v="Y"/>
    <x v="0"/>
    <n v="11"/>
    <n v="3"/>
    <s v="Meet Expect"/>
    <n v="2"/>
    <s v="Medium"/>
    <n v="80"/>
    <n v="1"/>
    <s v="Basic"/>
    <n v="24"/>
    <s v="20+"/>
    <n v="3"/>
    <n v="2"/>
    <x v="2"/>
    <n v="5"/>
    <s v="Experienced"/>
    <n v="3"/>
    <n v="0"/>
    <x v="0"/>
    <n v="2"/>
    <n v="0"/>
    <m/>
    <m/>
    <n v="0"/>
    <m/>
    <n v="0"/>
    <m/>
    <n v="0"/>
    <m/>
    <n v="0"/>
    <m/>
    <n v="0"/>
    <m/>
    <m/>
    <m/>
    <m/>
    <m/>
    <m/>
    <m/>
    <m/>
    <x v="1"/>
    <m/>
    <m/>
    <m/>
    <m/>
    <m/>
    <b v="1"/>
    <b v="1"/>
    <b v="1"/>
    <n v="0"/>
    <n v="1"/>
  </r>
  <r>
    <n v="43"/>
    <x v="1"/>
    <x v="0"/>
    <n v="930"/>
    <x v="1"/>
    <n v="6"/>
    <s v="Near"/>
    <n v="3"/>
    <s v="Bachelor"/>
    <s v="Medical"/>
    <n v="1"/>
    <n v="1402"/>
    <n v="1"/>
    <x v="3"/>
    <x v="0"/>
    <n v="73"/>
    <n v="2"/>
    <s v="Medium"/>
    <n v="2"/>
    <s v="Junior"/>
    <x v="1"/>
    <n v="3"/>
    <x v="2"/>
    <x v="0"/>
    <n v="4081"/>
    <x v="0"/>
    <n v="20003"/>
    <n v="1"/>
    <s v="Y"/>
    <x v="0"/>
    <n v="14"/>
    <n v="3"/>
    <s v="Meet Expect"/>
    <n v="1"/>
    <s v="Low"/>
    <n v="80"/>
    <n v="0"/>
    <s v="None"/>
    <n v="20"/>
    <s v="11-20"/>
    <n v="3"/>
    <n v="1"/>
    <x v="0"/>
    <n v="20"/>
    <s v="Veteran"/>
    <n v="7"/>
    <n v="1"/>
    <x v="1"/>
    <n v="8"/>
    <n v="0"/>
    <m/>
    <m/>
    <n v="0"/>
    <m/>
    <n v="0"/>
    <m/>
    <n v="0"/>
    <m/>
    <n v="0"/>
    <m/>
    <n v="0"/>
    <m/>
    <m/>
    <m/>
    <m/>
    <m/>
    <m/>
    <m/>
    <m/>
    <x v="0"/>
    <m/>
    <m/>
    <m/>
    <m/>
    <m/>
    <b v="1"/>
    <b v="1"/>
    <b v="1"/>
    <n v="0"/>
    <n v="1"/>
  </r>
  <r>
    <n v="27"/>
    <x v="1"/>
    <x v="0"/>
    <n v="205"/>
    <x v="0"/>
    <n v="10"/>
    <s v="Near"/>
    <n v="3"/>
    <s v="Bachelor"/>
    <s v="Marketing"/>
    <n v="1"/>
    <n v="1403"/>
    <n v="4"/>
    <x v="2"/>
    <x v="0"/>
    <n v="98"/>
    <n v="2"/>
    <s v="Medium"/>
    <n v="2"/>
    <s v="Junior"/>
    <x v="0"/>
    <n v="4"/>
    <x v="0"/>
    <x v="1"/>
    <n v="5769"/>
    <x v="0"/>
    <n v="7100"/>
    <n v="1"/>
    <s v="Y"/>
    <x v="0"/>
    <n v="11"/>
    <n v="3"/>
    <s v="Meet Expect"/>
    <n v="4"/>
    <s v="Very High"/>
    <n v="80"/>
    <n v="0"/>
    <s v="None"/>
    <n v="6"/>
    <s v="6-10"/>
    <n v="3"/>
    <n v="3"/>
    <x v="1"/>
    <n v="6"/>
    <s v="Experienced"/>
    <n v="2"/>
    <n v="4"/>
    <x v="2"/>
    <n v="4"/>
    <n v="0"/>
    <m/>
    <m/>
    <n v="0"/>
    <m/>
    <n v="0"/>
    <m/>
    <n v="0"/>
    <m/>
    <n v="0"/>
    <m/>
    <n v="0"/>
    <m/>
    <m/>
    <m/>
    <m/>
    <m/>
    <m/>
    <m/>
    <m/>
    <x v="2"/>
    <m/>
    <m/>
    <m/>
    <m/>
    <m/>
    <b v="1"/>
    <b v="1"/>
    <b v="1"/>
    <n v="0"/>
    <n v="1"/>
  </r>
  <r>
    <n v="27"/>
    <x v="0"/>
    <x v="0"/>
    <n v="135"/>
    <x v="1"/>
    <n v="17"/>
    <s v="Far"/>
    <n v="4"/>
    <s v="Master"/>
    <s v="Life Sciences"/>
    <n v="1"/>
    <n v="1405"/>
    <n v="4"/>
    <x v="2"/>
    <x v="0"/>
    <n v="51"/>
    <n v="3"/>
    <s v="High"/>
    <n v="1"/>
    <s v="Entry Level"/>
    <x v="1"/>
    <n v="3"/>
    <x v="2"/>
    <x v="0"/>
    <n v="2394"/>
    <x v="1"/>
    <n v="25681"/>
    <n v="1"/>
    <s v="Y"/>
    <x v="0"/>
    <n v="13"/>
    <n v="3"/>
    <s v="Meet Expect"/>
    <n v="4"/>
    <s v="Very High"/>
    <n v="80"/>
    <n v="0"/>
    <s v="None"/>
    <n v="8"/>
    <s v="6-10"/>
    <n v="2"/>
    <n v="3"/>
    <x v="1"/>
    <n v="8"/>
    <s v="Veteran"/>
    <n v="2"/>
    <n v="7"/>
    <x v="2"/>
    <n v="7"/>
    <n v="0"/>
    <m/>
    <m/>
    <n v="0"/>
    <m/>
    <n v="0"/>
    <m/>
    <n v="0"/>
    <m/>
    <n v="0"/>
    <m/>
    <n v="0"/>
    <m/>
    <m/>
    <m/>
    <m/>
    <m/>
    <m/>
    <m/>
    <m/>
    <x v="2"/>
    <m/>
    <m/>
    <m/>
    <m/>
    <m/>
    <b v="1"/>
    <b v="1"/>
    <b v="1"/>
    <n v="1"/>
    <n v="1"/>
  </r>
  <r>
    <n v="26"/>
    <x v="1"/>
    <x v="0"/>
    <n v="683"/>
    <x v="1"/>
    <n v="2"/>
    <s v="Near"/>
    <n v="1"/>
    <s v="Below College"/>
    <s v="Medical"/>
    <n v="1"/>
    <n v="1407"/>
    <n v="1"/>
    <x v="3"/>
    <x v="1"/>
    <n v="36"/>
    <n v="2"/>
    <s v="Medium"/>
    <n v="1"/>
    <s v="Entry Level"/>
    <x v="1"/>
    <n v="4"/>
    <x v="0"/>
    <x v="0"/>
    <n v="3904"/>
    <x v="0"/>
    <n v="4050"/>
    <n v="0"/>
    <s v="Y"/>
    <x v="1"/>
    <n v="12"/>
    <n v="3"/>
    <s v="Meet Expect"/>
    <n v="4"/>
    <s v="Very High"/>
    <n v="80"/>
    <n v="0"/>
    <s v="None"/>
    <n v="5"/>
    <s v="0-5"/>
    <n v="2"/>
    <n v="3"/>
    <x v="1"/>
    <n v="4"/>
    <s v="Experienced"/>
    <n v="3"/>
    <n v="1"/>
    <x v="1"/>
    <n v="1"/>
    <n v="0"/>
    <m/>
    <m/>
    <n v="0"/>
    <m/>
    <n v="0"/>
    <m/>
    <n v="0"/>
    <m/>
    <n v="0"/>
    <m/>
    <n v="0"/>
    <m/>
    <m/>
    <m/>
    <m/>
    <m/>
    <m/>
    <m/>
    <m/>
    <x v="2"/>
    <m/>
    <m/>
    <m/>
    <m/>
    <m/>
    <b v="1"/>
    <b v="1"/>
    <b v="1"/>
    <n v="0"/>
    <n v="0"/>
  </r>
  <r>
    <n v="42"/>
    <x v="1"/>
    <x v="0"/>
    <n v="1147"/>
    <x v="2"/>
    <n v="10"/>
    <s v="Near"/>
    <n v="3"/>
    <s v="Bachelor"/>
    <s v="Human Resources"/>
    <n v="1"/>
    <n v="1408"/>
    <n v="3"/>
    <x v="1"/>
    <x v="0"/>
    <n v="31"/>
    <n v="3"/>
    <s v="High"/>
    <n v="4"/>
    <s v="Manager"/>
    <x v="5"/>
    <n v="1"/>
    <x v="3"/>
    <x v="1"/>
    <n v="16799"/>
    <x v="2"/>
    <n v="16616"/>
    <n v="0"/>
    <s v="Y"/>
    <x v="1"/>
    <n v="14"/>
    <n v="3"/>
    <s v="Meet Expect"/>
    <n v="3"/>
    <s v="High"/>
    <n v="80"/>
    <n v="1"/>
    <s v="Basic"/>
    <n v="21"/>
    <s v="20+"/>
    <n v="5"/>
    <n v="3"/>
    <x v="1"/>
    <n v="20"/>
    <s v="Veteran"/>
    <n v="7"/>
    <n v="0"/>
    <x v="0"/>
    <n v="9"/>
    <n v="0"/>
    <m/>
    <m/>
    <n v="0"/>
    <m/>
    <n v="0"/>
    <m/>
    <n v="0"/>
    <m/>
    <n v="0"/>
    <m/>
    <n v="0"/>
    <m/>
    <m/>
    <m/>
    <m/>
    <m/>
    <m/>
    <m/>
    <m/>
    <x v="0"/>
    <m/>
    <m/>
    <m/>
    <m/>
    <m/>
    <b v="1"/>
    <b v="1"/>
    <b v="1"/>
    <n v="0"/>
    <n v="0"/>
  </r>
  <r>
    <n v="52"/>
    <x v="1"/>
    <x v="0"/>
    <n v="258"/>
    <x v="1"/>
    <n v="8"/>
    <s v="Near"/>
    <n v="4"/>
    <s v="Master"/>
    <s v="Other"/>
    <n v="1"/>
    <n v="1409"/>
    <n v="3"/>
    <x v="1"/>
    <x v="0"/>
    <n v="54"/>
    <n v="3"/>
    <s v="High"/>
    <n v="1"/>
    <s v="Entry Level"/>
    <x v="2"/>
    <n v="1"/>
    <x v="3"/>
    <x v="1"/>
    <n v="2950"/>
    <x v="1"/>
    <n v="17363"/>
    <n v="9"/>
    <s v="Y"/>
    <x v="1"/>
    <n v="13"/>
    <n v="3"/>
    <s v="Meet Expect"/>
    <n v="3"/>
    <s v="High"/>
    <n v="80"/>
    <n v="0"/>
    <s v="None"/>
    <n v="12"/>
    <s v="11-20"/>
    <n v="2"/>
    <n v="1"/>
    <x v="0"/>
    <n v="5"/>
    <s v="Experienced"/>
    <n v="4"/>
    <n v="0"/>
    <x v="0"/>
    <n v="4"/>
    <n v="0"/>
    <m/>
    <m/>
    <n v="0"/>
    <m/>
    <n v="0"/>
    <m/>
    <n v="0"/>
    <m/>
    <n v="0"/>
    <m/>
    <n v="0"/>
    <m/>
    <m/>
    <m/>
    <m/>
    <m/>
    <m/>
    <m/>
    <m/>
    <x v="1"/>
    <m/>
    <m/>
    <m/>
    <m/>
    <m/>
    <b v="1"/>
    <b v="1"/>
    <b v="1"/>
    <n v="0"/>
    <n v="0"/>
  </r>
  <r>
    <n v="37"/>
    <x v="1"/>
    <x v="0"/>
    <n v="1462"/>
    <x v="1"/>
    <n v="11"/>
    <s v="Far"/>
    <n v="3"/>
    <s v="Bachelor"/>
    <s v="Medical"/>
    <n v="1"/>
    <n v="1411"/>
    <n v="1"/>
    <x v="3"/>
    <x v="0"/>
    <n v="94"/>
    <n v="3"/>
    <s v="High"/>
    <n v="1"/>
    <s v="Entry Level"/>
    <x v="2"/>
    <n v="3"/>
    <x v="2"/>
    <x v="0"/>
    <n v="3629"/>
    <x v="0"/>
    <n v="19106"/>
    <n v="4"/>
    <s v="Y"/>
    <x v="1"/>
    <n v="18"/>
    <n v="3"/>
    <s v="Meet Expect"/>
    <n v="1"/>
    <s v="Low"/>
    <n v="80"/>
    <n v="0"/>
    <s v="None"/>
    <n v="8"/>
    <s v="6-10"/>
    <n v="6"/>
    <n v="3"/>
    <x v="1"/>
    <n v="3"/>
    <s v="Early Career"/>
    <n v="2"/>
    <n v="0"/>
    <x v="0"/>
    <n v="2"/>
    <n v="0"/>
    <m/>
    <m/>
    <n v="0"/>
    <m/>
    <n v="0"/>
    <m/>
    <n v="0"/>
    <m/>
    <n v="0"/>
    <m/>
    <n v="0"/>
    <m/>
    <m/>
    <m/>
    <m/>
    <m/>
    <m/>
    <m/>
    <m/>
    <x v="0"/>
    <m/>
    <m/>
    <m/>
    <m/>
    <m/>
    <b v="1"/>
    <b v="1"/>
    <b v="1"/>
    <n v="0"/>
    <n v="0"/>
  </r>
  <r>
    <n v="35"/>
    <x v="1"/>
    <x v="1"/>
    <n v="200"/>
    <x v="1"/>
    <n v="18"/>
    <s v="Far"/>
    <n v="2"/>
    <s v="College"/>
    <s v="Life Sciences"/>
    <n v="1"/>
    <n v="1412"/>
    <n v="3"/>
    <x v="1"/>
    <x v="1"/>
    <n v="60"/>
    <n v="3"/>
    <s v="High"/>
    <n v="3"/>
    <s v="Senior"/>
    <x v="3"/>
    <n v="4"/>
    <x v="0"/>
    <x v="0"/>
    <n v="9362"/>
    <x v="2"/>
    <n v="19944"/>
    <n v="2"/>
    <s v="Y"/>
    <x v="1"/>
    <n v="11"/>
    <n v="3"/>
    <s v="Meet Expect"/>
    <n v="3"/>
    <s v="High"/>
    <n v="80"/>
    <n v="0"/>
    <s v="None"/>
    <n v="10"/>
    <s v="6-10"/>
    <n v="2"/>
    <n v="3"/>
    <x v="1"/>
    <n v="2"/>
    <s v="Early Career"/>
    <n v="2"/>
    <n v="2"/>
    <x v="1"/>
    <n v="2"/>
    <n v="0"/>
    <m/>
    <m/>
    <n v="0"/>
    <m/>
    <n v="0"/>
    <m/>
    <n v="0"/>
    <m/>
    <n v="0"/>
    <m/>
    <n v="0"/>
    <m/>
    <m/>
    <m/>
    <m/>
    <m/>
    <m/>
    <m/>
    <m/>
    <x v="2"/>
    <m/>
    <m/>
    <m/>
    <m/>
    <m/>
    <b v="1"/>
    <b v="1"/>
    <b v="1"/>
    <n v="0"/>
    <n v="0"/>
  </r>
  <r>
    <n v="25"/>
    <x v="1"/>
    <x v="0"/>
    <n v="949"/>
    <x v="1"/>
    <n v="1"/>
    <s v="Near"/>
    <n v="3"/>
    <s v="Bachelor"/>
    <s v="Technical Degree"/>
    <n v="1"/>
    <n v="1415"/>
    <n v="1"/>
    <x v="3"/>
    <x v="1"/>
    <n v="81"/>
    <n v="3"/>
    <s v="High"/>
    <n v="1"/>
    <s v="Entry Level"/>
    <x v="2"/>
    <n v="4"/>
    <x v="0"/>
    <x v="1"/>
    <n v="3229"/>
    <x v="0"/>
    <n v="4910"/>
    <n v="4"/>
    <s v="Y"/>
    <x v="1"/>
    <n v="11"/>
    <n v="3"/>
    <s v="Meet Expect"/>
    <n v="2"/>
    <s v="Medium"/>
    <n v="80"/>
    <n v="1"/>
    <s v="Basic"/>
    <n v="7"/>
    <s v="6-10"/>
    <n v="2"/>
    <n v="2"/>
    <x v="2"/>
    <n v="3"/>
    <s v="Early Career"/>
    <n v="2"/>
    <n v="0"/>
    <x v="0"/>
    <n v="2"/>
    <n v="0"/>
    <m/>
    <m/>
    <n v="0"/>
    <m/>
    <n v="0"/>
    <m/>
    <n v="0"/>
    <m/>
    <n v="0"/>
    <m/>
    <n v="0"/>
    <m/>
    <m/>
    <m/>
    <m/>
    <m/>
    <m/>
    <m/>
    <m/>
    <x v="3"/>
    <m/>
    <m/>
    <m/>
    <m/>
    <m/>
    <b v="1"/>
    <b v="1"/>
    <b v="1"/>
    <n v="0"/>
    <n v="0"/>
  </r>
  <r>
    <n v="26"/>
    <x v="1"/>
    <x v="0"/>
    <n v="652"/>
    <x v="1"/>
    <n v="7"/>
    <s v="Near"/>
    <n v="3"/>
    <s v="Bachelor"/>
    <s v="Other"/>
    <n v="1"/>
    <n v="1417"/>
    <n v="3"/>
    <x v="1"/>
    <x v="1"/>
    <n v="100"/>
    <n v="4"/>
    <s v="Very High"/>
    <n v="1"/>
    <s v="Entry Level"/>
    <x v="2"/>
    <n v="1"/>
    <x v="3"/>
    <x v="0"/>
    <n v="3578"/>
    <x v="0"/>
    <n v="23577"/>
    <n v="0"/>
    <s v="Y"/>
    <x v="1"/>
    <n v="12"/>
    <n v="3"/>
    <s v="Meet Expect"/>
    <n v="4"/>
    <s v="Very High"/>
    <n v="80"/>
    <n v="0"/>
    <s v="None"/>
    <n v="8"/>
    <s v="6-10"/>
    <n v="2"/>
    <n v="3"/>
    <x v="1"/>
    <n v="7"/>
    <s v="Experienced"/>
    <n v="7"/>
    <n v="0"/>
    <x v="0"/>
    <n v="7"/>
    <n v="0"/>
    <m/>
    <m/>
    <n v="0"/>
    <m/>
    <n v="0"/>
    <m/>
    <n v="0"/>
    <m/>
    <n v="0"/>
    <m/>
    <n v="0"/>
    <m/>
    <m/>
    <m/>
    <m/>
    <m/>
    <m/>
    <m/>
    <m/>
    <x v="2"/>
    <m/>
    <m/>
    <m/>
    <m/>
    <m/>
    <b v="1"/>
    <b v="1"/>
    <b v="1"/>
    <n v="0"/>
    <n v="0"/>
  </r>
  <r>
    <n v="29"/>
    <x v="1"/>
    <x v="0"/>
    <n v="332"/>
    <x v="2"/>
    <n v="17"/>
    <s v="Far"/>
    <n v="3"/>
    <s v="Bachelor"/>
    <s v="Other"/>
    <n v="1"/>
    <n v="1419"/>
    <n v="2"/>
    <x v="0"/>
    <x v="1"/>
    <n v="51"/>
    <n v="2"/>
    <s v="Medium"/>
    <n v="3"/>
    <s v="Senior"/>
    <x v="8"/>
    <n v="1"/>
    <x v="3"/>
    <x v="0"/>
    <n v="7988"/>
    <x v="2"/>
    <n v="9769"/>
    <n v="1"/>
    <s v="Y"/>
    <x v="1"/>
    <n v="13"/>
    <n v="3"/>
    <s v="Meet Expect"/>
    <n v="1"/>
    <s v="Low"/>
    <n v="80"/>
    <n v="0"/>
    <s v="None"/>
    <n v="10"/>
    <s v="6-10"/>
    <n v="3"/>
    <n v="2"/>
    <x v="2"/>
    <n v="10"/>
    <s v="Veteran"/>
    <n v="9"/>
    <n v="0"/>
    <x v="0"/>
    <n v="9"/>
    <n v="0"/>
    <m/>
    <m/>
    <n v="0"/>
    <m/>
    <n v="0"/>
    <m/>
    <n v="0"/>
    <m/>
    <n v="0"/>
    <m/>
    <n v="0"/>
    <m/>
    <m/>
    <m/>
    <m/>
    <m/>
    <m/>
    <m/>
    <m/>
    <x v="2"/>
    <m/>
    <m/>
    <m/>
    <m/>
    <m/>
    <b v="1"/>
    <b v="1"/>
    <b v="1"/>
    <n v="0"/>
    <n v="0"/>
  </r>
  <r>
    <n v="49"/>
    <x v="0"/>
    <x v="1"/>
    <n v="1475"/>
    <x v="1"/>
    <n v="28"/>
    <s v="Very Far"/>
    <n v="2"/>
    <s v="College"/>
    <s v="Life Sciences"/>
    <n v="1"/>
    <n v="1420"/>
    <n v="1"/>
    <x v="3"/>
    <x v="1"/>
    <n v="97"/>
    <n v="2"/>
    <s v="Medium"/>
    <n v="2"/>
    <s v="Junior"/>
    <x v="2"/>
    <n v="1"/>
    <x v="3"/>
    <x v="0"/>
    <n v="4284"/>
    <x v="0"/>
    <n v="22710"/>
    <n v="3"/>
    <s v="Y"/>
    <x v="1"/>
    <n v="20"/>
    <n v="4"/>
    <s v="Exceed Expect"/>
    <n v="1"/>
    <s v="Low"/>
    <n v="80"/>
    <n v="0"/>
    <s v="None"/>
    <n v="20"/>
    <s v="11-20"/>
    <n v="2"/>
    <n v="3"/>
    <x v="1"/>
    <n v="4"/>
    <s v="Experienced"/>
    <n v="3"/>
    <n v="1"/>
    <x v="1"/>
    <n v="3"/>
    <n v="0"/>
    <m/>
    <m/>
    <n v="0"/>
    <m/>
    <n v="0"/>
    <m/>
    <n v="0"/>
    <m/>
    <n v="0"/>
    <m/>
    <n v="0"/>
    <m/>
    <m/>
    <m/>
    <m/>
    <m/>
    <m/>
    <m/>
    <m/>
    <x v="1"/>
    <m/>
    <m/>
    <m/>
    <m/>
    <m/>
    <b v="1"/>
    <b v="1"/>
    <b v="1"/>
    <n v="1"/>
    <n v="0"/>
  </r>
  <r>
    <n v="29"/>
    <x v="0"/>
    <x v="1"/>
    <n v="337"/>
    <x v="1"/>
    <n v="14"/>
    <s v="Far"/>
    <n v="1"/>
    <s v="Below College"/>
    <s v="Other"/>
    <n v="1"/>
    <n v="1421"/>
    <n v="3"/>
    <x v="1"/>
    <x v="0"/>
    <n v="84"/>
    <n v="3"/>
    <s v="High"/>
    <n v="3"/>
    <s v="Senior"/>
    <x v="4"/>
    <n v="4"/>
    <x v="0"/>
    <x v="0"/>
    <n v="7553"/>
    <x v="2"/>
    <n v="22930"/>
    <n v="0"/>
    <s v="Y"/>
    <x v="0"/>
    <n v="12"/>
    <n v="3"/>
    <s v="Meet Expect"/>
    <n v="1"/>
    <s v="Low"/>
    <n v="80"/>
    <n v="0"/>
    <s v="None"/>
    <n v="9"/>
    <s v="6-10"/>
    <n v="1"/>
    <n v="3"/>
    <x v="1"/>
    <n v="8"/>
    <s v="Veteran"/>
    <n v="7"/>
    <n v="7"/>
    <x v="2"/>
    <n v="7"/>
    <n v="0"/>
    <m/>
    <m/>
    <n v="0"/>
    <m/>
    <n v="0"/>
    <m/>
    <n v="0"/>
    <m/>
    <n v="0"/>
    <m/>
    <n v="0"/>
    <m/>
    <m/>
    <m/>
    <m/>
    <m/>
    <m/>
    <m/>
    <m/>
    <x v="2"/>
    <m/>
    <m/>
    <m/>
    <m/>
    <m/>
    <b v="1"/>
    <b v="1"/>
    <b v="1"/>
    <n v="1"/>
    <n v="1"/>
  </r>
  <r>
    <n v="54"/>
    <x v="1"/>
    <x v="0"/>
    <n v="971"/>
    <x v="1"/>
    <n v="1"/>
    <s v="Near"/>
    <n v="3"/>
    <s v="Bachelor"/>
    <s v="Medical"/>
    <n v="1"/>
    <n v="1422"/>
    <n v="4"/>
    <x v="2"/>
    <x v="0"/>
    <n v="54"/>
    <n v="3"/>
    <s v="High"/>
    <n v="4"/>
    <s v="Manager"/>
    <x v="7"/>
    <n v="4"/>
    <x v="0"/>
    <x v="0"/>
    <n v="17328"/>
    <x v="2"/>
    <n v="5652"/>
    <n v="6"/>
    <s v="Y"/>
    <x v="1"/>
    <n v="19"/>
    <n v="3"/>
    <s v="Meet Expect"/>
    <n v="4"/>
    <s v="Very High"/>
    <n v="80"/>
    <n v="0"/>
    <s v="None"/>
    <n v="29"/>
    <s v="20+"/>
    <n v="3"/>
    <n v="2"/>
    <x v="2"/>
    <n v="20"/>
    <s v="Veteran"/>
    <n v="7"/>
    <n v="12"/>
    <x v="2"/>
    <n v="7"/>
    <n v="0"/>
    <m/>
    <m/>
    <n v="0"/>
    <m/>
    <n v="0"/>
    <m/>
    <n v="0"/>
    <m/>
    <n v="0"/>
    <m/>
    <n v="0"/>
    <m/>
    <m/>
    <m/>
    <m/>
    <m/>
    <m/>
    <m/>
    <m/>
    <x v="1"/>
    <m/>
    <m/>
    <m/>
    <m/>
    <m/>
    <b v="1"/>
    <b v="1"/>
    <b v="1"/>
    <n v="0"/>
    <n v="0"/>
  </r>
  <r>
    <n v="58"/>
    <x v="1"/>
    <x v="0"/>
    <n v="1055"/>
    <x v="1"/>
    <n v="1"/>
    <s v="Near"/>
    <n v="3"/>
    <s v="Bachelor"/>
    <s v="Medical"/>
    <n v="1"/>
    <n v="1423"/>
    <n v="4"/>
    <x v="2"/>
    <x v="0"/>
    <n v="76"/>
    <n v="3"/>
    <s v="High"/>
    <n v="5"/>
    <s v="Director"/>
    <x v="7"/>
    <n v="1"/>
    <x v="3"/>
    <x v="1"/>
    <n v="19701"/>
    <x v="2"/>
    <n v="22456"/>
    <n v="3"/>
    <s v="Y"/>
    <x v="0"/>
    <n v="21"/>
    <n v="4"/>
    <s v="Exceed Expect"/>
    <n v="3"/>
    <s v="High"/>
    <n v="80"/>
    <n v="1"/>
    <s v="Basic"/>
    <n v="32"/>
    <s v="20+"/>
    <n v="3"/>
    <n v="3"/>
    <x v="1"/>
    <n v="9"/>
    <s v="Veteran"/>
    <n v="8"/>
    <n v="1"/>
    <x v="1"/>
    <n v="5"/>
    <n v="0"/>
    <m/>
    <m/>
    <n v="0"/>
    <m/>
    <n v="0"/>
    <m/>
    <n v="0"/>
    <m/>
    <n v="0"/>
    <m/>
    <n v="0"/>
    <m/>
    <m/>
    <m/>
    <m/>
    <m/>
    <m/>
    <m/>
    <m/>
    <x v="1"/>
    <m/>
    <m/>
    <m/>
    <m/>
    <m/>
    <b v="1"/>
    <b v="1"/>
    <b v="1"/>
    <n v="0"/>
    <n v="1"/>
  </r>
  <r>
    <n v="55"/>
    <x v="1"/>
    <x v="0"/>
    <n v="1136"/>
    <x v="1"/>
    <n v="1"/>
    <s v="Near"/>
    <n v="4"/>
    <s v="Master"/>
    <s v="Medical"/>
    <n v="1"/>
    <n v="1424"/>
    <n v="2"/>
    <x v="0"/>
    <x v="1"/>
    <n v="81"/>
    <n v="4"/>
    <s v="Very High"/>
    <n v="4"/>
    <s v="Manager"/>
    <x v="7"/>
    <n v="4"/>
    <x v="0"/>
    <x v="2"/>
    <n v="14732"/>
    <x v="2"/>
    <n v="12414"/>
    <n v="2"/>
    <s v="Y"/>
    <x v="1"/>
    <n v="13"/>
    <n v="3"/>
    <s v="Meet Expect"/>
    <n v="4"/>
    <s v="Very High"/>
    <n v="80"/>
    <n v="2"/>
    <s v="Medium"/>
    <n v="31"/>
    <s v="20+"/>
    <n v="4"/>
    <n v="4"/>
    <x v="3"/>
    <n v="7"/>
    <s v="Experienced"/>
    <n v="7"/>
    <n v="0"/>
    <x v="0"/>
    <n v="0"/>
    <n v="0"/>
    <m/>
    <m/>
    <n v="0"/>
    <m/>
    <n v="0"/>
    <m/>
    <n v="0"/>
    <m/>
    <n v="0"/>
    <m/>
    <n v="0"/>
    <m/>
    <m/>
    <m/>
    <m/>
    <m/>
    <m/>
    <m/>
    <m/>
    <x v="1"/>
    <m/>
    <m/>
    <m/>
    <m/>
    <m/>
    <b v="1"/>
    <b v="1"/>
    <b v="1"/>
    <n v="0"/>
    <n v="0"/>
  </r>
  <r>
    <n v="36"/>
    <x v="1"/>
    <x v="0"/>
    <n v="1174"/>
    <x v="0"/>
    <n v="3"/>
    <s v="Near"/>
    <n v="4"/>
    <s v="Master"/>
    <s v="Marketing"/>
    <n v="1"/>
    <n v="1425"/>
    <n v="1"/>
    <x v="3"/>
    <x v="0"/>
    <n v="99"/>
    <n v="3"/>
    <s v="High"/>
    <n v="2"/>
    <s v="Junior"/>
    <x v="0"/>
    <n v="2"/>
    <x v="1"/>
    <x v="0"/>
    <n v="9278"/>
    <x v="2"/>
    <n v="20763"/>
    <n v="3"/>
    <s v="Y"/>
    <x v="0"/>
    <n v="16"/>
    <n v="3"/>
    <s v="Meet Expect"/>
    <n v="4"/>
    <s v="Very High"/>
    <n v="80"/>
    <n v="0"/>
    <s v="None"/>
    <n v="15"/>
    <s v="11-20"/>
    <n v="3"/>
    <n v="3"/>
    <x v="1"/>
    <n v="5"/>
    <s v="Experienced"/>
    <n v="4"/>
    <n v="0"/>
    <x v="0"/>
    <n v="1"/>
    <n v="0"/>
    <m/>
    <m/>
    <n v="0"/>
    <m/>
    <n v="0"/>
    <m/>
    <n v="0"/>
    <m/>
    <n v="0"/>
    <m/>
    <n v="0"/>
    <m/>
    <m/>
    <m/>
    <m/>
    <m/>
    <m/>
    <m/>
    <m/>
    <x v="0"/>
    <m/>
    <m/>
    <m/>
    <m/>
    <m/>
    <b v="1"/>
    <b v="1"/>
    <b v="1"/>
    <n v="0"/>
    <n v="1"/>
  </r>
  <r>
    <n v="31"/>
    <x v="0"/>
    <x v="1"/>
    <n v="667"/>
    <x v="0"/>
    <n v="1"/>
    <s v="Near"/>
    <n v="4"/>
    <s v="Master"/>
    <s v="Life Sciences"/>
    <n v="1"/>
    <n v="1427"/>
    <n v="2"/>
    <x v="0"/>
    <x v="0"/>
    <n v="50"/>
    <n v="1"/>
    <s v="Low"/>
    <n v="1"/>
    <s v="Entry Level"/>
    <x v="6"/>
    <n v="3"/>
    <x v="2"/>
    <x v="0"/>
    <n v="1359"/>
    <x v="1"/>
    <n v="16154"/>
    <n v="1"/>
    <s v="Y"/>
    <x v="1"/>
    <n v="12"/>
    <n v="3"/>
    <s v="Meet Expect"/>
    <n v="2"/>
    <s v="Medium"/>
    <n v="80"/>
    <n v="0"/>
    <s v="None"/>
    <n v="1"/>
    <s v="0-5"/>
    <n v="3"/>
    <n v="3"/>
    <x v="1"/>
    <n v="1"/>
    <s v="New Employee"/>
    <n v="0"/>
    <n v="0"/>
    <x v="0"/>
    <n v="0"/>
    <n v="0"/>
    <m/>
    <m/>
    <n v="0"/>
    <m/>
    <n v="0"/>
    <m/>
    <n v="0"/>
    <m/>
    <n v="0"/>
    <m/>
    <n v="0"/>
    <m/>
    <m/>
    <m/>
    <m/>
    <m/>
    <m/>
    <m/>
    <m/>
    <x v="2"/>
    <m/>
    <m/>
    <m/>
    <m/>
    <m/>
    <b v="1"/>
    <b v="1"/>
    <b v="1"/>
    <n v="1"/>
    <n v="0"/>
  </r>
  <r>
    <n v="30"/>
    <x v="1"/>
    <x v="0"/>
    <n v="855"/>
    <x v="0"/>
    <n v="7"/>
    <s v="Near"/>
    <n v="4"/>
    <s v="Master"/>
    <s v="Marketing"/>
    <n v="1"/>
    <n v="1428"/>
    <n v="4"/>
    <x v="2"/>
    <x v="0"/>
    <n v="73"/>
    <n v="3"/>
    <s v="High"/>
    <n v="2"/>
    <s v="Junior"/>
    <x v="0"/>
    <n v="1"/>
    <x v="3"/>
    <x v="2"/>
    <n v="4779"/>
    <x v="0"/>
    <n v="12761"/>
    <n v="7"/>
    <s v="Y"/>
    <x v="1"/>
    <n v="14"/>
    <n v="3"/>
    <s v="Meet Expect"/>
    <n v="2"/>
    <s v="Medium"/>
    <n v="80"/>
    <n v="2"/>
    <s v="Medium"/>
    <n v="8"/>
    <s v="6-10"/>
    <n v="3"/>
    <n v="3"/>
    <x v="1"/>
    <n v="3"/>
    <s v="Early Career"/>
    <n v="2"/>
    <n v="0"/>
    <x v="0"/>
    <n v="2"/>
    <n v="0"/>
    <m/>
    <m/>
    <n v="0"/>
    <m/>
    <n v="0"/>
    <m/>
    <n v="0"/>
    <m/>
    <n v="0"/>
    <m/>
    <n v="0"/>
    <m/>
    <m/>
    <m/>
    <m/>
    <m/>
    <m/>
    <m/>
    <m/>
    <x v="2"/>
    <m/>
    <m/>
    <m/>
    <m/>
    <m/>
    <b v="1"/>
    <b v="1"/>
    <b v="1"/>
    <n v="0"/>
    <n v="0"/>
  </r>
  <r>
    <n v="31"/>
    <x v="1"/>
    <x v="0"/>
    <n v="182"/>
    <x v="1"/>
    <n v="8"/>
    <s v="Near"/>
    <n v="5"/>
    <s v="Doctor"/>
    <s v="Life Sciences"/>
    <n v="1"/>
    <n v="1430"/>
    <n v="1"/>
    <x v="3"/>
    <x v="0"/>
    <n v="93"/>
    <n v="3"/>
    <s v="High"/>
    <n v="4"/>
    <s v="Manager"/>
    <x v="7"/>
    <n v="2"/>
    <x v="1"/>
    <x v="0"/>
    <n v="16422"/>
    <x v="2"/>
    <n v="8847"/>
    <n v="3"/>
    <s v="Y"/>
    <x v="1"/>
    <n v="11"/>
    <n v="3"/>
    <s v="Meet Expect"/>
    <n v="3"/>
    <s v="High"/>
    <n v="80"/>
    <n v="0"/>
    <s v="None"/>
    <n v="9"/>
    <s v="6-10"/>
    <n v="3"/>
    <n v="4"/>
    <x v="3"/>
    <n v="3"/>
    <s v="Early Career"/>
    <n v="2"/>
    <n v="1"/>
    <x v="1"/>
    <n v="0"/>
    <n v="0"/>
    <m/>
    <m/>
    <n v="0"/>
    <m/>
    <n v="0"/>
    <m/>
    <n v="0"/>
    <m/>
    <n v="0"/>
    <m/>
    <n v="0"/>
    <m/>
    <m/>
    <m/>
    <m/>
    <m/>
    <m/>
    <m/>
    <m/>
    <x v="2"/>
    <m/>
    <m/>
    <m/>
    <m/>
    <m/>
    <b v="1"/>
    <b v="1"/>
    <b v="1"/>
    <n v="0"/>
    <n v="0"/>
  </r>
  <r>
    <n v="34"/>
    <x v="1"/>
    <x v="1"/>
    <n v="560"/>
    <x v="1"/>
    <n v="1"/>
    <s v="Near"/>
    <n v="4"/>
    <s v="Master"/>
    <s v="Other"/>
    <n v="1"/>
    <n v="1431"/>
    <n v="4"/>
    <x v="2"/>
    <x v="1"/>
    <n v="91"/>
    <n v="3"/>
    <s v="High"/>
    <n v="1"/>
    <s v="Entry Level"/>
    <x v="1"/>
    <n v="1"/>
    <x v="3"/>
    <x v="2"/>
    <n v="2996"/>
    <x v="1"/>
    <n v="20284"/>
    <n v="5"/>
    <s v="Y"/>
    <x v="1"/>
    <n v="14"/>
    <n v="3"/>
    <s v="Meet Expect"/>
    <n v="3"/>
    <s v="High"/>
    <n v="80"/>
    <n v="2"/>
    <s v="Medium"/>
    <n v="10"/>
    <s v="6-10"/>
    <n v="2"/>
    <n v="3"/>
    <x v="1"/>
    <n v="4"/>
    <s v="Experienced"/>
    <n v="3"/>
    <n v="1"/>
    <x v="1"/>
    <n v="3"/>
    <n v="0"/>
    <m/>
    <m/>
    <n v="0"/>
    <m/>
    <n v="0"/>
    <m/>
    <n v="0"/>
    <m/>
    <n v="0"/>
    <m/>
    <n v="0"/>
    <m/>
    <m/>
    <m/>
    <m/>
    <m/>
    <m/>
    <m/>
    <m/>
    <x v="2"/>
    <m/>
    <m/>
    <m/>
    <m/>
    <m/>
    <b v="1"/>
    <b v="1"/>
    <b v="1"/>
    <n v="0"/>
    <n v="0"/>
  </r>
  <r>
    <n v="31"/>
    <x v="0"/>
    <x v="0"/>
    <n v="202"/>
    <x v="1"/>
    <n v="8"/>
    <s v="Near"/>
    <n v="3"/>
    <s v="Bachelor"/>
    <s v="Life Sciences"/>
    <n v="1"/>
    <n v="1433"/>
    <n v="1"/>
    <x v="3"/>
    <x v="0"/>
    <n v="34"/>
    <n v="2"/>
    <s v="Medium"/>
    <n v="1"/>
    <s v="Entry Level"/>
    <x v="1"/>
    <n v="2"/>
    <x v="1"/>
    <x v="0"/>
    <n v="1261"/>
    <x v="1"/>
    <n v="22262"/>
    <n v="1"/>
    <s v="Y"/>
    <x v="1"/>
    <n v="12"/>
    <n v="3"/>
    <s v="Meet Expect"/>
    <n v="3"/>
    <s v="High"/>
    <n v="80"/>
    <n v="0"/>
    <s v="None"/>
    <n v="1"/>
    <s v="0-5"/>
    <n v="3"/>
    <n v="4"/>
    <x v="3"/>
    <n v="1"/>
    <s v="New Employee"/>
    <n v="0"/>
    <n v="0"/>
    <x v="0"/>
    <n v="0"/>
    <n v="0"/>
    <m/>
    <m/>
    <n v="0"/>
    <m/>
    <n v="0"/>
    <m/>
    <n v="0"/>
    <m/>
    <n v="0"/>
    <m/>
    <n v="0"/>
    <m/>
    <m/>
    <m/>
    <m/>
    <m/>
    <m/>
    <m/>
    <m/>
    <x v="2"/>
    <m/>
    <m/>
    <m/>
    <m/>
    <m/>
    <b v="1"/>
    <b v="1"/>
    <b v="1"/>
    <n v="1"/>
    <n v="0"/>
  </r>
  <r>
    <n v="27"/>
    <x v="1"/>
    <x v="0"/>
    <n v="1377"/>
    <x v="1"/>
    <n v="11"/>
    <s v="Far"/>
    <n v="1"/>
    <s v="Below College"/>
    <s v="Life Sciences"/>
    <n v="1"/>
    <n v="1434"/>
    <n v="2"/>
    <x v="0"/>
    <x v="1"/>
    <n v="91"/>
    <n v="3"/>
    <s v="High"/>
    <n v="1"/>
    <s v="Entry Level"/>
    <x v="2"/>
    <n v="1"/>
    <x v="3"/>
    <x v="1"/>
    <n v="2099"/>
    <x v="1"/>
    <n v="7679"/>
    <n v="0"/>
    <s v="Y"/>
    <x v="1"/>
    <n v="14"/>
    <n v="3"/>
    <s v="Meet Expect"/>
    <n v="2"/>
    <s v="Medium"/>
    <n v="80"/>
    <n v="0"/>
    <s v="None"/>
    <n v="6"/>
    <s v="6-10"/>
    <n v="3"/>
    <n v="4"/>
    <x v="3"/>
    <n v="5"/>
    <s v="Experienced"/>
    <n v="0"/>
    <n v="1"/>
    <x v="1"/>
    <n v="4"/>
    <n v="0"/>
    <m/>
    <m/>
    <n v="0"/>
    <m/>
    <n v="0"/>
    <m/>
    <n v="0"/>
    <m/>
    <n v="0"/>
    <m/>
    <n v="0"/>
    <m/>
    <m/>
    <m/>
    <m/>
    <m/>
    <m/>
    <m/>
    <m/>
    <x v="2"/>
    <m/>
    <m/>
    <m/>
    <m/>
    <m/>
    <b v="1"/>
    <b v="1"/>
    <b v="1"/>
    <n v="0"/>
    <n v="0"/>
  </r>
  <r>
    <n v="36"/>
    <x v="1"/>
    <x v="0"/>
    <n v="172"/>
    <x v="1"/>
    <n v="4"/>
    <s v="Near"/>
    <n v="4"/>
    <s v="Master"/>
    <s v="Life Sciences"/>
    <n v="1"/>
    <n v="1435"/>
    <n v="1"/>
    <x v="3"/>
    <x v="1"/>
    <n v="37"/>
    <n v="2"/>
    <s v="Medium"/>
    <n v="2"/>
    <s v="Junior"/>
    <x v="2"/>
    <n v="4"/>
    <x v="0"/>
    <x v="0"/>
    <n v="5810"/>
    <x v="0"/>
    <n v="22604"/>
    <n v="1"/>
    <s v="Y"/>
    <x v="1"/>
    <n v="16"/>
    <n v="3"/>
    <s v="Meet Expect"/>
    <n v="3"/>
    <s v="High"/>
    <n v="80"/>
    <n v="0"/>
    <s v="None"/>
    <n v="10"/>
    <s v="6-10"/>
    <n v="2"/>
    <n v="2"/>
    <x v="2"/>
    <n v="10"/>
    <s v="Veteran"/>
    <n v="4"/>
    <n v="1"/>
    <x v="1"/>
    <n v="8"/>
    <n v="0"/>
    <m/>
    <m/>
    <n v="0"/>
    <m/>
    <n v="0"/>
    <m/>
    <n v="0"/>
    <m/>
    <n v="0"/>
    <m/>
    <n v="0"/>
    <m/>
    <m/>
    <m/>
    <m/>
    <m/>
    <m/>
    <m/>
    <m/>
    <x v="0"/>
    <m/>
    <m/>
    <m/>
    <m/>
    <m/>
    <b v="1"/>
    <b v="1"/>
    <b v="1"/>
    <n v="0"/>
    <n v="0"/>
  </r>
  <r>
    <n v="36"/>
    <x v="1"/>
    <x v="0"/>
    <n v="329"/>
    <x v="0"/>
    <n v="16"/>
    <s v="Far"/>
    <n v="4"/>
    <s v="Master"/>
    <s v="Marketing"/>
    <n v="1"/>
    <n v="1436"/>
    <n v="3"/>
    <x v="1"/>
    <x v="0"/>
    <n v="98"/>
    <n v="2"/>
    <s v="Medium"/>
    <n v="2"/>
    <s v="Junior"/>
    <x v="0"/>
    <n v="1"/>
    <x v="3"/>
    <x v="1"/>
    <n v="5647"/>
    <x v="0"/>
    <n v="13494"/>
    <n v="4"/>
    <s v="Y"/>
    <x v="1"/>
    <n v="13"/>
    <n v="3"/>
    <s v="Meet Expect"/>
    <n v="1"/>
    <s v="Low"/>
    <n v="80"/>
    <n v="2"/>
    <s v="Medium"/>
    <n v="11"/>
    <s v="11-20"/>
    <n v="3"/>
    <n v="2"/>
    <x v="2"/>
    <n v="3"/>
    <s v="Early Career"/>
    <n v="2"/>
    <n v="0"/>
    <x v="0"/>
    <n v="2"/>
    <n v="0"/>
    <m/>
    <m/>
    <n v="0"/>
    <m/>
    <n v="0"/>
    <m/>
    <n v="0"/>
    <m/>
    <n v="0"/>
    <m/>
    <n v="0"/>
    <m/>
    <m/>
    <m/>
    <m/>
    <m/>
    <m/>
    <m/>
    <m/>
    <x v="0"/>
    <m/>
    <m/>
    <m/>
    <m/>
    <m/>
    <b v="1"/>
    <b v="1"/>
    <b v="1"/>
    <n v="0"/>
    <n v="0"/>
  </r>
  <r>
    <n v="47"/>
    <x v="1"/>
    <x v="0"/>
    <n v="465"/>
    <x v="1"/>
    <n v="1"/>
    <s v="Near"/>
    <n v="3"/>
    <s v="Bachelor"/>
    <s v="Technical Degree"/>
    <n v="1"/>
    <n v="1438"/>
    <n v="1"/>
    <x v="3"/>
    <x v="1"/>
    <n v="74"/>
    <n v="3"/>
    <s v="High"/>
    <n v="1"/>
    <s v="Entry Level"/>
    <x v="1"/>
    <n v="4"/>
    <x v="0"/>
    <x v="1"/>
    <n v="3420"/>
    <x v="0"/>
    <n v="10205"/>
    <n v="7"/>
    <s v="Y"/>
    <x v="1"/>
    <n v="12"/>
    <n v="3"/>
    <s v="Meet Expect"/>
    <n v="3"/>
    <s v="High"/>
    <n v="80"/>
    <n v="1"/>
    <s v="Basic"/>
    <n v="17"/>
    <s v="11-20"/>
    <n v="2"/>
    <n v="2"/>
    <x v="2"/>
    <n v="6"/>
    <s v="Experienced"/>
    <n v="5"/>
    <n v="1"/>
    <x v="1"/>
    <n v="2"/>
    <n v="0"/>
    <m/>
    <m/>
    <n v="0"/>
    <m/>
    <n v="0"/>
    <m/>
    <n v="0"/>
    <m/>
    <n v="0"/>
    <m/>
    <n v="0"/>
    <m/>
    <m/>
    <m/>
    <m/>
    <m/>
    <m/>
    <m/>
    <m/>
    <x v="1"/>
    <m/>
    <m/>
    <m/>
    <m/>
    <m/>
    <b v="1"/>
    <b v="1"/>
    <b v="1"/>
    <n v="0"/>
    <n v="0"/>
  </r>
  <r>
    <n v="25"/>
    <x v="0"/>
    <x v="0"/>
    <n v="383"/>
    <x v="0"/>
    <n v="9"/>
    <s v="Near"/>
    <n v="2"/>
    <s v="College"/>
    <s v="Life Sciences"/>
    <n v="1"/>
    <n v="1439"/>
    <n v="1"/>
    <x v="3"/>
    <x v="1"/>
    <n v="68"/>
    <n v="2"/>
    <s v="Medium"/>
    <n v="1"/>
    <s v="Entry Level"/>
    <x v="6"/>
    <n v="1"/>
    <x v="3"/>
    <x v="1"/>
    <n v="4400"/>
    <x v="0"/>
    <n v="15182"/>
    <n v="3"/>
    <s v="Y"/>
    <x v="1"/>
    <n v="12"/>
    <n v="3"/>
    <s v="Meet Expect"/>
    <n v="1"/>
    <s v="Low"/>
    <n v="80"/>
    <n v="0"/>
    <s v="None"/>
    <n v="6"/>
    <s v="6-10"/>
    <n v="2"/>
    <n v="3"/>
    <x v="1"/>
    <n v="3"/>
    <s v="Early Career"/>
    <n v="2"/>
    <n v="2"/>
    <x v="1"/>
    <n v="2"/>
    <n v="0"/>
    <m/>
    <m/>
    <n v="0"/>
    <m/>
    <n v="0"/>
    <m/>
    <n v="0"/>
    <m/>
    <n v="0"/>
    <m/>
    <n v="0"/>
    <m/>
    <m/>
    <m/>
    <m/>
    <m/>
    <m/>
    <m/>
    <m/>
    <x v="3"/>
    <m/>
    <m/>
    <m/>
    <m/>
    <m/>
    <b v="1"/>
    <b v="1"/>
    <b v="1"/>
    <n v="1"/>
    <n v="0"/>
  </r>
  <r>
    <n v="37"/>
    <x v="1"/>
    <x v="2"/>
    <n v="1413"/>
    <x v="1"/>
    <n v="5"/>
    <s v="Near"/>
    <n v="2"/>
    <s v="College"/>
    <s v="Technical Degree"/>
    <n v="1"/>
    <n v="1440"/>
    <n v="3"/>
    <x v="1"/>
    <x v="1"/>
    <n v="84"/>
    <n v="4"/>
    <s v="Very High"/>
    <n v="1"/>
    <s v="Entry Level"/>
    <x v="2"/>
    <n v="3"/>
    <x v="2"/>
    <x v="0"/>
    <n v="3500"/>
    <x v="0"/>
    <n v="25470"/>
    <n v="0"/>
    <s v="Y"/>
    <x v="1"/>
    <n v="14"/>
    <n v="3"/>
    <s v="Meet Expect"/>
    <n v="1"/>
    <s v="Low"/>
    <n v="80"/>
    <n v="0"/>
    <s v="None"/>
    <n v="7"/>
    <s v="6-10"/>
    <n v="2"/>
    <n v="1"/>
    <x v="0"/>
    <n v="6"/>
    <s v="Experienced"/>
    <n v="5"/>
    <n v="1"/>
    <x v="1"/>
    <n v="3"/>
    <n v="0"/>
    <m/>
    <m/>
    <n v="0"/>
    <m/>
    <n v="0"/>
    <m/>
    <n v="0"/>
    <m/>
    <n v="0"/>
    <m/>
    <n v="0"/>
    <m/>
    <m/>
    <m/>
    <m/>
    <m/>
    <m/>
    <m/>
    <m/>
    <x v="0"/>
    <m/>
    <m/>
    <m/>
    <m/>
    <m/>
    <b v="1"/>
    <b v="1"/>
    <b v="1"/>
    <n v="0"/>
    <n v="0"/>
  </r>
  <r>
    <n v="56"/>
    <x v="1"/>
    <x v="0"/>
    <n v="1255"/>
    <x v="1"/>
    <n v="1"/>
    <s v="Near"/>
    <n v="2"/>
    <s v="College"/>
    <s v="Life Sciences"/>
    <n v="1"/>
    <n v="1441"/>
    <n v="1"/>
    <x v="3"/>
    <x v="0"/>
    <n v="90"/>
    <n v="3"/>
    <s v="High"/>
    <n v="1"/>
    <s v="Entry Level"/>
    <x v="1"/>
    <n v="1"/>
    <x v="3"/>
    <x v="1"/>
    <n v="2066"/>
    <x v="1"/>
    <n v="10494"/>
    <n v="2"/>
    <s v="Y"/>
    <x v="1"/>
    <n v="22"/>
    <n v="4"/>
    <s v="Exceed Expect"/>
    <n v="4"/>
    <s v="Very High"/>
    <n v="80"/>
    <n v="1"/>
    <s v="Basic"/>
    <n v="5"/>
    <s v="0-5"/>
    <n v="3"/>
    <n v="4"/>
    <x v="3"/>
    <n v="3"/>
    <s v="Early Career"/>
    <n v="2"/>
    <n v="1"/>
    <x v="1"/>
    <n v="0"/>
    <n v="0"/>
    <m/>
    <m/>
    <n v="0"/>
    <m/>
    <n v="0"/>
    <m/>
    <n v="0"/>
    <m/>
    <n v="0"/>
    <m/>
    <n v="0"/>
    <m/>
    <m/>
    <m/>
    <m/>
    <m/>
    <m/>
    <m/>
    <m/>
    <x v="1"/>
    <m/>
    <m/>
    <m/>
    <m/>
    <m/>
    <b v="1"/>
    <b v="1"/>
    <b v="1"/>
    <n v="0"/>
    <n v="0"/>
  </r>
  <r>
    <n v="47"/>
    <x v="1"/>
    <x v="0"/>
    <n v="359"/>
    <x v="1"/>
    <n v="2"/>
    <s v="Near"/>
    <n v="4"/>
    <s v="Master"/>
    <s v="Medical"/>
    <n v="1"/>
    <n v="1443"/>
    <n v="1"/>
    <x v="3"/>
    <x v="0"/>
    <n v="82"/>
    <n v="3"/>
    <s v="High"/>
    <n v="4"/>
    <s v="Manager"/>
    <x v="7"/>
    <n v="3"/>
    <x v="2"/>
    <x v="1"/>
    <n v="17169"/>
    <x v="2"/>
    <n v="26703"/>
    <n v="3"/>
    <s v="Y"/>
    <x v="1"/>
    <n v="19"/>
    <n v="3"/>
    <s v="Meet Expect"/>
    <n v="2"/>
    <s v="Medium"/>
    <n v="80"/>
    <n v="2"/>
    <s v="Medium"/>
    <n v="26"/>
    <s v="20+"/>
    <n v="2"/>
    <n v="4"/>
    <x v="3"/>
    <n v="20"/>
    <s v="Veteran"/>
    <n v="17"/>
    <n v="5"/>
    <x v="2"/>
    <n v="6"/>
    <n v="0"/>
    <m/>
    <m/>
    <n v="0"/>
    <m/>
    <n v="0"/>
    <m/>
    <n v="0"/>
    <m/>
    <n v="0"/>
    <m/>
    <n v="0"/>
    <m/>
    <m/>
    <m/>
    <m/>
    <m/>
    <m/>
    <m/>
    <m/>
    <x v="1"/>
    <m/>
    <m/>
    <m/>
    <m/>
    <m/>
    <b v="1"/>
    <b v="1"/>
    <b v="1"/>
    <n v="0"/>
    <n v="0"/>
  </r>
  <r>
    <n v="24"/>
    <x v="1"/>
    <x v="0"/>
    <n v="1476"/>
    <x v="0"/>
    <n v="4"/>
    <s v="Near"/>
    <n v="1"/>
    <s v="Below College"/>
    <s v="Medical"/>
    <n v="1"/>
    <n v="1445"/>
    <n v="4"/>
    <x v="2"/>
    <x v="0"/>
    <n v="42"/>
    <n v="3"/>
    <s v="High"/>
    <n v="2"/>
    <s v="Junior"/>
    <x v="0"/>
    <n v="3"/>
    <x v="2"/>
    <x v="1"/>
    <n v="4162"/>
    <x v="0"/>
    <n v="15211"/>
    <n v="1"/>
    <s v="Y"/>
    <x v="0"/>
    <n v="12"/>
    <n v="3"/>
    <s v="Meet Expect"/>
    <n v="3"/>
    <s v="High"/>
    <n v="80"/>
    <n v="2"/>
    <s v="Medium"/>
    <n v="5"/>
    <s v="0-5"/>
    <n v="3"/>
    <n v="3"/>
    <x v="1"/>
    <n v="5"/>
    <s v="Experienced"/>
    <n v="4"/>
    <n v="0"/>
    <x v="0"/>
    <n v="3"/>
    <n v="0"/>
    <m/>
    <m/>
    <n v="0"/>
    <m/>
    <n v="0"/>
    <m/>
    <n v="0"/>
    <m/>
    <n v="0"/>
    <m/>
    <n v="0"/>
    <m/>
    <m/>
    <m/>
    <m/>
    <m/>
    <m/>
    <m/>
    <m/>
    <x v="3"/>
    <m/>
    <m/>
    <m/>
    <m/>
    <m/>
    <b v="1"/>
    <b v="1"/>
    <b v="1"/>
    <n v="0"/>
    <n v="1"/>
  </r>
  <r>
    <n v="32"/>
    <x v="1"/>
    <x v="0"/>
    <n v="601"/>
    <x v="0"/>
    <n v="7"/>
    <s v="Near"/>
    <n v="5"/>
    <s v="Doctor"/>
    <s v="Marketing"/>
    <n v="1"/>
    <n v="1446"/>
    <n v="4"/>
    <x v="2"/>
    <x v="1"/>
    <n v="97"/>
    <n v="3"/>
    <s v="High"/>
    <n v="2"/>
    <s v="Junior"/>
    <x v="0"/>
    <n v="4"/>
    <x v="0"/>
    <x v="1"/>
    <n v="9204"/>
    <x v="2"/>
    <n v="23343"/>
    <n v="4"/>
    <s v="Y"/>
    <x v="1"/>
    <n v="12"/>
    <n v="3"/>
    <s v="Meet Expect"/>
    <n v="3"/>
    <s v="High"/>
    <n v="80"/>
    <n v="1"/>
    <s v="Basic"/>
    <n v="7"/>
    <s v="6-10"/>
    <n v="3"/>
    <n v="2"/>
    <x v="2"/>
    <n v="4"/>
    <s v="Experienced"/>
    <n v="3"/>
    <n v="0"/>
    <x v="0"/>
    <n v="3"/>
    <n v="0"/>
    <m/>
    <m/>
    <n v="0"/>
    <m/>
    <n v="0"/>
    <m/>
    <n v="0"/>
    <m/>
    <n v="0"/>
    <m/>
    <n v="0"/>
    <m/>
    <m/>
    <m/>
    <m/>
    <m/>
    <m/>
    <m/>
    <m/>
    <x v="2"/>
    <m/>
    <m/>
    <m/>
    <m/>
    <m/>
    <b v="1"/>
    <b v="1"/>
    <b v="1"/>
    <n v="0"/>
    <n v="0"/>
  </r>
  <r>
    <n v="34"/>
    <x v="1"/>
    <x v="0"/>
    <n v="401"/>
    <x v="1"/>
    <n v="1"/>
    <s v="Near"/>
    <n v="3"/>
    <s v="Bachelor"/>
    <s v="Life Sciences"/>
    <n v="1"/>
    <n v="1447"/>
    <n v="4"/>
    <x v="2"/>
    <x v="0"/>
    <n v="86"/>
    <n v="2"/>
    <s v="Medium"/>
    <n v="1"/>
    <s v="Entry Level"/>
    <x v="2"/>
    <n v="2"/>
    <x v="1"/>
    <x v="1"/>
    <n v="3294"/>
    <x v="0"/>
    <n v="3708"/>
    <n v="5"/>
    <s v="Y"/>
    <x v="1"/>
    <n v="17"/>
    <n v="3"/>
    <s v="Meet Expect"/>
    <n v="1"/>
    <s v="Low"/>
    <n v="80"/>
    <n v="1"/>
    <s v="Basic"/>
    <n v="7"/>
    <s v="6-10"/>
    <n v="2"/>
    <n v="2"/>
    <x v="2"/>
    <n v="5"/>
    <s v="Experienced"/>
    <n v="4"/>
    <n v="0"/>
    <x v="0"/>
    <n v="2"/>
    <n v="0"/>
    <m/>
    <m/>
    <n v="0"/>
    <m/>
    <n v="0"/>
    <m/>
    <n v="0"/>
    <m/>
    <n v="0"/>
    <m/>
    <n v="0"/>
    <m/>
    <m/>
    <m/>
    <m/>
    <m/>
    <m/>
    <m/>
    <m/>
    <x v="2"/>
    <m/>
    <m/>
    <m/>
    <m/>
    <m/>
    <b v="1"/>
    <b v="1"/>
    <b v="1"/>
    <n v="0"/>
    <n v="0"/>
  </r>
  <r>
    <n v="41"/>
    <x v="1"/>
    <x v="0"/>
    <n v="1283"/>
    <x v="1"/>
    <n v="5"/>
    <s v="Near"/>
    <n v="5"/>
    <s v="Doctor"/>
    <s v="Medical"/>
    <n v="1"/>
    <n v="1448"/>
    <n v="2"/>
    <x v="0"/>
    <x v="1"/>
    <n v="90"/>
    <n v="4"/>
    <s v="Very High"/>
    <n v="1"/>
    <s v="Entry Level"/>
    <x v="1"/>
    <n v="3"/>
    <x v="2"/>
    <x v="1"/>
    <n v="2127"/>
    <x v="1"/>
    <n v="5561"/>
    <n v="2"/>
    <s v="Y"/>
    <x v="0"/>
    <n v="12"/>
    <n v="3"/>
    <s v="Meet Expect"/>
    <n v="1"/>
    <s v="Low"/>
    <n v="80"/>
    <n v="0"/>
    <s v="None"/>
    <n v="7"/>
    <s v="6-10"/>
    <n v="5"/>
    <n v="2"/>
    <x v="2"/>
    <n v="4"/>
    <s v="Experienced"/>
    <n v="2"/>
    <n v="0"/>
    <x v="0"/>
    <n v="3"/>
    <n v="0"/>
    <m/>
    <m/>
    <n v="0"/>
    <m/>
    <n v="0"/>
    <m/>
    <n v="0"/>
    <m/>
    <n v="0"/>
    <m/>
    <n v="0"/>
    <m/>
    <m/>
    <m/>
    <m/>
    <m/>
    <m/>
    <m/>
    <m/>
    <x v="0"/>
    <m/>
    <m/>
    <m/>
    <m/>
    <m/>
    <b v="1"/>
    <b v="1"/>
    <b v="1"/>
    <n v="0"/>
    <n v="1"/>
  </r>
  <r>
    <n v="40"/>
    <x v="1"/>
    <x v="2"/>
    <n v="663"/>
    <x v="1"/>
    <n v="9"/>
    <s v="Near"/>
    <n v="4"/>
    <s v="Master"/>
    <s v="Other"/>
    <n v="1"/>
    <n v="1449"/>
    <n v="3"/>
    <x v="1"/>
    <x v="1"/>
    <n v="81"/>
    <n v="3"/>
    <s v="High"/>
    <n v="2"/>
    <s v="Junior"/>
    <x v="2"/>
    <n v="3"/>
    <x v="2"/>
    <x v="2"/>
    <n v="3975"/>
    <x v="0"/>
    <n v="23099"/>
    <n v="3"/>
    <s v="Y"/>
    <x v="1"/>
    <n v="11"/>
    <n v="3"/>
    <s v="Meet Expect"/>
    <n v="3"/>
    <s v="High"/>
    <n v="80"/>
    <n v="2"/>
    <s v="Medium"/>
    <n v="11"/>
    <s v="11-20"/>
    <n v="2"/>
    <n v="4"/>
    <x v="3"/>
    <n v="8"/>
    <s v="Veteran"/>
    <n v="7"/>
    <n v="0"/>
    <x v="0"/>
    <n v="7"/>
    <n v="0"/>
    <m/>
    <m/>
    <n v="0"/>
    <m/>
    <n v="0"/>
    <m/>
    <n v="0"/>
    <m/>
    <n v="0"/>
    <m/>
    <n v="0"/>
    <m/>
    <m/>
    <m/>
    <m/>
    <m/>
    <m/>
    <m/>
    <m/>
    <x v="0"/>
    <m/>
    <m/>
    <m/>
    <m/>
    <m/>
    <b v="1"/>
    <b v="1"/>
    <b v="1"/>
    <n v="0"/>
    <n v="0"/>
  </r>
  <r>
    <n v="31"/>
    <x v="1"/>
    <x v="0"/>
    <n v="326"/>
    <x v="0"/>
    <n v="8"/>
    <s v="Near"/>
    <n v="2"/>
    <s v="College"/>
    <s v="Life Sciences"/>
    <n v="1"/>
    <n v="1453"/>
    <n v="1"/>
    <x v="3"/>
    <x v="1"/>
    <n v="31"/>
    <n v="3"/>
    <s v="High"/>
    <n v="3"/>
    <s v="Senior"/>
    <x v="0"/>
    <n v="4"/>
    <x v="0"/>
    <x v="2"/>
    <n v="10793"/>
    <x v="2"/>
    <n v="8386"/>
    <n v="1"/>
    <s v="Y"/>
    <x v="1"/>
    <n v="18"/>
    <n v="3"/>
    <s v="Meet Expect"/>
    <n v="1"/>
    <s v="Low"/>
    <n v="80"/>
    <n v="1"/>
    <s v="Basic"/>
    <n v="13"/>
    <s v="11-20"/>
    <n v="5"/>
    <n v="3"/>
    <x v="1"/>
    <n v="13"/>
    <s v="Veteran"/>
    <n v="7"/>
    <n v="9"/>
    <x v="2"/>
    <n v="9"/>
    <n v="0"/>
    <m/>
    <m/>
    <n v="0"/>
    <m/>
    <n v="0"/>
    <m/>
    <n v="0"/>
    <m/>
    <n v="0"/>
    <m/>
    <n v="0"/>
    <m/>
    <m/>
    <m/>
    <m/>
    <m/>
    <m/>
    <m/>
    <m/>
    <x v="2"/>
    <m/>
    <m/>
    <m/>
    <m/>
    <m/>
    <b v="1"/>
    <b v="1"/>
    <b v="1"/>
    <n v="0"/>
    <n v="0"/>
  </r>
  <r>
    <n v="46"/>
    <x v="0"/>
    <x v="0"/>
    <n v="377"/>
    <x v="0"/>
    <n v="9"/>
    <s v="Near"/>
    <n v="3"/>
    <s v="Bachelor"/>
    <s v="Marketing"/>
    <n v="1"/>
    <n v="1457"/>
    <n v="1"/>
    <x v="3"/>
    <x v="1"/>
    <n v="52"/>
    <n v="3"/>
    <s v="High"/>
    <n v="3"/>
    <s v="Senior"/>
    <x v="0"/>
    <n v="4"/>
    <x v="0"/>
    <x v="2"/>
    <n v="10096"/>
    <x v="2"/>
    <n v="15986"/>
    <n v="4"/>
    <s v="Y"/>
    <x v="1"/>
    <n v="11"/>
    <n v="3"/>
    <s v="Meet Expect"/>
    <n v="1"/>
    <s v="Low"/>
    <n v="80"/>
    <n v="1"/>
    <s v="Basic"/>
    <n v="28"/>
    <s v="20+"/>
    <n v="1"/>
    <n v="4"/>
    <x v="3"/>
    <n v="7"/>
    <s v="Experienced"/>
    <n v="7"/>
    <n v="4"/>
    <x v="2"/>
    <n v="3"/>
    <n v="0"/>
    <m/>
    <m/>
    <n v="0"/>
    <m/>
    <n v="0"/>
    <m/>
    <n v="0"/>
    <m/>
    <n v="0"/>
    <m/>
    <n v="0"/>
    <m/>
    <m/>
    <m/>
    <m/>
    <m/>
    <m/>
    <m/>
    <m/>
    <x v="1"/>
    <m/>
    <m/>
    <m/>
    <m/>
    <m/>
    <b v="1"/>
    <b v="1"/>
    <b v="1"/>
    <n v="1"/>
    <n v="0"/>
  </r>
  <r>
    <n v="39"/>
    <x v="0"/>
    <x v="2"/>
    <n v="592"/>
    <x v="1"/>
    <n v="2"/>
    <s v="Near"/>
    <n v="3"/>
    <s v="Bachelor"/>
    <s v="Life Sciences"/>
    <n v="1"/>
    <n v="1458"/>
    <n v="1"/>
    <x v="3"/>
    <x v="0"/>
    <n v="54"/>
    <n v="2"/>
    <s v="Medium"/>
    <n v="1"/>
    <s v="Entry Level"/>
    <x v="2"/>
    <n v="1"/>
    <x v="3"/>
    <x v="0"/>
    <n v="3646"/>
    <x v="0"/>
    <n v="17181"/>
    <n v="2"/>
    <s v="Y"/>
    <x v="0"/>
    <n v="23"/>
    <n v="4"/>
    <s v="Exceed Expect"/>
    <n v="2"/>
    <s v="Medium"/>
    <n v="80"/>
    <n v="0"/>
    <s v="None"/>
    <n v="11"/>
    <s v="11-20"/>
    <n v="2"/>
    <n v="4"/>
    <x v="3"/>
    <n v="1"/>
    <s v="New Employee"/>
    <n v="0"/>
    <n v="0"/>
    <x v="0"/>
    <n v="0"/>
    <n v="0"/>
    <m/>
    <m/>
    <n v="0"/>
    <m/>
    <n v="0"/>
    <m/>
    <n v="0"/>
    <m/>
    <n v="0"/>
    <m/>
    <n v="0"/>
    <m/>
    <m/>
    <m/>
    <m/>
    <m/>
    <m/>
    <m/>
    <m/>
    <x v="0"/>
    <m/>
    <m/>
    <m/>
    <m/>
    <m/>
    <b v="1"/>
    <b v="1"/>
    <b v="1"/>
    <n v="1"/>
    <n v="1"/>
  </r>
  <r>
    <n v="31"/>
    <x v="0"/>
    <x v="1"/>
    <n v="1445"/>
    <x v="1"/>
    <n v="1"/>
    <s v="Near"/>
    <n v="5"/>
    <s v="Doctor"/>
    <s v="Life Sciences"/>
    <n v="1"/>
    <n v="1459"/>
    <n v="3"/>
    <x v="1"/>
    <x v="0"/>
    <n v="100"/>
    <n v="4"/>
    <s v="Very High"/>
    <n v="3"/>
    <s v="Senior"/>
    <x v="3"/>
    <n v="2"/>
    <x v="1"/>
    <x v="0"/>
    <n v="7446"/>
    <x v="2"/>
    <n v="8931"/>
    <n v="1"/>
    <s v="Y"/>
    <x v="1"/>
    <n v="11"/>
    <n v="3"/>
    <s v="Meet Expect"/>
    <n v="1"/>
    <s v="Low"/>
    <n v="80"/>
    <n v="0"/>
    <s v="None"/>
    <n v="10"/>
    <s v="6-10"/>
    <n v="2"/>
    <n v="3"/>
    <x v="1"/>
    <n v="10"/>
    <s v="Veteran"/>
    <n v="8"/>
    <n v="4"/>
    <x v="2"/>
    <n v="7"/>
    <n v="0"/>
    <m/>
    <m/>
    <n v="0"/>
    <m/>
    <n v="0"/>
    <m/>
    <n v="0"/>
    <m/>
    <n v="0"/>
    <m/>
    <n v="0"/>
    <m/>
    <m/>
    <m/>
    <m/>
    <m/>
    <m/>
    <m/>
    <m/>
    <x v="2"/>
    <m/>
    <m/>
    <m/>
    <m/>
    <m/>
    <b v="1"/>
    <b v="1"/>
    <b v="1"/>
    <n v="1"/>
    <n v="0"/>
  </r>
  <r>
    <n v="45"/>
    <x v="1"/>
    <x v="0"/>
    <n v="1038"/>
    <x v="1"/>
    <n v="20"/>
    <s v="Far"/>
    <n v="3"/>
    <s v="Bachelor"/>
    <s v="Medical"/>
    <n v="1"/>
    <n v="1460"/>
    <n v="2"/>
    <x v="0"/>
    <x v="1"/>
    <n v="95"/>
    <n v="1"/>
    <s v="Low"/>
    <n v="3"/>
    <s v="Senior"/>
    <x v="4"/>
    <n v="1"/>
    <x v="3"/>
    <x v="2"/>
    <n v="10851"/>
    <x v="2"/>
    <n v="19863"/>
    <n v="2"/>
    <s v="Y"/>
    <x v="0"/>
    <n v="18"/>
    <n v="3"/>
    <s v="Meet Expect"/>
    <n v="2"/>
    <s v="Medium"/>
    <n v="80"/>
    <n v="1"/>
    <s v="Basic"/>
    <n v="24"/>
    <s v="20+"/>
    <n v="2"/>
    <n v="3"/>
    <x v="1"/>
    <n v="7"/>
    <s v="Experienced"/>
    <n v="7"/>
    <n v="0"/>
    <x v="0"/>
    <n v="7"/>
    <n v="0"/>
    <m/>
    <m/>
    <n v="0"/>
    <m/>
    <n v="0"/>
    <m/>
    <n v="0"/>
    <m/>
    <n v="0"/>
    <m/>
    <n v="0"/>
    <m/>
    <m/>
    <m/>
    <m/>
    <m/>
    <m/>
    <m/>
    <m/>
    <x v="0"/>
    <m/>
    <m/>
    <m/>
    <m/>
    <m/>
    <b v="1"/>
    <b v="1"/>
    <b v="1"/>
    <n v="0"/>
    <n v="1"/>
  </r>
  <r>
    <n v="31"/>
    <x v="1"/>
    <x v="0"/>
    <n v="1398"/>
    <x v="2"/>
    <n v="8"/>
    <s v="Near"/>
    <n v="2"/>
    <s v="College"/>
    <s v="Medical"/>
    <n v="1"/>
    <n v="1461"/>
    <n v="4"/>
    <x v="2"/>
    <x v="0"/>
    <n v="96"/>
    <n v="4"/>
    <s v="Very High"/>
    <n v="1"/>
    <s v="Entry Level"/>
    <x v="8"/>
    <n v="2"/>
    <x v="1"/>
    <x v="0"/>
    <n v="2109"/>
    <x v="1"/>
    <n v="24609"/>
    <n v="9"/>
    <s v="Y"/>
    <x v="1"/>
    <n v="18"/>
    <n v="3"/>
    <s v="Meet Expect"/>
    <n v="4"/>
    <s v="Very High"/>
    <n v="80"/>
    <n v="0"/>
    <s v="None"/>
    <n v="8"/>
    <s v="6-10"/>
    <n v="3"/>
    <n v="3"/>
    <x v="1"/>
    <n v="3"/>
    <s v="Early Career"/>
    <n v="2"/>
    <n v="0"/>
    <x v="0"/>
    <n v="2"/>
    <n v="0"/>
    <m/>
    <m/>
    <n v="0"/>
    <m/>
    <n v="0"/>
    <m/>
    <n v="0"/>
    <m/>
    <n v="0"/>
    <m/>
    <n v="0"/>
    <m/>
    <m/>
    <m/>
    <m/>
    <m/>
    <m/>
    <m/>
    <m/>
    <x v="2"/>
    <m/>
    <m/>
    <m/>
    <m/>
    <m/>
    <b v="1"/>
    <b v="1"/>
    <b v="1"/>
    <n v="0"/>
    <n v="0"/>
  </r>
  <r>
    <n v="31"/>
    <x v="0"/>
    <x v="1"/>
    <n v="523"/>
    <x v="1"/>
    <n v="2"/>
    <s v="Near"/>
    <n v="3"/>
    <s v="Bachelor"/>
    <s v="Life Sciences"/>
    <n v="1"/>
    <n v="1464"/>
    <n v="2"/>
    <x v="0"/>
    <x v="1"/>
    <n v="94"/>
    <n v="3"/>
    <s v="High"/>
    <n v="1"/>
    <s v="Entry Level"/>
    <x v="2"/>
    <n v="4"/>
    <x v="0"/>
    <x v="1"/>
    <n v="3722"/>
    <x v="0"/>
    <n v="21081"/>
    <n v="6"/>
    <s v="Y"/>
    <x v="0"/>
    <n v="13"/>
    <n v="3"/>
    <s v="Meet Expect"/>
    <n v="3"/>
    <s v="High"/>
    <n v="80"/>
    <n v="1"/>
    <s v="Basic"/>
    <n v="7"/>
    <s v="6-10"/>
    <n v="2"/>
    <n v="1"/>
    <x v="0"/>
    <n v="2"/>
    <s v="Early Career"/>
    <n v="2"/>
    <n v="2"/>
    <x v="1"/>
    <n v="2"/>
    <n v="0"/>
    <m/>
    <m/>
    <n v="0"/>
    <m/>
    <n v="0"/>
    <m/>
    <n v="0"/>
    <m/>
    <n v="0"/>
    <m/>
    <n v="0"/>
    <m/>
    <m/>
    <m/>
    <m/>
    <m/>
    <m/>
    <m/>
    <m/>
    <x v="2"/>
    <m/>
    <m/>
    <m/>
    <m/>
    <m/>
    <b v="1"/>
    <b v="1"/>
    <b v="1"/>
    <n v="1"/>
    <n v="1"/>
  </r>
  <r>
    <n v="45"/>
    <x v="1"/>
    <x v="0"/>
    <n v="1448"/>
    <x v="1"/>
    <n v="29"/>
    <s v="Very Far"/>
    <n v="3"/>
    <s v="Bachelor"/>
    <s v="Technical Degree"/>
    <n v="1"/>
    <n v="1465"/>
    <n v="2"/>
    <x v="0"/>
    <x v="1"/>
    <n v="55"/>
    <n v="3"/>
    <s v="High"/>
    <n v="3"/>
    <s v="Senior"/>
    <x v="3"/>
    <n v="4"/>
    <x v="0"/>
    <x v="1"/>
    <n v="9380"/>
    <x v="2"/>
    <n v="14720"/>
    <n v="4"/>
    <s v="Y"/>
    <x v="0"/>
    <n v="18"/>
    <n v="3"/>
    <s v="Meet Expect"/>
    <n v="4"/>
    <s v="Very High"/>
    <n v="80"/>
    <n v="2"/>
    <s v="Medium"/>
    <n v="10"/>
    <s v="6-10"/>
    <n v="4"/>
    <n v="4"/>
    <x v="3"/>
    <n v="3"/>
    <s v="Early Career"/>
    <n v="1"/>
    <n v="1"/>
    <x v="1"/>
    <n v="2"/>
    <n v="0"/>
    <m/>
    <m/>
    <n v="0"/>
    <m/>
    <n v="0"/>
    <m/>
    <n v="0"/>
    <m/>
    <n v="0"/>
    <m/>
    <n v="0"/>
    <m/>
    <m/>
    <m/>
    <m/>
    <m/>
    <m/>
    <m/>
    <m/>
    <x v="0"/>
    <m/>
    <m/>
    <m/>
    <m/>
    <m/>
    <b v="1"/>
    <b v="1"/>
    <b v="1"/>
    <n v="0"/>
    <n v="1"/>
  </r>
  <r>
    <n v="48"/>
    <x v="1"/>
    <x v="0"/>
    <n v="1221"/>
    <x v="0"/>
    <n v="7"/>
    <s v="Near"/>
    <n v="3"/>
    <s v="Bachelor"/>
    <s v="Marketing"/>
    <n v="1"/>
    <n v="1466"/>
    <n v="3"/>
    <x v="1"/>
    <x v="1"/>
    <n v="96"/>
    <n v="3"/>
    <s v="High"/>
    <n v="2"/>
    <s v="Junior"/>
    <x v="0"/>
    <n v="1"/>
    <x v="3"/>
    <x v="2"/>
    <n v="5486"/>
    <x v="0"/>
    <n v="24795"/>
    <n v="4"/>
    <s v="Y"/>
    <x v="1"/>
    <n v="11"/>
    <n v="3"/>
    <s v="Meet Expect"/>
    <n v="1"/>
    <s v="Low"/>
    <n v="80"/>
    <n v="3"/>
    <s v="High"/>
    <n v="15"/>
    <s v="11-20"/>
    <n v="3"/>
    <n v="3"/>
    <x v="1"/>
    <n v="2"/>
    <s v="Early Career"/>
    <n v="2"/>
    <n v="2"/>
    <x v="1"/>
    <n v="2"/>
    <n v="0"/>
    <m/>
    <m/>
    <n v="0"/>
    <m/>
    <n v="0"/>
    <m/>
    <n v="0"/>
    <m/>
    <n v="0"/>
    <m/>
    <n v="0"/>
    <m/>
    <m/>
    <m/>
    <m/>
    <m/>
    <m/>
    <m/>
    <m/>
    <x v="1"/>
    <m/>
    <m/>
    <m/>
    <m/>
    <m/>
    <b v="1"/>
    <b v="1"/>
    <b v="1"/>
    <n v="0"/>
    <n v="0"/>
  </r>
  <r>
    <n v="34"/>
    <x v="0"/>
    <x v="0"/>
    <n v="1107"/>
    <x v="2"/>
    <n v="9"/>
    <s v="Near"/>
    <n v="4"/>
    <s v="Master"/>
    <s v="Technical Degree"/>
    <n v="1"/>
    <n v="1467"/>
    <n v="1"/>
    <x v="3"/>
    <x v="0"/>
    <n v="52"/>
    <n v="3"/>
    <s v="High"/>
    <n v="1"/>
    <s v="Entry Level"/>
    <x v="8"/>
    <n v="3"/>
    <x v="2"/>
    <x v="1"/>
    <n v="2742"/>
    <x v="1"/>
    <n v="3072"/>
    <n v="1"/>
    <s v="Y"/>
    <x v="1"/>
    <n v="15"/>
    <n v="3"/>
    <s v="Meet Expect"/>
    <n v="4"/>
    <s v="Very High"/>
    <n v="80"/>
    <n v="0"/>
    <s v="None"/>
    <n v="2"/>
    <s v="0-5"/>
    <n v="0"/>
    <n v="3"/>
    <x v="1"/>
    <n v="2"/>
    <s v="Early Career"/>
    <n v="2"/>
    <n v="2"/>
    <x v="1"/>
    <n v="2"/>
    <n v="0"/>
    <m/>
    <m/>
    <n v="0"/>
    <m/>
    <n v="0"/>
    <m/>
    <n v="0"/>
    <m/>
    <n v="0"/>
    <m/>
    <n v="0"/>
    <m/>
    <m/>
    <m/>
    <m/>
    <m/>
    <m/>
    <m/>
    <m/>
    <x v="2"/>
    <m/>
    <m/>
    <m/>
    <m/>
    <m/>
    <b v="1"/>
    <b v="1"/>
    <b v="1"/>
    <n v="1"/>
    <n v="0"/>
  </r>
  <r>
    <n v="40"/>
    <x v="1"/>
    <x v="2"/>
    <n v="218"/>
    <x v="1"/>
    <n v="8"/>
    <s v="Near"/>
    <n v="1"/>
    <s v="Below College"/>
    <s v="Medical"/>
    <n v="1"/>
    <n v="1468"/>
    <n v="4"/>
    <x v="2"/>
    <x v="1"/>
    <n v="55"/>
    <n v="2"/>
    <s v="Medium"/>
    <n v="3"/>
    <s v="Senior"/>
    <x v="7"/>
    <n v="2"/>
    <x v="1"/>
    <x v="2"/>
    <n v="13757"/>
    <x v="2"/>
    <n v="25178"/>
    <n v="2"/>
    <s v="Y"/>
    <x v="1"/>
    <n v="11"/>
    <n v="3"/>
    <s v="Meet Expect"/>
    <n v="3"/>
    <s v="High"/>
    <n v="80"/>
    <n v="1"/>
    <s v="Basic"/>
    <n v="16"/>
    <s v="11-20"/>
    <n v="5"/>
    <n v="3"/>
    <x v="1"/>
    <n v="9"/>
    <s v="Veteran"/>
    <n v="8"/>
    <n v="4"/>
    <x v="2"/>
    <n v="8"/>
    <n v="0"/>
    <m/>
    <m/>
    <n v="0"/>
    <m/>
    <n v="0"/>
    <m/>
    <n v="0"/>
    <m/>
    <n v="0"/>
    <m/>
    <n v="0"/>
    <m/>
    <m/>
    <m/>
    <m/>
    <m/>
    <m/>
    <m/>
    <m/>
    <x v="0"/>
    <m/>
    <m/>
    <m/>
    <m/>
    <m/>
    <b v="1"/>
    <b v="1"/>
    <b v="1"/>
    <n v="0"/>
    <n v="0"/>
  </r>
  <r>
    <n v="28"/>
    <x v="1"/>
    <x v="0"/>
    <n v="866"/>
    <x v="0"/>
    <n v="5"/>
    <s v="Near"/>
    <n v="3"/>
    <s v="Bachelor"/>
    <s v="Medical"/>
    <n v="1"/>
    <n v="1469"/>
    <n v="4"/>
    <x v="2"/>
    <x v="1"/>
    <n v="84"/>
    <n v="3"/>
    <s v="High"/>
    <n v="2"/>
    <s v="Junior"/>
    <x v="0"/>
    <n v="1"/>
    <x v="3"/>
    <x v="0"/>
    <n v="8463"/>
    <x v="2"/>
    <n v="23490"/>
    <n v="0"/>
    <s v="Y"/>
    <x v="1"/>
    <n v="18"/>
    <n v="3"/>
    <s v="Meet Expect"/>
    <n v="4"/>
    <s v="Very High"/>
    <n v="80"/>
    <n v="0"/>
    <s v="None"/>
    <n v="6"/>
    <s v="6-10"/>
    <n v="4"/>
    <n v="3"/>
    <x v="1"/>
    <n v="5"/>
    <s v="Experienced"/>
    <n v="4"/>
    <n v="1"/>
    <x v="1"/>
    <n v="3"/>
    <n v="0"/>
    <m/>
    <m/>
    <n v="0"/>
    <m/>
    <n v="0"/>
    <m/>
    <n v="0"/>
    <m/>
    <n v="0"/>
    <m/>
    <n v="0"/>
    <m/>
    <m/>
    <m/>
    <m/>
    <m/>
    <m/>
    <m/>
    <m/>
    <x v="2"/>
    <m/>
    <m/>
    <m/>
    <m/>
    <m/>
    <b v="1"/>
    <b v="1"/>
    <b v="1"/>
    <n v="0"/>
    <n v="0"/>
  </r>
  <r>
    <n v="44"/>
    <x v="1"/>
    <x v="2"/>
    <n v="981"/>
    <x v="1"/>
    <n v="5"/>
    <s v="Near"/>
    <n v="3"/>
    <s v="Bachelor"/>
    <s v="Life Sciences"/>
    <n v="1"/>
    <n v="1471"/>
    <n v="3"/>
    <x v="1"/>
    <x v="1"/>
    <n v="90"/>
    <n v="2"/>
    <s v="Medium"/>
    <n v="1"/>
    <s v="Entry Level"/>
    <x v="2"/>
    <n v="3"/>
    <x v="2"/>
    <x v="0"/>
    <n v="3162"/>
    <x v="0"/>
    <n v="7973"/>
    <n v="3"/>
    <s v="Y"/>
    <x v="1"/>
    <n v="14"/>
    <n v="3"/>
    <s v="Meet Expect"/>
    <n v="4"/>
    <s v="Very High"/>
    <n v="80"/>
    <n v="0"/>
    <s v="None"/>
    <n v="7"/>
    <s v="6-10"/>
    <n v="5"/>
    <n v="3"/>
    <x v="1"/>
    <n v="5"/>
    <s v="Experienced"/>
    <n v="2"/>
    <n v="0"/>
    <x v="0"/>
    <n v="3"/>
    <n v="0"/>
    <m/>
    <m/>
    <n v="0"/>
    <m/>
    <n v="0"/>
    <m/>
    <n v="0"/>
    <m/>
    <n v="0"/>
    <m/>
    <n v="0"/>
    <m/>
    <m/>
    <m/>
    <m/>
    <m/>
    <m/>
    <m/>
    <m/>
    <x v="0"/>
    <m/>
    <m/>
    <m/>
    <m/>
    <m/>
    <b v="1"/>
    <b v="1"/>
    <b v="1"/>
    <n v="0"/>
    <n v="0"/>
  </r>
  <r>
    <n v="53"/>
    <x v="1"/>
    <x v="0"/>
    <n v="447"/>
    <x v="1"/>
    <n v="2"/>
    <s v="Near"/>
    <n v="3"/>
    <s v="Bachelor"/>
    <s v="Medical"/>
    <n v="1"/>
    <n v="1472"/>
    <n v="4"/>
    <x v="2"/>
    <x v="1"/>
    <n v="39"/>
    <n v="4"/>
    <s v="Very High"/>
    <n v="4"/>
    <s v="Manager"/>
    <x v="7"/>
    <n v="2"/>
    <x v="1"/>
    <x v="0"/>
    <n v="16598"/>
    <x v="2"/>
    <n v="19764"/>
    <n v="4"/>
    <s v="Y"/>
    <x v="1"/>
    <n v="12"/>
    <n v="3"/>
    <s v="Meet Expect"/>
    <n v="2"/>
    <s v="Medium"/>
    <n v="80"/>
    <n v="0"/>
    <s v="None"/>
    <n v="35"/>
    <s v="20+"/>
    <n v="2"/>
    <n v="2"/>
    <x v="2"/>
    <n v="9"/>
    <s v="Veteran"/>
    <n v="8"/>
    <n v="8"/>
    <x v="2"/>
    <n v="8"/>
    <n v="0"/>
    <m/>
    <m/>
    <n v="0"/>
    <m/>
    <n v="0"/>
    <m/>
    <n v="0"/>
    <m/>
    <n v="0"/>
    <m/>
    <n v="0"/>
    <m/>
    <m/>
    <m/>
    <m/>
    <m/>
    <m/>
    <m/>
    <m/>
    <x v="1"/>
    <m/>
    <m/>
    <m/>
    <m/>
    <m/>
    <b v="1"/>
    <b v="1"/>
    <b v="1"/>
    <n v="0"/>
    <n v="0"/>
  </r>
  <r>
    <n v="49"/>
    <x v="1"/>
    <x v="0"/>
    <n v="1495"/>
    <x v="1"/>
    <n v="5"/>
    <s v="Near"/>
    <n v="4"/>
    <s v="Master"/>
    <s v="Technical Degree"/>
    <n v="1"/>
    <n v="1473"/>
    <n v="1"/>
    <x v="3"/>
    <x v="1"/>
    <n v="96"/>
    <n v="3"/>
    <s v="High"/>
    <n v="2"/>
    <s v="Junior"/>
    <x v="4"/>
    <n v="3"/>
    <x v="2"/>
    <x v="1"/>
    <n v="6651"/>
    <x v="0"/>
    <n v="21534"/>
    <n v="2"/>
    <s v="Y"/>
    <x v="1"/>
    <n v="14"/>
    <n v="3"/>
    <s v="Meet Expect"/>
    <n v="2"/>
    <s v="Medium"/>
    <n v="80"/>
    <n v="1"/>
    <s v="Basic"/>
    <n v="20"/>
    <s v="11-20"/>
    <n v="0"/>
    <n v="2"/>
    <x v="2"/>
    <n v="3"/>
    <s v="Early Career"/>
    <n v="2"/>
    <n v="1"/>
    <x v="1"/>
    <n v="2"/>
    <n v="0"/>
    <m/>
    <m/>
    <n v="0"/>
    <m/>
    <n v="0"/>
    <m/>
    <n v="0"/>
    <m/>
    <n v="0"/>
    <m/>
    <n v="0"/>
    <m/>
    <m/>
    <m/>
    <m/>
    <m/>
    <m/>
    <m/>
    <m/>
    <x v="1"/>
    <m/>
    <m/>
    <m/>
    <m/>
    <m/>
    <b v="1"/>
    <b v="1"/>
    <b v="1"/>
    <n v="0"/>
    <n v="0"/>
  </r>
  <r>
    <n v="40"/>
    <x v="1"/>
    <x v="0"/>
    <n v="896"/>
    <x v="1"/>
    <n v="2"/>
    <s v="Near"/>
    <n v="3"/>
    <s v="Bachelor"/>
    <s v="Medical"/>
    <n v="1"/>
    <n v="1474"/>
    <n v="3"/>
    <x v="1"/>
    <x v="1"/>
    <n v="68"/>
    <n v="3"/>
    <s v="High"/>
    <n v="1"/>
    <s v="Entry Level"/>
    <x v="1"/>
    <n v="3"/>
    <x v="2"/>
    <x v="2"/>
    <n v="2345"/>
    <x v="1"/>
    <n v="8045"/>
    <n v="2"/>
    <s v="Y"/>
    <x v="1"/>
    <n v="14"/>
    <n v="3"/>
    <s v="Meet Expect"/>
    <n v="3"/>
    <s v="High"/>
    <n v="80"/>
    <n v="1"/>
    <s v="Basic"/>
    <n v="8"/>
    <s v="6-10"/>
    <n v="3"/>
    <n v="4"/>
    <x v="3"/>
    <n v="3"/>
    <s v="Early Career"/>
    <n v="1"/>
    <n v="1"/>
    <x v="1"/>
    <n v="2"/>
    <n v="0"/>
    <m/>
    <m/>
    <n v="0"/>
    <m/>
    <n v="0"/>
    <m/>
    <n v="0"/>
    <m/>
    <n v="0"/>
    <m/>
    <n v="0"/>
    <m/>
    <m/>
    <m/>
    <m/>
    <m/>
    <m/>
    <m/>
    <m/>
    <x v="0"/>
    <m/>
    <m/>
    <m/>
    <m/>
    <m/>
    <b v="1"/>
    <b v="1"/>
    <b v="1"/>
    <n v="0"/>
    <n v="0"/>
  </r>
  <r>
    <n v="44"/>
    <x v="1"/>
    <x v="0"/>
    <n v="1467"/>
    <x v="1"/>
    <n v="20"/>
    <s v="Far"/>
    <n v="3"/>
    <s v="Bachelor"/>
    <s v="Life Sciences"/>
    <n v="1"/>
    <n v="1475"/>
    <n v="4"/>
    <x v="2"/>
    <x v="1"/>
    <n v="49"/>
    <n v="3"/>
    <s v="High"/>
    <n v="1"/>
    <s v="Entry Level"/>
    <x v="1"/>
    <n v="2"/>
    <x v="1"/>
    <x v="0"/>
    <n v="3420"/>
    <x v="0"/>
    <n v="21158"/>
    <n v="1"/>
    <s v="Y"/>
    <x v="1"/>
    <n v="13"/>
    <n v="3"/>
    <s v="Meet Expect"/>
    <n v="3"/>
    <s v="High"/>
    <n v="80"/>
    <n v="0"/>
    <s v="None"/>
    <n v="6"/>
    <s v="6-10"/>
    <n v="3"/>
    <n v="2"/>
    <x v="2"/>
    <n v="5"/>
    <s v="Experienced"/>
    <n v="2"/>
    <n v="1"/>
    <x v="1"/>
    <n v="3"/>
    <n v="0"/>
    <m/>
    <m/>
    <n v="0"/>
    <m/>
    <n v="0"/>
    <m/>
    <n v="0"/>
    <m/>
    <n v="0"/>
    <m/>
    <n v="0"/>
    <m/>
    <m/>
    <m/>
    <m/>
    <m/>
    <m/>
    <m/>
    <m/>
    <x v="0"/>
    <m/>
    <m/>
    <m/>
    <m/>
    <m/>
    <b v="1"/>
    <b v="1"/>
    <b v="1"/>
    <n v="0"/>
    <n v="0"/>
  </r>
  <r>
    <n v="33"/>
    <x v="1"/>
    <x v="1"/>
    <n v="430"/>
    <x v="0"/>
    <n v="7"/>
    <s v="Near"/>
    <n v="3"/>
    <s v="Bachelor"/>
    <s v="Medical"/>
    <n v="1"/>
    <n v="1477"/>
    <n v="4"/>
    <x v="2"/>
    <x v="1"/>
    <n v="54"/>
    <n v="3"/>
    <s v="High"/>
    <n v="2"/>
    <s v="Junior"/>
    <x v="0"/>
    <n v="1"/>
    <x v="3"/>
    <x v="1"/>
    <n v="4373"/>
    <x v="0"/>
    <n v="17456"/>
    <n v="0"/>
    <s v="Y"/>
    <x v="1"/>
    <n v="14"/>
    <n v="3"/>
    <s v="Meet Expect"/>
    <n v="1"/>
    <s v="Low"/>
    <n v="80"/>
    <n v="2"/>
    <s v="Medium"/>
    <n v="5"/>
    <s v="0-5"/>
    <n v="2"/>
    <n v="3"/>
    <x v="1"/>
    <n v="4"/>
    <s v="Experienced"/>
    <n v="3"/>
    <n v="0"/>
    <x v="0"/>
    <n v="3"/>
    <n v="0"/>
    <m/>
    <m/>
    <n v="0"/>
    <m/>
    <n v="0"/>
    <m/>
    <n v="0"/>
    <m/>
    <n v="0"/>
    <m/>
    <n v="0"/>
    <m/>
    <m/>
    <m/>
    <m/>
    <m/>
    <m/>
    <m/>
    <m/>
    <x v="2"/>
    <m/>
    <m/>
    <m/>
    <m/>
    <m/>
    <b v="1"/>
    <b v="1"/>
    <b v="1"/>
    <n v="0"/>
    <n v="0"/>
  </r>
  <r>
    <n v="34"/>
    <x v="1"/>
    <x v="0"/>
    <n v="1326"/>
    <x v="0"/>
    <n v="3"/>
    <s v="Near"/>
    <n v="3"/>
    <s v="Bachelor"/>
    <s v="Other"/>
    <n v="1"/>
    <n v="1478"/>
    <n v="4"/>
    <x v="2"/>
    <x v="1"/>
    <n v="81"/>
    <n v="1"/>
    <s v="Low"/>
    <n v="2"/>
    <s v="Junior"/>
    <x v="0"/>
    <n v="1"/>
    <x v="3"/>
    <x v="0"/>
    <n v="4759"/>
    <x v="0"/>
    <n v="15891"/>
    <n v="3"/>
    <s v="Y"/>
    <x v="1"/>
    <n v="18"/>
    <n v="3"/>
    <s v="Meet Expect"/>
    <n v="4"/>
    <s v="Very High"/>
    <n v="80"/>
    <n v="0"/>
    <s v="None"/>
    <n v="15"/>
    <s v="11-20"/>
    <n v="2"/>
    <n v="3"/>
    <x v="1"/>
    <n v="13"/>
    <s v="Veteran"/>
    <n v="9"/>
    <n v="3"/>
    <x v="1"/>
    <n v="12"/>
    <n v="0"/>
    <m/>
    <m/>
    <n v="0"/>
    <m/>
    <n v="0"/>
    <m/>
    <n v="0"/>
    <m/>
    <n v="0"/>
    <m/>
    <n v="0"/>
    <m/>
    <m/>
    <m/>
    <m/>
    <m/>
    <m/>
    <m/>
    <m/>
    <x v="2"/>
    <m/>
    <m/>
    <m/>
    <m/>
    <m/>
    <b v="1"/>
    <b v="1"/>
    <b v="1"/>
    <n v="0"/>
    <n v="0"/>
  </r>
  <r>
    <n v="30"/>
    <x v="1"/>
    <x v="0"/>
    <n v="1358"/>
    <x v="0"/>
    <n v="16"/>
    <s v="Far"/>
    <n v="1"/>
    <s v="Below College"/>
    <s v="Life Sciences"/>
    <n v="1"/>
    <n v="1479"/>
    <n v="4"/>
    <x v="2"/>
    <x v="1"/>
    <n v="96"/>
    <n v="3"/>
    <s v="High"/>
    <n v="2"/>
    <s v="Junior"/>
    <x v="0"/>
    <n v="3"/>
    <x v="2"/>
    <x v="1"/>
    <n v="5301"/>
    <x v="0"/>
    <n v="2939"/>
    <n v="8"/>
    <s v="Y"/>
    <x v="1"/>
    <n v="15"/>
    <n v="3"/>
    <s v="Meet Expect"/>
    <n v="3"/>
    <s v="High"/>
    <n v="80"/>
    <n v="2"/>
    <s v="Medium"/>
    <n v="4"/>
    <s v="0-5"/>
    <n v="2"/>
    <n v="2"/>
    <x v="2"/>
    <n v="2"/>
    <s v="Early Career"/>
    <n v="1"/>
    <n v="2"/>
    <x v="1"/>
    <n v="2"/>
    <n v="0"/>
    <m/>
    <m/>
    <n v="0"/>
    <m/>
    <n v="0"/>
    <m/>
    <n v="0"/>
    <m/>
    <n v="0"/>
    <m/>
    <n v="0"/>
    <m/>
    <m/>
    <m/>
    <m/>
    <m/>
    <m/>
    <m/>
    <m/>
    <x v="2"/>
    <m/>
    <m/>
    <m/>
    <m/>
    <m/>
    <b v="1"/>
    <b v="1"/>
    <b v="1"/>
    <n v="0"/>
    <n v="0"/>
  </r>
  <r>
    <n v="42"/>
    <x v="1"/>
    <x v="1"/>
    <n v="748"/>
    <x v="1"/>
    <n v="9"/>
    <s v="Near"/>
    <n v="2"/>
    <s v="College"/>
    <s v="Medical"/>
    <n v="1"/>
    <n v="1480"/>
    <n v="1"/>
    <x v="3"/>
    <x v="0"/>
    <n v="74"/>
    <n v="3"/>
    <s v="High"/>
    <n v="1"/>
    <s v="Entry Level"/>
    <x v="2"/>
    <n v="4"/>
    <x v="0"/>
    <x v="0"/>
    <n v="3673"/>
    <x v="0"/>
    <n v="16458"/>
    <n v="1"/>
    <s v="Y"/>
    <x v="1"/>
    <n v="13"/>
    <n v="3"/>
    <s v="Meet Expect"/>
    <n v="3"/>
    <s v="High"/>
    <n v="80"/>
    <n v="0"/>
    <s v="None"/>
    <n v="12"/>
    <s v="11-20"/>
    <n v="3"/>
    <n v="3"/>
    <x v="1"/>
    <n v="12"/>
    <s v="Veteran"/>
    <n v="9"/>
    <n v="5"/>
    <x v="2"/>
    <n v="8"/>
    <n v="0"/>
    <m/>
    <m/>
    <n v="0"/>
    <m/>
    <n v="0"/>
    <m/>
    <n v="0"/>
    <m/>
    <n v="0"/>
    <m/>
    <n v="0"/>
    <m/>
    <m/>
    <m/>
    <m/>
    <m/>
    <m/>
    <m/>
    <m/>
    <x v="0"/>
    <m/>
    <m/>
    <m/>
    <m/>
    <m/>
    <b v="1"/>
    <b v="1"/>
    <b v="1"/>
    <n v="0"/>
    <n v="0"/>
  </r>
  <r>
    <n v="44"/>
    <x v="1"/>
    <x v="1"/>
    <n v="383"/>
    <x v="0"/>
    <n v="1"/>
    <s v="Near"/>
    <n v="5"/>
    <s v="Doctor"/>
    <s v="Marketing"/>
    <n v="1"/>
    <n v="1481"/>
    <n v="1"/>
    <x v="3"/>
    <x v="0"/>
    <n v="79"/>
    <n v="3"/>
    <s v="High"/>
    <n v="2"/>
    <s v="Junior"/>
    <x v="0"/>
    <n v="3"/>
    <x v="2"/>
    <x v="1"/>
    <n v="4768"/>
    <x v="0"/>
    <n v="9282"/>
    <n v="7"/>
    <s v="Y"/>
    <x v="1"/>
    <n v="12"/>
    <n v="3"/>
    <s v="Meet Expect"/>
    <n v="3"/>
    <s v="High"/>
    <n v="80"/>
    <n v="1"/>
    <s v="Basic"/>
    <n v="11"/>
    <s v="11-20"/>
    <n v="4"/>
    <n v="2"/>
    <x v="2"/>
    <n v="1"/>
    <s v="New Employee"/>
    <n v="0"/>
    <n v="0"/>
    <x v="0"/>
    <n v="0"/>
    <n v="0"/>
    <m/>
    <m/>
    <n v="0"/>
    <m/>
    <n v="0"/>
    <m/>
    <n v="0"/>
    <m/>
    <n v="0"/>
    <m/>
    <n v="0"/>
    <m/>
    <m/>
    <m/>
    <m/>
    <m/>
    <m/>
    <m/>
    <m/>
    <x v="0"/>
    <m/>
    <m/>
    <m/>
    <m/>
    <m/>
    <b v="1"/>
    <b v="1"/>
    <b v="1"/>
    <n v="0"/>
    <n v="0"/>
  </r>
  <r>
    <n v="30"/>
    <x v="1"/>
    <x v="2"/>
    <n v="990"/>
    <x v="1"/>
    <n v="7"/>
    <s v="Near"/>
    <n v="3"/>
    <s v="Bachelor"/>
    <s v="Technical Degree"/>
    <n v="1"/>
    <n v="1482"/>
    <n v="3"/>
    <x v="1"/>
    <x v="1"/>
    <n v="64"/>
    <n v="3"/>
    <s v="High"/>
    <n v="1"/>
    <s v="Entry Level"/>
    <x v="1"/>
    <n v="3"/>
    <x v="2"/>
    <x v="2"/>
    <n v="1274"/>
    <x v="1"/>
    <n v="7152"/>
    <n v="1"/>
    <s v="Y"/>
    <x v="1"/>
    <n v="13"/>
    <n v="3"/>
    <s v="Meet Expect"/>
    <n v="2"/>
    <s v="Medium"/>
    <n v="80"/>
    <n v="2"/>
    <s v="Medium"/>
    <n v="1"/>
    <s v="0-5"/>
    <n v="2"/>
    <n v="2"/>
    <x v="2"/>
    <n v="1"/>
    <s v="New Employee"/>
    <n v="0"/>
    <n v="0"/>
    <x v="0"/>
    <n v="0"/>
    <n v="0"/>
    <m/>
    <m/>
    <n v="0"/>
    <m/>
    <n v="0"/>
    <m/>
    <n v="0"/>
    <m/>
    <n v="0"/>
    <m/>
    <n v="0"/>
    <m/>
    <m/>
    <m/>
    <m/>
    <m/>
    <m/>
    <m/>
    <m/>
    <x v="2"/>
    <m/>
    <m/>
    <m/>
    <m/>
    <m/>
    <b v="1"/>
    <b v="1"/>
    <b v="1"/>
    <n v="0"/>
    <n v="0"/>
  </r>
  <r>
    <n v="57"/>
    <x v="1"/>
    <x v="0"/>
    <n v="405"/>
    <x v="1"/>
    <n v="1"/>
    <s v="Near"/>
    <n v="2"/>
    <s v="College"/>
    <s v="Life Sciences"/>
    <n v="1"/>
    <n v="1483"/>
    <n v="2"/>
    <x v="0"/>
    <x v="1"/>
    <n v="93"/>
    <n v="4"/>
    <s v="Very High"/>
    <n v="2"/>
    <s v="Junior"/>
    <x v="1"/>
    <n v="3"/>
    <x v="2"/>
    <x v="1"/>
    <n v="4900"/>
    <x v="0"/>
    <n v="2721"/>
    <n v="0"/>
    <s v="Y"/>
    <x v="1"/>
    <n v="24"/>
    <n v="4"/>
    <s v="Exceed Expect"/>
    <n v="1"/>
    <s v="Low"/>
    <n v="80"/>
    <n v="1"/>
    <s v="Basic"/>
    <n v="13"/>
    <s v="11-20"/>
    <n v="2"/>
    <n v="2"/>
    <x v="2"/>
    <n v="12"/>
    <s v="Veteran"/>
    <n v="9"/>
    <n v="2"/>
    <x v="1"/>
    <n v="8"/>
    <n v="0"/>
    <m/>
    <m/>
    <n v="0"/>
    <m/>
    <n v="0"/>
    <m/>
    <n v="0"/>
    <m/>
    <n v="0"/>
    <m/>
    <n v="0"/>
    <m/>
    <m/>
    <m/>
    <m/>
    <m/>
    <m/>
    <m/>
    <m/>
    <x v="1"/>
    <m/>
    <m/>
    <m/>
    <m/>
    <m/>
    <b v="1"/>
    <b v="1"/>
    <b v="1"/>
    <n v="0"/>
    <n v="0"/>
  </r>
  <r>
    <n v="49"/>
    <x v="1"/>
    <x v="0"/>
    <n v="1490"/>
    <x v="1"/>
    <n v="7"/>
    <s v="Near"/>
    <n v="4"/>
    <s v="Master"/>
    <s v="Life Sciences"/>
    <n v="1"/>
    <n v="1484"/>
    <n v="3"/>
    <x v="1"/>
    <x v="1"/>
    <n v="35"/>
    <n v="3"/>
    <s v="High"/>
    <n v="3"/>
    <s v="Senior"/>
    <x v="4"/>
    <n v="2"/>
    <x v="1"/>
    <x v="2"/>
    <n v="10466"/>
    <x v="2"/>
    <n v="20948"/>
    <n v="3"/>
    <s v="Y"/>
    <x v="1"/>
    <n v="14"/>
    <n v="3"/>
    <s v="Meet Expect"/>
    <n v="2"/>
    <s v="Medium"/>
    <n v="80"/>
    <n v="2"/>
    <s v="Medium"/>
    <n v="29"/>
    <s v="20+"/>
    <n v="3"/>
    <n v="3"/>
    <x v="1"/>
    <n v="8"/>
    <s v="Veteran"/>
    <n v="7"/>
    <n v="0"/>
    <x v="0"/>
    <n v="7"/>
    <n v="0"/>
    <m/>
    <m/>
    <n v="0"/>
    <m/>
    <n v="0"/>
    <m/>
    <n v="0"/>
    <m/>
    <n v="0"/>
    <m/>
    <n v="0"/>
    <m/>
    <m/>
    <m/>
    <m/>
    <m/>
    <m/>
    <m/>
    <m/>
    <x v="1"/>
    <m/>
    <m/>
    <m/>
    <m/>
    <m/>
    <b v="1"/>
    <b v="1"/>
    <b v="1"/>
    <n v="0"/>
    <n v="0"/>
  </r>
  <r>
    <n v="34"/>
    <x v="1"/>
    <x v="1"/>
    <n v="829"/>
    <x v="1"/>
    <n v="15"/>
    <s v="Far"/>
    <n v="3"/>
    <s v="Bachelor"/>
    <s v="Medical"/>
    <n v="1"/>
    <n v="1485"/>
    <n v="2"/>
    <x v="0"/>
    <x v="1"/>
    <n v="71"/>
    <n v="3"/>
    <s v="High"/>
    <n v="4"/>
    <s v="Manager"/>
    <x v="7"/>
    <n v="1"/>
    <x v="3"/>
    <x v="2"/>
    <n v="17007"/>
    <x v="2"/>
    <n v="11929"/>
    <n v="7"/>
    <s v="Y"/>
    <x v="1"/>
    <n v="14"/>
    <n v="3"/>
    <s v="Meet Expect"/>
    <n v="4"/>
    <s v="Very High"/>
    <n v="80"/>
    <n v="2"/>
    <s v="Medium"/>
    <n v="16"/>
    <s v="11-20"/>
    <n v="3"/>
    <n v="2"/>
    <x v="2"/>
    <n v="14"/>
    <s v="Veteran"/>
    <n v="8"/>
    <n v="6"/>
    <x v="2"/>
    <n v="9"/>
    <n v="0"/>
    <m/>
    <m/>
    <n v="0"/>
    <m/>
    <n v="0"/>
    <m/>
    <n v="0"/>
    <m/>
    <n v="0"/>
    <m/>
    <n v="0"/>
    <m/>
    <m/>
    <m/>
    <m/>
    <m/>
    <m/>
    <m/>
    <m/>
    <x v="2"/>
    <m/>
    <m/>
    <m/>
    <m/>
    <m/>
    <b v="1"/>
    <b v="1"/>
    <b v="1"/>
    <n v="0"/>
    <n v="0"/>
  </r>
  <r>
    <n v="28"/>
    <x v="0"/>
    <x v="1"/>
    <n v="1496"/>
    <x v="0"/>
    <n v="1"/>
    <s v="Near"/>
    <n v="3"/>
    <s v="Bachelor"/>
    <s v="Technical Degree"/>
    <n v="1"/>
    <n v="1486"/>
    <n v="1"/>
    <x v="3"/>
    <x v="1"/>
    <n v="92"/>
    <n v="3"/>
    <s v="High"/>
    <n v="1"/>
    <s v="Entry Level"/>
    <x v="6"/>
    <n v="3"/>
    <x v="2"/>
    <x v="1"/>
    <n v="2909"/>
    <x v="1"/>
    <n v="15747"/>
    <n v="3"/>
    <s v="Y"/>
    <x v="1"/>
    <n v="15"/>
    <n v="3"/>
    <s v="Meet Expect"/>
    <n v="4"/>
    <s v="Very High"/>
    <n v="80"/>
    <n v="1"/>
    <s v="Basic"/>
    <n v="5"/>
    <s v="0-5"/>
    <n v="3"/>
    <n v="4"/>
    <x v="3"/>
    <n v="3"/>
    <s v="Early Career"/>
    <n v="2"/>
    <n v="1"/>
    <x v="1"/>
    <n v="2"/>
    <n v="0"/>
    <m/>
    <m/>
    <n v="0"/>
    <m/>
    <n v="0"/>
    <m/>
    <n v="0"/>
    <m/>
    <n v="0"/>
    <m/>
    <n v="0"/>
    <m/>
    <m/>
    <m/>
    <m/>
    <m/>
    <m/>
    <m/>
    <m/>
    <x v="2"/>
    <m/>
    <m/>
    <m/>
    <m/>
    <m/>
    <b v="1"/>
    <b v="1"/>
    <b v="1"/>
    <n v="1"/>
    <n v="0"/>
  </r>
  <r>
    <n v="29"/>
    <x v="0"/>
    <x v="1"/>
    <n v="115"/>
    <x v="0"/>
    <n v="13"/>
    <s v="Far"/>
    <n v="3"/>
    <s v="Bachelor"/>
    <s v="Technical Degree"/>
    <n v="1"/>
    <n v="1487"/>
    <n v="1"/>
    <x v="3"/>
    <x v="0"/>
    <n v="51"/>
    <n v="3"/>
    <s v="High"/>
    <n v="2"/>
    <s v="Junior"/>
    <x v="0"/>
    <n v="2"/>
    <x v="1"/>
    <x v="0"/>
    <n v="5765"/>
    <x v="0"/>
    <n v="17485"/>
    <n v="5"/>
    <s v="Y"/>
    <x v="1"/>
    <n v="11"/>
    <n v="3"/>
    <s v="Meet Expect"/>
    <n v="1"/>
    <s v="Low"/>
    <n v="80"/>
    <n v="0"/>
    <s v="None"/>
    <n v="7"/>
    <s v="6-10"/>
    <n v="4"/>
    <n v="1"/>
    <x v="0"/>
    <n v="5"/>
    <s v="Experienced"/>
    <n v="3"/>
    <n v="0"/>
    <x v="0"/>
    <n v="0"/>
    <n v="0"/>
    <m/>
    <m/>
    <n v="0"/>
    <m/>
    <n v="0"/>
    <m/>
    <n v="0"/>
    <m/>
    <n v="0"/>
    <m/>
    <n v="0"/>
    <m/>
    <m/>
    <m/>
    <m/>
    <m/>
    <m/>
    <m/>
    <m/>
    <x v="2"/>
    <m/>
    <m/>
    <m/>
    <m/>
    <m/>
    <b v="1"/>
    <b v="1"/>
    <b v="1"/>
    <n v="1"/>
    <n v="0"/>
  </r>
  <r>
    <n v="34"/>
    <x v="0"/>
    <x v="0"/>
    <n v="790"/>
    <x v="0"/>
    <n v="24"/>
    <s v="Very Far"/>
    <n v="4"/>
    <s v="Master"/>
    <s v="Medical"/>
    <n v="1"/>
    <n v="1489"/>
    <n v="1"/>
    <x v="3"/>
    <x v="0"/>
    <n v="40"/>
    <n v="2"/>
    <s v="Medium"/>
    <n v="2"/>
    <s v="Junior"/>
    <x v="0"/>
    <n v="2"/>
    <x v="1"/>
    <x v="0"/>
    <n v="4599"/>
    <x v="0"/>
    <n v="7815"/>
    <n v="0"/>
    <s v="Y"/>
    <x v="0"/>
    <n v="23"/>
    <n v="4"/>
    <s v="Exceed Expect"/>
    <n v="3"/>
    <s v="High"/>
    <n v="80"/>
    <n v="0"/>
    <s v="None"/>
    <n v="16"/>
    <s v="11-20"/>
    <n v="2"/>
    <n v="4"/>
    <x v="3"/>
    <n v="15"/>
    <s v="Veteran"/>
    <n v="9"/>
    <n v="10"/>
    <x v="2"/>
    <n v="10"/>
    <n v="0"/>
    <m/>
    <m/>
    <n v="0"/>
    <m/>
    <n v="0"/>
    <m/>
    <n v="0"/>
    <m/>
    <n v="0"/>
    <m/>
    <n v="0"/>
    <m/>
    <m/>
    <m/>
    <m/>
    <m/>
    <m/>
    <m/>
    <m/>
    <x v="2"/>
    <m/>
    <m/>
    <m/>
    <m/>
    <m/>
    <b v="1"/>
    <b v="1"/>
    <b v="1"/>
    <n v="1"/>
    <n v="1"/>
  </r>
  <r>
    <n v="35"/>
    <x v="1"/>
    <x v="0"/>
    <n v="660"/>
    <x v="0"/>
    <n v="7"/>
    <s v="Near"/>
    <n v="1"/>
    <s v="Below College"/>
    <s v="Life Sciences"/>
    <n v="1"/>
    <n v="1492"/>
    <n v="4"/>
    <x v="2"/>
    <x v="1"/>
    <n v="76"/>
    <n v="3"/>
    <s v="High"/>
    <n v="1"/>
    <s v="Entry Level"/>
    <x v="6"/>
    <n v="3"/>
    <x v="2"/>
    <x v="1"/>
    <n v="2404"/>
    <x v="1"/>
    <n v="16192"/>
    <n v="1"/>
    <s v="Y"/>
    <x v="1"/>
    <n v="13"/>
    <n v="3"/>
    <s v="Meet Expect"/>
    <n v="1"/>
    <s v="Low"/>
    <n v="80"/>
    <n v="1"/>
    <s v="Basic"/>
    <n v="1"/>
    <s v="0-5"/>
    <n v="3"/>
    <n v="3"/>
    <x v="1"/>
    <n v="1"/>
    <s v="New Employee"/>
    <n v="0"/>
    <n v="0"/>
    <x v="0"/>
    <n v="0"/>
    <n v="0"/>
    <m/>
    <m/>
    <n v="0"/>
    <m/>
    <n v="0"/>
    <m/>
    <n v="0"/>
    <m/>
    <n v="0"/>
    <m/>
    <n v="0"/>
    <m/>
    <m/>
    <m/>
    <m/>
    <m/>
    <m/>
    <m/>
    <m/>
    <x v="2"/>
    <m/>
    <m/>
    <m/>
    <m/>
    <m/>
    <b v="1"/>
    <b v="1"/>
    <b v="1"/>
    <n v="0"/>
    <n v="0"/>
  </r>
  <r>
    <n v="24"/>
    <x v="0"/>
    <x v="1"/>
    <n v="381"/>
    <x v="1"/>
    <n v="9"/>
    <s v="Near"/>
    <n v="3"/>
    <s v="Bachelor"/>
    <s v="Medical"/>
    <n v="1"/>
    <n v="1494"/>
    <n v="2"/>
    <x v="0"/>
    <x v="1"/>
    <n v="89"/>
    <n v="3"/>
    <s v="High"/>
    <n v="1"/>
    <s v="Entry Level"/>
    <x v="2"/>
    <n v="1"/>
    <x v="3"/>
    <x v="0"/>
    <n v="3172"/>
    <x v="0"/>
    <n v="16998"/>
    <n v="2"/>
    <s v="Y"/>
    <x v="0"/>
    <n v="11"/>
    <n v="3"/>
    <s v="Meet Expect"/>
    <n v="3"/>
    <s v="High"/>
    <n v="80"/>
    <n v="0"/>
    <s v="None"/>
    <n v="4"/>
    <s v="0-5"/>
    <n v="2"/>
    <n v="2"/>
    <x v="2"/>
    <n v="0"/>
    <s v="New Employee"/>
    <n v="0"/>
    <n v="0"/>
    <x v="0"/>
    <n v="0"/>
    <n v="0"/>
    <m/>
    <m/>
    <n v="0"/>
    <m/>
    <n v="0"/>
    <m/>
    <n v="0"/>
    <m/>
    <n v="0"/>
    <m/>
    <n v="0"/>
    <m/>
    <m/>
    <m/>
    <m/>
    <m/>
    <m/>
    <m/>
    <m/>
    <x v="3"/>
    <m/>
    <m/>
    <m/>
    <m/>
    <m/>
    <b v="1"/>
    <b v="1"/>
    <b v="1"/>
    <n v="1"/>
    <n v="1"/>
  </r>
  <r>
    <n v="24"/>
    <x v="1"/>
    <x v="2"/>
    <n v="830"/>
    <x v="0"/>
    <n v="13"/>
    <s v="Far"/>
    <n v="2"/>
    <s v="College"/>
    <s v="Life Sciences"/>
    <n v="1"/>
    <n v="1495"/>
    <n v="4"/>
    <x v="2"/>
    <x v="0"/>
    <n v="78"/>
    <n v="3"/>
    <s v="High"/>
    <n v="1"/>
    <s v="Entry Level"/>
    <x v="6"/>
    <n v="2"/>
    <x v="1"/>
    <x v="1"/>
    <n v="2033"/>
    <x v="1"/>
    <n v="7103"/>
    <n v="1"/>
    <s v="Y"/>
    <x v="1"/>
    <n v="13"/>
    <n v="3"/>
    <s v="Meet Expect"/>
    <n v="3"/>
    <s v="High"/>
    <n v="80"/>
    <n v="1"/>
    <s v="Basic"/>
    <n v="1"/>
    <s v="0-5"/>
    <n v="2"/>
    <n v="3"/>
    <x v="1"/>
    <n v="1"/>
    <s v="New Employee"/>
    <n v="0"/>
    <n v="0"/>
    <x v="0"/>
    <n v="0"/>
    <n v="0"/>
    <m/>
    <m/>
    <n v="0"/>
    <m/>
    <n v="0"/>
    <m/>
    <n v="0"/>
    <m/>
    <n v="0"/>
    <m/>
    <n v="0"/>
    <m/>
    <m/>
    <m/>
    <m/>
    <m/>
    <m/>
    <m/>
    <m/>
    <x v="3"/>
    <m/>
    <m/>
    <m/>
    <m/>
    <m/>
    <b v="1"/>
    <b v="1"/>
    <b v="1"/>
    <n v="0"/>
    <n v="0"/>
  </r>
  <r>
    <n v="44"/>
    <x v="1"/>
    <x v="1"/>
    <n v="1193"/>
    <x v="1"/>
    <n v="2"/>
    <s v="Near"/>
    <n v="1"/>
    <s v="Below College"/>
    <s v="Medical"/>
    <n v="1"/>
    <n v="1496"/>
    <n v="2"/>
    <x v="0"/>
    <x v="1"/>
    <n v="86"/>
    <n v="3"/>
    <s v="High"/>
    <n v="3"/>
    <s v="Senior"/>
    <x v="3"/>
    <n v="3"/>
    <x v="2"/>
    <x v="0"/>
    <n v="10209"/>
    <x v="2"/>
    <n v="19719"/>
    <n v="5"/>
    <s v="Y"/>
    <x v="0"/>
    <n v="18"/>
    <n v="3"/>
    <s v="Meet Expect"/>
    <n v="2"/>
    <s v="Medium"/>
    <n v="80"/>
    <n v="0"/>
    <s v="None"/>
    <n v="16"/>
    <s v="11-20"/>
    <n v="2"/>
    <n v="2"/>
    <x v="2"/>
    <n v="2"/>
    <s v="Early Career"/>
    <n v="2"/>
    <n v="2"/>
    <x v="1"/>
    <n v="2"/>
    <n v="0"/>
    <m/>
    <m/>
    <n v="0"/>
    <m/>
    <n v="0"/>
    <m/>
    <n v="0"/>
    <m/>
    <n v="0"/>
    <m/>
    <n v="0"/>
    <m/>
    <m/>
    <m/>
    <m/>
    <m/>
    <m/>
    <m/>
    <m/>
    <x v="0"/>
    <m/>
    <m/>
    <m/>
    <m/>
    <m/>
    <b v="1"/>
    <b v="1"/>
    <b v="1"/>
    <n v="0"/>
    <n v="1"/>
  </r>
  <r>
    <n v="29"/>
    <x v="1"/>
    <x v="0"/>
    <n v="1246"/>
    <x v="0"/>
    <n v="19"/>
    <s v="Far"/>
    <n v="3"/>
    <s v="Bachelor"/>
    <s v="Life Sciences"/>
    <n v="1"/>
    <n v="1497"/>
    <n v="3"/>
    <x v="1"/>
    <x v="1"/>
    <n v="77"/>
    <n v="2"/>
    <s v="Medium"/>
    <n v="2"/>
    <s v="Junior"/>
    <x v="0"/>
    <n v="3"/>
    <x v="2"/>
    <x v="2"/>
    <n v="8620"/>
    <x v="2"/>
    <n v="23757"/>
    <n v="1"/>
    <s v="Y"/>
    <x v="1"/>
    <n v="14"/>
    <n v="3"/>
    <s v="Meet Expect"/>
    <n v="3"/>
    <s v="High"/>
    <n v="80"/>
    <n v="2"/>
    <s v="Medium"/>
    <n v="10"/>
    <s v="6-10"/>
    <n v="3"/>
    <n v="3"/>
    <x v="1"/>
    <n v="10"/>
    <s v="Veteran"/>
    <n v="7"/>
    <n v="0"/>
    <x v="0"/>
    <n v="4"/>
    <n v="0"/>
    <m/>
    <m/>
    <n v="0"/>
    <m/>
    <n v="0"/>
    <m/>
    <n v="0"/>
    <m/>
    <n v="0"/>
    <m/>
    <n v="0"/>
    <m/>
    <m/>
    <m/>
    <m/>
    <m/>
    <m/>
    <m/>
    <m/>
    <x v="2"/>
    <m/>
    <m/>
    <m/>
    <m/>
    <m/>
    <b v="1"/>
    <b v="1"/>
    <b v="1"/>
    <n v="0"/>
    <n v="0"/>
  </r>
  <r>
    <n v="30"/>
    <x v="1"/>
    <x v="0"/>
    <n v="330"/>
    <x v="2"/>
    <n v="1"/>
    <s v="Near"/>
    <n v="3"/>
    <s v="Bachelor"/>
    <s v="Life Sciences"/>
    <n v="1"/>
    <n v="1499"/>
    <n v="3"/>
    <x v="1"/>
    <x v="1"/>
    <n v="46"/>
    <n v="3"/>
    <s v="High"/>
    <n v="1"/>
    <s v="Entry Level"/>
    <x v="8"/>
    <n v="3"/>
    <x v="2"/>
    <x v="2"/>
    <n v="2064"/>
    <x v="1"/>
    <n v="15428"/>
    <n v="0"/>
    <s v="Y"/>
    <x v="1"/>
    <n v="21"/>
    <n v="4"/>
    <s v="Exceed Expect"/>
    <n v="1"/>
    <s v="Low"/>
    <n v="80"/>
    <n v="1"/>
    <s v="Basic"/>
    <n v="6"/>
    <s v="6-10"/>
    <n v="3"/>
    <n v="4"/>
    <x v="3"/>
    <n v="5"/>
    <s v="Experienced"/>
    <n v="3"/>
    <n v="1"/>
    <x v="1"/>
    <n v="3"/>
    <n v="0"/>
    <m/>
    <m/>
    <n v="0"/>
    <m/>
    <n v="0"/>
    <m/>
    <n v="0"/>
    <m/>
    <n v="0"/>
    <m/>
    <n v="0"/>
    <m/>
    <m/>
    <m/>
    <m/>
    <m/>
    <m/>
    <m/>
    <m/>
    <x v="2"/>
    <m/>
    <m/>
    <m/>
    <m/>
    <m/>
    <b v="1"/>
    <b v="1"/>
    <b v="1"/>
    <n v="0"/>
    <n v="0"/>
  </r>
  <r>
    <n v="55"/>
    <x v="1"/>
    <x v="0"/>
    <n v="1229"/>
    <x v="1"/>
    <n v="4"/>
    <s v="Near"/>
    <n v="4"/>
    <s v="Master"/>
    <s v="Life Sciences"/>
    <n v="1"/>
    <n v="1501"/>
    <n v="4"/>
    <x v="2"/>
    <x v="1"/>
    <n v="30"/>
    <n v="3"/>
    <s v="High"/>
    <n v="2"/>
    <s v="Junior"/>
    <x v="4"/>
    <n v="3"/>
    <x v="2"/>
    <x v="1"/>
    <n v="4035"/>
    <x v="0"/>
    <n v="16143"/>
    <n v="0"/>
    <s v="Y"/>
    <x v="0"/>
    <n v="16"/>
    <n v="3"/>
    <s v="Meet Expect"/>
    <n v="2"/>
    <s v="Medium"/>
    <n v="80"/>
    <n v="0"/>
    <s v="None"/>
    <n v="4"/>
    <s v="0-5"/>
    <n v="2"/>
    <n v="3"/>
    <x v="1"/>
    <n v="3"/>
    <s v="Early Career"/>
    <n v="2"/>
    <n v="1"/>
    <x v="1"/>
    <n v="2"/>
    <n v="0"/>
    <m/>
    <m/>
    <n v="0"/>
    <m/>
    <n v="0"/>
    <m/>
    <n v="0"/>
    <m/>
    <n v="0"/>
    <m/>
    <n v="0"/>
    <m/>
    <m/>
    <m/>
    <m/>
    <m/>
    <m/>
    <m/>
    <m/>
    <x v="1"/>
    <m/>
    <m/>
    <m/>
    <m/>
    <m/>
    <b v="1"/>
    <b v="1"/>
    <b v="1"/>
    <n v="0"/>
    <n v="1"/>
  </r>
  <r>
    <n v="33"/>
    <x v="1"/>
    <x v="0"/>
    <n v="1099"/>
    <x v="1"/>
    <n v="4"/>
    <s v="Near"/>
    <n v="4"/>
    <s v="Master"/>
    <s v="Medical"/>
    <n v="1"/>
    <n v="1502"/>
    <n v="1"/>
    <x v="3"/>
    <x v="0"/>
    <n v="82"/>
    <n v="2"/>
    <s v="Medium"/>
    <n v="1"/>
    <s v="Entry Level"/>
    <x v="2"/>
    <n v="2"/>
    <x v="1"/>
    <x v="1"/>
    <n v="3838"/>
    <x v="0"/>
    <n v="8192"/>
    <n v="8"/>
    <s v="Y"/>
    <x v="1"/>
    <n v="11"/>
    <n v="3"/>
    <s v="Meet Expect"/>
    <n v="4"/>
    <s v="Very High"/>
    <n v="80"/>
    <n v="0"/>
    <s v="None"/>
    <n v="8"/>
    <s v="6-10"/>
    <n v="5"/>
    <n v="3"/>
    <x v="1"/>
    <n v="5"/>
    <s v="Experienced"/>
    <n v="4"/>
    <n v="0"/>
    <x v="0"/>
    <n v="2"/>
    <n v="0"/>
    <m/>
    <m/>
    <n v="0"/>
    <m/>
    <n v="0"/>
    <m/>
    <n v="0"/>
    <m/>
    <n v="0"/>
    <m/>
    <n v="0"/>
    <m/>
    <m/>
    <m/>
    <m/>
    <m/>
    <m/>
    <m/>
    <m/>
    <x v="2"/>
    <m/>
    <m/>
    <m/>
    <m/>
    <m/>
    <b v="1"/>
    <b v="1"/>
    <b v="1"/>
    <n v="0"/>
    <n v="0"/>
  </r>
  <r>
    <n v="47"/>
    <x v="1"/>
    <x v="0"/>
    <n v="571"/>
    <x v="0"/>
    <n v="14"/>
    <s v="Far"/>
    <n v="3"/>
    <s v="Bachelor"/>
    <s v="Medical"/>
    <n v="1"/>
    <n v="1503"/>
    <n v="3"/>
    <x v="1"/>
    <x v="0"/>
    <n v="78"/>
    <n v="3"/>
    <s v="High"/>
    <n v="2"/>
    <s v="Junior"/>
    <x v="0"/>
    <n v="3"/>
    <x v="2"/>
    <x v="1"/>
    <n v="4591"/>
    <x v="0"/>
    <n v="24200"/>
    <n v="3"/>
    <s v="Y"/>
    <x v="0"/>
    <n v="17"/>
    <n v="3"/>
    <s v="Meet Expect"/>
    <n v="3"/>
    <s v="High"/>
    <n v="80"/>
    <n v="1"/>
    <s v="Basic"/>
    <n v="11"/>
    <s v="11-20"/>
    <n v="4"/>
    <n v="2"/>
    <x v="2"/>
    <n v="5"/>
    <s v="Experienced"/>
    <n v="4"/>
    <n v="1"/>
    <x v="1"/>
    <n v="2"/>
    <n v="0"/>
    <m/>
    <m/>
    <n v="0"/>
    <m/>
    <n v="0"/>
    <m/>
    <n v="0"/>
    <m/>
    <n v="0"/>
    <m/>
    <n v="0"/>
    <m/>
    <m/>
    <m/>
    <m/>
    <m/>
    <m/>
    <m/>
    <m/>
    <x v="1"/>
    <m/>
    <m/>
    <m/>
    <m/>
    <m/>
    <b v="1"/>
    <b v="1"/>
    <b v="1"/>
    <n v="0"/>
    <n v="1"/>
  </r>
  <r>
    <n v="28"/>
    <x v="0"/>
    <x v="1"/>
    <n v="289"/>
    <x v="1"/>
    <n v="2"/>
    <s v="Near"/>
    <n v="2"/>
    <s v="College"/>
    <s v="Medical"/>
    <n v="1"/>
    <n v="1504"/>
    <n v="3"/>
    <x v="1"/>
    <x v="1"/>
    <n v="38"/>
    <n v="2"/>
    <s v="Medium"/>
    <n v="1"/>
    <s v="Entry Level"/>
    <x v="2"/>
    <n v="1"/>
    <x v="3"/>
    <x v="0"/>
    <n v="2561"/>
    <x v="1"/>
    <n v="5355"/>
    <n v="7"/>
    <s v="Y"/>
    <x v="1"/>
    <n v="11"/>
    <n v="3"/>
    <s v="Meet Expect"/>
    <n v="3"/>
    <s v="High"/>
    <n v="80"/>
    <n v="0"/>
    <s v="None"/>
    <n v="8"/>
    <s v="6-10"/>
    <n v="2"/>
    <n v="2"/>
    <x v="2"/>
    <n v="0"/>
    <s v="New Employee"/>
    <n v="0"/>
    <n v="0"/>
    <x v="0"/>
    <n v="0"/>
    <n v="0"/>
    <m/>
    <m/>
    <n v="0"/>
    <m/>
    <n v="0"/>
    <m/>
    <n v="0"/>
    <m/>
    <n v="0"/>
    <m/>
    <n v="0"/>
    <m/>
    <m/>
    <m/>
    <m/>
    <m/>
    <m/>
    <m/>
    <m/>
    <x v="2"/>
    <m/>
    <m/>
    <m/>
    <m/>
    <m/>
    <b v="1"/>
    <b v="1"/>
    <b v="1"/>
    <n v="1"/>
    <n v="0"/>
  </r>
  <r>
    <n v="28"/>
    <x v="1"/>
    <x v="0"/>
    <n v="1423"/>
    <x v="1"/>
    <n v="1"/>
    <s v="Near"/>
    <n v="3"/>
    <s v="Bachelor"/>
    <s v="Life Sciences"/>
    <n v="1"/>
    <n v="1506"/>
    <n v="1"/>
    <x v="3"/>
    <x v="1"/>
    <n v="72"/>
    <n v="2"/>
    <s v="Medium"/>
    <n v="1"/>
    <s v="Entry Level"/>
    <x v="1"/>
    <n v="3"/>
    <x v="2"/>
    <x v="2"/>
    <n v="1563"/>
    <x v="1"/>
    <n v="12530"/>
    <n v="1"/>
    <s v="Y"/>
    <x v="1"/>
    <n v="14"/>
    <n v="3"/>
    <s v="Meet Expect"/>
    <n v="4"/>
    <s v="Very High"/>
    <n v="80"/>
    <n v="1"/>
    <s v="Basic"/>
    <n v="1"/>
    <s v="0-5"/>
    <n v="2"/>
    <n v="1"/>
    <x v="0"/>
    <n v="1"/>
    <s v="New Employee"/>
    <n v="0"/>
    <n v="0"/>
    <x v="0"/>
    <n v="0"/>
    <n v="0"/>
    <m/>
    <m/>
    <n v="0"/>
    <m/>
    <n v="0"/>
    <m/>
    <n v="0"/>
    <m/>
    <n v="0"/>
    <m/>
    <n v="0"/>
    <m/>
    <m/>
    <m/>
    <m/>
    <m/>
    <m/>
    <m/>
    <m/>
    <x v="2"/>
    <m/>
    <m/>
    <m/>
    <m/>
    <m/>
    <b v="1"/>
    <b v="1"/>
    <b v="1"/>
    <n v="0"/>
    <n v="0"/>
  </r>
  <r>
    <n v="28"/>
    <x v="1"/>
    <x v="1"/>
    <n v="467"/>
    <x v="0"/>
    <n v="7"/>
    <s v="Near"/>
    <n v="3"/>
    <s v="Bachelor"/>
    <s v="Life Sciences"/>
    <n v="1"/>
    <n v="1507"/>
    <n v="3"/>
    <x v="1"/>
    <x v="1"/>
    <n v="55"/>
    <n v="3"/>
    <s v="High"/>
    <n v="2"/>
    <s v="Junior"/>
    <x v="0"/>
    <n v="1"/>
    <x v="3"/>
    <x v="0"/>
    <n v="4898"/>
    <x v="0"/>
    <n v="11827"/>
    <n v="0"/>
    <s v="Y"/>
    <x v="1"/>
    <n v="14"/>
    <n v="3"/>
    <s v="Meet Expect"/>
    <n v="4"/>
    <s v="Very High"/>
    <n v="80"/>
    <n v="0"/>
    <s v="None"/>
    <n v="5"/>
    <s v="0-5"/>
    <n v="5"/>
    <n v="3"/>
    <x v="1"/>
    <n v="4"/>
    <s v="Experienced"/>
    <n v="2"/>
    <n v="1"/>
    <x v="1"/>
    <n v="3"/>
    <n v="0"/>
    <m/>
    <m/>
    <n v="0"/>
    <m/>
    <n v="0"/>
    <m/>
    <n v="0"/>
    <m/>
    <n v="0"/>
    <m/>
    <n v="0"/>
    <m/>
    <m/>
    <m/>
    <m/>
    <m/>
    <m/>
    <m/>
    <m/>
    <x v="2"/>
    <m/>
    <m/>
    <m/>
    <m/>
    <m/>
    <b v="1"/>
    <b v="1"/>
    <b v="1"/>
    <n v="0"/>
    <n v="0"/>
  </r>
  <r>
    <n v="49"/>
    <x v="1"/>
    <x v="0"/>
    <n v="271"/>
    <x v="1"/>
    <n v="3"/>
    <s v="Near"/>
    <n v="2"/>
    <s v="College"/>
    <s v="Medical"/>
    <n v="1"/>
    <n v="1509"/>
    <n v="3"/>
    <x v="1"/>
    <x v="0"/>
    <n v="43"/>
    <n v="2"/>
    <s v="Medium"/>
    <n v="2"/>
    <s v="Junior"/>
    <x v="2"/>
    <n v="1"/>
    <x v="3"/>
    <x v="1"/>
    <n v="4789"/>
    <x v="0"/>
    <n v="23070"/>
    <n v="4"/>
    <s v="Y"/>
    <x v="1"/>
    <n v="25"/>
    <n v="4"/>
    <s v="Exceed Expect"/>
    <n v="1"/>
    <s v="Low"/>
    <n v="80"/>
    <n v="1"/>
    <s v="Basic"/>
    <n v="10"/>
    <s v="6-10"/>
    <n v="3"/>
    <n v="3"/>
    <x v="1"/>
    <n v="3"/>
    <s v="Early Career"/>
    <n v="2"/>
    <n v="1"/>
    <x v="1"/>
    <n v="2"/>
    <n v="0"/>
    <m/>
    <m/>
    <n v="0"/>
    <m/>
    <n v="0"/>
    <m/>
    <n v="0"/>
    <m/>
    <n v="0"/>
    <m/>
    <n v="0"/>
    <m/>
    <m/>
    <m/>
    <m/>
    <m/>
    <m/>
    <m/>
    <m/>
    <x v="1"/>
    <m/>
    <m/>
    <m/>
    <m/>
    <m/>
    <b v="1"/>
    <b v="1"/>
    <b v="1"/>
    <n v="0"/>
    <n v="0"/>
  </r>
  <r>
    <n v="29"/>
    <x v="1"/>
    <x v="1"/>
    <n v="410"/>
    <x v="1"/>
    <n v="2"/>
    <s v="Near"/>
    <n v="1"/>
    <s v="Below College"/>
    <s v="Life Sciences"/>
    <n v="1"/>
    <n v="1513"/>
    <n v="4"/>
    <x v="2"/>
    <x v="0"/>
    <n v="97"/>
    <n v="3"/>
    <s v="High"/>
    <n v="1"/>
    <s v="Entry Level"/>
    <x v="2"/>
    <n v="2"/>
    <x v="1"/>
    <x v="1"/>
    <n v="3180"/>
    <x v="0"/>
    <n v="4668"/>
    <n v="0"/>
    <s v="Y"/>
    <x v="1"/>
    <n v="13"/>
    <n v="3"/>
    <s v="Meet Expect"/>
    <n v="3"/>
    <s v="High"/>
    <n v="80"/>
    <n v="3"/>
    <s v="High"/>
    <n v="4"/>
    <s v="0-5"/>
    <n v="3"/>
    <n v="3"/>
    <x v="1"/>
    <n v="3"/>
    <s v="Early Career"/>
    <n v="2"/>
    <n v="0"/>
    <x v="0"/>
    <n v="2"/>
    <n v="0"/>
    <m/>
    <m/>
    <n v="0"/>
    <m/>
    <n v="0"/>
    <m/>
    <n v="0"/>
    <m/>
    <n v="0"/>
    <m/>
    <n v="0"/>
    <m/>
    <m/>
    <m/>
    <m/>
    <m/>
    <m/>
    <m/>
    <m/>
    <x v="2"/>
    <m/>
    <m/>
    <m/>
    <m/>
    <m/>
    <b v="1"/>
    <b v="1"/>
    <b v="1"/>
    <n v="0"/>
    <n v="0"/>
  </r>
  <r>
    <n v="28"/>
    <x v="1"/>
    <x v="0"/>
    <n v="1083"/>
    <x v="1"/>
    <n v="29"/>
    <s v="Very Far"/>
    <n v="1"/>
    <s v="Below College"/>
    <s v="Life Sciences"/>
    <n v="1"/>
    <n v="1514"/>
    <n v="3"/>
    <x v="1"/>
    <x v="1"/>
    <n v="96"/>
    <n v="1"/>
    <s v="Low"/>
    <n v="2"/>
    <s v="Junior"/>
    <x v="3"/>
    <n v="2"/>
    <x v="1"/>
    <x v="1"/>
    <n v="6549"/>
    <x v="0"/>
    <n v="3173"/>
    <n v="1"/>
    <s v="Y"/>
    <x v="1"/>
    <n v="14"/>
    <n v="3"/>
    <s v="Meet Expect"/>
    <n v="2"/>
    <s v="Medium"/>
    <n v="80"/>
    <n v="2"/>
    <s v="Medium"/>
    <n v="8"/>
    <s v="6-10"/>
    <n v="2"/>
    <n v="2"/>
    <x v="2"/>
    <n v="8"/>
    <s v="Veteran"/>
    <n v="6"/>
    <n v="1"/>
    <x v="1"/>
    <n v="7"/>
    <n v="0"/>
    <m/>
    <m/>
    <n v="0"/>
    <m/>
    <n v="0"/>
    <m/>
    <n v="0"/>
    <m/>
    <n v="0"/>
    <m/>
    <n v="0"/>
    <m/>
    <m/>
    <m/>
    <m/>
    <m/>
    <m/>
    <m/>
    <m/>
    <x v="2"/>
    <m/>
    <m/>
    <m/>
    <m/>
    <m/>
    <b v="1"/>
    <b v="1"/>
    <b v="1"/>
    <n v="0"/>
    <n v="0"/>
  </r>
  <r>
    <n v="33"/>
    <x v="1"/>
    <x v="0"/>
    <n v="516"/>
    <x v="1"/>
    <n v="8"/>
    <s v="Near"/>
    <n v="5"/>
    <s v="Doctor"/>
    <s v="Life Sciences"/>
    <n v="1"/>
    <n v="1515"/>
    <n v="4"/>
    <x v="2"/>
    <x v="1"/>
    <n v="69"/>
    <n v="3"/>
    <s v="High"/>
    <n v="2"/>
    <s v="Junior"/>
    <x v="4"/>
    <n v="3"/>
    <x v="2"/>
    <x v="0"/>
    <n v="6388"/>
    <x v="0"/>
    <n v="22049"/>
    <n v="2"/>
    <s v="Y"/>
    <x v="0"/>
    <n v="17"/>
    <n v="3"/>
    <s v="Meet Expect"/>
    <n v="1"/>
    <s v="Low"/>
    <n v="80"/>
    <n v="0"/>
    <s v="None"/>
    <n v="14"/>
    <s v="11-20"/>
    <n v="6"/>
    <n v="3"/>
    <x v="1"/>
    <n v="0"/>
    <s v="New Employee"/>
    <n v="0"/>
    <n v="0"/>
    <x v="0"/>
    <n v="0"/>
    <n v="0"/>
    <m/>
    <m/>
    <n v="0"/>
    <m/>
    <n v="0"/>
    <m/>
    <n v="0"/>
    <m/>
    <n v="0"/>
    <m/>
    <n v="0"/>
    <m/>
    <m/>
    <m/>
    <m/>
    <m/>
    <m/>
    <m/>
    <m/>
    <x v="2"/>
    <m/>
    <m/>
    <m/>
    <m/>
    <m/>
    <b v="1"/>
    <b v="1"/>
    <b v="1"/>
    <n v="0"/>
    <n v="1"/>
  </r>
  <r>
    <n v="32"/>
    <x v="1"/>
    <x v="0"/>
    <n v="495"/>
    <x v="1"/>
    <n v="10"/>
    <s v="Near"/>
    <n v="3"/>
    <s v="Bachelor"/>
    <s v="Medical"/>
    <n v="1"/>
    <n v="1516"/>
    <n v="3"/>
    <x v="1"/>
    <x v="1"/>
    <n v="64"/>
    <n v="3"/>
    <s v="High"/>
    <n v="3"/>
    <s v="Senior"/>
    <x v="5"/>
    <n v="4"/>
    <x v="0"/>
    <x v="0"/>
    <n v="11244"/>
    <x v="2"/>
    <n v="21072"/>
    <n v="2"/>
    <s v="Y"/>
    <x v="1"/>
    <n v="25"/>
    <n v="4"/>
    <s v="Exceed Expect"/>
    <n v="2"/>
    <s v="Medium"/>
    <n v="80"/>
    <n v="0"/>
    <s v="None"/>
    <n v="10"/>
    <s v="6-10"/>
    <n v="5"/>
    <n v="4"/>
    <x v="3"/>
    <n v="5"/>
    <s v="Experienced"/>
    <n v="2"/>
    <n v="0"/>
    <x v="0"/>
    <n v="0"/>
    <n v="0"/>
    <m/>
    <m/>
    <n v="0"/>
    <m/>
    <n v="0"/>
    <m/>
    <n v="0"/>
    <m/>
    <n v="0"/>
    <m/>
    <n v="0"/>
    <m/>
    <m/>
    <m/>
    <m/>
    <m/>
    <m/>
    <m/>
    <m/>
    <x v="2"/>
    <m/>
    <m/>
    <m/>
    <m/>
    <m/>
    <b v="1"/>
    <b v="1"/>
    <b v="1"/>
    <n v="0"/>
    <n v="0"/>
  </r>
  <r>
    <n v="54"/>
    <x v="1"/>
    <x v="1"/>
    <n v="1050"/>
    <x v="1"/>
    <n v="11"/>
    <s v="Far"/>
    <n v="4"/>
    <s v="Master"/>
    <s v="Medical"/>
    <n v="1"/>
    <n v="1520"/>
    <n v="2"/>
    <x v="0"/>
    <x v="0"/>
    <n v="87"/>
    <n v="3"/>
    <s v="High"/>
    <n v="4"/>
    <s v="Manager"/>
    <x v="5"/>
    <n v="4"/>
    <x v="0"/>
    <x v="2"/>
    <n v="16032"/>
    <x v="2"/>
    <n v="24456"/>
    <n v="3"/>
    <s v="Y"/>
    <x v="1"/>
    <n v="20"/>
    <n v="4"/>
    <s v="Exceed Expect"/>
    <n v="1"/>
    <s v="Low"/>
    <n v="80"/>
    <n v="1"/>
    <s v="Basic"/>
    <n v="26"/>
    <s v="20+"/>
    <n v="2"/>
    <n v="3"/>
    <x v="1"/>
    <n v="14"/>
    <s v="Veteran"/>
    <n v="9"/>
    <n v="1"/>
    <x v="1"/>
    <n v="12"/>
    <n v="0"/>
    <m/>
    <m/>
    <n v="0"/>
    <m/>
    <n v="0"/>
    <m/>
    <n v="0"/>
    <m/>
    <n v="0"/>
    <m/>
    <n v="0"/>
    <m/>
    <m/>
    <m/>
    <m/>
    <m/>
    <m/>
    <m/>
    <m/>
    <x v="1"/>
    <m/>
    <m/>
    <m/>
    <m/>
    <m/>
    <b v="1"/>
    <b v="1"/>
    <b v="1"/>
    <n v="0"/>
    <n v="0"/>
  </r>
  <r>
    <n v="29"/>
    <x v="0"/>
    <x v="0"/>
    <n v="224"/>
    <x v="1"/>
    <n v="1"/>
    <s v="Near"/>
    <n v="4"/>
    <s v="Master"/>
    <s v="Technical Degree"/>
    <n v="1"/>
    <n v="1522"/>
    <n v="1"/>
    <x v="3"/>
    <x v="1"/>
    <n v="100"/>
    <n v="2"/>
    <s v="Medium"/>
    <n v="1"/>
    <s v="Entry Level"/>
    <x v="1"/>
    <n v="1"/>
    <x v="3"/>
    <x v="0"/>
    <n v="2362"/>
    <x v="1"/>
    <n v="7568"/>
    <n v="6"/>
    <s v="Y"/>
    <x v="1"/>
    <n v="13"/>
    <n v="3"/>
    <s v="Meet Expect"/>
    <n v="3"/>
    <s v="High"/>
    <n v="80"/>
    <n v="0"/>
    <s v="None"/>
    <n v="11"/>
    <s v="11-20"/>
    <n v="2"/>
    <n v="1"/>
    <x v="0"/>
    <n v="9"/>
    <s v="Veteran"/>
    <n v="7"/>
    <n v="0"/>
    <x v="0"/>
    <n v="7"/>
    <n v="0"/>
    <m/>
    <m/>
    <n v="0"/>
    <m/>
    <n v="0"/>
    <m/>
    <n v="0"/>
    <m/>
    <n v="0"/>
    <m/>
    <n v="0"/>
    <m/>
    <m/>
    <m/>
    <m/>
    <m/>
    <m/>
    <m/>
    <m/>
    <x v="2"/>
    <m/>
    <m/>
    <m/>
    <m/>
    <m/>
    <b v="1"/>
    <b v="1"/>
    <b v="1"/>
    <n v="1"/>
    <n v="0"/>
  </r>
  <r>
    <n v="44"/>
    <x v="1"/>
    <x v="0"/>
    <n v="136"/>
    <x v="1"/>
    <n v="28"/>
    <s v="Very Far"/>
    <n v="3"/>
    <s v="Bachelor"/>
    <s v="Life Sciences"/>
    <n v="1"/>
    <n v="1523"/>
    <n v="4"/>
    <x v="2"/>
    <x v="1"/>
    <n v="32"/>
    <n v="3"/>
    <s v="High"/>
    <n v="4"/>
    <s v="Manager"/>
    <x v="7"/>
    <n v="1"/>
    <x v="3"/>
    <x v="1"/>
    <n v="16328"/>
    <x v="2"/>
    <n v="22074"/>
    <n v="3"/>
    <s v="Y"/>
    <x v="1"/>
    <n v="13"/>
    <n v="3"/>
    <s v="Meet Expect"/>
    <n v="3"/>
    <s v="High"/>
    <n v="80"/>
    <n v="1"/>
    <s v="Basic"/>
    <n v="24"/>
    <s v="20+"/>
    <n v="1"/>
    <n v="4"/>
    <x v="3"/>
    <n v="20"/>
    <s v="Veteran"/>
    <n v="6"/>
    <n v="14"/>
    <x v="2"/>
    <n v="17"/>
    <n v="0"/>
    <m/>
    <m/>
    <n v="0"/>
    <m/>
    <n v="0"/>
    <m/>
    <n v="0"/>
    <m/>
    <n v="0"/>
    <m/>
    <n v="0"/>
    <m/>
    <m/>
    <m/>
    <m/>
    <m/>
    <m/>
    <m/>
    <m/>
    <x v="0"/>
    <m/>
    <m/>
    <m/>
    <m/>
    <m/>
    <b v="1"/>
    <b v="1"/>
    <b v="1"/>
    <n v="0"/>
    <n v="0"/>
  </r>
  <r>
    <n v="39"/>
    <x v="1"/>
    <x v="0"/>
    <n v="1089"/>
    <x v="1"/>
    <n v="6"/>
    <s v="Near"/>
    <n v="3"/>
    <s v="Bachelor"/>
    <s v="Life Sciences"/>
    <n v="1"/>
    <n v="1525"/>
    <n v="2"/>
    <x v="0"/>
    <x v="0"/>
    <n v="32"/>
    <n v="3"/>
    <s v="High"/>
    <n v="3"/>
    <s v="Senior"/>
    <x v="3"/>
    <n v="2"/>
    <x v="1"/>
    <x v="0"/>
    <n v="8376"/>
    <x v="2"/>
    <n v="9150"/>
    <n v="4"/>
    <s v="Y"/>
    <x v="1"/>
    <n v="18"/>
    <n v="3"/>
    <s v="Meet Expect"/>
    <n v="4"/>
    <s v="Very High"/>
    <n v="80"/>
    <n v="0"/>
    <s v="None"/>
    <n v="9"/>
    <s v="6-10"/>
    <n v="3"/>
    <n v="3"/>
    <x v="1"/>
    <n v="2"/>
    <s v="Early Career"/>
    <n v="0"/>
    <n v="2"/>
    <x v="1"/>
    <n v="2"/>
    <n v="0"/>
    <m/>
    <m/>
    <n v="0"/>
    <m/>
    <n v="0"/>
    <m/>
    <n v="0"/>
    <m/>
    <n v="0"/>
    <m/>
    <n v="0"/>
    <m/>
    <m/>
    <m/>
    <m/>
    <m/>
    <m/>
    <m/>
    <m/>
    <x v="0"/>
    <m/>
    <m/>
    <m/>
    <m/>
    <m/>
    <b v="1"/>
    <b v="1"/>
    <b v="1"/>
    <n v="0"/>
    <n v="0"/>
  </r>
  <r>
    <n v="46"/>
    <x v="1"/>
    <x v="0"/>
    <n v="228"/>
    <x v="0"/>
    <n v="3"/>
    <s v="Near"/>
    <n v="3"/>
    <s v="Bachelor"/>
    <s v="Life Sciences"/>
    <n v="1"/>
    <n v="1527"/>
    <n v="3"/>
    <x v="1"/>
    <x v="0"/>
    <n v="51"/>
    <n v="3"/>
    <s v="High"/>
    <n v="4"/>
    <s v="Manager"/>
    <x v="5"/>
    <n v="2"/>
    <x v="1"/>
    <x v="1"/>
    <n v="16606"/>
    <x v="2"/>
    <n v="11380"/>
    <n v="8"/>
    <s v="Y"/>
    <x v="1"/>
    <n v="12"/>
    <n v="3"/>
    <s v="Meet Expect"/>
    <n v="4"/>
    <s v="Very High"/>
    <n v="80"/>
    <n v="1"/>
    <s v="Basic"/>
    <n v="23"/>
    <s v="20+"/>
    <n v="2"/>
    <n v="4"/>
    <x v="3"/>
    <n v="13"/>
    <s v="Veteran"/>
    <n v="12"/>
    <n v="5"/>
    <x v="2"/>
    <n v="1"/>
    <n v="0"/>
    <m/>
    <m/>
    <n v="0"/>
    <m/>
    <n v="0"/>
    <m/>
    <n v="0"/>
    <m/>
    <n v="0"/>
    <m/>
    <n v="0"/>
    <m/>
    <m/>
    <m/>
    <m/>
    <m/>
    <m/>
    <m/>
    <m/>
    <x v="1"/>
    <m/>
    <m/>
    <m/>
    <m/>
    <m/>
    <b v="1"/>
    <b v="1"/>
    <b v="1"/>
    <n v="0"/>
    <n v="0"/>
  </r>
  <r>
    <n v="35"/>
    <x v="1"/>
    <x v="0"/>
    <n v="1029"/>
    <x v="1"/>
    <n v="16"/>
    <s v="Far"/>
    <n v="3"/>
    <s v="Bachelor"/>
    <s v="Life Sciences"/>
    <n v="1"/>
    <n v="1529"/>
    <n v="4"/>
    <x v="2"/>
    <x v="0"/>
    <n v="91"/>
    <n v="2"/>
    <s v="Medium"/>
    <n v="3"/>
    <s v="Senior"/>
    <x v="4"/>
    <n v="2"/>
    <x v="1"/>
    <x v="0"/>
    <n v="8606"/>
    <x v="2"/>
    <n v="21195"/>
    <n v="1"/>
    <s v="Y"/>
    <x v="1"/>
    <n v="19"/>
    <n v="3"/>
    <s v="Meet Expect"/>
    <n v="4"/>
    <s v="Very High"/>
    <n v="80"/>
    <n v="0"/>
    <s v="None"/>
    <n v="11"/>
    <s v="11-20"/>
    <n v="3"/>
    <n v="1"/>
    <x v="0"/>
    <n v="11"/>
    <s v="Veteran"/>
    <n v="8"/>
    <n v="3"/>
    <x v="1"/>
    <n v="3"/>
    <n v="0"/>
    <m/>
    <m/>
    <n v="0"/>
    <m/>
    <n v="0"/>
    <m/>
    <n v="0"/>
    <m/>
    <n v="0"/>
    <m/>
    <n v="0"/>
    <m/>
    <m/>
    <m/>
    <m/>
    <m/>
    <m/>
    <m/>
    <m/>
    <x v="2"/>
    <m/>
    <m/>
    <m/>
    <m/>
    <m/>
    <b v="1"/>
    <b v="1"/>
    <b v="1"/>
    <n v="0"/>
    <n v="0"/>
  </r>
  <r>
    <n v="23"/>
    <x v="1"/>
    <x v="0"/>
    <n v="507"/>
    <x v="1"/>
    <n v="20"/>
    <s v="Far"/>
    <n v="1"/>
    <s v="Below College"/>
    <s v="Life Sciences"/>
    <n v="1"/>
    <n v="1533"/>
    <n v="1"/>
    <x v="3"/>
    <x v="1"/>
    <n v="97"/>
    <n v="3"/>
    <s v="High"/>
    <n v="2"/>
    <s v="Junior"/>
    <x v="2"/>
    <n v="3"/>
    <x v="2"/>
    <x v="0"/>
    <n v="2272"/>
    <x v="1"/>
    <n v="24812"/>
    <n v="0"/>
    <s v="Y"/>
    <x v="1"/>
    <n v="14"/>
    <n v="3"/>
    <s v="Meet Expect"/>
    <n v="2"/>
    <s v="Medium"/>
    <n v="80"/>
    <n v="0"/>
    <s v="None"/>
    <n v="5"/>
    <s v="0-5"/>
    <n v="2"/>
    <n v="3"/>
    <x v="1"/>
    <n v="4"/>
    <s v="Experienced"/>
    <n v="3"/>
    <n v="1"/>
    <x v="1"/>
    <n v="2"/>
    <n v="0"/>
    <m/>
    <m/>
    <n v="0"/>
    <m/>
    <n v="0"/>
    <m/>
    <n v="0"/>
    <m/>
    <n v="0"/>
    <m/>
    <n v="0"/>
    <m/>
    <m/>
    <m/>
    <m/>
    <m/>
    <m/>
    <m/>
    <m/>
    <x v="3"/>
    <m/>
    <m/>
    <m/>
    <m/>
    <m/>
    <b v="1"/>
    <b v="1"/>
    <b v="1"/>
    <n v="0"/>
    <n v="0"/>
  </r>
  <r>
    <n v="40"/>
    <x v="0"/>
    <x v="0"/>
    <n v="676"/>
    <x v="1"/>
    <n v="9"/>
    <s v="Near"/>
    <n v="4"/>
    <s v="Master"/>
    <s v="Life Sciences"/>
    <n v="1"/>
    <n v="1534"/>
    <n v="4"/>
    <x v="2"/>
    <x v="1"/>
    <n v="86"/>
    <n v="3"/>
    <s v="High"/>
    <n v="1"/>
    <s v="Entry Level"/>
    <x v="2"/>
    <n v="1"/>
    <x v="3"/>
    <x v="0"/>
    <n v="2018"/>
    <x v="1"/>
    <n v="21831"/>
    <n v="3"/>
    <s v="Y"/>
    <x v="1"/>
    <n v="14"/>
    <n v="3"/>
    <s v="Meet Expect"/>
    <n v="2"/>
    <s v="Medium"/>
    <n v="80"/>
    <n v="0"/>
    <s v="None"/>
    <n v="15"/>
    <s v="11-20"/>
    <n v="3"/>
    <n v="1"/>
    <x v="0"/>
    <n v="5"/>
    <s v="Experienced"/>
    <n v="4"/>
    <n v="1"/>
    <x v="1"/>
    <n v="0"/>
    <n v="0"/>
    <m/>
    <m/>
    <n v="0"/>
    <m/>
    <n v="0"/>
    <m/>
    <n v="0"/>
    <m/>
    <n v="0"/>
    <m/>
    <n v="0"/>
    <m/>
    <m/>
    <m/>
    <m/>
    <m/>
    <m/>
    <m/>
    <m/>
    <x v="0"/>
    <m/>
    <m/>
    <m/>
    <m/>
    <m/>
    <b v="1"/>
    <b v="1"/>
    <b v="1"/>
    <n v="1"/>
    <n v="0"/>
  </r>
  <r>
    <n v="34"/>
    <x v="1"/>
    <x v="0"/>
    <n v="971"/>
    <x v="0"/>
    <n v="1"/>
    <s v="Near"/>
    <n v="3"/>
    <s v="Bachelor"/>
    <s v="Technical Degree"/>
    <n v="1"/>
    <n v="1535"/>
    <n v="4"/>
    <x v="2"/>
    <x v="1"/>
    <n v="64"/>
    <n v="2"/>
    <s v="Medium"/>
    <n v="3"/>
    <s v="Senior"/>
    <x v="0"/>
    <n v="3"/>
    <x v="2"/>
    <x v="1"/>
    <n v="7083"/>
    <x v="2"/>
    <n v="12288"/>
    <n v="1"/>
    <s v="Y"/>
    <x v="0"/>
    <n v="14"/>
    <n v="3"/>
    <s v="Meet Expect"/>
    <n v="4"/>
    <s v="Very High"/>
    <n v="80"/>
    <n v="0"/>
    <s v="None"/>
    <n v="10"/>
    <s v="6-10"/>
    <n v="3"/>
    <n v="3"/>
    <x v="1"/>
    <n v="10"/>
    <s v="Veteran"/>
    <n v="9"/>
    <n v="8"/>
    <x v="2"/>
    <n v="6"/>
    <n v="0"/>
    <m/>
    <m/>
    <n v="0"/>
    <m/>
    <n v="0"/>
    <m/>
    <n v="0"/>
    <m/>
    <n v="0"/>
    <m/>
    <n v="0"/>
    <m/>
    <m/>
    <m/>
    <m/>
    <m/>
    <m/>
    <m/>
    <m/>
    <x v="2"/>
    <m/>
    <m/>
    <m/>
    <m/>
    <m/>
    <b v="1"/>
    <b v="1"/>
    <b v="1"/>
    <n v="0"/>
    <n v="1"/>
  </r>
  <r>
    <n v="31"/>
    <x v="0"/>
    <x v="1"/>
    <n v="561"/>
    <x v="1"/>
    <n v="3"/>
    <s v="Near"/>
    <n v="3"/>
    <s v="Bachelor"/>
    <s v="Life Sciences"/>
    <n v="1"/>
    <n v="1537"/>
    <n v="4"/>
    <x v="2"/>
    <x v="0"/>
    <n v="33"/>
    <n v="3"/>
    <s v="High"/>
    <n v="1"/>
    <s v="Entry Level"/>
    <x v="1"/>
    <n v="3"/>
    <x v="2"/>
    <x v="0"/>
    <n v="4084"/>
    <x v="0"/>
    <n v="4156"/>
    <n v="1"/>
    <s v="Y"/>
    <x v="1"/>
    <n v="12"/>
    <n v="3"/>
    <s v="Meet Expect"/>
    <n v="1"/>
    <s v="Low"/>
    <n v="80"/>
    <n v="0"/>
    <s v="None"/>
    <n v="7"/>
    <s v="6-10"/>
    <n v="2"/>
    <n v="1"/>
    <x v="0"/>
    <n v="7"/>
    <s v="Experienced"/>
    <n v="2"/>
    <n v="7"/>
    <x v="2"/>
    <n v="7"/>
    <n v="0"/>
    <m/>
    <m/>
    <n v="0"/>
    <m/>
    <n v="0"/>
    <m/>
    <n v="0"/>
    <m/>
    <n v="0"/>
    <m/>
    <n v="0"/>
    <m/>
    <m/>
    <m/>
    <m/>
    <m/>
    <m/>
    <m/>
    <m/>
    <x v="2"/>
    <m/>
    <m/>
    <m/>
    <m/>
    <m/>
    <b v="1"/>
    <b v="1"/>
    <b v="1"/>
    <n v="1"/>
    <n v="0"/>
  </r>
  <r>
    <n v="50"/>
    <x v="1"/>
    <x v="1"/>
    <n v="333"/>
    <x v="1"/>
    <n v="22"/>
    <s v="Very Far"/>
    <n v="5"/>
    <s v="Doctor"/>
    <s v="Medical"/>
    <n v="1"/>
    <n v="1539"/>
    <n v="3"/>
    <x v="1"/>
    <x v="1"/>
    <n v="88"/>
    <n v="1"/>
    <s v="Low"/>
    <n v="4"/>
    <s v="Manager"/>
    <x v="7"/>
    <n v="4"/>
    <x v="0"/>
    <x v="0"/>
    <n v="14411"/>
    <x v="2"/>
    <n v="24450"/>
    <n v="1"/>
    <s v="Y"/>
    <x v="0"/>
    <n v="13"/>
    <n v="3"/>
    <s v="Meet Expect"/>
    <n v="4"/>
    <s v="Very High"/>
    <n v="80"/>
    <n v="0"/>
    <s v="None"/>
    <n v="32"/>
    <s v="20+"/>
    <n v="2"/>
    <n v="3"/>
    <x v="1"/>
    <n v="32"/>
    <s v="Veteran"/>
    <n v="6"/>
    <n v="13"/>
    <x v="2"/>
    <n v="9"/>
    <n v="0"/>
    <m/>
    <m/>
    <n v="0"/>
    <m/>
    <n v="0"/>
    <m/>
    <n v="0"/>
    <m/>
    <n v="0"/>
    <m/>
    <n v="0"/>
    <m/>
    <m/>
    <m/>
    <m/>
    <m/>
    <m/>
    <m/>
    <m/>
    <x v="1"/>
    <m/>
    <m/>
    <m/>
    <m/>
    <m/>
    <b v="1"/>
    <b v="1"/>
    <b v="1"/>
    <n v="0"/>
    <n v="1"/>
  </r>
  <r>
    <n v="34"/>
    <x v="1"/>
    <x v="0"/>
    <n v="1440"/>
    <x v="0"/>
    <n v="7"/>
    <s v="Near"/>
    <n v="2"/>
    <s v="College"/>
    <s v="Technical Degree"/>
    <n v="1"/>
    <n v="1541"/>
    <n v="2"/>
    <x v="0"/>
    <x v="1"/>
    <n v="55"/>
    <n v="3"/>
    <s v="High"/>
    <n v="1"/>
    <s v="Entry Level"/>
    <x v="6"/>
    <n v="3"/>
    <x v="2"/>
    <x v="1"/>
    <n v="2308"/>
    <x v="1"/>
    <n v="4944"/>
    <n v="0"/>
    <s v="Y"/>
    <x v="0"/>
    <n v="25"/>
    <n v="4"/>
    <s v="Exceed Expect"/>
    <n v="2"/>
    <s v="Medium"/>
    <n v="80"/>
    <n v="1"/>
    <s v="Basic"/>
    <n v="12"/>
    <s v="11-20"/>
    <n v="4"/>
    <n v="3"/>
    <x v="1"/>
    <n v="11"/>
    <s v="Veteran"/>
    <n v="10"/>
    <n v="5"/>
    <x v="2"/>
    <n v="7"/>
    <n v="0"/>
    <m/>
    <m/>
    <n v="0"/>
    <m/>
    <n v="0"/>
    <m/>
    <n v="0"/>
    <m/>
    <n v="0"/>
    <m/>
    <n v="0"/>
    <m/>
    <m/>
    <m/>
    <m/>
    <m/>
    <m/>
    <m/>
    <m/>
    <x v="2"/>
    <m/>
    <m/>
    <m/>
    <m/>
    <m/>
    <b v="1"/>
    <b v="1"/>
    <b v="1"/>
    <n v="0"/>
    <n v="1"/>
  </r>
  <r>
    <n v="42"/>
    <x v="1"/>
    <x v="0"/>
    <n v="1210"/>
    <x v="1"/>
    <n v="2"/>
    <s v="Near"/>
    <n v="3"/>
    <s v="Bachelor"/>
    <s v="Medical"/>
    <n v="1"/>
    <n v="1542"/>
    <n v="3"/>
    <x v="1"/>
    <x v="1"/>
    <n v="68"/>
    <n v="2"/>
    <s v="Medium"/>
    <n v="1"/>
    <s v="Entry Level"/>
    <x v="2"/>
    <n v="2"/>
    <x v="1"/>
    <x v="1"/>
    <n v="4841"/>
    <x v="0"/>
    <n v="24052"/>
    <n v="4"/>
    <s v="Y"/>
    <x v="1"/>
    <n v="14"/>
    <n v="3"/>
    <s v="Meet Expect"/>
    <n v="2"/>
    <s v="Medium"/>
    <n v="80"/>
    <n v="1"/>
    <s v="Basic"/>
    <n v="4"/>
    <s v="0-5"/>
    <n v="3"/>
    <n v="3"/>
    <x v="1"/>
    <n v="1"/>
    <s v="New Employee"/>
    <n v="0"/>
    <n v="0"/>
    <x v="0"/>
    <n v="0"/>
    <n v="0"/>
    <m/>
    <m/>
    <n v="0"/>
    <m/>
    <n v="0"/>
    <m/>
    <n v="0"/>
    <m/>
    <n v="0"/>
    <m/>
    <n v="0"/>
    <m/>
    <m/>
    <m/>
    <m/>
    <m/>
    <m/>
    <m/>
    <m/>
    <x v="0"/>
    <m/>
    <m/>
    <m/>
    <m/>
    <m/>
    <b v="1"/>
    <b v="1"/>
    <b v="1"/>
    <n v="0"/>
    <n v="0"/>
  </r>
  <r>
    <n v="37"/>
    <x v="1"/>
    <x v="0"/>
    <n v="674"/>
    <x v="1"/>
    <n v="13"/>
    <s v="Far"/>
    <n v="3"/>
    <s v="Bachelor"/>
    <s v="Medical"/>
    <n v="1"/>
    <n v="1543"/>
    <n v="1"/>
    <x v="3"/>
    <x v="1"/>
    <n v="47"/>
    <n v="3"/>
    <s v="High"/>
    <n v="2"/>
    <s v="Junior"/>
    <x v="1"/>
    <n v="4"/>
    <x v="0"/>
    <x v="1"/>
    <n v="4285"/>
    <x v="0"/>
    <n v="3031"/>
    <n v="1"/>
    <s v="Y"/>
    <x v="1"/>
    <n v="17"/>
    <n v="3"/>
    <s v="Meet Expect"/>
    <n v="1"/>
    <s v="Low"/>
    <n v="80"/>
    <n v="0"/>
    <s v="None"/>
    <n v="10"/>
    <s v="6-10"/>
    <n v="2"/>
    <n v="3"/>
    <x v="1"/>
    <n v="10"/>
    <s v="Veteran"/>
    <n v="8"/>
    <n v="3"/>
    <x v="1"/>
    <n v="7"/>
    <n v="0"/>
    <m/>
    <m/>
    <n v="0"/>
    <m/>
    <n v="0"/>
    <m/>
    <n v="0"/>
    <m/>
    <n v="0"/>
    <m/>
    <n v="0"/>
    <m/>
    <m/>
    <m/>
    <m/>
    <m/>
    <m/>
    <m/>
    <m/>
    <x v="0"/>
    <m/>
    <m/>
    <m/>
    <m/>
    <m/>
    <b v="1"/>
    <b v="1"/>
    <b v="1"/>
    <n v="0"/>
    <n v="0"/>
  </r>
  <r>
    <n v="29"/>
    <x v="1"/>
    <x v="0"/>
    <n v="441"/>
    <x v="1"/>
    <n v="8"/>
    <s v="Near"/>
    <n v="1"/>
    <s v="Below College"/>
    <s v="Other"/>
    <n v="1"/>
    <n v="1544"/>
    <n v="3"/>
    <x v="1"/>
    <x v="0"/>
    <n v="39"/>
    <n v="1"/>
    <s v="Low"/>
    <n v="2"/>
    <s v="Junior"/>
    <x v="4"/>
    <n v="1"/>
    <x v="3"/>
    <x v="1"/>
    <n v="9715"/>
    <x v="2"/>
    <n v="7288"/>
    <n v="3"/>
    <s v="Y"/>
    <x v="1"/>
    <n v="13"/>
    <n v="3"/>
    <s v="Meet Expect"/>
    <n v="3"/>
    <s v="High"/>
    <n v="80"/>
    <n v="1"/>
    <s v="Basic"/>
    <n v="9"/>
    <s v="6-10"/>
    <n v="3"/>
    <n v="3"/>
    <x v="1"/>
    <n v="7"/>
    <s v="Experienced"/>
    <n v="7"/>
    <n v="0"/>
    <x v="0"/>
    <n v="7"/>
    <n v="0"/>
    <m/>
    <m/>
    <n v="0"/>
    <m/>
    <n v="0"/>
    <m/>
    <n v="0"/>
    <m/>
    <n v="0"/>
    <m/>
    <n v="0"/>
    <m/>
    <m/>
    <m/>
    <m/>
    <m/>
    <m/>
    <m/>
    <m/>
    <x v="2"/>
    <m/>
    <m/>
    <m/>
    <m/>
    <m/>
    <b v="1"/>
    <b v="1"/>
    <b v="1"/>
    <n v="0"/>
    <n v="0"/>
  </r>
  <r>
    <n v="33"/>
    <x v="1"/>
    <x v="0"/>
    <n v="575"/>
    <x v="1"/>
    <n v="25"/>
    <s v="Very Far"/>
    <n v="3"/>
    <s v="Bachelor"/>
    <s v="Life Sciences"/>
    <n v="1"/>
    <n v="1545"/>
    <n v="4"/>
    <x v="2"/>
    <x v="1"/>
    <n v="44"/>
    <n v="2"/>
    <s v="Medium"/>
    <n v="2"/>
    <s v="Junior"/>
    <x v="3"/>
    <n v="2"/>
    <x v="1"/>
    <x v="0"/>
    <n v="4320"/>
    <x v="0"/>
    <n v="24152"/>
    <n v="1"/>
    <s v="Y"/>
    <x v="1"/>
    <n v="13"/>
    <n v="3"/>
    <s v="Meet Expect"/>
    <n v="4"/>
    <s v="Very High"/>
    <n v="80"/>
    <n v="0"/>
    <s v="None"/>
    <n v="5"/>
    <s v="0-5"/>
    <n v="2"/>
    <n v="3"/>
    <x v="1"/>
    <n v="5"/>
    <s v="Experienced"/>
    <n v="3"/>
    <n v="0"/>
    <x v="0"/>
    <n v="2"/>
    <n v="0"/>
    <m/>
    <m/>
    <n v="0"/>
    <m/>
    <n v="0"/>
    <m/>
    <n v="0"/>
    <m/>
    <n v="0"/>
    <m/>
    <n v="0"/>
    <m/>
    <m/>
    <m/>
    <m/>
    <m/>
    <m/>
    <m/>
    <m/>
    <x v="2"/>
    <m/>
    <m/>
    <m/>
    <m/>
    <m/>
    <b v="1"/>
    <b v="1"/>
    <b v="1"/>
    <n v="0"/>
    <n v="0"/>
  </r>
  <r>
    <n v="45"/>
    <x v="1"/>
    <x v="0"/>
    <n v="950"/>
    <x v="1"/>
    <n v="28"/>
    <s v="Very Far"/>
    <n v="3"/>
    <s v="Bachelor"/>
    <s v="Technical Degree"/>
    <n v="1"/>
    <n v="1546"/>
    <n v="4"/>
    <x v="2"/>
    <x v="1"/>
    <n v="97"/>
    <n v="3"/>
    <s v="High"/>
    <n v="1"/>
    <s v="Entry Level"/>
    <x v="1"/>
    <n v="4"/>
    <x v="0"/>
    <x v="1"/>
    <n v="2132"/>
    <x v="1"/>
    <n v="4585"/>
    <n v="4"/>
    <s v="Y"/>
    <x v="1"/>
    <n v="20"/>
    <n v="4"/>
    <s v="Exceed Expect"/>
    <n v="4"/>
    <s v="Very High"/>
    <n v="80"/>
    <n v="1"/>
    <s v="Basic"/>
    <n v="8"/>
    <s v="6-10"/>
    <n v="3"/>
    <n v="3"/>
    <x v="1"/>
    <n v="5"/>
    <s v="Experienced"/>
    <n v="4"/>
    <n v="0"/>
    <x v="0"/>
    <n v="3"/>
    <n v="0"/>
    <m/>
    <m/>
    <n v="0"/>
    <m/>
    <n v="0"/>
    <m/>
    <n v="0"/>
    <m/>
    <n v="0"/>
    <m/>
    <n v="0"/>
    <m/>
    <m/>
    <m/>
    <m/>
    <m/>
    <m/>
    <m/>
    <m/>
    <x v="0"/>
    <m/>
    <m/>
    <m/>
    <m/>
    <m/>
    <b v="1"/>
    <b v="1"/>
    <b v="1"/>
    <n v="0"/>
    <n v="0"/>
  </r>
  <r>
    <n v="42"/>
    <x v="1"/>
    <x v="1"/>
    <n v="288"/>
    <x v="1"/>
    <n v="2"/>
    <s v="Near"/>
    <n v="3"/>
    <s v="Bachelor"/>
    <s v="Life Sciences"/>
    <n v="1"/>
    <n v="1547"/>
    <n v="4"/>
    <x v="2"/>
    <x v="1"/>
    <n v="40"/>
    <n v="3"/>
    <s v="High"/>
    <n v="3"/>
    <s v="Senior"/>
    <x v="4"/>
    <n v="4"/>
    <x v="0"/>
    <x v="1"/>
    <n v="10124"/>
    <x v="2"/>
    <n v="18611"/>
    <n v="2"/>
    <s v="Y"/>
    <x v="0"/>
    <n v="14"/>
    <n v="3"/>
    <s v="Meet Expect"/>
    <n v="3"/>
    <s v="High"/>
    <n v="80"/>
    <n v="1"/>
    <s v="Basic"/>
    <n v="24"/>
    <s v="20+"/>
    <n v="3"/>
    <n v="1"/>
    <x v="0"/>
    <n v="20"/>
    <s v="Veteran"/>
    <n v="8"/>
    <n v="13"/>
    <x v="2"/>
    <n v="9"/>
    <n v="0"/>
    <m/>
    <m/>
    <n v="0"/>
    <m/>
    <n v="0"/>
    <m/>
    <n v="0"/>
    <m/>
    <n v="0"/>
    <m/>
    <n v="0"/>
    <m/>
    <m/>
    <m/>
    <m/>
    <m/>
    <m/>
    <m/>
    <m/>
    <x v="0"/>
    <m/>
    <m/>
    <m/>
    <m/>
    <m/>
    <b v="1"/>
    <b v="1"/>
    <b v="1"/>
    <n v="0"/>
    <n v="1"/>
  </r>
  <r>
    <n v="40"/>
    <x v="1"/>
    <x v="0"/>
    <n v="1342"/>
    <x v="0"/>
    <n v="9"/>
    <s v="Near"/>
    <n v="2"/>
    <s v="College"/>
    <s v="Medical"/>
    <n v="1"/>
    <n v="1548"/>
    <n v="1"/>
    <x v="3"/>
    <x v="1"/>
    <n v="47"/>
    <n v="3"/>
    <s v="High"/>
    <n v="2"/>
    <s v="Junior"/>
    <x v="0"/>
    <n v="1"/>
    <x v="3"/>
    <x v="1"/>
    <n v="5473"/>
    <x v="0"/>
    <n v="19345"/>
    <n v="0"/>
    <s v="Y"/>
    <x v="1"/>
    <n v="12"/>
    <n v="3"/>
    <s v="Meet Expect"/>
    <n v="4"/>
    <s v="Very High"/>
    <n v="80"/>
    <n v="0"/>
    <s v="None"/>
    <n v="9"/>
    <s v="6-10"/>
    <n v="5"/>
    <n v="4"/>
    <x v="3"/>
    <n v="8"/>
    <s v="Veteran"/>
    <n v="4"/>
    <n v="7"/>
    <x v="2"/>
    <n v="1"/>
    <n v="0"/>
    <m/>
    <m/>
    <n v="0"/>
    <m/>
    <n v="0"/>
    <m/>
    <n v="0"/>
    <m/>
    <n v="0"/>
    <m/>
    <n v="0"/>
    <m/>
    <m/>
    <m/>
    <m/>
    <m/>
    <m/>
    <m/>
    <m/>
    <x v="0"/>
    <m/>
    <m/>
    <m/>
    <m/>
    <m/>
    <b v="1"/>
    <b v="1"/>
    <b v="1"/>
    <n v="0"/>
    <n v="0"/>
  </r>
  <r>
    <n v="33"/>
    <x v="1"/>
    <x v="0"/>
    <n v="589"/>
    <x v="1"/>
    <n v="28"/>
    <s v="Very Far"/>
    <n v="4"/>
    <s v="Master"/>
    <s v="Life Sciences"/>
    <n v="1"/>
    <n v="1549"/>
    <n v="2"/>
    <x v="0"/>
    <x v="1"/>
    <n v="79"/>
    <n v="3"/>
    <s v="High"/>
    <n v="2"/>
    <s v="Junior"/>
    <x v="2"/>
    <n v="3"/>
    <x v="2"/>
    <x v="1"/>
    <n v="5207"/>
    <x v="0"/>
    <n v="22949"/>
    <n v="1"/>
    <s v="Y"/>
    <x v="0"/>
    <n v="12"/>
    <n v="3"/>
    <s v="Meet Expect"/>
    <n v="2"/>
    <s v="Medium"/>
    <n v="80"/>
    <n v="1"/>
    <s v="Basic"/>
    <n v="15"/>
    <s v="11-20"/>
    <n v="3"/>
    <n v="3"/>
    <x v="1"/>
    <n v="15"/>
    <s v="Veteran"/>
    <n v="14"/>
    <n v="5"/>
    <x v="2"/>
    <n v="7"/>
    <n v="0"/>
    <m/>
    <m/>
    <n v="0"/>
    <m/>
    <n v="0"/>
    <m/>
    <n v="0"/>
    <m/>
    <n v="0"/>
    <m/>
    <n v="0"/>
    <m/>
    <m/>
    <m/>
    <m/>
    <m/>
    <m/>
    <m/>
    <m/>
    <x v="2"/>
    <m/>
    <m/>
    <m/>
    <m/>
    <m/>
    <b v="1"/>
    <b v="1"/>
    <b v="1"/>
    <n v="0"/>
    <n v="1"/>
  </r>
  <r>
    <n v="40"/>
    <x v="1"/>
    <x v="0"/>
    <n v="898"/>
    <x v="2"/>
    <n v="6"/>
    <s v="Near"/>
    <n v="2"/>
    <s v="College"/>
    <s v="Medical"/>
    <n v="1"/>
    <n v="1550"/>
    <n v="3"/>
    <x v="1"/>
    <x v="1"/>
    <n v="38"/>
    <n v="3"/>
    <s v="High"/>
    <n v="4"/>
    <s v="Manager"/>
    <x v="5"/>
    <n v="4"/>
    <x v="0"/>
    <x v="0"/>
    <n v="16437"/>
    <x v="2"/>
    <n v="17381"/>
    <n v="1"/>
    <s v="Y"/>
    <x v="0"/>
    <n v="21"/>
    <n v="4"/>
    <s v="Exceed Expect"/>
    <n v="4"/>
    <s v="Very High"/>
    <n v="80"/>
    <n v="0"/>
    <s v="None"/>
    <n v="21"/>
    <s v="20+"/>
    <n v="2"/>
    <n v="3"/>
    <x v="1"/>
    <n v="21"/>
    <s v="Veteran"/>
    <n v="7"/>
    <n v="7"/>
    <x v="2"/>
    <n v="7"/>
    <n v="0"/>
    <m/>
    <m/>
    <n v="0"/>
    <m/>
    <n v="0"/>
    <m/>
    <n v="0"/>
    <m/>
    <n v="0"/>
    <m/>
    <n v="0"/>
    <m/>
    <m/>
    <m/>
    <m/>
    <m/>
    <m/>
    <m/>
    <m/>
    <x v="0"/>
    <m/>
    <m/>
    <m/>
    <m/>
    <m/>
    <b v="1"/>
    <b v="1"/>
    <b v="1"/>
    <n v="0"/>
    <n v="1"/>
  </r>
  <r>
    <n v="24"/>
    <x v="1"/>
    <x v="0"/>
    <n v="350"/>
    <x v="1"/>
    <n v="21"/>
    <s v="Very Far"/>
    <n v="2"/>
    <s v="College"/>
    <s v="Technical Degree"/>
    <n v="1"/>
    <n v="1551"/>
    <n v="3"/>
    <x v="1"/>
    <x v="1"/>
    <n v="57"/>
    <n v="2"/>
    <s v="Medium"/>
    <n v="1"/>
    <s v="Entry Level"/>
    <x v="2"/>
    <n v="1"/>
    <x v="3"/>
    <x v="2"/>
    <n v="2296"/>
    <x v="1"/>
    <n v="10036"/>
    <n v="0"/>
    <s v="Y"/>
    <x v="1"/>
    <n v="14"/>
    <n v="3"/>
    <s v="Meet Expect"/>
    <n v="2"/>
    <s v="Medium"/>
    <n v="80"/>
    <n v="3"/>
    <s v="High"/>
    <n v="2"/>
    <s v="0-5"/>
    <n v="3"/>
    <n v="3"/>
    <x v="1"/>
    <n v="1"/>
    <s v="New Employee"/>
    <n v="1"/>
    <n v="0"/>
    <x v="0"/>
    <n v="0"/>
    <n v="0"/>
    <m/>
    <m/>
    <n v="0"/>
    <m/>
    <n v="0"/>
    <m/>
    <n v="0"/>
    <m/>
    <n v="0"/>
    <m/>
    <n v="0"/>
    <m/>
    <m/>
    <m/>
    <m/>
    <m/>
    <m/>
    <m/>
    <m/>
    <x v="3"/>
    <m/>
    <m/>
    <m/>
    <m/>
    <m/>
    <b v="1"/>
    <b v="1"/>
    <b v="1"/>
    <n v="0"/>
    <n v="0"/>
  </r>
  <r>
    <n v="40"/>
    <x v="1"/>
    <x v="2"/>
    <n v="1142"/>
    <x v="1"/>
    <n v="8"/>
    <s v="Near"/>
    <n v="2"/>
    <s v="College"/>
    <s v="Life Sciences"/>
    <n v="1"/>
    <n v="1552"/>
    <n v="4"/>
    <x v="2"/>
    <x v="1"/>
    <n v="72"/>
    <n v="3"/>
    <s v="High"/>
    <n v="2"/>
    <s v="Junior"/>
    <x v="4"/>
    <n v="4"/>
    <x v="0"/>
    <x v="2"/>
    <n v="4069"/>
    <x v="0"/>
    <n v="8841"/>
    <n v="3"/>
    <s v="Y"/>
    <x v="0"/>
    <n v="18"/>
    <n v="3"/>
    <s v="Meet Expect"/>
    <n v="3"/>
    <s v="High"/>
    <n v="80"/>
    <n v="0"/>
    <s v="None"/>
    <n v="8"/>
    <s v="6-10"/>
    <n v="2"/>
    <n v="3"/>
    <x v="1"/>
    <n v="2"/>
    <s v="Early Career"/>
    <n v="2"/>
    <n v="2"/>
    <x v="1"/>
    <n v="2"/>
    <n v="0"/>
    <m/>
    <m/>
    <n v="0"/>
    <m/>
    <n v="0"/>
    <m/>
    <n v="0"/>
    <m/>
    <n v="0"/>
    <m/>
    <n v="0"/>
    <m/>
    <m/>
    <m/>
    <m/>
    <m/>
    <m/>
    <m/>
    <m/>
    <x v="0"/>
    <m/>
    <m/>
    <m/>
    <m/>
    <m/>
    <b v="1"/>
    <b v="1"/>
    <b v="1"/>
    <n v="0"/>
    <n v="1"/>
  </r>
  <r>
    <n v="45"/>
    <x v="1"/>
    <x v="0"/>
    <n v="538"/>
    <x v="1"/>
    <n v="1"/>
    <s v="Near"/>
    <n v="4"/>
    <s v="Master"/>
    <s v="Technical Degree"/>
    <n v="1"/>
    <n v="1553"/>
    <n v="1"/>
    <x v="3"/>
    <x v="1"/>
    <n v="66"/>
    <n v="3"/>
    <s v="High"/>
    <n v="3"/>
    <s v="Senior"/>
    <x v="4"/>
    <n v="2"/>
    <x v="1"/>
    <x v="2"/>
    <n v="7441"/>
    <x v="2"/>
    <n v="20933"/>
    <n v="1"/>
    <s v="Y"/>
    <x v="1"/>
    <n v="12"/>
    <n v="3"/>
    <s v="Meet Expect"/>
    <n v="1"/>
    <s v="Low"/>
    <n v="80"/>
    <n v="3"/>
    <s v="High"/>
    <n v="10"/>
    <s v="6-10"/>
    <n v="4"/>
    <n v="3"/>
    <x v="1"/>
    <n v="10"/>
    <s v="Veteran"/>
    <n v="8"/>
    <n v="7"/>
    <x v="2"/>
    <n v="7"/>
    <n v="0"/>
    <m/>
    <m/>
    <n v="0"/>
    <m/>
    <n v="0"/>
    <m/>
    <n v="0"/>
    <m/>
    <n v="0"/>
    <m/>
    <n v="0"/>
    <m/>
    <m/>
    <m/>
    <m/>
    <m/>
    <m/>
    <m/>
    <m/>
    <x v="0"/>
    <m/>
    <m/>
    <m/>
    <m/>
    <m/>
    <b v="1"/>
    <b v="1"/>
    <b v="1"/>
    <n v="0"/>
    <n v="0"/>
  </r>
  <r>
    <n v="35"/>
    <x v="1"/>
    <x v="0"/>
    <n v="1402"/>
    <x v="0"/>
    <n v="28"/>
    <s v="Very Far"/>
    <n v="4"/>
    <s v="Master"/>
    <s v="Life Sciences"/>
    <n v="1"/>
    <n v="1554"/>
    <n v="2"/>
    <x v="0"/>
    <x v="0"/>
    <n v="98"/>
    <n v="2"/>
    <s v="Medium"/>
    <n v="1"/>
    <s v="Entry Level"/>
    <x v="6"/>
    <n v="3"/>
    <x v="2"/>
    <x v="1"/>
    <n v="2430"/>
    <x v="1"/>
    <n v="26204"/>
    <n v="0"/>
    <s v="Y"/>
    <x v="1"/>
    <n v="23"/>
    <n v="4"/>
    <s v="Exceed Expect"/>
    <n v="1"/>
    <s v="Low"/>
    <n v="80"/>
    <n v="2"/>
    <s v="Medium"/>
    <n v="6"/>
    <s v="6-10"/>
    <n v="5"/>
    <n v="3"/>
    <x v="1"/>
    <n v="5"/>
    <s v="Experienced"/>
    <n v="3"/>
    <n v="4"/>
    <x v="2"/>
    <n v="2"/>
    <n v="0"/>
    <m/>
    <m/>
    <n v="0"/>
    <m/>
    <n v="0"/>
    <m/>
    <n v="0"/>
    <m/>
    <n v="0"/>
    <m/>
    <n v="0"/>
    <m/>
    <m/>
    <m/>
    <m/>
    <m/>
    <m/>
    <m/>
    <m/>
    <x v="2"/>
    <m/>
    <m/>
    <m/>
    <m/>
    <m/>
    <b v="1"/>
    <b v="1"/>
    <b v="1"/>
    <n v="0"/>
    <n v="0"/>
  </r>
  <r>
    <n v="32"/>
    <x v="1"/>
    <x v="0"/>
    <n v="824"/>
    <x v="1"/>
    <n v="5"/>
    <s v="Near"/>
    <n v="2"/>
    <s v="College"/>
    <s v="Life Sciences"/>
    <n v="1"/>
    <n v="1555"/>
    <n v="4"/>
    <x v="2"/>
    <x v="0"/>
    <n v="67"/>
    <n v="2"/>
    <s v="Medium"/>
    <n v="2"/>
    <s v="Junior"/>
    <x v="1"/>
    <n v="2"/>
    <x v="1"/>
    <x v="1"/>
    <n v="5878"/>
    <x v="0"/>
    <n v="15624"/>
    <n v="3"/>
    <s v="Y"/>
    <x v="1"/>
    <n v="12"/>
    <n v="3"/>
    <s v="Meet Expect"/>
    <n v="1"/>
    <s v="Low"/>
    <n v="80"/>
    <n v="1"/>
    <s v="Basic"/>
    <n v="12"/>
    <s v="11-20"/>
    <n v="2"/>
    <n v="3"/>
    <x v="1"/>
    <n v="7"/>
    <s v="Experienced"/>
    <n v="1"/>
    <n v="2"/>
    <x v="1"/>
    <n v="5"/>
    <n v="0"/>
    <m/>
    <m/>
    <n v="0"/>
    <m/>
    <n v="0"/>
    <m/>
    <n v="0"/>
    <m/>
    <n v="0"/>
    <m/>
    <n v="0"/>
    <m/>
    <m/>
    <m/>
    <m/>
    <m/>
    <m/>
    <m/>
    <m/>
    <x v="2"/>
    <m/>
    <m/>
    <m/>
    <m/>
    <m/>
    <b v="1"/>
    <b v="1"/>
    <b v="1"/>
    <n v="0"/>
    <n v="0"/>
  </r>
  <r>
    <n v="36"/>
    <x v="1"/>
    <x v="0"/>
    <n v="1157"/>
    <x v="0"/>
    <n v="2"/>
    <s v="Near"/>
    <n v="4"/>
    <s v="Master"/>
    <s v="Life Sciences"/>
    <n v="1"/>
    <n v="1556"/>
    <n v="3"/>
    <x v="1"/>
    <x v="1"/>
    <n v="70"/>
    <n v="3"/>
    <s v="High"/>
    <n v="1"/>
    <s v="Entry Level"/>
    <x v="6"/>
    <n v="4"/>
    <x v="0"/>
    <x v="0"/>
    <n v="2644"/>
    <x v="1"/>
    <n v="17001"/>
    <n v="3"/>
    <s v="Y"/>
    <x v="0"/>
    <n v="21"/>
    <n v="4"/>
    <s v="Exceed Expect"/>
    <n v="4"/>
    <s v="Very High"/>
    <n v="80"/>
    <n v="0"/>
    <s v="None"/>
    <n v="7"/>
    <s v="6-10"/>
    <n v="3"/>
    <n v="2"/>
    <x v="2"/>
    <n v="3"/>
    <s v="Early Career"/>
    <n v="2"/>
    <n v="1"/>
    <x v="1"/>
    <n v="2"/>
    <n v="0"/>
    <m/>
    <m/>
    <n v="0"/>
    <m/>
    <n v="0"/>
    <m/>
    <n v="0"/>
    <m/>
    <n v="0"/>
    <m/>
    <n v="0"/>
    <m/>
    <m/>
    <m/>
    <m/>
    <m/>
    <m/>
    <m/>
    <m/>
    <x v="0"/>
    <m/>
    <m/>
    <m/>
    <m/>
    <m/>
    <b v="1"/>
    <b v="1"/>
    <b v="1"/>
    <n v="0"/>
    <n v="1"/>
  </r>
  <r>
    <n v="48"/>
    <x v="1"/>
    <x v="0"/>
    <n v="492"/>
    <x v="0"/>
    <n v="16"/>
    <s v="Far"/>
    <n v="4"/>
    <s v="Master"/>
    <s v="Life Sciences"/>
    <n v="1"/>
    <n v="1557"/>
    <n v="3"/>
    <x v="1"/>
    <x v="0"/>
    <n v="96"/>
    <n v="3"/>
    <s v="High"/>
    <n v="2"/>
    <s v="Junior"/>
    <x v="0"/>
    <n v="3"/>
    <x v="2"/>
    <x v="2"/>
    <n v="6439"/>
    <x v="0"/>
    <n v="13693"/>
    <n v="8"/>
    <s v="Y"/>
    <x v="1"/>
    <n v="14"/>
    <n v="3"/>
    <s v="Meet Expect"/>
    <n v="3"/>
    <s v="High"/>
    <n v="80"/>
    <n v="1"/>
    <s v="Basic"/>
    <n v="18"/>
    <s v="11-20"/>
    <n v="2"/>
    <n v="3"/>
    <x v="1"/>
    <n v="8"/>
    <s v="Veteran"/>
    <n v="7"/>
    <n v="7"/>
    <x v="2"/>
    <n v="7"/>
    <n v="0"/>
    <m/>
    <m/>
    <n v="0"/>
    <m/>
    <n v="0"/>
    <m/>
    <n v="0"/>
    <m/>
    <n v="0"/>
    <m/>
    <n v="0"/>
    <m/>
    <m/>
    <m/>
    <m/>
    <m/>
    <m/>
    <m/>
    <m/>
    <x v="1"/>
    <m/>
    <m/>
    <m/>
    <m/>
    <m/>
    <b v="1"/>
    <b v="1"/>
    <b v="1"/>
    <n v="0"/>
    <n v="0"/>
  </r>
  <r>
    <n v="29"/>
    <x v="1"/>
    <x v="0"/>
    <n v="598"/>
    <x v="1"/>
    <n v="9"/>
    <s v="Near"/>
    <n v="3"/>
    <s v="Bachelor"/>
    <s v="Life Sciences"/>
    <n v="1"/>
    <n v="1558"/>
    <n v="3"/>
    <x v="1"/>
    <x v="1"/>
    <n v="91"/>
    <n v="4"/>
    <s v="Very High"/>
    <n v="1"/>
    <s v="Entry Level"/>
    <x v="1"/>
    <n v="3"/>
    <x v="2"/>
    <x v="1"/>
    <n v="2451"/>
    <x v="1"/>
    <n v="22376"/>
    <n v="6"/>
    <s v="Y"/>
    <x v="1"/>
    <n v="18"/>
    <n v="3"/>
    <s v="Meet Expect"/>
    <n v="1"/>
    <s v="Low"/>
    <n v="80"/>
    <n v="2"/>
    <s v="Medium"/>
    <n v="5"/>
    <s v="0-5"/>
    <n v="2"/>
    <n v="2"/>
    <x v="2"/>
    <n v="1"/>
    <s v="New Employee"/>
    <n v="0"/>
    <n v="0"/>
    <x v="0"/>
    <n v="0"/>
    <n v="0"/>
    <m/>
    <m/>
    <n v="0"/>
    <m/>
    <n v="0"/>
    <m/>
    <n v="0"/>
    <m/>
    <n v="0"/>
    <m/>
    <n v="0"/>
    <m/>
    <m/>
    <m/>
    <m/>
    <m/>
    <m/>
    <m/>
    <m/>
    <x v="2"/>
    <m/>
    <m/>
    <m/>
    <m/>
    <m/>
    <b v="1"/>
    <b v="1"/>
    <b v="1"/>
    <n v="0"/>
    <n v="0"/>
  </r>
  <r>
    <n v="33"/>
    <x v="1"/>
    <x v="0"/>
    <n v="1242"/>
    <x v="0"/>
    <n v="8"/>
    <s v="Near"/>
    <n v="4"/>
    <s v="Master"/>
    <s v="Life Sciences"/>
    <n v="1"/>
    <n v="1560"/>
    <n v="1"/>
    <x v="3"/>
    <x v="1"/>
    <n v="46"/>
    <n v="3"/>
    <s v="High"/>
    <n v="2"/>
    <s v="Junior"/>
    <x v="0"/>
    <n v="1"/>
    <x v="3"/>
    <x v="1"/>
    <n v="6392"/>
    <x v="0"/>
    <n v="10589"/>
    <n v="2"/>
    <s v="Y"/>
    <x v="1"/>
    <n v="13"/>
    <n v="3"/>
    <s v="Meet Expect"/>
    <n v="4"/>
    <s v="Very High"/>
    <n v="80"/>
    <n v="1"/>
    <s v="Basic"/>
    <n v="8"/>
    <s v="6-10"/>
    <n v="6"/>
    <n v="1"/>
    <x v="0"/>
    <n v="2"/>
    <s v="Early Career"/>
    <n v="2"/>
    <n v="2"/>
    <x v="1"/>
    <n v="2"/>
    <n v="0"/>
    <m/>
    <m/>
    <n v="0"/>
    <m/>
    <n v="0"/>
    <m/>
    <n v="0"/>
    <m/>
    <n v="0"/>
    <m/>
    <n v="0"/>
    <m/>
    <m/>
    <m/>
    <m/>
    <m/>
    <m/>
    <m/>
    <m/>
    <x v="2"/>
    <m/>
    <m/>
    <m/>
    <m/>
    <m/>
    <b v="1"/>
    <b v="1"/>
    <b v="1"/>
    <n v="0"/>
    <n v="0"/>
  </r>
  <r>
    <n v="30"/>
    <x v="0"/>
    <x v="0"/>
    <n v="740"/>
    <x v="0"/>
    <n v="1"/>
    <s v="Near"/>
    <n v="3"/>
    <s v="Bachelor"/>
    <s v="Life Sciences"/>
    <n v="1"/>
    <n v="1562"/>
    <n v="2"/>
    <x v="0"/>
    <x v="1"/>
    <n v="64"/>
    <n v="2"/>
    <s v="Medium"/>
    <n v="2"/>
    <s v="Junior"/>
    <x v="0"/>
    <n v="1"/>
    <x v="3"/>
    <x v="1"/>
    <n v="9714"/>
    <x v="2"/>
    <n v="5323"/>
    <n v="1"/>
    <s v="Y"/>
    <x v="1"/>
    <n v="11"/>
    <n v="3"/>
    <s v="Meet Expect"/>
    <n v="4"/>
    <s v="Very High"/>
    <n v="80"/>
    <n v="1"/>
    <s v="Basic"/>
    <n v="10"/>
    <s v="6-10"/>
    <n v="4"/>
    <n v="3"/>
    <x v="1"/>
    <n v="10"/>
    <s v="Veteran"/>
    <n v="8"/>
    <n v="6"/>
    <x v="2"/>
    <n v="7"/>
    <n v="0"/>
    <m/>
    <m/>
    <n v="0"/>
    <m/>
    <n v="0"/>
    <m/>
    <n v="0"/>
    <m/>
    <n v="0"/>
    <m/>
    <n v="0"/>
    <m/>
    <m/>
    <m/>
    <m/>
    <m/>
    <m/>
    <m/>
    <m/>
    <x v="2"/>
    <m/>
    <m/>
    <m/>
    <m/>
    <m/>
    <b v="1"/>
    <b v="1"/>
    <b v="1"/>
    <n v="1"/>
    <n v="0"/>
  </r>
  <r>
    <n v="38"/>
    <x v="1"/>
    <x v="1"/>
    <n v="888"/>
    <x v="2"/>
    <n v="10"/>
    <s v="Near"/>
    <n v="4"/>
    <s v="Master"/>
    <s v="Human Resources"/>
    <n v="1"/>
    <n v="1563"/>
    <n v="3"/>
    <x v="1"/>
    <x v="1"/>
    <n v="71"/>
    <n v="3"/>
    <s v="High"/>
    <n v="2"/>
    <s v="Junior"/>
    <x v="8"/>
    <n v="3"/>
    <x v="2"/>
    <x v="1"/>
    <n v="6077"/>
    <x v="0"/>
    <n v="14814"/>
    <n v="3"/>
    <s v="Y"/>
    <x v="1"/>
    <n v="11"/>
    <n v="3"/>
    <s v="Meet Expect"/>
    <n v="3"/>
    <s v="High"/>
    <n v="80"/>
    <n v="0"/>
    <s v="None"/>
    <n v="10"/>
    <s v="6-10"/>
    <n v="2"/>
    <n v="3"/>
    <x v="1"/>
    <n v="6"/>
    <s v="Experienced"/>
    <n v="3"/>
    <n v="1"/>
    <x v="1"/>
    <n v="2"/>
    <n v="0"/>
    <m/>
    <m/>
    <n v="0"/>
    <m/>
    <n v="0"/>
    <m/>
    <n v="0"/>
    <m/>
    <n v="0"/>
    <m/>
    <n v="0"/>
    <m/>
    <m/>
    <m/>
    <m/>
    <m/>
    <m/>
    <m/>
    <m/>
    <x v="0"/>
    <m/>
    <m/>
    <m/>
    <m/>
    <m/>
    <b v="1"/>
    <b v="1"/>
    <b v="1"/>
    <n v="0"/>
    <n v="0"/>
  </r>
  <r>
    <n v="35"/>
    <x v="1"/>
    <x v="0"/>
    <n v="992"/>
    <x v="1"/>
    <n v="1"/>
    <s v="Near"/>
    <n v="3"/>
    <s v="Bachelor"/>
    <s v="Medical"/>
    <n v="1"/>
    <n v="1564"/>
    <n v="4"/>
    <x v="2"/>
    <x v="1"/>
    <n v="68"/>
    <n v="2"/>
    <s v="Medium"/>
    <n v="1"/>
    <s v="Entry Level"/>
    <x v="2"/>
    <n v="1"/>
    <x v="3"/>
    <x v="0"/>
    <n v="2450"/>
    <x v="1"/>
    <n v="21731"/>
    <n v="1"/>
    <s v="Y"/>
    <x v="1"/>
    <n v="19"/>
    <n v="3"/>
    <s v="Meet Expect"/>
    <n v="2"/>
    <s v="Medium"/>
    <n v="80"/>
    <n v="0"/>
    <s v="None"/>
    <n v="3"/>
    <s v="0-5"/>
    <n v="3"/>
    <n v="3"/>
    <x v="1"/>
    <n v="3"/>
    <s v="Early Career"/>
    <n v="0"/>
    <n v="1"/>
    <x v="1"/>
    <n v="2"/>
    <n v="0"/>
    <m/>
    <m/>
    <n v="0"/>
    <m/>
    <n v="0"/>
    <m/>
    <n v="0"/>
    <m/>
    <n v="0"/>
    <m/>
    <n v="0"/>
    <m/>
    <m/>
    <m/>
    <m/>
    <m/>
    <m/>
    <m/>
    <m/>
    <x v="2"/>
    <m/>
    <m/>
    <m/>
    <m/>
    <m/>
    <b v="1"/>
    <b v="1"/>
    <b v="1"/>
    <n v="0"/>
    <n v="0"/>
  </r>
  <r>
    <n v="30"/>
    <x v="1"/>
    <x v="0"/>
    <n v="1288"/>
    <x v="0"/>
    <n v="29"/>
    <s v="Very Far"/>
    <n v="4"/>
    <s v="Master"/>
    <s v="Technical Degree"/>
    <n v="1"/>
    <n v="1568"/>
    <n v="3"/>
    <x v="1"/>
    <x v="1"/>
    <n v="33"/>
    <n v="3"/>
    <s v="High"/>
    <n v="3"/>
    <s v="Senior"/>
    <x v="0"/>
    <n v="2"/>
    <x v="1"/>
    <x v="1"/>
    <n v="9250"/>
    <x v="2"/>
    <n v="17799"/>
    <n v="3"/>
    <s v="Y"/>
    <x v="1"/>
    <n v="12"/>
    <n v="3"/>
    <s v="Meet Expect"/>
    <n v="2"/>
    <s v="Medium"/>
    <n v="80"/>
    <n v="1"/>
    <s v="Basic"/>
    <n v="9"/>
    <s v="6-10"/>
    <n v="3"/>
    <n v="3"/>
    <x v="1"/>
    <n v="4"/>
    <s v="Experienced"/>
    <n v="2"/>
    <n v="1"/>
    <x v="1"/>
    <n v="3"/>
    <n v="0"/>
    <m/>
    <m/>
    <n v="0"/>
    <m/>
    <n v="0"/>
    <m/>
    <n v="0"/>
    <m/>
    <n v="0"/>
    <m/>
    <n v="0"/>
    <m/>
    <m/>
    <m/>
    <m/>
    <m/>
    <m/>
    <m/>
    <m/>
    <x v="2"/>
    <m/>
    <m/>
    <m/>
    <m/>
    <m/>
    <b v="1"/>
    <b v="1"/>
    <b v="1"/>
    <n v="0"/>
    <n v="0"/>
  </r>
  <r>
    <n v="35"/>
    <x v="0"/>
    <x v="0"/>
    <n v="104"/>
    <x v="1"/>
    <n v="2"/>
    <s v="Near"/>
    <n v="3"/>
    <s v="Bachelor"/>
    <s v="Life Sciences"/>
    <n v="1"/>
    <n v="1569"/>
    <n v="1"/>
    <x v="3"/>
    <x v="0"/>
    <n v="69"/>
    <n v="3"/>
    <s v="High"/>
    <n v="1"/>
    <s v="Entry Level"/>
    <x v="2"/>
    <n v="1"/>
    <x v="3"/>
    <x v="2"/>
    <n v="2074"/>
    <x v="1"/>
    <n v="26619"/>
    <n v="1"/>
    <s v="Y"/>
    <x v="0"/>
    <n v="12"/>
    <n v="3"/>
    <s v="Meet Expect"/>
    <n v="4"/>
    <s v="Very High"/>
    <n v="80"/>
    <n v="1"/>
    <s v="Basic"/>
    <n v="1"/>
    <s v="0-5"/>
    <n v="2"/>
    <n v="3"/>
    <x v="1"/>
    <n v="1"/>
    <s v="New Employee"/>
    <n v="0"/>
    <n v="0"/>
    <x v="0"/>
    <n v="0"/>
    <n v="0"/>
    <m/>
    <m/>
    <n v="0"/>
    <m/>
    <n v="0"/>
    <m/>
    <n v="0"/>
    <m/>
    <n v="0"/>
    <m/>
    <n v="0"/>
    <m/>
    <m/>
    <m/>
    <m/>
    <m/>
    <m/>
    <m/>
    <m/>
    <x v="2"/>
    <m/>
    <m/>
    <m/>
    <m/>
    <m/>
    <b v="1"/>
    <b v="1"/>
    <b v="1"/>
    <n v="1"/>
    <n v="1"/>
  </r>
  <r>
    <n v="53"/>
    <x v="0"/>
    <x v="0"/>
    <n v="607"/>
    <x v="1"/>
    <n v="2"/>
    <s v="Near"/>
    <n v="5"/>
    <s v="Doctor"/>
    <s v="Technical Degree"/>
    <n v="1"/>
    <n v="1572"/>
    <n v="3"/>
    <x v="1"/>
    <x v="0"/>
    <n v="78"/>
    <n v="2"/>
    <s v="Medium"/>
    <n v="3"/>
    <s v="Senior"/>
    <x v="3"/>
    <n v="4"/>
    <x v="0"/>
    <x v="1"/>
    <n v="10169"/>
    <x v="2"/>
    <n v="14618"/>
    <n v="0"/>
    <s v="Y"/>
    <x v="1"/>
    <n v="16"/>
    <n v="3"/>
    <s v="Meet Expect"/>
    <n v="2"/>
    <s v="Medium"/>
    <n v="80"/>
    <n v="1"/>
    <s v="Basic"/>
    <n v="34"/>
    <s v="20+"/>
    <n v="4"/>
    <n v="3"/>
    <x v="1"/>
    <n v="33"/>
    <s v="Veteran"/>
    <n v="7"/>
    <n v="1"/>
    <x v="1"/>
    <n v="9"/>
    <n v="0"/>
    <m/>
    <m/>
    <n v="0"/>
    <m/>
    <n v="0"/>
    <m/>
    <n v="0"/>
    <m/>
    <n v="0"/>
    <m/>
    <n v="0"/>
    <m/>
    <m/>
    <m/>
    <m/>
    <m/>
    <m/>
    <m/>
    <m/>
    <x v="1"/>
    <m/>
    <m/>
    <m/>
    <m/>
    <m/>
    <b v="1"/>
    <b v="1"/>
    <b v="1"/>
    <n v="1"/>
    <n v="0"/>
  </r>
  <r>
    <n v="38"/>
    <x v="0"/>
    <x v="0"/>
    <n v="903"/>
    <x v="1"/>
    <n v="2"/>
    <s v="Near"/>
    <n v="3"/>
    <s v="Bachelor"/>
    <s v="Medical"/>
    <n v="1"/>
    <n v="1573"/>
    <n v="3"/>
    <x v="1"/>
    <x v="1"/>
    <n v="81"/>
    <n v="3"/>
    <s v="High"/>
    <n v="2"/>
    <s v="Junior"/>
    <x v="3"/>
    <n v="2"/>
    <x v="1"/>
    <x v="1"/>
    <n v="4855"/>
    <x v="0"/>
    <n v="7653"/>
    <n v="4"/>
    <s v="Y"/>
    <x v="1"/>
    <n v="11"/>
    <n v="3"/>
    <s v="Meet Expect"/>
    <n v="1"/>
    <s v="Low"/>
    <n v="80"/>
    <n v="2"/>
    <s v="Medium"/>
    <n v="7"/>
    <s v="6-10"/>
    <n v="2"/>
    <n v="3"/>
    <x v="1"/>
    <n v="5"/>
    <s v="Experienced"/>
    <n v="2"/>
    <n v="1"/>
    <x v="1"/>
    <n v="4"/>
    <n v="0"/>
    <m/>
    <m/>
    <n v="0"/>
    <m/>
    <n v="0"/>
    <m/>
    <n v="0"/>
    <m/>
    <n v="0"/>
    <m/>
    <n v="0"/>
    <m/>
    <m/>
    <m/>
    <m/>
    <m/>
    <m/>
    <m/>
    <m/>
    <x v="0"/>
    <m/>
    <m/>
    <m/>
    <m/>
    <m/>
    <b v="1"/>
    <b v="1"/>
    <b v="1"/>
    <n v="1"/>
    <n v="0"/>
  </r>
  <r>
    <n v="32"/>
    <x v="1"/>
    <x v="2"/>
    <n v="1200"/>
    <x v="1"/>
    <n v="1"/>
    <s v="Near"/>
    <n v="4"/>
    <s v="Master"/>
    <s v="Technical Degree"/>
    <n v="1"/>
    <n v="1574"/>
    <n v="4"/>
    <x v="2"/>
    <x v="1"/>
    <n v="62"/>
    <n v="3"/>
    <s v="High"/>
    <n v="2"/>
    <s v="Junior"/>
    <x v="1"/>
    <n v="1"/>
    <x v="3"/>
    <x v="1"/>
    <n v="4087"/>
    <x v="0"/>
    <n v="25174"/>
    <n v="4"/>
    <s v="Y"/>
    <x v="1"/>
    <n v="14"/>
    <n v="3"/>
    <s v="Meet Expect"/>
    <n v="2"/>
    <s v="Medium"/>
    <n v="80"/>
    <n v="1"/>
    <s v="Basic"/>
    <n v="9"/>
    <s v="6-10"/>
    <n v="3"/>
    <n v="2"/>
    <x v="2"/>
    <n v="6"/>
    <s v="Experienced"/>
    <n v="5"/>
    <n v="1"/>
    <x v="1"/>
    <n v="2"/>
    <n v="0"/>
    <m/>
    <m/>
    <n v="0"/>
    <m/>
    <n v="0"/>
    <m/>
    <n v="0"/>
    <m/>
    <n v="0"/>
    <m/>
    <n v="0"/>
    <m/>
    <m/>
    <m/>
    <m/>
    <m/>
    <m/>
    <m/>
    <m/>
    <x v="2"/>
    <m/>
    <m/>
    <m/>
    <m/>
    <m/>
    <b v="1"/>
    <b v="1"/>
    <b v="1"/>
    <n v="0"/>
    <n v="0"/>
  </r>
  <r>
    <n v="48"/>
    <x v="1"/>
    <x v="0"/>
    <n v="1108"/>
    <x v="1"/>
    <n v="15"/>
    <s v="Far"/>
    <n v="4"/>
    <s v="Master"/>
    <s v="Other"/>
    <n v="1"/>
    <n v="1576"/>
    <n v="3"/>
    <x v="1"/>
    <x v="0"/>
    <n v="65"/>
    <n v="3"/>
    <s v="High"/>
    <n v="1"/>
    <s v="Entry Level"/>
    <x v="1"/>
    <n v="1"/>
    <x v="3"/>
    <x v="1"/>
    <n v="2367"/>
    <x v="1"/>
    <n v="16530"/>
    <n v="8"/>
    <s v="Y"/>
    <x v="1"/>
    <n v="12"/>
    <n v="3"/>
    <s v="Meet Expect"/>
    <n v="4"/>
    <s v="Very High"/>
    <n v="80"/>
    <n v="1"/>
    <s v="Basic"/>
    <n v="10"/>
    <s v="6-10"/>
    <n v="3"/>
    <n v="2"/>
    <x v="2"/>
    <n v="8"/>
    <s v="Veteran"/>
    <n v="2"/>
    <n v="7"/>
    <x v="2"/>
    <n v="6"/>
    <n v="0"/>
    <m/>
    <m/>
    <n v="0"/>
    <m/>
    <n v="0"/>
    <m/>
    <n v="0"/>
    <m/>
    <n v="0"/>
    <m/>
    <n v="0"/>
    <m/>
    <m/>
    <m/>
    <m/>
    <m/>
    <m/>
    <m/>
    <m/>
    <x v="1"/>
    <m/>
    <m/>
    <m/>
    <m/>
    <m/>
    <b v="1"/>
    <b v="1"/>
    <b v="1"/>
    <n v="0"/>
    <n v="0"/>
  </r>
  <r>
    <n v="34"/>
    <x v="1"/>
    <x v="0"/>
    <n v="479"/>
    <x v="1"/>
    <n v="7"/>
    <s v="Near"/>
    <n v="4"/>
    <s v="Master"/>
    <s v="Medical"/>
    <n v="1"/>
    <n v="1577"/>
    <n v="1"/>
    <x v="3"/>
    <x v="1"/>
    <n v="35"/>
    <n v="3"/>
    <s v="High"/>
    <n v="1"/>
    <s v="Entry Level"/>
    <x v="1"/>
    <n v="4"/>
    <x v="0"/>
    <x v="0"/>
    <n v="2972"/>
    <x v="1"/>
    <n v="22061"/>
    <n v="1"/>
    <s v="Y"/>
    <x v="1"/>
    <n v="13"/>
    <n v="3"/>
    <s v="Meet Expect"/>
    <n v="3"/>
    <s v="High"/>
    <n v="80"/>
    <n v="0"/>
    <s v="None"/>
    <n v="1"/>
    <s v="0-5"/>
    <n v="4"/>
    <n v="1"/>
    <x v="0"/>
    <n v="1"/>
    <s v="New Employee"/>
    <n v="0"/>
    <n v="0"/>
    <x v="0"/>
    <n v="0"/>
    <n v="0"/>
    <m/>
    <m/>
    <n v="0"/>
    <m/>
    <n v="0"/>
    <m/>
    <n v="0"/>
    <m/>
    <n v="0"/>
    <m/>
    <n v="0"/>
    <m/>
    <m/>
    <m/>
    <m/>
    <m/>
    <m/>
    <m/>
    <m/>
    <x v="2"/>
    <m/>
    <m/>
    <m/>
    <m/>
    <m/>
    <b v="1"/>
    <b v="1"/>
    <b v="1"/>
    <n v="0"/>
    <n v="0"/>
  </r>
  <r>
    <n v="55"/>
    <x v="1"/>
    <x v="0"/>
    <n v="685"/>
    <x v="0"/>
    <n v="26"/>
    <s v="Very Far"/>
    <n v="5"/>
    <s v="Doctor"/>
    <s v="Marketing"/>
    <n v="1"/>
    <n v="1578"/>
    <n v="3"/>
    <x v="1"/>
    <x v="1"/>
    <n v="60"/>
    <n v="2"/>
    <s v="Medium"/>
    <n v="5"/>
    <s v="Director"/>
    <x v="5"/>
    <n v="4"/>
    <x v="0"/>
    <x v="1"/>
    <n v="19586"/>
    <x v="2"/>
    <n v="23037"/>
    <n v="1"/>
    <s v="Y"/>
    <x v="1"/>
    <n v="21"/>
    <n v="4"/>
    <s v="Exceed Expect"/>
    <n v="3"/>
    <s v="High"/>
    <n v="80"/>
    <n v="1"/>
    <s v="Basic"/>
    <n v="36"/>
    <s v="20+"/>
    <n v="3"/>
    <n v="3"/>
    <x v="1"/>
    <n v="36"/>
    <s v="Veteran"/>
    <n v="6"/>
    <n v="2"/>
    <x v="1"/>
    <n v="13"/>
    <n v="0"/>
    <m/>
    <m/>
    <n v="0"/>
    <m/>
    <n v="0"/>
    <m/>
    <n v="0"/>
    <m/>
    <n v="0"/>
    <m/>
    <n v="0"/>
    <m/>
    <m/>
    <m/>
    <m/>
    <m/>
    <m/>
    <m/>
    <m/>
    <x v="1"/>
    <m/>
    <m/>
    <m/>
    <m/>
    <m/>
    <b v="1"/>
    <b v="1"/>
    <b v="1"/>
    <n v="0"/>
    <n v="0"/>
  </r>
  <r>
    <n v="34"/>
    <x v="1"/>
    <x v="0"/>
    <n v="1351"/>
    <x v="1"/>
    <n v="1"/>
    <s v="Near"/>
    <n v="4"/>
    <s v="Master"/>
    <s v="Life Sciences"/>
    <n v="1"/>
    <n v="1580"/>
    <n v="2"/>
    <x v="0"/>
    <x v="1"/>
    <n v="45"/>
    <n v="3"/>
    <s v="High"/>
    <n v="2"/>
    <s v="Junior"/>
    <x v="1"/>
    <n v="4"/>
    <x v="0"/>
    <x v="1"/>
    <n v="5484"/>
    <x v="0"/>
    <n v="13008"/>
    <n v="9"/>
    <s v="Y"/>
    <x v="1"/>
    <n v="17"/>
    <n v="3"/>
    <s v="Meet Expect"/>
    <n v="2"/>
    <s v="Medium"/>
    <n v="80"/>
    <n v="1"/>
    <s v="Basic"/>
    <n v="9"/>
    <s v="6-10"/>
    <n v="3"/>
    <n v="2"/>
    <x v="2"/>
    <n v="2"/>
    <s v="Early Career"/>
    <n v="2"/>
    <n v="2"/>
    <x v="1"/>
    <n v="1"/>
    <n v="0"/>
    <m/>
    <m/>
    <n v="0"/>
    <m/>
    <n v="0"/>
    <m/>
    <n v="0"/>
    <m/>
    <n v="0"/>
    <m/>
    <n v="0"/>
    <m/>
    <m/>
    <m/>
    <m/>
    <m/>
    <m/>
    <m/>
    <m/>
    <x v="2"/>
    <m/>
    <m/>
    <m/>
    <m/>
    <m/>
    <b v="1"/>
    <b v="1"/>
    <b v="1"/>
    <n v="0"/>
    <n v="0"/>
  </r>
  <r>
    <n v="26"/>
    <x v="1"/>
    <x v="0"/>
    <n v="474"/>
    <x v="1"/>
    <n v="3"/>
    <s v="Near"/>
    <n v="3"/>
    <s v="Bachelor"/>
    <s v="Life Sciences"/>
    <n v="1"/>
    <n v="1581"/>
    <n v="1"/>
    <x v="3"/>
    <x v="0"/>
    <n v="89"/>
    <n v="3"/>
    <s v="High"/>
    <n v="1"/>
    <s v="Entry Level"/>
    <x v="1"/>
    <n v="4"/>
    <x v="0"/>
    <x v="1"/>
    <n v="2061"/>
    <x v="1"/>
    <n v="11133"/>
    <n v="1"/>
    <s v="Y"/>
    <x v="1"/>
    <n v="21"/>
    <n v="4"/>
    <s v="Exceed Expect"/>
    <n v="1"/>
    <s v="Low"/>
    <n v="80"/>
    <n v="0"/>
    <s v="None"/>
    <n v="1"/>
    <s v="0-5"/>
    <n v="5"/>
    <n v="3"/>
    <x v="1"/>
    <n v="1"/>
    <s v="New Employee"/>
    <n v="0"/>
    <n v="0"/>
    <x v="0"/>
    <n v="0"/>
    <n v="0"/>
    <m/>
    <m/>
    <n v="0"/>
    <m/>
    <n v="0"/>
    <m/>
    <n v="0"/>
    <m/>
    <n v="0"/>
    <m/>
    <n v="0"/>
    <m/>
    <m/>
    <m/>
    <m/>
    <m/>
    <m/>
    <m/>
    <m/>
    <x v="2"/>
    <m/>
    <m/>
    <m/>
    <m/>
    <m/>
    <b v="1"/>
    <b v="1"/>
    <b v="1"/>
    <n v="0"/>
    <n v="0"/>
  </r>
  <r>
    <n v="38"/>
    <x v="1"/>
    <x v="0"/>
    <n v="1245"/>
    <x v="0"/>
    <n v="14"/>
    <s v="Far"/>
    <n v="3"/>
    <s v="Bachelor"/>
    <s v="Life Sciences"/>
    <n v="1"/>
    <n v="1582"/>
    <n v="3"/>
    <x v="1"/>
    <x v="1"/>
    <n v="80"/>
    <n v="3"/>
    <s v="High"/>
    <n v="2"/>
    <s v="Junior"/>
    <x v="0"/>
    <n v="2"/>
    <x v="1"/>
    <x v="1"/>
    <n v="9924"/>
    <x v="2"/>
    <n v="12355"/>
    <n v="0"/>
    <s v="Y"/>
    <x v="1"/>
    <n v="11"/>
    <n v="3"/>
    <s v="Meet Expect"/>
    <n v="4"/>
    <s v="Very High"/>
    <n v="80"/>
    <n v="1"/>
    <s v="Basic"/>
    <n v="10"/>
    <s v="6-10"/>
    <n v="3"/>
    <n v="3"/>
    <x v="1"/>
    <n v="9"/>
    <s v="Veteran"/>
    <n v="8"/>
    <n v="7"/>
    <x v="2"/>
    <n v="7"/>
    <n v="0"/>
    <m/>
    <m/>
    <n v="0"/>
    <m/>
    <n v="0"/>
    <m/>
    <n v="0"/>
    <m/>
    <n v="0"/>
    <m/>
    <n v="0"/>
    <m/>
    <m/>
    <m/>
    <m/>
    <m/>
    <m/>
    <m/>
    <m/>
    <x v="0"/>
    <m/>
    <m/>
    <m/>
    <m/>
    <m/>
    <b v="1"/>
    <b v="1"/>
    <b v="1"/>
    <n v="0"/>
    <n v="0"/>
  </r>
  <r>
    <n v="38"/>
    <x v="1"/>
    <x v="0"/>
    <n v="437"/>
    <x v="0"/>
    <n v="16"/>
    <s v="Far"/>
    <n v="3"/>
    <s v="Bachelor"/>
    <s v="Life Sciences"/>
    <n v="1"/>
    <n v="1583"/>
    <n v="2"/>
    <x v="0"/>
    <x v="0"/>
    <n v="90"/>
    <n v="3"/>
    <s v="High"/>
    <n v="2"/>
    <s v="Junior"/>
    <x v="0"/>
    <n v="2"/>
    <x v="1"/>
    <x v="0"/>
    <n v="4198"/>
    <x v="0"/>
    <n v="16379"/>
    <n v="2"/>
    <s v="Y"/>
    <x v="1"/>
    <n v="12"/>
    <n v="3"/>
    <s v="Meet Expect"/>
    <n v="2"/>
    <s v="Medium"/>
    <n v="80"/>
    <n v="0"/>
    <s v="None"/>
    <n v="8"/>
    <s v="6-10"/>
    <n v="5"/>
    <n v="4"/>
    <x v="3"/>
    <n v="3"/>
    <s v="Early Career"/>
    <n v="2"/>
    <n v="1"/>
    <x v="1"/>
    <n v="2"/>
    <n v="0"/>
    <m/>
    <m/>
    <n v="0"/>
    <m/>
    <n v="0"/>
    <m/>
    <n v="0"/>
    <m/>
    <n v="0"/>
    <m/>
    <n v="0"/>
    <m/>
    <m/>
    <m/>
    <m/>
    <m/>
    <m/>
    <m/>
    <m/>
    <x v="0"/>
    <m/>
    <m/>
    <m/>
    <m/>
    <m/>
    <b v="1"/>
    <b v="1"/>
    <b v="1"/>
    <n v="0"/>
    <n v="0"/>
  </r>
  <r>
    <n v="36"/>
    <x v="1"/>
    <x v="0"/>
    <n v="884"/>
    <x v="0"/>
    <n v="1"/>
    <s v="Near"/>
    <n v="4"/>
    <s v="Master"/>
    <s v="Life Sciences"/>
    <n v="1"/>
    <n v="1585"/>
    <n v="2"/>
    <x v="0"/>
    <x v="0"/>
    <n v="73"/>
    <n v="3"/>
    <s v="High"/>
    <n v="2"/>
    <s v="Junior"/>
    <x v="0"/>
    <n v="3"/>
    <x v="2"/>
    <x v="0"/>
    <n v="6815"/>
    <x v="0"/>
    <n v="21447"/>
    <n v="6"/>
    <s v="Y"/>
    <x v="1"/>
    <n v="13"/>
    <n v="3"/>
    <s v="Meet Expect"/>
    <n v="1"/>
    <s v="Low"/>
    <n v="80"/>
    <n v="0"/>
    <s v="None"/>
    <n v="15"/>
    <s v="11-20"/>
    <n v="5"/>
    <n v="3"/>
    <x v="1"/>
    <n v="1"/>
    <s v="New Employee"/>
    <n v="0"/>
    <n v="0"/>
    <x v="0"/>
    <n v="0"/>
    <n v="0"/>
    <m/>
    <m/>
    <n v="0"/>
    <m/>
    <n v="0"/>
    <m/>
    <n v="0"/>
    <m/>
    <n v="0"/>
    <m/>
    <n v="0"/>
    <m/>
    <m/>
    <m/>
    <m/>
    <m/>
    <m/>
    <m/>
    <m/>
    <x v="0"/>
    <m/>
    <m/>
    <m/>
    <m/>
    <m/>
    <b v="1"/>
    <b v="1"/>
    <b v="1"/>
    <n v="0"/>
    <n v="0"/>
  </r>
  <r>
    <n v="29"/>
    <x v="1"/>
    <x v="0"/>
    <n v="1370"/>
    <x v="1"/>
    <n v="3"/>
    <s v="Near"/>
    <n v="1"/>
    <s v="Below College"/>
    <s v="Medical"/>
    <n v="1"/>
    <n v="1586"/>
    <n v="2"/>
    <x v="0"/>
    <x v="1"/>
    <n v="87"/>
    <n v="3"/>
    <s v="High"/>
    <n v="1"/>
    <s v="Entry Level"/>
    <x v="2"/>
    <n v="1"/>
    <x v="3"/>
    <x v="0"/>
    <n v="4723"/>
    <x v="0"/>
    <n v="16213"/>
    <n v="1"/>
    <s v="Y"/>
    <x v="0"/>
    <n v="18"/>
    <n v="3"/>
    <s v="Meet Expect"/>
    <n v="4"/>
    <s v="Very High"/>
    <n v="80"/>
    <n v="0"/>
    <s v="None"/>
    <n v="10"/>
    <s v="6-10"/>
    <n v="3"/>
    <n v="3"/>
    <x v="1"/>
    <n v="10"/>
    <s v="Veteran"/>
    <n v="9"/>
    <n v="1"/>
    <x v="1"/>
    <n v="5"/>
    <n v="0"/>
    <m/>
    <m/>
    <n v="0"/>
    <m/>
    <n v="0"/>
    <m/>
    <n v="0"/>
    <m/>
    <n v="0"/>
    <m/>
    <n v="0"/>
    <m/>
    <m/>
    <m/>
    <m/>
    <m/>
    <m/>
    <m/>
    <m/>
    <x v="2"/>
    <m/>
    <m/>
    <m/>
    <m/>
    <m/>
    <b v="1"/>
    <b v="1"/>
    <b v="1"/>
    <n v="0"/>
    <n v="1"/>
  </r>
  <r>
    <n v="35"/>
    <x v="1"/>
    <x v="0"/>
    <n v="670"/>
    <x v="1"/>
    <n v="10"/>
    <s v="Near"/>
    <n v="4"/>
    <s v="Master"/>
    <s v="Medical"/>
    <n v="1"/>
    <n v="1587"/>
    <n v="1"/>
    <x v="3"/>
    <x v="0"/>
    <n v="51"/>
    <n v="3"/>
    <s v="High"/>
    <n v="2"/>
    <s v="Junior"/>
    <x v="4"/>
    <n v="3"/>
    <x v="2"/>
    <x v="0"/>
    <n v="6142"/>
    <x v="0"/>
    <n v="4223"/>
    <n v="3"/>
    <s v="Y"/>
    <x v="0"/>
    <n v="16"/>
    <n v="3"/>
    <s v="Meet Expect"/>
    <n v="3"/>
    <s v="High"/>
    <n v="80"/>
    <n v="0"/>
    <s v="None"/>
    <n v="10"/>
    <s v="6-10"/>
    <n v="4"/>
    <n v="3"/>
    <x v="1"/>
    <n v="5"/>
    <s v="Experienced"/>
    <n v="2"/>
    <n v="0"/>
    <x v="0"/>
    <n v="4"/>
    <n v="0"/>
    <m/>
    <m/>
    <n v="0"/>
    <m/>
    <n v="0"/>
    <m/>
    <n v="0"/>
    <m/>
    <n v="0"/>
    <m/>
    <n v="0"/>
    <m/>
    <m/>
    <m/>
    <m/>
    <m/>
    <m/>
    <m/>
    <m/>
    <x v="2"/>
    <m/>
    <m/>
    <m/>
    <m/>
    <m/>
    <b v="1"/>
    <b v="1"/>
    <b v="1"/>
    <n v="0"/>
    <n v="1"/>
  </r>
  <r>
    <n v="39"/>
    <x v="1"/>
    <x v="0"/>
    <n v="1462"/>
    <x v="0"/>
    <n v="6"/>
    <s v="Near"/>
    <n v="3"/>
    <s v="Bachelor"/>
    <s v="Medical"/>
    <n v="1"/>
    <n v="1588"/>
    <n v="4"/>
    <x v="2"/>
    <x v="1"/>
    <n v="38"/>
    <n v="4"/>
    <s v="Very High"/>
    <n v="3"/>
    <s v="Senior"/>
    <x v="0"/>
    <n v="3"/>
    <x v="2"/>
    <x v="1"/>
    <n v="8237"/>
    <x v="2"/>
    <n v="4658"/>
    <n v="2"/>
    <s v="Y"/>
    <x v="1"/>
    <n v="11"/>
    <n v="3"/>
    <s v="Meet Expect"/>
    <n v="1"/>
    <s v="Low"/>
    <n v="80"/>
    <n v="1"/>
    <s v="Basic"/>
    <n v="11"/>
    <s v="11-20"/>
    <n v="3"/>
    <n v="3"/>
    <x v="1"/>
    <n v="7"/>
    <s v="Experienced"/>
    <n v="6"/>
    <n v="7"/>
    <x v="2"/>
    <n v="6"/>
    <n v="0"/>
    <m/>
    <m/>
    <n v="0"/>
    <m/>
    <n v="0"/>
    <m/>
    <n v="0"/>
    <m/>
    <n v="0"/>
    <m/>
    <n v="0"/>
    <m/>
    <m/>
    <m/>
    <m/>
    <m/>
    <m/>
    <m/>
    <m/>
    <x v="0"/>
    <m/>
    <m/>
    <m/>
    <m/>
    <m/>
    <b v="1"/>
    <b v="1"/>
    <b v="1"/>
    <n v="0"/>
    <n v="0"/>
  </r>
  <r>
    <n v="29"/>
    <x v="1"/>
    <x v="1"/>
    <n v="995"/>
    <x v="1"/>
    <n v="2"/>
    <s v="Near"/>
    <n v="1"/>
    <s v="Below College"/>
    <s v="Life Sciences"/>
    <n v="1"/>
    <n v="1590"/>
    <n v="1"/>
    <x v="3"/>
    <x v="1"/>
    <n v="87"/>
    <n v="3"/>
    <s v="High"/>
    <n v="2"/>
    <s v="Junior"/>
    <x v="4"/>
    <n v="4"/>
    <x v="0"/>
    <x v="2"/>
    <n v="8853"/>
    <x v="2"/>
    <n v="24483"/>
    <n v="1"/>
    <s v="Y"/>
    <x v="1"/>
    <n v="19"/>
    <n v="3"/>
    <s v="Meet Expect"/>
    <n v="4"/>
    <s v="Very High"/>
    <n v="80"/>
    <n v="1"/>
    <s v="Basic"/>
    <n v="6"/>
    <s v="6-10"/>
    <n v="0"/>
    <n v="4"/>
    <x v="3"/>
    <n v="6"/>
    <s v="Experienced"/>
    <n v="4"/>
    <n v="1"/>
    <x v="1"/>
    <n v="3"/>
    <n v="0"/>
    <m/>
    <m/>
    <n v="0"/>
    <m/>
    <n v="0"/>
    <m/>
    <n v="0"/>
    <m/>
    <n v="0"/>
    <m/>
    <n v="0"/>
    <m/>
    <m/>
    <m/>
    <m/>
    <m/>
    <m/>
    <m/>
    <m/>
    <x v="2"/>
    <m/>
    <m/>
    <m/>
    <m/>
    <m/>
    <b v="1"/>
    <b v="1"/>
    <b v="1"/>
    <n v="0"/>
    <n v="0"/>
  </r>
  <r>
    <n v="50"/>
    <x v="1"/>
    <x v="0"/>
    <n v="264"/>
    <x v="0"/>
    <n v="9"/>
    <s v="Near"/>
    <n v="3"/>
    <s v="Bachelor"/>
    <s v="Marketing"/>
    <n v="1"/>
    <n v="1591"/>
    <n v="3"/>
    <x v="1"/>
    <x v="1"/>
    <n v="59"/>
    <n v="3"/>
    <s v="High"/>
    <n v="5"/>
    <s v="Director"/>
    <x v="5"/>
    <n v="3"/>
    <x v="2"/>
    <x v="1"/>
    <n v="19331"/>
    <x v="2"/>
    <n v="19519"/>
    <n v="4"/>
    <s v="Y"/>
    <x v="0"/>
    <n v="16"/>
    <n v="3"/>
    <s v="Meet Expect"/>
    <n v="3"/>
    <s v="High"/>
    <n v="80"/>
    <n v="1"/>
    <s v="Basic"/>
    <n v="27"/>
    <s v="20+"/>
    <n v="2"/>
    <n v="3"/>
    <x v="1"/>
    <n v="1"/>
    <s v="New Employee"/>
    <n v="0"/>
    <n v="0"/>
    <x v="0"/>
    <n v="0"/>
    <n v="0"/>
    <m/>
    <m/>
    <n v="0"/>
    <m/>
    <n v="0"/>
    <m/>
    <n v="0"/>
    <m/>
    <n v="0"/>
    <m/>
    <n v="0"/>
    <m/>
    <m/>
    <m/>
    <m/>
    <m/>
    <m/>
    <m/>
    <m/>
    <x v="1"/>
    <m/>
    <m/>
    <m/>
    <m/>
    <m/>
    <b v="1"/>
    <b v="1"/>
    <b v="1"/>
    <n v="0"/>
    <n v="1"/>
  </r>
  <r>
    <n v="23"/>
    <x v="1"/>
    <x v="0"/>
    <n v="977"/>
    <x v="1"/>
    <n v="10"/>
    <s v="Near"/>
    <n v="3"/>
    <s v="Bachelor"/>
    <s v="Technical Degree"/>
    <n v="1"/>
    <n v="1592"/>
    <n v="4"/>
    <x v="2"/>
    <x v="1"/>
    <n v="45"/>
    <n v="4"/>
    <s v="Very High"/>
    <n v="1"/>
    <s v="Entry Level"/>
    <x v="1"/>
    <n v="3"/>
    <x v="2"/>
    <x v="1"/>
    <n v="2073"/>
    <x v="1"/>
    <n v="12826"/>
    <n v="2"/>
    <s v="Y"/>
    <x v="1"/>
    <n v="16"/>
    <n v="3"/>
    <s v="Meet Expect"/>
    <n v="4"/>
    <s v="Very High"/>
    <n v="80"/>
    <n v="1"/>
    <s v="Basic"/>
    <n v="4"/>
    <s v="0-5"/>
    <n v="2"/>
    <n v="3"/>
    <x v="1"/>
    <n v="2"/>
    <s v="Early Career"/>
    <n v="2"/>
    <n v="2"/>
    <x v="1"/>
    <n v="2"/>
    <n v="0"/>
    <m/>
    <m/>
    <n v="0"/>
    <m/>
    <n v="0"/>
    <m/>
    <n v="0"/>
    <m/>
    <n v="0"/>
    <m/>
    <n v="0"/>
    <m/>
    <m/>
    <m/>
    <m/>
    <m/>
    <m/>
    <m/>
    <m/>
    <x v="3"/>
    <m/>
    <m/>
    <m/>
    <m/>
    <m/>
    <b v="1"/>
    <b v="1"/>
    <b v="1"/>
    <n v="0"/>
    <n v="0"/>
  </r>
  <r>
    <n v="36"/>
    <x v="1"/>
    <x v="1"/>
    <n v="1302"/>
    <x v="1"/>
    <n v="6"/>
    <s v="Near"/>
    <n v="4"/>
    <s v="Master"/>
    <s v="Life Sciences"/>
    <n v="1"/>
    <n v="1594"/>
    <n v="1"/>
    <x v="3"/>
    <x v="1"/>
    <n v="80"/>
    <n v="4"/>
    <s v="Very High"/>
    <n v="2"/>
    <s v="Junior"/>
    <x v="2"/>
    <n v="1"/>
    <x v="3"/>
    <x v="1"/>
    <n v="5562"/>
    <x v="0"/>
    <n v="19711"/>
    <n v="3"/>
    <s v="Y"/>
    <x v="0"/>
    <n v="13"/>
    <n v="3"/>
    <s v="Meet Expect"/>
    <n v="4"/>
    <s v="Very High"/>
    <n v="80"/>
    <n v="1"/>
    <s v="Basic"/>
    <n v="9"/>
    <s v="6-10"/>
    <n v="3"/>
    <n v="3"/>
    <x v="1"/>
    <n v="3"/>
    <s v="Early Career"/>
    <n v="2"/>
    <n v="0"/>
    <x v="0"/>
    <n v="2"/>
    <n v="0"/>
    <m/>
    <m/>
    <n v="0"/>
    <m/>
    <n v="0"/>
    <m/>
    <n v="0"/>
    <m/>
    <n v="0"/>
    <m/>
    <n v="0"/>
    <m/>
    <m/>
    <m/>
    <m/>
    <m/>
    <m/>
    <m/>
    <m/>
    <x v="0"/>
    <m/>
    <m/>
    <m/>
    <m/>
    <m/>
    <b v="1"/>
    <b v="1"/>
    <b v="1"/>
    <n v="0"/>
    <n v="1"/>
  </r>
  <r>
    <n v="42"/>
    <x v="1"/>
    <x v="0"/>
    <n v="1059"/>
    <x v="1"/>
    <n v="9"/>
    <s v="Near"/>
    <n v="2"/>
    <s v="College"/>
    <s v="Other"/>
    <n v="1"/>
    <n v="1595"/>
    <n v="4"/>
    <x v="2"/>
    <x v="1"/>
    <n v="93"/>
    <n v="2"/>
    <s v="Medium"/>
    <n v="5"/>
    <s v="Director"/>
    <x v="5"/>
    <n v="4"/>
    <x v="0"/>
    <x v="0"/>
    <n v="19613"/>
    <x v="2"/>
    <n v="26362"/>
    <n v="8"/>
    <s v="Y"/>
    <x v="1"/>
    <n v="22"/>
    <n v="4"/>
    <s v="Exceed Expect"/>
    <n v="4"/>
    <s v="Very High"/>
    <n v="80"/>
    <n v="0"/>
    <s v="None"/>
    <n v="24"/>
    <s v="20+"/>
    <n v="2"/>
    <n v="3"/>
    <x v="1"/>
    <n v="1"/>
    <s v="New Employee"/>
    <n v="0"/>
    <n v="0"/>
    <x v="0"/>
    <n v="1"/>
    <n v="0"/>
    <m/>
    <m/>
    <n v="0"/>
    <m/>
    <n v="0"/>
    <m/>
    <n v="0"/>
    <m/>
    <n v="0"/>
    <m/>
    <n v="0"/>
    <m/>
    <m/>
    <m/>
    <m/>
    <m/>
    <m/>
    <m/>
    <m/>
    <x v="0"/>
    <m/>
    <m/>
    <m/>
    <m/>
    <m/>
    <b v="1"/>
    <b v="1"/>
    <b v="1"/>
    <n v="0"/>
    <n v="0"/>
  </r>
  <r>
    <n v="35"/>
    <x v="1"/>
    <x v="0"/>
    <n v="750"/>
    <x v="1"/>
    <n v="28"/>
    <s v="Very Far"/>
    <n v="3"/>
    <s v="Bachelor"/>
    <s v="Life Sciences"/>
    <n v="1"/>
    <n v="1596"/>
    <n v="2"/>
    <x v="0"/>
    <x v="1"/>
    <n v="46"/>
    <n v="4"/>
    <s v="Very High"/>
    <n v="2"/>
    <s v="Junior"/>
    <x v="2"/>
    <n v="3"/>
    <x v="2"/>
    <x v="1"/>
    <n v="3407"/>
    <x v="0"/>
    <n v="25348"/>
    <n v="1"/>
    <s v="Y"/>
    <x v="1"/>
    <n v="17"/>
    <n v="3"/>
    <s v="Meet Expect"/>
    <n v="4"/>
    <s v="Very High"/>
    <n v="80"/>
    <n v="2"/>
    <s v="Medium"/>
    <n v="10"/>
    <s v="6-10"/>
    <n v="3"/>
    <n v="2"/>
    <x v="2"/>
    <n v="10"/>
    <s v="Veteran"/>
    <n v="9"/>
    <n v="6"/>
    <x v="2"/>
    <n v="8"/>
    <n v="0"/>
    <m/>
    <m/>
    <n v="0"/>
    <m/>
    <n v="0"/>
    <m/>
    <n v="0"/>
    <m/>
    <n v="0"/>
    <m/>
    <n v="0"/>
    <m/>
    <m/>
    <m/>
    <m/>
    <m/>
    <m/>
    <m/>
    <m/>
    <x v="2"/>
    <m/>
    <m/>
    <m/>
    <m/>
    <m/>
    <b v="1"/>
    <b v="1"/>
    <b v="1"/>
    <n v="0"/>
    <n v="0"/>
  </r>
  <r>
    <n v="34"/>
    <x v="1"/>
    <x v="1"/>
    <n v="653"/>
    <x v="1"/>
    <n v="10"/>
    <s v="Near"/>
    <n v="4"/>
    <s v="Master"/>
    <s v="Technical Degree"/>
    <n v="1"/>
    <n v="1597"/>
    <n v="4"/>
    <x v="2"/>
    <x v="1"/>
    <n v="92"/>
    <n v="2"/>
    <s v="Medium"/>
    <n v="2"/>
    <s v="Junior"/>
    <x v="4"/>
    <n v="3"/>
    <x v="2"/>
    <x v="1"/>
    <n v="5063"/>
    <x v="0"/>
    <n v="15332"/>
    <n v="1"/>
    <s v="Y"/>
    <x v="1"/>
    <n v="14"/>
    <n v="3"/>
    <s v="Meet Expect"/>
    <n v="2"/>
    <s v="Medium"/>
    <n v="80"/>
    <n v="1"/>
    <s v="Basic"/>
    <n v="8"/>
    <s v="6-10"/>
    <n v="3"/>
    <n v="2"/>
    <x v="2"/>
    <n v="8"/>
    <s v="Veteran"/>
    <n v="2"/>
    <n v="7"/>
    <x v="2"/>
    <n v="7"/>
    <n v="0"/>
    <m/>
    <m/>
    <n v="0"/>
    <m/>
    <n v="0"/>
    <m/>
    <n v="0"/>
    <m/>
    <n v="0"/>
    <m/>
    <n v="0"/>
    <m/>
    <m/>
    <m/>
    <m/>
    <m/>
    <m/>
    <m/>
    <m/>
    <x v="2"/>
    <m/>
    <m/>
    <m/>
    <m/>
    <m/>
    <b v="1"/>
    <b v="1"/>
    <b v="1"/>
    <n v="0"/>
    <n v="0"/>
  </r>
  <r>
    <n v="40"/>
    <x v="1"/>
    <x v="0"/>
    <n v="118"/>
    <x v="0"/>
    <n v="14"/>
    <s v="Far"/>
    <n v="2"/>
    <s v="College"/>
    <s v="Life Sciences"/>
    <n v="1"/>
    <n v="1598"/>
    <n v="4"/>
    <x v="2"/>
    <x v="0"/>
    <n v="84"/>
    <n v="3"/>
    <s v="High"/>
    <n v="2"/>
    <s v="Junior"/>
    <x v="0"/>
    <n v="1"/>
    <x v="3"/>
    <x v="1"/>
    <n v="4639"/>
    <x v="0"/>
    <n v="11262"/>
    <n v="1"/>
    <s v="Y"/>
    <x v="1"/>
    <n v="15"/>
    <n v="3"/>
    <s v="Meet Expect"/>
    <n v="3"/>
    <s v="High"/>
    <n v="80"/>
    <n v="1"/>
    <s v="Basic"/>
    <n v="5"/>
    <s v="0-5"/>
    <n v="2"/>
    <n v="3"/>
    <x v="1"/>
    <n v="5"/>
    <s v="Experienced"/>
    <n v="4"/>
    <n v="1"/>
    <x v="1"/>
    <n v="2"/>
    <n v="0"/>
    <m/>
    <m/>
    <n v="0"/>
    <m/>
    <n v="0"/>
    <m/>
    <n v="0"/>
    <m/>
    <n v="0"/>
    <m/>
    <n v="0"/>
    <m/>
    <m/>
    <m/>
    <m/>
    <m/>
    <m/>
    <m/>
    <m/>
    <x v="0"/>
    <m/>
    <m/>
    <m/>
    <m/>
    <m/>
    <b v="1"/>
    <b v="1"/>
    <b v="1"/>
    <n v="0"/>
    <n v="0"/>
  </r>
  <r>
    <n v="43"/>
    <x v="1"/>
    <x v="0"/>
    <n v="990"/>
    <x v="1"/>
    <n v="27"/>
    <s v="Very Far"/>
    <n v="3"/>
    <s v="Bachelor"/>
    <s v="Technical Degree"/>
    <n v="1"/>
    <n v="1599"/>
    <n v="4"/>
    <x v="2"/>
    <x v="1"/>
    <n v="87"/>
    <n v="4"/>
    <s v="Very High"/>
    <n v="1"/>
    <s v="Entry Level"/>
    <x v="2"/>
    <n v="2"/>
    <x v="1"/>
    <x v="2"/>
    <n v="4876"/>
    <x v="0"/>
    <n v="5855"/>
    <n v="5"/>
    <s v="Y"/>
    <x v="1"/>
    <n v="12"/>
    <n v="3"/>
    <s v="Meet Expect"/>
    <n v="3"/>
    <s v="High"/>
    <n v="80"/>
    <n v="1"/>
    <s v="Basic"/>
    <n v="8"/>
    <s v="6-10"/>
    <n v="0"/>
    <n v="3"/>
    <x v="1"/>
    <n v="6"/>
    <s v="Experienced"/>
    <n v="4"/>
    <n v="0"/>
    <x v="0"/>
    <n v="2"/>
    <n v="0"/>
    <m/>
    <m/>
    <n v="0"/>
    <m/>
    <n v="0"/>
    <m/>
    <n v="0"/>
    <m/>
    <n v="0"/>
    <m/>
    <n v="0"/>
    <m/>
    <m/>
    <m/>
    <m/>
    <m/>
    <m/>
    <m/>
    <m/>
    <x v="0"/>
    <m/>
    <m/>
    <m/>
    <m/>
    <m/>
    <b v="1"/>
    <b v="1"/>
    <b v="1"/>
    <n v="0"/>
    <n v="0"/>
  </r>
  <r>
    <n v="35"/>
    <x v="1"/>
    <x v="0"/>
    <n v="1349"/>
    <x v="1"/>
    <n v="7"/>
    <s v="Near"/>
    <n v="2"/>
    <s v="College"/>
    <s v="Life Sciences"/>
    <n v="1"/>
    <n v="1601"/>
    <n v="3"/>
    <x v="1"/>
    <x v="1"/>
    <n v="63"/>
    <n v="2"/>
    <s v="Medium"/>
    <n v="1"/>
    <s v="Entry Level"/>
    <x v="2"/>
    <n v="4"/>
    <x v="0"/>
    <x v="1"/>
    <n v="2690"/>
    <x v="1"/>
    <n v="7713"/>
    <n v="1"/>
    <s v="Y"/>
    <x v="1"/>
    <n v="18"/>
    <n v="3"/>
    <s v="Meet Expect"/>
    <n v="4"/>
    <s v="Very High"/>
    <n v="80"/>
    <n v="1"/>
    <s v="Basic"/>
    <n v="1"/>
    <s v="0-5"/>
    <n v="5"/>
    <n v="2"/>
    <x v="2"/>
    <n v="1"/>
    <s v="New Employee"/>
    <n v="0"/>
    <n v="0"/>
    <x v="0"/>
    <n v="1"/>
    <n v="0"/>
    <m/>
    <m/>
    <n v="0"/>
    <m/>
    <n v="0"/>
    <m/>
    <n v="0"/>
    <m/>
    <n v="0"/>
    <m/>
    <n v="0"/>
    <m/>
    <m/>
    <m/>
    <m/>
    <m/>
    <m/>
    <m/>
    <m/>
    <x v="2"/>
    <m/>
    <m/>
    <m/>
    <m/>
    <m/>
    <b v="1"/>
    <b v="1"/>
    <b v="1"/>
    <n v="0"/>
    <n v="0"/>
  </r>
  <r>
    <n v="46"/>
    <x v="1"/>
    <x v="0"/>
    <n v="563"/>
    <x v="0"/>
    <n v="1"/>
    <s v="Near"/>
    <n v="4"/>
    <s v="Master"/>
    <s v="Life Sciences"/>
    <n v="1"/>
    <n v="1602"/>
    <n v="4"/>
    <x v="2"/>
    <x v="1"/>
    <n v="56"/>
    <n v="4"/>
    <s v="Very High"/>
    <n v="4"/>
    <s v="Manager"/>
    <x v="5"/>
    <n v="1"/>
    <x v="3"/>
    <x v="0"/>
    <n v="17567"/>
    <x v="2"/>
    <n v="3156"/>
    <n v="1"/>
    <s v="Y"/>
    <x v="1"/>
    <n v="15"/>
    <n v="3"/>
    <s v="Meet Expect"/>
    <n v="2"/>
    <s v="Medium"/>
    <n v="80"/>
    <n v="0"/>
    <s v="None"/>
    <n v="27"/>
    <s v="20+"/>
    <n v="5"/>
    <n v="1"/>
    <x v="0"/>
    <n v="26"/>
    <s v="Veteran"/>
    <n v="0"/>
    <n v="0"/>
    <x v="0"/>
    <n v="12"/>
    <n v="0"/>
    <m/>
    <m/>
    <n v="0"/>
    <m/>
    <n v="0"/>
    <m/>
    <n v="0"/>
    <m/>
    <n v="0"/>
    <m/>
    <n v="0"/>
    <m/>
    <m/>
    <m/>
    <m/>
    <m/>
    <m/>
    <m/>
    <m/>
    <x v="1"/>
    <m/>
    <m/>
    <m/>
    <m/>
    <m/>
    <b v="1"/>
    <b v="1"/>
    <b v="1"/>
    <n v="0"/>
    <n v="0"/>
  </r>
  <r>
    <n v="28"/>
    <x v="0"/>
    <x v="0"/>
    <n v="329"/>
    <x v="1"/>
    <n v="24"/>
    <s v="Very Far"/>
    <n v="3"/>
    <s v="Bachelor"/>
    <s v="Medical"/>
    <n v="1"/>
    <n v="1604"/>
    <n v="3"/>
    <x v="1"/>
    <x v="1"/>
    <n v="51"/>
    <n v="3"/>
    <s v="High"/>
    <n v="1"/>
    <s v="Entry Level"/>
    <x v="2"/>
    <n v="2"/>
    <x v="1"/>
    <x v="1"/>
    <n v="2408"/>
    <x v="1"/>
    <n v="7324"/>
    <n v="1"/>
    <s v="Y"/>
    <x v="0"/>
    <n v="17"/>
    <n v="3"/>
    <s v="Meet Expect"/>
    <n v="3"/>
    <s v="High"/>
    <n v="80"/>
    <n v="3"/>
    <s v="High"/>
    <n v="1"/>
    <s v="0-5"/>
    <n v="3"/>
    <n v="3"/>
    <x v="1"/>
    <n v="1"/>
    <s v="New Employee"/>
    <n v="1"/>
    <n v="0"/>
    <x v="0"/>
    <n v="0"/>
    <n v="0"/>
    <m/>
    <m/>
    <n v="0"/>
    <m/>
    <n v="0"/>
    <m/>
    <n v="0"/>
    <m/>
    <n v="0"/>
    <m/>
    <n v="0"/>
    <m/>
    <m/>
    <m/>
    <m/>
    <m/>
    <m/>
    <m/>
    <m/>
    <x v="2"/>
    <m/>
    <m/>
    <m/>
    <m/>
    <m/>
    <b v="1"/>
    <b v="1"/>
    <b v="1"/>
    <n v="1"/>
    <n v="1"/>
  </r>
  <r>
    <n v="22"/>
    <x v="1"/>
    <x v="2"/>
    <n v="457"/>
    <x v="1"/>
    <n v="26"/>
    <s v="Very Far"/>
    <n v="2"/>
    <s v="College"/>
    <s v="Other"/>
    <n v="1"/>
    <n v="1605"/>
    <n v="2"/>
    <x v="0"/>
    <x v="0"/>
    <n v="85"/>
    <n v="2"/>
    <s v="Medium"/>
    <n v="1"/>
    <s v="Entry Level"/>
    <x v="1"/>
    <n v="3"/>
    <x v="2"/>
    <x v="1"/>
    <n v="2814"/>
    <x v="1"/>
    <n v="10293"/>
    <n v="1"/>
    <s v="Y"/>
    <x v="0"/>
    <n v="14"/>
    <n v="3"/>
    <s v="Meet Expect"/>
    <n v="2"/>
    <s v="Medium"/>
    <n v="80"/>
    <n v="0"/>
    <s v="None"/>
    <n v="4"/>
    <s v="0-5"/>
    <n v="2"/>
    <n v="2"/>
    <x v="2"/>
    <n v="4"/>
    <s v="Experienced"/>
    <n v="2"/>
    <n v="1"/>
    <x v="1"/>
    <n v="3"/>
    <n v="0"/>
    <m/>
    <m/>
    <n v="0"/>
    <m/>
    <n v="0"/>
    <m/>
    <n v="0"/>
    <m/>
    <n v="0"/>
    <m/>
    <n v="0"/>
    <m/>
    <m/>
    <m/>
    <m/>
    <m/>
    <m/>
    <m/>
    <m/>
    <x v="3"/>
    <m/>
    <m/>
    <m/>
    <m/>
    <m/>
    <b v="1"/>
    <b v="1"/>
    <b v="1"/>
    <n v="0"/>
    <n v="1"/>
  </r>
  <r>
    <n v="50"/>
    <x v="1"/>
    <x v="1"/>
    <n v="1234"/>
    <x v="1"/>
    <n v="20"/>
    <s v="Far"/>
    <n v="5"/>
    <s v="Doctor"/>
    <s v="Medical"/>
    <n v="1"/>
    <n v="1606"/>
    <n v="2"/>
    <x v="0"/>
    <x v="1"/>
    <n v="41"/>
    <n v="3"/>
    <s v="High"/>
    <n v="4"/>
    <s v="Manager"/>
    <x v="4"/>
    <n v="3"/>
    <x v="2"/>
    <x v="1"/>
    <n v="11245"/>
    <x v="2"/>
    <n v="20689"/>
    <n v="2"/>
    <s v="Y"/>
    <x v="0"/>
    <n v="15"/>
    <n v="3"/>
    <s v="Meet Expect"/>
    <n v="3"/>
    <s v="High"/>
    <n v="80"/>
    <n v="1"/>
    <s v="Basic"/>
    <n v="32"/>
    <s v="20+"/>
    <n v="3"/>
    <n v="3"/>
    <x v="1"/>
    <n v="30"/>
    <s v="Veteran"/>
    <n v="8"/>
    <n v="12"/>
    <x v="2"/>
    <n v="13"/>
    <n v="0"/>
    <m/>
    <m/>
    <n v="0"/>
    <m/>
    <n v="0"/>
    <m/>
    <n v="0"/>
    <m/>
    <n v="0"/>
    <m/>
    <n v="0"/>
    <m/>
    <m/>
    <m/>
    <m/>
    <m/>
    <m/>
    <m/>
    <m/>
    <x v="1"/>
    <m/>
    <m/>
    <m/>
    <m/>
    <m/>
    <b v="1"/>
    <b v="1"/>
    <b v="1"/>
    <n v="0"/>
    <n v="1"/>
  </r>
  <r>
    <n v="32"/>
    <x v="1"/>
    <x v="0"/>
    <n v="634"/>
    <x v="1"/>
    <n v="5"/>
    <s v="Near"/>
    <n v="4"/>
    <s v="Master"/>
    <s v="Other"/>
    <n v="1"/>
    <n v="1607"/>
    <n v="2"/>
    <x v="0"/>
    <x v="0"/>
    <n v="35"/>
    <n v="4"/>
    <s v="Very High"/>
    <n v="1"/>
    <s v="Entry Level"/>
    <x v="1"/>
    <n v="4"/>
    <x v="0"/>
    <x v="1"/>
    <n v="3312"/>
    <x v="0"/>
    <n v="18783"/>
    <n v="3"/>
    <s v="Y"/>
    <x v="1"/>
    <n v="17"/>
    <n v="3"/>
    <s v="Meet Expect"/>
    <n v="4"/>
    <s v="Very High"/>
    <n v="80"/>
    <n v="2"/>
    <s v="Medium"/>
    <n v="6"/>
    <s v="6-10"/>
    <n v="3"/>
    <n v="3"/>
    <x v="1"/>
    <n v="3"/>
    <s v="Early Career"/>
    <n v="2"/>
    <n v="0"/>
    <x v="0"/>
    <n v="2"/>
    <n v="0"/>
    <m/>
    <m/>
    <n v="0"/>
    <m/>
    <n v="0"/>
    <m/>
    <n v="0"/>
    <m/>
    <n v="0"/>
    <m/>
    <n v="0"/>
    <m/>
    <m/>
    <m/>
    <m/>
    <m/>
    <m/>
    <m/>
    <m/>
    <x v="2"/>
    <m/>
    <m/>
    <m/>
    <m/>
    <m/>
    <b v="1"/>
    <b v="1"/>
    <b v="1"/>
    <n v="0"/>
    <n v="0"/>
  </r>
  <r>
    <n v="44"/>
    <x v="1"/>
    <x v="0"/>
    <n v="1313"/>
    <x v="1"/>
    <n v="7"/>
    <s v="Near"/>
    <n v="3"/>
    <s v="Bachelor"/>
    <s v="Medical"/>
    <n v="1"/>
    <n v="1608"/>
    <n v="2"/>
    <x v="0"/>
    <x v="0"/>
    <n v="31"/>
    <n v="3"/>
    <s v="High"/>
    <n v="5"/>
    <s v="Director"/>
    <x v="7"/>
    <n v="4"/>
    <x v="0"/>
    <x v="2"/>
    <n v="19049"/>
    <x v="2"/>
    <n v="3549"/>
    <n v="0"/>
    <s v="Y"/>
    <x v="0"/>
    <n v="14"/>
    <n v="3"/>
    <s v="Meet Expect"/>
    <n v="4"/>
    <s v="Very High"/>
    <n v="80"/>
    <n v="1"/>
    <s v="Basic"/>
    <n v="23"/>
    <s v="20+"/>
    <n v="4"/>
    <n v="2"/>
    <x v="2"/>
    <n v="22"/>
    <s v="Veteran"/>
    <n v="7"/>
    <n v="1"/>
    <x v="1"/>
    <n v="10"/>
    <n v="0"/>
    <m/>
    <m/>
    <n v="0"/>
    <m/>
    <n v="0"/>
    <m/>
    <n v="0"/>
    <m/>
    <n v="0"/>
    <m/>
    <n v="0"/>
    <m/>
    <m/>
    <m/>
    <m/>
    <m/>
    <m/>
    <m/>
    <m/>
    <x v="0"/>
    <m/>
    <m/>
    <m/>
    <m/>
    <m/>
    <b v="1"/>
    <b v="1"/>
    <b v="1"/>
    <n v="0"/>
    <n v="1"/>
  </r>
  <r>
    <n v="30"/>
    <x v="1"/>
    <x v="0"/>
    <n v="241"/>
    <x v="1"/>
    <n v="7"/>
    <s v="Near"/>
    <n v="3"/>
    <s v="Bachelor"/>
    <s v="Medical"/>
    <n v="1"/>
    <n v="1609"/>
    <n v="2"/>
    <x v="0"/>
    <x v="1"/>
    <n v="48"/>
    <n v="2"/>
    <s v="Medium"/>
    <n v="1"/>
    <s v="Entry Level"/>
    <x v="1"/>
    <n v="2"/>
    <x v="1"/>
    <x v="1"/>
    <n v="2141"/>
    <x v="1"/>
    <n v="5348"/>
    <n v="1"/>
    <s v="Y"/>
    <x v="1"/>
    <n v="12"/>
    <n v="3"/>
    <s v="Meet Expect"/>
    <n v="2"/>
    <s v="Medium"/>
    <n v="80"/>
    <n v="1"/>
    <s v="Basic"/>
    <n v="6"/>
    <s v="6-10"/>
    <n v="3"/>
    <n v="2"/>
    <x v="2"/>
    <n v="6"/>
    <s v="Experienced"/>
    <n v="4"/>
    <n v="1"/>
    <x v="1"/>
    <n v="1"/>
    <n v="0"/>
    <m/>
    <m/>
    <n v="0"/>
    <m/>
    <n v="0"/>
    <m/>
    <n v="0"/>
    <m/>
    <n v="0"/>
    <m/>
    <n v="0"/>
    <m/>
    <m/>
    <m/>
    <m/>
    <m/>
    <m/>
    <m/>
    <m/>
    <x v="2"/>
    <m/>
    <m/>
    <m/>
    <m/>
    <m/>
    <b v="1"/>
    <b v="1"/>
    <b v="1"/>
    <n v="0"/>
    <n v="0"/>
  </r>
  <r>
    <n v="45"/>
    <x v="1"/>
    <x v="0"/>
    <n v="1015"/>
    <x v="1"/>
    <n v="5"/>
    <s v="Near"/>
    <n v="5"/>
    <s v="Doctor"/>
    <s v="Medical"/>
    <n v="1"/>
    <n v="1611"/>
    <n v="3"/>
    <x v="1"/>
    <x v="0"/>
    <n v="50"/>
    <n v="1"/>
    <s v="Low"/>
    <n v="2"/>
    <s v="Junior"/>
    <x v="2"/>
    <n v="1"/>
    <x v="3"/>
    <x v="0"/>
    <n v="5769"/>
    <x v="0"/>
    <n v="23447"/>
    <n v="1"/>
    <s v="Y"/>
    <x v="0"/>
    <n v="14"/>
    <n v="3"/>
    <s v="Meet Expect"/>
    <n v="1"/>
    <s v="Low"/>
    <n v="80"/>
    <n v="0"/>
    <s v="None"/>
    <n v="10"/>
    <s v="6-10"/>
    <n v="3"/>
    <n v="3"/>
    <x v="1"/>
    <n v="10"/>
    <s v="Veteran"/>
    <n v="7"/>
    <n v="1"/>
    <x v="1"/>
    <n v="4"/>
    <n v="0"/>
    <m/>
    <m/>
    <n v="0"/>
    <m/>
    <n v="0"/>
    <m/>
    <n v="0"/>
    <m/>
    <n v="0"/>
    <m/>
    <n v="0"/>
    <m/>
    <m/>
    <m/>
    <m/>
    <m/>
    <m/>
    <m/>
    <m/>
    <x v="0"/>
    <m/>
    <m/>
    <m/>
    <m/>
    <m/>
    <b v="1"/>
    <b v="1"/>
    <b v="1"/>
    <n v="0"/>
    <n v="1"/>
  </r>
  <r>
    <n v="45"/>
    <x v="1"/>
    <x v="2"/>
    <n v="336"/>
    <x v="0"/>
    <n v="26"/>
    <s v="Very Far"/>
    <n v="3"/>
    <s v="Bachelor"/>
    <s v="Marketing"/>
    <n v="1"/>
    <n v="1612"/>
    <n v="1"/>
    <x v="3"/>
    <x v="1"/>
    <n v="52"/>
    <n v="2"/>
    <s v="Medium"/>
    <n v="2"/>
    <s v="Junior"/>
    <x v="0"/>
    <n v="1"/>
    <x v="3"/>
    <x v="1"/>
    <n v="4385"/>
    <x v="0"/>
    <n v="24162"/>
    <n v="1"/>
    <s v="Y"/>
    <x v="1"/>
    <n v="15"/>
    <n v="3"/>
    <s v="Meet Expect"/>
    <n v="1"/>
    <s v="Low"/>
    <n v="80"/>
    <n v="1"/>
    <s v="Basic"/>
    <n v="10"/>
    <s v="6-10"/>
    <n v="2"/>
    <n v="3"/>
    <x v="1"/>
    <n v="10"/>
    <s v="Veteran"/>
    <n v="7"/>
    <n v="4"/>
    <x v="2"/>
    <n v="5"/>
    <n v="0"/>
    <m/>
    <m/>
    <n v="0"/>
    <m/>
    <n v="0"/>
    <m/>
    <n v="0"/>
    <m/>
    <n v="0"/>
    <m/>
    <n v="0"/>
    <m/>
    <m/>
    <m/>
    <m/>
    <m/>
    <m/>
    <m/>
    <m/>
    <x v="0"/>
    <m/>
    <m/>
    <m/>
    <m/>
    <m/>
    <b v="1"/>
    <b v="1"/>
    <b v="1"/>
    <n v="0"/>
    <n v="0"/>
  </r>
  <r>
    <n v="31"/>
    <x v="1"/>
    <x v="1"/>
    <n v="715"/>
    <x v="0"/>
    <n v="2"/>
    <s v="Near"/>
    <n v="4"/>
    <s v="Master"/>
    <s v="Other"/>
    <n v="1"/>
    <n v="1613"/>
    <n v="4"/>
    <x v="2"/>
    <x v="1"/>
    <n v="54"/>
    <n v="3"/>
    <s v="High"/>
    <n v="2"/>
    <s v="Junior"/>
    <x v="0"/>
    <n v="1"/>
    <x v="3"/>
    <x v="0"/>
    <n v="5332"/>
    <x v="0"/>
    <n v="21602"/>
    <n v="7"/>
    <s v="Y"/>
    <x v="1"/>
    <n v="13"/>
    <n v="3"/>
    <s v="Meet Expect"/>
    <n v="4"/>
    <s v="Very High"/>
    <n v="80"/>
    <n v="0"/>
    <s v="None"/>
    <n v="10"/>
    <s v="6-10"/>
    <n v="3"/>
    <n v="3"/>
    <x v="1"/>
    <n v="5"/>
    <s v="Experienced"/>
    <n v="2"/>
    <n v="0"/>
    <x v="0"/>
    <n v="3"/>
    <n v="0"/>
    <m/>
    <m/>
    <n v="0"/>
    <m/>
    <n v="0"/>
    <m/>
    <n v="0"/>
    <m/>
    <n v="0"/>
    <m/>
    <n v="0"/>
    <m/>
    <m/>
    <m/>
    <m/>
    <m/>
    <m/>
    <m/>
    <m/>
    <x v="2"/>
    <m/>
    <m/>
    <m/>
    <m/>
    <m/>
    <b v="1"/>
    <b v="1"/>
    <b v="1"/>
    <n v="0"/>
    <n v="0"/>
  </r>
  <r>
    <n v="36"/>
    <x v="1"/>
    <x v="0"/>
    <n v="559"/>
    <x v="1"/>
    <n v="12"/>
    <s v="Far"/>
    <n v="4"/>
    <s v="Master"/>
    <s v="Life Sciences"/>
    <n v="1"/>
    <n v="1614"/>
    <n v="3"/>
    <x v="1"/>
    <x v="0"/>
    <n v="76"/>
    <n v="3"/>
    <s v="High"/>
    <n v="2"/>
    <s v="Junior"/>
    <x v="3"/>
    <n v="3"/>
    <x v="2"/>
    <x v="1"/>
    <n v="4663"/>
    <x v="0"/>
    <n v="12421"/>
    <n v="9"/>
    <s v="Y"/>
    <x v="0"/>
    <n v="12"/>
    <n v="3"/>
    <s v="Meet Expect"/>
    <n v="2"/>
    <s v="Medium"/>
    <n v="80"/>
    <n v="2"/>
    <s v="Medium"/>
    <n v="7"/>
    <s v="6-10"/>
    <n v="2"/>
    <n v="3"/>
    <x v="1"/>
    <n v="3"/>
    <s v="Early Career"/>
    <n v="2"/>
    <n v="1"/>
    <x v="1"/>
    <n v="1"/>
    <n v="0"/>
    <m/>
    <m/>
    <n v="0"/>
    <m/>
    <n v="0"/>
    <m/>
    <n v="0"/>
    <m/>
    <n v="0"/>
    <m/>
    <n v="0"/>
    <m/>
    <m/>
    <m/>
    <m/>
    <m/>
    <m/>
    <m/>
    <m/>
    <x v="0"/>
    <m/>
    <m/>
    <m/>
    <m/>
    <m/>
    <b v="1"/>
    <b v="1"/>
    <b v="1"/>
    <n v="0"/>
    <n v="1"/>
  </r>
  <r>
    <n v="34"/>
    <x v="1"/>
    <x v="1"/>
    <n v="426"/>
    <x v="1"/>
    <n v="10"/>
    <s v="Near"/>
    <n v="4"/>
    <s v="Master"/>
    <s v="Life Sciences"/>
    <n v="1"/>
    <n v="1615"/>
    <n v="3"/>
    <x v="1"/>
    <x v="1"/>
    <n v="42"/>
    <n v="4"/>
    <s v="Very High"/>
    <n v="2"/>
    <s v="Junior"/>
    <x v="3"/>
    <n v="4"/>
    <x v="0"/>
    <x v="2"/>
    <n v="4724"/>
    <x v="0"/>
    <n v="17000"/>
    <n v="1"/>
    <s v="Y"/>
    <x v="1"/>
    <n v="13"/>
    <n v="3"/>
    <s v="Meet Expect"/>
    <n v="1"/>
    <s v="Low"/>
    <n v="80"/>
    <n v="1"/>
    <s v="Basic"/>
    <n v="9"/>
    <s v="6-10"/>
    <n v="3"/>
    <n v="3"/>
    <x v="1"/>
    <n v="9"/>
    <s v="Veteran"/>
    <n v="7"/>
    <n v="7"/>
    <x v="2"/>
    <n v="2"/>
    <n v="0"/>
    <m/>
    <m/>
    <n v="0"/>
    <m/>
    <n v="0"/>
    <m/>
    <n v="0"/>
    <m/>
    <n v="0"/>
    <m/>
    <n v="0"/>
    <m/>
    <m/>
    <m/>
    <m/>
    <m/>
    <m/>
    <m/>
    <m/>
    <x v="2"/>
    <m/>
    <m/>
    <m/>
    <m/>
    <m/>
    <b v="1"/>
    <b v="1"/>
    <b v="1"/>
    <n v="0"/>
    <n v="0"/>
  </r>
  <r>
    <n v="49"/>
    <x v="1"/>
    <x v="0"/>
    <n v="722"/>
    <x v="1"/>
    <n v="25"/>
    <s v="Very Far"/>
    <n v="4"/>
    <s v="Master"/>
    <s v="Life Sciences"/>
    <n v="1"/>
    <n v="1617"/>
    <n v="3"/>
    <x v="1"/>
    <x v="0"/>
    <n v="84"/>
    <n v="3"/>
    <s v="High"/>
    <n v="1"/>
    <s v="Entry Level"/>
    <x v="2"/>
    <n v="1"/>
    <x v="3"/>
    <x v="1"/>
    <n v="3211"/>
    <x v="0"/>
    <n v="22102"/>
    <n v="1"/>
    <s v="Y"/>
    <x v="1"/>
    <n v="14"/>
    <n v="3"/>
    <s v="Meet Expect"/>
    <n v="4"/>
    <s v="Very High"/>
    <n v="80"/>
    <n v="1"/>
    <s v="Basic"/>
    <n v="10"/>
    <s v="6-10"/>
    <n v="3"/>
    <n v="2"/>
    <x v="2"/>
    <n v="9"/>
    <s v="Veteran"/>
    <n v="6"/>
    <n v="1"/>
    <x v="1"/>
    <n v="4"/>
    <n v="0"/>
    <m/>
    <m/>
    <n v="0"/>
    <m/>
    <n v="0"/>
    <m/>
    <n v="0"/>
    <m/>
    <n v="0"/>
    <m/>
    <n v="0"/>
    <m/>
    <m/>
    <m/>
    <m/>
    <m/>
    <m/>
    <m/>
    <m/>
    <x v="1"/>
    <m/>
    <m/>
    <m/>
    <m/>
    <m/>
    <b v="1"/>
    <b v="1"/>
    <b v="1"/>
    <n v="0"/>
    <n v="0"/>
  </r>
  <r>
    <n v="39"/>
    <x v="1"/>
    <x v="0"/>
    <n v="1387"/>
    <x v="1"/>
    <n v="10"/>
    <s v="Near"/>
    <n v="5"/>
    <s v="Doctor"/>
    <s v="Medical"/>
    <n v="1"/>
    <n v="1618"/>
    <n v="2"/>
    <x v="0"/>
    <x v="1"/>
    <n v="76"/>
    <n v="3"/>
    <s v="High"/>
    <n v="2"/>
    <s v="Junior"/>
    <x v="3"/>
    <n v="1"/>
    <x v="3"/>
    <x v="1"/>
    <n v="5377"/>
    <x v="0"/>
    <n v="3835"/>
    <n v="2"/>
    <s v="Y"/>
    <x v="1"/>
    <n v="13"/>
    <n v="3"/>
    <s v="Meet Expect"/>
    <n v="4"/>
    <s v="Very High"/>
    <n v="80"/>
    <n v="3"/>
    <s v="High"/>
    <n v="10"/>
    <s v="6-10"/>
    <n v="3"/>
    <n v="3"/>
    <x v="1"/>
    <n v="7"/>
    <s v="Experienced"/>
    <n v="7"/>
    <n v="7"/>
    <x v="2"/>
    <n v="7"/>
    <n v="0"/>
    <m/>
    <m/>
    <n v="0"/>
    <m/>
    <n v="0"/>
    <m/>
    <n v="0"/>
    <m/>
    <n v="0"/>
    <m/>
    <n v="0"/>
    <m/>
    <m/>
    <m/>
    <m/>
    <m/>
    <m/>
    <m/>
    <m/>
    <x v="0"/>
    <m/>
    <m/>
    <m/>
    <m/>
    <m/>
    <b v="1"/>
    <b v="1"/>
    <b v="1"/>
    <n v="0"/>
    <n v="0"/>
  </r>
  <r>
    <n v="27"/>
    <x v="1"/>
    <x v="0"/>
    <n v="1302"/>
    <x v="1"/>
    <n v="19"/>
    <s v="Far"/>
    <n v="3"/>
    <s v="Bachelor"/>
    <s v="Other"/>
    <n v="1"/>
    <n v="1619"/>
    <n v="4"/>
    <x v="2"/>
    <x v="1"/>
    <n v="67"/>
    <n v="2"/>
    <s v="Medium"/>
    <n v="1"/>
    <s v="Entry Level"/>
    <x v="2"/>
    <n v="1"/>
    <x v="3"/>
    <x v="2"/>
    <n v="4066"/>
    <x v="0"/>
    <n v="16290"/>
    <n v="1"/>
    <s v="Y"/>
    <x v="1"/>
    <n v="11"/>
    <n v="3"/>
    <s v="Meet Expect"/>
    <n v="1"/>
    <s v="Low"/>
    <n v="80"/>
    <n v="2"/>
    <s v="Medium"/>
    <n v="7"/>
    <s v="6-10"/>
    <n v="3"/>
    <n v="3"/>
    <x v="1"/>
    <n v="7"/>
    <s v="Experienced"/>
    <n v="7"/>
    <n v="0"/>
    <x v="0"/>
    <n v="7"/>
    <n v="0"/>
    <m/>
    <m/>
    <n v="0"/>
    <m/>
    <n v="0"/>
    <m/>
    <n v="0"/>
    <m/>
    <n v="0"/>
    <m/>
    <n v="0"/>
    <m/>
    <m/>
    <m/>
    <m/>
    <m/>
    <m/>
    <m/>
    <m/>
    <x v="2"/>
    <m/>
    <m/>
    <m/>
    <m/>
    <m/>
    <b v="1"/>
    <b v="1"/>
    <b v="1"/>
    <n v="0"/>
    <n v="0"/>
  </r>
  <r>
    <n v="35"/>
    <x v="1"/>
    <x v="0"/>
    <n v="819"/>
    <x v="1"/>
    <n v="18"/>
    <s v="Far"/>
    <n v="5"/>
    <s v="Doctor"/>
    <s v="Life Sciences"/>
    <n v="1"/>
    <n v="1621"/>
    <n v="2"/>
    <x v="0"/>
    <x v="1"/>
    <n v="48"/>
    <n v="4"/>
    <s v="Very High"/>
    <n v="2"/>
    <s v="Junior"/>
    <x v="1"/>
    <n v="1"/>
    <x v="3"/>
    <x v="1"/>
    <n v="5208"/>
    <x v="0"/>
    <n v="26312"/>
    <n v="1"/>
    <s v="Y"/>
    <x v="1"/>
    <n v="11"/>
    <n v="3"/>
    <s v="Meet Expect"/>
    <n v="4"/>
    <s v="Very High"/>
    <n v="80"/>
    <n v="0"/>
    <s v="None"/>
    <n v="16"/>
    <s v="11-20"/>
    <n v="2"/>
    <n v="3"/>
    <x v="1"/>
    <n v="16"/>
    <s v="Veteran"/>
    <n v="15"/>
    <n v="1"/>
    <x v="1"/>
    <n v="10"/>
    <n v="0"/>
    <m/>
    <m/>
    <n v="0"/>
    <m/>
    <n v="0"/>
    <m/>
    <n v="0"/>
    <m/>
    <n v="0"/>
    <m/>
    <n v="0"/>
    <m/>
    <m/>
    <m/>
    <m/>
    <m/>
    <m/>
    <m/>
    <m/>
    <x v="2"/>
    <m/>
    <m/>
    <m/>
    <m/>
    <m/>
    <b v="1"/>
    <b v="1"/>
    <b v="1"/>
    <n v="0"/>
    <n v="0"/>
  </r>
  <r>
    <n v="28"/>
    <x v="1"/>
    <x v="0"/>
    <n v="580"/>
    <x v="1"/>
    <n v="27"/>
    <s v="Very Far"/>
    <n v="3"/>
    <s v="Bachelor"/>
    <s v="Medical"/>
    <n v="1"/>
    <n v="1622"/>
    <n v="2"/>
    <x v="0"/>
    <x v="0"/>
    <n v="39"/>
    <n v="1"/>
    <s v="Low"/>
    <n v="2"/>
    <s v="Junior"/>
    <x v="3"/>
    <n v="1"/>
    <x v="3"/>
    <x v="2"/>
    <n v="4877"/>
    <x v="0"/>
    <n v="20460"/>
    <n v="0"/>
    <s v="Y"/>
    <x v="1"/>
    <n v="21"/>
    <n v="4"/>
    <s v="Exceed Expect"/>
    <n v="2"/>
    <s v="Medium"/>
    <n v="80"/>
    <n v="1"/>
    <s v="Basic"/>
    <n v="6"/>
    <s v="6-10"/>
    <n v="5"/>
    <n v="2"/>
    <x v="2"/>
    <n v="5"/>
    <s v="Experienced"/>
    <n v="3"/>
    <n v="0"/>
    <x v="0"/>
    <n v="0"/>
    <n v="0"/>
    <m/>
    <m/>
    <n v="0"/>
    <m/>
    <n v="0"/>
    <m/>
    <n v="0"/>
    <m/>
    <n v="0"/>
    <m/>
    <n v="0"/>
    <m/>
    <m/>
    <m/>
    <m/>
    <m/>
    <m/>
    <m/>
    <m/>
    <x v="2"/>
    <m/>
    <m/>
    <m/>
    <m/>
    <m/>
    <b v="1"/>
    <b v="1"/>
    <b v="1"/>
    <n v="0"/>
    <n v="0"/>
  </r>
  <r>
    <n v="21"/>
    <x v="1"/>
    <x v="0"/>
    <n v="546"/>
    <x v="1"/>
    <n v="5"/>
    <s v="Near"/>
    <n v="1"/>
    <s v="Below College"/>
    <s v="Medical"/>
    <n v="1"/>
    <n v="1623"/>
    <n v="3"/>
    <x v="1"/>
    <x v="1"/>
    <n v="97"/>
    <n v="3"/>
    <s v="High"/>
    <n v="1"/>
    <s v="Entry Level"/>
    <x v="1"/>
    <n v="4"/>
    <x v="0"/>
    <x v="0"/>
    <n v="3117"/>
    <x v="0"/>
    <n v="26009"/>
    <n v="1"/>
    <s v="Y"/>
    <x v="1"/>
    <n v="18"/>
    <n v="3"/>
    <s v="Meet Expect"/>
    <n v="3"/>
    <s v="High"/>
    <n v="80"/>
    <n v="0"/>
    <s v="None"/>
    <n v="3"/>
    <s v="0-5"/>
    <n v="2"/>
    <n v="3"/>
    <x v="1"/>
    <n v="2"/>
    <s v="Early Career"/>
    <n v="2"/>
    <n v="2"/>
    <x v="1"/>
    <n v="2"/>
    <n v="0"/>
    <m/>
    <m/>
    <n v="0"/>
    <m/>
    <n v="0"/>
    <m/>
    <n v="0"/>
    <m/>
    <n v="0"/>
    <m/>
    <n v="0"/>
    <m/>
    <m/>
    <m/>
    <m/>
    <m/>
    <m/>
    <m/>
    <m/>
    <x v="3"/>
    <m/>
    <m/>
    <m/>
    <m/>
    <m/>
    <b v="1"/>
    <b v="1"/>
    <b v="1"/>
    <n v="0"/>
    <n v="0"/>
  </r>
  <r>
    <n v="18"/>
    <x v="0"/>
    <x v="1"/>
    <n v="544"/>
    <x v="0"/>
    <n v="3"/>
    <s v="Near"/>
    <n v="2"/>
    <s v="College"/>
    <s v="Medical"/>
    <n v="1"/>
    <n v="1624"/>
    <n v="2"/>
    <x v="0"/>
    <x v="0"/>
    <n v="70"/>
    <n v="3"/>
    <s v="High"/>
    <n v="1"/>
    <s v="Entry Level"/>
    <x v="6"/>
    <n v="4"/>
    <x v="0"/>
    <x v="0"/>
    <n v="1569"/>
    <x v="1"/>
    <n v="18420"/>
    <n v="1"/>
    <s v="Y"/>
    <x v="0"/>
    <n v="12"/>
    <n v="3"/>
    <s v="Meet Expect"/>
    <n v="3"/>
    <s v="High"/>
    <n v="80"/>
    <n v="0"/>
    <s v="None"/>
    <n v="0"/>
    <s v="0-5"/>
    <n v="2"/>
    <n v="4"/>
    <x v="3"/>
    <n v="0"/>
    <s v="New Employee"/>
    <n v="0"/>
    <n v="0"/>
    <x v="0"/>
    <n v="0"/>
    <n v="0"/>
    <m/>
    <m/>
    <n v="0"/>
    <m/>
    <n v="0"/>
    <m/>
    <n v="0"/>
    <m/>
    <n v="0"/>
    <m/>
    <n v="0"/>
    <m/>
    <m/>
    <m/>
    <m/>
    <m/>
    <m/>
    <m/>
    <m/>
    <x v="3"/>
    <m/>
    <m/>
    <m/>
    <m/>
    <m/>
    <b v="1"/>
    <b v="1"/>
    <b v="1"/>
    <n v="1"/>
    <n v="1"/>
  </r>
  <r>
    <n v="47"/>
    <x v="1"/>
    <x v="0"/>
    <n v="1176"/>
    <x v="2"/>
    <n v="26"/>
    <s v="Very Far"/>
    <n v="4"/>
    <s v="Master"/>
    <s v="Life Sciences"/>
    <n v="1"/>
    <n v="1625"/>
    <n v="4"/>
    <x v="2"/>
    <x v="0"/>
    <n v="98"/>
    <n v="3"/>
    <s v="High"/>
    <n v="5"/>
    <s v="Director"/>
    <x v="5"/>
    <n v="3"/>
    <x v="2"/>
    <x v="1"/>
    <n v="19658"/>
    <x v="2"/>
    <n v="5220"/>
    <n v="3"/>
    <s v="Y"/>
    <x v="1"/>
    <n v="11"/>
    <n v="3"/>
    <s v="Meet Expect"/>
    <n v="3"/>
    <s v="High"/>
    <n v="80"/>
    <n v="1"/>
    <s v="Basic"/>
    <n v="27"/>
    <s v="20+"/>
    <n v="2"/>
    <n v="3"/>
    <x v="1"/>
    <n v="5"/>
    <s v="Experienced"/>
    <n v="2"/>
    <n v="1"/>
    <x v="1"/>
    <n v="0"/>
    <n v="0"/>
    <m/>
    <m/>
    <n v="0"/>
    <m/>
    <n v="0"/>
    <m/>
    <n v="0"/>
    <m/>
    <n v="0"/>
    <m/>
    <n v="0"/>
    <m/>
    <m/>
    <m/>
    <m/>
    <m/>
    <m/>
    <m/>
    <m/>
    <x v="1"/>
    <m/>
    <m/>
    <m/>
    <m/>
    <m/>
    <b v="1"/>
    <b v="1"/>
    <b v="1"/>
    <n v="0"/>
    <n v="0"/>
  </r>
  <r>
    <n v="39"/>
    <x v="1"/>
    <x v="0"/>
    <n v="170"/>
    <x v="1"/>
    <n v="3"/>
    <s v="Near"/>
    <n v="2"/>
    <s v="College"/>
    <s v="Medical"/>
    <n v="1"/>
    <n v="1627"/>
    <n v="3"/>
    <x v="1"/>
    <x v="1"/>
    <n v="76"/>
    <n v="2"/>
    <s v="Medium"/>
    <n v="2"/>
    <s v="Junior"/>
    <x v="2"/>
    <n v="3"/>
    <x v="2"/>
    <x v="2"/>
    <n v="3069"/>
    <x v="0"/>
    <n v="10302"/>
    <n v="0"/>
    <s v="Y"/>
    <x v="1"/>
    <n v="15"/>
    <n v="3"/>
    <s v="Meet Expect"/>
    <n v="4"/>
    <s v="Very High"/>
    <n v="80"/>
    <n v="1"/>
    <s v="Basic"/>
    <n v="11"/>
    <s v="11-20"/>
    <n v="3"/>
    <n v="3"/>
    <x v="1"/>
    <n v="10"/>
    <s v="Veteran"/>
    <n v="8"/>
    <n v="0"/>
    <x v="0"/>
    <n v="7"/>
    <n v="0"/>
    <m/>
    <m/>
    <n v="0"/>
    <m/>
    <n v="0"/>
    <m/>
    <n v="0"/>
    <m/>
    <n v="0"/>
    <m/>
    <n v="0"/>
    <m/>
    <m/>
    <m/>
    <m/>
    <m/>
    <m/>
    <m/>
    <m/>
    <x v="0"/>
    <m/>
    <m/>
    <m/>
    <m/>
    <m/>
    <b v="1"/>
    <b v="1"/>
    <b v="1"/>
    <n v="0"/>
    <n v="0"/>
  </r>
  <r>
    <n v="40"/>
    <x v="1"/>
    <x v="0"/>
    <n v="884"/>
    <x v="1"/>
    <n v="15"/>
    <s v="Far"/>
    <n v="3"/>
    <s v="Bachelor"/>
    <s v="Life Sciences"/>
    <n v="1"/>
    <n v="1628"/>
    <n v="1"/>
    <x v="3"/>
    <x v="0"/>
    <n v="80"/>
    <n v="2"/>
    <s v="Medium"/>
    <n v="3"/>
    <s v="Senior"/>
    <x v="3"/>
    <n v="3"/>
    <x v="2"/>
    <x v="1"/>
    <n v="10435"/>
    <x v="2"/>
    <n v="25800"/>
    <n v="1"/>
    <s v="Y"/>
    <x v="1"/>
    <n v="13"/>
    <n v="3"/>
    <s v="Meet Expect"/>
    <n v="4"/>
    <s v="Very High"/>
    <n v="80"/>
    <n v="2"/>
    <s v="Medium"/>
    <n v="18"/>
    <s v="11-20"/>
    <n v="2"/>
    <n v="3"/>
    <x v="1"/>
    <n v="18"/>
    <s v="Veteran"/>
    <n v="15"/>
    <n v="14"/>
    <x v="2"/>
    <n v="12"/>
    <n v="0"/>
    <m/>
    <m/>
    <n v="0"/>
    <m/>
    <n v="0"/>
    <m/>
    <n v="0"/>
    <m/>
    <n v="0"/>
    <m/>
    <n v="0"/>
    <m/>
    <m/>
    <m/>
    <m/>
    <m/>
    <m/>
    <m/>
    <m/>
    <x v="0"/>
    <m/>
    <m/>
    <m/>
    <m/>
    <m/>
    <b v="1"/>
    <b v="1"/>
    <b v="1"/>
    <n v="0"/>
    <n v="0"/>
  </r>
  <r>
    <n v="35"/>
    <x v="1"/>
    <x v="2"/>
    <n v="208"/>
    <x v="1"/>
    <n v="8"/>
    <s v="Near"/>
    <n v="4"/>
    <s v="Master"/>
    <s v="Life Sciences"/>
    <n v="1"/>
    <n v="1630"/>
    <n v="3"/>
    <x v="1"/>
    <x v="0"/>
    <n v="52"/>
    <n v="3"/>
    <s v="High"/>
    <n v="2"/>
    <s v="Junior"/>
    <x v="4"/>
    <n v="3"/>
    <x v="2"/>
    <x v="1"/>
    <n v="4148"/>
    <x v="0"/>
    <n v="12250"/>
    <n v="1"/>
    <s v="Y"/>
    <x v="1"/>
    <n v="12"/>
    <n v="3"/>
    <s v="Meet Expect"/>
    <n v="4"/>
    <s v="Very High"/>
    <n v="80"/>
    <n v="1"/>
    <s v="Basic"/>
    <n v="15"/>
    <s v="11-20"/>
    <n v="5"/>
    <n v="3"/>
    <x v="1"/>
    <n v="14"/>
    <s v="Veteran"/>
    <n v="11"/>
    <n v="2"/>
    <x v="1"/>
    <n v="9"/>
    <n v="0"/>
    <m/>
    <m/>
    <n v="0"/>
    <m/>
    <n v="0"/>
    <m/>
    <n v="0"/>
    <m/>
    <n v="0"/>
    <m/>
    <n v="0"/>
    <m/>
    <m/>
    <m/>
    <m/>
    <m/>
    <m/>
    <m/>
    <m/>
    <x v="2"/>
    <m/>
    <m/>
    <m/>
    <m/>
    <m/>
    <b v="1"/>
    <b v="1"/>
    <b v="1"/>
    <n v="0"/>
    <n v="0"/>
  </r>
  <r>
    <n v="37"/>
    <x v="1"/>
    <x v="0"/>
    <n v="671"/>
    <x v="1"/>
    <n v="19"/>
    <s v="Far"/>
    <n v="3"/>
    <s v="Bachelor"/>
    <s v="Life Sciences"/>
    <n v="1"/>
    <n v="1631"/>
    <n v="3"/>
    <x v="1"/>
    <x v="1"/>
    <n v="85"/>
    <n v="3"/>
    <s v="High"/>
    <n v="2"/>
    <s v="Junior"/>
    <x v="3"/>
    <n v="3"/>
    <x v="2"/>
    <x v="1"/>
    <n v="5768"/>
    <x v="0"/>
    <n v="26493"/>
    <n v="3"/>
    <s v="Y"/>
    <x v="1"/>
    <n v="17"/>
    <n v="3"/>
    <s v="Meet Expect"/>
    <n v="1"/>
    <s v="Low"/>
    <n v="80"/>
    <n v="3"/>
    <s v="High"/>
    <n v="9"/>
    <s v="6-10"/>
    <n v="2"/>
    <n v="2"/>
    <x v="2"/>
    <n v="4"/>
    <s v="Experienced"/>
    <n v="3"/>
    <n v="0"/>
    <x v="0"/>
    <n v="2"/>
    <n v="0"/>
    <m/>
    <m/>
    <n v="0"/>
    <m/>
    <n v="0"/>
    <m/>
    <n v="0"/>
    <m/>
    <n v="0"/>
    <m/>
    <n v="0"/>
    <m/>
    <m/>
    <m/>
    <m/>
    <m/>
    <m/>
    <m/>
    <m/>
    <x v="0"/>
    <m/>
    <m/>
    <m/>
    <m/>
    <m/>
    <b v="1"/>
    <b v="1"/>
    <b v="1"/>
    <n v="0"/>
    <n v="0"/>
  </r>
  <r>
    <n v="39"/>
    <x v="1"/>
    <x v="1"/>
    <n v="711"/>
    <x v="1"/>
    <n v="4"/>
    <s v="Near"/>
    <n v="3"/>
    <s v="Bachelor"/>
    <s v="Medical"/>
    <n v="1"/>
    <n v="1633"/>
    <n v="1"/>
    <x v="3"/>
    <x v="0"/>
    <n v="81"/>
    <n v="3"/>
    <s v="High"/>
    <n v="2"/>
    <s v="Junior"/>
    <x v="3"/>
    <n v="3"/>
    <x v="2"/>
    <x v="0"/>
    <n v="5042"/>
    <x v="0"/>
    <n v="3140"/>
    <n v="0"/>
    <s v="Y"/>
    <x v="1"/>
    <n v="13"/>
    <n v="3"/>
    <s v="Meet Expect"/>
    <n v="4"/>
    <s v="Very High"/>
    <n v="80"/>
    <n v="0"/>
    <s v="None"/>
    <n v="10"/>
    <s v="6-10"/>
    <n v="2"/>
    <n v="1"/>
    <x v="0"/>
    <n v="9"/>
    <s v="Veteran"/>
    <n v="2"/>
    <n v="3"/>
    <x v="1"/>
    <n v="8"/>
    <n v="0"/>
    <m/>
    <m/>
    <n v="0"/>
    <m/>
    <n v="0"/>
    <m/>
    <n v="0"/>
    <m/>
    <n v="0"/>
    <m/>
    <n v="0"/>
    <m/>
    <m/>
    <m/>
    <m/>
    <m/>
    <m/>
    <m/>
    <m/>
    <x v="0"/>
    <m/>
    <m/>
    <m/>
    <m/>
    <m/>
    <b v="1"/>
    <b v="1"/>
    <b v="1"/>
    <n v="0"/>
    <n v="0"/>
  </r>
  <r>
    <n v="45"/>
    <x v="1"/>
    <x v="0"/>
    <n v="1329"/>
    <x v="1"/>
    <n v="2"/>
    <s v="Near"/>
    <n v="2"/>
    <s v="College"/>
    <s v="Other"/>
    <n v="1"/>
    <n v="1635"/>
    <n v="4"/>
    <x v="2"/>
    <x v="0"/>
    <n v="59"/>
    <n v="2"/>
    <s v="Medium"/>
    <n v="2"/>
    <s v="Junior"/>
    <x v="3"/>
    <n v="4"/>
    <x v="0"/>
    <x v="2"/>
    <n v="5770"/>
    <x v="0"/>
    <n v="5388"/>
    <n v="1"/>
    <s v="Y"/>
    <x v="1"/>
    <n v="19"/>
    <n v="3"/>
    <s v="Meet Expect"/>
    <n v="1"/>
    <s v="Low"/>
    <n v="80"/>
    <n v="2"/>
    <s v="Medium"/>
    <n v="10"/>
    <s v="6-10"/>
    <n v="3"/>
    <n v="3"/>
    <x v="1"/>
    <n v="10"/>
    <s v="Veteran"/>
    <n v="7"/>
    <n v="3"/>
    <x v="1"/>
    <n v="9"/>
    <n v="0"/>
    <m/>
    <m/>
    <n v="0"/>
    <m/>
    <n v="0"/>
    <m/>
    <n v="0"/>
    <m/>
    <n v="0"/>
    <m/>
    <n v="0"/>
    <m/>
    <m/>
    <m/>
    <m/>
    <m/>
    <m/>
    <m/>
    <m/>
    <x v="0"/>
    <m/>
    <m/>
    <m/>
    <m/>
    <m/>
    <b v="1"/>
    <b v="1"/>
    <b v="1"/>
    <n v="0"/>
    <n v="0"/>
  </r>
  <r>
    <n v="38"/>
    <x v="1"/>
    <x v="0"/>
    <n v="397"/>
    <x v="1"/>
    <n v="2"/>
    <s v="Near"/>
    <n v="2"/>
    <s v="College"/>
    <s v="Medical"/>
    <n v="1"/>
    <n v="1638"/>
    <n v="4"/>
    <x v="2"/>
    <x v="0"/>
    <n v="54"/>
    <n v="2"/>
    <s v="Medium"/>
    <n v="3"/>
    <s v="Senior"/>
    <x v="3"/>
    <n v="3"/>
    <x v="2"/>
    <x v="1"/>
    <n v="7756"/>
    <x v="2"/>
    <n v="14199"/>
    <n v="3"/>
    <s v="Y"/>
    <x v="0"/>
    <n v="19"/>
    <n v="3"/>
    <s v="Meet Expect"/>
    <n v="4"/>
    <s v="Very High"/>
    <n v="80"/>
    <n v="1"/>
    <s v="Basic"/>
    <n v="10"/>
    <s v="6-10"/>
    <n v="6"/>
    <n v="4"/>
    <x v="3"/>
    <n v="5"/>
    <s v="Experienced"/>
    <n v="4"/>
    <n v="0"/>
    <x v="0"/>
    <n v="2"/>
    <n v="0"/>
    <m/>
    <m/>
    <n v="0"/>
    <m/>
    <n v="0"/>
    <m/>
    <n v="0"/>
    <m/>
    <n v="0"/>
    <m/>
    <n v="0"/>
    <m/>
    <m/>
    <m/>
    <m/>
    <m/>
    <m/>
    <m/>
    <m/>
    <x v="0"/>
    <m/>
    <m/>
    <m/>
    <m/>
    <m/>
    <b v="1"/>
    <b v="1"/>
    <b v="1"/>
    <n v="0"/>
    <n v="1"/>
  </r>
  <r>
    <n v="35"/>
    <x v="0"/>
    <x v="0"/>
    <n v="737"/>
    <x v="0"/>
    <n v="10"/>
    <s v="Near"/>
    <n v="3"/>
    <s v="Bachelor"/>
    <s v="Medical"/>
    <n v="1"/>
    <n v="1639"/>
    <n v="4"/>
    <x v="2"/>
    <x v="1"/>
    <n v="55"/>
    <n v="2"/>
    <s v="Medium"/>
    <n v="3"/>
    <s v="Senior"/>
    <x v="0"/>
    <n v="1"/>
    <x v="3"/>
    <x v="1"/>
    <n v="10306"/>
    <x v="2"/>
    <n v="21530"/>
    <n v="9"/>
    <s v="Y"/>
    <x v="1"/>
    <n v="17"/>
    <n v="3"/>
    <s v="Meet Expect"/>
    <n v="3"/>
    <s v="High"/>
    <n v="80"/>
    <n v="0"/>
    <s v="None"/>
    <n v="15"/>
    <s v="11-20"/>
    <n v="3"/>
    <n v="3"/>
    <x v="1"/>
    <n v="13"/>
    <s v="Veteran"/>
    <n v="12"/>
    <n v="6"/>
    <x v="2"/>
    <n v="0"/>
    <n v="0"/>
    <m/>
    <m/>
    <n v="0"/>
    <m/>
    <n v="0"/>
    <m/>
    <n v="0"/>
    <m/>
    <n v="0"/>
    <m/>
    <n v="0"/>
    <m/>
    <m/>
    <m/>
    <m/>
    <m/>
    <m/>
    <m/>
    <m/>
    <x v="2"/>
    <m/>
    <m/>
    <m/>
    <m/>
    <m/>
    <b v="1"/>
    <b v="1"/>
    <b v="1"/>
    <n v="1"/>
    <n v="0"/>
  </r>
  <r>
    <n v="37"/>
    <x v="1"/>
    <x v="0"/>
    <n v="1470"/>
    <x v="1"/>
    <n v="10"/>
    <s v="Near"/>
    <n v="3"/>
    <s v="Bachelor"/>
    <s v="Medical"/>
    <n v="1"/>
    <n v="1640"/>
    <n v="2"/>
    <x v="0"/>
    <x v="0"/>
    <n v="71"/>
    <n v="3"/>
    <s v="High"/>
    <n v="1"/>
    <s v="Entry Level"/>
    <x v="1"/>
    <n v="2"/>
    <x v="1"/>
    <x v="1"/>
    <n v="3936"/>
    <x v="0"/>
    <n v="9953"/>
    <n v="1"/>
    <s v="Y"/>
    <x v="1"/>
    <n v="11"/>
    <n v="3"/>
    <s v="Meet Expect"/>
    <n v="1"/>
    <s v="Low"/>
    <n v="80"/>
    <n v="1"/>
    <s v="Basic"/>
    <n v="8"/>
    <s v="6-10"/>
    <n v="2"/>
    <n v="1"/>
    <x v="0"/>
    <n v="8"/>
    <s v="Veteran"/>
    <n v="4"/>
    <n v="7"/>
    <x v="2"/>
    <n v="7"/>
    <n v="0"/>
    <m/>
    <m/>
    <n v="0"/>
    <m/>
    <n v="0"/>
    <m/>
    <n v="0"/>
    <m/>
    <n v="0"/>
    <m/>
    <n v="0"/>
    <m/>
    <m/>
    <m/>
    <m/>
    <m/>
    <m/>
    <m/>
    <m/>
    <x v="0"/>
    <m/>
    <m/>
    <m/>
    <m/>
    <m/>
    <b v="1"/>
    <b v="1"/>
    <b v="1"/>
    <n v="0"/>
    <n v="0"/>
  </r>
  <r>
    <n v="40"/>
    <x v="1"/>
    <x v="0"/>
    <n v="448"/>
    <x v="1"/>
    <n v="16"/>
    <s v="Far"/>
    <n v="3"/>
    <s v="Bachelor"/>
    <s v="Life Sciences"/>
    <n v="1"/>
    <n v="1641"/>
    <n v="3"/>
    <x v="1"/>
    <x v="0"/>
    <n v="84"/>
    <n v="3"/>
    <s v="High"/>
    <n v="3"/>
    <s v="Senior"/>
    <x v="3"/>
    <n v="4"/>
    <x v="0"/>
    <x v="0"/>
    <n v="7945"/>
    <x v="2"/>
    <n v="19948"/>
    <n v="6"/>
    <s v="Y"/>
    <x v="0"/>
    <n v="15"/>
    <n v="3"/>
    <s v="Meet Expect"/>
    <n v="4"/>
    <s v="Very High"/>
    <n v="80"/>
    <n v="0"/>
    <s v="None"/>
    <n v="18"/>
    <s v="11-20"/>
    <n v="2"/>
    <n v="2"/>
    <x v="2"/>
    <n v="4"/>
    <s v="Experienced"/>
    <n v="2"/>
    <n v="3"/>
    <x v="1"/>
    <n v="3"/>
    <n v="0"/>
    <m/>
    <m/>
    <n v="0"/>
    <m/>
    <n v="0"/>
    <m/>
    <n v="0"/>
    <m/>
    <n v="0"/>
    <m/>
    <n v="0"/>
    <m/>
    <m/>
    <m/>
    <m/>
    <m/>
    <m/>
    <m/>
    <m/>
    <x v="0"/>
    <m/>
    <m/>
    <m/>
    <m/>
    <m/>
    <b v="1"/>
    <b v="1"/>
    <b v="1"/>
    <n v="0"/>
    <n v="1"/>
  </r>
  <r>
    <n v="44"/>
    <x v="1"/>
    <x v="1"/>
    <n v="602"/>
    <x v="2"/>
    <n v="1"/>
    <s v="Near"/>
    <n v="5"/>
    <s v="Doctor"/>
    <s v="Human Resources"/>
    <n v="1"/>
    <n v="1642"/>
    <n v="1"/>
    <x v="3"/>
    <x v="1"/>
    <n v="37"/>
    <n v="3"/>
    <s v="High"/>
    <n v="2"/>
    <s v="Junior"/>
    <x v="8"/>
    <n v="4"/>
    <x v="0"/>
    <x v="1"/>
    <n v="5743"/>
    <x v="0"/>
    <n v="10503"/>
    <n v="4"/>
    <s v="Y"/>
    <x v="0"/>
    <n v="11"/>
    <n v="3"/>
    <s v="Meet Expect"/>
    <n v="3"/>
    <s v="High"/>
    <n v="80"/>
    <n v="0"/>
    <s v="None"/>
    <n v="14"/>
    <s v="11-20"/>
    <n v="3"/>
    <n v="3"/>
    <x v="1"/>
    <n v="10"/>
    <s v="Veteran"/>
    <n v="7"/>
    <n v="0"/>
    <x v="0"/>
    <n v="2"/>
    <n v="0"/>
    <m/>
    <m/>
    <n v="0"/>
    <m/>
    <n v="0"/>
    <m/>
    <n v="0"/>
    <m/>
    <n v="0"/>
    <m/>
    <n v="0"/>
    <m/>
    <m/>
    <m/>
    <m/>
    <m/>
    <m/>
    <m/>
    <m/>
    <x v="0"/>
    <m/>
    <m/>
    <m/>
    <m/>
    <m/>
    <b v="1"/>
    <b v="1"/>
    <b v="1"/>
    <n v="0"/>
    <n v="1"/>
  </r>
  <r>
    <n v="48"/>
    <x v="1"/>
    <x v="1"/>
    <n v="365"/>
    <x v="1"/>
    <n v="4"/>
    <s v="Near"/>
    <n v="5"/>
    <s v="Doctor"/>
    <s v="Medical"/>
    <n v="1"/>
    <n v="1644"/>
    <n v="3"/>
    <x v="1"/>
    <x v="1"/>
    <n v="89"/>
    <n v="2"/>
    <s v="Medium"/>
    <n v="4"/>
    <s v="Manager"/>
    <x v="5"/>
    <n v="4"/>
    <x v="0"/>
    <x v="1"/>
    <n v="15202"/>
    <x v="2"/>
    <n v="5602"/>
    <n v="2"/>
    <s v="Y"/>
    <x v="1"/>
    <n v="25"/>
    <n v="4"/>
    <s v="Exceed Expect"/>
    <n v="2"/>
    <s v="Medium"/>
    <n v="80"/>
    <n v="1"/>
    <s v="Basic"/>
    <n v="23"/>
    <s v="20+"/>
    <n v="3"/>
    <n v="3"/>
    <x v="1"/>
    <n v="2"/>
    <s v="Early Career"/>
    <n v="2"/>
    <n v="2"/>
    <x v="1"/>
    <n v="2"/>
    <n v="0"/>
    <m/>
    <m/>
    <n v="0"/>
    <m/>
    <n v="0"/>
    <m/>
    <n v="0"/>
    <m/>
    <n v="0"/>
    <m/>
    <n v="0"/>
    <m/>
    <m/>
    <m/>
    <m/>
    <m/>
    <m/>
    <m/>
    <m/>
    <x v="1"/>
    <m/>
    <m/>
    <m/>
    <m/>
    <m/>
    <b v="1"/>
    <b v="1"/>
    <b v="1"/>
    <n v="0"/>
    <n v="0"/>
  </r>
  <r>
    <n v="35"/>
    <x v="0"/>
    <x v="0"/>
    <n v="763"/>
    <x v="0"/>
    <n v="15"/>
    <s v="Far"/>
    <n v="2"/>
    <s v="College"/>
    <s v="Medical"/>
    <n v="1"/>
    <n v="1645"/>
    <n v="1"/>
    <x v="3"/>
    <x v="1"/>
    <n v="59"/>
    <n v="1"/>
    <s v="Low"/>
    <n v="2"/>
    <s v="Junior"/>
    <x v="0"/>
    <n v="4"/>
    <x v="0"/>
    <x v="2"/>
    <n v="5440"/>
    <x v="0"/>
    <n v="22098"/>
    <n v="6"/>
    <s v="Y"/>
    <x v="0"/>
    <n v="14"/>
    <n v="3"/>
    <s v="Meet Expect"/>
    <n v="4"/>
    <s v="Very High"/>
    <n v="80"/>
    <n v="2"/>
    <s v="Medium"/>
    <n v="7"/>
    <s v="6-10"/>
    <n v="2"/>
    <n v="2"/>
    <x v="2"/>
    <n v="2"/>
    <s v="Early Career"/>
    <n v="2"/>
    <n v="2"/>
    <x v="1"/>
    <n v="2"/>
    <n v="0"/>
    <m/>
    <m/>
    <n v="0"/>
    <m/>
    <n v="0"/>
    <m/>
    <n v="0"/>
    <m/>
    <n v="0"/>
    <m/>
    <n v="0"/>
    <m/>
    <m/>
    <m/>
    <m/>
    <m/>
    <m/>
    <m/>
    <m/>
    <x v="2"/>
    <m/>
    <m/>
    <m/>
    <m/>
    <m/>
    <b v="1"/>
    <b v="1"/>
    <b v="1"/>
    <n v="1"/>
    <n v="1"/>
  </r>
  <r>
    <n v="24"/>
    <x v="1"/>
    <x v="1"/>
    <n v="567"/>
    <x v="1"/>
    <n v="2"/>
    <s v="Near"/>
    <n v="1"/>
    <s v="Below College"/>
    <s v="Technical Degree"/>
    <n v="1"/>
    <n v="1646"/>
    <n v="1"/>
    <x v="3"/>
    <x v="0"/>
    <n v="32"/>
    <n v="3"/>
    <s v="High"/>
    <n v="1"/>
    <s v="Entry Level"/>
    <x v="1"/>
    <n v="4"/>
    <x v="0"/>
    <x v="0"/>
    <n v="3760"/>
    <x v="0"/>
    <n v="17218"/>
    <n v="1"/>
    <s v="Y"/>
    <x v="0"/>
    <n v="13"/>
    <n v="3"/>
    <s v="Meet Expect"/>
    <n v="3"/>
    <s v="High"/>
    <n v="80"/>
    <n v="0"/>
    <s v="None"/>
    <n v="6"/>
    <s v="6-10"/>
    <n v="2"/>
    <n v="3"/>
    <x v="1"/>
    <n v="6"/>
    <s v="Experienced"/>
    <n v="3"/>
    <n v="1"/>
    <x v="1"/>
    <n v="3"/>
    <n v="0"/>
    <m/>
    <m/>
    <n v="0"/>
    <m/>
    <n v="0"/>
    <m/>
    <n v="0"/>
    <m/>
    <n v="0"/>
    <m/>
    <n v="0"/>
    <m/>
    <m/>
    <m/>
    <m/>
    <m/>
    <m/>
    <m/>
    <m/>
    <x v="3"/>
    <m/>
    <m/>
    <m/>
    <m/>
    <m/>
    <b v="1"/>
    <b v="1"/>
    <b v="1"/>
    <n v="0"/>
    <n v="1"/>
  </r>
  <r>
    <n v="27"/>
    <x v="1"/>
    <x v="0"/>
    <n v="486"/>
    <x v="1"/>
    <n v="8"/>
    <s v="Near"/>
    <n v="3"/>
    <s v="Bachelor"/>
    <s v="Medical"/>
    <n v="1"/>
    <n v="1647"/>
    <n v="2"/>
    <x v="0"/>
    <x v="0"/>
    <n v="86"/>
    <n v="4"/>
    <s v="Very High"/>
    <n v="1"/>
    <s v="Entry Level"/>
    <x v="1"/>
    <n v="3"/>
    <x v="2"/>
    <x v="1"/>
    <n v="3517"/>
    <x v="0"/>
    <n v="22490"/>
    <n v="7"/>
    <s v="Y"/>
    <x v="1"/>
    <n v="17"/>
    <n v="3"/>
    <s v="Meet Expect"/>
    <n v="1"/>
    <s v="Low"/>
    <n v="80"/>
    <n v="0"/>
    <s v="None"/>
    <n v="5"/>
    <s v="0-5"/>
    <n v="0"/>
    <n v="3"/>
    <x v="1"/>
    <n v="3"/>
    <s v="Early Career"/>
    <n v="2"/>
    <n v="0"/>
    <x v="0"/>
    <n v="2"/>
    <n v="0"/>
    <m/>
    <m/>
    <n v="0"/>
    <m/>
    <n v="0"/>
    <m/>
    <n v="0"/>
    <m/>
    <n v="0"/>
    <m/>
    <n v="0"/>
    <m/>
    <m/>
    <m/>
    <m/>
    <m/>
    <m/>
    <m/>
    <m/>
    <x v="2"/>
    <m/>
    <m/>
    <m/>
    <m/>
    <m/>
    <b v="1"/>
    <b v="1"/>
    <b v="1"/>
    <n v="0"/>
    <n v="0"/>
  </r>
  <r>
    <n v="27"/>
    <x v="1"/>
    <x v="1"/>
    <n v="591"/>
    <x v="1"/>
    <n v="2"/>
    <s v="Near"/>
    <n v="3"/>
    <s v="Bachelor"/>
    <s v="Medical"/>
    <n v="1"/>
    <n v="1648"/>
    <n v="4"/>
    <x v="2"/>
    <x v="1"/>
    <n v="87"/>
    <n v="3"/>
    <s v="High"/>
    <n v="1"/>
    <s v="Entry Level"/>
    <x v="1"/>
    <n v="4"/>
    <x v="0"/>
    <x v="0"/>
    <n v="2580"/>
    <x v="1"/>
    <n v="6297"/>
    <n v="2"/>
    <s v="Y"/>
    <x v="1"/>
    <n v="13"/>
    <n v="3"/>
    <s v="Meet Expect"/>
    <n v="3"/>
    <s v="High"/>
    <n v="80"/>
    <n v="0"/>
    <s v="None"/>
    <n v="6"/>
    <s v="6-10"/>
    <n v="0"/>
    <n v="2"/>
    <x v="2"/>
    <n v="4"/>
    <s v="Experienced"/>
    <n v="2"/>
    <n v="1"/>
    <x v="1"/>
    <n v="2"/>
    <n v="0"/>
    <m/>
    <m/>
    <n v="0"/>
    <m/>
    <n v="0"/>
    <m/>
    <n v="0"/>
    <m/>
    <n v="0"/>
    <m/>
    <n v="0"/>
    <m/>
    <m/>
    <m/>
    <m/>
    <m/>
    <m/>
    <m/>
    <m/>
    <x v="2"/>
    <m/>
    <m/>
    <m/>
    <m/>
    <m/>
    <b v="1"/>
    <b v="1"/>
    <b v="1"/>
    <n v="0"/>
    <n v="0"/>
  </r>
  <r>
    <n v="40"/>
    <x v="0"/>
    <x v="0"/>
    <n v="1329"/>
    <x v="1"/>
    <n v="7"/>
    <s v="Near"/>
    <n v="3"/>
    <s v="Bachelor"/>
    <s v="Life Sciences"/>
    <n v="1"/>
    <n v="1649"/>
    <n v="1"/>
    <x v="3"/>
    <x v="1"/>
    <n v="73"/>
    <n v="3"/>
    <s v="High"/>
    <n v="1"/>
    <s v="Entry Level"/>
    <x v="2"/>
    <n v="1"/>
    <x v="3"/>
    <x v="0"/>
    <n v="2166"/>
    <x v="1"/>
    <n v="3339"/>
    <n v="3"/>
    <s v="Y"/>
    <x v="0"/>
    <n v="14"/>
    <n v="3"/>
    <s v="Meet Expect"/>
    <n v="2"/>
    <s v="Medium"/>
    <n v="80"/>
    <n v="0"/>
    <s v="None"/>
    <n v="10"/>
    <s v="6-10"/>
    <n v="3"/>
    <n v="1"/>
    <x v="0"/>
    <n v="4"/>
    <s v="Experienced"/>
    <n v="2"/>
    <n v="0"/>
    <x v="0"/>
    <n v="3"/>
    <n v="0"/>
    <m/>
    <m/>
    <n v="0"/>
    <m/>
    <n v="0"/>
    <m/>
    <n v="0"/>
    <m/>
    <n v="0"/>
    <m/>
    <n v="0"/>
    <m/>
    <m/>
    <m/>
    <m/>
    <m/>
    <m/>
    <m/>
    <m/>
    <x v="0"/>
    <m/>
    <m/>
    <m/>
    <m/>
    <m/>
    <b v="1"/>
    <b v="1"/>
    <b v="1"/>
    <n v="1"/>
    <n v="1"/>
  </r>
  <r>
    <n v="29"/>
    <x v="1"/>
    <x v="0"/>
    <n v="469"/>
    <x v="0"/>
    <n v="10"/>
    <s v="Near"/>
    <n v="3"/>
    <s v="Bachelor"/>
    <s v="Medical"/>
    <n v="1"/>
    <n v="1650"/>
    <n v="3"/>
    <x v="1"/>
    <x v="1"/>
    <n v="42"/>
    <n v="2"/>
    <s v="Medium"/>
    <n v="2"/>
    <s v="Junior"/>
    <x v="0"/>
    <n v="3"/>
    <x v="2"/>
    <x v="0"/>
    <n v="5869"/>
    <x v="0"/>
    <n v="23413"/>
    <n v="9"/>
    <s v="Y"/>
    <x v="1"/>
    <n v="11"/>
    <n v="3"/>
    <s v="Meet Expect"/>
    <n v="3"/>
    <s v="High"/>
    <n v="80"/>
    <n v="0"/>
    <s v="None"/>
    <n v="8"/>
    <s v="6-10"/>
    <n v="2"/>
    <n v="3"/>
    <x v="1"/>
    <n v="5"/>
    <s v="Experienced"/>
    <n v="2"/>
    <n v="1"/>
    <x v="1"/>
    <n v="4"/>
    <n v="0"/>
    <m/>
    <m/>
    <n v="0"/>
    <m/>
    <n v="0"/>
    <m/>
    <n v="0"/>
    <m/>
    <n v="0"/>
    <m/>
    <n v="0"/>
    <m/>
    <m/>
    <m/>
    <m/>
    <m/>
    <m/>
    <m/>
    <m/>
    <x v="2"/>
    <m/>
    <m/>
    <m/>
    <m/>
    <m/>
    <b v="1"/>
    <b v="1"/>
    <b v="1"/>
    <n v="0"/>
    <n v="0"/>
  </r>
  <r>
    <n v="36"/>
    <x v="1"/>
    <x v="0"/>
    <n v="711"/>
    <x v="1"/>
    <n v="5"/>
    <s v="Near"/>
    <n v="4"/>
    <s v="Master"/>
    <s v="Life Sciences"/>
    <n v="1"/>
    <n v="1651"/>
    <n v="2"/>
    <x v="0"/>
    <x v="0"/>
    <n v="42"/>
    <n v="3"/>
    <s v="High"/>
    <n v="3"/>
    <s v="Senior"/>
    <x v="4"/>
    <n v="1"/>
    <x v="3"/>
    <x v="1"/>
    <n v="8008"/>
    <x v="2"/>
    <n v="22792"/>
    <n v="4"/>
    <s v="Y"/>
    <x v="1"/>
    <n v="12"/>
    <n v="3"/>
    <s v="Meet Expect"/>
    <n v="3"/>
    <s v="High"/>
    <n v="80"/>
    <n v="2"/>
    <s v="Medium"/>
    <n v="9"/>
    <s v="6-10"/>
    <n v="6"/>
    <n v="3"/>
    <x v="1"/>
    <n v="3"/>
    <s v="Early Career"/>
    <n v="2"/>
    <n v="0"/>
    <x v="0"/>
    <n v="2"/>
    <n v="0"/>
    <m/>
    <m/>
    <n v="0"/>
    <m/>
    <n v="0"/>
    <m/>
    <n v="0"/>
    <m/>
    <n v="0"/>
    <m/>
    <n v="0"/>
    <m/>
    <m/>
    <m/>
    <m/>
    <m/>
    <m/>
    <m/>
    <m/>
    <x v="0"/>
    <m/>
    <m/>
    <m/>
    <m/>
    <m/>
    <b v="1"/>
    <b v="1"/>
    <b v="1"/>
    <n v="0"/>
    <n v="0"/>
  </r>
  <r>
    <n v="25"/>
    <x v="1"/>
    <x v="1"/>
    <n v="772"/>
    <x v="1"/>
    <n v="2"/>
    <s v="Near"/>
    <n v="1"/>
    <s v="Below College"/>
    <s v="Life Sciences"/>
    <n v="1"/>
    <n v="1653"/>
    <n v="4"/>
    <x v="2"/>
    <x v="1"/>
    <n v="77"/>
    <n v="4"/>
    <s v="Very High"/>
    <n v="2"/>
    <s v="Junior"/>
    <x v="3"/>
    <n v="3"/>
    <x v="2"/>
    <x v="2"/>
    <n v="5206"/>
    <x v="0"/>
    <n v="4973"/>
    <n v="1"/>
    <s v="Y"/>
    <x v="1"/>
    <n v="17"/>
    <n v="3"/>
    <s v="Meet Expect"/>
    <n v="3"/>
    <s v="High"/>
    <n v="80"/>
    <n v="2"/>
    <s v="Medium"/>
    <n v="7"/>
    <s v="6-10"/>
    <n v="6"/>
    <n v="3"/>
    <x v="1"/>
    <n v="7"/>
    <s v="Experienced"/>
    <n v="7"/>
    <n v="0"/>
    <x v="0"/>
    <n v="7"/>
    <n v="0"/>
    <m/>
    <m/>
    <n v="0"/>
    <m/>
    <n v="0"/>
    <m/>
    <n v="0"/>
    <m/>
    <n v="0"/>
    <m/>
    <n v="0"/>
    <m/>
    <m/>
    <m/>
    <m/>
    <m/>
    <m/>
    <m/>
    <m/>
    <x v="3"/>
    <m/>
    <m/>
    <m/>
    <m/>
    <m/>
    <b v="1"/>
    <b v="1"/>
    <b v="1"/>
    <n v="0"/>
    <n v="0"/>
  </r>
  <r>
    <n v="39"/>
    <x v="1"/>
    <x v="0"/>
    <n v="492"/>
    <x v="1"/>
    <n v="12"/>
    <s v="Far"/>
    <n v="3"/>
    <s v="Bachelor"/>
    <s v="Medical"/>
    <n v="1"/>
    <n v="1654"/>
    <n v="4"/>
    <x v="2"/>
    <x v="1"/>
    <n v="66"/>
    <n v="3"/>
    <s v="High"/>
    <n v="2"/>
    <s v="Junior"/>
    <x v="3"/>
    <n v="2"/>
    <x v="1"/>
    <x v="1"/>
    <n v="5295"/>
    <x v="0"/>
    <n v="7693"/>
    <n v="4"/>
    <s v="Y"/>
    <x v="1"/>
    <n v="21"/>
    <n v="4"/>
    <s v="Exceed Expect"/>
    <n v="3"/>
    <s v="High"/>
    <n v="80"/>
    <n v="0"/>
    <s v="None"/>
    <n v="7"/>
    <s v="6-10"/>
    <n v="3"/>
    <n v="3"/>
    <x v="1"/>
    <n v="5"/>
    <s v="Experienced"/>
    <n v="4"/>
    <n v="1"/>
    <x v="1"/>
    <n v="0"/>
    <n v="0"/>
    <m/>
    <m/>
    <n v="0"/>
    <m/>
    <n v="0"/>
    <m/>
    <n v="0"/>
    <m/>
    <n v="0"/>
    <m/>
    <n v="0"/>
    <m/>
    <m/>
    <m/>
    <m/>
    <m/>
    <m/>
    <m/>
    <m/>
    <x v="0"/>
    <m/>
    <m/>
    <m/>
    <m/>
    <m/>
    <b v="1"/>
    <b v="1"/>
    <b v="1"/>
    <n v="0"/>
    <n v="0"/>
  </r>
  <r>
    <n v="49"/>
    <x v="1"/>
    <x v="0"/>
    <n v="301"/>
    <x v="1"/>
    <n v="22"/>
    <s v="Very Far"/>
    <n v="4"/>
    <s v="Master"/>
    <s v="Other"/>
    <n v="1"/>
    <n v="1655"/>
    <n v="1"/>
    <x v="3"/>
    <x v="0"/>
    <n v="72"/>
    <n v="3"/>
    <s v="High"/>
    <n v="4"/>
    <s v="Manager"/>
    <x v="7"/>
    <n v="2"/>
    <x v="1"/>
    <x v="1"/>
    <n v="16413"/>
    <x v="2"/>
    <n v="3498"/>
    <n v="3"/>
    <s v="Y"/>
    <x v="1"/>
    <n v="16"/>
    <n v="3"/>
    <s v="Meet Expect"/>
    <n v="2"/>
    <s v="Medium"/>
    <n v="80"/>
    <n v="2"/>
    <s v="Medium"/>
    <n v="27"/>
    <s v="20+"/>
    <n v="2"/>
    <n v="3"/>
    <x v="1"/>
    <n v="4"/>
    <s v="Experienced"/>
    <n v="2"/>
    <n v="1"/>
    <x v="1"/>
    <n v="2"/>
    <n v="0"/>
    <m/>
    <m/>
    <n v="0"/>
    <m/>
    <n v="0"/>
    <m/>
    <n v="0"/>
    <m/>
    <n v="0"/>
    <m/>
    <n v="0"/>
    <m/>
    <m/>
    <m/>
    <m/>
    <m/>
    <m/>
    <m/>
    <m/>
    <x v="1"/>
    <m/>
    <m/>
    <m/>
    <m/>
    <m/>
    <b v="1"/>
    <b v="1"/>
    <b v="1"/>
    <n v="0"/>
    <n v="0"/>
  </r>
  <r>
    <n v="50"/>
    <x v="1"/>
    <x v="0"/>
    <n v="813"/>
    <x v="1"/>
    <n v="17"/>
    <s v="Far"/>
    <n v="5"/>
    <s v="Doctor"/>
    <s v="Life Sciences"/>
    <n v="1"/>
    <n v="1656"/>
    <n v="4"/>
    <x v="2"/>
    <x v="0"/>
    <n v="50"/>
    <n v="2"/>
    <s v="Medium"/>
    <n v="3"/>
    <s v="Senior"/>
    <x v="7"/>
    <n v="1"/>
    <x v="3"/>
    <x v="2"/>
    <n v="13269"/>
    <x v="2"/>
    <n v="21981"/>
    <n v="5"/>
    <s v="Y"/>
    <x v="1"/>
    <n v="15"/>
    <n v="3"/>
    <s v="Meet Expect"/>
    <n v="3"/>
    <s v="High"/>
    <n v="80"/>
    <n v="3"/>
    <s v="High"/>
    <n v="19"/>
    <s v="11-20"/>
    <n v="3"/>
    <n v="3"/>
    <x v="1"/>
    <n v="14"/>
    <s v="Veteran"/>
    <n v="11"/>
    <n v="1"/>
    <x v="1"/>
    <n v="11"/>
    <n v="0"/>
    <m/>
    <m/>
    <n v="0"/>
    <m/>
    <n v="0"/>
    <m/>
    <n v="0"/>
    <m/>
    <n v="0"/>
    <m/>
    <n v="0"/>
    <m/>
    <m/>
    <m/>
    <m/>
    <m/>
    <m/>
    <m/>
    <m/>
    <x v="1"/>
    <m/>
    <m/>
    <m/>
    <m/>
    <m/>
    <b v="1"/>
    <b v="1"/>
    <b v="1"/>
    <n v="0"/>
    <n v="0"/>
  </r>
  <r>
    <n v="20"/>
    <x v="1"/>
    <x v="0"/>
    <n v="1141"/>
    <x v="0"/>
    <n v="2"/>
    <s v="Near"/>
    <n v="3"/>
    <s v="Bachelor"/>
    <s v="Medical"/>
    <n v="1"/>
    <n v="1657"/>
    <n v="3"/>
    <x v="1"/>
    <x v="0"/>
    <n v="31"/>
    <n v="3"/>
    <s v="High"/>
    <n v="1"/>
    <s v="Entry Level"/>
    <x v="6"/>
    <n v="3"/>
    <x v="2"/>
    <x v="0"/>
    <n v="2783"/>
    <x v="1"/>
    <n v="13251"/>
    <n v="1"/>
    <s v="Y"/>
    <x v="1"/>
    <n v="19"/>
    <n v="3"/>
    <s v="Meet Expect"/>
    <n v="1"/>
    <s v="Low"/>
    <n v="80"/>
    <n v="0"/>
    <s v="None"/>
    <n v="2"/>
    <s v="0-5"/>
    <n v="3"/>
    <n v="3"/>
    <x v="1"/>
    <n v="2"/>
    <s v="Early Career"/>
    <n v="2"/>
    <n v="2"/>
    <x v="1"/>
    <n v="2"/>
    <n v="0"/>
    <m/>
    <m/>
    <n v="0"/>
    <m/>
    <n v="0"/>
    <m/>
    <n v="0"/>
    <m/>
    <n v="0"/>
    <m/>
    <n v="0"/>
    <m/>
    <m/>
    <m/>
    <m/>
    <m/>
    <m/>
    <m/>
    <m/>
    <x v="3"/>
    <m/>
    <m/>
    <m/>
    <m/>
    <m/>
    <b v="1"/>
    <b v="1"/>
    <b v="1"/>
    <n v="0"/>
    <n v="0"/>
  </r>
  <r>
    <n v="34"/>
    <x v="1"/>
    <x v="0"/>
    <n v="1130"/>
    <x v="1"/>
    <n v="3"/>
    <s v="Near"/>
    <n v="3"/>
    <s v="Bachelor"/>
    <s v="Life Sciences"/>
    <n v="1"/>
    <n v="1658"/>
    <n v="4"/>
    <x v="2"/>
    <x v="0"/>
    <n v="66"/>
    <n v="3"/>
    <s v="High"/>
    <n v="2"/>
    <s v="Junior"/>
    <x v="1"/>
    <n v="2"/>
    <x v="1"/>
    <x v="2"/>
    <n v="5433"/>
    <x v="0"/>
    <n v="19332"/>
    <n v="1"/>
    <s v="Y"/>
    <x v="1"/>
    <n v="12"/>
    <n v="3"/>
    <s v="Meet Expect"/>
    <n v="3"/>
    <s v="High"/>
    <n v="80"/>
    <n v="1"/>
    <s v="Basic"/>
    <n v="11"/>
    <s v="11-20"/>
    <n v="2"/>
    <n v="3"/>
    <x v="1"/>
    <n v="11"/>
    <s v="Veteran"/>
    <n v="8"/>
    <n v="7"/>
    <x v="2"/>
    <n v="9"/>
    <n v="0"/>
    <m/>
    <m/>
    <n v="0"/>
    <m/>
    <n v="0"/>
    <m/>
    <n v="0"/>
    <m/>
    <n v="0"/>
    <m/>
    <n v="0"/>
    <m/>
    <m/>
    <m/>
    <m/>
    <m/>
    <m/>
    <m/>
    <m/>
    <x v="2"/>
    <m/>
    <m/>
    <m/>
    <m/>
    <m/>
    <b v="1"/>
    <b v="1"/>
    <b v="1"/>
    <n v="0"/>
    <n v="0"/>
  </r>
  <r>
    <n v="36"/>
    <x v="1"/>
    <x v="0"/>
    <n v="311"/>
    <x v="1"/>
    <n v="7"/>
    <s v="Near"/>
    <n v="3"/>
    <s v="Bachelor"/>
    <s v="Life Sciences"/>
    <n v="1"/>
    <n v="1659"/>
    <n v="1"/>
    <x v="3"/>
    <x v="1"/>
    <n v="77"/>
    <n v="3"/>
    <s v="High"/>
    <n v="1"/>
    <s v="Entry Level"/>
    <x v="2"/>
    <n v="2"/>
    <x v="1"/>
    <x v="0"/>
    <n v="2013"/>
    <x v="1"/>
    <n v="10950"/>
    <n v="2"/>
    <s v="Y"/>
    <x v="1"/>
    <n v="11"/>
    <n v="3"/>
    <s v="Meet Expect"/>
    <n v="3"/>
    <s v="High"/>
    <n v="80"/>
    <n v="0"/>
    <s v="None"/>
    <n v="15"/>
    <s v="11-20"/>
    <n v="4"/>
    <n v="3"/>
    <x v="1"/>
    <n v="4"/>
    <s v="Experienced"/>
    <n v="3"/>
    <n v="1"/>
    <x v="1"/>
    <n v="3"/>
    <n v="0"/>
    <m/>
    <m/>
    <n v="0"/>
    <m/>
    <n v="0"/>
    <m/>
    <n v="0"/>
    <m/>
    <n v="0"/>
    <m/>
    <n v="0"/>
    <m/>
    <m/>
    <m/>
    <m/>
    <m/>
    <m/>
    <m/>
    <m/>
    <x v="0"/>
    <m/>
    <m/>
    <m/>
    <m/>
    <m/>
    <b v="1"/>
    <b v="1"/>
    <b v="1"/>
    <n v="0"/>
    <n v="0"/>
  </r>
  <r>
    <n v="49"/>
    <x v="1"/>
    <x v="0"/>
    <n v="465"/>
    <x v="1"/>
    <n v="6"/>
    <s v="Near"/>
    <n v="1"/>
    <s v="Below College"/>
    <s v="Life Sciences"/>
    <n v="1"/>
    <n v="1661"/>
    <n v="3"/>
    <x v="1"/>
    <x v="0"/>
    <n v="41"/>
    <n v="2"/>
    <s v="Medium"/>
    <n v="4"/>
    <s v="Manager"/>
    <x v="4"/>
    <n v="3"/>
    <x v="2"/>
    <x v="1"/>
    <n v="13966"/>
    <x v="2"/>
    <n v="11652"/>
    <n v="2"/>
    <s v="Y"/>
    <x v="0"/>
    <n v="19"/>
    <n v="3"/>
    <s v="Meet Expect"/>
    <n v="2"/>
    <s v="Medium"/>
    <n v="80"/>
    <n v="1"/>
    <s v="Basic"/>
    <n v="30"/>
    <s v="20+"/>
    <n v="3"/>
    <n v="3"/>
    <x v="1"/>
    <n v="15"/>
    <s v="Veteran"/>
    <n v="11"/>
    <n v="2"/>
    <x v="1"/>
    <n v="12"/>
    <n v="0"/>
    <m/>
    <m/>
    <n v="0"/>
    <m/>
    <n v="0"/>
    <m/>
    <n v="0"/>
    <m/>
    <n v="0"/>
    <m/>
    <n v="0"/>
    <m/>
    <m/>
    <m/>
    <m/>
    <m/>
    <m/>
    <m/>
    <m/>
    <x v="1"/>
    <m/>
    <m/>
    <m/>
    <m/>
    <m/>
    <b v="1"/>
    <b v="1"/>
    <b v="1"/>
    <n v="0"/>
    <n v="1"/>
  </r>
  <r>
    <n v="36"/>
    <x v="1"/>
    <x v="2"/>
    <n v="894"/>
    <x v="1"/>
    <n v="1"/>
    <s v="Near"/>
    <n v="4"/>
    <s v="Master"/>
    <s v="Medical"/>
    <n v="1"/>
    <n v="1662"/>
    <n v="4"/>
    <x v="2"/>
    <x v="0"/>
    <n v="33"/>
    <n v="2"/>
    <s v="Medium"/>
    <n v="2"/>
    <s v="Junior"/>
    <x v="3"/>
    <n v="3"/>
    <x v="2"/>
    <x v="1"/>
    <n v="4374"/>
    <x v="0"/>
    <n v="15411"/>
    <n v="0"/>
    <s v="Y"/>
    <x v="1"/>
    <n v="15"/>
    <n v="3"/>
    <s v="Meet Expect"/>
    <n v="3"/>
    <s v="High"/>
    <n v="80"/>
    <n v="0"/>
    <s v="None"/>
    <n v="4"/>
    <s v="0-5"/>
    <n v="6"/>
    <n v="3"/>
    <x v="1"/>
    <n v="3"/>
    <s v="Early Career"/>
    <n v="2"/>
    <n v="1"/>
    <x v="1"/>
    <n v="2"/>
    <n v="0"/>
    <m/>
    <m/>
    <n v="0"/>
    <m/>
    <n v="0"/>
    <m/>
    <n v="0"/>
    <m/>
    <n v="0"/>
    <m/>
    <n v="0"/>
    <m/>
    <m/>
    <m/>
    <m/>
    <m/>
    <m/>
    <m/>
    <m/>
    <x v="0"/>
    <m/>
    <m/>
    <m/>
    <m/>
    <m/>
    <b v="1"/>
    <b v="1"/>
    <b v="1"/>
    <n v="0"/>
    <n v="0"/>
  </r>
  <r>
    <n v="36"/>
    <x v="1"/>
    <x v="0"/>
    <n v="1040"/>
    <x v="1"/>
    <n v="3"/>
    <s v="Near"/>
    <n v="2"/>
    <s v="College"/>
    <s v="Life Sciences"/>
    <n v="1"/>
    <n v="1664"/>
    <n v="4"/>
    <x v="2"/>
    <x v="1"/>
    <n v="79"/>
    <n v="4"/>
    <s v="Very High"/>
    <n v="2"/>
    <s v="Junior"/>
    <x v="4"/>
    <n v="1"/>
    <x v="3"/>
    <x v="2"/>
    <n v="6842"/>
    <x v="0"/>
    <n v="26308"/>
    <n v="6"/>
    <s v="Y"/>
    <x v="1"/>
    <n v="20"/>
    <n v="4"/>
    <s v="Exceed Expect"/>
    <n v="1"/>
    <s v="Low"/>
    <n v="80"/>
    <n v="1"/>
    <s v="Basic"/>
    <n v="13"/>
    <s v="11-20"/>
    <n v="3"/>
    <n v="3"/>
    <x v="1"/>
    <n v="5"/>
    <s v="Experienced"/>
    <n v="4"/>
    <n v="0"/>
    <x v="0"/>
    <n v="4"/>
    <n v="0"/>
    <m/>
    <m/>
    <n v="0"/>
    <m/>
    <n v="0"/>
    <m/>
    <n v="0"/>
    <m/>
    <n v="0"/>
    <m/>
    <n v="0"/>
    <m/>
    <m/>
    <m/>
    <m/>
    <m/>
    <m/>
    <m/>
    <m/>
    <x v="0"/>
    <m/>
    <m/>
    <m/>
    <m/>
    <m/>
    <b v="1"/>
    <b v="1"/>
    <b v="1"/>
    <n v="0"/>
    <n v="0"/>
  </r>
  <r>
    <n v="54"/>
    <x v="1"/>
    <x v="0"/>
    <n v="584"/>
    <x v="1"/>
    <n v="22"/>
    <s v="Very Far"/>
    <n v="5"/>
    <s v="Doctor"/>
    <s v="Medical"/>
    <n v="1"/>
    <n v="1665"/>
    <n v="2"/>
    <x v="0"/>
    <x v="0"/>
    <n v="91"/>
    <n v="3"/>
    <s v="High"/>
    <n v="4"/>
    <s v="Manager"/>
    <x v="5"/>
    <n v="3"/>
    <x v="2"/>
    <x v="1"/>
    <n v="17426"/>
    <x v="2"/>
    <n v="18685"/>
    <n v="3"/>
    <s v="Y"/>
    <x v="1"/>
    <n v="25"/>
    <n v="4"/>
    <s v="Exceed Expect"/>
    <n v="3"/>
    <s v="High"/>
    <n v="80"/>
    <n v="1"/>
    <s v="Basic"/>
    <n v="36"/>
    <s v="20+"/>
    <n v="6"/>
    <n v="3"/>
    <x v="1"/>
    <n v="10"/>
    <s v="Veteran"/>
    <n v="8"/>
    <n v="4"/>
    <x v="2"/>
    <n v="7"/>
    <n v="0"/>
    <m/>
    <m/>
    <n v="0"/>
    <m/>
    <n v="0"/>
    <m/>
    <n v="0"/>
    <m/>
    <n v="0"/>
    <m/>
    <n v="0"/>
    <m/>
    <m/>
    <m/>
    <m/>
    <m/>
    <m/>
    <m/>
    <m/>
    <x v="1"/>
    <m/>
    <m/>
    <m/>
    <m/>
    <m/>
    <b v="1"/>
    <b v="1"/>
    <b v="1"/>
    <n v="0"/>
    <n v="0"/>
  </r>
  <r>
    <n v="43"/>
    <x v="1"/>
    <x v="0"/>
    <n v="1291"/>
    <x v="1"/>
    <n v="15"/>
    <s v="Far"/>
    <n v="2"/>
    <s v="College"/>
    <s v="Life Sciences"/>
    <n v="1"/>
    <n v="1666"/>
    <n v="3"/>
    <x v="1"/>
    <x v="1"/>
    <n v="65"/>
    <n v="2"/>
    <s v="Medium"/>
    <n v="4"/>
    <s v="Manager"/>
    <x v="7"/>
    <n v="3"/>
    <x v="2"/>
    <x v="1"/>
    <n v="17603"/>
    <x v="2"/>
    <n v="3525"/>
    <n v="1"/>
    <s v="Y"/>
    <x v="1"/>
    <n v="24"/>
    <n v="4"/>
    <s v="Exceed Expect"/>
    <n v="1"/>
    <s v="Low"/>
    <n v="80"/>
    <n v="1"/>
    <s v="Basic"/>
    <n v="14"/>
    <s v="11-20"/>
    <n v="3"/>
    <n v="3"/>
    <x v="1"/>
    <n v="14"/>
    <s v="Veteran"/>
    <n v="10"/>
    <n v="6"/>
    <x v="2"/>
    <n v="11"/>
    <n v="0"/>
    <m/>
    <m/>
    <n v="0"/>
    <m/>
    <n v="0"/>
    <m/>
    <n v="0"/>
    <m/>
    <n v="0"/>
    <m/>
    <n v="0"/>
    <m/>
    <m/>
    <m/>
    <m/>
    <m/>
    <m/>
    <m/>
    <m/>
    <x v="0"/>
    <m/>
    <m/>
    <m/>
    <m/>
    <m/>
    <b v="1"/>
    <b v="1"/>
    <b v="1"/>
    <n v="0"/>
    <n v="0"/>
  </r>
  <r>
    <n v="35"/>
    <x v="0"/>
    <x v="1"/>
    <n v="880"/>
    <x v="0"/>
    <n v="12"/>
    <s v="Far"/>
    <n v="4"/>
    <s v="Master"/>
    <s v="Other"/>
    <n v="1"/>
    <n v="1667"/>
    <n v="4"/>
    <x v="2"/>
    <x v="1"/>
    <n v="36"/>
    <n v="3"/>
    <s v="High"/>
    <n v="2"/>
    <s v="Junior"/>
    <x v="0"/>
    <n v="4"/>
    <x v="0"/>
    <x v="0"/>
    <n v="4581"/>
    <x v="0"/>
    <n v="10414"/>
    <n v="3"/>
    <s v="Y"/>
    <x v="0"/>
    <n v="24"/>
    <n v="4"/>
    <s v="Exceed Expect"/>
    <n v="1"/>
    <s v="Low"/>
    <n v="80"/>
    <n v="0"/>
    <s v="None"/>
    <n v="13"/>
    <s v="11-20"/>
    <n v="2"/>
    <n v="4"/>
    <x v="3"/>
    <n v="11"/>
    <s v="Veteran"/>
    <n v="9"/>
    <n v="6"/>
    <x v="2"/>
    <n v="7"/>
    <n v="0"/>
    <m/>
    <m/>
    <n v="0"/>
    <m/>
    <n v="0"/>
    <m/>
    <n v="0"/>
    <m/>
    <n v="0"/>
    <m/>
    <n v="0"/>
    <m/>
    <m/>
    <m/>
    <m/>
    <m/>
    <m/>
    <m/>
    <m/>
    <x v="2"/>
    <m/>
    <m/>
    <m/>
    <m/>
    <m/>
    <b v="1"/>
    <b v="1"/>
    <b v="1"/>
    <n v="1"/>
    <n v="1"/>
  </r>
  <r>
    <n v="38"/>
    <x v="1"/>
    <x v="1"/>
    <n v="1189"/>
    <x v="1"/>
    <n v="1"/>
    <s v="Near"/>
    <n v="3"/>
    <s v="Bachelor"/>
    <s v="Life Sciences"/>
    <n v="1"/>
    <n v="1668"/>
    <n v="4"/>
    <x v="2"/>
    <x v="1"/>
    <n v="90"/>
    <n v="3"/>
    <s v="High"/>
    <n v="2"/>
    <s v="Junior"/>
    <x v="1"/>
    <n v="4"/>
    <x v="0"/>
    <x v="1"/>
    <n v="4735"/>
    <x v="0"/>
    <n v="9867"/>
    <n v="7"/>
    <s v="Y"/>
    <x v="1"/>
    <n v="15"/>
    <n v="3"/>
    <s v="Meet Expect"/>
    <n v="4"/>
    <s v="Very High"/>
    <n v="80"/>
    <n v="2"/>
    <s v="Medium"/>
    <n v="19"/>
    <s v="11-20"/>
    <n v="4"/>
    <n v="4"/>
    <x v="3"/>
    <n v="13"/>
    <s v="Veteran"/>
    <n v="11"/>
    <n v="2"/>
    <x v="1"/>
    <n v="9"/>
    <n v="0"/>
    <m/>
    <m/>
    <n v="0"/>
    <m/>
    <n v="0"/>
    <m/>
    <n v="0"/>
    <m/>
    <n v="0"/>
    <m/>
    <n v="0"/>
    <m/>
    <m/>
    <m/>
    <m/>
    <m/>
    <m/>
    <m/>
    <m/>
    <x v="0"/>
    <m/>
    <m/>
    <m/>
    <m/>
    <m/>
    <b v="1"/>
    <b v="1"/>
    <b v="1"/>
    <n v="0"/>
    <n v="0"/>
  </r>
  <r>
    <n v="29"/>
    <x v="1"/>
    <x v="0"/>
    <n v="991"/>
    <x v="0"/>
    <n v="5"/>
    <s v="Near"/>
    <n v="3"/>
    <s v="Bachelor"/>
    <s v="Medical"/>
    <n v="1"/>
    <n v="1669"/>
    <n v="1"/>
    <x v="3"/>
    <x v="1"/>
    <n v="43"/>
    <n v="2"/>
    <s v="Medium"/>
    <n v="2"/>
    <s v="Junior"/>
    <x v="0"/>
    <n v="2"/>
    <x v="1"/>
    <x v="2"/>
    <n v="4187"/>
    <x v="0"/>
    <n v="3356"/>
    <n v="1"/>
    <s v="Y"/>
    <x v="0"/>
    <n v="13"/>
    <n v="3"/>
    <s v="Meet Expect"/>
    <n v="2"/>
    <s v="Medium"/>
    <n v="80"/>
    <n v="1"/>
    <s v="Basic"/>
    <n v="10"/>
    <s v="6-10"/>
    <n v="3"/>
    <n v="2"/>
    <x v="2"/>
    <n v="10"/>
    <s v="Veteran"/>
    <n v="0"/>
    <n v="0"/>
    <x v="0"/>
    <n v="9"/>
    <n v="0"/>
    <m/>
    <m/>
    <n v="0"/>
    <m/>
    <n v="0"/>
    <m/>
    <n v="0"/>
    <m/>
    <n v="0"/>
    <m/>
    <n v="0"/>
    <m/>
    <m/>
    <m/>
    <m/>
    <m/>
    <m/>
    <m/>
    <m/>
    <x v="2"/>
    <m/>
    <m/>
    <m/>
    <m/>
    <m/>
    <b v="1"/>
    <b v="1"/>
    <b v="1"/>
    <n v="0"/>
    <n v="1"/>
  </r>
  <r>
    <n v="33"/>
    <x v="1"/>
    <x v="0"/>
    <n v="392"/>
    <x v="0"/>
    <n v="2"/>
    <s v="Near"/>
    <n v="4"/>
    <s v="Master"/>
    <s v="Medical"/>
    <n v="1"/>
    <n v="1670"/>
    <n v="4"/>
    <x v="2"/>
    <x v="1"/>
    <n v="93"/>
    <n v="3"/>
    <s v="High"/>
    <n v="2"/>
    <s v="Junior"/>
    <x v="0"/>
    <n v="4"/>
    <x v="0"/>
    <x v="2"/>
    <n v="5505"/>
    <x v="0"/>
    <n v="3921"/>
    <n v="1"/>
    <s v="Y"/>
    <x v="1"/>
    <n v="14"/>
    <n v="3"/>
    <s v="Meet Expect"/>
    <n v="3"/>
    <s v="High"/>
    <n v="80"/>
    <n v="2"/>
    <s v="Medium"/>
    <n v="6"/>
    <s v="6-10"/>
    <n v="5"/>
    <n v="3"/>
    <x v="1"/>
    <n v="6"/>
    <s v="Experienced"/>
    <n v="2"/>
    <n v="0"/>
    <x v="0"/>
    <n v="4"/>
    <n v="0"/>
    <m/>
    <m/>
    <n v="0"/>
    <m/>
    <n v="0"/>
    <m/>
    <n v="0"/>
    <m/>
    <n v="0"/>
    <m/>
    <n v="0"/>
    <m/>
    <m/>
    <m/>
    <m/>
    <m/>
    <m/>
    <m/>
    <m/>
    <x v="2"/>
    <m/>
    <m/>
    <m/>
    <m/>
    <m/>
    <b v="1"/>
    <b v="1"/>
    <b v="1"/>
    <n v="0"/>
    <n v="0"/>
  </r>
  <r>
    <n v="32"/>
    <x v="1"/>
    <x v="0"/>
    <n v="977"/>
    <x v="1"/>
    <n v="2"/>
    <s v="Near"/>
    <n v="3"/>
    <s v="Bachelor"/>
    <s v="Medical"/>
    <n v="1"/>
    <n v="1671"/>
    <n v="4"/>
    <x v="2"/>
    <x v="1"/>
    <n v="45"/>
    <n v="3"/>
    <s v="High"/>
    <n v="2"/>
    <s v="Junior"/>
    <x v="1"/>
    <n v="2"/>
    <x v="1"/>
    <x v="2"/>
    <n v="5470"/>
    <x v="0"/>
    <n v="25518"/>
    <n v="0"/>
    <s v="Y"/>
    <x v="1"/>
    <n v="13"/>
    <n v="3"/>
    <s v="Meet Expect"/>
    <n v="3"/>
    <s v="High"/>
    <n v="80"/>
    <n v="2"/>
    <s v="Medium"/>
    <n v="10"/>
    <s v="6-10"/>
    <n v="4"/>
    <n v="2"/>
    <x v="2"/>
    <n v="9"/>
    <s v="Veteran"/>
    <n v="5"/>
    <n v="1"/>
    <x v="1"/>
    <n v="6"/>
    <n v="0"/>
    <m/>
    <m/>
    <n v="0"/>
    <m/>
    <n v="0"/>
    <m/>
    <n v="0"/>
    <m/>
    <n v="0"/>
    <m/>
    <n v="0"/>
    <m/>
    <m/>
    <m/>
    <m/>
    <m/>
    <m/>
    <m/>
    <m/>
    <x v="2"/>
    <m/>
    <m/>
    <m/>
    <m/>
    <m/>
    <b v="1"/>
    <b v="1"/>
    <b v="1"/>
    <n v="0"/>
    <n v="0"/>
  </r>
  <r>
    <n v="31"/>
    <x v="1"/>
    <x v="0"/>
    <n v="1112"/>
    <x v="0"/>
    <n v="5"/>
    <s v="Near"/>
    <n v="4"/>
    <s v="Master"/>
    <s v="Life Sciences"/>
    <n v="1"/>
    <n v="1673"/>
    <n v="1"/>
    <x v="3"/>
    <x v="0"/>
    <n v="67"/>
    <n v="3"/>
    <s v="High"/>
    <n v="2"/>
    <s v="Junior"/>
    <x v="0"/>
    <n v="4"/>
    <x v="0"/>
    <x v="1"/>
    <n v="5476"/>
    <x v="0"/>
    <n v="22589"/>
    <n v="1"/>
    <s v="Y"/>
    <x v="1"/>
    <n v="11"/>
    <n v="3"/>
    <s v="Meet Expect"/>
    <n v="1"/>
    <s v="Low"/>
    <n v="80"/>
    <n v="2"/>
    <s v="Medium"/>
    <n v="10"/>
    <s v="6-10"/>
    <n v="2"/>
    <n v="3"/>
    <x v="1"/>
    <n v="10"/>
    <s v="Veteran"/>
    <n v="0"/>
    <n v="0"/>
    <x v="0"/>
    <n v="2"/>
    <n v="0"/>
    <m/>
    <m/>
    <n v="0"/>
    <m/>
    <n v="0"/>
    <m/>
    <n v="0"/>
    <m/>
    <n v="0"/>
    <m/>
    <n v="0"/>
    <m/>
    <m/>
    <m/>
    <m/>
    <m/>
    <m/>
    <m/>
    <m/>
    <x v="2"/>
    <m/>
    <m/>
    <m/>
    <m/>
    <m/>
    <b v="1"/>
    <b v="1"/>
    <b v="1"/>
    <n v="0"/>
    <n v="0"/>
  </r>
  <r>
    <n v="49"/>
    <x v="1"/>
    <x v="0"/>
    <n v="464"/>
    <x v="1"/>
    <n v="16"/>
    <s v="Far"/>
    <n v="3"/>
    <s v="Bachelor"/>
    <s v="Medical"/>
    <n v="1"/>
    <n v="1674"/>
    <n v="4"/>
    <x v="2"/>
    <x v="0"/>
    <n v="74"/>
    <n v="3"/>
    <s v="High"/>
    <n v="1"/>
    <s v="Entry Level"/>
    <x v="2"/>
    <n v="1"/>
    <x v="3"/>
    <x v="2"/>
    <n v="2587"/>
    <x v="1"/>
    <n v="24941"/>
    <n v="4"/>
    <s v="Y"/>
    <x v="0"/>
    <n v="16"/>
    <n v="3"/>
    <s v="Meet Expect"/>
    <n v="2"/>
    <s v="Medium"/>
    <n v="80"/>
    <n v="1"/>
    <s v="Basic"/>
    <n v="17"/>
    <s v="11-20"/>
    <n v="2"/>
    <n v="2"/>
    <x v="2"/>
    <n v="2"/>
    <s v="Early Career"/>
    <n v="2"/>
    <n v="2"/>
    <x v="1"/>
    <n v="2"/>
    <n v="0"/>
    <m/>
    <m/>
    <n v="0"/>
    <m/>
    <n v="0"/>
    <m/>
    <n v="0"/>
    <m/>
    <n v="0"/>
    <m/>
    <n v="0"/>
    <m/>
    <m/>
    <m/>
    <m/>
    <m/>
    <m/>
    <m/>
    <m/>
    <x v="1"/>
    <m/>
    <m/>
    <m/>
    <m/>
    <m/>
    <b v="1"/>
    <b v="1"/>
    <b v="1"/>
    <n v="0"/>
    <n v="1"/>
  </r>
  <r>
    <n v="38"/>
    <x v="1"/>
    <x v="1"/>
    <n v="148"/>
    <x v="1"/>
    <n v="2"/>
    <s v="Near"/>
    <n v="3"/>
    <s v="Bachelor"/>
    <s v="Medical"/>
    <n v="1"/>
    <n v="1675"/>
    <n v="4"/>
    <x v="2"/>
    <x v="0"/>
    <n v="42"/>
    <n v="2"/>
    <s v="Medium"/>
    <n v="1"/>
    <s v="Entry Level"/>
    <x v="2"/>
    <n v="2"/>
    <x v="1"/>
    <x v="0"/>
    <n v="2440"/>
    <x v="1"/>
    <n v="23826"/>
    <n v="1"/>
    <s v="Y"/>
    <x v="1"/>
    <n v="22"/>
    <n v="4"/>
    <s v="Exceed Expect"/>
    <n v="2"/>
    <s v="Medium"/>
    <n v="80"/>
    <n v="0"/>
    <s v="None"/>
    <n v="4"/>
    <s v="0-5"/>
    <n v="3"/>
    <n v="3"/>
    <x v="1"/>
    <n v="4"/>
    <s v="Experienced"/>
    <n v="3"/>
    <n v="3"/>
    <x v="1"/>
    <n v="3"/>
    <n v="0"/>
    <m/>
    <m/>
    <n v="0"/>
    <m/>
    <n v="0"/>
    <m/>
    <n v="0"/>
    <m/>
    <n v="0"/>
    <m/>
    <n v="0"/>
    <m/>
    <m/>
    <m/>
    <m/>
    <m/>
    <m/>
    <m/>
    <m/>
    <x v="0"/>
    <m/>
    <m/>
    <m/>
    <m/>
    <m/>
    <b v="1"/>
    <b v="1"/>
    <b v="1"/>
    <n v="0"/>
    <n v="0"/>
  </r>
  <r>
    <n v="47"/>
    <x v="1"/>
    <x v="0"/>
    <n v="1225"/>
    <x v="0"/>
    <n v="2"/>
    <s v="Near"/>
    <n v="4"/>
    <s v="Master"/>
    <s v="Life Sciences"/>
    <n v="1"/>
    <n v="1676"/>
    <n v="2"/>
    <x v="0"/>
    <x v="0"/>
    <n v="47"/>
    <n v="4"/>
    <s v="Very High"/>
    <n v="4"/>
    <s v="Manager"/>
    <x v="5"/>
    <n v="2"/>
    <x v="1"/>
    <x v="2"/>
    <n v="15972"/>
    <x v="2"/>
    <n v="21086"/>
    <n v="6"/>
    <s v="Y"/>
    <x v="1"/>
    <n v="14"/>
    <n v="3"/>
    <s v="Meet Expect"/>
    <n v="3"/>
    <s v="High"/>
    <n v="80"/>
    <n v="3"/>
    <s v="High"/>
    <n v="29"/>
    <s v="20+"/>
    <n v="2"/>
    <n v="3"/>
    <x v="1"/>
    <n v="3"/>
    <s v="Early Career"/>
    <n v="2"/>
    <n v="1"/>
    <x v="1"/>
    <n v="2"/>
    <n v="0"/>
    <m/>
    <m/>
    <n v="0"/>
    <m/>
    <n v="0"/>
    <m/>
    <n v="0"/>
    <m/>
    <n v="0"/>
    <m/>
    <n v="0"/>
    <m/>
    <m/>
    <m/>
    <m/>
    <m/>
    <m/>
    <m/>
    <m/>
    <x v="1"/>
    <m/>
    <m/>
    <m/>
    <m/>
    <m/>
    <b v="1"/>
    <b v="1"/>
    <b v="1"/>
    <n v="0"/>
    <n v="0"/>
  </r>
  <r>
    <n v="49"/>
    <x v="1"/>
    <x v="0"/>
    <n v="809"/>
    <x v="1"/>
    <n v="1"/>
    <s v="Near"/>
    <n v="3"/>
    <s v="Bachelor"/>
    <s v="Life Sciences"/>
    <n v="1"/>
    <n v="1677"/>
    <n v="3"/>
    <x v="1"/>
    <x v="1"/>
    <n v="36"/>
    <n v="3"/>
    <s v="High"/>
    <n v="4"/>
    <s v="Manager"/>
    <x v="5"/>
    <n v="3"/>
    <x v="2"/>
    <x v="0"/>
    <n v="15379"/>
    <x v="2"/>
    <n v="22384"/>
    <n v="4"/>
    <s v="Y"/>
    <x v="1"/>
    <n v="14"/>
    <n v="3"/>
    <s v="Meet Expect"/>
    <n v="1"/>
    <s v="Low"/>
    <n v="80"/>
    <n v="0"/>
    <s v="None"/>
    <n v="23"/>
    <s v="20+"/>
    <n v="2"/>
    <n v="3"/>
    <x v="1"/>
    <n v="8"/>
    <s v="Veteran"/>
    <n v="7"/>
    <n v="0"/>
    <x v="0"/>
    <n v="0"/>
    <n v="0"/>
    <m/>
    <m/>
    <n v="0"/>
    <m/>
    <n v="0"/>
    <m/>
    <n v="0"/>
    <m/>
    <n v="0"/>
    <m/>
    <n v="0"/>
    <m/>
    <m/>
    <m/>
    <m/>
    <m/>
    <m/>
    <m/>
    <m/>
    <x v="1"/>
    <m/>
    <m/>
    <m/>
    <m/>
    <m/>
    <b v="1"/>
    <b v="1"/>
    <b v="1"/>
    <n v="0"/>
    <n v="0"/>
  </r>
  <r>
    <n v="41"/>
    <x v="1"/>
    <x v="0"/>
    <n v="1206"/>
    <x v="0"/>
    <n v="23"/>
    <s v="Very Far"/>
    <n v="2"/>
    <s v="College"/>
    <s v="Life Sciences"/>
    <n v="1"/>
    <n v="1678"/>
    <n v="4"/>
    <x v="2"/>
    <x v="1"/>
    <n v="80"/>
    <n v="3"/>
    <s v="High"/>
    <n v="3"/>
    <s v="Senior"/>
    <x v="0"/>
    <n v="3"/>
    <x v="2"/>
    <x v="0"/>
    <n v="7082"/>
    <x v="2"/>
    <n v="11591"/>
    <n v="3"/>
    <s v="Y"/>
    <x v="0"/>
    <n v="16"/>
    <n v="3"/>
    <s v="Meet Expect"/>
    <n v="4"/>
    <s v="Very High"/>
    <n v="80"/>
    <n v="0"/>
    <s v="None"/>
    <n v="21"/>
    <s v="20+"/>
    <n v="2"/>
    <n v="3"/>
    <x v="1"/>
    <n v="2"/>
    <s v="Early Career"/>
    <n v="0"/>
    <n v="0"/>
    <x v="0"/>
    <n v="2"/>
    <n v="0"/>
    <m/>
    <m/>
    <n v="0"/>
    <m/>
    <n v="0"/>
    <m/>
    <n v="0"/>
    <m/>
    <n v="0"/>
    <m/>
    <n v="0"/>
    <m/>
    <m/>
    <m/>
    <m/>
    <m/>
    <m/>
    <m/>
    <m/>
    <x v="0"/>
    <m/>
    <m/>
    <m/>
    <m/>
    <m/>
    <b v="1"/>
    <b v="1"/>
    <b v="1"/>
    <n v="0"/>
    <n v="1"/>
  </r>
  <r>
    <n v="20"/>
    <x v="1"/>
    <x v="0"/>
    <n v="727"/>
    <x v="0"/>
    <n v="9"/>
    <s v="Near"/>
    <n v="1"/>
    <s v="Below College"/>
    <s v="Life Sciences"/>
    <n v="1"/>
    <n v="1680"/>
    <n v="4"/>
    <x v="2"/>
    <x v="1"/>
    <n v="54"/>
    <n v="3"/>
    <s v="High"/>
    <n v="1"/>
    <s v="Entry Level"/>
    <x v="6"/>
    <n v="1"/>
    <x v="3"/>
    <x v="0"/>
    <n v="2728"/>
    <x v="1"/>
    <n v="21082"/>
    <n v="1"/>
    <s v="Y"/>
    <x v="1"/>
    <n v="11"/>
    <n v="3"/>
    <s v="Meet Expect"/>
    <n v="1"/>
    <s v="Low"/>
    <n v="80"/>
    <n v="0"/>
    <s v="None"/>
    <n v="2"/>
    <s v="0-5"/>
    <n v="3"/>
    <n v="3"/>
    <x v="1"/>
    <n v="2"/>
    <s v="Early Career"/>
    <n v="2"/>
    <n v="0"/>
    <x v="0"/>
    <n v="2"/>
    <n v="0"/>
    <m/>
    <m/>
    <n v="0"/>
    <m/>
    <n v="0"/>
    <m/>
    <n v="0"/>
    <m/>
    <n v="0"/>
    <m/>
    <n v="0"/>
    <m/>
    <m/>
    <m/>
    <m/>
    <m/>
    <m/>
    <m/>
    <m/>
    <x v="3"/>
    <m/>
    <m/>
    <m/>
    <m/>
    <m/>
    <b v="1"/>
    <b v="1"/>
    <b v="1"/>
    <n v="0"/>
    <n v="0"/>
  </r>
  <r>
    <n v="33"/>
    <x v="1"/>
    <x v="2"/>
    <n v="530"/>
    <x v="0"/>
    <n v="16"/>
    <s v="Far"/>
    <n v="3"/>
    <s v="Bachelor"/>
    <s v="Life Sciences"/>
    <n v="1"/>
    <n v="1681"/>
    <n v="3"/>
    <x v="1"/>
    <x v="0"/>
    <n v="36"/>
    <n v="3"/>
    <s v="High"/>
    <n v="2"/>
    <s v="Junior"/>
    <x v="0"/>
    <n v="4"/>
    <x v="0"/>
    <x v="2"/>
    <n v="5368"/>
    <x v="0"/>
    <n v="16130"/>
    <n v="1"/>
    <s v="Y"/>
    <x v="0"/>
    <n v="25"/>
    <n v="4"/>
    <s v="Exceed Expect"/>
    <n v="3"/>
    <s v="High"/>
    <n v="80"/>
    <n v="1"/>
    <s v="Basic"/>
    <n v="7"/>
    <s v="6-10"/>
    <n v="2"/>
    <n v="3"/>
    <x v="1"/>
    <n v="6"/>
    <s v="Experienced"/>
    <n v="5"/>
    <n v="1"/>
    <x v="1"/>
    <n v="2"/>
    <n v="0"/>
    <m/>
    <m/>
    <n v="0"/>
    <m/>
    <n v="0"/>
    <m/>
    <n v="0"/>
    <m/>
    <n v="0"/>
    <m/>
    <n v="0"/>
    <m/>
    <m/>
    <m/>
    <m/>
    <m/>
    <m/>
    <m/>
    <m/>
    <x v="2"/>
    <m/>
    <m/>
    <m/>
    <m/>
    <m/>
    <b v="1"/>
    <b v="1"/>
    <b v="1"/>
    <n v="0"/>
    <n v="1"/>
  </r>
  <r>
    <n v="36"/>
    <x v="1"/>
    <x v="0"/>
    <n v="1351"/>
    <x v="1"/>
    <n v="26"/>
    <s v="Very Far"/>
    <n v="4"/>
    <s v="Master"/>
    <s v="Life Sciences"/>
    <n v="1"/>
    <n v="1682"/>
    <n v="1"/>
    <x v="3"/>
    <x v="1"/>
    <n v="80"/>
    <n v="3"/>
    <s v="High"/>
    <n v="2"/>
    <s v="Junior"/>
    <x v="4"/>
    <n v="3"/>
    <x v="2"/>
    <x v="1"/>
    <n v="5347"/>
    <x v="0"/>
    <n v="7419"/>
    <n v="6"/>
    <s v="Y"/>
    <x v="1"/>
    <n v="14"/>
    <n v="3"/>
    <s v="Meet Expect"/>
    <n v="2"/>
    <s v="Medium"/>
    <n v="80"/>
    <n v="2"/>
    <s v="Medium"/>
    <n v="10"/>
    <s v="6-10"/>
    <n v="2"/>
    <n v="2"/>
    <x v="2"/>
    <n v="3"/>
    <s v="Early Career"/>
    <n v="2"/>
    <n v="0"/>
    <x v="0"/>
    <n v="2"/>
    <n v="0"/>
    <m/>
    <m/>
    <n v="0"/>
    <m/>
    <n v="0"/>
    <m/>
    <n v="0"/>
    <m/>
    <n v="0"/>
    <m/>
    <n v="0"/>
    <m/>
    <m/>
    <m/>
    <m/>
    <m/>
    <m/>
    <m/>
    <m/>
    <x v="0"/>
    <m/>
    <m/>
    <m/>
    <m/>
    <m/>
    <b v="1"/>
    <b v="1"/>
    <b v="1"/>
    <n v="0"/>
    <n v="0"/>
  </r>
  <r>
    <n v="44"/>
    <x v="1"/>
    <x v="0"/>
    <n v="528"/>
    <x v="2"/>
    <n v="1"/>
    <s v="Near"/>
    <n v="3"/>
    <s v="Bachelor"/>
    <s v="Life Sciences"/>
    <n v="1"/>
    <n v="1683"/>
    <n v="3"/>
    <x v="1"/>
    <x v="0"/>
    <n v="44"/>
    <n v="3"/>
    <s v="High"/>
    <n v="1"/>
    <s v="Entry Level"/>
    <x v="8"/>
    <n v="4"/>
    <x v="0"/>
    <x v="2"/>
    <n v="3195"/>
    <x v="0"/>
    <n v="4167"/>
    <n v="4"/>
    <s v="Y"/>
    <x v="0"/>
    <n v="18"/>
    <n v="3"/>
    <s v="Meet Expect"/>
    <n v="1"/>
    <s v="Low"/>
    <n v="80"/>
    <n v="3"/>
    <s v="High"/>
    <n v="8"/>
    <s v="6-10"/>
    <n v="2"/>
    <n v="3"/>
    <x v="1"/>
    <n v="2"/>
    <s v="Early Career"/>
    <n v="2"/>
    <n v="2"/>
    <x v="1"/>
    <n v="2"/>
    <n v="0"/>
    <m/>
    <m/>
    <n v="0"/>
    <m/>
    <n v="0"/>
    <m/>
    <n v="0"/>
    <m/>
    <n v="0"/>
    <m/>
    <n v="0"/>
    <m/>
    <m/>
    <m/>
    <m/>
    <m/>
    <m/>
    <m/>
    <m/>
    <x v="0"/>
    <m/>
    <m/>
    <m/>
    <m/>
    <m/>
    <b v="1"/>
    <b v="1"/>
    <b v="1"/>
    <n v="0"/>
    <n v="1"/>
  </r>
  <r>
    <n v="23"/>
    <x v="0"/>
    <x v="0"/>
    <n v="1320"/>
    <x v="1"/>
    <n v="8"/>
    <s v="Near"/>
    <n v="1"/>
    <s v="Below College"/>
    <s v="Medical"/>
    <n v="1"/>
    <n v="1684"/>
    <n v="4"/>
    <x v="2"/>
    <x v="1"/>
    <n v="93"/>
    <n v="2"/>
    <s v="Medium"/>
    <n v="1"/>
    <s v="Entry Level"/>
    <x v="2"/>
    <n v="3"/>
    <x v="2"/>
    <x v="0"/>
    <n v="3989"/>
    <x v="0"/>
    <n v="20586"/>
    <n v="1"/>
    <s v="Y"/>
    <x v="0"/>
    <n v="11"/>
    <n v="3"/>
    <s v="Meet Expect"/>
    <n v="1"/>
    <s v="Low"/>
    <n v="80"/>
    <n v="0"/>
    <s v="None"/>
    <n v="5"/>
    <s v="0-5"/>
    <n v="2"/>
    <n v="3"/>
    <x v="1"/>
    <n v="5"/>
    <s v="Experienced"/>
    <n v="4"/>
    <n v="1"/>
    <x v="1"/>
    <n v="2"/>
    <n v="0"/>
    <m/>
    <m/>
    <n v="0"/>
    <m/>
    <n v="0"/>
    <m/>
    <n v="0"/>
    <m/>
    <n v="0"/>
    <m/>
    <n v="0"/>
    <m/>
    <m/>
    <m/>
    <m/>
    <m/>
    <m/>
    <m/>
    <m/>
    <x v="3"/>
    <m/>
    <m/>
    <m/>
    <m/>
    <m/>
    <b v="1"/>
    <b v="1"/>
    <b v="1"/>
    <n v="1"/>
    <n v="1"/>
  </r>
  <r>
    <n v="38"/>
    <x v="1"/>
    <x v="0"/>
    <n v="1495"/>
    <x v="1"/>
    <n v="4"/>
    <s v="Near"/>
    <n v="2"/>
    <s v="College"/>
    <s v="Medical"/>
    <n v="1"/>
    <n v="1687"/>
    <n v="4"/>
    <x v="2"/>
    <x v="0"/>
    <n v="87"/>
    <n v="3"/>
    <s v="High"/>
    <n v="1"/>
    <s v="Entry Level"/>
    <x v="2"/>
    <n v="3"/>
    <x v="2"/>
    <x v="1"/>
    <n v="3306"/>
    <x v="0"/>
    <n v="26176"/>
    <n v="7"/>
    <s v="Y"/>
    <x v="1"/>
    <n v="19"/>
    <n v="3"/>
    <s v="Meet Expect"/>
    <n v="4"/>
    <s v="Very High"/>
    <n v="80"/>
    <n v="1"/>
    <s v="Basic"/>
    <n v="7"/>
    <s v="6-10"/>
    <n v="5"/>
    <n v="2"/>
    <x v="2"/>
    <n v="0"/>
    <s v="New Employee"/>
    <n v="0"/>
    <n v="0"/>
    <x v="0"/>
    <n v="0"/>
    <n v="0"/>
    <m/>
    <m/>
    <n v="0"/>
    <m/>
    <n v="0"/>
    <m/>
    <n v="0"/>
    <m/>
    <n v="0"/>
    <m/>
    <n v="0"/>
    <m/>
    <m/>
    <m/>
    <m/>
    <m/>
    <m/>
    <m/>
    <m/>
    <x v="0"/>
    <m/>
    <m/>
    <m/>
    <m/>
    <m/>
    <b v="1"/>
    <b v="1"/>
    <b v="1"/>
    <n v="0"/>
    <n v="0"/>
  </r>
  <r>
    <n v="53"/>
    <x v="1"/>
    <x v="0"/>
    <n v="1395"/>
    <x v="1"/>
    <n v="24"/>
    <s v="Very Far"/>
    <n v="4"/>
    <s v="Master"/>
    <s v="Medical"/>
    <n v="1"/>
    <n v="1689"/>
    <n v="2"/>
    <x v="0"/>
    <x v="1"/>
    <n v="48"/>
    <n v="4"/>
    <s v="Very High"/>
    <n v="3"/>
    <s v="Senior"/>
    <x v="4"/>
    <n v="4"/>
    <x v="0"/>
    <x v="1"/>
    <n v="7005"/>
    <x v="2"/>
    <n v="3458"/>
    <n v="3"/>
    <s v="Y"/>
    <x v="1"/>
    <n v="15"/>
    <n v="3"/>
    <s v="Meet Expect"/>
    <n v="3"/>
    <s v="High"/>
    <n v="80"/>
    <n v="0"/>
    <s v="None"/>
    <n v="11"/>
    <s v="11-20"/>
    <n v="2"/>
    <n v="3"/>
    <x v="1"/>
    <n v="4"/>
    <s v="Experienced"/>
    <n v="3"/>
    <n v="1"/>
    <x v="1"/>
    <n v="2"/>
    <n v="0"/>
    <m/>
    <m/>
    <n v="0"/>
    <m/>
    <n v="0"/>
    <m/>
    <n v="0"/>
    <m/>
    <n v="0"/>
    <m/>
    <n v="0"/>
    <m/>
    <m/>
    <m/>
    <m/>
    <m/>
    <m/>
    <m/>
    <m/>
    <x v="1"/>
    <m/>
    <m/>
    <m/>
    <m/>
    <m/>
    <b v="1"/>
    <b v="1"/>
    <b v="1"/>
    <n v="0"/>
    <n v="0"/>
  </r>
  <r>
    <n v="48"/>
    <x v="0"/>
    <x v="1"/>
    <n v="708"/>
    <x v="0"/>
    <n v="7"/>
    <s v="Near"/>
    <n v="2"/>
    <s v="College"/>
    <s v="Medical"/>
    <n v="1"/>
    <n v="1691"/>
    <n v="4"/>
    <x v="2"/>
    <x v="0"/>
    <n v="95"/>
    <n v="3"/>
    <s v="High"/>
    <n v="1"/>
    <s v="Entry Level"/>
    <x v="6"/>
    <n v="3"/>
    <x v="2"/>
    <x v="1"/>
    <n v="2655"/>
    <x v="1"/>
    <n v="11740"/>
    <n v="2"/>
    <s v="Y"/>
    <x v="0"/>
    <n v="11"/>
    <n v="3"/>
    <s v="Meet Expect"/>
    <n v="3"/>
    <s v="High"/>
    <n v="80"/>
    <n v="2"/>
    <s v="Medium"/>
    <n v="19"/>
    <s v="11-20"/>
    <n v="3"/>
    <n v="3"/>
    <x v="1"/>
    <n v="9"/>
    <s v="Veteran"/>
    <n v="7"/>
    <n v="7"/>
    <x v="2"/>
    <n v="7"/>
    <n v="0"/>
    <m/>
    <m/>
    <n v="0"/>
    <m/>
    <n v="0"/>
    <m/>
    <n v="0"/>
    <m/>
    <n v="0"/>
    <m/>
    <n v="0"/>
    <m/>
    <m/>
    <m/>
    <m/>
    <m/>
    <m/>
    <m/>
    <m/>
    <x v="1"/>
    <m/>
    <m/>
    <m/>
    <m/>
    <m/>
    <b v="1"/>
    <b v="1"/>
    <b v="1"/>
    <n v="1"/>
    <n v="1"/>
  </r>
  <r>
    <n v="32"/>
    <x v="0"/>
    <x v="0"/>
    <n v="1259"/>
    <x v="1"/>
    <n v="2"/>
    <s v="Near"/>
    <n v="4"/>
    <s v="Master"/>
    <s v="Life Sciences"/>
    <n v="1"/>
    <n v="1692"/>
    <n v="4"/>
    <x v="2"/>
    <x v="1"/>
    <n v="95"/>
    <n v="3"/>
    <s v="High"/>
    <n v="1"/>
    <s v="Entry Level"/>
    <x v="2"/>
    <n v="2"/>
    <x v="1"/>
    <x v="0"/>
    <n v="1393"/>
    <x v="1"/>
    <n v="24852"/>
    <n v="1"/>
    <s v="Y"/>
    <x v="1"/>
    <n v="12"/>
    <n v="3"/>
    <s v="Meet Expect"/>
    <n v="1"/>
    <s v="Low"/>
    <n v="80"/>
    <n v="0"/>
    <s v="None"/>
    <n v="1"/>
    <s v="0-5"/>
    <n v="2"/>
    <n v="3"/>
    <x v="1"/>
    <n v="1"/>
    <s v="New Employee"/>
    <n v="0"/>
    <n v="0"/>
    <x v="0"/>
    <n v="0"/>
    <n v="0"/>
    <m/>
    <m/>
    <n v="0"/>
    <m/>
    <n v="0"/>
    <m/>
    <n v="0"/>
    <m/>
    <n v="0"/>
    <m/>
    <n v="0"/>
    <m/>
    <m/>
    <m/>
    <m/>
    <m/>
    <m/>
    <m/>
    <m/>
    <x v="2"/>
    <m/>
    <m/>
    <m/>
    <m/>
    <m/>
    <b v="1"/>
    <b v="1"/>
    <b v="1"/>
    <n v="1"/>
    <n v="0"/>
  </r>
  <r>
    <n v="26"/>
    <x v="1"/>
    <x v="2"/>
    <n v="786"/>
    <x v="1"/>
    <n v="7"/>
    <s v="Near"/>
    <n v="3"/>
    <s v="Bachelor"/>
    <s v="Medical"/>
    <n v="1"/>
    <n v="1693"/>
    <n v="4"/>
    <x v="2"/>
    <x v="1"/>
    <n v="76"/>
    <n v="3"/>
    <s v="High"/>
    <n v="1"/>
    <s v="Entry Level"/>
    <x v="2"/>
    <n v="4"/>
    <x v="0"/>
    <x v="0"/>
    <n v="2570"/>
    <x v="1"/>
    <n v="11925"/>
    <n v="1"/>
    <s v="Y"/>
    <x v="1"/>
    <n v="20"/>
    <n v="4"/>
    <s v="Exceed Expect"/>
    <n v="3"/>
    <s v="High"/>
    <n v="80"/>
    <n v="0"/>
    <s v="None"/>
    <n v="7"/>
    <s v="6-10"/>
    <n v="5"/>
    <n v="3"/>
    <x v="1"/>
    <n v="7"/>
    <s v="Experienced"/>
    <n v="7"/>
    <n v="5"/>
    <x v="2"/>
    <n v="7"/>
    <n v="0"/>
    <m/>
    <m/>
    <n v="0"/>
    <m/>
    <n v="0"/>
    <m/>
    <n v="0"/>
    <m/>
    <n v="0"/>
    <m/>
    <n v="0"/>
    <m/>
    <m/>
    <m/>
    <m/>
    <m/>
    <m/>
    <m/>
    <m/>
    <x v="2"/>
    <m/>
    <m/>
    <m/>
    <m/>
    <m/>
    <b v="1"/>
    <b v="1"/>
    <b v="1"/>
    <n v="0"/>
    <n v="0"/>
  </r>
  <r>
    <n v="55"/>
    <x v="1"/>
    <x v="0"/>
    <n v="1441"/>
    <x v="1"/>
    <n v="22"/>
    <s v="Very Far"/>
    <n v="3"/>
    <s v="Bachelor"/>
    <s v="Technical Degree"/>
    <n v="1"/>
    <n v="1694"/>
    <n v="1"/>
    <x v="3"/>
    <x v="1"/>
    <n v="94"/>
    <n v="2"/>
    <s v="Medium"/>
    <n v="1"/>
    <s v="Entry Level"/>
    <x v="1"/>
    <n v="2"/>
    <x v="1"/>
    <x v="2"/>
    <n v="3537"/>
    <x v="0"/>
    <n v="23737"/>
    <n v="5"/>
    <s v="Y"/>
    <x v="1"/>
    <n v="12"/>
    <n v="3"/>
    <s v="Meet Expect"/>
    <n v="4"/>
    <s v="Very High"/>
    <n v="80"/>
    <n v="1"/>
    <s v="Basic"/>
    <n v="8"/>
    <s v="6-10"/>
    <n v="1"/>
    <n v="3"/>
    <x v="1"/>
    <n v="4"/>
    <s v="Experienced"/>
    <n v="2"/>
    <n v="1"/>
    <x v="1"/>
    <n v="2"/>
    <n v="0"/>
    <m/>
    <m/>
    <n v="0"/>
    <m/>
    <n v="0"/>
    <m/>
    <n v="0"/>
    <m/>
    <n v="0"/>
    <m/>
    <n v="0"/>
    <m/>
    <m/>
    <m/>
    <m/>
    <m/>
    <m/>
    <m/>
    <m/>
    <x v="1"/>
    <m/>
    <m/>
    <m/>
    <m/>
    <m/>
    <b v="1"/>
    <b v="1"/>
    <b v="1"/>
    <n v="0"/>
    <n v="0"/>
  </r>
  <r>
    <n v="34"/>
    <x v="1"/>
    <x v="0"/>
    <n v="1157"/>
    <x v="1"/>
    <n v="5"/>
    <s v="Near"/>
    <n v="2"/>
    <s v="College"/>
    <s v="Medical"/>
    <n v="1"/>
    <n v="1696"/>
    <n v="2"/>
    <x v="0"/>
    <x v="1"/>
    <n v="57"/>
    <n v="2"/>
    <s v="Medium"/>
    <n v="2"/>
    <s v="Junior"/>
    <x v="2"/>
    <n v="4"/>
    <x v="0"/>
    <x v="1"/>
    <n v="3986"/>
    <x v="0"/>
    <n v="11912"/>
    <n v="1"/>
    <s v="Y"/>
    <x v="1"/>
    <n v="14"/>
    <n v="3"/>
    <s v="Meet Expect"/>
    <n v="3"/>
    <s v="High"/>
    <n v="80"/>
    <n v="1"/>
    <s v="Basic"/>
    <n v="15"/>
    <s v="11-20"/>
    <n v="3"/>
    <n v="4"/>
    <x v="3"/>
    <n v="15"/>
    <s v="Veteran"/>
    <n v="10"/>
    <n v="4"/>
    <x v="2"/>
    <n v="13"/>
    <n v="0"/>
    <m/>
    <m/>
    <n v="0"/>
    <m/>
    <n v="0"/>
    <m/>
    <n v="0"/>
    <m/>
    <n v="0"/>
    <m/>
    <n v="0"/>
    <m/>
    <m/>
    <m/>
    <m/>
    <m/>
    <m/>
    <m/>
    <m/>
    <x v="2"/>
    <m/>
    <m/>
    <m/>
    <m/>
    <m/>
    <b v="1"/>
    <b v="1"/>
    <b v="1"/>
    <n v="0"/>
    <n v="0"/>
  </r>
  <r>
    <n v="60"/>
    <x v="1"/>
    <x v="0"/>
    <n v="370"/>
    <x v="1"/>
    <n v="1"/>
    <s v="Near"/>
    <n v="4"/>
    <s v="Master"/>
    <s v="Medical"/>
    <n v="1"/>
    <n v="1697"/>
    <n v="3"/>
    <x v="1"/>
    <x v="1"/>
    <n v="92"/>
    <n v="1"/>
    <s v="Low"/>
    <n v="3"/>
    <s v="Senior"/>
    <x v="4"/>
    <n v="4"/>
    <x v="0"/>
    <x v="2"/>
    <n v="10883"/>
    <x v="2"/>
    <n v="20467"/>
    <n v="3"/>
    <s v="Y"/>
    <x v="1"/>
    <n v="20"/>
    <n v="4"/>
    <s v="Exceed Expect"/>
    <n v="3"/>
    <s v="High"/>
    <n v="80"/>
    <n v="1"/>
    <s v="Basic"/>
    <n v="19"/>
    <s v="11-20"/>
    <n v="2"/>
    <n v="4"/>
    <x v="3"/>
    <n v="1"/>
    <s v="New Employee"/>
    <n v="0"/>
    <n v="0"/>
    <x v="0"/>
    <n v="0"/>
    <n v="0"/>
    <m/>
    <m/>
    <n v="0"/>
    <m/>
    <n v="0"/>
    <m/>
    <n v="0"/>
    <m/>
    <n v="0"/>
    <m/>
    <n v="0"/>
    <m/>
    <m/>
    <m/>
    <m/>
    <m/>
    <m/>
    <m/>
    <m/>
    <x v="4"/>
    <m/>
    <m/>
    <m/>
    <m/>
    <m/>
    <b v="1"/>
    <b v="1"/>
    <b v="1"/>
    <n v="0"/>
    <n v="0"/>
  </r>
  <r>
    <n v="33"/>
    <x v="1"/>
    <x v="0"/>
    <n v="267"/>
    <x v="1"/>
    <n v="21"/>
    <s v="Very Far"/>
    <n v="3"/>
    <s v="Bachelor"/>
    <s v="Medical"/>
    <n v="1"/>
    <n v="1698"/>
    <n v="2"/>
    <x v="0"/>
    <x v="1"/>
    <n v="79"/>
    <n v="4"/>
    <s v="Very High"/>
    <n v="1"/>
    <s v="Entry Level"/>
    <x v="2"/>
    <n v="2"/>
    <x v="1"/>
    <x v="1"/>
    <n v="2028"/>
    <x v="1"/>
    <n v="13637"/>
    <n v="1"/>
    <s v="Y"/>
    <x v="1"/>
    <n v="18"/>
    <n v="3"/>
    <s v="Meet Expect"/>
    <n v="4"/>
    <s v="Very High"/>
    <n v="80"/>
    <n v="3"/>
    <s v="High"/>
    <n v="14"/>
    <s v="11-20"/>
    <n v="6"/>
    <n v="3"/>
    <x v="1"/>
    <n v="14"/>
    <s v="Veteran"/>
    <n v="11"/>
    <n v="2"/>
    <x v="1"/>
    <n v="13"/>
    <n v="0"/>
    <m/>
    <m/>
    <n v="0"/>
    <m/>
    <n v="0"/>
    <m/>
    <n v="0"/>
    <m/>
    <n v="0"/>
    <m/>
    <n v="0"/>
    <m/>
    <m/>
    <m/>
    <m/>
    <m/>
    <m/>
    <m/>
    <m/>
    <x v="2"/>
    <m/>
    <m/>
    <m/>
    <m/>
    <m/>
    <b v="1"/>
    <b v="1"/>
    <b v="1"/>
    <n v="0"/>
    <n v="0"/>
  </r>
  <r>
    <n v="37"/>
    <x v="1"/>
    <x v="1"/>
    <n v="1278"/>
    <x v="0"/>
    <n v="1"/>
    <s v="Near"/>
    <n v="4"/>
    <s v="Master"/>
    <s v="Medical"/>
    <n v="1"/>
    <n v="1700"/>
    <n v="3"/>
    <x v="1"/>
    <x v="1"/>
    <n v="31"/>
    <n v="1"/>
    <s v="Low"/>
    <n v="2"/>
    <s v="Junior"/>
    <x v="0"/>
    <n v="4"/>
    <x v="0"/>
    <x v="2"/>
    <n v="9525"/>
    <x v="2"/>
    <n v="7677"/>
    <n v="1"/>
    <s v="Y"/>
    <x v="1"/>
    <n v="14"/>
    <n v="3"/>
    <s v="Meet Expect"/>
    <n v="3"/>
    <s v="High"/>
    <n v="80"/>
    <n v="2"/>
    <s v="Medium"/>
    <n v="6"/>
    <s v="6-10"/>
    <n v="2"/>
    <n v="2"/>
    <x v="2"/>
    <n v="6"/>
    <s v="Experienced"/>
    <n v="3"/>
    <n v="1"/>
    <x v="1"/>
    <n v="3"/>
    <n v="0"/>
    <m/>
    <m/>
    <n v="0"/>
    <m/>
    <n v="0"/>
    <m/>
    <n v="0"/>
    <m/>
    <n v="0"/>
    <m/>
    <n v="0"/>
    <m/>
    <m/>
    <m/>
    <m/>
    <m/>
    <m/>
    <m/>
    <m/>
    <x v="0"/>
    <m/>
    <m/>
    <m/>
    <m/>
    <m/>
    <b v="1"/>
    <b v="1"/>
    <b v="1"/>
    <n v="0"/>
    <n v="0"/>
  </r>
  <r>
    <n v="34"/>
    <x v="1"/>
    <x v="0"/>
    <n v="678"/>
    <x v="1"/>
    <n v="19"/>
    <s v="Far"/>
    <n v="3"/>
    <s v="Bachelor"/>
    <s v="Life Sciences"/>
    <n v="1"/>
    <n v="1701"/>
    <n v="2"/>
    <x v="0"/>
    <x v="0"/>
    <n v="35"/>
    <n v="2"/>
    <s v="Medium"/>
    <n v="1"/>
    <s v="Entry Level"/>
    <x v="1"/>
    <n v="4"/>
    <x v="0"/>
    <x v="1"/>
    <n v="2929"/>
    <x v="1"/>
    <n v="20338"/>
    <n v="1"/>
    <s v="Y"/>
    <x v="1"/>
    <n v="12"/>
    <n v="3"/>
    <s v="Meet Expect"/>
    <n v="2"/>
    <s v="Medium"/>
    <n v="80"/>
    <n v="0"/>
    <s v="None"/>
    <n v="10"/>
    <s v="6-10"/>
    <n v="3"/>
    <n v="3"/>
    <x v="1"/>
    <n v="10"/>
    <s v="Veteran"/>
    <n v="9"/>
    <n v="8"/>
    <x v="2"/>
    <n v="7"/>
    <n v="0"/>
    <m/>
    <m/>
    <n v="0"/>
    <m/>
    <n v="0"/>
    <m/>
    <n v="0"/>
    <m/>
    <n v="0"/>
    <m/>
    <n v="0"/>
    <m/>
    <m/>
    <m/>
    <m/>
    <m/>
    <m/>
    <m/>
    <m/>
    <x v="2"/>
    <m/>
    <m/>
    <m/>
    <m/>
    <m/>
    <b v="1"/>
    <b v="1"/>
    <b v="1"/>
    <n v="0"/>
    <n v="0"/>
  </r>
  <r>
    <n v="23"/>
    <x v="0"/>
    <x v="0"/>
    <n v="427"/>
    <x v="0"/>
    <n v="7"/>
    <s v="Near"/>
    <n v="3"/>
    <s v="Bachelor"/>
    <s v="Life Sciences"/>
    <n v="1"/>
    <n v="1702"/>
    <n v="3"/>
    <x v="1"/>
    <x v="1"/>
    <n v="99"/>
    <n v="3"/>
    <s v="High"/>
    <n v="1"/>
    <s v="Entry Level"/>
    <x v="6"/>
    <n v="4"/>
    <x v="0"/>
    <x v="2"/>
    <n v="2275"/>
    <x v="1"/>
    <n v="25103"/>
    <n v="1"/>
    <s v="Y"/>
    <x v="0"/>
    <n v="21"/>
    <n v="4"/>
    <s v="Exceed Expect"/>
    <n v="2"/>
    <s v="Medium"/>
    <n v="80"/>
    <n v="1"/>
    <s v="Basic"/>
    <n v="3"/>
    <s v="0-5"/>
    <n v="2"/>
    <n v="3"/>
    <x v="1"/>
    <n v="3"/>
    <s v="Early Career"/>
    <n v="2"/>
    <n v="0"/>
    <x v="0"/>
    <n v="2"/>
    <n v="0"/>
    <m/>
    <m/>
    <n v="0"/>
    <m/>
    <n v="0"/>
    <m/>
    <n v="0"/>
    <m/>
    <n v="0"/>
    <m/>
    <n v="0"/>
    <m/>
    <m/>
    <m/>
    <m/>
    <m/>
    <m/>
    <m/>
    <m/>
    <x v="3"/>
    <m/>
    <m/>
    <m/>
    <m/>
    <m/>
    <b v="1"/>
    <b v="1"/>
    <b v="1"/>
    <n v="1"/>
    <n v="1"/>
  </r>
  <r>
    <n v="44"/>
    <x v="1"/>
    <x v="0"/>
    <n v="921"/>
    <x v="1"/>
    <n v="2"/>
    <s v="Near"/>
    <n v="3"/>
    <s v="Bachelor"/>
    <s v="Life Sciences"/>
    <n v="1"/>
    <n v="1703"/>
    <n v="3"/>
    <x v="1"/>
    <x v="0"/>
    <n v="96"/>
    <n v="4"/>
    <s v="Very High"/>
    <n v="3"/>
    <s v="Senior"/>
    <x v="4"/>
    <n v="4"/>
    <x v="0"/>
    <x v="1"/>
    <n v="7879"/>
    <x v="2"/>
    <n v="14810"/>
    <n v="1"/>
    <s v="Y"/>
    <x v="0"/>
    <n v="19"/>
    <n v="3"/>
    <s v="Meet Expect"/>
    <n v="2"/>
    <s v="Medium"/>
    <n v="80"/>
    <n v="1"/>
    <s v="Basic"/>
    <n v="9"/>
    <s v="6-10"/>
    <n v="2"/>
    <n v="3"/>
    <x v="1"/>
    <n v="8"/>
    <s v="Veteran"/>
    <n v="7"/>
    <n v="6"/>
    <x v="2"/>
    <n v="7"/>
    <n v="0"/>
    <m/>
    <m/>
    <n v="0"/>
    <m/>
    <n v="0"/>
    <m/>
    <n v="0"/>
    <m/>
    <n v="0"/>
    <m/>
    <n v="0"/>
    <m/>
    <m/>
    <m/>
    <m/>
    <m/>
    <m/>
    <m/>
    <m/>
    <x v="0"/>
    <m/>
    <m/>
    <m/>
    <m/>
    <m/>
    <b v="1"/>
    <b v="1"/>
    <b v="1"/>
    <n v="0"/>
    <n v="1"/>
  </r>
  <r>
    <n v="35"/>
    <x v="1"/>
    <x v="1"/>
    <n v="146"/>
    <x v="1"/>
    <n v="2"/>
    <s v="Near"/>
    <n v="4"/>
    <s v="Master"/>
    <s v="Medical"/>
    <n v="1"/>
    <n v="1704"/>
    <n v="1"/>
    <x v="3"/>
    <x v="1"/>
    <n v="79"/>
    <n v="2"/>
    <s v="Medium"/>
    <n v="1"/>
    <s v="Entry Level"/>
    <x v="1"/>
    <n v="4"/>
    <x v="0"/>
    <x v="0"/>
    <n v="4930"/>
    <x v="0"/>
    <n v="13970"/>
    <n v="0"/>
    <s v="Y"/>
    <x v="0"/>
    <n v="14"/>
    <n v="3"/>
    <s v="Meet Expect"/>
    <n v="3"/>
    <s v="High"/>
    <n v="80"/>
    <n v="0"/>
    <s v="None"/>
    <n v="6"/>
    <s v="6-10"/>
    <n v="2"/>
    <n v="4"/>
    <x v="3"/>
    <n v="5"/>
    <s v="Experienced"/>
    <n v="4"/>
    <n v="1"/>
    <x v="1"/>
    <n v="4"/>
    <n v="0"/>
    <m/>
    <m/>
    <n v="0"/>
    <m/>
    <n v="0"/>
    <m/>
    <n v="0"/>
    <m/>
    <n v="0"/>
    <m/>
    <n v="0"/>
    <m/>
    <m/>
    <m/>
    <m/>
    <m/>
    <m/>
    <m/>
    <m/>
    <x v="2"/>
    <m/>
    <m/>
    <m/>
    <m/>
    <m/>
    <b v="1"/>
    <b v="1"/>
    <b v="1"/>
    <n v="0"/>
    <n v="1"/>
  </r>
  <r>
    <n v="43"/>
    <x v="1"/>
    <x v="0"/>
    <n v="1179"/>
    <x v="0"/>
    <n v="2"/>
    <s v="Near"/>
    <n v="3"/>
    <s v="Bachelor"/>
    <s v="Medical"/>
    <n v="1"/>
    <n v="1706"/>
    <n v="4"/>
    <x v="2"/>
    <x v="1"/>
    <n v="73"/>
    <n v="3"/>
    <s v="High"/>
    <n v="2"/>
    <s v="Junior"/>
    <x v="0"/>
    <n v="4"/>
    <x v="0"/>
    <x v="1"/>
    <n v="7847"/>
    <x v="2"/>
    <n v="6069"/>
    <n v="1"/>
    <s v="Y"/>
    <x v="0"/>
    <n v="17"/>
    <n v="3"/>
    <s v="Meet Expect"/>
    <n v="1"/>
    <s v="Low"/>
    <n v="80"/>
    <n v="1"/>
    <s v="Basic"/>
    <n v="10"/>
    <s v="6-10"/>
    <n v="3"/>
    <n v="3"/>
    <x v="1"/>
    <n v="10"/>
    <s v="Veteran"/>
    <n v="9"/>
    <n v="8"/>
    <x v="2"/>
    <n v="8"/>
    <n v="0"/>
    <m/>
    <m/>
    <n v="0"/>
    <m/>
    <n v="0"/>
    <m/>
    <n v="0"/>
    <m/>
    <n v="0"/>
    <m/>
    <n v="0"/>
    <m/>
    <m/>
    <m/>
    <m/>
    <m/>
    <m/>
    <m/>
    <m/>
    <x v="0"/>
    <m/>
    <m/>
    <m/>
    <m/>
    <m/>
    <b v="1"/>
    <b v="1"/>
    <b v="1"/>
    <n v="0"/>
    <n v="1"/>
  </r>
  <r>
    <n v="24"/>
    <x v="1"/>
    <x v="0"/>
    <n v="581"/>
    <x v="1"/>
    <n v="9"/>
    <s v="Near"/>
    <n v="3"/>
    <s v="Bachelor"/>
    <s v="Medical"/>
    <n v="1"/>
    <n v="1707"/>
    <n v="3"/>
    <x v="1"/>
    <x v="1"/>
    <n v="62"/>
    <n v="4"/>
    <s v="Very High"/>
    <n v="1"/>
    <s v="Entry Level"/>
    <x v="1"/>
    <n v="3"/>
    <x v="2"/>
    <x v="1"/>
    <n v="4401"/>
    <x v="0"/>
    <n v="17616"/>
    <n v="1"/>
    <s v="Y"/>
    <x v="1"/>
    <n v="16"/>
    <n v="3"/>
    <s v="Meet Expect"/>
    <n v="4"/>
    <s v="Very High"/>
    <n v="80"/>
    <n v="1"/>
    <s v="Basic"/>
    <n v="5"/>
    <s v="0-5"/>
    <n v="1"/>
    <n v="3"/>
    <x v="1"/>
    <n v="5"/>
    <s v="Experienced"/>
    <n v="3"/>
    <n v="0"/>
    <x v="0"/>
    <n v="4"/>
    <n v="0"/>
    <m/>
    <m/>
    <n v="0"/>
    <m/>
    <n v="0"/>
    <m/>
    <n v="0"/>
    <m/>
    <n v="0"/>
    <m/>
    <n v="0"/>
    <m/>
    <m/>
    <m/>
    <m/>
    <m/>
    <m/>
    <m/>
    <m/>
    <x v="3"/>
    <m/>
    <m/>
    <m/>
    <m/>
    <m/>
    <b v="1"/>
    <b v="1"/>
    <b v="1"/>
    <n v="0"/>
    <n v="0"/>
  </r>
  <r>
    <n v="41"/>
    <x v="1"/>
    <x v="0"/>
    <n v="918"/>
    <x v="0"/>
    <n v="6"/>
    <s v="Near"/>
    <n v="3"/>
    <s v="Bachelor"/>
    <s v="Marketing"/>
    <n v="1"/>
    <n v="1708"/>
    <n v="4"/>
    <x v="2"/>
    <x v="1"/>
    <n v="35"/>
    <n v="3"/>
    <s v="High"/>
    <n v="3"/>
    <s v="Senior"/>
    <x v="0"/>
    <n v="3"/>
    <x v="2"/>
    <x v="0"/>
    <n v="9241"/>
    <x v="2"/>
    <n v="15869"/>
    <n v="1"/>
    <s v="Y"/>
    <x v="1"/>
    <n v="12"/>
    <n v="3"/>
    <s v="Meet Expect"/>
    <n v="2"/>
    <s v="Medium"/>
    <n v="80"/>
    <n v="0"/>
    <s v="None"/>
    <n v="10"/>
    <s v="6-10"/>
    <n v="3"/>
    <n v="3"/>
    <x v="1"/>
    <n v="10"/>
    <s v="Veteran"/>
    <n v="8"/>
    <n v="8"/>
    <x v="2"/>
    <n v="7"/>
    <n v="0"/>
    <m/>
    <m/>
    <n v="0"/>
    <m/>
    <n v="0"/>
    <m/>
    <n v="0"/>
    <m/>
    <n v="0"/>
    <m/>
    <n v="0"/>
    <m/>
    <m/>
    <m/>
    <m/>
    <m/>
    <m/>
    <m/>
    <m/>
    <x v="0"/>
    <m/>
    <m/>
    <m/>
    <m/>
    <m/>
    <b v="1"/>
    <b v="1"/>
    <b v="1"/>
    <n v="0"/>
    <n v="0"/>
  </r>
  <r>
    <n v="29"/>
    <x v="1"/>
    <x v="0"/>
    <n v="1082"/>
    <x v="1"/>
    <n v="9"/>
    <s v="Near"/>
    <n v="4"/>
    <s v="Master"/>
    <s v="Medical"/>
    <n v="1"/>
    <n v="1709"/>
    <n v="4"/>
    <x v="2"/>
    <x v="0"/>
    <n v="43"/>
    <n v="3"/>
    <s v="High"/>
    <n v="1"/>
    <s v="Entry Level"/>
    <x v="2"/>
    <n v="3"/>
    <x v="2"/>
    <x v="1"/>
    <n v="2974"/>
    <x v="1"/>
    <n v="25412"/>
    <n v="9"/>
    <s v="Y"/>
    <x v="1"/>
    <n v="17"/>
    <n v="3"/>
    <s v="Meet Expect"/>
    <n v="3"/>
    <s v="High"/>
    <n v="80"/>
    <n v="1"/>
    <s v="Basic"/>
    <n v="9"/>
    <s v="6-10"/>
    <n v="2"/>
    <n v="3"/>
    <x v="1"/>
    <n v="5"/>
    <s v="Experienced"/>
    <n v="3"/>
    <n v="1"/>
    <x v="1"/>
    <n v="2"/>
    <n v="0"/>
    <m/>
    <m/>
    <n v="0"/>
    <m/>
    <n v="0"/>
    <m/>
    <n v="0"/>
    <m/>
    <n v="0"/>
    <m/>
    <n v="0"/>
    <m/>
    <m/>
    <m/>
    <m/>
    <m/>
    <m/>
    <m/>
    <m/>
    <x v="2"/>
    <m/>
    <m/>
    <m/>
    <m/>
    <m/>
    <b v="1"/>
    <b v="1"/>
    <b v="1"/>
    <n v="0"/>
    <n v="0"/>
  </r>
  <r>
    <n v="36"/>
    <x v="1"/>
    <x v="0"/>
    <n v="530"/>
    <x v="0"/>
    <n v="2"/>
    <s v="Near"/>
    <n v="4"/>
    <s v="Master"/>
    <s v="Life Sciences"/>
    <n v="1"/>
    <n v="1710"/>
    <n v="3"/>
    <x v="1"/>
    <x v="0"/>
    <n v="51"/>
    <n v="3"/>
    <s v="High"/>
    <n v="2"/>
    <s v="Junior"/>
    <x v="6"/>
    <n v="4"/>
    <x v="0"/>
    <x v="0"/>
    <n v="4502"/>
    <x v="0"/>
    <n v="7439"/>
    <n v="3"/>
    <s v="Y"/>
    <x v="1"/>
    <n v="15"/>
    <n v="3"/>
    <s v="Meet Expect"/>
    <n v="3"/>
    <s v="High"/>
    <n v="80"/>
    <n v="0"/>
    <s v="None"/>
    <n v="17"/>
    <s v="11-20"/>
    <n v="2"/>
    <n v="2"/>
    <x v="2"/>
    <n v="13"/>
    <s v="Veteran"/>
    <n v="7"/>
    <n v="6"/>
    <x v="2"/>
    <n v="7"/>
    <n v="0"/>
    <m/>
    <m/>
    <n v="0"/>
    <m/>
    <n v="0"/>
    <m/>
    <n v="0"/>
    <m/>
    <n v="0"/>
    <m/>
    <n v="0"/>
    <m/>
    <m/>
    <m/>
    <m/>
    <m/>
    <m/>
    <m/>
    <m/>
    <x v="0"/>
    <m/>
    <m/>
    <m/>
    <m/>
    <m/>
    <b v="1"/>
    <b v="1"/>
    <b v="1"/>
    <n v="0"/>
    <n v="0"/>
  </r>
  <r>
    <n v="45"/>
    <x v="1"/>
    <x v="2"/>
    <n v="1238"/>
    <x v="1"/>
    <n v="1"/>
    <s v="Near"/>
    <n v="1"/>
    <s v="Below College"/>
    <s v="Life Sciences"/>
    <n v="1"/>
    <n v="1712"/>
    <n v="3"/>
    <x v="1"/>
    <x v="1"/>
    <n v="74"/>
    <n v="2"/>
    <s v="Medium"/>
    <n v="3"/>
    <s v="Senior"/>
    <x v="4"/>
    <n v="3"/>
    <x v="2"/>
    <x v="1"/>
    <n v="10748"/>
    <x v="2"/>
    <n v="3395"/>
    <n v="3"/>
    <s v="Y"/>
    <x v="1"/>
    <n v="23"/>
    <n v="4"/>
    <s v="Exceed Expect"/>
    <n v="4"/>
    <s v="Very High"/>
    <n v="80"/>
    <n v="1"/>
    <s v="Basic"/>
    <n v="25"/>
    <s v="20+"/>
    <n v="3"/>
    <n v="2"/>
    <x v="2"/>
    <n v="23"/>
    <s v="Veteran"/>
    <n v="15"/>
    <n v="14"/>
    <x v="2"/>
    <n v="4"/>
    <n v="0"/>
    <m/>
    <m/>
    <n v="0"/>
    <m/>
    <n v="0"/>
    <m/>
    <n v="0"/>
    <m/>
    <n v="0"/>
    <m/>
    <n v="0"/>
    <m/>
    <m/>
    <m/>
    <m/>
    <m/>
    <m/>
    <m/>
    <m/>
    <x v="0"/>
    <m/>
    <m/>
    <m/>
    <m/>
    <m/>
    <b v="1"/>
    <b v="1"/>
    <b v="1"/>
    <n v="0"/>
    <n v="0"/>
  </r>
  <r>
    <n v="24"/>
    <x v="0"/>
    <x v="0"/>
    <n v="240"/>
    <x v="2"/>
    <n v="22"/>
    <s v="Very Far"/>
    <n v="1"/>
    <s v="Below College"/>
    <s v="Human Resources"/>
    <n v="1"/>
    <n v="1714"/>
    <n v="4"/>
    <x v="2"/>
    <x v="1"/>
    <n v="58"/>
    <n v="1"/>
    <s v="Low"/>
    <n v="1"/>
    <s v="Entry Level"/>
    <x v="8"/>
    <n v="3"/>
    <x v="2"/>
    <x v="1"/>
    <n v="1555"/>
    <x v="1"/>
    <n v="11585"/>
    <n v="1"/>
    <s v="Y"/>
    <x v="1"/>
    <n v="11"/>
    <n v="3"/>
    <s v="Meet Expect"/>
    <n v="3"/>
    <s v="High"/>
    <n v="80"/>
    <n v="1"/>
    <s v="Basic"/>
    <n v="1"/>
    <s v="0-5"/>
    <n v="2"/>
    <n v="3"/>
    <x v="1"/>
    <n v="1"/>
    <s v="New Employee"/>
    <n v="0"/>
    <n v="0"/>
    <x v="0"/>
    <n v="0"/>
    <n v="0"/>
    <m/>
    <m/>
    <n v="0"/>
    <m/>
    <n v="0"/>
    <m/>
    <n v="0"/>
    <m/>
    <n v="0"/>
    <m/>
    <n v="0"/>
    <m/>
    <m/>
    <m/>
    <m/>
    <m/>
    <m/>
    <m/>
    <m/>
    <x v="3"/>
    <m/>
    <m/>
    <m/>
    <m/>
    <m/>
    <b v="1"/>
    <b v="1"/>
    <b v="1"/>
    <n v="1"/>
    <n v="0"/>
  </r>
  <r>
    <n v="47"/>
    <x v="0"/>
    <x v="1"/>
    <n v="1093"/>
    <x v="0"/>
    <n v="9"/>
    <s v="Near"/>
    <n v="3"/>
    <s v="Bachelor"/>
    <s v="Life Sciences"/>
    <n v="1"/>
    <n v="1716"/>
    <n v="3"/>
    <x v="1"/>
    <x v="1"/>
    <n v="82"/>
    <n v="1"/>
    <s v="Low"/>
    <n v="4"/>
    <s v="Manager"/>
    <x v="0"/>
    <n v="3"/>
    <x v="2"/>
    <x v="1"/>
    <n v="12936"/>
    <x v="2"/>
    <n v="24164"/>
    <n v="7"/>
    <s v="Y"/>
    <x v="1"/>
    <n v="11"/>
    <n v="3"/>
    <s v="Meet Expect"/>
    <n v="3"/>
    <s v="High"/>
    <n v="80"/>
    <n v="0"/>
    <s v="None"/>
    <n v="25"/>
    <s v="20+"/>
    <n v="3"/>
    <n v="1"/>
    <x v="0"/>
    <n v="23"/>
    <s v="Veteran"/>
    <n v="5"/>
    <n v="14"/>
    <x v="2"/>
    <n v="10"/>
    <n v="0"/>
    <m/>
    <m/>
    <n v="0"/>
    <m/>
    <n v="0"/>
    <m/>
    <n v="0"/>
    <m/>
    <n v="0"/>
    <m/>
    <n v="0"/>
    <m/>
    <m/>
    <m/>
    <m/>
    <m/>
    <m/>
    <m/>
    <m/>
    <x v="1"/>
    <m/>
    <m/>
    <m/>
    <m/>
    <m/>
    <b v="1"/>
    <b v="1"/>
    <b v="1"/>
    <n v="1"/>
    <n v="0"/>
  </r>
  <r>
    <n v="26"/>
    <x v="1"/>
    <x v="0"/>
    <n v="390"/>
    <x v="1"/>
    <n v="17"/>
    <s v="Far"/>
    <n v="4"/>
    <s v="Master"/>
    <s v="Medical"/>
    <n v="1"/>
    <n v="1718"/>
    <n v="4"/>
    <x v="2"/>
    <x v="1"/>
    <n v="62"/>
    <n v="1"/>
    <s v="Low"/>
    <n v="1"/>
    <s v="Entry Level"/>
    <x v="2"/>
    <n v="3"/>
    <x v="2"/>
    <x v="1"/>
    <n v="2305"/>
    <x v="1"/>
    <n v="6217"/>
    <n v="1"/>
    <s v="Y"/>
    <x v="1"/>
    <n v="15"/>
    <n v="3"/>
    <s v="Meet Expect"/>
    <n v="3"/>
    <s v="High"/>
    <n v="80"/>
    <n v="3"/>
    <s v="High"/>
    <n v="3"/>
    <s v="0-5"/>
    <n v="3"/>
    <n v="4"/>
    <x v="3"/>
    <n v="3"/>
    <s v="Early Career"/>
    <n v="2"/>
    <n v="0"/>
    <x v="0"/>
    <n v="2"/>
    <n v="0"/>
    <m/>
    <m/>
    <n v="0"/>
    <m/>
    <n v="0"/>
    <m/>
    <n v="0"/>
    <m/>
    <n v="0"/>
    <m/>
    <n v="0"/>
    <m/>
    <m/>
    <m/>
    <m/>
    <m/>
    <m/>
    <m/>
    <m/>
    <x v="2"/>
    <m/>
    <m/>
    <m/>
    <m/>
    <m/>
    <b v="1"/>
    <b v="1"/>
    <b v="1"/>
    <n v="0"/>
    <n v="0"/>
  </r>
  <r>
    <n v="45"/>
    <x v="1"/>
    <x v="0"/>
    <n v="1005"/>
    <x v="1"/>
    <n v="28"/>
    <s v="Very Far"/>
    <n v="2"/>
    <s v="College"/>
    <s v="Technical Degree"/>
    <n v="1"/>
    <n v="1719"/>
    <n v="4"/>
    <x v="2"/>
    <x v="0"/>
    <n v="48"/>
    <n v="2"/>
    <s v="Medium"/>
    <n v="4"/>
    <s v="Manager"/>
    <x v="7"/>
    <n v="2"/>
    <x v="1"/>
    <x v="0"/>
    <n v="16704"/>
    <x v="2"/>
    <n v="17119"/>
    <n v="1"/>
    <s v="Y"/>
    <x v="1"/>
    <n v="11"/>
    <n v="3"/>
    <s v="Meet Expect"/>
    <n v="3"/>
    <s v="High"/>
    <n v="80"/>
    <n v="0"/>
    <s v="None"/>
    <n v="21"/>
    <s v="20+"/>
    <n v="2"/>
    <n v="3"/>
    <x v="1"/>
    <n v="21"/>
    <s v="Veteran"/>
    <n v="6"/>
    <n v="8"/>
    <x v="2"/>
    <n v="6"/>
    <n v="0"/>
    <m/>
    <m/>
    <n v="0"/>
    <m/>
    <n v="0"/>
    <m/>
    <n v="0"/>
    <m/>
    <n v="0"/>
    <m/>
    <n v="0"/>
    <m/>
    <m/>
    <m/>
    <m/>
    <m/>
    <m/>
    <m/>
    <m/>
    <x v="0"/>
    <m/>
    <m/>
    <m/>
    <m/>
    <m/>
    <b v="1"/>
    <b v="1"/>
    <b v="1"/>
    <n v="0"/>
    <n v="0"/>
  </r>
  <r>
    <n v="32"/>
    <x v="1"/>
    <x v="1"/>
    <n v="585"/>
    <x v="1"/>
    <n v="10"/>
    <s v="Near"/>
    <n v="3"/>
    <s v="Bachelor"/>
    <s v="Life Sciences"/>
    <n v="1"/>
    <n v="1720"/>
    <n v="1"/>
    <x v="3"/>
    <x v="1"/>
    <n v="56"/>
    <n v="3"/>
    <s v="High"/>
    <n v="1"/>
    <s v="Entry Level"/>
    <x v="1"/>
    <n v="3"/>
    <x v="2"/>
    <x v="1"/>
    <n v="3433"/>
    <x v="0"/>
    <n v="17360"/>
    <n v="6"/>
    <s v="Y"/>
    <x v="1"/>
    <n v="13"/>
    <n v="3"/>
    <s v="Meet Expect"/>
    <n v="1"/>
    <s v="Low"/>
    <n v="80"/>
    <n v="1"/>
    <s v="Basic"/>
    <n v="10"/>
    <s v="6-10"/>
    <n v="3"/>
    <n v="2"/>
    <x v="2"/>
    <n v="5"/>
    <s v="Experienced"/>
    <n v="2"/>
    <n v="1"/>
    <x v="1"/>
    <n v="3"/>
    <n v="0"/>
    <m/>
    <m/>
    <n v="0"/>
    <m/>
    <n v="0"/>
    <m/>
    <n v="0"/>
    <m/>
    <n v="0"/>
    <m/>
    <n v="0"/>
    <m/>
    <m/>
    <m/>
    <m/>
    <m/>
    <m/>
    <m/>
    <m/>
    <x v="2"/>
    <m/>
    <m/>
    <m/>
    <m/>
    <m/>
    <b v="1"/>
    <b v="1"/>
    <b v="1"/>
    <n v="0"/>
    <n v="0"/>
  </r>
  <r>
    <n v="31"/>
    <x v="1"/>
    <x v="0"/>
    <n v="741"/>
    <x v="1"/>
    <n v="2"/>
    <s v="Near"/>
    <n v="4"/>
    <s v="Master"/>
    <s v="Life Sciences"/>
    <n v="1"/>
    <n v="1721"/>
    <n v="2"/>
    <x v="0"/>
    <x v="1"/>
    <n v="69"/>
    <n v="3"/>
    <s v="High"/>
    <n v="1"/>
    <s v="Entry Level"/>
    <x v="2"/>
    <n v="3"/>
    <x v="2"/>
    <x v="1"/>
    <n v="3477"/>
    <x v="0"/>
    <n v="18103"/>
    <n v="1"/>
    <s v="Y"/>
    <x v="1"/>
    <n v="14"/>
    <n v="3"/>
    <s v="Meet Expect"/>
    <n v="4"/>
    <s v="Very High"/>
    <n v="80"/>
    <n v="1"/>
    <s v="Basic"/>
    <n v="6"/>
    <s v="6-10"/>
    <n v="2"/>
    <n v="4"/>
    <x v="3"/>
    <n v="5"/>
    <s v="Experienced"/>
    <n v="2"/>
    <n v="0"/>
    <x v="0"/>
    <n v="3"/>
    <n v="0"/>
    <m/>
    <m/>
    <n v="0"/>
    <m/>
    <n v="0"/>
    <m/>
    <n v="0"/>
    <m/>
    <n v="0"/>
    <m/>
    <n v="0"/>
    <m/>
    <m/>
    <m/>
    <m/>
    <m/>
    <m/>
    <m/>
    <m/>
    <x v="2"/>
    <m/>
    <m/>
    <m/>
    <m/>
    <m/>
    <b v="1"/>
    <b v="1"/>
    <b v="1"/>
    <n v="0"/>
    <n v="0"/>
  </r>
  <r>
    <n v="41"/>
    <x v="1"/>
    <x v="2"/>
    <n v="552"/>
    <x v="2"/>
    <n v="4"/>
    <s v="Near"/>
    <n v="3"/>
    <s v="Bachelor"/>
    <s v="Human Resources"/>
    <n v="1"/>
    <n v="1722"/>
    <n v="3"/>
    <x v="1"/>
    <x v="1"/>
    <n v="60"/>
    <n v="1"/>
    <s v="Low"/>
    <n v="2"/>
    <s v="Junior"/>
    <x v="8"/>
    <n v="2"/>
    <x v="1"/>
    <x v="1"/>
    <n v="6430"/>
    <x v="0"/>
    <n v="20794"/>
    <n v="6"/>
    <s v="Y"/>
    <x v="1"/>
    <n v="19"/>
    <n v="3"/>
    <s v="Meet Expect"/>
    <n v="2"/>
    <s v="Medium"/>
    <n v="80"/>
    <n v="1"/>
    <s v="Basic"/>
    <n v="10"/>
    <s v="6-10"/>
    <n v="4"/>
    <n v="3"/>
    <x v="1"/>
    <n v="3"/>
    <s v="Early Career"/>
    <n v="2"/>
    <n v="1"/>
    <x v="1"/>
    <n v="2"/>
    <n v="0"/>
    <m/>
    <m/>
    <n v="0"/>
    <m/>
    <n v="0"/>
    <m/>
    <n v="0"/>
    <m/>
    <n v="0"/>
    <m/>
    <n v="0"/>
    <m/>
    <m/>
    <m/>
    <m/>
    <m/>
    <m/>
    <m/>
    <m/>
    <x v="0"/>
    <m/>
    <m/>
    <m/>
    <m/>
    <m/>
    <b v="1"/>
    <b v="1"/>
    <b v="1"/>
    <n v="0"/>
    <n v="0"/>
  </r>
  <r>
    <n v="40"/>
    <x v="1"/>
    <x v="0"/>
    <n v="369"/>
    <x v="1"/>
    <n v="8"/>
    <s v="Near"/>
    <n v="2"/>
    <s v="College"/>
    <s v="Life Sciences"/>
    <n v="1"/>
    <n v="1724"/>
    <n v="2"/>
    <x v="0"/>
    <x v="0"/>
    <n v="92"/>
    <n v="3"/>
    <s v="High"/>
    <n v="2"/>
    <s v="Junior"/>
    <x v="3"/>
    <n v="1"/>
    <x v="3"/>
    <x v="1"/>
    <n v="6516"/>
    <x v="0"/>
    <n v="5041"/>
    <n v="2"/>
    <s v="Y"/>
    <x v="0"/>
    <n v="16"/>
    <n v="3"/>
    <s v="Meet Expect"/>
    <n v="2"/>
    <s v="Medium"/>
    <n v="80"/>
    <n v="1"/>
    <s v="Basic"/>
    <n v="18"/>
    <s v="11-20"/>
    <n v="3"/>
    <n v="3"/>
    <x v="1"/>
    <n v="1"/>
    <s v="New Employee"/>
    <n v="0"/>
    <n v="0"/>
    <x v="0"/>
    <n v="0"/>
    <n v="0"/>
    <m/>
    <m/>
    <n v="0"/>
    <m/>
    <n v="0"/>
    <m/>
    <n v="0"/>
    <m/>
    <n v="0"/>
    <m/>
    <n v="0"/>
    <m/>
    <m/>
    <m/>
    <m/>
    <m/>
    <m/>
    <m/>
    <m/>
    <x v="0"/>
    <m/>
    <m/>
    <m/>
    <m/>
    <m/>
    <b v="1"/>
    <b v="1"/>
    <b v="1"/>
    <n v="0"/>
    <n v="1"/>
  </r>
  <r>
    <n v="24"/>
    <x v="1"/>
    <x v="0"/>
    <n v="506"/>
    <x v="1"/>
    <n v="29"/>
    <s v="Very Far"/>
    <n v="1"/>
    <s v="Below College"/>
    <s v="Medical"/>
    <n v="1"/>
    <n v="1725"/>
    <n v="2"/>
    <x v="0"/>
    <x v="1"/>
    <n v="91"/>
    <n v="3"/>
    <s v="High"/>
    <n v="1"/>
    <s v="Entry Level"/>
    <x v="2"/>
    <n v="1"/>
    <x v="3"/>
    <x v="2"/>
    <n v="3907"/>
    <x v="0"/>
    <n v="3622"/>
    <n v="1"/>
    <s v="Y"/>
    <x v="1"/>
    <n v="13"/>
    <n v="3"/>
    <s v="Meet Expect"/>
    <n v="2"/>
    <s v="Medium"/>
    <n v="80"/>
    <n v="3"/>
    <s v="High"/>
    <n v="6"/>
    <s v="6-10"/>
    <n v="2"/>
    <n v="4"/>
    <x v="3"/>
    <n v="6"/>
    <s v="Experienced"/>
    <n v="2"/>
    <n v="1"/>
    <x v="1"/>
    <n v="2"/>
    <n v="0"/>
    <m/>
    <m/>
    <n v="0"/>
    <m/>
    <n v="0"/>
    <m/>
    <n v="0"/>
    <m/>
    <n v="0"/>
    <m/>
    <n v="0"/>
    <m/>
    <m/>
    <m/>
    <m/>
    <m/>
    <m/>
    <m/>
    <m/>
    <x v="3"/>
    <m/>
    <m/>
    <m/>
    <m/>
    <m/>
    <b v="1"/>
    <b v="1"/>
    <b v="1"/>
    <n v="0"/>
    <n v="0"/>
  </r>
  <r>
    <n v="46"/>
    <x v="1"/>
    <x v="0"/>
    <n v="717"/>
    <x v="1"/>
    <n v="13"/>
    <s v="Far"/>
    <n v="4"/>
    <s v="Master"/>
    <s v="Life Sciences"/>
    <n v="1"/>
    <n v="1727"/>
    <n v="3"/>
    <x v="1"/>
    <x v="1"/>
    <n v="34"/>
    <n v="3"/>
    <s v="High"/>
    <n v="2"/>
    <s v="Junior"/>
    <x v="4"/>
    <n v="2"/>
    <x v="1"/>
    <x v="0"/>
    <n v="5562"/>
    <x v="0"/>
    <n v="9697"/>
    <n v="6"/>
    <s v="Y"/>
    <x v="1"/>
    <n v="14"/>
    <n v="3"/>
    <s v="Meet Expect"/>
    <n v="4"/>
    <s v="Very High"/>
    <n v="80"/>
    <n v="0"/>
    <s v="None"/>
    <n v="19"/>
    <s v="11-20"/>
    <n v="3"/>
    <n v="3"/>
    <x v="1"/>
    <n v="10"/>
    <s v="Veteran"/>
    <n v="7"/>
    <n v="0"/>
    <x v="0"/>
    <n v="9"/>
    <n v="0"/>
    <m/>
    <m/>
    <n v="0"/>
    <m/>
    <n v="0"/>
    <m/>
    <n v="0"/>
    <m/>
    <n v="0"/>
    <m/>
    <n v="0"/>
    <m/>
    <m/>
    <m/>
    <m/>
    <m/>
    <m/>
    <m/>
    <m/>
    <x v="1"/>
    <m/>
    <m/>
    <m/>
    <m/>
    <m/>
    <b v="1"/>
    <b v="1"/>
    <b v="1"/>
    <n v="0"/>
    <n v="0"/>
  </r>
  <r>
    <n v="35"/>
    <x v="1"/>
    <x v="0"/>
    <n v="1370"/>
    <x v="1"/>
    <n v="27"/>
    <s v="Very Far"/>
    <n v="4"/>
    <s v="Master"/>
    <s v="Life Sciences"/>
    <n v="1"/>
    <n v="1728"/>
    <n v="4"/>
    <x v="2"/>
    <x v="1"/>
    <n v="49"/>
    <n v="3"/>
    <s v="High"/>
    <n v="2"/>
    <s v="Junior"/>
    <x v="3"/>
    <n v="3"/>
    <x v="2"/>
    <x v="1"/>
    <n v="6883"/>
    <x v="0"/>
    <n v="5151"/>
    <n v="2"/>
    <s v="Y"/>
    <x v="1"/>
    <n v="16"/>
    <n v="3"/>
    <s v="Meet Expect"/>
    <n v="2"/>
    <s v="Medium"/>
    <n v="80"/>
    <n v="1"/>
    <s v="Basic"/>
    <n v="17"/>
    <s v="11-20"/>
    <n v="3"/>
    <n v="3"/>
    <x v="1"/>
    <n v="7"/>
    <s v="Experienced"/>
    <n v="7"/>
    <n v="0"/>
    <x v="0"/>
    <n v="7"/>
    <n v="0"/>
    <m/>
    <m/>
    <n v="0"/>
    <m/>
    <n v="0"/>
    <m/>
    <n v="0"/>
    <m/>
    <n v="0"/>
    <m/>
    <n v="0"/>
    <m/>
    <m/>
    <m/>
    <m/>
    <m/>
    <m/>
    <m/>
    <m/>
    <x v="2"/>
    <m/>
    <m/>
    <m/>
    <m/>
    <m/>
    <b v="1"/>
    <b v="1"/>
    <b v="1"/>
    <n v="0"/>
    <n v="0"/>
  </r>
  <r>
    <n v="30"/>
    <x v="1"/>
    <x v="0"/>
    <n v="793"/>
    <x v="1"/>
    <n v="16"/>
    <s v="Far"/>
    <n v="1"/>
    <s v="Below College"/>
    <s v="Life Sciences"/>
    <n v="1"/>
    <n v="1729"/>
    <n v="2"/>
    <x v="0"/>
    <x v="1"/>
    <n v="33"/>
    <n v="3"/>
    <s v="High"/>
    <n v="1"/>
    <s v="Entry Level"/>
    <x v="1"/>
    <n v="4"/>
    <x v="0"/>
    <x v="1"/>
    <n v="2862"/>
    <x v="1"/>
    <n v="3811"/>
    <n v="1"/>
    <s v="Y"/>
    <x v="1"/>
    <n v="12"/>
    <n v="3"/>
    <s v="Meet Expect"/>
    <n v="2"/>
    <s v="Medium"/>
    <n v="80"/>
    <n v="1"/>
    <s v="Basic"/>
    <n v="10"/>
    <s v="6-10"/>
    <n v="2"/>
    <n v="2"/>
    <x v="2"/>
    <n v="10"/>
    <s v="Veteran"/>
    <n v="0"/>
    <n v="0"/>
    <x v="0"/>
    <n v="8"/>
    <n v="0"/>
    <m/>
    <m/>
    <n v="0"/>
    <m/>
    <n v="0"/>
    <m/>
    <n v="0"/>
    <m/>
    <n v="0"/>
    <m/>
    <n v="0"/>
    <m/>
    <m/>
    <m/>
    <m/>
    <m/>
    <m/>
    <m/>
    <m/>
    <x v="2"/>
    <m/>
    <m/>
    <m/>
    <m/>
    <m/>
    <b v="1"/>
    <b v="1"/>
    <b v="1"/>
    <n v="0"/>
    <n v="0"/>
  </r>
  <r>
    <n v="47"/>
    <x v="1"/>
    <x v="2"/>
    <n v="543"/>
    <x v="0"/>
    <n v="2"/>
    <s v="Near"/>
    <n v="4"/>
    <s v="Master"/>
    <s v="Marketing"/>
    <n v="1"/>
    <n v="1731"/>
    <n v="3"/>
    <x v="1"/>
    <x v="1"/>
    <n v="87"/>
    <n v="3"/>
    <s v="High"/>
    <n v="2"/>
    <s v="Junior"/>
    <x v="0"/>
    <n v="2"/>
    <x v="1"/>
    <x v="1"/>
    <n v="4978"/>
    <x v="0"/>
    <n v="3536"/>
    <n v="7"/>
    <s v="Y"/>
    <x v="1"/>
    <n v="11"/>
    <n v="3"/>
    <s v="Meet Expect"/>
    <n v="4"/>
    <s v="Very High"/>
    <n v="80"/>
    <n v="1"/>
    <s v="Basic"/>
    <n v="4"/>
    <s v="0-5"/>
    <n v="3"/>
    <n v="1"/>
    <x v="0"/>
    <n v="1"/>
    <s v="New Employee"/>
    <n v="0"/>
    <n v="0"/>
    <x v="0"/>
    <n v="0"/>
    <n v="0"/>
    <m/>
    <m/>
    <n v="0"/>
    <m/>
    <n v="0"/>
    <m/>
    <n v="0"/>
    <m/>
    <n v="0"/>
    <m/>
    <n v="0"/>
    <m/>
    <m/>
    <m/>
    <m/>
    <m/>
    <m/>
    <m/>
    <m/>
    <x v="1"/>
    <m/>
    <m/>
    <m/>
    <m/>
    <m/>
    <b v="1"/>
    <b v="1"/>
    <b v="1"/>
    <n v="0"/>
    <n v="0"/>
  </r>
  <r>
    <n v="46"/>
    <x v="1"/>
    <x v="0"/>
    <n v="1277"/>
    <x v="0"/>
    <n v="2"/>
    <s v="Near"/>
    <n v="3"/>
    <s v="Bachelor"/>
    <s v="Life Sciences"/>
    <n v="1"/>
    <n v="1732"/>
    <n v="3"/>
    <x v="1"/>
    <x v="1"/>
    <n v="74"/>
    <n v="3"/>
    <s v="High"/>
    <n v="3"/>
    <s v="Senior"/>
    <x v="0"/>
    <n v="4"/>
    <x v="0"/>
    <x v="2"/>
    <n v="10368"/>
    <x v="2"/>
    <n v="5596"/>
    <n v="4"/>
    <s v="Y"/>
    <x v="0"/>
    <n v="12"/>
    <n v="3"/>
    <s v="Meet Expect"/>
    <n v="2"/>
    <s v="Medium"/>
    <n v="80"/>
    <n v="1"/>
    <s v="Basic"/>
    <n v="13"/>
    <s v="11-20"/>
    <n v="5"/>
    <n v="2"/>
    <x v="2"/>
    <n v="10"/>
    <s v="Veteran"/>
    <n v="6"/>
    <n v="0"/>
    <x v="0"/>
    <n v="3"/>
    <n v="0"/>
    <m/>
    <m/>
    <n v="0"/>
    <m/>
    <n v="0"/>
    <m/>
    <n v="0"/>
    <m/>
    <n v="0"/>
    <m/>
    <n v="0"/>
    <m/>
    <m/>
    <m/>
    <m/>
    <m/>
    <m/>
    <m/>
    <m/>
    <x v="1"/>
    <m/>
    <m/>
    <m/>
    <m/>
    <m/>
    <b v="1"/>
    <b v="1"/>
    <b v="1"/>
    <n v="0"/>
    <n v="1"/>
  </r>
  <r>
    <n v="36"/>
    <x v="0"/>
    <x v="0"/>
    <n v="1456"/>
    <x v="0"/>
    <n v="13"/>
    <s v="Far"/>
    <n v="5"/>
    <s v="Doctor"/>
    <s v="Marketing"/>
    <n v="1"/>
    <n v="1733"/>
    <n v="2"/>
    <x v="0"/>
    <x v="1"/>
    <n v="96"/>
    <n v="2"/>
    <s v="Medium"/>
    <n v="2"/>
    <s v="Junior"/>
    <x v="0"/>
    <n v="1"/>
    <x v="3"/>
    <x v="2"/>
    <n v="6134"/>
    <x v="0"/>
    <n v="8658"/>
    <n v="5"/>
    <s v="Y"/>
    <x v="0"/>
    <n v="13"/>
    <n v="3"/>
    <s v="Meet Expect"/>
    <n v="2"/>
    <s v="Medium"/>
    <n v="80"/>
    <n v="3"/>
    <s v="High"/>
    <n v="16"/>
    <s v="11-20"/>
    <n v="3"/>
    <n v="3"/>
    <x v="1"/>
    <n v="2"/>
    <s v="Early Career"/>
    <n v="2"/>
    <n v="2"/>
    <x v="1"/>
    <n v="2"/>
    <n v="0"/>
    <m/>
    <m/>
    <n v="0"/>
    <m/>
    <n v="0"/>
    <m/>
    <n v="0"/>
    <m/>
    <n v="0"/>
    <m/>
    <n v="0"/>
    <m/>
    <m/>
    <m/>
    <m/>
    <m/>
    <m/>
    <m/>
    <m/>
    <x v="0"/>
    <m/>
    <m/>
    <m/>
    <m/>
    <m/>
    <b v="1"/>
    <b v="1"/>
    <b v="1"/>
    <n v="1"/>
    <n v="1"/>
  </r>
  <r>
    <n v="32"/>
    <x v="0"/>
    <x v="0"/>
    <n v="964"/>
    <x v="0"/>
    <n v="1"/>
    <s v="Near"/>
    <n v="2"/>
    <s v="College"/>
    <s v="Life Sciences"/>
    <n v="1"/>
    <n v="1734"/>
    <n v="1"/>
    <x v="3"/>
    <x v="1"/>
    <n v="34"/>
    <n v="1"/>
    <s v="Low"/>
    <n v="2"/>
    <s v="Junior"/>
    <x v="0"/>
    <n v="2"/>
    <x v="1"/>
    <x v="0"/>
    <n v="6735"/>
    <x v="0"/>
    <n v="12147"/>
    <n v="6"/>
    <s v="Y"/>
    <x v="1"/>
    <n v="15"/>
    <n v="3"/>
    <s v="Meet Expect"/>
    <n v="2"/>
    <s v="Medium"/>
    <n v="80"/>
    <n v="0"/>
    <s v="None"/>
    <n v="10"/>
    <s v="6-10"/>
    <n v="2"/>
    <n v="3"/>
    <x v="1"/>
    <n v="0"/>
    <s v="New Employee"/>
    <n v="0"/>
    <n v="0"/>
    <x v="0"/>
    <n v="0"/>
    <n v="0"/>
    <m/>
    <m/>
    <n v="0"/>
    <m/>
    <n v="0"/>
    <m/>
    <n v="0"/>
    <m/>
    <n v="0"/>
    <m/>
    <n v="0"/>
    <m/>
    <m/>
    <m/>
    <m/>
    <m/>
    <m/>
    <m/>
    <m/>
    <x v="2"/>
    <m/>
    <m/>
    <m/>
    <m/>
    <m/>
    <b v="1"/>
    <b v="1"/>
    <b v="1"/>
    <n v="1"/>
    <n v="0"/>
  </r>
  <r>
    <n v="23"/>
    <x v="1"/>
    <x v="0"/>
    <n v="160"/>
    <x v="1"/>
    <n v="4"/>
    <s v="Near"/>
    <n v="1"/>
    <s v="Below College"/>
    <s v="Medical"/>
    <n v="1"/>
    <n v="1735"/>
    <n v="3"/>
    <x v="1"/>
    <x v="0"/>
    <n v="51"/>
    <n v="3"/>
    <s v="High"/>
    <n v="1"/>
    <s v="Entry Level"/>
    <x v="2"/>
    <n v="2"/>
    <x v="1"/>
    <x v="0"/>
    <n v="3295"/>
    <x v="0"/>
    <n v="12862"/>
    <n v="1"/>
    <s v="Y"/>
    <x v="1"/>
    <n v="13"/>
    <n v="3"/>
    <s v="Meet Expect"/>
    <n v="3"/>
    <s v="High"/>
    <n v="80"/>
    <n v="0"/>
    <s v="None"/>
    <n v="3"/>
    <s v="0-5"/>
    <n v="3"/>
    <n v="1"/>
    <x v="0"/>
    <n v="3"/>
    <s v="Early Career"/>
    <n v="2"/>
    <n v="1"/>
    <x v="1"/>
    <n v="2"/>
    <n v="0"/>
    <m/>
    <m/>
    <n v="0"/>
    <m/>
    <n v="0"/>
    <m/>
    <n v="0"/>
    <m/>
    <n v="0"/>
    <m/>
    <n v="0"/>
    <m/>
    <m/>
    <m/>
    <m/>
    <m/>
    <m/>
    <m/>
    <m/>
    <x v="3"/>
    <m/>
    <m/>
    <m/>
    <m/>
    <m/>
    <b v="1"/>
    <b v="1"/>
    <b v="1"/>
    <n v="0"/>
    <n v="0"/>
  </r>
  <r>
    <n v="31"/>
    <x v="1"/>
    <x v="1"/>
    <n v="163"/>
    <x v="1"/>
    <n v="24"/>
    <s v="Very Far"/>
    <n v="1"/>
    <s v="Below College"/>
    <s v="Technical Degree"/>
    <n v="1"/>
    <n v="1736"/>
    <n v="4"/>
    <x v="2"/>
    <x v="0"/>
    <n v="30"/>
    <n v="3"/>
    <s v="High"/>
    <n v="2"/>
    <s v="Junior"/>
    <x v="3"/>
    <n v="4"/>
    <x v="0"/>
    <x v="0"/>
    <n v="5238"/>
    <x v="0"/>
    <n v="6670"/>
    <n v="2"/>
    <s v="Y"/>
    <x v="1"/>
    <n v="20"/>
    <n v="4"/>
    <s v="Exceed Expect"/>
    <n v="4"/>
    <s v="Very High"/>
    <n v="80"/>
    <n v="0"/>
    <s v="None"/>
    <n v="9"/>
    <s v="6-10"/>
    <n v="3"/>
    <n v="2"/>
    <x v="2"/>
    <n v="5"/>
    <s v="Experienced"/>
    <n v="4"/>
    <n v="1"/>
    <x v="1"/>
    <n v="4"/>
    <n v="0"/>
    <m/>
    <m/>
    <n v="0"/>
    <m/>
    <n v="0"/>
    <m/>
    <n v="0"/>
    <m/>
    <n v="0"/>
    <m/>
    <n v="0"/>
    <m/>
    <m/>
    <m/>
    <m/>
    <m/>
    <m/>
    <m/>
    <m/>
    <x v="2"/>
    <m/>
    <m/>
    <m/>
    <m/>
    <m/>
    <b v="1"/>
    <b v="1"/>
    <b v="1"/>
    <n v="0"/>
    <n v="0"/>
  </r>
  <r>
    <n v="39"/>
    <x v="1"/>
    <x v="2"/>
    <n v="792"/>
    <x v="1"/>
    <n v="1"/>
    <s v="Near"/>
    <n v="3"/>
    <s v="Bachelor"/>
    <s v="Life Sciences"/>
    <n v="1"/>
    <n v="1737"/>
    <n v="4"/>
    <x v="2"/>
    <x v="1"/>
    <n v="77"/>
    <n v="3"/>
    <s v="High"/>
    <n v="2"/>
    <s v="Junior"/>
    <x v="2"/>
    <n v="4"/>
    <x v="0"/>
    <x v="1"/>
    <n v="6472"/>
    <x v="0"/>
    <n v="8989"/>
    <n v="1"/>
    <s v="Y"/>
    <x v="0"/>
    <n v="15"/>
    <n v="3"/>
    <s v="Meet Expect"/>
    <n v="4"/>
    <s v="Very High"/>
    <n v="80"/>
    <n v="1"/>
    <s v="Basic"/>
    <n v="9"/>
    <s v="6-10"/>
    <n v="2"/>
    <n v="3"/>
    <x v="1"/>
    <n v="9"/>
    <s v="Veteran"/>
    <n v="8"/>
    <n v="5"/>
    <x v="2"/>
    <n v="8"/>
    <n v="0"/>
    <m/>
    <m/>
    <n v="0"/>
    <m/>
    <n v="0"/>
    <m/>
    <n v="0"/>
    <m/>
    <n v="0"/>
    <m/>
    <n v="0"/>
    <m/>
    <m/>
    <m/>
    <m/>
    <m/>
    <m/>
    <m/>
    <m/>
    <x v="0"/>
    <m/>
    <m/>
    <m/>
    <m/>
    <m/>
    <b v="1"/>
    <b v="1"/>
    <b v="1"/>
    <n v="0"/>
    <n v="1"/>
  </r>
  <r>
    <n v="32"/>
    <x v="1"/>
    <x v="0"/>
    <n v="371"/>
    <x v="0"/>
    <n v="19"/>
    <s v="Far"/>
    <n v="3"/>
    <s v="Bachelor"/>
    <s v="Life Sciences"/>
    <n v="1"/>
    <n v="1739"/>
    <n v="4"/>
    <x v="2"/>
    <x v="1"/>
    <n v="80"/>
    <n v="1"/>
    <s v="Low"/>
    <n v="3"/>
    <s v="Senior"/>
    <x v="0"/>
    <n v="3"/>
    <x v="2"/>
    <x v="1"/>
    <n v="9610"/>
    <x v="2"/>
    <n v="3840"/>
    <n v="3"/>
    <s v="Y"/>
    <x v="1"/>
    <n v="13"/>
    <n v="3"/>
    <s v="Meet Expect"/>
    <n v="3"/>
    <s v="High"/>
    <n v="80"/>
    <n v="1"/>
    <s v="Basic"/>
    <n v="10"/>
    <s v="6-10"/>
    <n v="2"/>
    <n v="1"/>
    <x v="0"/>
    <n v="4"/>
    <s v="Experienced"/>
    <n v="3"/>
    <n v="0"/>
    <x v="0"/>
    <n v="2"/>
    <n v="0"/>
    <m/>
    <m/>
    <n v="0"/>
    <m/>
    <n v="0"/>
    <m/>
    <n v="0"/>
    <m/>
    <n v="0"/>
    <m/>
    <n v="0"/>
    <m/>
    <m/>
    <m/>
    <m/>
    <m/>
    <m/>
    <m/>
    <m/>
    <x v="2"/>
    <m/>
    <m/>
    <m/>
    <m/>
    <m/>
    <b v="1"/>
    <b v="1"/>
    <b v="1"/>
    <n v="0"/>
    <n v="0"/>
  </r>
  <r>
    <n v="40"/>
    <x v="1"/>
    <x v="0"/>
    <n v="611"/>
    <x v="0"/>
    <n v="7"/>
    <s v="Near"/>
    <n v="4"/>
    <s v="Master"/>
    <s v="Medical"/>
    <n v="1"/>
    <n v="1740"/>
    <n v="2"/>
    <x v="0"/>
    <x v="1"/>
    <n v="88"/>
    <n v="3"/>
    <s v="High"/>
    <n v="5"/>
    <s v="Director"/>
    <x v="5"/>
    <n v="2"/>
    <x v="1"/>
    <x v="0"/>
    <n v="19833"/>
    <x v="2"/>
    <n v="4349"/>
    <n v="1"/>
    <s v="Y"/>
    <x v="1"/>
    <n v="14"/>
    <n v="3"/>
    <s v="Meet Expect"/>
    <n v="2"/>
    <s v="Medium"/>
    <n v="80"/>
    <n v="0"/>
    <s v="None"/>
    <n v="21"/>
    <s v="20+"/>
    <n v="3"/>
    <n v="2"/>
    <x v="2"/>
    <n v="21"/>
    <s v="Veteran"/>
    <n v="8"/>
    <n v="12"/>
    <x v="2"/>
    <n v="8"/>
    <n v="0"/>
    <m/>
    <m/>
    <n v="0"/>
    <m/>
    <n v="0"/>
    <m/>
    <n v="0"/>
    <m/>
    <n v="0"/>
    <m/>
    <n v="0"/>
    <m/>
    <m/>
    <m/>
    <m/>
    <m/>
    <m/>
    <m/>
    <m/>
    <x v="0"/>
    <m/>
    <m/>
    <m/>
    <m/>
    <m/>
    <b v="1"/>
    <b v="1"/>
    <b v="1"/>
    <n v="0"/>
    <n v="0"/>
  </r>
  <r>
    <n v="45"/>
    <x v="1"/>
    <x v="0"/>
    <n v="176"/>
    <x v="2"/>
    <n v="4"/>
    <s v="Near"/>
    <n v="3"/>
    <s v="Bachelor"/>
    <s v="Life Sciences"/>
    <n v="1"/>
    <n v="1744"/>
    <n v="3"/>
    <x v="1"/>
    <x v="0"/>
    <n v="56"/>
    <n v="1"/>
    <s v="Low"/>
    <n v="3"/>
    <s v="Senior"/>
    <x v="8"/>
    <n v="3"/>
    <x v="2"/>
    <x v="1"/>
    <n v="9756"/>
    <x v="2"/>
    <n v="6595"/>
    <n v="4"/>
    <s v="Y"/>
    <x v="1"/>
    <n v="21"/>
    <n v="4"/>
    <s v="Exceed Expect"/>
    <n v="3"/>
    <s v="High"/>
    <n v="80"/>
    <n v="2"/>
    <s v="Medium"/>
    <n v="9"/>
    <s v="6-10"/>
    <n v="2"/>
    <n v="4"/>
    <x v="3"/>
    <n v="5"/>
    <s v="Experienced"/>
    <n v="0"/>
    <n v="0"/>
    <x v="0"/>
    <n v="3"/>
    <n v="0"/>
    <m/>
    <m/>
    <n v="0"/>
    <m/>
    <n v="0"/>
    <m/>
    <n v="0"/>
    <m/>
    <n v="0"/>
    <m/>
    <n v="0"/>
    <m/>
    <m/>
    <m/>
    <m/>
    <m/>
    <m/>
    <m/>
    <m/>
    <x v="0"/>
    <m/>
    <m/>
    <m/>
    <m/>
    <m/>
    <b v="1"/>
    <b v="1"/>
    <b v="1"/>
    <n v="0"/>
    <n v="0"/>
  </r>
  <r>
    <n v="30"/>
    <x v="1"/>
    <x v="1"/>
    <n v="1312"/>
    <x v="1"/>
    <n v="2"/>
    <s v="Near"/>
    <n v="4"/>
    <s v="Master"/>
    <s v="Technical Degree"/>
    <n v="1"/>
    <n v="1745"/>
    <n v="4"/>
    <x v="2"/>
    <x v="0"/>
    <n v="78"/>
    <n v="2"/>
    <s v="Medium"/>
    <n v="1"/>
    <s v="Entry Level"/>
    <x v="1"/>
    <n v="1"/>
    <x v="3"/>
    <x v="0"/>
    <n v="4968"/>
    <x v="0"/>
    <n v="26427"/>
    <n v="0"/>
    <s v="Y"/>
    <x v="1"/>
    <n v="16"/>
    <n v="3"/>
    <s v="Meet Expect"/>
    <n v="4"/>
    <s v="Very High"/>
    <n v="80"/>
    <n v="0"/>
    <s v="None"/>
    <n v="10"/>
    <s v="6-10"/>
    <n v="2"/>
    <n v="3"/>
    <x v="1"/>
    <n v="9"/>
    <s v="Veteran"/>
    <n v="7"/>
    <n v="0"/>
    <x v="0"/>
    <n v="7"/>
    <n v="0"/>
    <m/>
    <m/>
    <n v="0"/>
    <m/>
    <n v="0"/>
    <m/>
    <n v="0"/>
    <m/>
    <n v="0"/>
    <m/>
    <n v="0"/>
    <m/>
    <m/>
    <m/>
    <m/>
    <m/>
    <m/>
    <m/>
    <m/>
    <x v="2"/>
    <m/>
    <m/>
    <m/>
    <m/>
    <m/>
    <b v="1"/>
    <b v="1"/>
    <b v="1"/>
    <n v="0"/>
    <n v="0"/>
  </r>
  <r>
    <n v="24"/>
    <x v="1"/>
    <x v="1"/>
    <n v="897"/>
    <x v="2"/>
    <n v="10"/>
    <s v="Near"/>
    <n v="3"/>
    <s v="Bachelor"/>
    <s v="Medical"/>
    <n v="1"/>
    <n v="1746"/>
    <n v="1"/>
    <x v="3"/>
    <x v="1"/>
    <n v="59"/>
    <n v="3"/>
    <s v="High"/>
    <n v="1"/>
    <s v="Entry Level"/>
    <x v="8"/>
    <n v="4"/>
    <x v="0"/>
    <x v="1"/>
    <n v="2145"/>
    <x v="1"/>
    <n v="2097"/>
    <n v="0"/>
    <s v="Y"/>
    <x v="1"/>
    <n v="14"/>
    <n v="3"/>
    <s v="Meet Expect"/>
    <n v="4"/>
    <s v="Very High"/>
    <n v="80"/>
    <n v="1"/>
    <s v="Basic"/>
    <n v="3"/>
    <s v="0-5"/>
    <n v="2"/>
    <n v="3"/>
    <x v="1"/>
    <n v="2"/>
    <s v="Early Career"/>
    <n v="2"/>
    <n v="2"/>
    <x v="1"/>
    <n v="1"/>
    <n v="0"/>
    <m/>
    <m/>
    <n v="0"/>
    <m/>
    <n v="0"/>
    <m/>
    <n v="0"/>
    <m/>
    <n v="0"/>
    <m/>
    <n v="0"/>
    <m/>
    <m/>
    <m/>
    <m/>
    <m/>
    <m/>
    <m/>
    <m/>
    <x v="3"/>
    <m/>
    <m/>
    <m/>
    <m/>
    <m/>
    <b v="1"/>
    <b v="1"/>
    <b v="1"/>
    <n v="0"/>
    <n v="0"/>
  </r>
  <r>
    <n v="30"/>
    <x v="0"/>
    <x v="1"/>
    <n v="600"/>
    <x v="2"/>
    <n v="8"/>
    <s v="Near"/>
    <n v="3"/>
    <s v="Bachelor"/>
    <s v="Human Resources"/>
    <n v="1"/>
    <n v="1747"/>
    <n v="3"/>
    <x v="1"/>
    <x v="0"/>
    <n v="66"/>
    <n v="2"/>
    <s v="Medium"/>
    <n v="1"/>
    <s v="Entry Level"/>
    <x v="8"/>
    <n v="4"/>
    <x v="0"/>
    <x v="2"/>
    <n v="2180"/>
    <x v="1"/>
    <n v="9732"/>
    <n v="6"/>
    <s v="Y"/>
    <x v="1"/>
    <n v="11"/>
    <n v="3"/>
    <s v="Meet Expect"/>
    <n v="3"/>
    <s v="High"/>
    <n v="80"/>
    <n v="1"/>
    <s v="Basic"/>
    <n v="6"/>
    <s v="6-10"/>
    <n v="0"/>
    <n v="2"/>
    <x v="2"/>
    <n v="4"/>
    <s v="Experienced"/>
    <n v="2"/>
    <n v="1"/>
    <x v="1"/>
    <n v="2"/>
    <n v="0"/>
    <m/>
    <m/>
    <n v="0"/>
    <m/>
    <n v="0"/>
    <m/>
    <n v="0"/>
    <m/>
    <n v="0"/>
    <m/>
    <n v="0"/>
    <m/>
    <m/>
    <m/>
    <m/>
    <m/>
    <m/>
    <m/>
    <m/>
    <x v="2"/>
    <m/>
    <m/>
    <m/>
    <m/>
    <m/>
    <b v="1"/>
    <b v="1"/>
    <b v="1"/>
    <n v="1"/>
    <n v="0"/>
  </r>
  <r>
    <n v="31"/>
    <x v="1"/>
    <x v="0"/>
    <n v="1003"/>
    <x v="0"/>
    <n v="5"/>
    <s v="Near"/>
    <n v="3"/>
    <s v="Bachelor"/>
    <s v="Technical Degree"/>
    <n v="1"/>
    <n v="1749"/>
    <n v="1"/>
    <x v="3"/>
    <x v="1"/>
    <n v="51"/>
    <n v="3"/>
    <s v="High"/>
    <n v="2"/>
    <s v="Junior"/>
    <x v="0"/>
    <n v="3"/>
    <x v="2"/>
    <x v="1"/>
    <n v="8346"/>
    <x v="2"/>
    <n v="20943"/>
    <n v="1"/>
    <s v="Y"/>
    <x v="1"/>
    <n v="19"/>
    <n v="3"/>
    <s v="Meet Expect"/>
    <n v="3"/>
    <s v="High"/>
    <n v="80"/>
    <n v="1"/>
    <s v="Basic"/>
    <n v="6"/>
    <s v="6-10"/>
    <n v="3"/>
    <n v="3"/>
    <x v="1"/>
    <n v="5"/>
    <s v="Experienced"/>
    <n v="2"/>
    <n v="0"/>
    <x v="0"/>
    <n v="2"/>
    <n v="0"/>
    <m/>
    <m/>
    <n v="0"/>
    <m/>
    <n v="0"/>
    <m/>
    <n v="0"/>
    <m/>
    <n v="0"/>
    <m/>
    <n v="0"/>
    <m/>
    <m/>
    <m/>
    <m/>
    <m/>
    <m/>
    <m/>
    <m/>
    <x v="2"/>
    <m/>
    <m/>
    <m/>
    <m/>
    <m/>
    <b v="1"/>
    <b v="1"/>
    <b v="1"/>
    <n v="0"/>
    <n v="0"/>
  </r>
  <r>
    <n v="27"/>
    <x v="1"/>
    <x v="0"/>
    <n v="1054"/>
    <x v="1"/>
    <n v="8"/>
    <s v="Near"/>
    <n v="3"/>
    <s v="Bachelor"/>
    <s v="Medical"/>
    <n v="1"/>
    <n v="1751"/>
    <n v="3"/>
    <x v="1"/>
    <x v="0"/>
    <n v="67"/>
    <n v="3"/>
    <s v="High"/>
    <n v="1"/>
    <s v="Entry Level"/>
    <x v="1"/>
    <n v="4"/>
    <x v="0"/>
    <x v="0"/>
    <n v="3445"/>
    <x v="0"/>
    <n v="6152"/>
    <n v="1"/>
    <s v="Y"/>
    <x v="1"/>
    <n v="11"/>
    <n v="3"/>
    <s v="Meet Expect"/>
    <n v="3"/>
    <s v="High"/>
    <n v="80"/>
    <n v="0"/>
    <s v="None"/>
    <n v="6"/>
    <s v="6-10"/>
    <n v="5"/>
    <n v="2"/>
    <x v="2"/>
    <n v="6"/>
    <s v="Experienced"/>
    <n v="2"/>
    <n v="1"/>
    <x v="1"/>
    <n v="4"/>
    <n v="0"/>
    <m/>
    <m/>
    <n v="0"/>
    <m/>
    <n v="0"/>
    <m/>
    <n v="0"/>
    <m/>
    <n v="0"/>
    <m/>
    <n v="0"/>
    <m/>
    <m/>
    <m/>
    <m/>
    <m/>
    <m/>
    <m/>
    <m/>
    <x v="2"/>
    <m/>
    <m/>
    <m/>
    <m/>
    <m/>
    <b v="1"/>
    <b v="1"/>
    <b v="1"/>
    <n v="0"/>
    <n v="0"/>
  </r>
  <r>
    <n v="29"/>
    <x v="0"/>
    <x v="0"/>
    <n v="428"/>
    <x v="0"/>
    <n v="9"/>
    <s v="Near"/>
    <n v="3"/>
    <s v="Bachelor"/>
    <s v="Marketing"/>
    <n v="1"/>
    <n v="1752"/>
    <n v="2"/>
    <x v="0"/>
    <x v="0"/>
    <n v="52"/>
    <n v="1"/>
    <s v="Low"/>
    <n v="1"/>
    <s v="Entry Level"/>
    <x v="6"/>
    <n v="2"/>
    <x v="1"/>
    <x v="0"/>
    <n v="2760"/>
    <x v="1"/>
    <n v="14630"/>
    <n v="1"/>
    <s v="Y"/>
    <x v="1"/>
    <n v="13"/>
    <n v="3"/>
    <s v="Meet Expect"/>
    <n v="3"/>
    <s v="High"/>
    <n v="80"/>
    <n v="0"/>
    <s v="None"/>
    <n v="2"/>
    <s v="0-5"/>
    <n v="3"/>
    <n v="3"/>
    <x v="1"/>
    <n v="2"/>
    <s v="Early Career"/>
    <n v="2"/>
    <n v="2"/>
    <x v="1"/>
    <n v="2"/>
    <n v="0"/>
    <m/>
    <m/>
    <n v="0"/>
    <m/>
    <n v="0"/>
    <m/>
    <n v="0"/>
    <m/>
    <n v="0"/>
    <m/>
    <n v="0"/>
    <m/>
    <m/>
    <m/>
    <m/>
    <m/>
    <m/>
    <m/>
    <m/>
    <x v="2"/>
    <m/>
    <m/>
    <m/>
    <m/>
    <m/>
    <b v="1"/>
    <b v="1"/>
    <b v="1"/>
    <n v="1"/>
    <n v="0"/>
  </r>
  <r>
    <n v="29"/>
    <x v="1"/>
    <x v="1"/>
    <n v="461"/>
    <x v="1"/>
    <n v="1"/>
    <s v="Near"/>
    <n v="3"/>
    <s v="Bachelor"/>
    <s v="Life Sciences"/>
    <n v="1"/>
    <n v="1753"/>
    <n v="4"/>
    <x v="2"/>
    <x v="1"/>
    <n v="70"/>
    <n v="4"/>
    <s v="Very High"/>
    <n v="2"/>
    <s v="Junior"/>
    <x v="4"/>
    <n v="3"/>
    <x v="2"/>
    <x v="0"/>
    <n v="6294"/>
    <x v="0"/>
    <n v="23060"/>
    <n v="8"/>
    <s v="Y"/>
    <x v="0"/>
    <n v="12"/>
    <n v="3"/>
    <s v="Meet Expect"/>
    <n v="4"/>
    <s v="Very High"/>
    <n v="80"/>
    <n v="0"/>
    <s v="None"/>
    <n v="10"/>
    <s v="6-10"/>
    <n v="5"/>
    <n v="4"/>
    <x v="3"/>
    <n v="3"/>
    <s v="Early Career"/>
    <n v="2"/>
    <n v="0"/>
    <x v="0"/>
    <n v="2"/>
    <n v="0"/>
    <m/>
    <m/>
    <n v="0"/>
    <m/>
    <n v="0"/>
    <m/>
    <n v="0"/>
    <m/>
    <n v="0"/>
    <m/>
    <n v="0"/>
    <m/>
    <m/>
    <m/>
    <m/>
    <m/>
    <m/>
    <m/>
    <m/>
    <x v="2"/>
    <m/>
    <m/>
    <m/>
    <m/>
    <m/>
    <b v="1"/>
    <b v="1"/>
    <b v="1"/>
    <n v="0"/>
    <n v="1"/>
  </r>
  <r>
    <n v="30"/>
    <x v="1"/>
    <x v="0"/>
    <n v="979"/>
    <x v="0"/>
    <n v="15"/>
    <s v="Far"/>
    <n v="2"/>
    <s v="College"/>
    <s v="Marketing"/>
    <n v="1"/>
    <n v="1754"/>
    <n v="3"/>
    <x v="1"/>
    <x v="1"/>
    <n v="94"/>
    <n v="2"/>
    <s v="Medium"/>
    <n v="3"/>
    <s v="Senior"/>
    <x v="0"/>
    <n v="1"/>
    <x v="3"/>
    <x v="2"/>
    <n v="7140"/>
    <x v="2"/>
    <n v="3088"/>
    <n v="2"/>
    <s v="Y"/>
    <x v="1"/>
    <n v="11"/>
    <n v="3"/>
    <s v="Meet Expect"/>
    <n v="1"/>
    <s v="Low"/>
    <n v="80"/>
    <n v="1"/>
    <s v="Basic"/>
    <n v="12"/>
    <s v="11-20"/>
    <n v="2"/>
    <n v="3"/>
    <x v="1"/>
    <n v="7"/>
    <s v="Experienced"/>
    <n v="7"/>
    <n v="1"/>
    <x v="1"/>
    <n v="7"/>
    <n v="0"/>
    <m/>
    <m/>
    <n v="0"/>
    <m/>
    <n v="0"/>
    <m/>
    <n v="0"/>
    <m/>
    <n v="0"/>
    <m/>
    <n v="0"/>
    <m/>
    <m/>
    <m/>
    <m/>
    <m/>
    <m/>
    <m/>
    <m/>
    <x v="2"/>
    <m/>
    <m/>
    <m/>
    <m/>
    <m/>
    <b v="1"/>
    <b v="1"/>
    <b v="1"/>
    <n v="0"/>
    <n v="0"/>
  </r>
  <r>
    <n v="34"/>
    <x v="1"/>
    <x v="0"/>
    <n v="181"/>
    <x v="1"/>
    <n v="2"/>
    <s v="Near"/>
    <n v="4"/>
    <s v="Master"/>
    <s v="Medical"/>
    <n v="1"/>
    <n v="1755"/>
    <n v="4"/>
    <x v="2"/>
    <x v="1"/>
    <n v="97"/>
    <n v="4"/>
    <s v="Very High"/>
    <n v="1"/>
    <s v="Entry Level"/>
    <x v="1"/>
    <n v="4"/>
    <x v="0"/>
    <x v="1"/>
    <n v="2932"/>
    <x v="1"/>
    <n v="5586"/>
    <n v="0"/>
    <s v="Y"/>
    <x v="0"/>
    <n v="14"/>
    <n v="3"/>
    <s v="Meet Expect"/>
    <n v="1"/>
    <s v="Low"/>
    <n v="80"/>
    <n v="3"/>
    <s v="High"/>
    <n v="6"/>
    <s v="6-10"/>
    <n v="3"/>
    <n v="3"/>
    <x v="1"/>
    <n v="5"/>
    <s v="Experienced"/>
    <n v="0"/>
    <n v="1"/>
    <x v="1"/>
    <n v="2"/>
    <n v="0"/>
    <m/>
    <m/>
    <n v="0"/>
    <m/>
    <n v="0"/>
    <m/>
    <n v="0"/>
    <m/>
    <n v="0"/>
    <m/>
    <n v="0"/>
    <m/>
    <m/>
    <m/>
    <m/>
    <m/>
    <m/>
    <m/>
    <m/>
    <x v="2"/>
    <m/>
    <m/>
    <m/>
    <m/>
    <m/>
    <b v="1"/>
    <b v="1"/>
    <b v="1"/>
    <n v="0"/>
    <n v="1"/>
  </r>
  <r>
    <n v="33"/>
    <x v="1"/>
    <x v="2"/>
    <n v="1283"/>
    <x v="0"/>
    <n v="2"/>
    <s v="Near"/>
    <n v="3"/>
    <s v="Bachelor"/>
    <s v="Marketing"/>
    <n v="1"/>
    <n v="1756"/>
    <n v="4"/>
    <x v="2"/>
    <x v="0"/>
    <n v="62"/>
    <n v="3"/>
    <s v="High"/>
    <n v="2"/>
    <s v="Junior"/>
    <x v="0"/>
    <n v="2"/>
    <x v="1"/>
    <x v="0"/>
    <n v="5147"/>
    <x v="0"/>
    <n v="10697"/>
    <n v="8"/>
    <s v="Y"/>
    <x v="1"/>
    <n v="15"/>
    <n v="3"/>
    <s v="Meet Expect"/>
    <n v="4"/>
    <s v="Very High"/>
    <n v="80"/>
    <n v="0"/>
    <s v="None"/>
    <n v="13"/>
    <s v="11-20"/>
    <n v="2"/>
    <n v="2"/>
    <x v="2"/>
    <n v="11"/>
    <s v="Veteran"/>
    <n v="7"/>
    <n v="1"/>
    <x v="1"/>
    <n v="7"/>
    <n v="0"/>
    <m/>
    <m/>
    <n v="0"/>
    <m/>
    <n v="0"/>
    <m/>
    <n v="0"/>
    <m/>
    <n v="0"/>
    <m/>
    <n v="0"/>
    <m/>
    <m/>
    <m/>
    <m/>
    <m/>
    <m/>
    <m/>
    <m/>
    <x v="2"/>
    <m/>
    <m/>
    <m/>
    <m/>
    <m/>
    <b v="1"/>
    <b v="1"/>
    <b v="1"/>
    <n v="0"/>
    <n v="0"/>
  </r>
  <r>
    <n v="49"/>
    <x v="1"/>
    <x v="0"/>
    <n v="1313"/>
    <x v="0"/>
    <n v="11"/>
    <s v="Far"/>
    <n v="4"/>
    <s v="Master"/>
    <s v="Marketing"/>
    <n v="1"/>
    <n v="1757"/>
    <n v="4"/>
    <x v="2"/>
    <x v="0"/>
    <n v="80"/>
    <n v="3"/>
    <s v="High"/>
    <n v="2"/>
    <s v="Junior"/>
    <x v="0"/>
    <n v="4"/>
    <x v="0"/>
    <x v="0"/>
    <n v="4507"/>
    <x v="0"/>
    <n v="8191"/>
    <n v="3"/>
    <s v="Y"/>
    <x v="1"/>
    <n v="12"/>
    <n v="3"/>
    <s v="Meet Expect"/>
    <n v="3"/>
    <s v="High"/>
    <n v="80"/>
    <n v="0"/>
    <s v="None"/>
    <n v="8"/>
    <s v="6-10"/>
    <n v="1"/>
    <n v="4"/>
    <x v="3"/>
    <n v="5"/>
    <s v="Experienced"/>
    <n v="1"/>
    <n v="0"/>
    <x v="0"/>
    <n v="4"/>
    <n v="0"/>
    <m/>
    <m/>
    <n v="0"/>
    <m/>
    <n v="0"/>
    <m/>
    <n v="0"/>
    <m/>
    <n v="0"/>
    <m/>
    <n v="0"/>
    <m/>
    <m/>
    <m/>
    <m/>
    <m/>
    <m/>
    <m/>
    <m/>
    <x v="1"/>
    <m/>
    <m/>
    <m/>
    <m/>
    <m/>
    <b v="1"/>
    <b v="1"/>
    <b v="1"/>
    <n v="0"/>
    <n v="0"/>
  </r>
  <r>
    <n v="33"/>
    <x v="0"/>
    <x v="0"/>
    <n v="211"/>
    <x v="0"/>
    <n v="16"/>
    <s v="Far"/>
    <n v="3"/>
    <s v="Bachelor"/>
    <s v="Life Sciences"/>
    <n v="1"/>
    <n v="1758"/>
    <n v="1"/>
    <x v="3"/>
    <x v="0"/>
    <n v="74"/>
    <n v="3"/>
    <s v="High"/>
    <n v="3"/>
    <s v="Senior"/>
    <x v="0"/>
    <n v="1"/>
    <x v="3"/>
    <x v="0"/>
    <n v="8564"/>
    <x v="2"/>
    <n v="10092"/>
    <n v="2"/>
    <s v="Y"/>
    <x v="0"/>
    <n v="20"/>
    <n v="4"/>
    <s v="Exceed Expect"/>
    <n v="3"/>
    <s v="High"/>
    <n v="80"/>
    <n v="0"/>
    <s v="None"/>
    <n v="11"/>
    <s v="11-20"/>
    <n v="2"/>
    <n v="2"/>
    <x v="2"/>
    <n v="0"/>
    <s v="New Employee"/>
    <n v="0"/>
    <n v="0"/>
    <x v="0"/>
    <n v="0"/>
    <n v="0"/>
    <m/>
    <m/>
    <n v="0"/>
    <m/>
    <n v="0"/>
    <m/>
    <n v="0"/>
    <m/>
    <n v="0"/>
    <m/>
    <n v="0"/>
    <m/>
    <m/>
    <m/>
    <m/>
    <m/>
    <m/>
    <m/>
    <m/>
    <x v="2"/>
    <m/>
    <m/>
    <m/>
    <m/>
    <m/>
    <b v="1"/>
    <b v="1"/>
    <b v="1"/>
    <n v="1"/>
    <n v="1"/>
  </r>
  <r>
    <n v="38"/>
    <x v="1"/>
    <x v="1"/>
    <n v="594"/>
    <x v="1"/>
    <n v="2"/>
    <s v="Near"/>
    <n v="2"/>
    <s v="College"/>
    <s v="Medical"/>
    <n v="1"/>
    <n v="1760"/>
    <n v="3"/>
    <x v="1"/>
    <x v="0"/>
    <n v="75"/>
    <n v="2"/>
    <s v="Medium"/>
    <n v="1"/>
    <s v="Entry Level"/>
    <x v="2"/>
    <n v="2"/>
    <x v="1"/>
    <x v="1"/>
    <n v="2468"/>
    <x v="1"/>
    <n v="15963"/>
    <n v="4"/>
    <s v="Y"/>
    <x v="1"/>
    <n v="14"/>
    <n v="3"/>
    <s v="Meet Expect"/>
    <n v="2"/>
    <s v="Medium"/>
    <n v="80"/>
    <n v="1"/>
    <s v="Basic"/>
    <n v="9"/>
    <s v="6-10"/>
    <n v="4"/>
    <n v="2"/>
    <x v="2"/>
    <n v="6"/>
    <s v="Experienced"/>
    <n v="1"/>
    <n v="0"/>
    <x v="0"/>
    <n v="5"/>
    <n v="0"/>
    <m/>
    <m/>
    <n v="0"/>
    <m/>
    <n v="0"/>
    <m/>
    <n v="0"/>
    <m/>
    <n v="0"/>
    <m/>
    <n v="0"/>
    <m/>
    <m/>
    <m/>
    <m/>
    <m/>
    <m/>
    <m/>
    <m/>
    <x v="0"/>
    <m/>
    <m/>
    <m/>
    <m/>
    <m/>
    <b v="1"/>
    <b v="1"/>
    <b v="1"/>
    <n v="0"/>
    <n v="0"/>
  </r>
  <r>
    <n v="31"/>
    <x v="0"/>
    <x v="0"/>
    <n v="1079"/>
    <x v="0"/>
    <n v="16"/>
    <s v="Far"/>
    <n v="4"/>
    <s v="Master"/>
    <s v="Marketing"/>
    <n v="1"/>
    <n v="1761"/>
    <n v="1"/>
    <x v="3"/>
    <x v="1"/>
    <n v="70"/>
    <n v="3"/>
    <s v="High"/>
    <n v="3"/>
    <s v="Senior"/>
    <x v="0"/>
    <n v="3"/>
    <x v="2"/>
    <x v="1"/>
    <n v="8161"/>
    <x v="2"/>
    <n v="19002"/>
    <n v="2"/>
    <s v="Y"/>
    <x v="1"/>
    <n v="13"/>
    <n v="3"/>
    <s v="Meet Expect"/>
    <n v="1"/>
    <s v="Low"/>
    <n v="80"/>
    <n v="3"/>
    <s v="High"/>
    <n v="10"/>
    <s v="6-10"/>
    <n v="2"/>
    <n v="3"/>
    <x v="1"/>
    <n v="1"/>
    <s v="New Employee"/>
    <n v="0"/>
    <n v="0"/>
    <x v="0"/>
    <n v="0"/>
    <n v="0"/>
    <m/>
    <m/>
    <n v="0"/>
    <m/>
    <n v="0"/>
    <m/>
    <n v="0"/>
    <m/>
    <n v="0"/>
    <m/>
    <n v="0"/>
    <m/>
    <m/>
    <m/>
    <m/>
    <m/>
    <m/>
    <m/>
    <m/>
    <x v="2"/>
    <m/>
    <m/>
    <m/>
    <m/>
    <m/>
    <b v="1"/>
    <b v="1"/>
    <b v="1"/>
    <n v="1"/>
    <n v="0"/>
  </r>
  <r>
    <n v="29"/>
    <x v="1"/>
    <x v="0"/>
    <n v="590"/>
    <x v="1"/>
    <n v="4"/>
    <s v="Near"/>
    <n v="3"/>
    <s v="Bachelor"/>
    <s v="Technical Degree"/>
    <n v="1"/>
    <n v="1762"/>
    <n v="4"/>
    <x v="2"/>
    <x v="0"/>
    <n v="91"/>
    <n v="2"/>
    <s v="Medium"/>
    <n v="1"/>
    <s v="Entry Level"/>
    <x v="1"/>
    <n v="1"/>
    <x v="3"/>
    <x v="2"/>
    <n v="2109"/>
    <x v="1"/>
    <n v="10007"/>
    <n v="1"/>
    <s v="Y"/>
    <x v="1"/>
    <n v="13"/>
    <n v="3"/>
    <s v="Meet Expect"/>
    <n v="3"/>
    <s v="High"/>
    <n v="80"/>
    <n v="1"/>
    <s v="Basic"/>
    <n v="1"/>
    <s v="0-5"/>
    <n v="2"/>
    <n v="3"/>
    <x v="1"/>
    <n v="1"/>
    <s v="New Employee"/>
    <n v="0"/>
    <n v="0"/>
    <x v="0"/>
    <n v="0"/>
    <n v="0"/>
    <m/>
    <m/>
    <n v="0"/>
    <m/>
    <n v="0"/>
    <m/>
    <n v="0"/>
    <m/>
    <n v="0"/>
    <m/>
    <n v="0"/>
    <m/>
    <m/>
    <m/>
    <m/>
    <m/>
    <m/>
    <m/>
    <m/>
    <x v="2"/>
    <m/>
    <m/>
    <m/>
    <m/>
    <m/>
    <b v="1"/>
    <b v="1"/>
    <b v="1"/>
    <n v="0"/>
    <n v="0"/>
  </r>
  <r>
    <n v="30"/>
    <x v="1"/>
    <x v="0"/>
    <n v="305"/>
    <x v="1"/>
    <n v="16"/>
    <s v="Far"/>
    <n v="3"/>
    <s v="Bachelor"/>
    <s v="Life Sciences"/>
    <n v="1"/>
    <n v="1763"/>
    <n v="3"/>
    <x v="1"/>
    <x v="1"/>
    <n v="58"/>
    <n v="4"/>
    <s v="Very High"/>
    <n v="2"/>
    <s v="Junior"/>
    <x v="4"/>
    <n v="3"/>
    <x v="2"/>
    <x v="1"/>
    <n v="5294"/>
    <x v="0"/>
    <n v="9128"/>
    <n v="3"/>
    <s v="Y"/>
    <x v="1"/>
    <n v="16"/>
    <n v="3"/>
    <s v="Meet Expect"/>
    <n v="3"/>
    <s v="High"/>
    <n v="80"/>
    <n v="1"/>
    <s v="Basic"/>
    <n v="10"/>
    <s v="6-10"/>
    <n v="3"/>
    <n v="3"/>
    <x v="1"/>
    <n v="7"/>
    <s v="Experienced"/>
    <n v="0"/>
    <n v="1"/>
    <x v="1"/>
    <n v="7"/>
    <n v="0"/>
    <m/>
    <m/>
    <n v="0"/>
    <m/>
    <n v="0"/>
    <m/>
    <n v="0"/>
    <m/>
    <n v="0"/>
    <m/>
    <n v="0"/>
    <m/>
    <m/>
    <m/>
    <m/>
    <m/>
    <m/>
    <m/>
    <m/>
    <x v="2"/>
    <m/>
    <m/>
    <m/>
    <m/>
    <m/>
    <b v="1"/>
    <b v="1"/>
    <b v="1"/>
    <n v="0"/>
    <n v="0"/>
  </r>
  <r>
    <n v="32"/>
    <x v="1"/>
    <x v="2"/>
    <n v="953"/>
    <x v="1"/>
    <n v="5"/>
    <s v="Near"/>
    <n v="4"/>
    <s v="Master"/>
    <s v="Technical Degree"/>
    <n v="1"/>
    <n v="1764"/>
    <n v="2"/>
    <x v="0"/>
    <x v="1"/>
    <n v="65"/>
    <n v="3"/>
    <s v="High"/>
    <n v="1"/>
    <s v="Entry Level"/>
    <x v="1"/>
    <n v="2"/>
    <x v="1"/>
    <x v="0"/>
    <n v="2718"/>
    <x v="1"/>
    <n v="17674"/>
    <n v="2"/>
    <s v="Y"/>
    <x v="1"/>
    <n v="14"/>
    <n v="3"/>
    <s v="Meet Expect"/>
    <n v="2"/>
    <s v="Medium"/>
    <n v="80"/>
    <n v="0"/>
    <s v="None"/>
    <n v="12"/>
    <s v="11-20"/>
    <n v="3"/>
    <n v="3"/>
    <x v="1"/>
    <n v="7"/>
    <s v="Experienced"/>
    <n v="7"/>
    <n v="0"/>
    <x v="0"/>
    <n v="7"/>
    <n v="0"/>
    <m/>
    <m/>
    <n v="0"/>
    <m/>
    <n v="0"/>
    <m/>
    <n v="0"/>
    <m/>
    <n v="0"/>
    <m/>
    <n v="0"/>
    <m/>
    <m/>
    <m/>
    <m/>
    <m/>
    <m/>
    <m/>
    <m/>
    <x v="2"/>
    <m/>
    <m/>
    <m/>
    <m/>
    <m/>
    <b v="1"/>
    <b v="1"/>
    <b v="1"/>
    <n v="0"/>
    <n v="0"/>
  </r>
  <r>
    <n v="38"/>
    <x v="1"/>
    <x v="0"/>
    <n v="833"/>
    <x v="1"/>
    <n v="18"/>
    <s v="Far"/>
    <n v="3"/>
    <s v="Bachelor"/>
    <s v="Medical"/>
    <n v="1"/>
    <n v="1766"/>
    <n v="2"/>
    <x v="0"/>
    <x v="1"/>
    <n v="60"/>
    <n v="1"/>
    <s v="Low"/>
    <n v="2"/>
    <s v="Junior"/>
    <x v="4"/>
    <n v="4"/>
    <x v="0"/>
    <x v="1"/>
    <n v="5811"/>
    <x v="0"/>
    <n v="24539"/>
    <n v="3"/>
    <s v="Y"/>
    <x v="0"/>
    <n v="16"/>
    <n v="3"/>
    <s v="Meet Expect"/>
    <n v="3"/>
    <s v="High"/>
    <n v="80"/>
    <n v="1"/>
    <s v="Basic"/>
    <n v="15"/>
    <s v="11-20"/>
    <n v="2"/>
    <n v="3"/>
    <x v="1"/>
    <n v="1"/>
    <s v="New Employee"/>
    <n v="0"/>
    <n v="1"/>
    <x v="1"/>
    <n v="0"/>
    <n v="0"/>
    <m/>
    <m/>
    <n v="0"/>
    <m/>
    <n v="0"/>
    <m/>
    <n v="0"/>
    <m/>
    <n v="0"/>
    <m/>
    <n v="0"/>
    <m/>
    <m/>
    <m/>
    <m/>
    <m/>
    <m/>
    <m/>
    <m/>
    <x v="0"/>
    <m/>
    <m/>
    <m/>
    <m/>
    <m/>
    <b v="1"/>
    <b v="1"/>
    <b v="1"/>
    <n v="0"/>
    <n v="1"/>
  </r>
  <r>
    <n v="43"/>
    <x v="0"/>
    <x v="1"/>
    <n v="807"/>
    <x v="1"/>
    <n v="17"/>
    <s v="Far"/>
    <n v="3"/>
    <s v="Bachelor"/>
    <s v="Technical Degree"/>
    <n v="1"/>
    <n v="1767"/>
    <n v="3"/>
    <x v="1"/>
    <x v="1"/>
    <n v="38"/>
    <n v="2"/>
    <s v="Medium"/>
    <n v="1"/>
    <s v="Entry Level"/>
    <x v="1"/>
    <n v="3"/>
    <x v="2"/>
    <x v="1"/>
    <n v="2437"/>
    <x v="1"/>
    <n v="15587"/>
    <n v="9"/>
    <s v="Y"/>
    <x v="0"/>
    <n v="16"/>
    <n v="3"/>
    <s v="Meet Expect"/>
    <n v="4"/>
    <s v="Very High"/>
    <n v="80"/>
    <n v="1"/>
    <s v="Basic"/>
    <n v="6"/>
    <s v="6-10"/>
    <n v="4"/>
    <n v="3"/>
    <x v="1"/>
    <n v="1"/>
    <s v="New Employee"/>
    <n v="0"/>
    <n v="0"/>
    <x v="0"/>
    <n v="0"/>
    <n v="0"/>
    <m/>
    <m/>
    <n v="0"/>
    <m/>
    <n v="0"/>
    <m/>
    <n v="0"/>
    <m/>
    <n v="0"/>
    <m/>
    <n v="0"/>
    <m/>
    <m/>
    <m/>
    <m/>
    <m/>
    <m/>
    <m/>
    <m/>
    <x v="0"/>
    <m/>
    <m/>
    <m/>
    <m/>
    <m/>
    <b v="1"/>
    <b v="1"/>
    <b v="1"/>
    <n v="1"/>
    <n v="1"/>
  </r>
  <r>
    <n v="42"/>
    <x v="1"/>
    <x v="0"/>
    <n v="855"/>
    <x v="1"/>
    <n v="12"/>
    <s v="Far"/>
    <n v="3"/>
    <s v="Bachelor"/>
    <s v="Medical"/>
    <n v="1"/>
    <n v="1768"/>
    <n v="2"/>
    <x v="0"/>
    <x v="1"/>
    <n v="57"/>
    <n v="3"/>
    <s v="High"/>
    <n v="1"/>
    <s v="Entry Level"/>
    <x v="2"/>
    <n v="2"/>
    <x v="1"/>
    <x v="2"/>
    <n v="2766"/>
    <x v="1"/>
    <n v="8952"/>
    <n v="8"/>
    <s v="Y"/>
    <x v="1"/>
    <n v="22"/>
    <n v="4"/>
    <s v="Exceed Expect"/>
    <n v="2"/>
    <s v="Medium"/>
    <n v="80"/>
    <n v="3"/>
    <s v="High"/>
    <n v="7"/>
    <s v="6-10"/>
    <n v="6"/>
    <n v="2"/>
    <x v="2"/>
    <n v="5"/>
    <s v="Experienced"/>
    <n v="3"/>
    <n v="0"/>
    <x v="0"/>
    <n v="4"/>
    <n v="0"/>
    <m/>
    <m/>
    <n v="0"/>
    <m/>
    <n v="0"/>
    <m/>
    <n v="0"/>
    <m/>
    <n v="0"/>
    <m/>
    <n v="0"/>
    <m/>
    <m/>
    <m/>
    <m/>
    <m/>
    <m/>
    <m/>
    <m/>
    <x v="0"/>
    <m/>
    <m/>
    <m/>
    <m/>
    <m/>
    <b v="1"/>
    <b v="1"/>
    <b v="1"/>
    <n v="0"/>
    <n v="0"/>
  </r>
  <r>
    <n v="55"/>
    <x v="1"/>
    <x v="0"/>
    <n v="478"/>
    <x v="1"/>
    <n v="2"/>
    <s v="Near"/>
    <n v="3"/>
    <s v="Bachelor"/>
    <s v="Medical"/>
    <n v="1"/>
    <n v="1770"/>
    <n v="3"/>
    <x v="1"/>
    <x v="1"/>
    <n v="60"/>
    <n v="2"/>
    <s v="Medium"/>
    <n v="5"/>
    <s v="Director"/>
    <x v="7"/>
    <n v="1"/>
    <x v="3"/>
    <x v="1"/>
    <n v="19038"/>
    <x v="2"/>
    <n v="19805"/>
    <n v="8"/>
    <s v="Y"/>
    <x v="1"/>
    <n v="12"/>
    <n v="3"/>
    <s v="Meet Expect"/>
    <n v="2"/>
    <s v="Medium"/>
    <n v="80"/>
    <n v="3"/>
    <s v="High"/>
    <n v="34"/>
    <s v="20+"/>
    <n v="2"/>
    <n v="3"/>
    <x v="1"/>
    <n v="1"/>
    <s v="New Employee"/>
    <n v="0"/>
    <n v="0"/>
    <x v="0"/>
    <n v="0"/>
    <n v="0"/>
    <m/>
    <m/>
    <n v="0"/>
    <m/>
    <n v="0"/>
    <m/>
    <n v="0"/>
    <m/>
    <n v="0"/>
    <m/>
    <n v="0"/>
    <m/>
    <m/>
    <m/>
    <m/>
    <m/>
    <m/>
    <m/>
    <m/>
    <x v="1"/>
    <m/>
    <m/>
    <m/>
    <m/>
    <m/>
    <b v="1"/>
    <b v="1"/>
    <b v="1"/>
    <n v="0"/>
    <n v="0"/>
  </r>
  <r>
    <n v="33"/>
    <x v="1"/>
    <x v="2"/>
    <n v="775"/>
    <x v="1"/>
    <n v="4"/>
    <s v="Near"/>
    <n v="3"/>
    <s v="Bachelor"/>
    <s v="Technical Degree"/>
    <n v="1"/>
    <n v="1771"/>
    <n v="4"/>
    <x v="2"/>
    <x v="1"/>
    <n v="90"/>
    <n v="3"/>
    <s v="High"/>
    <n v="2"/>
    <s v="Junior"/>
    <x v="1"/>
    <n v="2"/>
    <x v="1"/>
    <x v="2"/>
    <n v="3055"/>
    <x v="0"/>
    <n v="6194"/>
    <n v="5"/>
    <s v="Y"/>
    <x v="1"/>
    <n v="15"/>
    <n v="3"/>
    <s v="Meet Expect"/>
    <n v="4"/>
    <s v="Very High"/>
    <n v="80"/>
    <n v="2"/>
    <s v="Medium"/>
    <n v="11"/>
    <s v="11-20"/>
    <n v="2"/>
    <n v="2"/>
    <x v="2"/>
    <n v="9"/>
    <s v="Veteran"/>
    <n v="8"/>
    <n v="1"/>
    <x v="1"/>
    <n v="7"/>
    <n v="0"/>
    <m/>
    <m/>
    <n v="0"/>
    <m/>
    <n v="0"/>
    <m/>
    <n v="0"/>
    <m/>
    <n v="0"/>
    <m/>
    <n v="0"/>
    <m/>
    <m/>
    <m/>
    <m/>
    <m/>
    <m/>
    <m/>
    <m/>
    <x v="2"/>
    <m/>
    <m/>
    <m/>
    <m/>
    <m/>
    <b v="1"/>
    <b v="1"/>
    <b v="1"/>
    <n v="0"/>
    <n v="0"/>
  </r>
  <r>
    <n v="41"/>
    <x v="1"/>
    <x v="0"/>
    <n v="548"/>
    <x v="1"/>
    <n v="9"/>
    <s v="Near"/>
    <n v="4"/>
    <s v="Master"/>
    <s v="Life Sciences"/>
    <n v="1"/>
    <n v="1772"/>
    <n v="3"/>
    <x v="1"/>
    <x v="1"/>
    <n v="94"/>
    <n v="3"/>
    <s v="High"/>
    <n v="1"/>
    <s v="Entry Level"/>
    <x v="2"/>
    <n v="1"/>
    <x v="3"/>
    <x v="2"/>
    <n v="2289"/>
    <x v="1"/>
    <n v="20520"/>
    <n v="1"/>
    <s v="Y"/>
    <x v="1"/>
    <n v="20"/>
    <n v="4"/>
    <s v="Exceed Expect"/>
    <n v="2"/>
    <s v="Medium"/>
    <n v="80"/>
    <n v="2"/>
    <s v="Medium"/>
    <n v="5"/>
    <s v="0-5"/>
    <n v="2"/>
    <n v="3"/>
    <x v="1"/>
    <n v="5"/>
    <s v="Experienced"/>
    <n v="3"/>
    <n v="0"/>
    <x v="0"/>
    <n v="4"/>
    <n v="0"/>
    <m/>
    <m/>
    <n v="0"/>
    <m/>
    <n v="0"/>
    <m/>
    <n v="0"/>
    <m/>
    <n v="0"/>
    <m/>
    <n v="0"/>
    <m/>
    <m/>
    <m/>
    <m/>
    <m/>
    <m/>
    <m/>
    <m/>
    <x v="0"/>
    <m/>
    <m/>
    <m/>
    <m/>
    <m/>
    <b v="1"/>
    <b v="1"/>
    <b v="1"/>
    <n v="0"/>
    <n v="0"/>
  </r>
  <r>
    <n v="34"/>
    <x v="1"/>
    <x v="2"/>
    <n v="1375"/>
    <x v="0"/>
    <n v="10"/>
    <s v="Near"/>
    <n v="3"/>
    <s v="Bachelor"/>
    <s v="Life Sciences"/>
    <n v="1"/>
    <n v="1774"/>
    <n v="4"/>
    <x v="2"/>
    <x v="1"/>
    <n v="87"/>
    <n v="3"/>
    <s v="High"/>
    <n v="2"/>
    <s v="Junior"/>
    <x v="0"/>
    <n v="3"/>
    <x v="2"/>
    <x v="2"/>
    <n v="4001"/>
    <x v="0"/>
    <n v="12313"/>
    <n v="1"/>
    <s v="Y"/>
    <x v="0"/>
    <n v="14"/>
    <n v="3"/>
    <s v="Meet Expect"/>
    <n v="3"/>
    <s v="High"/>
    <n v="80"/>
    <n v="1"/>
    <s v="Basic"/>
    <n v="15"/>
    <s v="11-20"/>
    <n v="3"/>
    <n v="3"/>
    <x v="1"/>
    <n v="15"/>
    <s v="Veteran"/>
    <n v="14"/>
    <n v="0"/>
    <x v="0"/>
    <n v="7"/>
    <n v="0"/>
    <m/>
    <m/>
    <n v="0"/>
    <m/>
    <n v="0"/>
    <m/>
    <n v="0"/>
    <m/>
    <n v="0"/>
    <m/>
    <n v="0"/>
    <m/>
    <m/>
    <m/>
    <m/>
    <m/>
    <m/>
    <m/>
    <m/>
    <x v="2"/>
    <m/>
    <m/>
    <m/>
    <m/>
    <m/>
    <b v="1"/>
    <b v="1"/>
    <b v="1"/>
    <n v="0"/>
    <n v="1"/>
  </r>
  <r>
    <n v="53"/>
    <x v="1"/>
    <x v="2"/>
    <n v="661"/>
    <x v="1"/>
    <n v="1"/>
    <s v="Near"/>
    <n v="4"/>
    <s v="Master"/>
    <s v="Medical"/>
    <n v="1"/>
    <n v="1775"/>
    <n v="1"/>
    <x v="3"/>
    <x v="0"/>
    <n v="60"/>
    <n v="2"/>
    <s v="Medium"/>
    <n v="4"/>
    <s v="Manager"/>
    <x v="3"/>
    <n v="3"/>
    <x v="2"/>
    <x v="1"/>
    <n v="12965"/>
    <x v="2"/>
    <n v="22308"/>
    <n v="4"/>
    <s v="Y"/>
    <x v="0"/>
    <n v="20"/>
    <n v="4"/>
    <s v="Exceed Expect"/>
    <n v="4"/>
    <s v="Very High"/>
    <n v="80"/>
    <n v="3"/>
    <s v="High"/>
    <n v="27"/>
    <s v="20+"/>
    <n v="2"/>
    <n v="2"/>
    <x v="2"/>
    <n v="3"/>
    <s v="Early Career"/>
    <n v="2"/>
    <n v="0"/>
    <x v="0"/>
    <n v="2"/>
    <n v="0"/>
    <m/>
    <m/>
    <n v="0"/>
    <m/>
    <n v="0"/>
    <m/>
    <n v="0"/>
    <m/>
    <n v="0"/>
    <m/>
    <n v="0"/>
    <m/>
    <m/>
    <m/>
    <m/>
    <m/>
    <m/>
    <m/>
    <m/>
    <x v="1"/>
    <m/>
    <m/>
    <m/>
    <m/>
    <m/>
    <b v="1"/>
    <b v="1"/>
    <b v="1"/>
    <n v="0"/>
    <n v="1"/>
  </r>
  <r>
    <n v="43"/>
    <x v="1"/>
    <x v="0"/>
    <n v="244"/>
    <x v="2"/>
    <n v="2"/>
    <s v="Near"/>
    <n v="3"/>
    <s v="Bachelor"/>
    <s v="Life Sciences"/>
    <n v="1"/>
    <n v="1778"/>
    <n v="2"/>
    <x v="0"/>
    <x v="1"/>
    <n v="97"/>
    <n v="3"/>
    <s v="High"/>
    <n v="1"/>
    <s v="Entry Level"/>
    <x v="8"/>
    <n v="4"/>
    <x v="0"/>
    <x v="0"/>
    <n v="3539"/>
    <x v="0"/>
    <n v="5033"/>
    <n v="0"/>
    <s v="Y"/>
    <x v="1"/>
    <n v="13"/>
    <n v="3"/>
    <s v="Meet Expect"/>
    <n v="2"/>
    <s v="Medium"/>
    <n v="80"/>
    <n v="0"/>
    <s v="None"/>
    <n v="10"/>
    <s v="6-10"/>
    <n v="5"/>
    <n v="3"/>
    <x v="1"/>
    <n v="9"/>
    <s v="Veteran"/>
    <n v="7"/>
    <n v="1"/>
    <x v="1"/>
    <n v="8"/>
    <n v="0"/>
    <m/>
    <m/>
    <n v="0"/>
    <m/>
    <n v="0"/>
    <m/>
    <n v="0"/>
    <m/>
    <n v="0"/>
    <m/>
    <n v="0"/>
    <m/>
    <m/>
    <m/>
    <m/>
    <m/>
    <m/>
    <m/>
    <m/>
    <x v="0"/>
    <m/>
    <m/>
    <m/>
    <m/>
    <m/>
    <b v="1"/>
    <b v="1"/>
    <b v="1"/>
    <n v="0"/>
    <n v="0"/>
  </r>
  <r>
    <n v="34"/>
    <x v="1"/>
    <x v="0"/>
    <n v="511"/>
    <x v="0"/>
    <n v="3"/>
    <s v="Near"/>
    <n v="2"/>
    <s v="College"/>
    <s v="Life Sciences"/>
    <n v="1"/>
    <n v="1779"/>
    <n v="4"/>
    <x v="2"/>
    <x v="0"/>
    <n v="32"/>
    <n v="1"/>
    <s v="Low"/>
    <n v="2"/>
    <s v="Junior"/>
    <x v="0"/>
    <n v="4"/>
    <x v="0"/>
    <x v="0"/>
    <n v="6029"/>
    <x v="0"/>
    <n v="25353"/>
    <n v="5"/>
    <s v="Y"/>
    <x v="1"/>
    <n v="12"/>
    <n v="3"/>
    <s v="Meet Expect"/>
    <n v="1"/>
    <s v="Low"/>
    <n v="80"/>
    <n v="0"/>
    <s v="None"/>
    <n v="6"/>
    <s v="6-10"/>
    <n v="3"/>
    <n v="3"/>
    <x v="1"/>
    <n v="2"/>
    <s v="Early Career"/>
    <n v="2"/>
    <n v="2"/>
    <x v="1"/>
    <n v="2"/>
    <n v="0"/>
    <m/>
    <m/>
    <n v="0"/>
    <m/>
    <n v="0"/>
    <m/>
    <n v="0"/>
    <m/>
    <n v="0"/>
    <m/>
    <n v="0"/>
    <m/>
    <m/>
    <m/>
    <m/>
    <m/>
    <m/>
    <m/>
    <m/>
    <x v="2"/>
    <m/>
    <m/>
    <m/>
    <m/>
    <m/>
    <b v="1"/>
    <b v="1"/>
    <b v="1"/>
    <n v="0"/>
    <n v="0"/>
  </r>
  <r>
    <n v="21"/>
    <x v="0"/>
    <x v="0"/>
    <n v="337"/>
    <x v="0"/>
    <n v="7"/>
    <s v="Near"/>
    <n v="1"/>
    <s v="Below College"/>
    <s v="Marketing"/>
    <n v="1"/>
    <n v="1780"/>
    <n v="2"/>
    <x v="0"/>
    <x v="1"/>
    <n v="31"/>
    <n v="3"/>
    <s v="High"/>
    <n v="1"/>
    <s v="Entry Level"/>
    <x v="6"/>
    <n v="2"/>
    <x v="1"/>
    <x v="0"/>
    <n v="2679"/>
    <x v="1"/>
    <n v="4567"/>
    <n v="1"/>
    <s v="Y"/>
    <x v="1"/>
    <n v="13"/>
    <n v="3"/>
    <s v="Meet Expect"/>
    <n v="2"/>
    <s v="Medium"/>
    <n v="80"/>
    <n v="0"/>
    <s v="None"/>
    <n v="1"/>
    <s v="0-5"/>
    <n v="3"/>
    <n v="3"/>
    <x v="1"/>
    <n v="1"/>
    <s v="New Employee"/>
    <n v="0"/>
    <n v="1"/>
    <x v="1"/>
    <n v="0"/>
    <n v="0"/>
    <m/>
    <m/>
    <n v="0"/>
    <m/>
    <n v="0"/>
    <m/>
    <n v="0"/>
    <m/>
    <n v="0"/>
    <m/>
    <n v="0"/>
    <m/>
    <m/>
    <m/>
    <m/>
    <m/>
    <m/>
    <m/>
    <m/>
    <x v="3"/>
    <m/>
    <m/>
    <m/>
    <m/>
    <m/>
    <b v="1"/>
    <b v="1"/>
    <b v="1"/>
    <n v="1"/>
    <n v="0"/>
  </r>
  <r>
    <n v="38"/>
    <x v="1"/>
    <x v="0"/>
    <n v="1153"/>
    <x v="1"/>
    <n v="6"/>
    <s v="Near"/>
    <n v="2"/>
    <s v="College"/>
    <s v="Other"/>
    <n v="1"/>
    <n v="1782"/>
    <n v="4"/>
    <x v="2"/>
    <x v="0"/>
    <n v="40"/>
    <n v="2"/>
    <s v="Medium"/>
    <n v="1"/>
    <s v="Entry Level"/>
    <x v="2"/>
    <n v="3"/>
    <x v="2"/>
    <x v="1"/>
    <n v="3702"/>
    <x v="0"/>
    <n v="16376"/>
    <n v="1"/>
    <s v="Y"/>
    <x v="1"/>
    <n v="11"/>
    <n v="3"/>
    <s v="Meet Expect"/>
    <n v="2"/>
    <s v="Medium"/>
    <n v="80"/>
    <n v="1"/>
    <s v="Basic"/>
    <n v="5"/>
    <s v="0-5"/>
    <n v="3"/>
    <n v="3"/>
    <x v="1"/>
    <n v="5"/>
    <s v="Experienced"/>
    <n v="4"/>
    <n v="0"/>
    <x v="0"/>
    <n v="4"/>
    <n v="0"/>
    <m/>
    <m/>
    <n v="0"/>
    <m/>
    <n v="0"/>
    <m/>
    <n v="0"/>
    <m/>
    <n v="0"/>
    <m/>
    <n v="0"/>
    <m/>
    <m/>
    <m/>
    <m/>
    <m/>
    <m/>
    <m/>
    <m/>
    <x v="0"/>
    <m/>
    <m/>
    <m/>
    <m/>
    <m/>
    <b v="1"/>
    <b v="1"/>
    <b v="1"/>
    <n v="0"/>
    <n v="0"/>
  </r>
  <r>
    <n v="22"/>
    <x v="0"/>
    <x v="0"/>
    <n v="1294"/>
    <x v="1"/>
    <n v="8"/>
    <s v="Near"/>
    <n v="1"/>
    <s v="Below College"/>
    <s v="Medical"/>
    <n v="1"/>
    <n v="1783"/>
    <n v="3"/>
    <x v="1"/>
    <x v="0"/>
    <n v="79"/>
    <n v="3"/>
    <s v="High"/>
    <n v="1"/>
    <s v="Entry Level"/>
    <x v="2"/>
    <n v="1"/>
    <x v="3"/>
    <x v="1"/>
    <n v="2398"/>
    <x v="1"/>
    <n v="15999"/>
    <n v="1"/>
    <s v="Y"/>
    <x v="0"/>
    <n v="17"/>
    <n v="3"/>
    <s v="Meet Expect"/>
    <n v="3"/>
    <s v="High"/>
    <n v="80"/>
    <n v="0"/>
    <s v="None"/>
    <n v="1"/>
    <s v="0-5"/>
    <n v="6"/>
    <n v="3"/>
    <x v="1"/>
    <n v="1"/>
    <s v="New Employee"/>
    <n v="0"/>
    <n v="0"/>
    <x v="0"/>
    <n v="0"/>
    <n v="0"/>
    <m/>
    <m/>
    <n v="0"/>
    <m/>
    <n v="0"/>
    <m/>
    <n v="0"/>
    <m/>
    <n v="0"/>
    <m/>
    <n v="0"/>
    <m/>
    <m/>
    <m/>
    <m/>
    <m/>
    <m/>
    <m/>
    <m/>
    <x v="3"/>
    <m/>
    <m/>
    <m/>
    <m/>
    <m/>
    <b v="1"/>
    <b v="1"/>
    <b v="1"/>
    <n v="1"/>
    <n v="1"/>
  </r>
  <r>
    <n v="31"/>
    <x v="1"/>
    <x v="0"/>
    <n v="196"/>
    <x v="0"/>
    <n v="29"/>
    <s v="Very Far"/>
    <n v="4"/>
    <s v="Master"/>
    <s v="Marketing"/>
    <n v="1"/>
    <n v="1784"/>
    <n v="1"/>
    <x v="3"/>
    <x v="0"/>
    <n v="91"/>
    <n v="2"/>
    <s v="Medium"/>
    <n v="2"/>
    <s v="Junior"/>
    <x v="0"/>
    <n v="4"/>
    <x v="0"/>
    <x v="1"/>
    <n v="5468"/>
    <x v="0"/>
    <n v="13402"/>
    <n v="1"/>
    <s v="Y"/>
    <x v="1"/>
    <n v="14"/>
    <n v="3"/>
    <s v="Meet Expect"/>
    <n v="1"/>
    <s v="Low"/>
    <n v="80"/>
    <n v="2"/>
    <s v="Medium"/>
    <n v="13"/>
    <s v="11-20"/>
    <n v="3"/>
    <n v="3"/>
    <x v="1"/>
    <n v="12"/>
    <s v="Veteran"/>
    <n v="7"/>
    <n v="5"/>
    <x v="2"/>
    <n v="7"/>
    <n v="0"/>
    <m/>
    <m/>
    <n v="0"/>
    <m/>
    <n v="0"/>
    <m/>
    <n v="0"/>
    <m/>
    <n v="0"/>
    <m/>
    <n v="0"/>
    <m/>
    <m/>
    <m/>
    <m/>
    <m/>
    <m/>
    <m/>
    <m/>
    <x v="2"/>
    <m/>
    <m/>
    <m/>
    <m/>
    <m/>
    <b v="1"/>
    <b v="1"/>
    <b v="1"/>
    <n v="0"/>
    <n v="0"/>
  </r>
  <r>
    <n v="51"/>
    <x v="1"/>
    <x v="0"/>
    <n v="942"/>
    <x v="1"/>
    <n v="3"/>
    <s v="Near"/>
    <n v="3"/>
    <s v="Bachelor"/>
    <s v="Technical Degree"/>
    <n v="1"/>
    <n v="1786"/>
    <n v="1"/>
    <x v="3"/>
    <x v="0"/>
    <n v="53"/>
    <n v="3"/>
    <s v="High"/>
    <n v="3"/>
    <s v="Senior"/>
    <x v="5"/>
    <n v="3"/>
    <x v="2"/>
    <x v="1"/>
    <n v="13116"/>
    <x v="2"/>
    <n v="22984"/>
    <n v="2"/>
    <s v="Y"/>
    <x v="1"/>
    <n v="11"/>
    <n v="3"/>
    <s v="Meet Expect"/>
    <n v="4"/>
    <s v="Very High"/>
    <n v="80"/>
    <n v="0"/>
    <s v="None"/>
    <n v="15"/>
    <s v="11-20"/>
    <n v="2"/>
    <n v="3"/>
    <x v="1"/>
    <n v="2"/>
    <s v="Early Career"/>
    <n v="2"/>
    <n v="2"/>
    <x v="1"/>
    <n v="2"/>
    <n v="0"/>
    <m/>
    <m/>
    <n v="0"/>
    <m/>
    <n v="0"/>
    <m/>
    <n v="0"/>
    <m/>
    <n v="0"/>
    <m/>
    <n v="0"/>
    <m/>
    <m/>
    <m/>
    <m/>
    <m/>
    <m/>
    <m/>
    <m/>
    <x v="1"/>
    <m/>
    <m/>
    <m/>
    <m/>
    <m/>
    <b v="1"/>
    <b v="1"/>
    <b v="1"/>
    <n v="0"/>
    <n v="0"/>
  </r>
  <r>
    <n v="37"/>
    <x v="1"/>
    <x v="0"/>
    <n v="589"/>
    <x v="0"/>
    <n v="9"/>
    <s v="Near"/>
    <n v="2"/>
    <s v="College"/>
    <s v="Marketing"/>
    <n v="1"/>
    <n v="1787"/>
    <n v="2"/>
    <x v="0"/>
    <x v="1"/>
    <n v="46"/>
    <n v="2"/>
    <s v="Medium"/>
    <n v="2"/>
    <s v="Junior"/>
    <x v="0"/>
    <n v="2"/>
    <x v="1"/>
    <x v="1"/>
    <n v="4189"/>
    <x v="0"/>
    <n v="8800"/>
    <n v="1"/>
    <s v="Y"/>
    <x v="1"/>
    <n v="14"/>
    <n v="3"/>
    <s v="Meet Expect"/>
    <n v="1"/>
    <s v="Low"/>
    <n v="80"/>
    <n v="2"/>
    <s v="Medium"/>
    <n v="5"/>
    <s v="0-5"/>
    <n v="2"/>
    <n v="3"/>
    <x v="1"/>
    <n v="5"/>
    <s v="Experienced"/>
    <n v="2"/>
    <n v="0"/>
    <x v="0"/>
    <n v="3"/>
    <n v="0"/>
    <m/>
    <m/>
    <n v="0"/>
    <m/>
    <n v="0"/>
    <m/>
    <n v="0"/>
    <m/>
    <n v="0"/>
    <m/>
    <n v="0"/>
    <m/>
    <m/>
    <m/>
    <m/>
    <m/>
    <m/>
    <m/>
    <m/>
    <x v="0"/>
    <m/>
    <m/>
    <m/>
    <m/>
    <m/>
    <b v="1"/>
    <b v="1"/>
    <b v="1"/>
    <n v="0"/>
    <n v="0"/>
  </r>
  <r>
    <n v="46"/>
    <x v="1"/>
    <x v="0"/>
    <n v="734"/>
    <x v="1"/>
    <n v="2"/>
    <s v="Near"/>
    <n v="4"/>
    <s v="Master"/>
    <s v="Medical"/>
    <n v="1"/>
    <n v="1789"/>
    <n v="3"/>
    <x v="1"/>
    <x v="1"/>
    <n v="46"/>
    <n v="3"/>
    <s v="High"/>
    <n v="5"/>
    <s v="Director"/>
    <x v="7"/>
    <n v="4"/>
    <x v="0"/>
    <x v="2"/>
    <n v="19328"/>
    <x v="2"/>
    <n v="14218"/>
    <n v="7"/>
    <s v="Y"/>
    <x v="0"/>
    <n v="17"/>
    <n v="3"/>
    <s v="Meet Expect"/>
    <n v="3"/>
    <s v="High"/>
    <n v="80"/>
    <n v="1"/>
    <s v="Basic"/>
    <n v="24"/>
    <s v="20+"/>
    <n v="3"/>
    <n v="3"/>
    <x v="1"/>
    <n v="2"/>
    <s v="Early Career"/>
    <n v="1"/>
    <n v="2"/>
    <x v="1"/>
    <n v="2"/>
    <n v="0"/>
    <m/>
    <m/>
    <n v="0"/>
    <m/>
    <n v="0"/>
    <m/>
    <n v="0"/>
    <m/>
    <n v="0"/>
    <m/>
    <n v="0"/>
    <m/>
    <m/>
    <m/>
    <m/>
    <m/>
    <m/>
    <m/>
    <m/>
    <x v="1"/>
    <m/>
    <m/>
    <m/>
    <m/>
    <m/>
    <b v="1"/>
    <b v="1"/>
    <b v="1"/>
    <n v="0"/>
    <n v="1"/>
  </r>
  <r>
    <n v="36"/>
    <x v="1"/>
    <x v="0"/>
    <n v="1383"/>
    <x v="1"/>
    <n v="10"/>
    <s v="Near"/>
    <n v="3"/>
    <s v="Bachelor"/>
    <s v="Life Sciences"/>
    <n v="1"/>
    <n v="1790"/>
    <n v="4"/>
    <x v="2"/>
    <x v="1"/>
    <n v="90"/>
    <n v="3"/>
    <s v="High"/>
    <n v="3"/>
    <s v="Senior"/>
    <x v="4"/>
    <n v="1"/>
    <x v="3"/>
    <x v="1"/>
    <n v="8321"/>
    <x v="2"/>
    <n v="25949"/>
    <n v="7"/>
    <s v="Y"/>
    <x v="0"/>
    <n v="13"/>
    <n v="3"/>
    <s v="Meet Expect"/>
    <n v="4"/>
    <s v="Very High"/>
    <n v="80"/>
    <n v="1"/>
    <s v="Basic"/>
    <n v="15"/>
    <s v="11-20"/>
    <n v="1"/>
    <n v="3"/>
    <x v="1"/>
    <n v="12"/>
    <s v="Veteran"/>
    <n v="8"/>
    <n v="5"/>
    <x v="2"/>
    <n v="7"/>
    <n v="0"/>
    <m/>
    <m/>
    <n v="0"/>
    <m/>
    <n v="0"/>
    <m/>
    <n v="0"/>
    <m/>
    <n v="0"/>
    <m/>
    <n v="0"/>
    <m/>
    <m/>
    <m/>
    <m/>
    <m/>
    <m/>
    <m/>
    <m/>
    <x v="0"/>
    <m/>
    <m/>
    <m/>
    <m/>
    <m/>
    <b v="1"/>
    <b v="1"/>
    <b v="1"/>
    <n v="0"/>
    <n v="1"/>
  </r>
  <r>
    <n v="44"/>
    <x v="0"/>
    <x v="1"/>
    <n v="429"/>
    <x v="1"/>
    <n v="1"/>
    <s v="Near"/>
    <n v="2"/>
    <s v="College"/>
    <s v="Medical"/>
    <n v="1"/>
    <n v="1792"/>
    <n v="3"/>
    <x v="1"/>
    <x v="1"/>
    <n v="99"/>
    <n v="3"/>
    <s v="High"/>
    <n v="1"/>
    <s v="Entry Level"/>
    <x v="1"/>
    <n v="2"/>
    <x v="1"/>
    <x v="2"/>
    <n v="2342"/>
    <x v="1"/>
    <n v="11092"/>
    <n v="1"/>
    <s v="Y"/>
    <x v="0"/>
    <n v="12"/>
    <n v="3"/>
    <s v="Meet Expect"/>
    <n v="3"/>
    <s v="High"/>
    <n v="80"/>
    <n v="3"/>
    <s v="High"/>
    <n v="6"/>
    <s v="6-10"/>
    <n v="2"/>
    <n v="2"/>
    <x v="2"/>
    <n v="5"/>
    <s v="Experienced"/>
    <n v="3"/>
    <n v="2"/>
    <x v="1"/>
    <n v="3"/>
    <n v="0"/>
    <m/>
    <m/>
    <n v="0"/>
    <m/>
    <n v="0"/>
    <m/>
    <n v="0"/>
    <m/>
    <n v="0"/>
    <m/>
    <n v="0"/>
    <m/>
    <m/>
    <m/>
    <m/>
    <m/>
    <m/>
    <m/>
    <m/>
    <x v="0"/>
    <m/>
    <m/>
    <m/>
    <m/>
    <m/>
    <b v="1"/>
    <b v="1"/>
    <b v="1"/>
    <n v="1"/>
    <n v="1"/>
  </r>
  <r>
    <n v="37"/>
    <x v="1"/>
    <x v="0"/>
    <n v="1239"/>
    <x v="2"/>
    <n v="8"/>
    <s v="Near"/>
    <n v="2"/>
    <s v="College"/>
    <s v="Other"/>
    <n v="1"/>
    <n v="1794"/>
    <n v="3"/>
    <x v="1"/>
    <x v="1"/>
    <n v="89"/>
    <n v="3"/>
    <s v="High"/>
    <n v="2"/>
    <s v="Junior"/>
    <x v="8"/>
    <n v="2"/>
    <x v="1"/>
    <x v="2"/>
    <n v="4071"/>
    <x v="0"/>
    <n v="12832"/>
    <n v="2"/>
    <s v="Y"/>
    <x v="1"/>
    <n v="13"/>
    <n v="3"/>
    <s v="Meet Expect"/>
    <n v="3"/>
    <s v="High"/>
    <n v="80"/>
    <n v="0"/>
    <s v="None"/>
    <n v="19"/>
    <s v="11-20"/>
    <n v="4"/>
    <n v="2"/>
    <x v="2"/>
    <n v="10"/>
    <s v="Veteran"/>
    <n v="0"/>
    <n v="4"/>
    <x v="2"/>
    <n v="7"/>
    <n v="0"/>
    <m/>
    <m/>
    <n v="0"/>
    <m/>
    <n v="0"/>
    <m/>
    <n v="0"/>
    <m/>
    <n v="0"/>
    <m/>
    <n v="0"/>
    <m/>
    <m/>
    <m/>
    <m/>
    <m/>
    <m/>
    <m/>
    <m/>
    <x v="0"/>
    <m/>
    <m/>
    <m/>
    <m/>
    <m/>
    <b v="1"/>
    <b v="1"/>
    <b v="1"/>
    <n v="0"/>
    <n v="0"/>
  </r>
  <r>
    <n v="35"/>
    <x v="0"/>
    <x v="0"/>
    <n v="303"/>
    <x v="0"/>
    <n v="27"/>
    <s v="Very Far"/>
    <n v="3"/>
    <s v="Bachelor"/>
    <s v="Life Sciences"/>
    <n v="1"/>
    <n v="1797"/>
    <n v="3"/>
    <x v="1"/>
    <x v="1"/>
    <n v="84"/>
    <n v="3"/>
    <s v="High"/>
    <n v="2"/>
    <s v="Junior"/>
    <x v="0"/>
    <n v="4"/>
    <x v="0"/>
    <x v="0"/>
    <n v="5813"/>
    <x v="0"/>
    <n v="13492"/>
    <n v="1"/>
    <s v="Y"/>
    <x v="0"/>
    <n v="18"/>
    <n v="3"/>
    <s v="Meet Expect"/>
    <n v="4"/>
    <s v="Very High"/>
    <n v="80"/>
    <n v="0"/>
    <s v="None"/>
    <n v="10"/>
    <s v="6-10"/>
    <n v="2"/>
    <n v="3"/>
    <x v="1"/>
    <n v="10"/>
    <s v="Veteran"/>
    <n v="7"/>
    <n v="7"/>
    <x v="2"/>
    <n v="7"/>
    <n v="0"/>
    <m/>
    <m/>
    <n v="0"/>
    <m/>
    <n v="0"/>
    <m/>
    <n v="0"/>
    <m/>
    <n v="0"/>
    <m/>
    <n v="0"/>
    <m/>
    <m/>
    <m/>
    <m/>
    <m/>
    <m/>
    <m/>
    <m/>
    <x v="2"/>
    <m/>
    <m/>
    <m/>
    <m/>
    <m/>
    <b v="1"/>
    <b v="1"/>
    <b v="1"/>
    <n v="1"/>
    <n v="1"/>
  </r>
  <r>
    <n v="33"/>
    <x v="1"/>
    <x v="0"/>
    <n v="867"/>
    <x v="1"/>
    <n v="8"/>
    <s v="Near"/>
    <n v="4"/>
    <s v="Master"/>
    <s v="Life Sciences"/>
    <n v="1"/>
    <n v="1798"/>
    <n v="4"/>
    <x v="2"/>
    <x v="1"/>
    <n v="90"/>
    <n v="4"/>
    <s v="Very High"/>
    <n v="1"/>
    <s v="Entry Level"/>
    <x v="1"/>
    <n v="1"/>
    <x v="3"/>
    <x v="1"/>
    <n v="3143"/>
    <x v="0"/>
    <n v="6076"/>
    <n v="6"/>
    <s v="Y"/>
    <x v="1"/>
    <n v="19"/>
    <n v="3"/>
    <s v="Meet Expect"/>
    <n v="2"/>
    <s v="Medium"/>
    <n v="80"/>
    <n v="1"/>
    <s v="Basic"/>
    <n v="14"/>
    <s v="11-20"/>
    <n v="1"/>
    <n v="3"/>
    <x v="1"/>
    <n v="10"/>
    <s v="Veteran"/>
    <n v="8"/>
    <n v="7"/>
    <x v="2"/>
    <n v="6"/>
    <n v="0"/>
    <m/>
    <m/>
    <n v="0"/>
    <m/>
    <n v="0"/>
    <m/>
    <n v="0"/>
    <m/>
    <n v="0"/>
    <m/>
    <n v="0"/>
    <m/>
    <m/>
    <m/>
    <m/>
    <m/>
    <m/>
    <m/>
    <m/>
    <x v="2"/>
    <m/>
    <m/>
    <m/>
    <m/>
    <m/>
    <b v="1"/>
    <b v="1"/>
    <b v="1"/>
    <n v="0"/>
    <n v="0"/>
  </r>
  <r>
    <n v="28"/>
    <x v="1"/>
    <x v="0"/>
    <n v="1181"/>
    <x v="1"/>
    <n v="1"/>
    <s v="Near"/>
    <n v="3"/>
    <s v="Bachelor"/>
    <s v="Life Sciences"/>
    <n v="1"/>
    <n v="1799"/>
    <n v="3"/>
    <x v="1"/>
    <x v="1"/>
    <n v="82"/>
    <n v="3"/>
    <s v="High"/>
    <n v="1"/>
    <s v="Entry Level"/>
    <x v="1"/>
    <n v="4"/>
    <x v="0"/>
    <x v="1"/>
    <n v="2044"/>
    <x v="1"/>
    <n v="5531"/>
    <n v="1"/>
    <s v="Y"/>
    <x v="1"/>
    <n v="11"/>
    <n v="3"/>
    <s v="Meet Expect"/>
    <n v="3"/>
    <s v="High"/>
    <n v="80"/>
    <n v="1"/>
    <s v="Basic"/>
    <n v="5"/>
    <s v="0-5"/>
    <n v="6"/>
    <n v="4"/>
    <x v="3"/>
    <n v="5"/>
    <s v="Experienced"/>
    <n v="3"/>
    <n v="0"/>
    <x v="0"/>
    <n v="3"/>
    <n v="0"/>
    <m/>
    <m/>
    <n v="0"/>
    <m/>
    <n v="0"/>
    <m/>
    <n v="0"/>
    <m/>
    <n v="0"/>
    <m/>
    <n v="0"/>
    <m/>
    <m/>
    <m/>
    <m/>
    <m/>
    <m/>
    <m/>
    <m/>
    <x v="2"/>
    <m/>
    <m/>
    <m/>
    <m/>
    <m/>
    <b v="1"/>
    <b v="1"/>
    <b v="1"/>
    <n v="0"/>
    <n v="0"/>
  </r>
  <r>
    <n v="39"/>
    <x v="1"/>
    <x v="0"/>
    <n v="1253"/>
    <x v="1"/>
    <n v="10"/>
    <s v="Near"/>
    <n v="1"/>
    <s v="Below College"/>
    <s v="Medical"/>
    <n v="1"/>
    <n v="1800"/>
    <n v="3"/>
    <x v="1"/>
    <x v="1"/>
    <n v="65"/>
    <n v="3"/>
    <s v="High"/>
    <n v="3"/>
    <s v="Senior"/>
    <x v="7"/>
    <n v="3"/>
    <x v="2"/>
    <x v="0"/>
    <n v="13464"/>
    <x v="2"/>
    <n v="7914"/>
    <n v="7"/>
    <s v="Y"/>
    <x v="1"/>
    <n v="21"/>
    <n v="4"/>
    <s v="Exceed Expect"/>
    <n v="3"/>
    <s v="High"/>
    <n v="80"/>
    <n v="0"/>
    <s v="None"/>
    <n v="9"/>
    <s v="6-10"/>
    <n v="3"/>
    <n v="3"/>
    <x v="1"/>
    <n v="4"/>
    <s v="Experienced"/>
    <n v="3"/>
    <n v="2"/>
    <x v="1"/>
    <n v="2"/>
    <n v="0"/>
    <m/>
    <m/>
    <n v="0"/>
    <m/>
    <n v="0"/>
    <m/>
    <n v="0"/>
    <m/>
    <n v="0"/>
    <m/>
    <n v="0"/>
    <m/>
    <m/>
    <m/>
    <m/>
    <m/>
    <m/>
    <m/>
    <m/>
    <x v="0"/>
    <m/>
    <m/>
    <m/>
    <m/>
    <m/>
    <b v="1"/>
    <b v="1"/>
    <b v="1"/>
    <n v="0"/>
    <n v="0"/>
  </r>
  <r>
    <n v="46"/>
    <x v="1"/>
    <x v="2"/>
    <n v="849"/>
    <x v="0"/>
    <n v="26"/>
    <s v="Very Far"/>
    <n v="2"/>
    <s v="College"/>
    <s v="Life Sciences"/>
    <n v="1"/>
    <n v="1801"/>
    <n v="2"/>
    <x v="0"/>
    <x v="1"/>
    <n v="98"/>
    <n v="2"/>
    <s v="Medium"/>
    <n v="2"/>
    <s v="Junior"/>
    <x v="0"/>
    <n v="2"/>
    <x v="1"/>
    <x v="0"/>
    <n v="7991"/>
    <x v="2"/>
    <n v="25166"/>
    <n v="8"/>
    <s v="Y"/>
    <x v="1"/>
    <n v="15"/>
    <n v="3"/>
    <s v="Meet Expect"/>
    <n v="3"/>
    <s v="High"/>
    <n v="80"/>
    <n v="0"/>
    <s v="None"/>
    <n v="6"/>
    <s v="6-10"/>
    <n v="3"/>
    <n v="3"/>
    <x v="1"/>
    <n v="2"/>
    <s v="Early Career"/>
    <n v="2"/>
    <n v="2"/>
    <x v="1"/>
    <n v="2"/>
    <n v="0"/>
    <m/>
    <m/>
    <n v="0"/>
    <m/>
    <n v="0"/>
    <m/>
    <n v="0"/>
    <m/>
    <n v="0"/>
    <m/>
    <n v="0"/>
    <m/>
    <m/>
    <m/>
    <m/>
    <m/>
    <m/>
    <m/>
    <m/>
    <x v="1"/>
    <m/>
    <m/>
    <m/>
    <m/>
    <m/>
    <b v="1"/>
    <b v="1"/>
    <b v="1"/>
    <n v="0"/>
    <n v="0"/>
  </r>
  <r>
    <n v="40"/>
    <x v="1"/>
    <x v="0"/>
    <n v="616"/>
    <x v="1"/>
    <n v="2"/>
    <s v="Near"/>
    <n v="2"/>
    <s v="College"/>
    <s v="Life Sciences"/>
    <n v="1"/>
    <n v="1802"/>
    <n v="3"/>
    <x v="1"/>
    <x v="0"/>
    <n v="99"/>
    <n v="3"/>
    <s v="High"/>
    <n v="1"/>
    <s v="Entry Level"/>
    <x v="2"/>
    <n v="1"/>
    <x v="3"/>
    <x v="1"/>
    <n v="3377"/>
    <x v="0"/>
    <n v="25605"/>
    <n v="4"/>
    <s v="Y"/>
    <x v="1"/>
    <n v="17"/>
    <n v="3"/>
    <s v="Meet Expect"/>
    <n v="4"/>
    <s v="Very High"/>
    <n v="80"/>
    <n v="1"/>
    <s v="Basic"/>
    <n v="7"/>
    <s v="6-10"/>
    <n v="5"/>
    <n v="2"/>
    <x v="2"/>
    <n v="4"/>
    <s v="Experienced"/>
    <n v="3"/>
    <n v="0"/>
    <x v="0"/>
    <n v="2"/>
    <n v="0"/>
    <m/>
    <m/>
    <n v="0"/>
    <m/>
    <n v="0"/>
    <m/>
    <n v="0"/>
    <m/>
    <n v="0"/>
    <m/>
    <n v="0"/>
    <m/>
    <m/>
    <m/>
    <m/>
    <m/>
    <m/>
    <m/>
    <m/>
    <x v="0"/>
    <m/>
    <m/>
    <m/>
    <m/>
    <m/>
    <b v="1"/>
    <b v="1"/>
    <b v="1"/>
    <n v="0"/>
    <n v="0"/>
  </r>
  <r>
    <n v="42"/>
    <x v="1"/>
    <x v="0"/>
    <n v="1128"/>
    <x v="1"/>
    <n v="13"/>
    <s v="Far"/>
    <n v="3"/>
    <s v="Bachelor"/>
    <s v="Medical"/>
    <n v="1"/>
    <n v="1803"/>
    <n v="2"/>
    <x v="0"/>
    <x v="1"/>
    <n v="95"/>
    <n v="4"/>
    <s v="Very High"/>
    <n v="2"/>
    <s v="Junior"/>
    <x v="4"/>
    <n v="1"/>
    <x v="3"/>
    <x v="1"/>
    <n v="5538"/>
    <x v="0"/>
    <n v="5696"/>
    <n v="5"/>
    <s v="Y"/>
    <x v="1"/>
    <n v="18"/>
    <n v="3"/>
    <s v="Meet Expect"/>
    <n v="3"/>
    <s v="High"/>
    <n v="80"/>
    <n v="2"/>
    <s v="Medium"/>
    <n v="10"/>
    <s v="6-10"/>
    <n v="2"/>
    <n v="2"/>
    <x v="2"/>
    <n v="0"/>
    <s v="New Employee"/>
    <n v="0"/>
    <n v="0"/>
    <x v="0"/>
    <n v="0"/>
    <n v="0"/>
    <m/>
    <m/>
    <n v="0"/>
    <m/>
    <n v="0"/>
    <m/>
    <n v="0"/>
    <m/>
    <n v="0"/>
    <m/>
    <n v="0"/>
    <m/>
    <m/>
    <m/>
    <m/>
    <m/>
    <m/>
    <m/>
    <m/>
    <x v="0"/>
    <m/>
    <m/>
    <m/>
    <m/>
    <m/>
    <b v="1"/>
    <b v="1"/>
    <b v="1"/>
    <n v="0"/>
    <n v="0"/>
  </r>
  <r>
    <n v="35"/>
    <x v="1"/>
    <x v="2"/>
    <n v="1180"/>
    <x v="1"/>
    <n v="2"/>
    <s v="Near"/>
    <n v="2"/>
    <s v="College"/>
    <s v="Medical"/>
    <n v="1"/>
    <n v="1804"/>
    <n v="2"/>
    <x v="0"/>
    <x v="1"/>
    <n v="90"/>
    <n v="3"/>
    <s v="High"/>
    <n v="2"/>
    <s v="Junior"/>
    <x v="3"/>
    <n v="4"/>
    <x v="0"/>
    <x v="2"/>
    <n v="5762"/>
    <x v="0"/>
    <n v="24442"/>
    <n v="2"/>
    <s v="Y"/>
    <x v="1"/>
    <n v="14"/>
    <n v="3"/>
    <s v="Meet Expect"/>
    <n v="3"/>
    <s v="High"/>
    <n v="80"/>
    <n v="1"/>
    <s v="Basic"/>
    <n v="15"/>
    <s v="11-20"/>
    <n v="6"/>
    <n v="3"/>
    <x v="1"/>
    <n v="7"/>
    <s v="Experienced"/>
    <n v="7"/>
    <n v="1"/>
    <x v="1"/>
    <n v="7"/>
    <n v="0"/>
    <m/>
    <m/>
    <n v="0"/>
    <m/>
    <n v="0"/>
    <m/>
    <n v="0"/>
    <m/>
    <n v="0"/>
    <m/>
    <n v="0"/>
    <m/>
    <m/>
    <m/>
    <m/>
    <m/>
    <m/>
    <m/>
    <m/>
    <x v="2"/>
    <m/>
    <m/>
    <m/>
    <m/>
    <m/>
    <b v="1"/>
    <b v="1"/>
    <b v="1"/>
    <n v="0"/>
    <n v="0"/>
  </r>
  <r>
    <n v="38"/>
    <x v="1"/>
    <x v="2"/>
    <n v="1336"/>
    <x v="2"/>
    <n v="2"/>
    <s v="Near"/>
    <n v="3"/>
    <s v="Bachelor"/>
    <s v="Human Resources"/>
    <n v="1"/>
    <n v="1805"/>
    <n v="1"/>
    <x v="3"/>
    <x v="1"/>
    <n v="100"/>
    <n v="3"/>
    <s v="High"/>
    <n v="1"/>
    <s v="Entry Level"/>
    <x v="8"/>
    <n v="2"/>
    <x v="1"/>
    <x v="2"/>
    <n v="2592"/>
    <x v="1"/>
    <n v="7129"/>
    <n v="5"/>
    <s v="Y"/>
    <x v="1"/>
    <n v="13"/>
    <n v="3"/>
    <s v="Meet Expect"/>
    <n v="4"/>
    <s v="Very High"/>
    <n v="80"/>
    <n v="3"/>
    <s v="High"/>
    <n v="13"/>
    <s v="11-20"/>
    <n v="3"/>
    <n v="3"/>
    <x v="1"/>
    <n v="11"/>
    <s v="Veteran"/>
    <n v="10"/>
    <n v="3"/>
    <x v="1"/>
    <n v="8"/>
    <n v="0"/>
    <m/>
    <m/>
    <n v="0"/>
    <m/>
    <n v="0"/>
    <m/>
    <n v="0"/>
    <m/>
    <n v="0"/>
    <m/>
    <n v="0"/>
    <m/>
    <m/>
    <m/>
    <m/>
    <m/>
    <m/>
    <m/>
    <m/>
    <x v="0"/>
    <m/>
    <m/>
    <m/>
    <m/>
    <m/>
    <b v="1"/>
    <b v="1"/>
    <b v="1"/>
    <n v="0"/>
    <n v="0"/>
  </r>
  <r>
    <n v="34"/>
    <x v="0"/>
    <x v="1"/>
    <n v="234"/>
    <x v="1"/>
    <n v="9"/>
    <s v="Near"/>
    <n v="4"/>
    <s v="Master"/>
    <s v="Life Sciences"/>
    <n v="1"/>
    <n v="1807"/>
    <n v="4"/>
    <x v="2"/>
    <x v="1"/>
    <n v="93"/>
    <n v="3"/>
    <s v="High"/>
    <n v="2"/>
    <s v="Junior"/>
    <x v="2"/>
    <n v="1"/>
    <x v="3"/>
    <x v="1"/>
    <n v="5346"/>
    <x v="0"/>
    <n v="6208"/>
    <n v="4"/>
    <s v="Y"/>
    <x v="1"/>
    <n v="17"/>
    <n v="3"/>
    <s v="Meet Expect"/>
    <n v="3"/>
    <s v="High"/>
    <n v="80"/>
    <n v="1"/>
    <s v="Basic"/>
    <n v="11"/>
    <s v="11-20"/>
    <n v="3"/>
    <n v="2"/>
    <x v="2"/>
    <n v="7"/>
    <s v="Experienced"/>
    <n v="1"/>
    <n v="0"/>
    <x v="0"/>
    <n v="7"/>
    <n v="0"/>
    <m/>
    <m/>
    <n v="0"/>
    <m/>
    <n v="0"/>
    <m/>
    <n v="0"/>
    <m/>
    <n v="0"/>
    <m/>
    <n v="0"/>
    <m/>
    <m/>
    <m/>
    <m/>
    <m/>
    <m/>
    <m/>
    <m/>
    <x v="2"/>
    <m/>
    <m/>
    <m/>
    <m/>
    <m/>
    <b v="1"/>
    <b v="1"/>
    <b v="1"/>
    <n v="1"/>
    <n v="0"/>
  </r>
  <r>
    <n v="37"/>
    <x v="0"/>
    <x v="0"/>
    <n v="370"/>
    <x v="1"/>
    <n v="10"/>
    <s v="Near"/>
    <n v="4"/>
    <s v="Master"/>
    <s v="Medical"/>
    <n v="1"/>
    <n v="1809"/>
    <n v="4"/>
    <x v="2"/>
    <x v="1"/>
    <n v="58"/>
    <n v="3"/>
    <s v="High"/>
    <n v="2"/>
    <s v="Junior"/>
    <x v="3"/>
    <n v="1"/>
    <x v="3"/>
    <x v="0"/>
    <n v="4213"/>
    <x v="0"/>
    <n v="4992"/>
    <n v="1"/>
    <s v="Y"/>
    <x v="1"/>
    <n v="15"/>
    <n v="3"/>
    <s v="Meet Expect"/>
    <n v="2"/>
    <s v="Medium"/>
    <n v="80"/>
    <n v="0"/>
    <s v="None"/>
    <n v="10"/>
    <s v="6-10"/>
    <n v="4"/>
    <n v="1"/>
    <x v="0"/>
    <n v="10"/>
    <s v="Veteran"/>
    <n v="3"/>
    <n v="0"/>
    <x v="0"/>
    <n v="8"/>
    <n v="0"/>
    <m/>
    <m/>
    <n v="0"/>
    <m/>
    <n v="0"/>
    <m/>
    <n v="0"/>
    <m/>
    <n v="0"/>
    <m/>
    <n v="0"/>
    <m/>
    <m/>
    <m/>
    <m/>
    <m/>
    <m/>
    <m/>
    <m/>
    <x v="0"/>
    <m/>
    <m/>
    <m/>
    <m/>
    <m/>
    <b v="1"/>
    <b v="1"/>
    <b v="1"/>
    <n v="1"/>
    <n v="0"/>
  </r>
  <r>
    <n v="39"/>
    <x v="1"/>
    <x v="1"/>
    <n v="766"/>
    <x v="0"/>
    <n v="20"/>
    <s v="Far"/>
    <n v="3"/>
    <s v="Bachelor"/>
    <s v="Life Sciences"/>
    <n v="1"/>
    <n v="1812"/>
    <n v="3"/>
    <x v="1"/>
    <x v="1"/>
    <n v="83"/>
    <n v="3"/>
    <s v="High"/>
    <n v="2"/>
    <s v="Junior"/>
    <x v="0"/>
    <n v="4"/>
    <x v="0"/>
    <x v="2"/>
    <n v="4127"/>
    <x v="0"/>
    <n v="19188"/>
    <n v="2"/>
    <s v="Y"/>
    <x v="1"/>
    <n v="18"/>
    <n v="3"/>
    <s v="Meet Expect"/>
    <n v="4"/>
    <s v="Very High"/>
    <n v="80"/>
    <n v="1"/>
    <s v="Basic"/>
    <n v="7"/>
    <s v="6-10"/>
    <n v="6"/>
    <n v="3"/>
    <x v="1"/>
    <n v="2"/>
    <s v="Early Career"/>
    <n v="1"/>
    <n v="2"/>
    <x v="1"/>
    <n v="2"/>
    <n v="0"/>
    <m/>
    <m/>
    <n v="0"/>
    <m/>
    <n v="0"/>
    <m/>
    <n v="0"/>
    <m/>
    <n v="0"/>
    <m/>
    <n v="0"/>
    <m/>
    <m/>
    <m/>
    <m/>
    <m/>
    <m/>
    <m/>
    <m/>
    <x v="0"/>
    <m/>
    <m/>
    <m/>
    <m/>
    <m/>
    <b v="1"/>
    <b v="1"/>
    <b v="1"/>
    <n v="0"/>
    <n v="0"/>
  </r>
  <r>
    <n v="43"/>
    <x v="1"/>
    <x v="2"/>
    <n v="343"/>
    <x v="1"/>
    <n v="9"/>
    <s v="Near"/>
    <n v="3"/>
    <s v="Bachelor"/>
    <s v="Life Sciences"/>
    <n v="1"/>
    <n v="1813"/>
    <n v="1"/>
    <x v="3"/>
    <x v="1"/>
    <n v="52"/>
    <n v="3"/>
    <s v="High"/>
    <n v="1"/>
    <s v="Entry Level"/>
    <x v="1"/>
    <n v="3"/>
    <x v="2"/>
    <x v="0"/>
    <n v="2438"/>
    <x v="1"/>
    <n v="24978"/>
    <n v="4"/>
    <s v="Y"/>
    <x v="1"/>
    <n v="13"/>
    <n v="3"/>
    <s v="Meet Expect"/>
    <n v="3"/>
    <s v="High"/>
    <n v="80"/>
    <n v="0"/>
    <s v="None"/>
    <n v="7"/>
    <s v="6-10"/>
    <n v="2"/>
    <n v="2"/>
    <x v="2"/>
    <n v="3"/>
    <s v="Early Career"/>
    <n v="2"/>
    <n v="1"/>
    <x v="1"/>
    <n v="2"/>
    <n v="0"/>
    <m/>
    <m/>
    <n v="0"/>
    <m/>
    <n v="0"/>
    <m/>
    <n v="0"/>
    <m/>
    <n v="0"/>
    <m/>
    <n v="0"/>
    <m/>
    <m/>
    <m/>
    <m/>
    <m/>
    <m/>
    <m/>
    <m/>
    <x v="0"/>
    <m/>
    <m/>
    <m/>
    <m/>
    <m/>
    <b v="1"/>
    <b v="1"/>
    <b v="1"/>
    <n v="0"/>
    <n v="0"/>
  </r>
  <r>
    <n v="41"/>
    <x v="1"/>
    <x v="0"/>
    <n v="447"/>
    <x v="1"/>
    <n v="5"/>
    <s v="Near"/>
    <n v="3"/>
    <s v="Bachelor"/>
    <s v="Life Sciences"/>
    <n v="1"/>
    <n v="1814"/>
    <n v="2"/>
    <x v="0"/>
    <x v="1"/>
    <n v="85"/>
    <n v="4"/>
    <s v="Very High"/>
    <n v="2"/>
    <s v="Junior"/>
    <x v="4"/>
    <n v="2"/>
    <x v="1"/>
    <x v="0"/>
    <n v="6870"/>
    <x v="0"/>
    <n v="15530"/>
    <n v="3"/>
    <s v="Y"/>
    <x v="1"/>
    <n v="12"/>
    <n v="3"/>
    <s v="Meet Expect"/>
    <n v="1"/>
    <s v="Low"/>
    <n v="80"/>
    <n v="0"/>
    <s v="None"/>
    <n v="11"/>
    <s v="11-20"/>
    <n v="3"/>
    <n v="1"/>
    <x v="0"/>
    <n v="3"/>
    <s v="Early Career"/>
    <n v="2"/>
    <n v="1"/>
    <x v="1"/>
    <n v="2"/>
    <n v="0"/>
    <m/>
    <m/>
    <n v="0"/>
    <m/>
    <n v="0"/>
    <m/>
    <n v="0"/>
    <m/>
    <n v="0"/>
    <m/>
    <n v="0"/>
    <m/>
    <m/>
    <m/>
    <m/>
    <m/>
    <m/>
    <m/>
    <m/>
    <x v="0"/>
    <m/>
    <m/>
    <m/>
    <m/>
    <m/>
    <b v="1"/>
    <b v="1"/>
    <b v="1"/>
    <n v="0"/>
    <n v="0"/>
  </r>
  <r>
    <n v="41"/>
    <x v="1"/>
    <x v="0"/>
    <n v="796"/>
    <x v="0"/>
    <n v="4"/>
    <s v="Near"/>
    <n v="1"/>
    <s v="Below College"/>
    <s v="Marketing"/>
    <n v="1"/>
    <n v="1815"/>
    <n v="3"/>
    <x v="1"/>
    <x v="0"/>
    <n v="81"/>
    <n v="3"/>
    <s v="High"/>
    <n v="3"/>
    <s v="Senior"/>
    <x v="0"/>
    <n v="3"/>
    <x v="2"/>
    <x v="2"/>
    <n v="10447"/>
    <x v="2"/>
    <n v="26458"/>
    <n v="0"/>
    <s v="Y"/>
    <x v="0"/>
    <n v="13"/>
    <n v="3"/>
    <s v="Meet Expect"/>
    <n v="4"/>
    <s v="Very High"/>
    <n v="80"/>
    <n v="1"/>
    <s v="Basic"/>
    <n v="23"/>
    <s v="20+"/>
    <n v="3"/>
    <n v="4"/>
    <x v="3"/>
    <n v="22"/>
    <s v="Veteran"/>
    <n v="14"/>
    <n v="13"/>
    <x v="2"/>
    <n v="5"/>
    <n v="0"/>
    <m/>
    <m/>
    <n v="0"/>
    <m/>
    <n v="0"/>
    <m/>
    <n v="0"/>
    <m/>
    <n v="0"/>
    <m/>
    <n v="0"/>
    <m/>
    <m/>
    <m/>
    <m/>
    <m/>
    <m/>
    <m/>
    <m/>
    <x v="0"/>
    <m/>
    <m/>
    <m/>
    <m/>
    <m/>
    <b v="1"/>
    <b v="1"/>
    <b v="1"/>
    <n v="0"/>
    <n v="1"/>
  </r>
  <r>
    <n v="30"/>
    <x v="1"/>
    <x v="0"/>
    <n v="1092"/>
    <x v="1"/>
    <n v="10"/>
    <s v="Near"/>
    <n v="3"/>
    <s v="Bachelor"/>
    <s v="Medical"/>
    <n v="1"/>
    <n v="1816"/>
    <n v="1"/>
    <x v="3"/>
    <x v="0"/>
    <n v="64"/>
    <n v="3"/>
    <s v="High"/>
    <n v="3"/>
    <s v="Senior"/>
    <x v="3"/>
    <n v="3"/>
    <x v="2"/>
    <x v="0"/>
    <n v="9667"/>
    <x v="2"/>
    <n v="2739"/>
    <n v="9"/>
    <s v="Y"/>
    <x v="1"/>
    <n v="14"/>
    <n v="3"/>
    <s v="Meet Expect"/>
    <n v="2"/>
    <s v="Medium"/>
    <n v="80"/>
    <n v="0"/>
    <s v="None"/>
    <n v="9"/>
    <s v="6-10"/>
    <n v="3"/>
    <n v="3"/>
    <x v="1"/>
    <n v="7"/>
    <s v="Experienced"/>
    <n v="7"/>
    <n v="0"/>
    <x v="0"/>
    <n v="2"/>
    <n v="0"/>
    <m/>
    <m/>
    <n v="0"/>
    <m/>
    <n v="0"/>
    <m/>
    <n v="0"/>
    <m/>
    <n v="0"/>
    <m/>
    <n v="0"/>
    <m/>
    <m/>
    <m/>
    <m/>
    <m/>
    <m/>
    <m/>
    <m/>
    <x v="2"/>
    <m/>
    <m/>
    <m/>
    <m/>
    <m/>
    <b v="1"/>
    <b v="1"/>
    <b v="1"/>
    <n v="0"/>
    <n v="0"/>
  </r>
  <r>
    <n v="26"/>
    <x v="0"/>
    <x v="0"/>
    <n v="920"/>
    <x v="2"/>
    <n v="20"/>
    <s v="Far"/>
    <n v="2"/>
    <s v="College"/>
    <s v="Medical"/>
    <n v="1"/>
    <n v="1818"/>
    <n v="4"/>
    <x v="2"/>
    <x v="0"/>
    <n v="69"/>
    <n v="3"/>
    <s v="High"/>
    <n v="1"/>
    <s v="Entry Level"/>
    <x v="8"/>
    <n v="2"/>
    <x v="1"/>
    <x v="1"/>
    <n v="2148"/>
    <x v="1"/>
    <n v="6889"/>
    <n v="0"/>
    <s v="Y"/>
    <x v="0"/>
    <n v="11"/>
    <n v="3"/>
    <s v="Meet Expect"/>
    <n v="3"/>
    <s v="High"/>
    <n v="80"/>
    <n v="0"/>
    <s v="None"/>
    <n v="6"/>
    <s v="6-10"/>
    <n v="3"/>
    <n v="3"/>
    <x v="1"/>
    <n v="5"/>
    <s v="Experienced"/>
    <n v="1"/>
    <n v="1"/>
    <x v="1"/>
    <n v="4"/>
    <n v="0"/>
    <m/>
    <m/>
    <n v="0"/>
    <m/>
    <n v="0"/>
    <m/>
    <n v="0"/>
    <m/>
    <n v="0"/>
    <m/>
    <n v="0"/>
    <m/>
    <m/>
    <m/>
    <m/>
    <m/>
    <m/>
    <m/>
    <m/>
    <x v="2"/>
    <m/>
    <m/>
    <m/>
    <m/>
    <m/>
    <b v="1"/>
    <b v="1"/>
    <b v="1"/>
    <n v="1"/>
    <n v="1"/>
  </r>
  <r>
    <n v="46"/>
    <x v="0"/>
    <x v="0"/>
    <n v="261"/>
    <x v="1"/>
    <n v="21"/>
    <s v="Very Far"/>
    <n v="2"/>
    <s v="College"/>
    <s v="Medical"/>
    <n v="1"/>
    <n v="1821"/>
    <n v="4"/>
    <x v="2"/>
    <x v="0"/>
    <n v="66"/>
    <n v="3"/>
    <s v="High"/>
    <n v="2"/>
    <s v="Junior"/>
    <x v="4"/>
    <n v="2"/>
    <x v="1"/>
    <x v="1"/>
    <n v="8926"/>
    <x v="2"/>
    <n v="10842"/>
    <n v="4"/>
    <s v="Y"/>
    <x v="1"/>
    <n v="22"/>
    <n v="4"/>
    <s v="Exceed Expect"/>
    <n v="4"/>
    <s v="Very High"/>
    <n v="80"/>
    <n v="1"/>
    <s v="Basic"/>
    <n v="13"/>
    <s v="11-20"/>
    <n v="2"/>
    <n v="4"/>
    <x v="3"/>
    <n v="9"/>
    <s v="Veteran"/>
    <n v="7"/>
    <n v="3"/>
    <x v="1"/>
    <n v="7"/>
    <n v="0"/>
    <m/>
    <m/>
    <n v="0"/>
    <m/>
    <n v="0"/>
    <m/>
    <n v="0"/>
    <m/>
    <n v="0"/>
    <m/>
    <n v="0"/>
    <m/>
    <m/>
    <m/>
    <m/>
    <m/>
    <m/>
    <m/>
    <m/>
    <x v="1"/>
    <m/>
    <m/>
    <m/>
    <m/>
    <m/>
    <b v="1"/>
    <b v="1"/>
    <b v="1"/>
    <n v="1"/>
    <n v="0"/>
  </r>
  <r>
    <n v="40"/>
    <x v="1"/>
    <x v="0"/>
    <n v="1194"/>
    <x v="1"/>
    <n v="1"/>
    <s v="Near"/>
    <n v="3"/>
    <s v="Bachelor"/>
    <s v="Life Sciences"/>
    <n v="1"/>
    <n v="1822"/>
    <n v="3"/>
    <x v="1"/>
    <x v="0"/>
    <n v="52"/>
    <n v="3"/>
    <s v="High"/>
    <n v="2"/>
    <s v="Junior"/>
    <x v="4"/>
    <n v="4"/>
    <x v="0"/>
    <x v="2"/>
    <n v="6513"/>
    <x v="0"/>
    <n v="9060"/>
    <n v="4"/>
    <s v="Y"/>
    <x v="1"/>
    <n v="17"/>
    <n v="3"/>
    <s v="Meet Expect"/>
    <n v="4"/>
    <s v="Very High"/>
    <n v="80"/>
    <n v="1"/>
    <s v="Basic"/>
    <n v="12"/>
    <s v="11-20"/>
    <n v="3"/>
    <n v="3"/>
    <x v="1"/>
    <n v="5"/>
    <s v="Experienced"/>
    <n v="3"/>
    <n v="0"/>
    <x v="0"/>
    <n v="3"/>
    <n v="0"/>
    <m/>
    <m/>
    <n v="0"/>
    <m/>
    <n v="0"/>
    <m/>
    <n v="0"/>
    <m/>
    <n v="0"/>
    <m/>
    <n v="0"/>
    <m/>
    <m/>
    <m/>
    <m/>
    <m/>
    <m/>
    <m/>
    <m/>
    <x v="0"/>
    <m/>
    <m/>
    <m/>
    <m/>
    <m/>
    <b v="1"/>
    <b v="1"/>
    <b v="1"/>
    <n v="0"/>
    <n v="0"/>
  </r>
  <r>
    <n v="34"/>
    <x v="1"/>
    <x v="0"/>
    <n v="810"/>
    <x v="0"/>
    <n v="8"/>
    <s v="Near"/>
    <n v="2"/>
    <s v="College"/>
    <s v="Technical Degree"/>
    <n v="1"/>
    <n v="1823"/>
    <n v="2"/>
    <x v="0"/>
    <x v="1"/>
    <n v="92"/>
    <n v="4"/>
    <s v="Very High"/>
    <n v="2"/>
    <s v="Junior"/>
    <x v="0"/>
    <n v="3"/>
    <x v="2"/>
    <x v="1"/>
    <n v="6799"/>
    <x v="0"/>
    <n v="22128"/>
    <n v="1"/>
    <s v="Y"/>
    <x v="1"/>
    <n v="21"/>
    <n v="4"/>
    <s v="Exceed Expect"/>
    <n v="3"/>
    <s v="High"/>
    <n v="80"/>
    <n v="2"/>
    <s v="Medium"/>
    <n v="10"/>
    <s v="6-10"/>
    <n v="5"/>
    <n v="3"/>
    <x v="1"/>
    <n v="10"/>
    <s v="Veteran"/>
    <n v="8"/>
    <n v="4"/>
    <x v="2"/>
    <n v="8"/>
    <n v="0"/>
    <m/>
    <m/>
    <n v="0"/>
    <m/>
    <n v="0"/>
    <m/>
    <n v="0"/>
    <m/>
    <n v="0"/>
    <m/>
    <n v="0"/>
    <m/>
    <m/>
    <m/>
    <m/>
    <m/>
    <m/>
    <m/>
    <m/>
    <x v="2"/>
    <m/>
    <m/>
    <m/>
    <m/>
    <m/>
    <b v="1"/>
    <b v="1"/>
    <b v="1"/>
    <n v="0"/>
    <n v="0"/>
  </r>
  <r>
    <n v="58"/>
    <x v="1"/>
    <x v="2"/>
    <n v="350"/>
    <x v="0"/>
    <n v="2"/>
    <s v="Near"/>
    <n v="3"/>
    <s v="Bachelor"/>
    <s v="Medical"/>
    <n v="1"/>
    <n v="1824"/>
    <n v="2"/>
    <x v="0"/>
    <x v="1"/>
    <n v="52"/>
    <n v="3"/>
    <s v="High"/>
    <n v="4"/>
    <s v="Manager"/>
    <x v="5"/>
    <n v="2"/>
    <x v="1"/>
    <x v="2"/>
    <n v="16291"/>
    <x v="2"/>
    <n v="22577"/>
    <n v="4"/>
    <s v="Y"/>
    <x v="1"/>
    <n v="22"/>
    <n v="4"/>
    <s v="Exceed Expect"/>
    <n v="4"/>
    <s v="Very High"/>
    <n v="80"/>
    <n v="1"/>
    <s v="Basic"/>
    <n v="37"/>
    <s v="20+"/>
    <n v="0"/>
    <n v="2"/>
    <x v="2"/>
    <n v="16"/>
    <s v="Veteran"/>
    <n v="9"/>
    <n v="14"/>
    <x v="2"/>
    <n v="14"/>
    <n v="0"/>
    <m/>
    <m/>
    <n v="0"/>
    <m/>
    <n v="0"/>
    <m/>
    <n v="0"/>
    <m/>
    <n v="0"/>
    <m/>
    <n v="0"/>
    <m/>
    <m/>
    <m/>
    <m/>
    <m/>
    <m/>
    <m/>
    <m/>
    <x v="1"/>
    <m/>
    <m/>
    <m/>
    <m/>
    <m/>
    <b v="1"/>
    <b v="1"/>
    <b v="1"/>
    <n v="0"/>
    <n v="0"/>
  </r>
  <r>
    <n v="35"/>
    <x v="1"/>
    <x v="0"/>
    <n v="185"/>
    <x v="1"/>
    <n v="23"/>
    <s v="Very Far"/>
    <n v="4"/>
    <s v="Master"/>
    <s v="Medical"/>
    <n v="1"/>
    <n v="1826"/>
    <n v="2"/>
    <x v="0"/>
    <x v="1"/>
    <n v="91"/>
    <n v="1"/>
    <s v="Low"/>
    <n v="1"/>
    <s v="Entry Level"/>
    <x v="2"/>
    <n v="3"/>
    <x v="2"/>
    <x v="1"/>
    <n v="2705"/>
    <x v="1"/>
    <n v="9696"/>
    <n v="0"/>
    <s v="Y"/>
    <x v="1"/>
    <n v="16"/>
    <n v="3"/>
    <s v="Meet Expect"/>
    <n v="2"/>
    <s v="Medium"/>
    <n v="80"/>
    <n v="1"/>
    <s v="Basic"/>
    <n v="6"/>
    <s v="6-10"/>
    <n v="2"/>
    <n v="4"/>
    <x v="3"/>
    <n v="5"/>
    <s v="Experienced"/>
    <n v="4"/>
    <n v="0"/>
    <x v="0"/>
    <n v="3"/>
    <n v="0"/>
    <m/>
    <m/>
    <n v="0"/>
    <m/>
    <n v="0"/>
    <m/>
    <n v="0"/>
    <m/>
    <n v="0"/>
    <m/>
    <n v="0"/>
    <m/>
    <m/>
    <m/>
    <m/>
    <m/>
    <m/>
    <m/>
    <m/>
    <x v="2"/>
    <m/>
    <m/>
    <m/>
    <m/>
    <m/>
    <b v="1"/>
    <b v="1"/>
    <b v="1"/>
    <n v="0"/>
    <n v="0"/>
  </r>
  <r>
    <n v="47"/>
    <x v="1"/>
    <x v="0"/>
    <n v="1001"/>
    <x v="1"/>
    <n v="4"/>
    <s v="Near"/>
    <n v="3"/>
    <s v="Bachelor"/>
    <s v="Life Sciences"/>
    <n v="1"/>
    <n v="1827"/>
    <n v="3"/>
    <x v="1"/>
    <x v="0"/>
    <n v="92"/>
    <n v="2"/>
    <s v="Medium"/>
    <n v="3"/>
    <s v="Senior"/>
    <x v="3"/>
    <n v="2"/>
    <x v="1"/>
    <x v="2"/>
    <n v="10333"/>
    <x v="2"/>
    <n v="19271"/>
    <n v="8"/>
    <s v="Y"/>
    <x v="0"/>
    <n v="12"/>
    <n v="3"/>
    <s v="Meet Expect"/>
    <n v="3"/>
    <s v="High"/>
    <n v="80"/>
    <n v="1"/>
    <s v="Basic"/>
    <n v="28"/>
    <s v="20+"/>
    <n v="4"/>
    <n v="3"/>
    <x v="1"/>
    <n v="22"/>
    <s v="Veteran"/>
    <n v="11"/>
    <n v="14"/>
    <x v="2"/>
    <n v="10"/>
    <n v="0"/>
    <m/>
    <m/>
    <n v="0"/>
    <m/>
    <n v="0"/>
    <m/>
    <n v="0"/>
    <m/>
    <n v="0"/>
    <m/>
    <n v="0"/>
    <m/>
    <m/>
    <m/>
    <m/>
    <m/>
    <m/>
    <m/>
    <m/>
    <x v="1"/>
    <m/>
    <m/>
    <m/>
    <m/>
    <m/>
    <b v="1"/>
    <b v="1"/>
    <b v="1"/>
    <n v="0"/>
    <n v="1"/>
  </r>
  <r>
    <n v="40"/>
    <x v="1"/>
    <x v="0"/>
    <n v="750"/>
    <x v="1"/>
    <n v="12"/>
    <s v="Far"/>
    <n v="3"/>
    <s v="Bachelor"/>
    <s v="Life Sciences"/>
    <n v="1"/>
    <n v="1829"/>
    <n v="2"/>
    <x v="0"/>
    <x v="0"/>
    <n v="47"/>
    <n v="3"/>
    <s v="High"/>
    <n v="2"/>
    <s v="Junior"/>
    <x v="4"/>
    <n v="1"/>
    <x v="3"/>
    <x v="2"/>
    <n v="4448"/>
    <x v="0"/>
    <n v="10748"/>
    <n v="2"/>
    <s v="Y"/>
    <x v="1"/>
    <n v="12"/>
    <n v="3"/>
    <s v="Meet Expect"/>
    <n v="2"/>
    <s v="Medium"/>
    <n v="80"/>
    <n v="1"/>
    <s v="Basic"/>
    <n v="15"/>
    <s v="11-20"/>
    <n v="3"/>
    <n v="3"/>
    <x v="1"/>
    <n v="7"/>
    <s v="Experienced"/>
    <n v="4"/>
    <n v="7"/>
    <x v="2"/>
    <n v="7"/>
    <n v="0"/>
    <m/>
    <m/>
    <n v="0"/>
    <m/>
    <n v="0"/>
    <m/>
    <n v="0"/>
    <m/>
    <n v="0"/>
    <m/>
    <n v="0"/>
    <m/>
    <m/>
    <m/>
    <m/>
    <m/>
    <m/>
    <m/>
    <m/>
    <x v="0"/>
    <m/>
    <m/>
    <m/>
    <m/>
    <m/>
    <b v="1"/>
    <b v="1"/>
    <b v="1"/>
    <n v="0"/>
    <n v="0"/>
  </r>
  <r>
    <n v="54"/>
    <x v="1"/>
    <x v="0"/>
    <n v="431"/>
    <x v="1"/>
    <n v="7"/>
    <s v="Near"/>
    <n v="4"/>
    <s v="Master"/>
    <s v="Medical"/>
    <n v="1"/>
    <n v="1830"/>
    <n v="4"/>
    <x v="2"/>
    <x v="0"/>
    <n v="68"/>
    <n v="3"/>
    <s v="High"/>
    <n v="2"/>
    <s v="Junior"/>
    <x v="1"/>
    <n v="4"/>
    <x v="0"/>
    <x v="1"/>
    <n v="6854"/>
    <x v="0"/>
    <n v="15696"/>
    <n v="4"/>
    <s v="Y"/>
    <x v="1"/>
    <n v="15"/>
    <n v="3"/>
    <s v="Meet Expect"/>
    <n v="2"/>
    <s v="Medium"/>
    <n v="80"/>
    <n v="1"/>
    <s v="Basic"/>
    <n v="14"/>
    <s v="11-20"/>
    <n v="2"/>
    <n v="2"/>
    <x v="2"/>
    <n v="7"/>
    <s v="Experienced"/>
    <n v="1"/>
    <n v="1"/>
    <x v="1"/>
    <n v="7"/>
    <n v="0"/>
    <m/>
    <m/>
    <n v="0"/>
    <m/>
    <n v="0"/>
    <m/>
    <n v="0"/>
    <m/>
    <n v="0"/>
    <m/>
    <n v="0"/>
    <m/>
    <m/>
    <m/>
    <m/>
    <m/>
    <m/>
    <m/>
    <m/>
    <x v="1"/>
    <m/>
    <m/>
    <m/>
    <m/>
    <m/>
    <b v="1"/>
    <b v="1"/>
    <b v="1"/>
    <n v="0"/>
    <n v="0"/>
  </r>
  <r>
    <n v="31"/>
    <x v="1"/>
    <x v="1"/>
    <n v="1125"/>
    <x v="0"/>
    <n v="7"/>
    <s v="Near"/>
    <n v="4"/>
    <s v="Master"/>
    <s v="Marketing"/>
    <n v="1"/>
    <n v="1833"/>
    <n v="1"/>
    <x v="3"/>
    <x v="0"/>
    <n v="68"/>
    <n v="3"/>
    <s v="High"/>
    <n v="3"/>
    <s v="Senior"/>
    <x v="0"/>
    <n v="1"/>
    <x v="3"/>
    <x v="1"/>
    <n v="9637"/>
    <x v="2"/>
    <n v="8277"/>
    <n v="2"/>
    <s v="Y"/>
    <x v="1"/>
    <n v="14"/>
    <n v="3"/>
    <s v="Meet Expect"/>
    <n v="4"/>
    <s v="Very High"/>
    <n v="80"/>
    <n v="2"/>
    <s v="Medium"/>
    <n v="9"/>
    <s v="6-10"/>
    <n v="3"/>
    <n v="3"/>
    <x v="1"/>
    <n v="3"/>
    <s v="Early Career"/>
    <n v="2"/>
    <n v="2"/>
    <x v="1"/>
    <n v="2"/>
    <n v="0"/>
    <m/>
    <m/>
    <n v="0"/>
    <m/>
    <n v="0"/>
    <m/>
    <n v="0"/>
    <m/>
    <n v="0"/>
    <m/>
    <n v="0"/>
    <m/>
    <m/>
    <m/>
    <m/>
    <m/>
    <m/>
    <m/>
    <m/>
    <x v="2"/>
    <m/>
    <m/>
    <m/>
    <m/>
    <m/>
    <b v="1"/>
    <b v="1"/>
    <b v="1"/>
    <n v="0"/>
    <n v="0"/>
  </r>
  <r>
    <n v="28"/>
    <x v="1"/>
    <x v="0"/>
    <n v="1217"/>
    <x v="1"/>
    <n v="1"/>
    <s v="Near"/>
    <n v="3"/>
    <s v="Bachelor"/>
    <s v="Medical"/>
    <n v="1"/>
    <n v="1834"/>
    <n v="3"/>
    <x v="1"/>
    <x v="0"/>
    <n v="67"/>
    <n v="3"/>
    <s v="High"/>
    <n v="1"/>
    <s v="Entry Level"/>
    <x v="1"/>
    <n v="1"/>
    <x v="3"/>
    <x v="1"/>
    <n v="3591"/>
    <x v="0"/>
    <n v="12719"/>
    <n v="1"/>
    <s v="Y"/>
    <x v="1"/>
    <n v="25"/>
    <n v="4"/>
    <s v="Exceed Expect"/>
    <n v="3"/>
    <s v="High"/>
    <n v="80"/>
    <n v="1"/>
    <s v="Basic"/>
    <n v="3"/>
    <s v="0-5"/>
    <n v="3"/>
    <n v="3"/>
    <x v="1"/>
    <n v="3"/>
    <s v="Early Career"/>
    <n v="2"/>
    <n v="1"/>
    <x v="1"/>
    <n v="2"/>
    <n v="0"/>
    <m/>
    <m/>
    <n v="0"/>
    <m/>
    <n v="0"/>
    <m/>
    <n v="0"/>
    <m/>
    <n v="0"/>
    <m/>
    <n v="0"/>
    <m/>
    <m/>
    <m/>
    <m/>
    <m/>
    <m/>
    <m/>
    <m/>
    <x v="2"/>
    <m/>
    <m/>
    <m/>
    <m/>
    <m/>
    <b v="1"/>
    <b v="1"/>
    <b v="1"/>
    <n v="0"/>
    <n v="0"/>
  </r>
  <r>
    <n v="38"/>
    <x v="1"/>
    <x v="0"/>
    <n v="723"/>
    <x v="0"/>
    <n v="2"/>
    <s v="Near"/>
    <n v="4"/>
    <s v="Master"/>
    <s v="Marketing"/>
    <n v="1"/>
    <n v="1835"/>
    <n v="2"/>
    <x v="0"/>
    <x v="0"/>
    <n v="77"/>
    <n v="1"/>
    <s v="Low"/>
    <n v="2"/>
    <s v="Junior"/>
    <x v="6"/>
    <n v="4"/>
    <x v="0"/>
    <x v="1"/>
    <n v="5405"/>
    <x v="0"/>
    <n v="4244"/>
    <n v="2"/>
    <s v="Y"/>
    <x v="0"/>
    <n v="20"/>
    <n v="4"/>
    <s v="Exceed Expect"/>
    <n v="1"/>
    <s v="Low"/>
    <n v="80"/>
    <n v="2"/>
    <s v="Medium"/>
    <n v="20"/>
    <s v="11-20"/>
    <n v="4"/>
    <n v="2"/>
    <x v="2"/>
    <n v="4"/>
    <s v="Experienced"/>
    <n v="2"/>
    <n v="0"/>
    <x v="0"/>
    <n v="3"/>
    <n v="0"/>
    <m/>
    <m/>
    <n v="0"/>
    <m/>
    <n v="0"/>
    <m/>
    <n v="0"/>
    <m/>
    <n v="0"/>
    <m/>
    <n v="0"/>
    <m/>
    <m/>
    <m/>
    <m/>
    <m/>
    <m/>
    <m/>
    <m/>
    <x v="0"/>
    <m/>
    <m/>
    <m/>
    <m/>
    <m/>
    <b v="1"/>
    <b v="1"/>
    <b v="1"/>
    <n v="0"/>
    <n v="1"/>
  </r>
  <r>
    <n v="26"/>
    <x v="1"/>
    <x v="0"/>
    <n v="572"/>
    <x v="0"/>
    <n v="10"/>
    <s v="Near"/>
    <n v="3"/>
    <s v="Bachelor"/>
    <s v="Medical"/>
    <n v="1"/>
    <n v="1836"/>
    <n v="3"/>
    <x v="1"/>
    <x v="1"/>
    <n v="46"/>
    <n v="3"/>
    <s v="High"/>
    <n v="2"/>
    <s v="Junior"/>
    <x v="0"/>
    <n v="4"/>
    <x v="0"/>
    <x v="0"/>
    <n v="4684"/>
    <x v="0"/>
    <n v="9125"/>
    <n v="1"/>
    <s v="Y"/>
    <x v="1"/>
    <n v="13"/>
    <n v="3"/>
    <s v="Meet Expect"/>
    <n v="1"/>
    <s v="Low"/>
    <n v="80"/>
    <n v="0"/>
    <s v="None"/>
    <n v="5"/>
    <s v="0-5"/>
    <n v="4"/>
    <n v="3"/>
    <x v="1"/>
    <n v="5"/>
    <s v="Experienced"/>
    <n v="3"/>
    <n v="1"/>
    <x v="1"/>
    <n v="2"/>
    <n v="0"/>
    <m/>
    <m/>
    <n v="0"/>
    <m/>
    <n v="0"/>
    <m/>
    <n v="0"/>
    <m/>
    <n v="0"/>
    <m/>
    <n v="0"/>
    <m/>
    <m/>
    <m/>
    <m/>
    <m/>
    <m/>
    <m/>
    <m/>
    <x v="2"/>
    <m/>
    <m/>
    <m/>
    <m/>
    <m/>
    <b v="1"/>
    <b v="1"/>
    <b v="1"/>
    <n v="0"/>
    <n v="0"/>
  </r>
  <r>
    <n v="58"/>
    <x v="1"/>
    <x v="1"/>
    <n v="1216"/>
    <x v="1"/>
    <n v="15"/>
    <s v="Far"/>
    <n v="4"/>
    <s v="Master"/>
    <s v="Life Sciences"/>
    <n v="1"/>
    <n v="1837"/>
    <n v="1"/>
    <x v="3"/>
    <x v="1"/>
    <n v="87"/>
    <n v="3"/>
    <s v="High"/>
    <n v="4"/>
    <s v="Manager"/>
    <x v="7"/>
    <n v="3"/>
    <x v="2"/>
    <x v="1"/>
    <n v="15787"/>
    <x v="2"/>
    <n v="21624"/>
    <n v="2"/>
    <s v="Y"/>
    <x v="0"/>
    <n v="14"/>
    <n v="3"/>
    <s v="Meet Expect"/>
    <n v="2"/>
    <s v="Medium"/>
    <n v="80"/>
    <n v="0"/>
    <s v="None"/>
    <n v="23"/>
    <s v="20+"/>
    <n v="3"/>
    <n v="3"/>
    <x v="1"/>
    <n v="2"/>
    <s v="Early Career"/>
    <n v="2"/>
    <n v="2"/>
    <x v="1"/>
    <n v="2"/>
    <n v="0"/>
    <m/>
    <m/>
    <n v="0"/>
    <m/>
    <n v="0"/>
    <m/>
    <n v="0"/>
    <m/>
    <n v="0"/>
    <m/>
    <n v="0"/>
    <m/>
    <m/>
    <m/>
    <m/>
    <m/>
    <m/>
    <m/>
    <m/>
    <x v="1"/>
    <m/>
    <m/>
    <m/>
    <m/>
    <m/>
    <b v="1"/>
    <b v="1"/>
    <b v="1"/>
    <n v="0"/>
    <n v="1"/>
  </r>
  <r>
    <n v="18"/>
    <x v="1"/>
    <x v="2"/>
    <n v="1431"/>
    <x v="1"/>
    <n v="14"/>
    <s v="Far"/>
    <n v="3"/>
    <s v="Bachelor"/>
    <s v="Medical"/>
    <n v="1"/>
    <n v="1839"/>
    <n v="2"/>
    <x v="0"/>
    <x v="0"/>
    <n v="33"/>
    <n v="3"/>
    <s v="High"/>
    <n v="1"/>
    <s v="Entry Level"/>
    <x v="1"/>
    <n v="3"/>
    <x v="2"/>
    <x v="0"/>
    <n v="1514"/>
    <x v="1"/>
    <n v="8018"/>
    <n v="1"/>
    <s v="Y"/>
    <x v="1"/>
    <n v="16"/>
    <n v="3"/>
    <s v="Meet Expect"/>
    <n v="3"/>
    <s v="High"/>
    <n v="80"/>
    <n v="0"/>
    <s v="None"/>
    <n v="0"/>
    <s v="0-5"/>
    <n v="4"/>
    <n v="1"/>
    <x v="0"/>
    <n v="0"/>
    <s v="New Employee"/>
    <n v="0"/>
    <n v="0"/>
    <x v="0"/>
    <n v="0"/>
    <n v="0"/>
    <m/>
    <m/>
    <n v="0"/>
    <m/>
    <n v="0"/>
    <m/>
    <n v="0"/>
    <m/>
    <n v="0"/>
    <m/>
    <n v="0"/>
    <m/>
    <m/>
    <m/>
    <m/>
    <m/>
    <m/>
    <m/>
    <m/>
    <x v="3"/>
    <m/>
    <m/>
    <m/>
    <m/>
    <m/>
    <b v="1"/>
    <b v="1"/>
    <b v="1"/>
    <n v="0"/>
    <n v="0"/>
  </r>
  <r>
    <n v="31"/>
    <x v="0"/>
    <x v="0"/>
    <n v="359"/>
    <x v="2"/>
    <n v="18"/>
    <s v="Far"/>
    <n v="5"/>
    <s v="Doctor"/>
    <s v="Human Resources"/>
    <n v="1"/>
    <n v="1842"/>
    <n v="4"/>
    <x v="2"/>
    <x v="1"/>
    <n v="89"/>
    <n v="4"/>
    <s v="Very High"/>
    <n v="1"/>
    <s v="Entry Level"/>
    <x v="8"/>
    <n v="1"/>
    <x v="3"/>
    <x v="1"/>
    <n v="2956"/>
    <x v="1"/>
    <n v="21495"/>
    <n v="0"/>
    <s v="Y"/>
    <x v="1"/>
    <n v="17"/>
    <n v="3"/>
    <s v="Meet Expect"/>
    <n v="3"/>
    <s v="High"/>
    <n v="80"/>
    <n v="0"/>
    <s v="None"/>
    <n v="2"/>
    <s v="0-5"/>
    <n v="4"/>
    <n v="3"/>
    <x v="1"/>
    <n v="1"/>
    <s v="New Employee"/>
    <n v="0"/>
    <n v="0"/>
    <x v="0"/>
    <n v="0"/>
    <n v="0"/>
    <m/>
    <m/>
    <n v="0"/>
    <m/>
    <n v="0"/>
    <m/>
    <n v="0"/>
    <m/>
    <n v="0"/>
    <m/>
    <n v="0"/>
    <m/>
    <m/>
    <m/>
    <m/>
    <m/>
    <m/>
    <m/>
    <m/>
    <x v="2"/>
    <m/>
    <m/>
    <m/>
    <m/>
    <m/>
    <b v="1"/>
    <b v="1"/>
    <b v="1"/>
    <n v="1"/>
    <n v="0"/>
  </r>
  <r>
    <n v="29"/>
    <x v="0"/>
    <x v="0"/>
    <n v="350"/>
    <x v="2"/>
    <n v="13"/>
    <s v="Far"/>
    <n v="3"/>
    <s v="Bachelor"/>
    <s v="Human Resources"/>
    <n v="1"/>
    <n v="1844"/>
    <n v="1"/>
    <x v="3"/>
    <x v="1"/>
    <n v="56"/>
    <n v="2"/>
    <s v="Medium"/>
    <n v="1"/>
    <s v="Entry Level"/>
    <x v="8"/>
    <n v="1"/>
    <x v="3"/>
    <x v="2"/>
    <n v="2335"/>
    <x v="1"/>
    <n v="3157"/>
    <n v="4"/>
    <s v="Y"/>
    <x v="0"/>
    <n v="15"/>
    <n v="3"/>
    <s v="Meet Expect"/>
    <n v="4"/>
    <s v="Very High"/>
    <n v="80"/>
    <n v="3"/>
    <s v="High"/>
    <n v="4"/>
    <s v="0-5"/>
    <n v="3"/>
    <n v="3"/>
    <x v="1"/>
    <n v="2"/>
    <s v="Early Career"/>
    <n v="2"/>
    <n v="2"/>
    <x v="1"/>
    <n v="0"/>
    <n v="0"/>
    <m/>
    <m/>
    <n v="0"/>
    <m/>
    <n v="0"/>
    <m/>
    <n v="0"/>
    <m/>
    <n v="0"/>
    <m/>
    <n v="0"/>
    <m/>
    <m/>
    <m/>
    <m/>
    <m/>
    <m/>
    <m/>
    <m/>
    <x v="2"/>
    <m/>
    <m/>
    <m/>
    <m/>
    <m/>
    <b v="1"/>
    <b v="1"/>
    <b v="1"/>
    <n v="1"/>
    <n v="1"/>
  </r>
  <r>
    <n v="45"/>
    <x v="1"/>
    <x v="2"/>
    <n v="589"/>
    <x v="0"/>
    <n v="2"/>
    <s v="Near"/>
    <n v="4"/>
    <s v="Master"/>
    <s v="Life Sciences"/>
    <n v="1"/>
    <n v="1845"/>
    <n v="3"/>
    <x v="1"/>
    <x v="0"/>
    <n v="67"/>
    <n v="3"/>
    <s v="High"/>
    <n v="2"/>
    <s v="Junior"/>
    <x v="0"/>
    <n v="3"/>
    <x v="2"/>
    <x v="1"/>
    <n v="5154"/>
    <x v="0"/>
    <n v="19665"/>
    <n v="4"/>
    <s v="Y"/>
    <x v="1"/>
    <n v="22"/>
    <n v="4"/>
    <s v="Exceed Expect"/>
    <n v="2"/>
    <s v="Medium"/>
    <n v="80"/>
    <n v="2"/>
    <s v="Medium"/>
    <n v="10"/>
    <s v="6-10"/>
    <n v="3"/>
    <n v="4"/>
    <x v="3"/>
    <n v="8"/>
    <s v="Veteran"/>
    <n v="7"/>
    <n v="5"/>
    <x v="2"/>
    <n v="7"/>
    <n v="0"/>
    <m/>
    <m/>
    <n v="0"/>
    <m/>
    <n v="0"/>
    <m/>
    <n v="0"/>
    <m/>
    <n v="0"/>
    <m/>
    <n v="0"/>
    <m/>
    <m/>
    <m/>
    <m/>
    <m/>
    <m/>
    <m/>
    <m/>
    <x v="0"/>
    <m/>
    <m/>
    <m/>
    <m/>
    <m/>
    <b v="1"/>
    <b v="1"/>
    <b v="1"/>
    <n v="0"/>
    <n v="0"/>
  </r>
  <r>
    <n v="36"/>
    <x v="1"/>
    <x v="0"/>
    <n v="430"/>
    <x v="1"/>
    <n v="2"/>
    <s v="Near"/>
    <n v="4"/>
    <s v="Master"/>
    <s v="Other"/>
    <n v="1"/>
    <n v="1847"/>
    <n v="4"/>
    <x v="2"/>
    <x v="0"/>
    <n v="73"/>
    <n v="3"/>
    <s v="High"/>
    <n v="2"/>
    <s v="Junior"/>
    <x v="1"/>
    <n v="2"/>
    <x v="1"/>
    <x v="1"/>
    <n v="6962"/>
    <x v="0"/>
    <n v="19573"/>
    <n v="4"/>
    <s v="Y"/>
    <x v="0"/>
    <n v="22"/>
    <n v="4"/>
    <s v="Exceed Expect"/>
    <n v="4"/>
    <s v="Very High"/>
    <n v="80"/>
    <n v="1"/>
    <s v="Basic"/>
    <n v="15"/>
    <s v="11-20"/>
    <n v="2"/>
    <n v="3"/>
    <x v="1"/>
    <n v="1"/>
    <s v="New Employee"/>
    <n v="0"/>
    <n v="0"/>
    <x v="0"/>
    <n v="0"/>
    <n v="0"/>
    <m/>
    <m/>
    <n v="0"/>
    <m/>
    <n v="0"/>
    <m/>
    <n v="0"/>
    <m/>
    <n v="0"/>
    <m/>
    <n v="0"/>
    <m/>
    <m/>
    <m/>
    <m/>
    <m/>
    <m/>
    <m/>
    <m/>
    <x v="0"/>
    <m/>
    <m/>
    <m/>
    <m/>
    <m/>
    <b v="1"/>
    <b v="1"/>
    <b v="1"/>
    <n v="0"/>
    <n v="1"/>
  </r>
  <r>
    <n v="43"/>
    <x v="1"/>
    <x v="1"/>
    <n v="1422"/>
    <x v="0"/>
    <n v="2"/>
    <s v="Near"/>
    <n v="4"/>
    <s v="Master"/>
    <s v="Life Sciences"/>
    <n v="1"/>
    <n v="1849"/>
    <n v="1"/>
    <x v="3"/>
    <x v="1"/>
    <n v="92"/>
    <n v="3"/>
    <s v="High"/>
    <n v="2"/>
    <s v="Junior"/>
    <x v="0"/>
    <n v="4"/>
    <x v="0"/>
    <x v="1"/>
    <n v="5675"/>
    <x v="0"/>
    <n v="19246"/>
    <n v="1"/>
    <s v="Y"/>
    <x v="1"/>
    <n v="20"/>
    <n v="4"/>
    <s v="Exceed Expect"/>
    <n v="3"/>
    <s v="High"/>
    <n v="80"/>
    <n v="1"/>
    <s v="Basic"/>
    <n v="7"/>
    <s v="6-10"/>
    <n v="5"/>
    <n v="3"/>
    <x v="1"/>
    <n v="7"/>
    <s v="Experienced"/>
    <n v="7"/>
    <n v="7"/>
    <x v="2"/>
    <n v="7"/>
    <n v="0"/>
    <m/>
    <m/>
    <n v="0"/>
    <m/>
    <n v="0"/>
    <m/>
    <n v="0"/>
    <m/>
    <n v="0"/>
    <m/>
    <n v="0"/>
    <m/>
    <m/>
    <m/>
    <m/>
    <m/>
    <m/>
    <m/>
    <m/>
    <x v="0"/>
    <m/>
    <m/>
    <m/>
    <m/>
    <m/>
    <b v="1"/>
    <b v="1"/>
    <b v="1"/>
    <n v="0"/>
    <n v="0"/>
  </r>
  <r>
    <n v="27"/>
    <x v="1"/>
    <x v="1"/>
    <n v="1297"/>
    <x v="1"/>
    <n v="5"/>
    <s v="Near"/>
    <n v="2"/>
    <s v="College"/>
    <s v="Life Sciences"/>
    <n v="1"/>
    <n v="1850"/>
    <n v="4"/>
    <x v="2"/>
    <x v="0"/>
    <n v="53"/>
    <n v="3"/>
    <s v="High"/>
    <n v="1"/>
    <s v="Entry Level"/>
    <x v="2"/>
    <n v="4"/>
    <x v="0"/>
    <x v="0"/>
    <n v="2379"/>
    <x v="1"/>
    <n v="19826"/>
    <n v="0"/>
    <s v="Y"/>
    <x v="0"/>
    <n v="14"/>
    <n v="3"/>
    <s v="Meet Expect"/>
    <n v="3"/>
    <s v="High"/>
    <n v="80"/>
    <n v="0"/>
    <s v="None"/>
    <n v="6"/>
    <s v="6-10"/>
    <n v="3"/>
    <n v="2"/>
    <x v="2"/>
    <n v="5"/>
    <s v="Experienced"/>
    <n v="4"/>
    <n v="0"/>
    <x v="0"/>
    <n v="2"/>
    <n v="0"/>
    <m/>
    <m/>
    <n v="0"/>
    <m/>
    <n v="0"/>
    <m/>
    <n v="0"/>
    <m/>
    <n v="0"/>
    <m/>
    <n v="0"/>
    <m/>
    <m/>
    <m/>
    <m/>
    <m/>
    <m/>
    <m/>
    <m/>
    <x v="2"/>
    <m/>
    <m/>
    <m/>
    <m/>
    <m/>
    <b v="1"/>
    <b v="1"/>
    <b v="1"/>
    <n v="0"/>
    <n v="1"/>
  </r>
  <r>
    <n v="29"/>
    <x v="1"/>
    <x v="1"/>
    <n v="574"/>
    <x v="1"/>
    <n v="20"/>
    <s v="Far"/>
    <n v="1"/>
    <s v="Below College"/>
    <s v="Medical"/>
    <n v="1"/>
    <n v="1852"/>
    <n v="4"/>
    <x v="2"/>
    <x v="1"/>
    <n v="40"/>
    <n v="3"/>
    <s v="High"/>
    <n v="1"/>
    <s v="Entry Level"/>
    <x v="2"/>
    <n v="4"/>
    <x v="0"/>
    <x v="1"/>
    <n v="3812"/>
    <x v="0"/>
    <n v="7003"/>
    <n v="1"/>
    <s v="Y"/>
    <x v="1"/>
    <n v="13"/>
    <n v="3"/>
    <s v="Meet Expect"/>
    <n v="2"/>
    <s v="Medium"/>
    <n v="80"/>
    <n v="0"/>
    <s v="None"/>
    <n v="11"/>
    <s v="11-20"/>
    <n v="3"/>
    <n v="4"/>
    <x v="3"/>
    <n v="11"/>
    <s v="Veteran"/>
    <n v="8"/>
    <n v="3"/>
    <x v="1"/>
    <n v="10"/>
    <n v="0"/>
    <m/>
    <m/>
    <n v="0"/>
    <m/>
    <n v="0"/>
    <m/>
    <n v="0"/>
    <m/>
    <n v="0"/>
    <m/>
    <n v="0"/>
    <m/>
    <m/>
    <m/>
    <m/>
    <m/>
    <m/>
    <m/>
    <m/>
    <x v="2"/>
    <m/>
    <m/>
    <m/>
    <m/>
    <m/>
    <b v="1"/>
    <b v="1"/>
    <b v="1"/>
    <n v="0"/>
    <n v="0"/>
  </r>
  <r>
    <n v="32"/>
    <x v="1"/>
    <x v="1"/>
    <n v="1318"/>
    <x v="0"/>
    <n v="10"/>
    <s v="Near"/>
    <n v="4"/>
    <s v="Master"/>
    <s v="Marketing"/>
    <n v="1"/>
    <n v="1853"/>
    <n v="4"/>
    <x v="2"/>
    <x v="1"/>
    <n v="79"/>
    <n v="3"/>
    <s v="High"/>
    <n v="2"/>
    <s v="Junior"/>
    <x v="0"/>
    <n v="4"/>
    <x v="0"/>
    <x v="0"/>
    <n v="4648"/>
    <x v="0"/>
    <n v="26075"/>
    <n v="8"/>
    <s v="Y"/>
    <x v="1"/>
    <n v="13"/>
    <n v="3"/>
    <s v="Meet Expect"/>
    <n v="3"/>
    <s v="High"/>
    <n v="80"/>
    <n v="0"/>
    <s v="None"/>
    <n v="4"/>
    <s v="0-5"/>
    <n v="2"/>
    <n v="4"/>
    <x v="3"/>
    <n v="0"/>
    <s v="New Employee"/>
    <n v="0"/>
    <n v="0"/>
    <x v="0"/>
    <n v="0"/>
    <n v="0"/>
    <m/>
    <m/>
    <n v="0"/>
    <m/>
    <n v="0"/>
    <m/>
    <n v="0"/>
    <m/>
    <n v="0"/>
    <m/>
    <n v="0"/>
    <m/>
    <m/>
    <m/>
    <m/>
    <m/>
    <m/>
    <m/>
    <m/>
    <x v="2"/>
    <m/>
    <m/>
    <m/>
    <m/>
    <m/>
    <b v="1"/>
    <b v="1"/>
    <b v="1"/>
    <n v="0"/>
    <n v="0"/>
  </r>
  <r>
    <n v="42"/>
    <x v="1"/>
    <x v="2"/>
    <n v="355"/>
    <x v="1"/>
    <n v="10"/>
    <s v="Near"/>
    <n v="4"/>
    <s v="Master"/>
    <s v="Technical Degree"/>
    <n v="1"/>
    <n v="1854"/>
    <n v="3"/>
    <x v="1"/>
    <x v="1"/>
    <n v="38"/>
    <n v="3"/>
    <s v="High"/>
    <n v="1"/>
    <s v="Entry Level"/>
    <x v="1"/>
    <n v="3"/>
    <x v="2"/>
    <x v="1"/>
    <n v="2936"/>
    <x v="1"/>
    <n v="6161"/>
    <n v="3"/>
    <s v="Y"/>
    <x v="1"/>
    <n v="22"/>
    <n v="4"/>
    <s v="Exceed Expect"/>
    <n v="2"/>
    <s v="Medium"/>
    <n v="80"/>
    <n v="2"/>
    <s v="Medium"/>
    <n v="10"/>
    <s v="6-10"/>
    <n v="1"/>
    <n v="2"/>
    <x v="2"/>
    <n v="6"/>
    <s v="Experienced"/>
    <n v="3"/>
    <n v="3"/>
    <x v="1"/>
    <n v="3"/>
    <n v="0"/>
    <m/>
    <m/>
    <n v="0"/>
    <m/>
    <n v="0"/>
    <m/>
    <n v="0"/>
    <m/>
    <n v="0"/>
    <m/>
    <n v="0"/>
    <m/>
    <m/>
    <m/>
    <m/>
    <m/>
    <m/>
    <m/>
    <m/>
    <x v="0"/>
    <m/>
    <m/>
    <m/>
    <m/>
    <m/>
    <b v="1"/>
    <b v="1"/>
    <b v="1"/>
    <n v="0"/>
    <n v="0"/>
  </r>
  <r>
    <n v="47"/>
    <x v="1"/>
    <x v="0"/>
    <n v="207"/>
    <x v="1"/>
    <n v="9"/>
    <s v="Near"/>
    <n v="4"/>
    <s v="Master"/>
    <s v="Life Sciences"/>
    <n v="1"/>
    <n v="1856"/>
    <n v="2"/>
    <x v="0"/>
    <x v="0"/>
    <n v="64"/>
    <n v="3"/>
    <s v="High"/>
    <n v="1"/>
    <s v="Entry Level"/>
    <x v="2"/>
    <n v="3"/>
    <x v="2"/>
    <x v="0"/>
    <n v="2105"/>
    <x v="1"/>
    <n v="5411"/>
    <n v="4"/>
    <s v="Y"/>
    <x v="1"/>
    <n v="12"/>
    <n v="3"/>
    <s v="Meet Expect"/>
    <n v="3"/>
    <s v="High"/>
    <n v="80"/>
    <n v="0"/>
    <s v="None"/>
    <n v="7"/>
    <s v="6-10"/>
    <n v="2"/>
    <n v="3"/>
    <x v="1"/>
    <n v="2"/>
    <s v="Early Career"/>
    <n v="2"/>
    <n v="2"/>
    <x v="1"/>
    <n v="0"/>
    <n v="0"/>
    <m/>
    <m/>
    <n v="0"/>
    <m/>
    <n v="0"/>
    <m/>
    <n v="0"/>
    <m/>
    <n v="0"/>
    <m/>
    <n v="0"/>
    <m/>
    <m/>
    <m/>
    <m/>
    <m/>
    <m/>
    <m/>
    <m/>
    <x v="1"/>
    <m/>
    <m/>
    <m/>
    <m/>
    <m/>
    <b v="1"/>
    <b v="1"/>
    <b v="1"/>
    <n v="0"/>
    <n v="0"/>
  </r>
  <r>
    <n v="46"/>
    <x v="1"/>
    <x v="0"/>
    <n v="706"/>
    <x v="1"/>
    <n v="2"/>
    <s v="Near"/>
    <n v="2"/>
    <s v="College"/>
    <s v="Life Sciences"/>
    <n v="1"/>
    <n v="1857"/>
    <n v="4"/>
    <x v="2"/>
    <x v="1"/>
    <n v="82"/>
    <n v="3"/>
    <s v="High"/>
    <n v="3"/>
    <s v="Senior"/>
    <x v="3"/>
    <n v="4"/>
    <x v="0"/>
    <x v="2"/>
    <n v="8578"/>
    <x v="2"/>
    <n v="19989"/>
    <n v="3"/>
    <s v="Y"/>
    <x v="1"/>
    <n v="14"/>
    <n v="3"/>
    <s v="Meet Expect"/>
    <n v="3"/>
    <s v="High"/>
    <n v="80"/>
    <n v="1"/>
    <s v="Basic"/>
    <n v="12"/>
    <s v="11-20"/>
    <n v="4"/>
    <n v="2"/>
    <x v="2"/>
    <n v="9"/>
    <s v="Veteran"/>
    <n v="8"/>
    <n v="4"/>
    <x v="2"/>
    <n v="7"/>
    <n v="0"/>
    <m/>
    <m/>
    <n v="0"/>
    <m/>
    <n v="0"/>
    <m/>
    <n v="0"/>
    <m/>
    <n v="0"/>
    <m/>
    <n v="0"/>
    <m/>
    <m/>
    <m/>
    <m/>
    <m/>
    <m/>
    <m/>
    <m/>
    <x v="1"/>
    <m/>
    <m/>
    <m/>
    <m/>
    <m/>
    <b v="1"/>
    <b v="1"/>
    <b v="1"/>
    <n v="0"/>
    <n v="0"/>
  </r>
  <r>
    <n v="28"/>
    <x v="1"/>
    <x v="2"/>
    <n v="280"/>
    <x v="2"/>
    <n v="1"/>
    <s v="Near"/>
    <n v="2"/>
    <s v="College"/>
    <s v="Life Sciences"/>
    <n v="1"/>
    <n v="1858"/>
    <n v="3"/>
    <x v="1"/>
    <x v="1"/>
    <n v="43"/>
    <n v="3"/>
    <s v="High"/>
    <n v="1"/>
    <s v="Entry Level"/>
    <x v="8"/>
    <n v="4"/>
    <x v="0"/>
    <x v="2"/>
    <n v="2706"/>
    <x v="1"/>
    <n v="10494"/>
    <n v="1"/>
    <s v="Y"/>
    <x v="1"/>
    <n v="15"/>
    <n v="3"/>
    <s v="Meet Expect"/>
    <n v="2"/>
    <s v="Medium"/>
    <n v="80"/>
    <n v="1"/>
    <s v="Basic"/>
    <n v="3"/>
    <s v="0-5"/>
    <n v="2"/>
    <n v="3"/>
    <x v="1"/>
    <n v="3"/>
    <s v="Early Career"/>
    <n v="2"/>
    <n v="2"/>
    <x v="1"/>
    <n v="2"/>
    <n v="0"/>
    <m/>
    <m/>
    <n v="0"/>
    <m/>
    <n v="0"/>
    <m/>
    <n v="0"/>
    <m/>
    <n v="0"/>
    <m/>
    <n v="0"/>
    <m/>
    <m/>
    <m/>
    <m/>
    <m/>
    <m/>
    <m/>
    <m/>
    <x v="2"/>
    <m/>
    <m/>
    <m/>
    <m/>
    <m/>
    <b v="1"/>
    <b v="1"/>
    <b v="1"/>
    <n v="0"/>
    <n v="0"/>
  </r>
  <r>
    <n v="29"/>
    <x v="1"/>
    <x v="0"/>
    <n v="726"/>
    <x v="1"/>
    <n v="29"/>
    <s v="Very Far"/>
    <n v="1"/>
    <s v="Below College"/>
    <s v="Life Sciences"/>
    <n v="1"/>
    <n v="1859"/>
    <n v="4"/>
    <x v="2"/>
    <x v="1"/>
    <n v="93"/>
    <n v="1"/>
    <s v="Low"/>
    <n v="2"/>
    <s v="Junior"/>
    <x v="4"/>
    <n v="3"/>
    <x v="2"/>
    <x v="2"/>
    <n v="6384"/>
    <x v="0"/>
    <n v="21143"/>
    <n v="8"/>
    <s v="Y"/>
    <x v="1"/>
    <n v="17"/>
    <n v="3"/>
    <s v="Meet Expect"/>
    <n v="4"/>
    <s v="Very High"/>
    <n v="80"/>
    <n v="2"/>
    <s v="Medium"/>
    <n v="11"/>
    <s v="11-20"/>
    <n v="3"/>
    <n v="3"/>
    <x v="1"/>
    <n v="7"/>
    <s v="Experienced"/>
    <n v="0"/>
    <n v="1"/>
    <x v="1"/>
    <n v="6"/>
    <n v="0"/>
    <m/>
    <m/>
    <n v="0"/>
    <m/>
    <n v="0"/>
    <m/>
    <n v="0"/>
    <m/>
    <n v="0"/>
    <m/>
    <n v="0"/>
    <m/>
    <m/>
    <m/>
    <m/>
    <m/>
    <m/>
    <m/>
    <m/>
    <x v="2"/>
    <m/>
    <m/>
    <m/>
    <m/>
    <m/>
    <b v="1"/>
    <b v="1"/>
    <b v="1"/>
    <n v="0"/>
    <n v="0"/>
  </r>
  <r>
    <n v="42"/>
    <x v="1"/>
    <x v="0"/>
    <n v="1142"/>
    <x v="1"/>
    <n v="8"/>
    <s v="Near"/>
    <n v="3"/>
    <s v="Bachelor"/>
    <s v="Life Sciences"/>
    <n v="1"/>
    <n v="1860"/>
    <n v="4"/>
    <x v="2"/>
    <x v="1"/>
    <n v="81"/>
    <n v="3"/>
    <s v="High"/>
    <n v="1"/>
    <s v="Entry Level"/>
    <x v="2"/>
    <n v="3"/>
    <x v="2"/>
    <x v="0"/>
    <n v="3968"/>
    <x v="0"/>
    <n v="13624"/>
    <n v="4"/>
    <s v="Y"/>
    <x v="1"/>
    <n v="13"/>
    <n v="3"/>
    <s v="Meet Expect"/>
    <n v="4"/>
    <s v="Very High"/>
    <n v="80"/>
    <n v="0"/>
    <s v="None"/>
    <n v="8"/>
    <s v="6-10"/>
    <n v="3"/>
    <n v="3"/>
    <x v="1"/>
    <n v="0"/>
    <s v="New Employee"/>
    <n v="0"/>
    <n v="0"/>
    <x v="0"/>
    <n v="0"/>
    <n v="0"/>
    <m/>
    <m/>
    <n v="0"/>
    <m/>
    <n v="0"/>
    <m/>
    <n v="0"/>
    <m/>
    <n v="0"/>
    <m/>
    <n v="0"/>
    <m/>
    <m/>
    <m/>
    <m/>
    <m/>
    <m/>
    <m/>
    <m/>
    <x v="0"/>
    <m/>
    <m/>
    <m/>
    <m/>
    <m/>
    <b v="1"/>
    <b v="1"/>
    <b v="1"/>
    <n v="0"/>
    <n v="0"/>
  </r>
  <r>
    <n v="32"/>
    <x v="0"/>
    <x v="0"/>
    <n v="414"/>
    <x v="0"/>
    <n v="2"/>
    <s v="Near"/>
    <n v="4"/>
    <s v="Master"/>
    <s v="Marketing"/>
    <n v="1"/>
    <n v="1862"/>
    <n v="3"/>
    <x v="1"/>
    <x v="1"/>
    <n v="82"/>
    <n v="2"/>
    <s v="Medium"/>
    <n v="2"/>
    <s v="Junior"/>
    <x v="0"/>
    <n v="2"/>
    <x v="1"/>
    <x v="0"/>
    <n v="9907"/>
    <x v="2"/>
    <n v="26186"/>
    <n v="7"/>
    <s v="Y"/>
    <x v="0"/>
    <n v="12"/>
    <n v="3"/>
    <s v="Meet Expect"/>
    <n v="3"/>
    <s v="High"/>
    <n v="80"/>
    <n v="0"/>
    <s v="None"/>
    <n v="7"/>
    <s v="6-10"/>
    <n v="3"/>
    <n v="2"/>
    <x v="2"/>
    <n v="2"/>
    <s v="Early Career"/>
    <n v="2"/>
    <n v="2"/>
    <x v="1"/>
    <n v="2"/>
    <n v="0"/>
    <m/>
    <m/>
    <n v="0"/>
    <m/>
    <n v="0"/>
    <m/>
    <n v="0"/>
    <m/>
    <n v="0"/>
    <m/>
    <n v="0"/>
    <m/>
    <m/>
    <m/>
    <m/>
    <m/>
    <m/>
    <m/>
    <m/>
    <x v="2"/>
    <m/>
    <m/>
    <m/>
    <m/>
    <m/>
    <b v="1"/>
    <b v="1"/>
    <b v="1"/>
    <n v="1"/>
    <n v="1"/>
  </r>
  <r>
    <n v="46"/>
    <x v="1"/>
    <x v="0"/>
    <n v="1319"/>
    <x v="0"/>
    <n v="3"/>
    <s v="Near"/>
    <n v="3"/>
    <s v="Bachelor"/>
    <s v="Technical Degree"/>
    <n v="1"/>
    <n v="1863"/>
    <n v="1"/>
    <x v="3"/>
    <x v="0"/>
    <n v="45"/>
    <n v="4"/>
    <s v="Very High"/>
    <n v="4"/>
    <s v="Manager"/>
    <x v="0"/>
    <n v="1"/>
    <x v="3"/>
    <x v="2"/>
    <n v="13225"/>
    <x v="2"/>
    <n v="7739"/>
    <n v="2"/>
    <s v="Y"/>
    <x v="1"/>
    <n v="12"/>
    <n v="3"/>
    <s v="Meet Expect"/>
    <n v="4"/>
    <s v="Very High"/>
    <n v="80"/>
    <n v="1"/>
    <s v="Basic"/>
    <n v="25"/>
    <s v="20+"/>
    <n v="5"/>
    <n v="3"/>
    <x v="1"/>
    <n v="19"/>
    <s v="Veteran"/>
    <n v="17"/>
    <n v="2"/>
    <x v="1"/>
    <n v="8"/>
    <n v="0"/>
    <m/>
    <m/>
    <n v="0"/>
    <m/>
    <n v="0"/>
    <m/>
    <n v="0"/>
    <m/>
    <n v="0"/>
    <m/>
    <n v="0"/>
    <m/>
    <m/>
    <m/>
    <m/>
    <m/>
    <m/>
    <m/>
    <m/>
    <x v="1"/>
    <m/>
    <m/>
    <m/>
    <m/>
    <m/>
    <b v="1"/>
    <b v="1"/>
    <b v="1"/>
    <n v="0"/>
    <n v="0"/>
  </r>
  <r>
    <n v="27"/>
    <x v="1"/>
    <x v="0"/>
    <n v="728"/>
    <x v="0"/>
    <n v="23"/>
    <s v="Very Far"/>
    <n v="1"/>
    <s v="Below College"/>
    <s v="Medical"/>
    <n v="1"/>
    <n v="1864"/>
    <n v="2"/>
    <x v="0"/>
    <x v="0"/>
    <n v="36"/>
    <n v="2"/>
    <s v="Medium"/>
    <n v="2"/>
    <s v="Junior"/>
    <x v="6"/>
    <n v="3"/>
    <x v="2"/>
    <x v="1"/>
    <n v="3540"/>
    <x v="0"/>
    <n v="7018"/>
    <n v="1"/>
    <s v="Y"/>
    <x v="1"/>
    <n v="21"/>
    <n v="4"/>
    <s v="Exceed Expect"/>
    <n v="4"/>
    <s v="Very High"/>
    <n v="80"/>
    <n v="1"/>
    <s v="Basic"/>
    <n v="9"/>
    <s v="6-10"/>
    <n v="5"/>
    <n v="3"/>
    <x v="1"/>
    <n v="9"/>
    <s v="Veteran"/>
    <n v="8"/>
    <n v="5"/>
    <x v="2"/>
    <n v="8"/>
    <n v="0"/>
    <m/>
    <m/>
    <n v="0"/>
    <m/>
    <n v="0"/>
    <m/>
    <n v="0"/>
    <m/>
    <n v="0"/>
    <m/>
    <n v="0"/>
    <m/>
    <m/>
    <m/>
    <m/>
    <m/>
    <m/>
    <m/>
    <m/>
    <x v="2"/>
    <m/>
    <m/>
    <m/>
    <m/>
    <m/>
    <b v="1"/>
    <b v="1"/>
    <b v="1"/>
    <n v="0"/>
    <n v="0"/>
  </r>
  <r>
    <n v="29"/>
    <x v="1"/>
    <x v="0"/>
    <n v="352"/>
    <x v="2"/>
    <n v="6"/>
    <s v="Near"/>
    <n v="1"/>
    <s v="Below College"/>
    <s v="Medical"/>
    <n v="1"/>
    <n v="1865"/>
    <n v="4"/>
    <x v="2"/>
    <x v="1"/>
    <n v="87"/>
    <n v="2"/>
    <s v="Medium"/>
    <n v="1"/>
    <s v="Entry Level"/>
    <x v="8"/>
    <n v="2"/>
    <x v="1"/>
    <x v="1"/>
    <n v="2804"/>
    <x v="1"/>
    <n v="15434"/>
    <n v="1"/>
    <s v="Y"/>
    <x v="1"/>
    <n v="11"/>
    <n v="3"/>
    <s v="Meet Expect"/>
    <n v="4"/>
    <s v="Very High"/>
    <n v="80"/>
    <n v="0"/>
    <s v="None"/>
    <n v="1"/>
    <s v="0-5"/>
    <n v="3"/>
    <n v="3"/>
    <x v="1"/>
    <n v="1"/>
    <s v="New Employee"/>
    <n v="0"/>
    <n v="0"/>
    <x v="0"/>
    <n v="0"/>
    <n v="0"/>
    <m/>
    <m/>
    <n v="0"/>
    <m/>
    <n v="0"/>
    <m/>
    <n v="0"/>
    <m/>
    <n v="0"/>
    <m/>
    <n v="0"/>
    <m/>
    <m/>
    <m/>
    <m/>
    <m/>
    <m/>
    <m/>
    <m/>
    <x v="2"/>
    <m/>
    <m/>
    <m/>
    <m/>
    <m/>
    <b v="1"/>
    <b v="1"/>
    <b v="1"/>
    <n v="0"/>
    <n v="0"/>
  </r>
  <r>
    <n v="43"/>
    <x v="1"/>
    <x v="0"/>
    <n v="823"/>
    <x v="1"/>
    <n v="6"/>
    <s v="Near"/>
    <n v="3"/>
    <s v="Bachelor"/>
    <s v="Medical"/>
    <n v="1"/>
    <n v="1866"/>
    <n v="1"/>
    <x v="3"/>
    <x v="0"/>
    <n v="81"/>
    <n v="2"/>
    <s v="Medium"/>
    <n v="5"/>
    <s v="Director"/>
    <x v="5"/>
    <n v="3"/>
    <x v="2"/>
    <x v="1"/>
    <n v="19392"/>
    <x v="2"/>
    <n v="22539"/>
    <n v="7"/>
    <s v="Y"/>
    <x v="1"/>
    <n v="13"/>
    <n v="3"/>
    <s v="Meet Expect"/>
    <n v="4"/>
    <s v="Very High"/>
    <n v="80"/>
    <n v="0"/>
    <s v="None"/>
    <n v="21"/>
    <s v="20+"/>
    <n v="2"/>
    <n v="3"/>
    <x v="1"/>
    <n v="16"/>
    <s v="Veteran"/>
    <n v="12"/>
    <n v="6"/>
    <x v="2"/>
    <n v="14"/>
    <n v="0"/>
    <m/>
    <m/>
    <n v="0"/>
    <m/>
    <n v="0"/>
    <m/>
    <n v="0"/>
    <m/>
    <n v="0"/>
    <m/>
    <n v="0"/>
    <m/>
    <m/>
    <m/>
    <m/>
    <m/>
    <m/>
    <m/>
    <m/>
    <x v="0"/>
    <m/>
    <m/>
    <m/>
    <m/>
    <m/>
    <b v="1"/>
    <b v="1"/>
    <b v="1"/>
    <n v="0"/>
    <n v="0"/>
  </r>
  <r>
    <n v="48"/>
    <x v="1"/>
    <x v="0"/>
    <n v="1224"/>
    <x v="1"/>
    <n v="10"/>
    <s v="Near"/>
    <n v="3"/>
    <s v="Bachelor"/>
    <s v="Life Sciences"/>
    <n v="1"/>
    <n v="1867"/>
    <n v="4"/>
    <x v="2"/>
    <x v="1"/>
    <n v="91"/>
    <n v="2"/>
    <s v="Medium"/>
    <n v="5"/>
    <s v="Director"/>
    <x v="7"/>
    <n v="2"/>
    <x v="1"/>
    <x v="1"/>
    <n v="19665"/>
    <x v="2"/>
    <n v="13583"/>
    <n v="4"/>
    <s v="Y"/>
    <x v="1"/>
    <n v="12"/>
    <n v="3"/>
    <s v="Meet Expect"/>
    <n v="4"/>
    <s v="Very High"/>
    <n v="80"/>
    <n v="0"/>
    <s v="None"/>
    <n v="29"/>
    <s v="20+"/>
    <n v="3"/>
    <n v="3"/>
    <x v="1"/>
    <n v="22"/>
    <s v="Veteran"/>
    <n v="10"/>
    <n v="12"/>
    <x v="2"/>
    <n v="9"/>
    <n v="0"/>
    <m/>
    <m/>
    <n v="0"/>
    <m/>
    <n v="0"/>
    <m/>
    <n v="0"/>
    <m/>
    <n v="0"/>
    <m/>
    <n v="0"/>
    <m/>
    <m/>
    <m/>
    <m/>
    <m/>
    <m/>
    <m/>
    <m/>
    <x v="1"/>
    <m/>
    <m/>
    <m/>
    <m/>
    <m/>
    <b v="1"/>
    <b v="1"/>
    <b v="1"/>
    <n v="0"/>
    <n v="0"/>
  </r>
  <r>
    <n v="29"/>
    <x v="0"/>
    <x v="1"/>
    <n v="459"/>
    <x v="1"/>
    <n v="24"/>
    <s v="Very Far"/>
    <n v="2"/>
    <s v="College"/>
    <s v="Life Sciences"/>
    <n v="1"/>
    <n v="1868"/>
    <n v="4"/>
    <x v="2"/>
    <x v="1"/>
    <n v="73"/>
    <n v="2"/>
    <s v="Medium"/>
    <n v="1"/>
    <s v="Entry Level"/>
    <x v="1"/>
    <n v="4"/>
    <x v="0"/>
    <x v="0"/>
    <n v="2439"/>
    <x v="1"/>
    <n v="14753"/>
    <n v="1"/>
    <s v="Y"/>
    <x v="0"/>
    <n v="24"/>
    <n v="4"/>
    <s v="Exceed Expect"/>
    <n v="2"/>
    <s v="Medium"/>
    <n v="80"/>
    <n v="0"/>
    <s v="None"/>
    <n v="1"/>
    <s v="0-5"/>
    <n v="3"/>
    <n v="2"/>
    <x v="2"/>
    <n v="1"/>
    <s v="New Employee"/>
    <n v="0"/>
    <n v="1"/>
    <x v="1"/>
    <n v="0"/>
    <n v="0"/>
    <m/>
    <m/>
    <n v="0"/>
    <m/>
    <n v="0"/>
    <m/>
    <n v="0"/>
    <m/>
    <n v="0"/>
    <m/>
    <n v="0"/>
    <m/>
    <m/>
    <m/>
    <m/>
    <m/>
    <m/>
    <m/>
    <m/>
    <x v="2"/>
    <m/>
    <m/>
    <m/>
    <m/>
    <m/>
    <b v="1"/>
    <b v="1"/>
    <b v="1"/>
    <n v="1"/>
    <n v="1"/>
  </r>
  <r>
    <n v="46"/>
    <x v="0"/>
    <x v="0"/>
    <n v="1254"/>
    <x v="0"/>
    <n v="10"/>
    <s v="Near"/>
    <n v="3"/>
    <s v="Bachelor"/>
    <s v="Life Sciences"/>
    <n v="1"/>
    <n v="1869"/>
    <n v="3"/>
    <x v="1"/>
    <x v="0"/>
    <n v="64"/>
    <n v="3"/>
    <s v="High"/>
    <n v="3"/>
    <s v="Senior"/>
    <x v="0"/>
    <n v="2"/>
    <x v="1"/>
    <x v="1"/>
    <n v="7314"/>
    <x v="2"/>
    <n v="14011"/>
    <n v="5"/>
    <s v="Y"/>
    <x v="1"/>
    <n v="21"/>
    <n v="4"/>
    <s v="Exceed Expect"/>
    <n v="3"/>
    <s v="High"/>
    <n v="80"/>
    <n v="3"/>
    <s v="High"/>
    <n v="14"/>
    <s v="11-20"/>
    <n v="2"/>
    <n v="3"/>
    <x v="1"/>
    <n v="8"/>
    <s v="Veteran"/>
    <n v="7"/>
    <n v="0"/>
    <x v="0"/>
    <n v="7"/>
    <n v="0"/>
    <m/>
    <m/>
    <n v="0"/>
    <m/>
    <n v="0"/>
    <m/>
    <n v="0"/>
    <m/>
    <n v="0"/>
    <m/>
    <n v="0"/>
    <m/>
    <m/>
    <m/>
    <m/>
    <m/>
    <m/>
    <m/>
    <m/>
    <x v="1"/>
    <m/>
    <m/>
    <m/>
    <m/>
    <m/>
    <b v="1"/>
    <b v="1"/>
    <b v="1"/>
    <n v="1"/>
    <n v="0"/>
  </r>
  <r>
    <n v="27"/>
    <x v="1"/>
    <x v="1"/>
    <n v="1131"/>
    <x v="1"/>
    <n v="15"/>
    <s v="Far"/>
    <n v="3"/>
    <s v="Bachelor"/>
    <s v="Life Sciences"/>
    <n v="1"/>
    <n v="1870"/>
    <n v="4"/>
    <x v="2"/>
    <x v="0"/>
    <n v="77"/>
    <n v="2"/>
    <s v="Medium"/>
    <n v="1"/>
    <s v="Entry Level"/>
    <x v="1"/>
    <n v="1"/>
    <x v="3"/>
    <x v="1"/>
    <n v="4774"/>
    <x v="0"/>
    <n v="23844"/>
    <n v="0"/>
    <s v="Y"/>
    <x v="1"/>
    <n v="19"/>
    <n v="3"/>
    <s v="Meet Expect"/>
    <n v="4"/>
    <s v="Very High"/>
    <n v="80"/>
    <n v="1"/>
    <s v="Basic"/>
    <n v="8"/>
    <s v="6-10"/>
    <n v="2"/>
    <n v="2"/>
    <x v="2"/>
    <n v="7"/>
    <s v="Experienced"/>
    <n v="6"/>
    <n v="7"/>
    <x v="2"/>
    <n v="3"/>
    <n v="0"/>
    <m/>
    <m/>
    <n v="0"/>
    <m/>
    <n v="0"/>
    <m/>
    <n v="0"/>
    <m/>
    <n v="0"/>
    <m/>
    <n v="0"/>
    <m/>
    <m/>
    <m/>
    <m/>
    <m/>
    <m/>
    <m/>
    <m/>
    <x v="2"/>
    <m/>
    <m/>
    <m/>
    <m/>
    <m/>
    <b v="1"/>
    <b v="1"/>
    <b v="1"/>
    <n v="0"/>
    <n v="0"/>
  </r>
  <r>
    <n v="39"/>
    <x v="1"/>
    <x v="0"/>
    <n v="835"/>
    <x v="1"/>
    <n v="19"/>
    <s v="Far"/>
    <n v="4"/>
    <s v="Master"/>
    <s v="Other"/>
    <n v="1"/>
    <n v="1871"/>
    <n v="4"/>
    <x v="2"/>
    <x v="1"/>
    <n v="41"/>
    <n v="3"/>
    <s v="High"/>
    <n v="2"/>
    <s v="Junior"/>
    <x v="1"/>
    <n v="4"/>
    <x v="0"/>
    <x v="2"/>
    <n v="3902"/>
    <x v="0"/>
    <n v="5141"/>
    <n v="8"/>
    <s v="Y"/>
    <x v="1"/>
    <n v="14"/>
    <n v="3"/>
    <s v="Meet Expect"/>
    <n v="2"/>
    <s v="Medium"/>
    <n v="80"/>
    <n v="3"/>
    <s v="High"/>
    <n v="7"/>
    <s v="6-10"/>
    <n v="2"/>
    <n v="3"/>
    <x v="1"/>
    <n v="2"/>
    <s v="Early Career"/>
    <n v="2"/>
    <n v="2"/>
    <x v="1"/>
    <n v="2"/>
    <n v="0"/>
    <m/>
    <m/>
    <n v="0"/>
    <m/>
    <n v="0"/>
    <m/>
    <n v="0"/>
    <m/>
    <n v="0"/>
    <m/>
    <n v="0"/>
    <m/>
    <m/>
    <m/>
    <m/>
    <m/>
    <m/>
    <m/>
    <m/>
    <x v="0"/>
    <m/>
    <m/>
    <m/>
    <m/>
    <m/>
    <b v="1"/>
    <b v="1"/>
    <b v="1"/>
    <n v="0"/>
    <n v="0"/>
  </r>
  <r>
    <n v="55"/>
    <x v="1"/>
    <x v="0"/>
    <n v="836"/>
    <x v="1"/>
    <n v="2"/>
    <s v="Near"/>
    <n v="4"/>
    <s v="Master"/>
    <s v="Technical Degree"/>
    <n v="1"/>
    <n v="1873"/>
    <n v="2"/>
    <x v="0"/>
    <x v="1"/>
    <n v="98"/>
    <n v="2"/>
    <s v="Medium"/>
    <n v="1"/>
    <s v="Entry Level"/>
    <x v="1"/>
    <n v="4"/>
    <x v="0"/>
    <x v="1"/>
    <n v="2662"/>
    <x v="1"/>
    <n v="7975"/>
    <n v="8"/>
    <s v="Y"/>
    <x v="1"/>
    <n v="20"/>
    <n v="4"/>
    <s v="Exceed Expect"/>
    <n v="2"/>
    <s v="Medium"/>
    <n v="80"/>
    <n v="1"/>
    <s v="Basic"/>
    <n v="19"/>
    <s v="11-20"/>
    <n v="2"/>
    <n v="4"/>
    <x v="3"/>
    <n v="5"/>
    <s v="Experienced"/>
    <n v="2"/>
    <n v="0"/>
    <x v="0"/>
    <n v="4"/>
    <n v="0"/>
    <m/>
    <m/>
    <n v="0"/>
    <m/>
    <n v="0"/>
    <m/>
    <n v="0"/>
    <m/>
    <n v="0"/>
    <m/>
    <n v="0"/>
    <m/>
    <m/>
    <m/>
    <m/>
    <m/>
    <m/>
    <m/>
    <m/>
    <x v="1"/>
    <m/>
    <m/>
    <m/>
    <m/>
    <m/>
    <b v="1"/>
    <b v="1"/>
    <b v="1"/>
    <n v="0"/>
    <n v="0"/>
  </r>
  <r>
    <n v="28"/>
    <x v="1"/>
    <x v="0"/>
    <n v="1172"/>
    <x v="0"/>
    <n v="3"/>
    <s v="Near"/>
    <n v="3"/>
    <s v="Bachelor"/>
    <s v="Medical"/>
    <n v="1"/>
    <n v="1875"/>
    <n v="2"/>
    <x v="0"/>
    <x v="0"/>
    <n v="78"/>
    <n v="3"/>
    <s v="High"/>
    <n v="1"/>
    <s v="Entry Level"/>
    <x v="6"/>
    <n v="2"/>
    <x v="1"/>
    <x v="1"/>
    <n v="2856"/>
    <x v="1"/>
    <n v="3692"/>
    <n v="1"/>
    <s v="Y"/>
    <x v="1"/>
    <n v="19"/>
    <n v="3"/>
    <s v="Meet Expect"/>
    <n v="4"/>
    <s v="Very High"/>
    <n v="80"/>
    <n v="1"/>
    <s v="Basic"/>
    <n v="1"/>
    <s v="0-5"/>
    <n v="3"/>
    <n v="3"/>
    <x v="1"/>
    <n v="1"/>
    <s v="New Employee"/>
    <n v="0"/>
    <n v="0"/>
    <x v="0"/>
    <n v="0"/>
    <n v="0"/>
    <m/>
    <m/>
    <n v="0"/>
    <m/>
    <n v="0"/>
    <m/>
    <n v="0"/>
    <m/>
    <n v="0"/>
    <m/>
    <n v="0"/>
    <m/>
    <m/>
    <m/>
    <m/>
    <m/>
    <m/>
    <m/>
    <m/>
    <x v="2"/>
    <m/>
    <m/>
    <m/>
    <m/>
    <m/>
    <b v="1"/>
    <b v="1"/>
    <b v="1"/>
    <n v="0"/>
    <n v="0"/>
  </r>
  <r>
    <n v="30"/>
    <x v="0"/>
    <x v="0"/>
    <n v="945"/>
    <x v="0"/>
    <n v="9"/>
    <s v="Near"/>
    <n v="3"/>
    <s v="Bachelor"/>
    <s v="Medical"/>
    <n v="1"/>
    <n v="1876"/>
    <n v="2"/>
    <x v="0"/>
    <x v="1"/>
    <n v="89"/>
    <n v="3"/>
    <s v="High"/>
    <n v="1"/>
    <s v="Entry Level"/>
    <x v="6"/>
    <n v="4"/>
    <x v="0"/>
    <x v="0"/>
    <n v="1081"/>
    <x v="1"/>
    <n v="16019"/>
    <n v="1"/>
    <s v="Y"/>
    <x v="1"/>
    <n v="13"/>
    <n v="3"/>
    <s v="Meet Expect"/>
    <n v="3"/>
    <s v="High"/>
    <n v="80"/>
    <n v="0"/>
    <s v="None"/>
    <n v="1"/>
    <s v="0-5"/>
    <n v="3"/>
    <n v="2"/>
    <x v="2"/>
    <n v="1"/>
    <s v="New Employee"/>
    <n v="0"/>
    <n v="0"/>
    <x v="0"/>
    <n v="0"/>
    <n v="0"/>
    <m/>
    <m/>
    <n v="0"/>
    <m/>
    <n v="0"/>
    <m/>
    <n v="0"/>
    <m/>
    <n v="0"/>
    <m/>
    <n v="0"/>
    <m/>
    <m/>
    <m/>
    <m/>
    <m/>
    <m/>
    <m/>
    <m/>
    <x v="2"/>
    <m/>
    <m/>
    <m/>
    <m/>
    <m/>
    <b v="1"/>
    <b v="1"/>
    <b v="1"/>
    <n v="1"/>
    <n v="0"/>
  </r>
  <r>
    <n v="22"/>
    <x v="0"/>
    <x v="0"/>
    <n v="391"/>
    <x v="1"/>
    <n v="7"/>
    <s v="Near"/>
    <n v="1"/>
    <s v="Below College"/>
    <s v="Life Sciences"/>
    <n v="1"/>
    <n v="1878"/>
    <n v="4"/>
    <x v="2"/>
    <x v="1"/>
    <n v="75"/>
    <n v="3"/>
    <s v="High"/>
    <n v="1"/>
    <s v="Entry Level"/>
    <x v="1"/>
    <n v="2"/>
    <x v="1"/>
    <x v="0"/>
    <n v="2472"/>
    <x v="1"/>
    <n v="26092"/>
    <n v="1"/>
    <s v="Y"/>
    <x v="0"/>
    <n v="23"/>
    <n v="4"/>
    <s v="Exceed Expect"/>
    <n v="1"/>
    <s v="Low"/>
    <n v="80"/>
    <n v="0"/>
    <s v="None"/>
    <n v="1"/>
    <s v="0-5"/>
    <n v="2"/>
    <n v="3"/>
    <x v="1"/>
    <n v="1"/>
    <s v="New Employee"/>
    <n v="0"/>
    <n v="0"/>
    <x v="0"/>
    <n v="0"/>
    <n v="0"/>
    <m/>
    <m/>
    <n v="0"/>
    <m/>
    <n v="0"/>
    <m/>
    <n v="0"/>
    <m/>
    <n v="0"/>
    <m/>
    <n v="0"/>
    <m/>
    <m/>
    <m/>
    <m/>
    <m/>
    <m/>
    <m/>
    <m/>
    <x v="3"/>
    <m/>
    <m/>
    <m/>
    <m/>
    <m/>
    <b v="1"/>
    <b v="1"/>
    <b v="1"/>
    <n v="1"/>
    <n v="1"/>
  </r>
  <r>
    <n v="36"/>
    <x v="1"/>
    <x v="0"/>
    <n v="1266"/>
    <x v="0"/>
    <n v="10"/>
    <s v="Near"/>
    <n v="4"/>
    <s v="Master"/>
    <s v="Technical Degree"/>
    <n v="1"/>
    <n v="1880"/>
    <n v="2"/>
    <x v="0"/>
    <x v="0"/>
    <n v="63"/>
    <n v="2"/>
    <s v="Medium"/>
    <n v="2"/>
    <s v="Junior"/>
    <x v="0"/>
    <n v="3"/>
    <x v="2"/>
    <x v="1"/>
    <n v="5673"/>
    <x v="0"/>
    <n v="6060"/>
    <n v="1"/>
    <s v="Y"/>
    <x v="0"/>
    <n v="13"/>
    <n v="3"/>
    <s v="Meet Expect"/>
    <n v="1"/>
    <s v="Low"/>
    <n v="80"/>
    <n v="1"/>
    <s v="Basic"/>
    <n v="10"/>
    <s v="6-10"/>
    <n v="4"/>
    <n v="3"/>
    <x v="1"/>
    <n v="10"/>
    <s v="Veteran"/>
    <n v="9"/>
    <n v="1"/>
    <x v="1"/>
    <n v="7"/>
    <n v="0"/>
    <m/>
    <m/>
    <n v="0"/>
    <m/>
    <n v="0"/>
    <m/>
    <n v="0"/>
    <m/>
    <n v="0"/>
    <m/>
    <n v="0"/>
    <m/>
    <m/>
    <m/>
    <m/>
    <m/>
    <m/>
    <m/>
    <m/>
    <x v="0"/>
    <m/>
    <m/>
    <m/>
    <m/>
    <m/>
    <b v="1"/>
    <b v="1"/>
    <b v="1"/>
    <n v="0"/>
    <n v="1"/>
  </r>
  <r>
    <n v="31"/>
    <x v="1"/>
    <x v="0"/>
    <n v="311"/>
    <x v="1"/>
    <n v="20"/>
    <s v="Far"/>
    <n v="3"/>
    <s v="Bachelor"/>
    <s v="Life Sciences"/>
    <n v="1"/>
    <n v="1881"/>
    <n v="2"/>
    <x v="0"/>
    <x v="1"/>
    <n v="89"/>
    <n v="3"/>
    <s v="High"/>
    <n v="2"/>
    <s v="Junior"/>
    <x v="2"/>
    <n v="3"/>
    <x v="2"/>
    <x v="2"/>
    <n v="4197"/>
    <x v="0"/>
    <n v="18624"/>
    <n v="1"/>
    <s v="Y"/>
    <x v="1"/>
    <n v="11"/>
    <n v="3"/>
    <s v="Meet Expect"/>
    <n v="1"/>
    <s v="Low"/>
    <n v="80"/>
    <n v="1"/>
    <s v="Basic"/>
    <n v="10"/>
    <s v="6-10"/>
    <n v="2"/>
    <n v="3"/>
    <x v="1"/>
    <n v="10"/>
    <s v="Veteran"/>
    <n v="8"/>
    <n v="0"/>
    <x v="0"/>
    <n v="2"/>
    <n v="0"/>
    <m/>
    <m/>
    <n v="0"/>
    <m/>
    <n v="0"/>
    <m/>
    <n v="0"/>
    <m/>
    <n v="0"/>
    <m/>
    <n v="0"/>
    <m/>
    <m/>
    <m/>
    <m/>
    <m/>
    <m/>
    <m/>
    <m/>
    <x v="2"/>
    <m/>
    <m/>
    <m/>
    <m/>
    <m/>
    <b v="1"/>
    <b v="1"/>
    <b v="1"/>
    <n v="0"/>
    <n v="0"/>
  </r>
  <r>
    <n v="34"/>
    <x v="1"/>
    <x v="0"/>
    <n v="1480"/>
    <x v="0"/>
    <n v="4"/>
    <s v="Near"/>
    <n v="3"/>
    <s v="Bachelor"/>
    <s v="Life Sciences"/>
    <n v="1"/>
    <n v="1882"/>
    <n v="3"/>
    <x v="1"/>
    <x v="1"/>
    <n v="64"/>
    <n v="3"/>
    <s v="High"/>
    <n v="3"/>
    <s v="Senior"/>
    <x v="0"/>
    <n v="4"/>
    <x v="0"/>
    <x v="1"/>
    <n v="9713"/>
    <x v="2"/>
    <n v="24444"/>
    <n v="2"/>
    <s v="Y"/>
    <x v="0"/>
    <n v="13"/>
    <n v="3"/>
    <s v="Meet Expect"/>
    <n v="4"/>
    <s v="Very High"/>
    <n v="80"/>
    <n v="3"/>
    <s v="High"/>
    <n v="9"/>
    <s v="6-10"/>
    <n v="3"/>
    <n v="3"/>
    <x v="1"/>
    <n v="5"/>
    <s v="Experienced"/>
    <n v="3"/>
    <n v="1"/>
    <x v="1"/>
    <n v="0"/>
    <n v="0"/>
    <m/>
    <m/>
    <n v="0"/>
    <m/>
    <n v="0"/>
    <m/>
    <n v="0"/>
    <m/>
    <n v="0"/>
    <m/>
    <n v="0"/>
    <m/>
    <m/>
    <m/>
    <m/>
    <m/>
    <m/>
    <m/>
    <m/>
    <x v="2"/>
    <m/>
    <m/>
    <m/>
    <m/>
    <m/>
    <b v="1"/>
    <b v="1"/>
    <b v="1"/>
    <n v="0"/>
    <n v="1"/>
  </r>
  <r>
    <n v="29"/>
    <x v="1"/>
    <x v="0"/>
    <n v="592"/>
    <x v="1"/>
    <n v="7"/>
    <s v="Near"/>
    <n v="3"/>
    <s v="Bachelor"/>
    <s v="Life Sciences"/>
    <n v="1"/>
    <n v="1883"/>
    <n v="4"/>
    <x v="2"/>
    <x v="1"/>
    <n v="59"/>
    <n v="3"/>
    <s v="High"/>
    <n v="1"/>
    <s v="Entry Level"/>
    <x v="2"/>
    <n v="1"/>
    <x v="3"/>
    <x v="0"/>
    <n v="2062"/>
    <x v="1"/>
    <n v="19384"/>
    <n v="3"/>
    <s v="Y"/>
    <x v="1"/>
    <n v="14"/>
    <n v="3"/>
    <s v="Meet Expect"/>
    <n v="2"/>
    <s v="Medium"/>
    <n v="80"/>
    <n v="0"/>
    <s v="None"/>
    <n v="11"/>
    <s v="11-20"/>
    <n v="2"/>
    <n v="3"/>
    <x v="1"/>
    <n v="3"/>
    <s v="Early Career"/>
    <n v="2"/>
    <n v="1"/>
    <x v="1"/>
    <n v="2"/>
    <n v="0"/>
    <m/>
    <m/>
    <n v="0"/>
    <m/>
    <n v="0"/>
    <m/>
    <n v="0"/>
    <m/>
    <n v="0"/>
    <m/>
    <n v="0"/>
    <m/>
    <m/>
    <m/>
    <m/>
    <m/>
    <m/>
    <m/>
    <m/>
    <x v="2"/>
    <m/>
    <m/>
    <m/>
    <m/>
    <m/>
    <b v="1"/>
    <b v="1"/>
    <b v="1"/>
    <n v="0"/>
    <n v="0"/>
  </r>
  <r>
    <n v="37"/>
    <x v="1"/>
    <x v="0"/>
    <n v="783"/>
    <x v="1"/>
    <n v="7"/>
    <s v="Near"/>
    <n v="4"/>
    <s v="Master"/>
    <s v="Medical"/>
    <n v="1"/>
    <n v="1885"/>
    <n v="4"/>
    <x v="2"/>
    <x v="1"/>
    <n v="78"/>
    <n v="3"/>
    <s v="High"/>
    <n v="2"/>
    <s v="Junior"/>
    <x v="1"/>
    <n v="1"/>
    <x v="3"/>
    <x v="1"/>
    <n v="4284"/>
    <x v="0"/>
    <n v="13588"/>
    <n v="5"/>
    <s v="Y"/>
    <x v="0"/>
    <n v="22"/>
    <n v="4"/>
    <s v="Exceed Expect"/>
    <n v="3"/>
    <s v="High"/>
    <n v="80"/>
    <n v="1"/>
    <s v="Basic"/>
    <n v="16"/>
    <s v="11-20"/>
    <n v="2"/>
    <n v="3"/>
    <x v="1"/>
    <n v="5"/>
    <s v="Experienced"/>
    <n v="3"/>
    <n v="0"/>
    <x v="0"/>
    <n v="4"/>
    <n v="0"/>
    <m/>
    <m/>
    <n v="0"/>
    <m/>
    <n v="0"/>
    <m/>
    <n v="0"/>
    <m/>
    <n v="0"/>
    <m/>
    <n v="0"/>
    <m/>
    <m/>
    <m/>
    <m/>
    <m/>
    <m/>
    <m/>
    <m/>
    <x v="0"/>
    <m/>
    <m/>
    <m/>
    <m/>
    <m/>
    <b v="1"/>
    <b v="1"/>
    <b v="1"/>
    <n v="0"/>
    <n v="1"/>
  </r>
  <r>
    <n v="35"/>
    <x v="1"/>
    <x v="0"/>
    <n v="219"/>
    <x v="1"/>
    <n v="16"/>
    <s v="Far"/>
    <n v="2"/>
    <s v="College"/>
    <s v="Other"/>
    <n v="1"/>
    <n v="1886"/>
    <n v="4"/>
    <x v="2"/>
    <x v="0"/>
    <n v="44"/>
    <n v="2"/>
    <s v="Medium"/>
    <n v="2"/>
    <s v="Junior"/>
    <x v="3"/>
    <n v="2"/>
    <x v="1"/>
    <x v="1"/>
    <n v="4788"/>
    <x v="0"/>
    <n v="25388"/>
    <n v="0"/>
    <s v="Y"/>
    <x v="0"/>
    <n v="11"/>
    <n v="3"/>
    <s v="Meet Expect"/>
    <n v="4"/>
    <s v="Very High"/>
    <n v="80"/>
    <n v="0"/>
    <s v="None"/>
    <n v="4"/>
    <s v="0-5"/>
    <n v="2"/>
    <n v="3"/>
    <x v="1"/>
    <n v="3"/>
    <s v="Early Career"/>
    <n v="2"/>
    <n v="0"/>
    <x v="0"/>
    <n v="2"/>
    <n v="0"/>
    <m/>
    <m/>
    <n v="0"/>
    <m/>
    <n v="0"/>
    <m/>
    <n v="0"/>
    <m/>
    <n v="0"/>
    <m/>
    <n v="0"/>
    <m/>
    <m/>
    <m/>
    <m/>
    <m/>
    <m/>
    <m/>
    <m/>
    <x v="2"/>
    <m/>
    <m/>
    <m/>
    <m/>
    <m/>
    <b v="1"/>
    <b v="1"/>
    <b v="1"/>
    <n v="0"/>
    <n v="1"/>
  </r>
  <r>
    <n v="45"/>
    <x v="1"/>
    <x v="0"/>
    <n v="556"/>
    <x v="1"/>
    <n v="25"/>
    <s v="Very Far"/>
    <n v="2"/>
    <s v="College"/>
    <s v="Life Sciences"/>
    <n v="1"/>
    <n v="1888"/>
    <n v="2"/>
    <x v="0"/>
    <x v="0"/>
    <n v="93"/>
    <n v="2"/>
    <s v="Medium"/>
    <n v="2"/>
    <s v="Junior"/>
    <x v="3"/>
    <n v="4"/>
    <x v="0"/>
    <x v="1"/>
    <n v="5906"/>
    <x v="0"/>
    <n v="23888"/>
    <n v="0"/>
    <s v="Y"/>
    <x v="1"/>
    <n v="13"/>
    <n v="3"/>
    <s v="Meet Expect"/>
    <n v="4"/>
    <s v="Very High"/>
    <n v="80"/>
    <n v="2"/>
    <s v="Medium"/>
    <n v="10"/>
    <s v="6-10"/>
    <n v="2"/>
    <n v="2"/>
    <x v="2"/>
    <n v="9"/>
    <s v="Veteran"/>
    <n v="8"/>
    <n v="3"/>
    <x v="1"/>
    <n v="8"/>
    <n v="0"/>
    <m/>
    <m/>
    <n v="0"/>
    <m/>
    <n v="0"/>
    <m/>
    <n v="0"/>
    <m/>
    <n v="0"/>
    <m/>
    <n v="0"/>
    <m/>
    <m/>
    <m/>
    <m/>
    <m/>
    <m/>
    <m/>
    <m/>
    <x v="0"/>
    <m/>
    <m/>
    <m/>
    <m/>
    <m/>
    <b v="1"/>
    <b v="1"/>
    <b v="1"/>
    <n v="0"/>
    <n v="0"/>
  </r>
  <r>
    <n v="36"/>
    <x v="1"/>
    <x v="1"/>
    <n v="1213"/>
    <x v="2"/>
    <n v="2"/>
    <s v="Near"/>
    <n v="1"/>
    <s v="Below College"/>
    <s v="Human Resources"/>
    <n v="1"/>
    <n v="1890"/>
    <n v="2"/>
    <x v="0"/>
    <x v="1"/>
    <n v="94"/>
    <n v="2"/>
    <s v="Medium"/>
    <n v="2"/>
    <s v="Junior"/>
    <x v="8"/>
    <n v="4"/>
    <x v="0"/>
    <x v="0"/>
    <n v="3886"/>
    <x v="0"/>
    <n v="4223"/>
    <n v="1"/>
    <s v="Y"/>
    <x v="1"/>
    <n v="21"/>
    <n v="4"/>
    <s v="Exceed Expect"/>
    <n v="4"/>
    <s v="Very High"/>
    <n v="80"/>
    <n v="0"/>
    <s v="None"/>
    <n v="10"/>
    <s v="6-10"/>
    <n v="2"/>
    <n v="2"/>
    <x v="2"/>
    <n v="10"/>
    <s v="Veteran"/>
    <n v="1"/>
    <n v="0"/>
    <x v="0"/>
    <n v="8"/>
    <n v="0"/>
    <m/>
    <m/>
    <n v="0"/>
    <m/>
    <n v="0"/>
    <m/>
    <n v="0"/>
    <m/>
    <n v="0"/>
    <m/>
    <n v="0"/>
    <m/>
    <m/>
    <m/>
    <m/>
    <m/>
    <m/>
    <m/>
    <m/>
    <x v="0"/>
    <m/>
    <m/>
    <m/>
    <m/>
    <m/>
    <b v="1"/>
    <b v="1"/>
    <b v="1"/>
    <n v="0"/>
    <n v="0"/>
  </r>
  <r>
    <n v="40"/>
    <x v="1"/>
    <x v="0"/>
    <n v="1137"/>
    <x v="1"/>
    <n v="1"/>
    <s v="Near"/>
    <n v="4"/>
    <s v="Master"/>
    <s v="Life Sciences"/>
    <n v="1"/>
    <n v="1892"/>
    <n v="1"/>
    <x v="3"/>
    <x v="1"/>
    <n v="98"/>
    <n v="3"/>
    <s v="High"/>
    <n v="4"/>
    <s v="Manager"/>
    <x v="5"/>
    <n v="1"/>
    <x v="3"/>
    <x v="2"/>
    <n v="16823"/>
    <x v="2"/>
    <n v="18991"/>
    <n v="2"/>
    <s v="Y"/>
    <x v="1"/>
    <n v="11"/>
    <n v="3"/>
    <s v="Meet Expect"/>
    <n v="1"/>
    <s v="Low"/>
    <n v="80"/>
    <n v="1"/>
    <s v="Basic"/>
    <n v="22"/>
    <s v="20+"/>
    <n v="3"/>
    <n v="3"/>
    <x v="1"/>
    <n v="19"/>
    <s v="Veteran"/>
    <n v="7"/>
    <n v="11"/>
    <x v="2"/>
    <n v="16"/>
    <n v="0"/>
    <m/>
    <m/>
    <n v="0"/>
    <m/>
    <n v="0"/>
    <m/>
    <n v="0"/>
    <m/>
    <n v="0"/>
    <m/>
    <n v="0"/>
    <m/>
    <m/>
    <m/>
    <m/>
    <m/>
    <m/>
    <m/>
    <m/>
    <x v="0"/>
    <m/>
    <m/>
    <m/>
    <m/>
    <m/>
    <b v="1"/>
    <b v="1"/>
    <b v="1"/>
    <n v="0"/>
    <n v="0"/>
  </r>
  <r>
    <n v="26"/>
    <x v="1"/>
    <x v="0"/>
    <n v="482"/>
    <x v="1"/>
    <n v="1"/>
    <s v="Near"/>
    <n v="2"/>
    <s v="College"/>
    <s v="Life Sciences"/>
    <n v="1"/>
    <n v="1893"/>
    <n v="2"/>
    <x v="0"/>
    <x v="0"/>
    <n v="90"/>
    <n v="2"/>
    <s v="Medium"/>
    <n v="1"/>
    <s v="Entry Level"/>
    <x v="1"/>
    <n v="3"/>
    <x v="2"/>
    <x v="1"/>
    <n v="2933"/>
    <x v="1"/>
    <n v="14908"/>
    <n v="1"/>
    <s v="Y"/>
    <x v="0"/>
    <n v="13"/>
    <n v="3"/>
    <s v="Meet Expect"/>
    <n v="3"/>
    <s v="High"/>
    <n v="80"/>
    <n v="1"/>
    <s v="Basic"/>
    <n v="1"/>
    <s v="0-5"/>
    <n v="3"/>
    <n v="2"/>
    <x v="2"/>
    <n v="1"/>
    <s v="New Employee"/>
    <n v="0"/>
    <n v="1"/>
    <x v="1"/>
    <n v="0"/>
    <n v="0"/>
    <m/>
    <m/>
    <n v="0"/>
    <m/>
    <n v="0"/>
    <m/>
    <n v="0"/>
    <m/>
    <n v="0"/>
    <m/>
    <n v="0"/>
    <m/>
    <m/>
    <m/>
    <m/>
    <m/>
    <m/>
    <m/>
    <m/>
    <x v="2"/>
    <m/>
    <m/>
    <m/>
    <m/>
    <m/>
    <b v="1"/>
    <b v="1"/>
    <b v="1"/>
    <n v="0"/>
    <n v="1"/>
  </r>
  <r>
    <n v="27"/>
    <x v="1"/>
    <x v="0"/>
    <n v="511"/>
    <x v="0"/>
    <n v="2"/>
    <s v="Near"/>
    <n v="2"/>
    <s v="College"/>
    <s v="Medical"/>
    <n v="1"/>
    <n v="1898"/>
    <n v="1"/>
    <x v="3"/>
    <x v="0"/>
    <n v="89"/>
    <n v="4"/>
    <s v="Very High"/>
    <n v="2"/>
    <s v="Junior"/>
    <x v="0"/>
    <n v="3"/>
    <x v="2"/>
    <x v="0"/>
    <n v="6500"/>
    <x v="0"/>
    <n v="26997"/>
    <n v="0"/>
    <s v="Y"/>
    <x v="1"/>
    <n v="14"/>
    <n v="3"/>
    <s v="Meet Expect"/>
    <n v="2"/>
    <s v="Medium"/>
    <n v="80"/>
    <n v="0"/>
    <s v="None"/>
    <n v="9"/>
    <s v="6-10"/>
    <n v="5"/>
    <n v="2"/>
    <x v="2"/>
    <n v="8"/>
    <s v="Veteran"/>
    <n v="7"/>
    <n v="0"/>
    <x v="0"/>
    <n v="7"/>
    <n v="0"/>
    <m/>
    <m/>
    <n v="0"/>
    <m/>
    <n v="0"/>
    <m/>
    <n v="0"/>
    <m/>
    <n v="0"/>
    <m/>
    <n v="0"/>
    <m/>
    <m/>
    <m/>
    <m/>
    <m/>
    <m/>
    <m/>
    <m/>
    <x v="2"/>
    <m/>
    <m/>
    <m/>
    <m/>
    <m/>
    <b v="1"/>
    <b v="1"/>
    <b v="1"/>
    <n v="0"/>
    <n v="0"/>
  </r>
  <r>
    <n v="48"/>
    <x v="1"/>
    <x v="1"/>
    <n v="117"/>
    <x v="1"/>
    <n v="22"/>
    <s v="Very Far"/>
    <n v="3"/>
    <s v="Bachelor"/>
    <s v="Medical"/>
    <n v="1"/>
    <n v="1900"/>
    <n v="4"/>
    <x v="2"/>
    <x v="0"/>
    <n v="58"/>
    <n v="3"/>
    <s v="High"/>
    <n v="4"/>
    <s v="Manager"/>
    <x v="5"/>
    <n v="4"/>
    <x v="0"/>
    <x v="2"/>
    <n v="17174"/>
    <x v="2"/>
    <n v="2437"/>
    <n v="3"/>
    <s v="Y"/>
    <x v="1"/>
    <n v="11"/>
    <n v="3"/>
    <s v="Meet Expect"/>
    <n v="2"/>
    <s v="Medium"/>
    <n v="80"/>
    <n v="1"/>
    <s v="Basic"/>
    <n v="24"/>
    <s v="20+"/>
    <n v="3"/>
    <n v="3"/>
    <x v="1"/>
    <n v="22"/>
    <s v="Veteran"/>
    <n v="17"/>
    <n v="4"/>
    <x v="2"/>
    <n v="7"/>
    <n v="0"/>
    <m/>
    <m/>
    <n v="0"/>
    <m/>
    <n v="0"/>
    <m/>
    <n v="0"/>
    <m/>
    <n v="0"/>
    <m/>
    <n v="0"/>
    <m/>
    <m/>
    <m/>
    <m/>
    <m/>
    <m/>
    <m/>
    <m/>
    <x v="1"/>
    <m/>
    <m/>
    <m/>
    <m/>
    <m/>
    <b v="1"/>
    <b v="1"/>
    <b v="1"/>
    <n v="0"/>
    <n v="0"/>
  </r>
  <r>
    <n v="44"/>
    <x v="1"/>
    <x v="0"/>
    <n v="170"/>
    <x v="1"/>
    <n v="1"/>
    <s v="Near"/>
    <n v="4"/>
    <s v="Master"/>
    <s v="Life Sciences"/>
    <n v="1"/>
    <n v="1903"/>
    <n v="2"/>
    <x v="0"/>
    <x v="1"/>
    <n v="78"/>
    <n v="4"/>
    <s v="Very High"/>
    <n v="2"/>
    <s v="Junior"/>
    <x v="4"/>
    <n v="1"/>
    <x v="3"/>
    <x v="1"/>
    <n v="5033"/>
    <x v="0"/>
    <n v="9364"/>
    <n v="2"/>
    <s v="Y"/>
    <x v="1"/>
    <n v="15"/>
    <n v="3"/>
    <s v="Meet Expect"/>
    <n v="4"/>
    <s v="Very High"/>
    <n v="80"/>
    <n v="1"/>
    <s v="Basic"/>
    <n v="10"/>
    <s v="6-10"/>
    <n v="5"/>
    <n v="3"/>
    <x v="1"/>
    <n v="2"/>
    <s v="Early Career"/>
    <n v="0"/>
    <n v="2"/>
    <x v="1"/>
    <n v="2"/>
    <n v="0"/>
    <m/>
    <m/>
    <n v="0"/>
    <m/>
    <n v="0"/>
    <m/>
    <n v="0"/>
    <m/>
    <n v="0"/>
    <m/>
    <n v="0"/>
    <m/>
    <m/>
    <m/>
    <m/>
    <m/>
    <m/>
    <m/>
    <m/>
    <x v="0"/>
    <m/>
    <m/>
    <m/>
    <m/>
    <m/>
    <b v="1"/>
    <b v="1"/>
    <b v="1"/>
    <n v="0"/>
    <n v="0"/>
  </r>
  <r>
    <n v="34"/>
    <x v="0"/>
    <x v="2"/>
    <n v="967"/>
    <x v="1"/>
    <n v="16"/>
    <s v="Far"/>
    <n v="4"/>
    <s v="Master"/>
    <s v="Technical Degree"/>
    <n v="1"/>
    <n v="1905"/>
    <n v="4"/>
    <x v="2"/>
    <x v="1"/>
    <n v="85"/>
    <n v="1"/>
    <s v="Low"/>
    <n v="1"/>
    <s v="Entry Level"/>
    <x v="1"/>
    <n v="1"/>
    <x v="3"/>
    <x v="1"/>
    <n v="2307"/>
    <x v="1"/>
    <n v="14460"/>
    <n v="1"/>
    <s v="Y"/>
    <x v="0"/>
    <n v="23"/>
    <n v="4"/>
    <s v="Exceed Expect"/>
    <n v="2"/>
    <s v="Medium"/>
    <n v="80"/>
    <n v="1"/>
    <s v="Basic"/>
    <n v="5"/>
    <s v="0-5"/>
    <n v="2"/>
    <n v="3"/>
    <x v="1"/>
    <n v="5"/>
    <s v="Experienced"/>
    <n v="2"/>
    <n v="3"/>
    <x v="1"/>
    <n v="0"/>
    <n v="0"/>
    <m/>
    <m/>
    <n v="0"/>
    <m/>
    <n v="0"/>
    <m/>
    <n v="0"/>
    <m/>
    <n v="0"/>
    <m/>
    <n v="0"/>
    <m/>
    <m/>
    <m/>
    <m/>
    <m/>
    <m/>
    <m/>
    <m/>
    <x v="2"/>
    <m/>
    <m/>
    <m/>
    <m/>
    <m/>
    <b v="1"/>
    <b v="1"/>
    <b v="1"/>
    <n v="1"/>
    <n v="1"/>
  </r>
  <r>
    <n v="56"/>
    <x v="0"/>
    <x v="0"/>
    <n v="1162"/>
    <x v="1"/>
    <n v="24"/>
    <s v="Very Far"/>
    <n v="2"/>
    <s v="College"/>
    <s v="Life Sciences"/>
    <n v="1"/>
    <n v="1907"/>
    <n v="1"/>
    <x v="3"/>
    <x v="1"/>
    <n v="97"/>
    <n v="3"/>
    <s v="High"/>
    <n v="1"/>
    <s v="Entry Level"/>
    <x v="2"/>
    <n v="4"/>
    <x v="0"/>
    <x v="0"/>
    <n v="2587"/>
    <x v="1"/>
    <n v="10261"/>
    <n v="1"/>
    <s v="Y"/>
    <x v="1"/>
    <n v="16"/>
    <n v="3"/>
    <s v="Meet Expect"/>
    <n v="4"/>
    <s v="Very High"/>
    <n v="80"/>
    <n v="0"/>
    <s v="None"/>
    <n v="5"/>
    <s v="0-5"/>
    <n v="3"/>
    <n v="3"/>
    <x v="1"/>
    <n v="4"/>
    <s v="Experienced"/>
    <n v="2"/>
    <n v="1"/>
    <x v="1"/>
    <n v="0"/>
    <n v="0"/>
    <m/>
    <m/>
    <n v="0"/>
    <m/>
    <n v="0"/>
    <m/>
    <n v="0"/>
    <m/>
    <n v="0"/>
    <m/>
    <n v="0"/>
    <m/>
    <m/>
    <m/>
    <m/>
    <m/>
    <m/>
    <m/>
    <m/>
    <x v="1"/>
    <m/>
    <m/>
    <m/>
    <m/>
    <m/>
    <b v="1"/>
    <b v="1"/>
    <b v="1"/>
    <n v="1"/>
    <n v="0"/>
  </r>
  <r>
    <n v="36"/>
    <x v="1"/>
    <x v="0"/>
    <n v="335"/>
    <x v="0"/>
    <n v="17"/>
    <s v="Far"/>
    <n v="2"/>
    <s v="College"/>
    <s v="Marketing"/>
    <n v="1"/>
    <n v="1908"/>
    <n v="3"/>
    <x v="1"/>
    <x v="1"/>
    <n v="33"/>
    <n v="2"/>
    <s v="Medium"/>
    <n v="2"/>
    <s v="Junior"/>
    <x v="0"/>
    <n v="2"/>
    <x v="1"/>
    <x v="1"/>
    <n v="5507"/>
    <x v="0"/>
    <n v="16822"/>
    <n v="2"/>
    <s v="Y"/>
    <x v="1"/>
    <n v="16"/>
    <n v="3"/>
    <s v="Meet Expect"/>
    <n v="3"/>
    <s v="High"/>
    <n v="80"/>
    <n v="2"/>
    <s v="Medium"/>
    <n v="12"/>
    <s v="11-20"/>
    <n v="1"/>
    <n v="1"/>
    <x v="0"/>
    <n v="4"/>
    <s v="Experienced"/>
    <n v="2"/>
    <n v="1"/>
    <x v="1"/>
    <n v="3"/>
    <n v="0"/>
    <m/>
    <m/>
    <n v="0"/>
    <m/>
    <n v="0"/>
    <m/>
    <n v="0"/>
    <m/>
    <n v="0"/>
    <m/>
    <n v="0"/>
    <m/>
    <m/>
    <m/>
    <m/>
    <m/>
    <m/>
    <m/>
    <m/>
    <x v="0"/>
    <m/>
    <m/>
    <m/>
    <m/>
    <m/>
    <b v="1"/>
    <b v="1"/>
    <b v="1"/>
    <n v="0"/>
    <n v="0"/>
  </r>
  <r>
    <n v="41"/>
    <x v="1"/>
    <x v="0"/>
    <n v="337"/>
    <x v="0"/>
    <n v="8"/>
    <s v="Near"/>
    <n v="3"/>
    <s v="Bachelor"/>
    <s v="Marketing"/>
    <n v="1"/>
    <n v="1909"/>
    <n v="3"/>
    <x v="1"/>
    <x v="0"/>
    <n v="54"/>
    <n v="3"/>
    <s v="High"/>
    <n v="2"/>
    <s v="Junior"/>
    <x v="0"/>
    <n v="2"/>
    <x v="1"/>
    <x v="1"/>
    <n v="4393"/>
    <x v="0"/>
    <n v="26841"/>
    <n v="5"/>
    <s v="Y"/>
    <x v="1"/>
    <n v="21"/>
    <n v="4"/>
    <s v="Exceed Expect"/>
    <n v="3"/>
    <s v="High"/>
    <n v="80"/>
    <n v="1"/>
    <s v="Basic"/>
    <n v="14"/>
    <s v="11-20"/>
    <n v="3"/>
    <n v="3"/>
    <x v="1"/>
    <n v="5"/>
    <s v="Experienced"/>
    <n v="4"/>
    <n v="1"/>
    <x v="1"/>
    <n v="4"/>
    <n v="0"/>
    <m/>
    <m/>
    <n v="0"/>
    <m/>
    <n v="0"/>
    <m/>
    <n v="0"/>
    <m/>
    <n v="0"/>
    <m/>
    <n v="0"/>
    <m/>
    <m/>
    <m/>
    <m/>
    <m/>
    <m/>
    <m/>
    <m/>
    <x v="0"/>
    <m/>
    <m/>
    <m/>
    <m/>
    <m/>
    <b v="1"/>
    <b v="1"/>
    <b v="1"/>
    <n v="0"/>
    <n v="0"/>
  </r>
  <r>
    <n v="42"/>
    <x v="1"/>
    <x v="0"/>
    <n v="1396"/>
    <x v="1"/>
    <n v="6"/>
    <s v="Near"/>
    <n v="3"/>
    <s v="Bachelor"/>
    <s v="Medical"/>
    <n v="1"/>
    <n v="1911"/>
    <n v="3"/>
    <x v="1"/>
    <x v="1"/>
    <n v="83"/>
    <n v="3"/>
    <s v="High"/>
    <n v="3"/>
    <s v="Senior"/>
    <x v="7"/>
    <n v="1"/>
    <x v="3"/>
    <x v="1"/>
    <n v="13348"/>
    <x v="2"/>
    <n v="14842"/>
    <n v="9"/>
    <s v="Y"/>
    <x v="1"/>
    <n v="13"/>
    <n v="3"/>
    <s v="Meet Expect"/>
    <n v="2"/>
    <s v="Medium"/>
    <n v="80"/>
    <n v="1"/>
    <s v="Basic"/>
    <n v="18"/>
    <s v="11-20"/>
    <n v="3"/>
    <n v="4"/>
    <x v="3"/>
    <n v="13"/>
    <s v="Veteran"/>
    <n v="7"/>
    <n v="5"/>
    <x v="2"/>
    <n v="7"/>
    <n v="0"/>
    <m/>
    <m/>
    <n v="0"/>
    <m/>
    <n v="0"/>
    <m/>
    <n v="0"/>
    <m/>
    <n v="0"/>
    <m/>
    <n v="0"/>
    <m/>
    <m/>
    <m/>
    <m/>
    <m/>
    <m/>
    <m/>
    <m/>
    <x v="0"/>
    <m/>
    <m/>
    <m/>
    <m/>
    <m/>
    <b v="1"/>
    <b v="1"/>
    <b v="1"/>
    <n v="0"/>
    <n v="0"/>
  </r>
  <r>
    <n v="31"/>
    <x v="1"/>
    <x v="0"/>
    <n v="1079"/>
    <x v="0"/>
    <n v="10"/>
    <s v="Near"/>
    <n v="2"/>
    <s v="College"/>
    <s v="Medical"/>
    <n v="1"/>
    <n v="1912"/>
    <n v="3"/>
    <x v="1"/>
    <x v="0"/>
    <n v="86"/>
    <n v="3"/>
    <s v="High"/>
    <n v="2"/>
    <s v="Junior"/>
    <x v="0"/>
    <n v="4"/>
    <x v="0"/>
    <x v="2"/>
    <n v="6583"/>
    <x v="0"/>
    <n v="20115"/>
    <n v="2"/>
    <s v="Y"/>
    <x v="0"/>
    <n v="11"/>
    <n v="3"/>
    <s v="Meet Expect"/>
    <n v="4"/>
    <s v="Very High"/>
    <n v="80"/>
    <n v="1"/>
    <s v="Basic"/>
    <n v="8"/>
    <s v="6-10"/>
    <n v="2"/>
    <n v="3"/>
    <x v="1"/>
    <n v="5"/>
    <s v="Experienced"/>
    <n v="2"/>
    <n v="1"/>
    <x v="1"/>
    <n v="4"/>
    <n v="0"/>
    <m/>
    <m/>
    <n v="0"/>
    <m/>
    <n v="0"/>
    <m/>
    <n v="0"/>
    <m/>
    <n v="0"/>
    <m/>
    <n v="0"/>
    <m/>
    <m/>
    <m/>
    <m/>
    <m/>
    <m/>
    <m/>
    <m/>
    <x v="2"/>
    <m/>
    <m/>
    <m/>
    <m/>
    <m/>
    <b v="1"/>
    <b v="1"/>
    <b v="1"/>
    <n v="0"/>
    <n v="1"/>
  </r>
  <r>
    <n v="34"/>
    <x v="1"/>
    <x v="0"/>
    <n v="735"/>
    <x v="0"/>
    <n v="3"/>
    <s v="Near"/>
    <n v="1"/>
    <s v="Below College"/>
    <s v="Medical"/>
    <n v="1"/>
    <n v="1915"/>
    <n v="4"/>
    <x v="2"/>
    <x v="0"/>
    <n v="75"/>
    <n v="2"/>
    <s v="Medium"/>
    <n v="2"/>
    <s v="Junior"/>
    <x v="0"/>
    <n v="4"/>
    <x v="0"/>
    <x v="1"/>
    <n v="8103"/>
    <x v="2"/>
    <n v="16495"/>
    <n v="3"/>
    <s v="Y"/>
    <x v="0"/>
    <n v="12"/>
    <n v="3"/>
    <s v="Meet Expect"/>
    <n v="3"/>
    <s v="High"/>
    <n v="80"/>
    <n v="0"/>
    <s v="None"/>
    <n v="9"/>
    <s v="6-10"/>
    <n v="3"/>
    <n v="2"/>
    <x v="2"/>
    <n v="4"/>
    <s v="Experienced"/>
    <n v="2"/>
    <n v="0"/>
    <x v="0"/>
    <n v="1"/>
    <n v="0"/>
    <m/>
    <m/>
    <n v="0"/>
    <m/>
    <n v="0"/>
    <m/>
    <n v="0"/>
    <m/>
    <n v="0"/>
    <m/>
    <n v="0"/>
    <m/>
    <m/>
    <m/>
    <m/>
    <m/>
    <m/>
    <m/>
    <m/>
    <x v="2"/>
    <m/>
    <m/>
    <m/>
    <m/>
    <m/>
    <b v="1"/>
    <b v="1"/>
    <b v="1"/>
    <n v="0"/>
    <n v="1"/>
  </r>
  <r>
    <n v="31"/>
    <x v="1"/>
    <x v="0"/>
    <n v="471"/>
    <x v="1"/>
    <n v="4"/>
    <s v="Near"/>
    <n v="3"/>
    <s v="Bachelor"/>
    <s v="Medical"/>
    <n v="1"/>
    <n v="1916"/>
    <n v="1"/>
    <x v="3"/>
    <x v="0"/>
    <n v="62"/>
    <n v="4"/>
    <s v="Very High"/>
    <n v="1"/>
    <s v="Entry Level"/>
    <x v="2"/>
    <n v="3"/>
    <x v="2"/>
    <x v="2"/>
    <n v="3978"/>
    <x v="0"/>
    <n v="16031"/>
    <n v="8"/>
    <s v="Y"/>
    <x v="1"/>
    <n v="12"/>
    <n v="3"/>
    <s v="Meet Expect"/>
    <n v="2"/>
    <s v="Medium"/>
    <n v="80"/>
    <n v="1"/>
    <s v="Basic"/>
    <n v="4"/>
    <s v="0-5"/>
    <n v="0"/>
    <n v="2"/>
    <x v="2"/>
    <n v="2"/>
    <s v="Early Career"/>
    <n v="2"/>
    <n v="2"/>
    <x v="1"/>
    <n v="2"/>
    <n v="0"/>
    <m/>
    <m/>
    <n v="0"/>
    <m/>
    <n v="0"/>
    <m/>
    <n v="0"/>
    <m/>
    <n v="0"/>
    <m/>
    <n v="0"/>
    <m/>
    <m/>
    <m/>
    <m/>
    <m/>
    <m/>
    <m/>
    <m/>
    <x v="2"/>
    <m/>
    <m/>
    <m/>
    <m/>
    <m/>
    <b v="1"/>
    <b v="1"/>
    <b v="1"/>
    <n v="0"/>
    <n v="0"/>
  </r>
  <r>
    <n v="26"/>
    <x v="1"/>
    <x v="1"/>
    <n v="1096"/>
    <x v="1"/>
    <n v="6"/>
    <s v="Near"/>
    <n v="3"/>
    <s v="Bachelor"/>
    <s v="Other"/>
    <n v="1"/>
    <n v="1918"/>
    <n v="3"/>
    <x v="1"/>
    <x v="1"/>
    <n v="61"/>
    <n v="4"/>
    <s v="Very High"/>
    <n v="1"/>
    <s v="Entry Level"/>
    <x v="2"/>
    <n v="4"/>
    <x v="0"/>
    <x v="1"/>
    <n v="2544"/>
    <x v="1"/>
    <n v="7102"/>
    <n v="0"/>
    <s v="Y"/>
    <x v="1"/>
    <n v="18"/>
    <n v="3"/>
    <s v="Meet Expect"/>
    <n v="1"/>
    <s v="Low"/>
    <n v="80"/>
    <n v="1"/>
    <s v="Basic"/>
    <n v="8"/>
    <s v="6-10"/>
    <n v="3"/>
    <n v="3"/>
    <x v="1"/>
    <n v="7"/>
    <s v="Experienced"/>
    <n v="7"/>
    <n v="7"/>
    <x v="2"/>
    <n v="7"/>
    <n v="0"/>
    <m/>
    <m/>
    <n v="0"/>
    <m/>
    <n v="0"/>
    <m/>
    <n v="0"/>
    <m/>
    <n v="0"/>
    <m/>
    <n v="0"/>
    <m/>
    <m/>
    <m/>
    <m/>
    <m/>
    <m/>
    <m/>
    <m/>
    <x v="2"/>
    <m/>
    <m/>
    <m/>
    <m/>
    <m/>
    <b v="1"/>
    <b v="1"/>
    <b v="1"/>
    <n v="0"/>
    <n v="0"/>
  </r>
  <r>
    <n v="45"/>
    <x v="1"/>
    <x v="1"/>
    <n v="1297"/>
    <x v="1"/>
    <n v="1"/>
    <s v="Near"/>
    <n v="4"/>
    <s v="Master"/>
    <s v="Medical"/>
    <n v="1"/>
    <n v="1922"/>
    <n v="2"/>
    <x v="0"/>
    <x v="1"/>
    <n v="44"/>
    <n v="3"/>
    <s v="High"/>
    <n v="2"/>
    <s v="Junior"/>
    <x v="4"/>
    <n v="3"/>
    <x v="2"/>
    <x v="0"/>
    <n v="5399"/>
    <x v="0"/>
    <n v="14511"/>
    <n v="4"/>
    <s v="Y"/>
    <x v="1"/>
    <n v="12"/>
    <n v="3"/>
    <s v="Meet Expect"/>
    <n v="3"/>
    <s v="High"/>
    <n v="80"/>
    <n v="0"/>
    <s v="None"/>
    <n v="12"/>
    <s v="11-20"/>
    <n v="3"/>
    <n v="3"/>
    <x v="1"/>
    <n v="4"/>
    <s v="Experienced"/>
    <n v="2"/>
    <n v="0"/>
    <x v="0"/>
    <n v="3"/>
    <n v="0"/>
    <m/>
    <m/>
    <n v="0"/>
    <m/>
    <n v="0"/>
    <m/>
    <n v="0"/>
    <m/>
    <n v="0"/>
    <m/>
    <n v="0"/>
    <m/>
    <m/>
    <m/>
    <m/>
    <m/>
    <m/>
    <m/>
    <m/>
    <x v="0"/>
    <m/>
    <m/>
    <m/>
    <m/>
    <m/>
    <b v="1"/>
    <b v="1"/>
    <b v="1"/>
    <n v="0"/>
    <n v="0"/>
  </r>
  <r>
    <n v="33"/>
    <x v="1"/>
    <x v="0"/>
    <n v="217"/>
    <x v="0"/>
    <n v="10"/>
    <s v="Near"/>
    <n v="4"/>
    <s v="Master"/>
    <s v="Marketing"/>
    <n v="1"/>
    <n v="1924"/>
    <n v="2"/>
    <x v="0"/>
    <x v="1"/>
    <n v="43"/>
    <n v="3"/>
    <s v="High"/>
    <n v="2"/>
    <s v="Junior"/>
    <x v="0"/>
    <n v="3"/>
    <x v="2"/>
    <x v="0"/>
    <n v="5487"/>
    <x v="0"/>
    <n v="10410"/>
    <n v="1"/>
    <s v="Y"/>
    <x v="1"/>
    <n v="14"/>
    <n v="3"/>
    <s v="Meet Expect"/>
    <n v="2"/>
    <s v="Medium"/>
    <n v="80"/>
    <n v="0"/>
    <s v="None"/>
    <n v="10"/>
    <s v="6-10"/>
    <n v="2"/>
    <n v="2"/>
    <x v="2"/>
    <n v="10"/>
    <s v="Veteran"/>
    <n v="4"/>
    <n v="0"/>
    <x v="0"/>
    <n v="9"/>
    <n v="0"/>
    <m/>
    <m/>
    <n v="0"/>
    <m/>
    <n v="0"/>
    <m/>
    <n v="0"/>
    <m/>
    <n v="0"/>
    <m/>
    <n v="0"/>
    <m/>
    <m/>
    <m/>
    <m/>
    <m/>
    <m/>
    <m/>
    <m/>
    <x v="2"/>
    <m/>
    <m/>
    <m/>
    <m/>
    <m/>
    <b v="1"/>
    <b v="1"/>
    <b v="1"/>
    <n v="0"/>
    <n v="0"/>
  </r>
  <r>
    <n v="28"/>
    <x v="1"/>
    <x v="1"/>
    <n v="783"/>
    <x v="0"/>
    <n v="1"/>
    <s v="Near"/>
    <n v="2"/>
    <s v="College"/>
    <s v="Life Sciences"/>
    <n v="1"/>
    <n v="1927"/>
    <n v="3"/>
    <x v="1"/>
    <x v="1"/>
    <n v="42"/>
    <n v="2"/>
    <s v="Medium"/>
    <n v="2"/>
    <s v="Junior"/>
    <x v="0"/>
    <n v="4"/>
    <x v="0"/>
    <x v="1"/>
    <n v="6834"/>
    <x v="0"/>
    <n v="19255"/>
    <n v="1"/>
    <s v="Y"/>
    <x v="0"/>
    <n v="12"/>
    <n v="3"/>
    <s v="Meet Expect"/>
    <n v="3"/>
    <s v="High"/>
    <n v="80"/>
    <n v="1"/>
    <s v="Basic"/>
    <n v="7"/>
    <s v="6-10"/>
    <n v="2"/>
    <n v="3"/>
    <x v="1"/>
    <n v="7"/>
    <s v="Experienced"/>
    <n v="7"/>
    <n v="0"/>
    <x v="0"/>
    <n v="7"/>
    <n v="0"/>
    <m/>
    <m/>
    <n v="0"/>
    <m/>
    <n v="0"/>
    <m/>
    <n v="0"/>
    <m/>
    <n v="0"/>
    <m/>
    <n v="0"/>
    <m/>
    <m/>
    <m/>
    <m/>
    <m/>
    <m/>
    <m/>
    <m/>
    <x v="2"/>
    <m/>
    <m/>
    <m/>
    <m/>
    <m/>
    <b v="1"/>
    <b v="1"/>
    <b v="1"/>
    <n v="0"/>
    <n v="1"/>
  </r>
  <r>
    <n v="29"/>
    <x v="0"/>
    <x v="1"/>
    <n v="746"/>
    <x v="0"/>
    <n v="24"/>
    <s v="Very Far"/>
    <n v="3"/>
    <s v="Bachelor"/>
    <s v="Technical Degree"/>
    <n v="1"/>
    <n v="1928"/>
    <n v="3"/>
    <x v="1"/>
    <x v="1"/>
    <n v="45"/>
    <n v="4"/>
    <s v="Very High"/>
    <n v="1"/>
    <s v="Entry Level"/>
    <x v="6"/>
    <n v="1"/>
    <x v="3"/>
    <x v="0"/>
    <n v="1091"/>
    <x v="1"/>
    <n v="10642"/>
    <n v="1"/>
    <s v="Y"/>
    <x v="1"/>
    <n v="17"/>
    <n v="3"/>
    <s v="Meet Expect"/>
    <n v="4"/>
    <s v="Very High"/>
    <n v="80"/>
    <n v="0"/>
    <s v="None"/>
    <n v="1"/>
    <s v="0-5"/>
    <n v="3"/>
    <n v="3"/>
    <x v="1"/>
    <n v="1"/>
    <s v="New Employee"/>
    <n v="0"/>
    <n v="0"/>
    <x v="0"/>
    <n v="0"/>
    <n v="0"/>
    <m/>
    <m/>
    <n v="0"/>
    <m/>
    <n v="0"/>
    <m/>
    <n v="0"/>
    <m/>
    <n v="0"/>
    <m/>
    <n v="0"/>
    <m/>
    <m/>
    <m/>
    <m/>
    <m/>
    <m/>
    <m/>
    <m/>
    <x v="2"/>
    <m/>
    <m/>
    <m/>
    <m/>
    <m/>
    <b v="1"/>
    <b v="1"/>
    <b v="1"/>
    <n v="1"/>
    <n v="0"/>
  </r>
  <r>
    <n v="39"/>
    <x v="1"/>
    <x v="2"/>
    <n v="1251"/>
    <x v="0"/>
    <n v="21"/>
    <s v="Very Far"/>
    <n v="4"/>
    <s v="Master"/>
    <s v="Life Sciences"/>
    <n v="1"/>
    <n v="1929"/>
    <n v="1"/>
    <x v="3"/>
    <x v="0"/>
    <n v="32"/>
    <n v="1"/>
    <s v="Low"/>
    <n v="2"/>
    <s v="Junior"/>
    <x v="0"/>
    <n v="3"/>
    <x v="2"/>
    <x v="1"/>
    <n v="5736"/>
    <x v="0"/>
    <n v="3987"/>
    <n v="6"/>
    <s v="Y"/>
    <x v="1"/>
    <n v="19"/>
    <n v="3"/>
    <s v="Meet Expect"/>
    <n v="3"/>
    <s v="High"/>
    <n v="80"/>
    <n v="1"/>
    <s v="Basic"/>
    <n v="10"/>
    <s v="6-10"/>
    <n v="1"/>
    <n v="3"/>
    <x v="1"/>
    <n v="3"/>
    <s v="Early Career"/>
    <n v="2"/>
    <n v="1"/>
    <x v="1"/>
    <n v="2"/>
    <n v="0"/>
    <m/>
    <m/>
    <n v="0"/>
    <m/>
    <n v="0"/>
    <m/>
    <n v="0"/>
    <m/>
    <n v="0"/>
    <m/>
    <n v="0"/>
    <m/>
    <m/>
    <m/>
    <m/>
    <m/>
    <m/>
    <m/>
    <m/>
    <x v="0"/>
    <m/>
    <m/>
    <m/>
    <m/>
    <m/>
    <b v="1"/>
    <b v="1"/>
    <b v="1"/>
    <n v="0"/>
    <n v="0"/>
  </r>
  <r>
    <n v="27"/>
    <x v="1"/>
    <x v="0"/>
    <n v="1354"/>
    <x v="1"/>
    <n v="2"/>
    <s v="Near"/>
    <n v="4"/>
    <s v="Master"/>
    <s v="Technical Degree"/>
    <n v="1"/>
    <n v="1931"/>
    <n v="2"/>
    <x v="0"/>
    <x v="1"/>
    <n v="41"/>
    <n v="3"/>
    <s v="High"/>
    <n v="1"/>
    <s v="Entry Level"/>
    <x v="1"/>
    <n v="2"/>
    <x v="1"/>
    <x v="1"/>
    <n v="2226"/>
    <x v="1"/>
    <n v="6073"/>
    <n v="1"/>
    <s v="Y"/>
    <x v="1"/>
    <n v="11"/>
    <n v="3"/>
    <s v="Meet Expect"/>
    <n v="3"/>
    <s v="High"/>
    <n v="80"/>
    <n v="1"/>
    <s v="Basic"/>
    <n v="6"/>
    <s v="6-10"/>
    <n v="3"/>
    <n v="2"/>
    <x v="2"/>
    <n v="5"/>
    <s v="Experienced"/>
    <n v="3"/>
    <n v="1"/>
    <x v="1"/>
    <n v="2"/>
    <n v="0"/>
    <m/>
    <m/>
    <n v="0"/>
    <m/>
    <n v="0"/>
    <m/>
    <n v="0"/>
    <m/>
    <n v="0"/>
    <m/>
    <n v="0"/>
    <m/>
    <m/>
    <m/>
    <m/>
    <m/>
    <m/>
    <m/>
    <m/>
    <x v="2"/>
    <m/>
    <m/>
    <m/>
    <m/>
    <m/>
    <b v="1"/>
    <b v="1"/>
    <b v="1"/>
    <n v="0"/>
    <n v="0"/>
  </r>
  <r>
    <n v="34"/>
    <x v="1"/>
    <x v="1"/>
    <n v="735"/>
    <x v="1"/>
    <n v="22"/>
    <s v="Very Far"/>
    <n v="4"/>
    <s v="Master"/>
    <s v="Other"/>
    <n v="1"/>
    <n v="1932"/>
    <n v="3"/>
    <x v="1"/>
    <x v="1"/>
    <n v="86"/>
    <n v="2"/>
    <s v="Medium"/>
    <n v="2"/>
    <s v="Junior"/>
    <x v="1"/>
    <n v="4"/>
    <x v="0"/>
    <x v="1"/>
    <n v="5747"/>
    <x v="0"/>
    <n v="26496"/>
    <n v="1"/>
    <s v="Y"/>
    <x v="0"/>
    <n v="15"/>
    <n v="3"/>
    <s v="Meet Expect"/>
    <n v="2"/>
    <s v="Medium"/>
    <n v="80"/>
    <n v="0"/>
    <s v="None"/>
    <n v="16"/>
    <s v="11-20"/>
    <n v="3"/>
    <n v="3"/>
    <x v="1"/>
    <n v="15"/>
    <s v="Veteran"/>
    <n v="10"/>
    <n v="6"/>
    <x v="2"/>
    <n v="11"/>
    <n v="0"/>
    <m/>
    <m/>
    <n v="0"/>
    <m/>
    <n v="0"/>
    <m/>
    <n v="0"/>
    <m/>
    <n v="0"/>
    <m/>
    <n v="0"/>
    <m/>
    <m/>
    <m/>
    <m/>
    <m/>
    <m/>
    <m/>
    <m/>
    <x v="2"/>
    <m/>
    <m/>
    <m/>
    <m/>
    <m/>
    <b v="1"/>
    <b v="1"/>
    <b v="1"/>
    <n v="0"/>
    <n v="1"/>
  </r>
  <r>
    <n v="28"/>
    <x v="0"/>
    <x v="0"/>
    <n v="1475"/>
    <x v="0"/>
    <n v="13"/>
    <s v="Far"/>
    <n v="2"/>
    <s v="College"/>
    <s v="Marketing"/>
    <n v="1"/>
    <n v="1933"/>
    <n v="4"/>
    <x v="2"/>
    <x v="0"/>
    <n v="84"/>
    <n v="3"/>
    <s v="High"/>
    <n v="2"/>
    <s v="Junior"/>
    <x v="0"/>
    <n v="3"/>
    <x v="2"/>
    <x v="0"/>
    <n v="9854"/>
    <x v="2"/>
    <n v="23352"/>
    <n v="3"/>
    <s v="Y"/>
    <x v="0"/>
    <n v="11"/>
    <n v="3"/>
    <s v="Meet Expect"/>
    <n v="4"/>
    <s v="Very High"/>
    <n v="80"/>
    <n v="0"/>
    <s v="None"/>
    <n v="6"/>
    <s v="6-10"/>
    <n v="0"/>
    <n v="3"/>
    <x v="1"/>
    <n v="2"/>
    <s v="Early Career"/>
    <n v="0"/>
    <n v="2"/>
    <x v="1"/>
    <n v="2"/>
    <n v="0"/>
    <m/>
    <m/>
    <n v="0"/>
    <m/>
    <n v="0"/>
    <m/>
    <n v="0"/>
    <m/>
    <n v="0"/>
    <m/>
    <n v="0"/>
    <m/>
    <m/>
    <m/>
    <m/>
    <m/>
    <m/>
    <m/>
    <m/>
    <x v="2"/>
    <m/>
    <m/>
    <m/>
    <m/>
    <m/>
    <b v="1"/>
    <b v="1"/>
    <b v="1"/>
    <n v="1"/>
    <n v="1"/>
  </r>
  <r>
    <n v="47"/>
    <x v="1"/>
    <x v="2"/>
    <n v="1169"/>
    <x v="1"/>
    <n v="14"/>
    <s v="Far"/>
    <n v="4"/>
    <s v="Master"/>
    <s v="Technical Degree"/>
    <n v="1"/>
    <n v="1934"/>
    <n v="3"/>
    <x v="1"/>
    <x v="1"/>
    <n v="64"/>
    <n v="3"/>
    <s v="High"/>
    <n v="2"/>
    <s v="Junior"/>
    <x v="1"/>
    <n v="2"/>
    <x v="1"/>
    <x v="1"/>
    <n v="5467"/>
    <x v="0"/>
    <n v="2125"/>
    <n v="8"/>
    <s v="Y"/>
    <x v="1"/>
    <n v="18"/>
    <n v="3"/>
    <s v="Meet Expect"/>
    <n v="3"/>
    <s v="High"/>
    <n v="80"/>
    <n v="1"/>
    <s v="Basic"/>
    <n v="16"/>
    <s v="11-20"/>
    <n v="4"/>
    <n v="4"/>
    <x v="3"/>
    <n v="8"/>
    <s v="Veteran"/>
    <n v="7"/>
    <n v="1"/>
    <x v="1"/>
    <n v="7"/>
    <n v="0"/>
    <m/>
    <m/>
    <n v="0"/>
    <m/>
    <n v="0"/>
    <m/>
    <n v="0"/>
    <m/>
    <n v="0"/>
    <m/>
    <n v="0"/>
    <m/>
    <m/>
    <m/>
    <m/>
    <m/>
    <m/>
    <m/>
    <m/>
    <x v="1"/>
    <m/>
    <m/>
    <m/>
    <m/>
    <m/>
    <b v="1"/>
    <b v="1"/>
    <b v="1"/>
    <n v="0"/>
    <n v="0"/>
  </r>
  <r>
    <n v="56"/>
    <x v="1"/>
    <x v="0"/>
    <n v="1443"/>
    <x v="0"/>
    <n v="11"/>
    <s v="Far"/>
    <n v="5"/>
    <s v="Doctor"/>
    <s v="Marketing"/>
    <n v="1"/>
    <n v="1935"/>
    <n v="4"/>
    <x v="2"/>
    <x v="0"/>
    <n v="89"/>
    <n v="2"/>
    <s v="Medium"/>
    <n v="2"/>
    <s v="Junior"/>
    <x v="0"/>
    <n v="1"/>
    <x v="3"/>
    <x v="1"/>
    <n v="5380"/>
    <x v="0"/>
    <n v="20328"/>
    <n v="4"/>
    <s v="Y"/>
    <x v="1"/>
    <n v="16"/>
    <n v="3"/>
    <s v="Meet Expect"/>
    <n v="3"/>
    <s v="High"/>
    <n v="80"/>
    <n v="1"/>
    <s v="Basic"/>
    <n v="6"/>
    <s v="6-10"/>
    <n v="3"/>
    <n v="3"/>
    <x v="1"/>
    <n v="0"/>
    <s v="New Employee"/>
    <n v="0"/>
    <n v="0"/>
    <x v="0"/>
    <n v="0"/>
    <n v="0"/>
    <m/>
    <m/>
    <n v="0"/>
    <m/>
    <n v="0"/>
    <m/>
    <n v="0"/>
    <m/>
    <n v="0"/>
    <m/>
    <n v="0"/>
    <m/>
    <m/>
    <m/>
    <m/>
    <m/>
    <m/>
    <m/>
    <m/>
    <x v="1"/>
    <m/>
    <m/>
    <m/>
    <m/>
    <m/>
    <b v="1"/>
    <b v="1"/>
    <b v="1"/>
    <n v="0"/>
    <n v="0"/>
  </r>
  <r>
    <n v="39"/>
    <x v="1"/>
    <x v="0"/>
    <n v="867"/>
    <x v="1"/>
    <n v="9"/>
    <s v="Near"/>
    <n v="2"/>
    <s v="College"/>
    <s v="Medical"/>
    <n v="1"/>
    <n v="1936"/>
    <n v="1"/>
    <x v="3"/>
    <x v="1"/>
    <n v="87"/>
    <n v="3"/>
    <s v="High"/>
    <n v="2"/>
    <s v="Junior"/>
    <x v="3"/>
    <n v="1"/>
    <x v="3"/>
    <x v="1"/>
    <n v="5151"/>
    <x v="0"/>
    <n v="12315"/>
    <n v="1"/>
    <s v="Y"/>
    <x v="1"/>
    <n v="25"/>
    <n v="4"/>
    <s v="Exceed Expect"/>
    <n v="4"/>
    <s v="Very High"/>
    <n v="80"/>
    <n v="1"/>
    <s v="Basic"/>
    <n v="10"/>
    <s v="6-10"/>
    <n v="3"/>
    <n v="3"/>
    <x v="1"/>
    <n v="10"/>
    <s v="Veteran"/>
    <n v="0"/>
    <n v="7"/>
    <x v="2"/>
    <n v="9"/>
    <n v="0"/>
    <m/>
    <m/>
    <n v="0"/>
    <m/>
    <n v="0"/>
    <m/>
    <n v="0"/>
    <m/>
    <n v="0"/>
    <m/>
    <n v="0"/>
    <m/>
    <m/>
    <m/>
    <m/>
    <m/>
    <m/>
    <m/>
    <m/>
    <x v="0"/>
    <m/>
    <m/>
    <m/>
    <m/>
    <m/>
    <b v="1"/>
    <b v="1"/>
    <b v="1"/>
    <n v="0"/>
    <n v="0"/>
  </r>
  <r>
    <n v="38"/>
    <x v="1"/>
    <x v="1"/>
    <n v="1394"/>
    <x v="1"/>
    <n v="8"/>
    <s v="Near"/>
    <n v="3"/>
    <s v="Bachelor"/>
    <s v="Medical"/>
    <n v="1"/>
    <n v="1937"/>
    <n v="4"/>
    <x v="2"/>
    <x v="0"/>
    <n v="58"/>
    <n v="2"/>
    <s v="Medium"/>
    <n v="2"/>
    <s v="Junior"/>
    <x v="1"/>
    <n v="2"/>
    <x v="1"/>
    <x v="2"/>
    <n v="2133"/>
    <x v="1"/>
    <n v="18115"/>
    <n v="1"/>
    <s v="Y"/>
    <x v="0"/>
    <n v="16"/>
    <n v="3"/>
    <s v="Meet Expect"/>
    <n v="3"/>
    <s v="High"/>
    <n v="80"/>
    <n v="1"/>
    <s v="Basic"/>
    <n v="20"/>
    <s v="11-20"/>
    <n v="3"/>
    <n v="3"/>
    <x v="1"/>
    <n v="20"/>
    <s v="Veteran"/>
    <n v="11"/>
    <n v="0"/>
    <x v="0"/>
    <n v="7"/>
    <n v="0"/>
    <m/>
    <m/>
    <n v="0"/>
    <m/>
    <n v="0"/>
    <m/>
    <n v="0"/>
    <m/>
    <n v="0"/>
    <m/>
    <n v="0"/>
    <m/>
    <m/>
    <m/>
    <m/>
    <m/>
    <m/>
    <m/>
    <m/>
    <x v="0"/>
    <m/>
    <m/>
    <m/>
    <m/>
    <m/>
    <b v="1"/>
    <b v="1"/>
    <b v="1"/>
    <n v="0"/>
    <n v="1"/>
  </r>
  <r>
    <n v="58"/>
    <x v="1"/>
    <x v="0"/>
    <n v="605"/>
    <x v="0"/>
    <n v="21"/>
    <s v="Very Far"/>
    <n v="3"/>
    <s v="Bachelor"/>
    <s v="Life Sciences"/>
    <n v="1"/>
    <n v="1938"/>
    <n v="4"/>
    <x v="2"/>
    <x v="0"/>
    <n v="72"/>
    <n v="3"/>
    <s v="High"/>
    <n v="4"/>
    <s v="Manager"/>
    <x v="5"/>
    <n v="4"/>
    <x v="0"/>
    <x v="1"/>
    <n v="17875"/>
    <x v="2"/>
    <n v="11761"/>
    <n v="4"/>
    <s v="Y"/>
    <x v="0"/>
    <n v="13"/>
    <n v="3"/>
    <s v="Meet Expect"/>
    <n v="3"/>
    <s v="High"/>
    <n v="80"/>
    <n v="1"/>
    <s v="Basic"/>
    <n v="29"/>
    <s v="20+"/>
    <n v="2"/>
    <n v="2"/>
    <x v="2"/>
    <n v="1"/>
    <s v="New Employee"/>
    <n v="0"/>
    <n v="0"/>
    <x v="0"/>
    <n v="0"/>
    <n v="0"/>
    <m/>
    <m/>
    <n v="0"/>
    <m/>
    <n v="0"/>
    <m/>
    <n v="0"/>
    <m/>
    <n v="0"/>
    <m/>
    <n v="0"/>
    <m/>
    <m/>
    <m/>
    <m/>
    <m/>
    <m/>
    <m/>
    <m/>
    <x v="1"/>
    <m/>
    <m/>
    <m/>
    <m/>
    <m/>
    <b v="1"/>
    <b v="1"/>
    <b v="1"/>
    <n v="0"/>
    <n v="1"/>
  </r>
  <r>
    <n v="32"/>
    <x v="0"/>
    <x v="1"/>
    <n v="238"/>
    <x v="1"/>
    <n v="5"/>
    <s v="Near"/>
    <n v="2"/>
    <s v="College"/>
    <s v="Life Sciences"/>
    <n v="1"/>
    <n v="1939"/>
    <n v="1"/>
    <x v="3"/>
    <x v="0"/>
    <n v="47"/>
    <n v="4"/>
    <s v="Very High"/>
    <n v="1"/>
    <s v="Entry Level"/>
    <x v="1"/>
    <n v="3"/>
    <x v="2"/>
    <x v="0"/>
    <n v="2432"/>
    <x v="1"/>
    <n v="15318"/>
    <n v="3"/>
    <s v="Y"/>
    <x v="0"/>
    <n v="14"/>
    <n v="3"/>
    <s v="Meet Expect"/>
    <n v="1"/>
    <s v="Low"/>
    <n v="80"/>
    <n v="0"/>
    <s v="None"/>
    <n v="8"/>
    <s v="6-10"/>
    <n v="2"/>
    <n v="3"/>
    <x v="1"/>
    <n v="4"/>
    <s v="Experienced"/>
    <n v="1"/>
    <n v="0"/>
    <x v="0"/>
    <n v="3"/>
    <n v="0"/>
    <m/>
    <m/>
    <n v="0"/>
    <m/>
    <n v="0"/>
    <m/>
    <n v="0"/>
    <m/>
    <n v="0"/>
    <m/>
    <n v="0"/>
    <m/>
    <m/>
    <m/>
    <m/>
    <m/>
    <m/>
    <m/>
    <m/>
    <x v="2"/>
    <m/>
    <m/>
    <m/>
    <m/>
    <m/>
    <b v="1"/>
    <b v="1"/>
    <b v="1"/>
    <n v="1"/>
    <n v="1"/>
  </r>
  <r>
    <n v="38"/>
    <x v="1"/>
    <x v="0"/>
    <n v="1206"/>
    <x v="1"/>
    <n v="9"/>
    <s v="Near"/>
    <n v="2"/>
    <s v="College"/>
    <s v="Life Sciences"/>
    <n v="1"/>
    <n v="1940"/>
    <n v="2"/>
    <x v="0"/>
    <x v="1"/>
    <n v="71"/>
    <n v="3"/>
    <s v="High"/>
    <n v="1"/>
    <s v="Entry Level"/>
    <x v="1"/>
    <n v="4"/>
    <x v="0"/>
    <x v="2"/>
    <n v="4771"/>
    <x v="0"/>
    <n v="14293"/>
    <n v="2"/>
    <s v="Y"/>
    <x v="1"/>
    <n v="19"/>
    <n v="3"/>
    <s v="Meet Expect"/>
    <n v="4"/>
    <s v="Very High"/>
    <n v="80"/>
    <n v="2"/>
    <s v="Medium"/>
    <n v="10"/>
    <s v="6-10"/>
    <n v="0"/>
    <n v="4"/>
    <x v="3"/>
    <n v="5"/>
    <s v="Experienced"/>
    <n v="2"/>
    <n v="0"/>
    <x v="0"/>
    <n v="3"/>
    <n v="0"/>
    <m/>
    <m/>
    <n v="0"/>
    <m/>
    <n v="0"/>
    <m/>
    <n v="0"/>
    <m/>
    <n v="0"/>
    <m/>
    <n v="0"/>
    <m/>
    <m/>
    <m/>
    <m/>
    <m/>
    <m/>
    <m/>
    <m/>
    <x v="0"/>
    <m/>
    <m/>
    <m/>
    <m/>
    <m/>
    <b v="1"/>
    <b v="1"/>
    <b v="1"/>
    <n v="0"/>
    <n v="0"/>
  </r>
  <r>
    <n v="49"/>
    <x v="1"/>
    <x v="1"/>
    <n v="1064"/>
    <x v="1"/>
    <n v="2"/>
    <s v="Near"/>
    <n v="1"/>
    <s v="Below College"/>
    <s v="Life Sciences"/>
    <n v="1"/>
    <n v="1941"/>
    <n v="2"/>
    <x v="0"/>
    <x v="1"/>
    <n v="42"/>
    <n v="3"/>
    <s v="High"/>
    <n v="5"/>
    <s v="Director"/>
    <x v="7"/>
    <n v="4"/>
    <x v="0"/>
    <x v="1"/>
    <n v="19161"/>
    <x v="2"/>
    <n v="13738"/>
    <n v="3"/>
    <s v="Y"/>
    <x v="1"/>
    <n v="15"/>
    <n v="3"/>
    <s v="Meet Expect"/>
    <n v="4"/>
    <s v="Very High"/>
    <n v="80"/>
    <n v="0"/>
    <s v="None"/>
    <n v="28"/>
    <s v="20+"/>
    <n v="3"/>
    <n v="3"/>
    <x v="1"/>
    <n v="5"/>
    <s v="Experienced"/>
    <n v="4"/>
    <n v="4"/>
    <x v="2"/>
    <n v="3"/>
    <n v="0"/>
    <m/>
    <m/>
    <n v="0"/>
    <m/>
    <n v="0"/>
    <m/>
    <n v="0"/>
    <m/>
    <n v="0"/>
    <m/>
    <n v="0"/>
    <m/>
    <m/>
    <m/>
    <m/>
    <m/>
    <m/>
    <m/>
    <m/>
    <x v="1"/>
    <m/>
    <m/>
    <m/>
    <m/>
    <m/>
    <b v="1"/>
    <b v="1"/>
    <b v="1"/>
    <n v="0"/>
    <n v="0"/>
  </r>
  <r>
    <n v="42"/>
    <x v="1"/>
    <x v="0"/>
    <n v="419"/>
    <x v="0"/>
    <n v="12"/>
    <s v="Far"/>
    <n v="4"/>
    <s v="Master"/>
    <s v="Marketing"/>
    <n v="1"/>
    <n v="1943"/>
    <n v="2"/>
    <x v="0"/>
    <x v="1"/>
    <n v="77"/>
    <n v="3"/>
    <s v="High"/>
    <n v="2"/>
    <s v="Junior"/>
    <x v="0"/>
    <n v="4"/>
    <x v="0"/>
    <x v="2"/>
    <n v="5087"/>
    <x v="0"/>
    <n v="2900"/>
    <n v="3"/>
    <s v="Y"/>
    <x v="0"/>
    <n v="12"/>
    <n v="3"/>
    <s v="Meet Expect"/>
    <n v="3"/>
    <s v="High"/>
    <n v="80"/>
    <n v="2"/>
    <s v="Medium"/>
    <n v="14"/>
    <s v="11-20"/>
    <n v="4"/>
    <n v="3"/>
    <x v="1"/>
    <n v="0"/>
    <s v="New Employee"/>
    <n v="0"/>
    <n v="0"/>
    <x v="0"/>
    <n v="0"/>
    <n v="0"/>
    <m/>
    <m/>
    <n v="0"/>
    <m/>
    <n v="0"/>
    <m/>
    <n v="0"/>
    <m/>
    <n v="0"/>
    <m/>
    <n v="0"/>
    <m/>
    <m/>
    <m/>
    <m/>
    <m/>
    <m/>
    <m/>
    <m/>
    <x v="0"/>
    <m/>
    <m/>
    <m/>
    <m/>
    <m/>
    <b v="1"/>
    <b v="1"/>
    <b v="1"/>
    <n v="0"/>
    <n v="1"/>
  </r>
  <r>
    <n v="27"/>
    <x v="0"/>
    <x v="1"/>
    <n v="1337"/>
    <x v="2"/>
    <n v="22"/>
    <s v="Very Far"/>
    <n v="3"/>
    <s v="Bachelor"/>
    <s v="Human Resources"/>
    <n v="1"/>
    <n v="1944"/>
    <n v="1"/>
    <x v="3"/>
    <x v="0"/>
    <n v="58"/>
    <n v="2"/>
    <s v="Medium"/>
    <n v="1"/>
    <s v="Entry Level"/>
    <x v="8"/>
    <n v="2"/>
    <x v="1"/>
    <x v="1"/>
    <n v="2863"/>
    <x v="1"/>
    <n v="19555"/>
    <n v="1"/>
    <s v="Y"/>
    <x v="1"/>
    <n v="12"/>
    <n v="3"/>
    <s v="Meet Expect"/>
    <n v="1"/>
    <s v="Low"/>
    <n v="80"/>
    <n v="0"/>
    <s v="None"/>
    <n v="1"/>
    <s v="0-5"/>
    <n v="2"/>
    <n v="3"/>
    <x v="1"/>
    <n v="1"/>
    <s v="New Employee"/>
    <n v="0"/>
    <n v="0"/>
    <x v="0"/>
    <n v="0"/>
    <n v="0"/>
    <m/>
    <m/>
    <n v="0"/>
    <m/>
    <n v="0"/>
    <m/>
    <n v="0"/>
    <m/>
    <n v="0"/>
    <m/>
    <n v="0"/>
    <m/>
    <m/>
    <m/>
    <m/>
    <m/>
    <m/>
    <m/>
    <m/>
    <x v="2"/>
    <m/>
    <m/>
    <m/>
    <m/>
    <m/>
    <b v="1"/>
    <b v="1"/>
    <b v="1"/>
    <n v="1"/>
    <n v="0"/>
  </r>
  <r>
    <n v="35"/>
    <x v="1"/>
    <x v="0"/>
    <n v="682"/>
    <x v="0"/>
    <n v="18"/>
    <s v="Far"/>
    <n v="4"/>
    <s v="Master"/>
    <s v="Medical"/>
    <n v="1"/>
    <n v="1945"/>
    <n v="2"/>
    <x v="0"/>
    <x v="1"/>
    <n v="71"/>
    <n v="3"/>
    <s v="High"/>
    <n v="2"/>
    <s v="Junior"/>
    <x v="0"/>
    <n v="1"/>
    <x v="3"/>
    <x v="1"/>
    <n v="5561"/>
    <x v="0"/>
    <n v="15975"/>
    <n v="0"/>
    <s v="Y"/>
    <x v="1"/>
    <n v="16"/>
    <n v="3"/>
    <s v="Meet Expect"/>
    <n v="4"/>
    <s v="Very High"/>
    <n v="80"/>
    <n v="1"/>
    <s v="Basic"/>
    <n v="6"/>
    <s v="6-10"/>
    <n v="2"/>
    <n v="1"/>
    <x v="0"/>
    <n v="5"/>
    <s v="Experienced"/>
    <n v="3"/>
    <n v="0"/>
    <x v="0"/>
    <n v="4"/>
    <n v="0"/>
    <m/>
    <m/>
    <n v="0"/>
    <m/>
    <n v="0"/>
    <m/>
    <n v="0"/>
    <m/>
    <n v="0"/>
    <m/>
    <n v="0"/>
    <m/>
    <m/>
    <m/>
    <m/>
    <m/>
    <m/>
    <m/>
    <m/>
    <x v="2"/>
    <m/>
    <m/>
    <m/>
    <m/>
    <m/>
    <b v="1"/>
    <b v="1"/>
    <b v="1"/>
    <n v="0"/>
    <n v="0"/>
  </r>
  <r>
    <n v="28"/>
    <x v="1"/>
    <x v="2"/>
    <n v="1103"/>
    <x v="1"/>
    <n v="16"/>
    <s v="Far"/>
    <n v="3"/>
    <s v="Bachelor"/>
    <s v="Medical"/>
    <n v="1"/>
    <n v="1947"/>
    <n v="3"/>
    <x v="1"/>
    <x v="1"/>
    <n v="49"/>
    <n v="3"/>
    <s v="High"/>
    <n v="1"/>
    <s v="Entry Level"/>
    <x v="1"/>
    <n v="3"/>
    <x v="2"/>
    <x v="0"/>
    <n v="2144"/>
    <x v="1"/>
    <n v="2122"/>
    <n v="1"/>
    <s v="Y"/>
    <x v="1"/>
    <n v="14"/>
    <n v="3"/>
    <s v="Meet Expect"/>
    <n v="3"/>
    <s v="High"/>
    <n v="80"/>
    <n v="0"/>
    <s v="None"/>
    <n v="5"/>
    <s v="0-5"/>
    <n v="3"/>
    <n v="2"/>
    <x v="2"/>
    <n v="5"/>
    <s v="Experienced"/>
    <n v="3"/>
    <n v="1"/>
    <x v="1"/>
    <n v="4"/>
    <n v="0"/>
    <m/>
    <m/>
    <n v="0"/>
    <m/>
    <n v="0"/>
    <m/>
    <n v="0"/>
    <m/>
    <n v="0"/>
    <m/>
    <n v="0"/>
    <m/>
    <m/>
    <m/>
    <m/>
    <m/>
    <m/>
    <m/>
    <m/>
    <x v="2"/>
    <m/>
    <m/>
    <m/>
    <m/>
    <m/>
    <b v="1"/>
    <b v="1"/>
    <b v="1"/>
    <n v="0"/>
    <n v="0"/>
  </r>
  <r>
    <n v="31"/>
    <x v="1"/>
    <x v="2"/>
    <n v="976"/>
    <x v="1"/>
    <n v="3"/>
    <s v="Near"/>
    <n v="2"/>
    <s v="College"/>
    <s v="Medical"/>
    <n v="1"/>
    <n v="1948"/>
    <n v="3"/>
    <x v="1"/>
    <x v="1"/>
    <n v="48"/>
    <n v="3"/>
    <s v="High"/>
    <n v="1"/>
    <s v="Entry Level"/>
    <x v="1"/>
    <n v="1"/>
    <x v="3"/>
    <x v="2"/>
    <n v="3065"/>
    <x v="0"/>
    <n v="3995"/>
    <n v="1"/>
    <s v="Y"/>
    <x v="0"/>
    <n v="13"/>
    <n v="3"/>
    <s v="Meet Expect"/>
    <n v="4"/>
    <s v="Very High"/>
    <n v="80"/>
    <n v="1"/>
    <s v="Basic"/>
    <n v="4"/>
    <s v="0-5"/>
    <n v="3"/>
    <n v="4"/>
    <x v="3"/>
    <n v="4"/>
    <s v="Experienced"/>
    <n v="2"/>
    <n v="2"/>
    <x v="1"/>
    <n v="3"/>
    <n v="0"/>
    <m/>
    <m/>
    <n v="0"/>
    <m/>
    <n v="0"/>
    <m/>
    <n v="0"/>
    <m/>
    <n v="0"/>
    <m/>
    <n v="0"/>
    <m/>
    <m/>
    <m/>
    <m/>
    <m/>
    <m/>
    <m/>
    <m/>
    <x v="2"/>
    <m/>
    <m/>
    <m/>
    <m/>
    <m/>
    <b v="1"/>
    <b v="1"/>
    <b v="1"/>
    <n v="0"/>
    <n v="1"/>
  </r>
  <r>
    <n v="36"/>
    <x v="1"/>
    <x v="2"/>
    <n v="1351"/>
    <x v="1"/>
    <n v="9"/>
    <s v="Near"/>
    <n v="4"/>
    <s v="Master"/>
    <s v="Life Sciences"/>
    <n v="1"/>
    <n v="1949"/>
    <n v="1"/>
    <x v="3"/>
    <x v="1"/>
    <n v="66"/>
    <n v="4"/>
    <s v="Very High"/>
    <n v="1"/>
    <s v="Entry Level"/>
    <x v="2"/>
    <n v="2"/>
    <x v="1"/>
    <x v="1"/>
    <n v="2810"/>
    <x v="1"/>
    <n v="9238"/>
    <n v="1"/>
    <s v="Y"/>
    <x v="1"/>
    <n v="22"/>
    <n v="4"/>
    <s v="Exceed Expect"/>
    <n v="2"/>
    <s v="Medium"/>
    <n v="80"/>
    <n v="0"/>
    <s v="None"/>
    <n v="5"/>
    <s v="0-5"/>
    <n v="3"/>
    <n v="3"/>
    <x v="1"/>
    <n v="5"/>
    <s v="Experienced"/>
    <n v="4"/>
    <n v="0"/>
    <x v="0"/>
    <n v="2"/>
    <n v="0"/>
    <m/>
    <m/>
    <n v="0"/>
    <m/>
    <n v="0"/>
    <m/>
    <n v="0"/>
    <m/>
    <n v="0"/>
    <m/>
    <n v="0"/>
    <m/>
    <m/>
    <m/>
    <m/>
    <m/>
    <m/>
    <m/>
    <m/>
    <x v="0"/>
    <m/>
    <m/>
    <m/>
    <m/>
    <m/>
    <b v="1"/>
    <b v="1"/>
    <b v="1"/>
    <n v="0"/>
    <n v="0"/>
  </r>
  <r>
    <n v="34"/>
    <x v="1"/>
    <x v="0"/>
    <n v="937"/>
    <x v="0"/>
    <n v="1"/>
    <s v="Near"/>
    <n v="3"/>
    <s v="Bachelor"/>
    <s v="Marketing"/>
    <n v="1"/>
    <n v="1950"/>
    <n v="1"/>
    <x v="3"/>
    <x v="1"/>
    <n v="32"/>
    <n v="3"/>
    <s v="High"/>
    <n v="3"/>
    <s v="Senior"/>
    <x v="0"/>
    <n v="4"/>
    <x v="0"/>
    <x v="0"/>
    <n v="9888"/>
    <x v="2"/>
    <n v="6770"/>
    <n v="1"/>
    <s v="Y"/>
    <x v="1"/>
    <n v="21"/>
    <n v="4"/>
    <s v="Exceed Expect"/>
    <n v="1"/>
    <s v="Low"/>
    <n v="80"/>
    <n v="0"/>
    <s v="None"/>
    <n v="14"/>
    <s v="11-20"/>
    <n v="3"/>
    <n v="2"/>
    <x v="2"/>
    <n v="14"/>
    <s v="Veteran"/>
    <n v="8"/>
    <n v="2"/>
    <x v="1"/>
    <n v="1"/>
    <n v="0"/>
    <m/>
    <m/>
    <n v="0"/>
    <m/>
    <n v="0"/>
    <m/>
    <n v="0"/>
    <m/>
    <n v="0"/>
    <m/>
    <n v="0"/>
    <m/>
    <m/>
    <m/>
    <m/>
    <m/>
    <m/>
    <m/>
    <m/>
    <x v="2"/>
    <m/>
    <m/>
    <m/>
    <m/>
    <m/>
    <b v="1"/>
    <b v="1"/>
    <b v="1"/>
    <n v="0"/>
    <n v="0"/>
  </r>
  <r>
    <n v="34"/>
    <x v="1"/>
    <x v="0"/>
    <n v="1239"/>
    <x v="0"/>
    <n v="13"/>
    <s v="Far"/>
    <n v="4"/>
    <s v="Master"/>
    <s v="Medical"/>
    <n v="1"/>
    <n v="1951"/>
    <n v="4"/>
    <x v="2"/>
    <x v="1"/>
    <n v="39"/>
    <n v="3"/>
    <s v="High"/>
    <n v="3"/>
    <s v="Senior"/>
    <x v="0"/>
    <n v="3"/>
    <x v="2"/>
    <x v="2"/>
    <n v="8628"/>
    <x v="2"/>
    <n v="22914"/>
    <n v="1"/>
    <s v="Y"/>
    <x v="1"/>
    <n v="18"/>
    <n v="3"/>
    <s v="Meet Expect"/>
    <n v="3"/>
    <s v="High"/>
    <n v="80"/>
    <n v="1"/>
    <s v="Basic"/>
    <n v="9"/>
    <s v="6-10"/>
    <n v="2"/>
    <n v="2"/>
    <x v="2"/>
    <n v="8"/>
    <s v="Veteran"/>
    <n v="7"/>
    <n v="1"/>
    <x v="1"/>
    <n v="1"/>
    <n v="0"/>
    <m/>
    <m/>
    <n v="0"/>
    <m/>
    <n v="0"/>
    <m/>
    <n v="0"/>
    <m/>
    <n v="0"/>
    <m/>
    <n v="0"/>
    <m/>
    <m/>
    <m/>
    <m/>
    <m/>
    <m/>
    <m/>
    <m/>
    <x v="2"/>
    <m/>
    <m/>
    <m/>
    <m/>
    <m/>
    <b v="1"/>
    <b v="1"/>
    <b v="1"/>
    <n v="0"/>
    <n v="0"/>
  </r>
  <r>
    <n v="26"/>
    <x v="1"/>
    <x v="0"/>
    <n v="157"/>
    <x v="1"/>
    <n v="1"/>
    <s v="Near"/>
    <n v="3"/>
    <s v="Bachelor"/>
    <s v="Medical"/>
    <n v="1"/>
    <n v="1952"/>
    <n v="3"/>
    <x v="1"/>
    <x v="1"/>
    <n v="95"/>
    <n v="3"/>
    <s v="High"/>
    <n v="1"/>
    <s v="Entry Level"/>
    <x v="2"/>
    <n v="1"/>
    <x v="3"/>
    <x v="0"/>
    <n v="2867"/>
    <x v="1"/>
    <n v="20006"/>
    <n v="0"/>
    <s v="Y"/>
    <x v="1"/>
    <n v="13"/>
    <n v="3"/>
    <s v="Meet Expect"/>
    <n v="4"/>
    <s v="Very High"/>
    <n v="80"/>
    <n v="0"/>
    <s v="None"/>
    <n v="8"/>
    <s v="6-10"/>
    <n v="6"/>
    <n v="2"/>
    <x v="2"/>
    <n v="7"/>
    <s v="Experienced"/>
    <n v="7"/>
    <n v="7"/>
    <x v="2"/>
    <n v="6"/>
    <n v="0"/>
    <m/>
    <m/>
    <n v="0"/>
    <m/>
    <n v="0"/>
    <m/>
    <n v="0"/>
    <m/>
    <n v="0"/>
    <m/>
    <n v="0"/>
    <m/>
    <m/>
    <m/>
    <m/>
    <m/>
    <m/>
    <m/>
    <m/>
    <x v="2"/>
    <m/>
    <m/>
    <m/>
    <m/>
    <m/>
    <b v="1"/>
    <b v="1"/>
    <b v="1"/>
    <n v="0"/>
    <n v="0"/>
  </r>
  <r>
    <n v="29"/>
    <x v="1"/>
    <x v="0"/>
    <n v="136"/>
    <x v="1"/>
    <n v="1"/>
    <s v="Near"/>
    <n v="3"/>
    <s v="Bachelor"/>
    <s v="Life Sciences"/>
    <n v="1"/>
    <n v="1954"/>
    <n v="1"/>
    <x v="3"/>
    <x v="1"/>
    <n v="89"/>
    <n v="3"/>
    <s v="High"/>
    <n v="2"/>
    <s v="Junior"/>
    <x v="4"/>
    <n v="1"/>
    <x v="3"/>
    <x v="1"/>
    <n v="5373"/>
    <x v="0"/>
    <n v="6225"/>
    <n v="0"/>
    <s v="Y"/>
    <x v="1"/>
    <n v="12"/>
    <n v="3"/>
    <s v="Meet Expect"/>
    <n v="1"/>
    <s v="Low"/>
    <n v="80"/>
    <n v="1"/>
    <s v="Basic"/>
    <n v="6"/>
    <s v="6-10"/>
    <n v="5"/>
    <n v="2"/>
    <x v="2"/>
    <n v="5"/>
    <s v="Experienced"/>
    <n v="3"/>
    <n v="0"/>
    <x v="0"/>
    <n v="2"/>
    <n v="0"/>
    <m/>
    <m/>
    <n v="0"/>
    <m/>
    <n v="0"/>
    <m/>
    <n v="0"/>
    <m/>
    <n v="0"/>
    <m/>
    <n v="0"/>
    <m/>
    <m/>
    <m/>
    <m/>
    <m/>
    <m/>
    <m/>
    <m/>
    <x v="2"/>
    <m/>
    <m/>
    <m/>
    <m/>
    <m/>
    <b v="1"/>
    <b v="1"/>
    <b v="1"/>
    <n v="0"/>
    <n v="0"/>
  </r>
  <r>
    <n v="32"/>
    <x v="1"/>
    <x v="2"/>
    <n v="1146"/>
    <x v="1"/>
    <n v="15"/>
    <s v="Far"/>
    <n v="4"/>
    <s v="Master"/>
    <s v="Medical"/>
    <n v="1"/>
    <n v="1955"/>
    <n v="3"/>
    <x v="1"/>
    <x v="0"/>
    <n v="34"/>
    <n v="3"/>
    <s v="High"/>
    <n v="2"/>
    <s v="Junior"/>
    <x v="4"/>
    <n v="4"/>
    <x v="0"/>
    <x v="2"/>
    <n v="6667"/>
    <x v="0"/>
    <n v="16542"/>
    <n v="5"/>
    <s v="Y"/>
    <x v="1"/>
    <n v="18"/>
    <n v="3"/>
    <s v="Meet Expect"/>
    <n v="2"/>
    <s v="Medium"/>
    <n v="80"/>
    <n v="1"/>
    <s v="Basic"/>
    <n v="9"/>
    <s v="6-10"/>
    <n v="6"/>
    <n v="3"/>
    <x v="1"/>
    <n v="5"/>
    <s v="Experienced"/>
    <n v="1"/>
    <n v="1"/>
    <x v="1"/>
    <n v="2"/>
    <n v="0"/>
    <m/>
    <m/>
    <n v="0"/>
    <m/>
    <n v="0"/>
    <m/>
    <n v="0"/>
    <m/>
    <n v="0"/>
    <m/>
    <n v="0"/>
    <m/>
    <m/>
    <m/>
    <m/>
    <m/>
    <m/>
    <m/>
    <m/>
    <x v="2"/>
    <m/>
    <m/>
    <m/>
    <m/>
    <m/>
    <b v="1"/>
    <b v="1"/>
    <b v="1"/>
    <n v="0"/>
    <n v="0"/>
  </r>
  <r>
    <n v="31"/>
    <x v="1"/>
    <x v="1"/>
    <n v="1125"/>
    <x v="1"/>
    <n v="1"/>
    <s v="Near"/>
    <n v="3"/>
    <s v="Bachelor"/>
    <s v="Life Sciences"/>
    <n v="1"/>
    <n v="1956"/>
    <n v="4"/>
    <x v="2"/>
    <x v="1"/>
    <n v="48"/>
    <n v="1"/>
    <s v="Low"/>
    <n v="2"/>
    <s v="Junior"/>
    <x v="1"/>
    <n v="1"/>
    <x v="3"/>
    <x v="1"/>
    <n v="5003"/>
    <x v="0"/>
    <n v="5771"/>
    <n v="1"/>
    <s v="Y"/>
    <x v="1"/>
    <n v="21"/>
    <n v="4"/>
    <s v="Exceed Expect"/>
    <n v="2"/>
    <s v="Medium"/>
    <n v="80"/>
    <n v="0"/>
    <s v="None"/>
    <n v="10"/>
    <s v="6-10"/>
    <n v="6"/>
    <n v="3"/>
    <x v="1"/>
    <n v="10"/>
    <s v="Veteran"/>
    <n v="8"/>
    <n v="8"/>
    <x v="2"/>
    <n v="7"/>
    <n v="0"/>
    <m/>
    <m/>
    <n v="0"/>
    <m/>
    <n v="0"/>
    <m/>
    <n v="0"/>
    <m/>
    <n v="0"/>
    <m/>
    <n v="0"/>
    <m/>
    <m/>
    <m/>
    <m/>
    <m/>
    <m/>
    <m/>
    <m/>
    <x v="2"/>
    <m/>
    <m/>
    <m/>
    <m/>
    <m/>
    <b v="1"/>
    <b v="1"/>
    <b v="1"/>
    <n v="0"/>
    <n v="0"/>
  </r>
  <r>
    <n v="28"/>
    <x v="0"/>
    <x v="0"/>
    <n v="1404"/>
    <x v="1"/>
    <n v="17"/>
    <s v="Far"/>
    <n v="3"/>
    <s v="Bachelor"/>
    <s v="Technical Degree"/>
    <n v="1"/>
    <n v="1960"/>
    <n v="3"/>
    <x v="1"/>
    <x v="1"/>
    <n v="32"/>
    <n v="2"/>
    <s v="Medium"/>
    <n v="1"/>
    <s v="Entry Level"/>
    <x v="2"/>
    <n v="4"/>
    <x v="0"/>
    <x v="2"/>
    <n v="2367"/>
    <x v="1"/>
    <n v="18779"/>
    <n v="5"/>
    <s v="Y"/>
    <x v="1"/>
    <n v="12"/>
    <n v="3"/>
    <s v="Meet Expect"/>
    <n v="1"/>
    <s v="Low"/>
    <n v="80"/>
    <n v="1"/>
    <s v="Basic"/>
    <n v="6"/>
    <s v="6-10"/>
    <n v="2"/>
    <n v="2"/>
    <x v="2"/>
    <n v="4"/>
    <s v="Experienced"/>
    <n v="1"/>
    <n v="0"/>
    <x v="0"/>
    <n v="3"/>
    <n v="0"/>
    <m/>
    <m/>
    <n v="0"/>
    <m/>
    <n v="0"/>
    <m/>
    <n v="0"/>
    <m/>
    <n v="0"/>
    <m/>
    <n v="0"/>
    <m/>
    <m/>
    <m/>
    <m/>
    <m/>
    <m/>
    <m/>
    <m/>
    <x v="2"/>
    <m/>
    <m/>
    <m/>
    <m/>
    <m/>
    <b v="1"/>
    <b v="1"/>
    <b v="1"/>
    <n v="1"/>
    <n v="0"/>
  </r>
  <r>
    <n v="38"/>
    <x v="1"/>
    <x v="0"/>
    <n v="1404"/>
    <x v="0"/>
    <n v="1"/>
    <s v="Near"/>
    <n v="3"/>
    <s v="Bachelor"/>
    <s v="Life Sciences"/>
    <n v="1"/>
    <n v="1961"/>
    <n v="1"/>
    <x v="3"/>
    <x v="1"/>
    <n v="59"/>
    <n v="2"/>
    <s v="Medium"/>
    <n v="1"/>
    <s v="Entry Level"/>
    <x v="6"/>
    <n v="1"/>
    <x v="3"/>
    <x v="0"/>
    <n v="2858"/>
    <x v="1"/>
    <n v="11473"/>
    <n v="4"/>
    <s v="Y"/>
    <x v="1"/>
    <n v="14"/>
    <n v="3"/>
    <s v="Meet Expect"/>
    <n v="1"/>
    <s v="Low"/>
    <n v="80"/>
    <n v="0"/>
    <s v="None"/>
    <n v="20"/>
    <s v="11-20"/>
    <n v="3"/>
    <n v="2"/>
    <x v="2"/>
    <n v="1"/>
    <s v="New Employee"/>
    <n v="0"/>
    <n v="0"/>
    <x v="0"/>
    <n v="0"/>
    <n v="0"/>
    <m/>
    <m/>
    <n v="0"/>
    <m/>
    <n v="0"/>
    <m/>
    <n v="0"/>
    <m/>
    <n v="0"/>
    <m/>
    <n v="0"/>
    <m/>
    <m/>
    <m/>
    <m/>
    <m/>
    <m/>
    <m/>
    <m/>
    <x v="0"/>
    <m/>
    <m/>
    <m/>
    <m/>
    <m/>
    <b v="1"/>
    <b v="1"/>
    <b v="1"/>
    <n v="0"/>
    <n v="0"/>
  </r>
  <r>
    <n v="35"/>
    <x v="1"/>
    <x v="0"/>
    <n v="1224"/>
    <x v="0"/>
    <n v="7"/>
    <s v="Near"/>
    <n v="4"/>
    <s v="Master"/>
    <s v="Life Sciences"/>
    <n v="1"/>
    <n v="1962"/>
    <n v="3"/>
    <x v="1"/>
    <x v="0"/>
    <n v="55"/>
    <n v="3"/>
    <s v="High"/>
    <n v="2"/>
    <s v="Junior"/>
    <x v="0"/>
    <n v="4"/>
    <x v="0"/>
    <x v="1"/>
    <n v="5204"/>
    <x v="0"/>
    <n v="13586"/>
    <n v="1"/>
    <s v="Y"/>
    <x v="0"/>
    <n v="11"/>
    <n v="3"/>
    <s v="Meet Expect"/>
    <n v="4"/>
    <s v="Very High"/>
    <n v="80"/>
    <n v="0"/>
    <s v="None"/>
    <n v="10"/>
    <s v="6-10"/>
    <n v="2"/>
    <n v="3"/>
    <x v="1"/>
    <n v="10"/>
    <s v="Veteran"/>
    <n v="8"/>
    <n v="0"/>
    <x v="0"/>
    <n v="9"/>
    <n v="0"/>
    <m/>
    <m/>
    <n v="0"/>
    <m/>
    <n v="0"/>
    <m/>
    <n v="0"/>
    <m/>
    <n v="0"/>
    <m/>
    <n v="0"/>
    <m/>
    <m/>
    <m/>
    <m/>
    <m/>
    <m/>
    <m/>
    <m/>
    <x v="2"/>
    <m/>
    <m/>
    <m/>
    <m/>
    <m/>
    <b v="1"/>
    <b v="1"/>
    <b v="1"/>
    <n v="0"/>
    <n v="1"/>
  </r>
  <r>
    <n v="27"/>
    <x v="1"/>
    <x v="0"/>
    <n v="954"/>
    <x v="0"/>
    <n v="9"/>
    <s v="Near"/>
    <n v="3"/>
    <s v="Bachelor"/>
    <s v="Marketing"/>
    <n v="1"/>
    <n v="1965"/>
    <n v="4"/>
    <x v="2"/>
    <x v="1"/>
    <n v="44"/>
    <n v="3"/>
    <s v="High"/>
    <n v="2"/>
    <s v="Junior"/>
    <x v="0"/>
    <n v="4"/>
    <x v="0"/>
    <x v="0"/>
    <n v="4105"/>
    <x v="0"/>
    <n v="5099"/>
    <n v="1"/>
    <s v="Y"/>
    <x v="1"/>
    <n v="14"/>
    <n v="3"/>
    <s v="Meet Expect"/>
    <n v="1"/>
    <s v="Low"/>
    <n v="80"/>
    <n v="0"/>
    <s v="None"/>
    <n v="7"/>
    <s v="6-10"/>
    <n v="5"/>
    <n v="3"/>
    <x v="1"/>
    <n v="7"/>
    <s v="Experienced"/>
    <n v="7"/>
    <n v="0"/>
    <x v="0"/>
    <n v="7"/>
    <n v="0"/>
    <m/>
    <m/>
    <n v="0"/>
    <m/>
    <n v="0"/>
    <m/>
    <n v="0"/>
    <m/>
    <n v="0"/>
    <m/>
    <n v="0"/>
    <m/>
    <m/>
    <m/>
    <m/>
    <m/>
    <m/>
    <m/>
    <m/>
    <x v="2"/>
    <m/>
    <m/>
    <m/>
    <m/>
    <m/>
    <b v="1"/>
    <b v="1"/>
    <b v="1"/>
    <n v="0"/>
    <n v="0"/>
  </r>
  <r>
    <n v="32"/>
    <x v="1"/>
    <x v="0"/>
    <n v="1373"/>
    <x v="1"/>
    <n v="5"/>
    <s v="Near"/>
    <n v="4"/>
    <s v="Master"/>
    <s v="Life Sciences"/>
    <n v="1"/>
    <n v="1966"/>
    <n v="4"/>
    <x v="2"/>
    <x v="1"/>
    <n v="56"/>
    <n v="2"/>
    <s v="Medium"/>
    <n v="2"/>
    <s v="Junior"/>
    <x v="3"/>
    <n v="4"/>
    <x v="0"/>
    <x v="0"/>
    <n v="9679"/>
    <x v="2"/>
    <n v="10138"/>
    <n v="8"/>
    <s v="Y"/>
    <x v="1"/>
    <n v="24"/>
    <n v="4"/>
    <s v="Exceed Expect"/>
    <n v="2"/>
    <s v="Medium"/>
    <n v="80"/>
    <n v="0"/>
    <s v="None"/>
    <n v="8"/>
    <s v="6-10"/>
    <n v="1"/>
    <n v="3"/>
    <x v="1"/>
    <n v="1"/>
    <s v="New Employee"/>
    <n v="0"/>
    <n v="0"/>
    <x v="0"/>
    <n v="0"/>
    <n v="0"/>
    <m/>
    <m/>
    <n v="0"/>
    <m/>
    <n v="0"/>
    <m/>
    <n v="0"/>
    <m/>
    <n v="0"/>
    <m/>
    <n v="0"/>
    <m/>
    <m/>
    <m/>
    <m/>
    <m/>
    <m/>
    <m/>
    <m/>
    <x v="2"/>
    <m/>
    <m/>
    <m/>
    <m/>
    <m/>
    <b v="1"/>
    <b v="1"/>
    <b v="1"/>
    <n v="0"/>
    <n v="0"/>
  </r>
  <r>
    <n v="31"/>
    <x v="0"/>
    <x v="1"/>
    <n v="754"/>
    <x v="0"/>
    <n v="26"/>
    <s v="Very Far"/>
    <n v="4"/>
    <s v="Master"/>
    <s v="Marketing"/>
    <n v="1"/>
    <n v="1967"/>
    <n v="1"/>
    <x v="3"/>
    <x v="1"/>
    <n v="63"/>
    <n v="3"/>
    <s v="High"/>
    <n v="2"/>
    <s v="Junior"/>
    <x v="0"/>
    <n v="4"/>
    <x v="0"/>
    <x v="1"/>
    <n v="5617"/>
    <x v="0"/>
    <n v="21075"/>
    <n v="1"/>
    <s v="Y"/>
    <x v="0"/>
    <n v="11"/>
    <n v="3"/>
    <s v="Meet Expect"/>
    <n v="3"/>
    <s v="High"/>
    <n v="80"/>
    <n v="0"/>
    <s v="None"/>
    <n v="10"/>
    <s v="6-10"/>
    <n v="4"/>
    <n v="3"/>
    <x v="1"/>
    <n v="10"/>
    <s v="Veteran"/>
    <n v="7"/>
    <n v="0"/>
    <x v="0"/>
    <n v="8"/>
    <n v="0"/>
    <m/>
    <m/>
    <n v="0"/>
    <m/>
    <n v="0"/>
    <m/>
    <n v="0"/>
    <m/>
    <n v="0"/>
    <m/>
    <n v="0"/>
    <m/>
    <m/>
    <m/>
    <m/>
    <m/>
    <m/>
    <m/>
    <m/>
    <x v="2"/>
    <m/>
    <m/>
    <m/>
    <m/>
    <m/>
    <b v="1"/>
    <b v="1"/>
    <b v="1"/>
    <n v="1"/>
    <n v="1"/>
  </r>
  <r>
    <n v="53"/>
    <x v="0"/>
    <x v="0"/>
    <n v="1168"/>
    <x v="0"/>
    <n v="24"/>
    <s v="Very Far"/>
    <n v="4"/>
    <s v="Master"/>
    <s v="Life Sciences"/>
    <n v="1"/>
    <n v="1968"/>
    <n v="1"/>
    <x v="3"/>
    <x v="1"/>
    <n v="66"/>
    <n v="3"/>
    <s v="High"/>
    <n v="3"/>
    <s v="Senior"/>
    <x v="0"/>
    <n v="1"/>
    <x v="3"/>
    <x v="0"/>
    <n v="10448"/>
    <x v="2"/>
    <n v="5843"/>
    <n v="6"/>
    <s v="Y"/>
    <x v="0"/>
    <n v="13"/>
    <n v="3"/>
    <s v="Meet Expect"/>
    <n v="2"/>
    <s v="Medium"/>
    <n v="80"/>
    <n v="0"/>
    <s v="None"/>
    <n v="15"/>
    <s v="11-20"/>
    <n v="2"/>
    <n v="2"/>
    <x v="2"/>
    <n v="2"/>
    <s v="Early Career"/>
    <n v="2"/>
    <n v="2"/>
    <x v="1"/>
    <n v="2"/>
    <n v="0"/>
    <m/>
    <m/>
    <n v="0"/>
    <m/>
    <n v="0"/>
    <m/>
    <n v="0"/>
    <m/>
    <n v="0"/>
    <m/>
    <n v="0"/>
    <m/>
    <m/>
    <m/>
    <m/>
    <m/>
    <m/>
    <m/>
    <m/>
    <x v="1"/>
    <m/>
    <m/>
    <m/>
    <m/>
    <m/>
    <b v="1"/>
    <b v="1"/>
    <b v="1"/>
    <n v="1"/>
    <n v="1"/>
  </r>
  <r>
    <n v="54"/>
    <x v="1"/>
    <x v="0"/>
    <n v="155"/>
    <x v="1"/>
    <n v="9"/>
    <s v="Near"/>
    <n v="2"/>
    <s v="College"/>
    <s v="Life Sciences"/>
    <n v="1"/>
    <n v="1969"/>
    <n v="1"/>
    <x v="3"/>
    <x v="0"/>
    <n v="67"/>
    <n v="3"/>
    <s v="High"/>
    <n v="2"/>
    <s v="Junior"/>
    <x v="1"/>
    <n v="3"/>
    <x v="2"/>
    <x v="1"/>
    <n v="2897"/>
    <x v="1"/>
    <n v="22474"/>
    <n v="3"/>
    <s v="Y"/>
    <x v="1"/>
    <n v="11"/>
    <n v="3"/>
    <s v="Meet Expect"/>
    <n v="3"/>
    <s v="High"/>
    <n v="80"/>
    <n v="2"/>
    <s v="Medium"/>
    <n v="9"/>
    <s v="6-10"/>
    <n v="6"/>
    <n v="2"/>
    <x v="2"/>
    <n v="4"/>
    <s v="Experienced"/>
    <n v="3"/>
    <n v="2"/>
    <x v="1"/>
    <n v="3"/>
    <n v="0"/>
    <m/>
    <m/>
    <n v="0"/>
    <m/>
    <n v="0"/>
    <m/>
    <n v="0"/>
    <m/>
    <n v="0"/>
    <m/>
    <n v="0"/>
    <m/>
    <m/>
    <m/>
    <m/>
    <m/>
    <m/>
    <m/>
    <m/>
    <x v="1"/>
    <m/>
    <m/>
    <m/>
    <m/>
    <m/>
    <b v="1"/>
    <b v="1"/>
    <b v="1"/>
    <n v="0"/>
    <n v="0"/>
  </r>
  <r>
    <n v="33"/>
    <x v="1"/>
    <x v="1"/>
    <n v="1303"/>
    <x v="1"/>
    <n v="7"/>
    <s v="Near"/>
    <n v="2"/>
    <s v="College"/>
    <s v="Life Sciences"/>
    <n v="1"/>
    <n v="1970"/>
    <n v="4"/>
    <x v="2"/>
    <x v="1"/>
    <n v="36"/>
    <n v="3"/>
    <s v="High"/>
    <n v="2"/>
    <s v="Junior"/>
    <x v="4"/>
    <n v="3"/>
    <x v="2"/>
    <x v="2"/>
    <n v="5968"/>
    <x v="0"/>
    <n v="18079"/>
    <n v="1"/>
    <s v="Y"/>
    <x v="1"/>
    <n v="20"/>
    <n v="4"/>
    <s v="Exceed Expect"/>
    <n v="3"/>
    <s v="High"/>
    <n v="80"/>
    <n v="3"/>
    <s v="High"/>
    <n v="9"/>
    <s v="6-10"/>
    <n v="2"/>
    <n v="3"/>
    <x v="1"/>
    <n v="9"/>
    <s v="Veteran"/>
    <n v="7"/>
    <n v="2"/>
    <x v="1"/>
    <n v="8"/>
    <n v="0"/>
    <m/>
    <m/>
    <n v="0"/>
    <m/>
    <n v="0"/>
    <m/>
    <n v="0"/>
    <m/>
    <n v="0"/>
    <m/>
    <n v="0"/>
    <m/>
    <m/>
    <m/>
    <m/>
    <m/>
    <m/>
    <m/>
    <m/>
    <x v="2"/>
    <m/>
    <m/>
    <m/>
    <m/>
    <m/>
    <b v="1"/>
    <b v="1"/>
    <b v="1"/>
    <n v="0"/>
    <n v="0"/>
  </r>
  <r>
    <n v="43"/>
    <x v="1"/>
    <x v="0"/>
    <n v="574"/>
    <x v="1"/>
    <n v="11"/>
    <s v="Far"/>
    <n v="3"/>
    <s v="Bachelor"/>
    <s v="Life Sciences"/>
    <n v="1"/>
    <n v="1971"/>
    <n v="1"/>
    <x v="3"/>
    <x v="1"/>
    <n v="30"/>
    <n v="3"/>
    <s v="High"/>
    <n v="3"/>
    <s v="Senior"/>
    <x v="4"/>
    <n v="3"/>
    <x v="2"/>
    <x v="1"/>
    <n v="7510"/>
    <x v="2"/>
    <n v="16873"/>
    <n v="1"/>
    <s v="Y"/>
    <x v="1"/>
    <n v="17"/>
    <n v="3"/>
    <s v="Meet Expect"/>
    <n v="2"/>
    <s v="Medium"/>
    <n v="80"/>
    <n v="1"/>
    <s v="Basic"/>
    <n v="10"/>
    <s v="6-10"/>
    <n v="1"/>
    <n v="3"/>
    <x v="1"/>
    <n v="10"/>
    <s v="Veteran"/>
    <n v="9"/>
    <n v="0"/>
    <x v="0"/>
    <n v="9"/>
    <n v="0"/>
    <m/>
    <m/>
    <n v="0"/>
    <m/>
    <n v="0"/>
    <m/>
    <n v="0"/>
    <m/>
    <n v="0"/>
    <m/>
    <n v="0"/>
    <m/>
    <m/>
    <m/>
    <m/>
    <m/>
    <m/>
    <m/>
    <m/>
    <x v="0"/>
    <m/>
    <m/>
    <m/>
    <m/>
    <m/>
    <b v="1"/>
    <b v="1"/>
    <b v="1"/>
    <n v="0"/>
    <n v="0"/>
  </r>
  <r>
    <n v="38"/>
    <x v="1"/>
    <x v="1"/>
    <n v="1444"/>
    <x v="2"/>
    <n v="1"/>
    <s v="Near"/>
    <n v="4"/>
    <s v="Master"/>
    <s v="Other"/>
    <n v="1"/>
    <n v="1972"/>
    <n v="4"/>
    <x v="2"/>
    <x v="1"/>
    <n v="88"/>
    <n v="3"/>
    <s v="High"/>
    <n v="1"/>
    <s v="Entry Level"/>
    <x v="8"/>
    <n v="2"/>
    <x v="1"/>
    <x v="1"/>
    <n v="2991"/>
    <x v="1"/>
    <n v="5224"/>
    <n v="0"/>
    <s v="Y"/>
    <x v="0"/>
    <n v="11"/>
    <n v="3"/>
    <s v="Meet Expect"/>
    <n v="2"/>
    <s v="Medium"/>
    <n v="80"/>
    <n v="1"/>
    <s v="Basic"/>
    <n v="7"/>
    <s v="6-10"/>
    <n v="2"/>
    <n v="3"/>
    <x v="1"/>
    <n v="6"/>
    <s v="Experienced"/>
    <n v="2"/>
    <n v="1"/>
    <x v="1"/>
    <n v="2"/>
    <n v="0"/>
    <m/>
    <m/>
    <n v="0"/>
    <m/>
    <n v="0"/>
    <m/>
    <n v="0"/>
    <m/>
    <n v="0"/>
    <m/>
    <n v="0"/>
    <m/>
    <m/>
    <m/>
    <m/>
    <m/>
    <m/>
    <m/>
    <m/>
    <x v="0"/>
    <m/>
    <m/>
    <m/>
    <m/>
    <m/>
    <b v="1"/>
    <b v="1"/>
    <b v="1"/>
    <n v="0"/>
    <n v="1"/>
  </r>
  <r>
    <n v="55"/>
    <x v="1"/>
    <x v="0"/>
    <n v="189"/>
    <x v="2"/>
    <n v="26"/>
    <s v="Very Far"/>
    <n v="4"/>
    <s v="Master"/>
    <s v="Human Resources"/>
    <n v="1"/>
    <n v="1973"/>
    <n v="3"/>
    <x v="1"/>
    <x v="1"/>
    <n v="71"/>
    <n v="4"/>
    <s v="Very High"/>
    <n v="5"/>
    <s v="Director"/>
    <x v="5"/>
    <n v="2"/>
    <x v="1"/>
    <x v="1"/>
    <n v="19636"/>
    <x v="2"/>
    <n v="25811"/>
    <n v="4"/>
    <s v="Y"/>
    <x v="0"/>
    <n v="18"/>
    <n v="3"/>
    <s v="Meet Expect"/>
    <n v="1"/>
    <s v="Low"/>
    <n v="80"/>
    <n v="1"/>
    <s v="Basic"/>
    <n v="35"/>
    <s v="20+"/>
    <n v="0"/>
    <n v="3"/>
    <x v="1"/>
    <n v="10"/>
    <s v="Veteran"/>
    <n v="9"/>
    <n v="1"/>
    <x v="1"/>
    <n v="4"/>
    <n v="0"/>
    <m/>
    <m/>
    <n v="0"/>
    <m/>
    <n v="0"/>
    <m/>
    <n v="0"/>
    <m/>
    <n v="0"/>
    <m/>
    <n v="0"/>
    <m/>
    <m/>
    <m/>
    <m/>
    <m/>
    <m/>
    <m/>
    <m/>
    <x v="1"/>
    <m/>
    <m/>
    <m/>
    <m/>
    <m/>
    <b v="1"/>
    <b v="1"/>
    <b v="1"/>
    <n v="0"/>
    <n v="1"/>
  </r>
  <r>
    <n v="31"/>
    <x v="1"/>
    <x v="0"/>
    <n v="1276"/>
    <x v="1"/>
    <n v="2"/>
    <s v="Near"/>
    <n v="1"/>
    <s v="Below College"/>
    <s v="Medical"/>
    <n v="1"/>
    <n v="1974"/>
    <n v="4"/>
    <x v="2"/>
    <x v="0"/>
    <n v="59"/>
    <n v="1"/>
    <s v="Low"/>
    <n v="1"/>
    <s v="Entry Level"/>
    <x v="2"/>
    <n v="4"/>
    <x v="0"/>
    <x v="2"/>
    <n v="1129"/>
    <x v="1"/>
    <n v="17536"/>
    <n v="1"/>
    <s v="Y"/>
    <x v="0"/>
    <n v="11"/>
    <n v="3"/>
    <s v="Meet Expect"/>
    <n v="3"/>
    <s v="High"/>
    <n v="80"/>
    <n v="3"/>
    <s v="High"/>
    <n v="1"/>
    <s v="0-5"/>
    <n v="4"/>
    <n v="3"/>
    <x v="1"/>
    <n v="1"/>
    <s v="New Employee"/>
    <n v="0"/>
    <n v="0"/>
    <x v="0"/>
    <n v="0"/>
    <n v="0"/>
    <m/>
    <m/>
    <n v="0"/>
    <m/>
    <n v="0"/>
    <m/>
    <n v="0"/>
    <m/>
    <n v="0"/>
    <m/>
    <n v="0"/>
    <m/>
    <m/>
    <m/>
    <m/>
    <m/>
    <m/>
    <m/>
    <m/>
    <x v="2"/>
    <m/>
    <m/>
    <m/>
    <m/>
    <m/>
    <b v="1"/>
    <b v="1"/>
    <b v="1"/>
    <n v="0"/>
    <n v="1"/>
  </r>
  <r>
    <n v="39"/>
    <x v="1"/>
    <x v="0"/>
    <n v="119"/>
    <x v="0"/>
    <n v="15"/>
    <s v="Far"/>
    <n v="4"/>
    <s v="Master"/>
    <s v="Marketing"/>
    <n v="1"/>
    <n v="1975"/>
    <n v="2"/>
    <x v="0"/>
    <x v="1"/>
    <n v="77"/>
    <n v="3"/>
    <s v="High"/>
    <n v="4"/>
    <s v="Manager"/>
    <x v="0"/>
    <n v="1"/>
    <x v="3"/>
    <x v="0"/>
    <n v="13341"/>
    <x v="2"/>
    <n v="25098"/>
    <n v="0"/>
    <s v="Y"/>
    <x v="1"/>
    <n v="12"/>
    <n v="3"/>
    <s v="Meet Expect"/>
    <n v="1"/>
    <s v="Low"/>
    <n v="80"/>
    <n v="0"/>
    <s v="None"/>
    <n v="21"/>
    <s v="20+"/>
    <n v="3"/>
    <n v="3"/>
    <x v="1"/>
    <n v="20"/>
    <s v="Veteran"/>
    <n v="8"/>
    <n v="11"/>
    <x v="2"/>
    <n v="10"/>
    <n v="0"/>
    <m/>
    <m/>
    <n v="0"/>
    <m/>
    <n v="0"/>
    <m/>
    <n v="0"/>
    <m/>
    <n v="0"/>
    <m/>
    <n v="0"/>
    <m/>
    <m/>
    <m/>
    <m/>
    <m/>
    <m/>
    <m/>
    <m/>
    <x v="0"/>
    <m/>
    <m/>
    <m/>
    <m/>
    <m/>
    <b v="1"/>
    <b v="1"/>
    <b v="1"/>
    <n v="0"/>
    <n v="0"/>
  </r>
  <r>
    <n v="42"/>
    <x v="1"/>
    <x v="2"/>
    <n v="335"/>
    <x v="1"/>
    <n v="23"/>
    <s v="Very Far"/>
    <n v="2"/>
    <s v="College"/>
    <s v="Life Sciences"/>
    <n v="1"/>
    <n v="1976"/>
    <n v="4"/>
    <x v="2"/>
    <x v="1"/>
    <n v="37"/>
    <n v="2"/>
    <s v="Medium"/>
    <n v="2"/>
    <s v="Junior"/>
    <x v="1"/>
    <n v="3"/>
    <x v="2"/>
    <x v="0"/>
    <n v="4332"/>
    <x v="0"/>
    <n v="14811"/>
    <n v="1"/>
    <s v="Y"/>
    <x v="1"/>
    <n v="12"/>
    <n v="3"/>
    <s v="Meet Expect"/>
    <n v="4"/>
    <s v="Very High"/>
    <n v="80"/>
    <n v="0"/>
    <s v="None"/>
    <n v="20"/>
    <s v="11-20"/>
    <n v="2"/>
    <n v="3"/>
    <x v="1"/>
    <n v="20"/>
    <s v="Veteran"/>
    <n v="9"/>
    <n v="3"/>
    <x v="1"/>
    <n v="7"/>
    <n v="0"/>
    <m/>
    <m/>
    <n v="0"/>
    <m/>
    <n v="0"/>
    <m/>
    <n v="0"/>
    <m/>
    <n v="0"/>
    <m/>
    <n v="0"/>
    <m/>
    <m/>
    <m/>
    <m/>
    <m/>
    <m/>
    <m/>
    <m/>
    <x v="0"/>
    <m/>
    <m/>
    <m/>
    <m/>
    <m/>
    <b v="1"/>
    <b v="1"/>
    <b v="1"/>
    <n v="0"/>
    <n v="0"/>
  </r>
  <r>
    <n v="31"/>
    <x v="1"/>
    <x v="2"/>
    <n v="697"/>
    <x v="1"/>
    <n v="10"/>
    <s v="Near"/>
    <n v="3"/>
    <s v="Bachelor"/>
    <s v="Medical"/>
    <n v="1"/>
    <n v="1979"/>
    <n v="3"/>
    <x v="1"/>
    <x v="0"/>
    <n v="40"/>
    <n v="3"/>
    <s v="High"/>
    <n v="3"/>
    <s v="Senior"/>
    <x v="7"/>
    <n v="3"/>
    <x v="2"/>
    <x v="1"/>
    <n v="11031"/>
    <x v="2"/>
    <n v="26862"/>
    <n v="4"/>
    <s v="Y"/>
    <x v="1"/>
    <n v="20"/>
    <n v="4"/>
    <s v="Exceed Expect"/>
    <n v="3"/>
    <s v="High"/>
    <n v="80"/>
    <n v="1"/>
    <s v="Basic"/>
    <n v="13"/>
    <s v="11-20"/>
    <n v="2"/>
    <n v="4"/>
    <x v="3"/>
    <n v="11"/>
    <s v="Veteran"/>
    <n v="7"/>
    <n v="4"/>
    <x v="2"/>
    <n v="8"/>
    <n v="0"/>
    <m/>
    <m/>
    <n v="0"/>
    <m/>
    <n v="0"/>
    <m/>
    <n v="0"/>
    <m/>
    <n v="0"/>
    <m/>
    <n v="0"/>
    <m/>
    <m/>
    <m/>
    <m/>
    <m/>
    <m/>
    <m/>
    <m/>
    <x v="2"/>
    <m/>
    <m/>
    <m/>
    <m/>
    <m/>
    <b v="1"/>
    <b v="1"/>
    <b v="1"/>
    <n v="0"/>
    <n v="0"/>
  </r>
  <r>
    <n v="54"/>
    <x v="1"/>
    <x v="0"/>
    <n v="157"/>
    <x v="1"/>
    <n v="10"/>
    <s v="Near"/>
    <n v="3"/>
    <s v="Bachelor"/>
    <s v="Medical"/>
    <n v="1"/>
    <n v="1980"/>
    <n v="3"/>
    <x v="1"/>
    <x v="0"/>
    <n v="77"/>
    <n v="3"/>
    <s v="High"/>
    <n v="2"/>
    <s v="Junior"/>
    <x v="3"/>
    <n v="1"/>
    <x v="3"/>
    <x v="0"/>
    <n v="4440"/>
    <x v="0"/>
    <n v="25198"/>
    <n v="6"/>
    <s v="Y"/>
    <x v="0"/>
    <n v="19"/>
    <n v="3"/>
    <s v="Meet Expect"/>
    <n v="4"/>
    <s v="Very High"/>
    <n v="80"/>
    <n v="0"/>
    <s v="None"/>
    <n v="9"/>
    <s v="6-10"/>
    <n v="3"/>
    <n v="3"/>
    <x v="1"/>
    <n v="5"/>
    <s v="Experienced"/>
    <n v="2"/>
    <n v="1"/>
    <x v="1"/>
    <n v="4"/>
    <n v="0"/>
    <m/>
    <m/>
    <n v="0"/>
    <m/>
    <n v="0"/>
    <m/>
    <n v="0"/>
    <m/>
    <n v="0"/>
    <m/>
    <n v="0"/>
    <m/>
    <m/>
    <m/>
    <m/>
    <m/>
    <m/>
    <m/>
    <m/>
    <x v="1"/>
    <m/>
    <m/>
    <m/>
    <m/>
    <m/>
    <b v="1"/>
    <b v="1"/>
    <b v="1"/>
    <n v="0"/>
    <n v="1"/>
  </r>
  <r>
    <n v="24"/>
    <x v="1"/>
    <x v="0"/>
    <n v="771"/>
    <x v="1"/>
    <n v="1"/>
    <s v="Near"/>
    <n v="2"/>
    <s v="College"/>
    <s v="Life Sciences"/>
    <n v="1"/>
    <n v="1981"/>
    <n v="2"/>
    <x v="0"/>
    <x v="1"/>
    <n v="45"/>
    <n v="2"/>
    <s v="Medium"/>
    <n v="2"/>
    <s v="Junior"/>
    <x v="4"/>
    <n v="3"/>
    <x v="2"/>
    <x v="0"/>
    <n v="4617"/>
    <x v="0"/>
    <n v="14120"/>
    <n v="1"/>
    <s v="Y"/>
    <x v="1"/>
    <n v="12"/>
    <n v="3"/>
    <s v="Meet Expect"/>
    <n v="2"/>
    <s v="Medium"/>
    <n v="80"/>
    <n v="0"/>
    <s v="None"/>
    <n v="4"/>
    <s v="0-5"/>
    <n v="2"/>
    <n v="2"/>
    <x v="2"/>
    <n v="4"/>
    <s v="Experienced"/>
    <n v="3"/>
    <n v="1"/>
    <x v="1"/>
    <n v="2"/>
    <n v="0"/>
    <m/>
    <m/>
    <n v="0"/>
    <m/>
    <n v="0"/>
    <m/>
    <n v="0"/>
    <m/>
    <n v="0"/>
    <m/>
    <n v="0"/>
    <m/>
    <m/>
    <m/>
    <m/>
    <m/>
    <m/>
    <m/>
    <m/>
    <x v="3"/>
    <m/>
    <m/>
    <m/>
    <m/>
    <m/>
    <b v="1"/>
    <b v="1"/>
    <b v="1"/>
    <n v="0"/>
    <n v="0"/>
  </r>
  <r>
    <n v="23"/>
    <x v="1"/>
    <x v="0"/>
    <n v="571"/>
    <x v="1"/>
    <n v="12"/>
    <s v="Far"/>
    <n v="2"/>
    <s v="College"/>
    <s v="Other"/>
    <n v="1"/>
    <n v="1982"/>
    <n v="4"/>
    <x v="2"/>
    <x v="1"/>
    <n v="78"/>
    <n v="3"/>
    <s v="High"/>
    <n v="1"/>
    <s v="Entry Level"/>
    <x v="2"/>
    <n v="4"/>
    <x v="0"/>
    <x v="0"/>
    <n v="2647"/>
    <x v="1"/>
    <n v="13672"/>
    <n v="1"/>
    <s v="Y"/>
    <x v="1"/>
    <n v="13"/>
    <n v="3"/>
    <s v="Meet Expect"/>
    <n v="3"/>
    <s v="High"/>
    <n v="80"/>
    <n v="0"/>
    <s v="None"/>
    <n v="5"/>
    <s v="0-5"/>
    <n v="6"/>
    <n v="4"/>
    <x v="3"/>
    <n v="5"/>
    <s v="Experienced"/>
    <n v="2"/>
    <n v="1"/>
    <x v="1"/>
    <n v="4"/>
    <n v="0"/>
    <m/>
    <m/>
    <n v="0"/>
    <m/>
    <n v="0"/>
    <m/>
    <n v="0"/>
    <m/>
    <n v="0"/>
    <m/>
    <n v="0"/>
    <m/>
    <m/>
    <m/>
    <m/>
    <m/>
    <m/>
    <m/>
    <m/>
    <x v="3"/>
    <m/>
    <m/>
    <m/>
    <m/>
    <m/>
    <b v="1"/>
    <b v="1"/>
    <b v="1"/>
    <n v="0"/>
    <n v="0"/>
  </r>
  <r>
    <n v="40"/>
    <x v="1"/>
    <x v="1"/>
    <n v="692"/>
    <x v="1"/>
    <n v="11"/>
    <s v="Far"/>
    <n v="3"/>
    <s v="Bachelor"/>
    <s v="Technical Degree"/>
    <n v="1"/>
    <n v="1985"/>
    <n v="4"/>
    <x v="2"/>
    <x v="0"/>
    <n v="73"/>
    <n v="3"/>
    <s v="High"/>
    <n v="2"/>
    <s v="Junior"/>
    <x v="2"/>
    <n v="3"/>
    <x v="2"/>
    <x v="1"/>
    <n v="6323"/>
    <x v="0"/>
    <n v="26849"/>
    <n v="1"/>
    <s v="Y"/>
    <x v="1"/>
    <n v="11"/>
    <n v="3"/>
    <s v="Meet Expect"/>
    <n v="1"/>
    <s v="Low"/>
    <n v="80"/>
    <n v="1"/>
    <s v="Basic"/>
    <n v="10"/>
    <s v="6-10"/>
    <n v="2"/>
    <n v="4"/>
    <x v="3"/>
    <n v="10"/>
    <s v="Veteran"/>
    <n v="9"/>
    <n v="9"/>
    <x v="2"/>
    <n v="4"/>
    <n v="0"/>
    <m/>
    <m/>
    <n v="0"/>
    <m/>
    <n v="0"/>
    <m/>
    <n v="0"/>
    <m/>
    <n v="0"/>
    <m/>
    <n v="0"/>
    <m/>
    <m/>
    <m/>
    <m/>
    <m/>
    <m/>
    <m/>
    <m/>
    <x v="0"/>
    <m/>
    <m/>
    <m/>
    <m/>
    <m/>
    <b v="1"/>
    <b v="1"/>
    <b v="1"/>
    <n v="0"/>
    <n v="0"/>
  </r>
  <r>
    <n v="40"/>
    <x v="1"/>
    <x v="0"/>
    <n v="444"/>
    <x v="0"/>
    <n v="2"/>
    <s v="Near"/>
    <n v="2"/>
    <s v="College"/>
    <s v="Marketing"/>
    <n v="1"/>
    <n v="1986"/>
    <n v="2"/>
    <x v="0"/>
    <x v="0"/>
    <n v="92"/>
    <n v="3"/>
    <s v="High"/>
    <n v="2"/>
    <s v="Junior"/>
    <x v="0"/>
    <n v="2"/>
    <x v="1"/>
    <x v="1"/>
    <n v="5677"/>
    <x v="0"/>
    <n v="4258"/>
    <n v="3"/>
    <s v="Y"/>
    <x v="1"/>
    <n v="14"/>
    <n v="3"/>
    <s v="Meet Expect"/>
    <n v="3"/>
    <s v="High"/>
    <n v="80"/>
    <n v="1"/>
    <s v="Basic"/>
    <n v="15"/>
    <s v="11-20"/>
    <n v="4"/>
    <n v="3"/>
    <x v="1"/>
    <n v="11"/>
    <s v="Veteran"/>
    <n v="8"/>
    <n v="5"/>
    <x v="2"/>
    <n v="10"/>
    <n v="0"/>
    <m/>
    <m/>
    <n v="0"/>
    <m/>
    <n v="0"/>
    <m/>
    <n v="0"/>
    <m/>
    <n v="0"/>
    <m/>
    <n v="0"/>
    <m/>
    <m/>
    <m/>
    <m/>
    <m/>
    <m/>
    <m/>
    <m/>
    <x v="0"/>
    <m/>
    <m/>
    <m/>
    <m/>
    <m/>
    <b v="1"/>
    <b v="1"/>
    <b v="1"/>
    <n v="0"/>
    <n v="0"/>
  </r>
  <r>
    <n v="25"/>
    <x v="1"/>
    <x v="0"/>
    <n v="309"/>
    <x v="2"/>
    <n v="2"/>
    <s v="Near"/>
    <n v="3"/>
    <s v="Bachelor"/>
    <s v="Human Resources"/>
    <n v="1"/>
    <n v="1987"/>
    <n v="3"/>
    <x v="1"/>
    <x v="0"/>
    <n v="82"/>
    <n v="3"/>
    <s v="High"/>
    <n v="1"/>
    <s v="Entry Level"/>
    <x v="8"/>
    <n v="2"/>
    <x v="1"/>
    <x v="1"/>
    <n v="2187"/>
    <x v="1"/>
    <n v="19655"/>
    <n v="4"/>
    <s v="Y"/>
    <x v="1"/>
    <n v="14"/>
    <n v="3"/>
    <s v="Meet Expect"/>
    <n v="3"/>
    <s v="High"/>
    <n v="80"/>
    <n v="0"/>
    <s v="None"/>
    <n v="6"/>
    <s v="6-10"/>
    <n v="3"/>
    <n v="3"/>
    <x v="1"/>
    <n v="2"/>
    <s v="Early Career"/>
    <n v="0"/>
    <n v="1"/>
    <x v="1"/>
    <n v="2"/>
    <n v="0"/>
    <m/>
    <m/>
    <n v="0"/>
    <m/>
    <n v="0"/>
    <m/>
    <n v="0"/>
    <m/>
    <n v="0"/>
    <m/>
    <n v="0"/>
    <m/>
    <m/>
    <m/>
    <m/>
    <m/>
    <m/>
    <m/>
    <m/>
    <x v="3"/>
    <m/>
    <m/>
    <m/>
    <m/>
    <m/>
    <b v="1"/>
    <b v="1"/>
    <b v="1"/>
    <n v="0"/>
    <n v="0"/>
  </r>
  <r>
    <n v="30"/>
    <x v="1"/>
    <x v="0"/>
    <n v="911"/>
    <x v="1"/>
    <n v="1"/>
    <s v="Near"/>
    <n v="2"/>
    <s v="College"/>
    <s v="Medical"/>
    <n v="1"/>
    <n v="1989"/>
    <n v="4"/>
    <x v="2"/>
    <x v="1"/>
    <n v="76"/>
    <n v="3"/>
    <s v="High"/>
    <n v="1"/>
    <s v="Entry Level"/>
    <x v="2"/>
    <n v="2"/>
    <x v="1"/>
    <x v="1"/>
    <n v="3748"/>
    <x v="0"/>
    <n v="4077"/>
    <n v="1"/>
    <s v="Y"/>
    <x v="1"/>
    <n v="13"/>
    <n v="3"/>
    <s v="Meet Expect"/>
    <n v="3"/>
    <s v="High"/>
    <n v="80"/>
    <n v="0"/>
    <s v="None"/>
    <n v="12"/>
    <s v="11-20"/>
    <n v="6"/>
    <n v="2"/>
    <x v="2"/>
    <n v="12"/>
    <s v="Veteran"/>
    <n v="8"/>
    <n v="1"/>
    <x v="1"/>
    <n v="7"/>
    <n v="0"/>
    <m/>
    <m/>
    <n v="0"/>
    <m/>
    <n v="0"/>
    <m/>
    <n v="0"/>
    <m/>
    <n v="0"/>
    <m/>
    <n v="0"/>
    <m/>
    <m/>
    <m/>
    <m/>
    <m/>
    <m/>
    <m/>
    <m/>
    <x v="2"/>
    <m/>
    <m/>
    <m/>
    <m/>
    <m/>
    <b v="1"/>
    <b v="1"/>
    <b v="1"/>
    <n v="0"/>
    <n v="0"/>
  </r>
  <r>
    <n v="25"/>
    <x v="1"/>
    <x v="0"/>
    <n v="977"/>
    <x v="1"/>
    <n v="2"/>
    <s v="Near"/>
    <n v="1"/>
    <s v="Below College"/>
    <s v="Other"/>
    <n v="1"/>
    <n v="1992"/>
    <n v="4"/>
    <x v="2"/>
    <x v="1"/>
    <n v="57"/>
    <n v="3"/>
    <s v="High"/>
    <n v="1"/>
    <s v="Entry Level"/>
    <x v="2"/>
    <n v="3"/>
    <x v="2"/>
    <x v="2"/>
    <n v="3977"/>
    <x v="0"/>
    <n v="7298"/>
    <n v="6"/>
    <s v="Y"/>
    <x v="0"/>
    <n v="19"/>
    <n v="3"/>
    <s v="Meet Expect"/>
    <n v="3"/>
    <s v="High"/>
    <n v="80"/>
    <n v="1"/>
    <s v="Basic"/>
    <n v="7"/>
    <s v="6-10"/>
    <n v="2"/>
    <n v="2"/>
    <x v="2"/>
    <n v="2"/>
    <s v="Early Career"/>
    <n v="2"/>
    <n v="0"/>
    <x v="0"/>
    <n v="2"/>
    <n v="0"/>
    <m/>
    <m/>
    <n v="0"/>
    <m/>
    <n v="0"/>
    <m/>
    <n v="0"/>
    <m/>
    <n v="0"/>
    <m/>
    <n v="0"/>
    <m/>
    <m/>
    <m/>
    <m/>
    <m/>
    <m/>
    <m/>
    <m/>
    <x v="3"/>
    <m/>
    <m/>
    <m/>
    <m/>
    <m/>
    <b v="1"/>
    <b v="1"/>
    <b v="1"/>
    <n v="0"/>
    <n v="1"/>
  </r>
  <r>
    <n v="47"/>
    <x v="1"/>
    <x v="0"/>
    <n v="1180"/>
    <x v="1"/>
    <n v="25"/>
    <s v="Very Far"/>
    <n v="3"/>
    <s v="Bachelor"/>
    <s v="Medical"/>
    <n v="1"/>
    <n v="1993"/>
    <n v="1"/>
    <x v="3"/>
    <x v="1"/>
    <n v="84"/>
    <n v="3"/>
    <s v="High"/>
    <n v="3"/>
    <s v="Senior"/>
    <x v="4"/>
    <n v="3"/>
    <x v="2"/>
    <x v="0"/>
    <n v="8633"/>
    <x v="2"/>
    <n v="13084"/>
    <n v="2"/>
    <s v="Y"/>
    <x v="1"/>
    <n v="23"/>
    <n v="4"/>
    <s v="Exceed Expect"/>
    <n v="2"/>
    <s v="Medium"/>
    <n v="80"/>
    <n v="0"/>
    <s v="None"/>
    <n v="25"/>
    <s v="20+"/>
    <n v="3"/>
    <n v="3"/>
    <x v="1"/>
    <n v="17"/>
    <s v="Veteran"/>
    <n v="14"/>
    <n v="12"/>
    <x v="2"/>
    <n v="11"/>
    <n v="0"/>
    <m/>
    <m/>
    <n v="0"/>
    <m/>
    <n v="0"/>
    <m/>
    <n v="0"/>
    <m/>
    <n v="0"/>
    <m/>
    <n v="0"/>
    <m/>
    <m/>
    <m/>
    <m/>
    <m/>
    <m/>
    <m/>
    <m/>
    <x v="1"/>
    <m/>
    <m/>
    <m/>
    <m/>
    <m/>
    <b v="1"/>
    <b v="1"/>
    <b v="1"/>
    <n v="0"/>
    <n v="0"/>
  </r>
  <r>
    <n v="33"/>
    <x v="1"/>
    <x v="2"/>
    <n v="1313"/>
    <x v="1"/>
    <n v="1"/>
    <s v="Near"/>
    <n v="2"/>
    <s v="College"/>
    <s v="Medical"/>
    <n v="1"/>
    <n v="1994"/>
    <n v="2"/>
    <x v="0"/>
    <x v="1"/>
    <n v="59"/>
    <n v="2"/>
    <s v="Medium"/>
    <n v="1"/>
    <s v="Entry Level"/>
    <x v="2"/>
    <n v="3"/>
    <x v="2"/>
    <x v="2"/>
    <n v="2008"/>
    <x v="1"/>
    <n v="20439"/>
    <n v="1"/>
    <s v="Y"/>
    <x v="1"/>
    <n v="12"/>
    <n v="3"/>
    <s v="Meet Expect"/>
    <n v="3"/>
    <s v="High"/>
    <n v="80"/>
    <n v="3"/>
    <s v="High"/>
    <n v="1"/>
    <s v="0-5"/>
    <n v="2"/>
    <n v="2"/>
    <x v="2"/>
    <n v="1"/>
    <s v="New Employee"/>
    <n v="1"/>
    <n v="0"/>
    <x v="0"/>
    <n v="0"/>
    <n v="0"/>
    <m/>
    <m/>
    <n v="0"/>
    <m/>
    <n v="0"/>
    <m/>
    <n v="0"/>
    <m/>
    <n v="0"/>
    <m/>
    <n v="0"/>
    <m/>
    <m/>
    <m/>
    <m/>
    <m/>
    <m/>
    <m/>
    <m/>
    <x v="2"/>
    <m/>
    <m/>
    <m/>
    <m/>
    <m/>
    <b v="1"/>
    <b v="1"/>
    <b v="1"/>
    <n v="0"/>
    <n v="0"/>
  </r>
  <r>
    <n v="38"/>
    <x v="1"/>
    <x v="0"/>
    <n v="1321"/>
    <x v="0"/>
    <n v="1"/>
    <s v="Near"/>
    <n v="4"/>
    <s v="Master"/>
    <s v="Life Sciences"/>
    <n v="1"/>
    <n v="1995"/>
    <n v="4"/>
    <x v="2"/>
    <x v="1"/>
    <n v="86"/>
    <n v="3"/>
    <s v="High"/>
    <n v="2"/>
    <s v="Junior"/>
    <x v="0"/>
    <n v="2"/>
    <x v="1"/>
    <x v="1"/>
    <n v="4440"/>
    <x v="0"/>
    <n v="7636"/>
    <n v="0"/>
    <s v="Y"/>
    <x v="1"/>
    <n v="15"/>
    <n v="3"/>
    <s v="Meet Expect"/>
    <n v="1"/>
    <s v="Low"/>
    <n v="80"/>
    <n v="2"/>
    <s v="Medium"/>
    <n v="16"/>
    <s v="11-20"/>
    <n v="3"/>
    <n v="3"/>
    <x v="1"/>
    <n v="15"/>
    <s v="Veteran"/>
    <n v="13"/>
    <n v="5"/>
    <x v="2"/>
    <n v="8"/>
    <n v="0"/>
    <m/>
    <m/>
    <n v="0"/>
    <m/>
    <n v="0"/>
    <m/>
    <n v="0"/>
    <m/>
    <n v="0"/>
    <m/>
    <n v="0"/>
    <m/>
    <m/>
    <m/>
    <m/>
    <m/>
    <m/>
    <m/>
    <m/>
    <x v="0"/>
    <m/>
    <m/>
    <m/>
    <m/>
    <m/>
    <b v="1"/>
    <b v="1"/>
    <b v="1"/>
    <n v="0"/>
    <n v="0"/>
  </r>
  <r>
    <n v="31"/>
    <x v="1"/>
    <x v="0"/>
    <n v="1154"/>
    <x v="0"/>
    <n v="2"/>
    <s v="Near"/>
    <n v="2"/>
    <s v="College"/>
    <s v="Life Sciences"/>
    <n v="1"/>
    <n v="1996"/>
    <n v="1"/>
    <x v="3"/>
    <x v="1"/>
    <n v="54"/>
    <n v="3"/>
    <s v="High"/>
    <n v="1"/>
    <s v="Entry Level"/>
    <x v="6"/>
    <n v="3"/>
    <x v="2"/>
    <x v="1"/>
    <n v="3067"/>
    <x v="0"/>
    <n v="6393"/>
    <n v="0"/>
    <s v="Y"/>
    <x v="1"/>
    <n v="19"/>
    <n v="3"/>
    <s v="Meet Expect"/>
    <n v="3"/>
    <s v="High"/>
    <n v="80"/>
    <n v="1"/>
    <s v="Basic"/>
    <n v="3"/>
    <s v="0-5"/>
    <n v="1"/>
    <n v="3"/>
    <x v="1"/>
    <n v="2"/>
    <s v="Early Career"/>
    <n v="2"/>
    <n v="1"/>
    <x v="1"/>
    <n v="2"/>
    <n v="0"/>
    <m/>
    <m/>
    <n v="0"/>
    <m/>
    <n v="0"/>
    <m/>
    <n v="0"/>
    <m/>
    <n v="0"/>
    <m/>
    <n v="0"/>
    <m/>
    <m/>
    <m/>
    <m/>
    <m/>
    <m/>
    <m/>
    <m/>
    <x v="2"/>
    <m/>
    <m/>
    <m/>
    <m/>
    <m/>
    <b v="1"/>
    <b v="1"/>
    <b v="1"/>
    <n v="0"/>
    <n v="0"/>
  </r>
  <r>
    <n v="38"/>
    <x v="1"/>
    <x v="1"/>
    <n v="508"/>
    <x v="1"/>
    <n v="6"/>
    <s v="Near"/>
    <n v="4"/>
    <s v="Master"/>
    <s v="Life Sciences"/>
    <n v="1"/>
    <n v="1997"/>
    <n v="1"/>
    <x v="3"/>
    <x v="1"/>
    <n v="72"/>
    <n v="2"/>
    <s v="Medium"/>
    <n v="2"/>
    <s v="Junior"/>
    <x v="3"/>
    <n v="3"/>
    <x v="2"/>
    <x v="1"/>
    <n v="5321"/>
    <x v="0"/>
    <n v="14284"/>
    <n v="2"/>
    <s v="Y"/>
    <x v="1"/>
    <n v="11"/>
    <n v="3"/>
    <s v="Meet Expect"/>
    <n v="4"/>
    <s v="Very High"/>
    <n v="80"/>
    <n v="1"/>
    <s v="Basic"/>
    <n v="10"/>
    <s v="6-10"/>
    <n v="1"/>
    <n v="3"/>
    <x v="1"/>
    <n v="8"/>
    <s v="Veteran"/>
    <n v="3"/>
    <n v="7"/>
    <x v="2"/>
    <n v="7"/>
    <n v="0"/>
    <m/>
    <m/>
    <n v="0"/>
    <m/>
    <n v="0"/>
    <m/>
    <n v="0"/>
    <m/>
    <n v="0"/>
    <m/>
    <n v="0"/>
    <m/>
    <m/>
    <m/>
    <m/>
    <m/>
    <m/>
    <m/>
    <m/>
    <x v="0"/>
    <m/>
    <m/>
    <m/>
    <m/>
    <m/>
    <b v="1"/>
    <b v="1"/>
    <b v="1"/>
    <n v="0"/>
    <n v="0"/>
  </r>
  <r>
    <n v="42"/>
    <x v="1"/>
    <x v="0"/>
    <n v="557"/>
    <x v="1"/>
    <n v="18"/>
    <s v="Far"/>
    <n v="4"/>
    <s v="Master"/>
    <s v="Life Sciences"/>
    <n v="1"/>
    <n v="1998"/>
    <n v="4"/>
    <x v="2"/>
    <x v="1"/>
    <n v="35"/>
    <n v="3"/>
    <s v="High"/>
    <n v="2"/>
    <s v="Junior"/>
    <x v="1"/>
    <n v="1"/>
    <x v="3"/>
    <x v="2"/>
    <n v="5410"/>
    <x v="0"/>
    <n v="11189"/>
    <n v="6"/>
    <s v="Y"/>
    <x v="0"/>
    <n v="17"/>
    <n v="3"/>
    <s v="Meet Expect"/>
    <n v="3"/>
    <s v="High"/>
    <n v="80"/>
    <n v="1"/>
    <s v="Basic"/>
    <n v="9"/>
    <s v="6-10"/>
    <n v="3"/>
    <n v="2"/>
    <x v="2"/>
    <n v="4"/>
    <s v="Experienced"/>
    <n v="3"/>
    <n v="1"/>
    <x v="1"/>
    <n v="2"/>
    <n v="0"/>
    <m/>
    <m/>
    <n v="0"/>
    <m/>
    <n v="0"/>
    <m/>
    <n v="0"/>
    <m/>
    <n v="0"/>
    <m/>
    <n v="0"/>
    <m/>
    <m/>
    <m/>
    <m/>
    <m/>
    <m/>
    <m/>
    <m/>
    <x v="0"/>
    <m/>
    <m/>
    <m/>
    <m/>
    <m/>
    <b v="1"/>
    <b v="1"/>
    <b v="1"/>
    <n v="0"/>
    <n v="1"/>
  </r>
  <r>
    <n v="41"/>
    <x v="1"/>
    <x v="0"/>
    <n v="642"/>
    <x v="1"/>
    <n v="1"/>
    <s v="Near"/>
    <n v="3"/>
    <s v="Bachelor"/>
    <s v="Life Sciences"/>
    <n v="1"/>
    <n v="1999"/>
    <n v="4"/>
    <x v="2"/>
    <x v="1"/>
    <n v="76"/>
    <n v="3"/>
    <s v="High"/>
    <n v="1"/>
    <s v="Entry Level"/>
    <x v="1"/>
    <n v="4"/>
    <x v="0"/>
    <x v="1"/>
    <n v="2782"/>
    <x v="1"/>
    <n v="21412"/>
    <n v="3"/>
    <s v="Y"/>
    <x v="1"/>
    <n v="22"/>
    <n v="4"/>
    <s v="Exceed Expect"/>
    <n v="1"/>
    <s v="Low"/>
    <n v="80"/>
    <n v="1"/>
    <s v="Basic"/>
    <n v="12"/>
    <s v="11-20"/>
    <n v="3"/>
    <n v="3"/>
    <x v="1"/>
    <n v="5"/>
    <s v="Experienced"/>
    <n v="3"/>
    <n v="1"/>
    <x v="1"/>
    <n v="0"/>
    <n v="0"/>
    <m/>
    <m/>
    <n v="0"/>
    <m/>
    <n v="0"/>
    <m/>
    <n v="0"/>
    <m/>
    <n v="0"/>
    <m/>
    <n v="0"/>
    <m/>
    <m/>
    <m/>
    <m/>
    <m/>
    <m/>
    <m/>
    <m/>
    <x v="0"/>
    <m/>
    <m/>
    <m/>
    <m/>
    <m/>
    <b v="1"/>
    <b v="1"/>
    <b v="1"/>
    <n v="0"/>
    <n v="0"/>
  </r>
  <r>
    <n v="47"/>
    <x v="1"/>
    <x v="2"/>
    <n v="1162"/>
    <x v="1"/>
    <n v="1"/>
    <s v="Near"/>
    <n v="1"/>
    <s v="Below College"/>
    <s v="Medical"/>
    <n v="1"/>
    <n v="2000"/>
    <n v="3"/>
    <x v="1"/>
    <x v="0"/>
    <n v="98"/>
    <n v="3"/>
    <s v="High"/>
    <n v="3"/>
    <s v="Senior"/>
    <x v="7"/>
    <n v="2"/>
    <x v="1"/>
    <x v="1"/>
    <n v="11957"/>
    <x v="2"/>
    <n v="17231"/>
    <n v="0"/>
    <s v="Y"/>
    <x v="1"/>
    <n v="18"/>
    <n v="3"/>
    <s v="Meet Expect"/>
    <n v="1"/>
    <s v="Low"/>
    <n v="80"/>
    <n v="2"/>
    <s v="Medium"/>
    <n v="14"/>
    <s v="11-20"/>
    <n v="3"/>
    <n v="1"/>
    <x v="0"/>
    <n v="13"/>
    <s v="Veteran"/>
    <n v="8"/>
    <n v="5"/>
    <x v="2"/>
    <n v="12"/>
    <n v="0"/>
    <m/>
    <m/>
    <n v="0"/>
    <m/>
    <n v="0"/>
    <m/>
    <n v="0"/>
    <m/>
    <n v="0"/>
    <m/>
    <n v="0"/>
    <m/>
    <m/>
    <m/>
    <m/>
    <m/>
    <m/>
    <m/>
    <m/>
    <x v="1"/>
    <m/>
    <m/>
    <m/>
    <m/>
    <m/>
    <b v="1"/>
    <b v="1"/>
    <b v="1"/>
    <n v="0"/>
    <n v="0"/>
  </r>
  <r>
    <n v="35"/>
    <x v="1"/>
    <x v="0"/>
    <n v="1490"/>
    <x v="1"/>
    <n v="11"/>
    <s v="Far"/>
    <n v="4"/>
    <s v="Master"/>
    <s v="Medical"/>
    <n v="1"/>
    <n v="2003"/>
    <n v="4"/>
    <x v="2"/>
    <x v="1"/>
    <n v="43"/>
    <n v="3"/>
    <s v="High"/>
    <n v="1"/>
    <s v="Entry Level"/>
    <x v="2"/>
    <n v="3"/>
    <x v="2"/>
    <x v="1"/>
    <n v="2660"/>
    <x v="1"/>
    <n v="20232"/>
    <n v="7"/>
    <s v="Y"/>
    <x v="0"/>
    <n v="11"/>
    <n v="3"/>
    <s v="Meet Expect"/>
    <n v="3"/>
    <s v="High"/>
    <n v="80"/>
    <n v="1"/>
    <s v="Basic"/>
    <n v="5"/>
    <s v="0-5"/>
    <n v="3"/>
    <n v="3"/>
    <x v="1"/>
    <n v="2"/>
    <s v="Early Career"/>
    <n v="2"/>
    <n v="2"/>
    <x v="1"/>
    <n v="2"/>
    <n v="0"/>
    <m/>
    <m/>
    <n v="0"/>
    <m/>
    <n v="0"/>
    <m/>
    <n v="0"/>
    <m/>
    <n v="0"/>
    <m/>
    <n v="0"/>
    <m/>
    <m/>
    <m/>
    <m/>
    <m/>
    <m/>
    <m/>
    <m/>
    <x v="2"/>
    <m/>
    <m/>
    <m/>
    <m/>
    <m/>
    <b v="1"/>
    <b v="1"/>
    <b v="1"/>
    <n v="0"/>
    <n v="1"/>
  </r>
  <r>
    <n v="22"/>
    <x v="1"/>
    <x v="0"/>
    <n v="581"/>
    <x v="1"/>
    <n v="1"/>
    <s v="Near"/>
    <n v="2"/>
    <s v="College"/>
    <s v="Life Sciences"/>
    <n v="1"/>
    <n v="2007"/>
    <n v="4"/>
    <x v="2"/>
    <x v="1"/>
    <n v="63"/>
    <n v="3"/>
    <s v="High"/>
    <n v="1"/>
    <s v="Entry Level"/>
    <x v="1"/>
    <n v="3"/>
    <x v="2"/>
    <x v="0"/>
    <n v="3375"/>
    <x v="0"/>
    <n v="17624"/>
    <n v="0"/>
    <s v="Y"/>
    <x v="1"/>
    <n v="12"/>
    <n v="3"/>
    <s v="Meet Expect"/>
    <n v="4"/>
    <s v="Very High"/>
    <n v="80"/>
    <n v="0"/>
    <s v="None"/>
    <n v="4"/>
    <s v="0-5"/>
    <n v="2"/>
    <n v="4"/>
    <x v="3"/>
    <n v="3"/>
    <s v="Early Career"/>
    <n v="2"/>
    <n v="1"/>
    <x v="1"/>
    <n v="2"/>
    <n v="0"/>
    <m/>
    <m/>
    <n v="0"/>
    <m/>
    <n v="0"/>
    <m/>
    <n v="0"/>
    <m/>
    <n v="0"/>
    <m/>
    <n v="0"/>
    <m/>
    <m/>
    <m/>
    <m/>
    <m/>
    <m/>
    <m/>
    <m/>
    <x v="3"/>
    <m/>
    <m/>
    <m/>
    <m/>
    <m/>
    <b v="1"/>
    <b v="1"/>
    <b v="1"/>
    <n v="0"/>
    <n v="0"/>
  </r>
  <r>
    <n v="35"/>
    <x v="1"/>
    <x v="0"/>
    <n v="1395"/>
    <x v="1"/>
    <n v="9"/>
    <s v="Near"/>
    <n v="4"/>
    <s v="Master"/>
    <s v="Medical"/>
    <n v="1"/>
    <n v="2008"/>
    <n v="2"/>
    <x v="0"/>
    <x v="1"/>
    <n v="48"/>
    <n v="3"/>
    <s v="High"/>
    <n v="2"/>
    <s v="Junior"/>
    <x v="1"/>
    <n v="3"/>
    <x v="2"/>
    <x v="0"/>
    <n v="5098"/>
    <x v="0"/>
    <n v="18698"/>
    <n v="1"/>
    <s v="Y"/>
    <x v="1"/>
    <n v="19"/>
    <n v="3"/>
    <s v="Meet Expect"/>
    <n v="2"/>
    <s v="Medium"/>
    <n v="80"/>
    <n v="0"/>
    <s v="None"/>
    <n v="10"/>
    <s v="6-10"/>
    <n v="5"/>
    <n v="3"/>
    <x v="1"/>
    <n v="10"/>
    <s v="Veteran"/>
    <n v="7"/>
    <n v="0"/>
    <x v="0"/>
    <n v="8"/>
    <n v="0"/>
    <m/>
    <m/>
    <n v="0"/>
    <m/>
    <n v="0"/>
    <m/>
    <n v="0"/>
    <m/>
    <n v="0"/>
    <m/>
    <n v="0"/>
    <m/>
    <m/>
    <m/>
    <m/>
    <m/>
    <m/>
    <m/>
    <m/>
    <x v="2"/>
    <m/>
    <m/>
    <m/>
    <m/>
    <m/>
    <b v="1"/>
    <b v="1"/>
    <b v="1"/>
    <n v="0"/>
    <n v="0"/>
  </r>
  <r>
    <n v="33"/>
    <x v="1"/>
    <x v="0"/>
    <n v="501"/>
    <x v="1"/>
    <n v="15"/>
    <s v="Far"/>
    <n v="2"/>
    <s v="College"/>
    <s v="Medical"/>
    <n v="1"/>
    <n v="2009"/>
    <n v="2"/>
    <x v="0"/>
    <x v="0"/>
    <n v="95"/>
    <n v="3"/>
    <s v="High"/>
    <n v="2"/>
    <s v="Junior"/>
    <x v="4"/>
    <n v="4"/>
    <x v="0"/>
    <x v="1"/>
    <n v="4878"/>
    <x v="0"/>
    <n v="21653"/>
    <n v="0"/>
    <s v="Y"/>
    <x v="0"/>
    <n v="13"/>
    <n v="3"/>
    <s v="Meet Expect"/>
    <n v="1"/>
    <s v="Low"/>
    <n v="80"/>
    <n v="1"/>
    <s v="Basic"/>
    <n v="10"/>
    <s v="6-10"/>
    <n v="6"/>
    <n v="3"/>
    <x v="1"/>
    <n v="9"/>
    <s v="Veteran"/>
    <n v="7"/>
    <n v="8"/>
    <x v="2"/>
    <n v="1"/>
    <n v="0"/>
    <m/>
    <m/>
    <n v="0"/>
    <m/>
    <n v="0"/>
    <m/>
    <n v="0"/>
    <m/>
    <n v="0"/>
    <m/>
    <n v="0"/>
    <m/>
    <m/>
    <m/>
    <m/>
    <m/>
    <m/>
    <m/>
    <m/>
    <x v="2"/>
    <m/>
    <m/>
    <m/>
    <m/>
    <m/>
    <b v="1"/>
    <b v="1"/>
    <b v="1"/>
    <n v="0"/>
    <n v="1"/>
  </r>
  <r>
    <n v="32"/>
    <x v="1"/>
    <x v="0"/>
    <n v="267"/>
    <x v="1"/>
    <n v="29"/>
    <s v="Very Far"/>
    <n v="4"/>
    <s v="Master"/>
    <s v="Life Sciences"/>
    <n v="1"/>
    <n v="2010"/>
    <n v="3"/>
    <x v="1"/>
    <x v="0"/>
    <n v="49"/>
    <n v="2"/>
    <s v="Medium"/>
    <n v="1"/>
    <s v="Entry Level"/>
    <x v="2"/>
    <n v="2"/>
    <x v="1"/>
    <x v="0"/>
    <n v="2837"/>
    <x v="1"/>
    <n v="15919"/>
    <n v="1"/>
    <s v="Y"/>
    <x v="1"/>
    <n v="13"/>
    <n v="3"/>
    <s v="Meet Expect"/>
    <n v="3"/>
    <s v="High"/>
    <n v="80"/>
    <n v="0"/>
    <s v="None"/>
    <n v="6"/>
    <s v="6-10"/>
    <n v="3"/>
    <n v="3"/>
    <x v="1"/>
    <n v="6"/>
    <s v="Experienced"/>
    <n v="2"/>
    <n v="4"/>
    <x v="2"/>
    <n v="1"/>
    <n v="0"/>
    <m/>
    <m/>
    <n v="0"/>
    <m/>
    <n v="0"/>
    <m/>
    <n v="0"/>
    <m/>
    <n v="0"/>
    <m/>
    <n v="0"/>
    <m/>
    <m/>
    <m/>
    <m/>
    <m/>
    <m/>
    <m/>
    <m/>
    <x v="2"/>
    <m/>
    <m/>
    <m/>
    <m/>
    <m/>
    <b v="1"/>
    <b v="1"/>
    <b v="1"/>
    <n v="0"/>
    <n v="0"/>
  </r>
  <r>
    <n v="40"/>
    <x v="1"/>
    <x v="0"/>
    <n v="543"/>
    <x v="1"/>
    <n v="1"/>
    <s v="Near"/>
    <n v="4"/>
    <s v="Master"/>
    <s v="Life Sciences"/>
    <n v="1"/>
    <n v="2012"/>
    <n v="1"/>
    <x v="3"/>
    <x v="1"/>
    <n v="83"/>
    <n v="3"/>
    <s v="High"/>
    <n v="1"/>
    <s v="Entry Level"/>
    <x v="2"/>
    <n v="4"/>
    <x v="0"/>
    <x v="1"/>
    <n v="2406"/>
    <x v="1"/>
    <n v="4060"/>
    <n v="8"/>
    <s v="Y"/>
    <x v="1"/>
    <n v="19"/>
    <n v="3"/>
    <s v="Meet Expect"/>
    <n v="3"/>
    <s v="High"/>
    <n v="80"/>
    <n v="2"/>
    <s v="Medium"/>
    <n v="8"/>
    <s v="6-10"/>
    <n v="3"/>
    <n v="2"/>
    <x v="2"/>
    <n v="1"/>
    <s v="New Employee"/>
    <n v="0"/>
    <n v="0"/>
    <x v="0"/>
    <n v="0"/>
    <n v="0"/>
    <m/>
    <m/>
    <n v="0"/>
    <m/>
    <n v="0"/>
    <m/>
    <n v="0"/>
    <m/>
    <n v="0"/>
    <m/>
    <n v="0"/>
    <m/>
    <m/>
    <m/>
    <m/>
    <m/>
    <m/>
    <m/>
    <m/>
    <x v="0"/>
    <m/>
    <m/>
    <m/>
    <m/>
    <m/>
    <b v="1"/>
    <b v="1"/>
    <b v="1"/>
    <n v="0"/>
    <n v="0"/>
  </r>
  <r>
    <n v="32"/>
    <x v="1"/>
    <x v="0"/>
    <n v="234"/>
    <x v="0"/>
    <n v="1"/>
    <s v="Near"/>
    <n v="4"/>
    <s v="Master"/>
    <s v="Medical"/>
    <n v="1"/>
    <n v="2013"/>
    <n v="2"/>
    <x v="0"/>
    <x v="1"/>
    <n v="68"/>
    <n v="2"/>
    <s v="Medium"/>
    <n v="1"/>
    <s v="Entry Level"/>
    <x v="6"/>
    <n v="2"/>
    <x v="1"/>
    <x v="1"/>
    <n v="2269"/>
    <x v="1"/>
    <n v="18024"/>
    <n v="0"/>
    <s v="Y"/>
    <x v="1"/>
    <n v="14"/>
    <n v="3"/>
    <s v="Meet Expect"/>
    <n v="2"/>
    <s v="Medium"/>
    <n v="80"/>
    <n v="1"/>
    <s v="Basic"/>
    <n v="3"/>
    <s v="0-5"/>
    <n v="2"/>
    <n v="3"/>
    <x v="1"/>
    <n v="2"/>
    <s v="Early Career"/>
    <n v="2"/>
    <n v="2"/>
    <x v="1"/>
    <n v="2"/>
    <n v="0"/>
    <m/>
    <m/>
    <n v="0"/>
    <m/>
    <n v="0"/>
    <m/>
    <n v="0"/>
    <m/>
    <n v="0"/>
    <m/>
    <n v="0"/>
    <m/>
    <m/>
    <m/>
    <m/>
    <m/>
    <m/>
    <m/>
    <m/>
    <x v="2"/>
    <m/>
    <m/>
    <m/>
    <m/>
    <m/>
    <b v="1"/>
    <b v="1"/>
    <b v="1"/>
    <n v="0"/>
    <n v="0"/>
  </r>
  <r>
    <n v="39"/>
    <x v="1"/>
    <x v="0"/>
    <n v="116"/>
    <x v="1"/>
    <n v="24"/>
    <s v="Very Far"/>
    <n v="1"/>
    <s v="Below College"/>
    <s v="Life Sciences"/>
    <n v="1"/>
    <n v="2014"/>
    <n v="1"/>
    <x v="3"/>
    <x v="1"/>
    <n v="52"/>
    <n v="3"/>
    <s v="High"/>
    <n v="2"/>
    <s v="Junior"/>
    <x v="1"/>
    <n v="4"/>
    <x v="0"/>
    <x v="0"/>
    <n v="4108"/>
    <x v="0"/>
    <n v="5340"/>
    <n v="7"/>
    <s v="Y"/>
    <x v="1"/>
    <n v="13"/>
    <n v="3"/>
    <s v="Meet Expect"/>
    <n v="1"/>
    <s v="Low"/>
    <n v="80"/>
    <n v="0"/>
    <s v="None"/>
    <n v="18"/>
    <s v="11-20"/>
    <n v="2"/>
    <n v="3"/>
    <x v="1"/>
    <n v="7"/>
    <s v="Experienced"/>
    <n v="7"/>
    <n v="1"/>
    <x v="1"/>
    <n v="7"/>
    <n v="0"/>
    <m/>
    <m/>
    <n v="0"/>
    <m/>
    <n v="0"/>
    <m/>
    <n v="0"/>
    <m/>
    <n v="0"/>
    <m/>
    <n v="0"/>
    <m/>
    <m/>
    <m/>
    <m/>
    <m/>
    <m/>
    <m/>
    <m/>
    <x v="0"/>
    <m/>
    <m/>
    <m/>
    <m/>
    <m/>
    <b v="1"/>
    <b v="1"/>
    <b v="1"/>
    <n v="0"/>
    <n v="0"/>
  </r>
  <r>
    <n v="38"/>
    <x v="1"/>
    <x v="0"/>
    <n v="201"/>
    <x v="1"/>
    <n v="10"/>
    <s v="Near"/>
    <n v="3"/>
    <s v="Bachelor"/>
    <s v="Medical"/>
    <n v="1"/>
    <n v="2015"/>
    <n v="2"/>
    <x v="0"/>
    <x v="0"/>
    <n v="99"/>
    <n v="1"/>
    <s v="Low"/>
    <n v="3"/>
    <s v="Senior"/>
    <x v="7"/>
    <n v="3"/>
    <x v="2"/>
    <x v="1"/>
    <n v="13206"/>
    <x v="2"/>
    <n v="3376"/>
    <n v="3"/>
    <s v="Y"/>
    <x v="1"/>
    <n v="12"/>
    <n v="3"/>
    <s v="Meet Expect"/>
    <n v="1"/>
    <s v="Low"/>
    <n v="80"/>
    <n v="1"/>
    <s v="Basic"/>
    <n v="20"/>
    <s v="11-20"/>
    <n v="3"/>
    <n v="3"/>
    <x v="1"/>
    <n v="18"/>
    <s v="Veteran"/>
    <n v="16"/>
    <n v="1"/>
    <x v="1"/>
    <n v="11"/>
    <n v="0"/>
    <m/>
    <m/>
    <n v="0"/>
    <m/>
    <n v="0"/>
    <m/>
    <n v="0"/>
    <m/>
    <n v="0"/>
    <m/>
    <n v="0"/>
    <m/>
    <m/>
    <m/>
    <m/>
    <m/>
    <m/>
    <m/>
    <m/>
    <x v="0"/>
    <m/>
    <m/>
    <m/>
    <m/>
    <m/>
    <b v="1"/>
    <b v="1"/>
    <b v="1"/>
    <n v="0"/>
    <n v="0"/>
  </r>
  <r>
    <n v="32"/>
    <x v="1"/>
    <x v="0"/>
    <n v="801"/>
    <x v="0"/>
    <n v="1"/>
    <s v="Near"/>
    <n v="4"/>
    <s v="Master"/>
    <s v="Marketing"/>
    <n v="1"/>
    <n v="2016"/>
    <n v="3"/>
    <x v="1"/>
    <x v="0"/>
    <n v="48"/>
    <n v="3"/>
    <s v="High"/>
    <n v="3"/>
    <s v="Senior"/>
    <x v="0"/>
    <n v="4"/>
    <x v="0"/>
    <x v="1"/>
    <n v="10422"/>
    <x v="2"/>
    <n v="24032"/>
    <n v="1"/>
    <s v="Y"/>
    <x v="1"/>
    <n v="19"/>
    <n v="3"/>
    <s v="Meet Expect"/>
    <n v="3"/>
    <s v="High"/>
    <n v="80"/>
    <n v="2"/>
    <s v="Medium"/>
    <n v="14"/>
    <s v="11-20"/>
    <n v="3"/>
    <n v="3"/>
    <x v="1"/>
    <n v="14"/>
    <s v="Veteran"/>
    <n v="10"/>
    <n v="5"/>
    <x v="2"/>
    <n v="7"/>
    <n v="0"/>
    <m/>
    <m/>
    <n v="0"/>
    <m/>
    <n v="0"/>
    <m/>
    <n v="0"/>
    <m/>
    <n v="0"/>
    <m/>
    <n v="0"/>
    <m/>
    <m/>
    <m/>
    <m/>
    <m/>
    <m/>
    <m/>
    <m/>
    <x v="2"/>
    <m/>
    <m/>
    <m/>
    <m/>
    <m/>
    <b v="1"/>
    <b v="1"/>
    <b v="1"/>
    <n v="0"/>
    <n v="0"/>
  </r>
  <r>
    <n v="37"/>
    <x v="1"/>
    <x v="0"/>
    <n v="161"/>
    <x v="1"/>
    <n v="10"/>
    <s v="Near"/>
    <n v="3"/>
    <s v="Bachelor"/>
    <s v="Life Sciences"/>
    <n v="1"/>
    <n v="2017"/>
    <n v="3"/>
    <x v="1"/>
    <x v="0"/>
    <n v="42"/>
    <n v="4"/>
    <s v="Very High"/>
    <n v="3"/>
    <s v="Senior"/>
    <x v="7"/>
    <n v="4"/>
    <x v="0"/>
    <x v="1"/>
    <n v="13744"/>
    <x v="2"/>
    <n v="15471"/>
    <n v="1"/>
    <s v="Y"/>
    <x v="0"/>
    <n v="25"/>
    <n v="4"/>
    <s v="Exceed Expect"/>
    <n v="1"/>
    <s v="Low"/>
    <n v="80"/>
    <n v="1"/>
    <s v="Basic"/>
    <n v="16"/>
    <s v="11-20"/>
    <n v="2"/>
    <n v="3"/>
    <x v="1"/>
    <n v="16"/>
    <s v="Veteran"/>
    <n v="11"/>
    <n v="6"/>
    <x v="2"/>
    <n v="8"/>
    <n v="0"/>
    <m/>
    <m/>
    <n v="0"/>
    <m/>
    <n v="0"/>
    <m/>
    <n v="0"/>
    <m/>
    <n v="0"/>
    <m/>
    <n v="0"/>
    <m/>
    <m/>
    <m/>
    <m/>
    <m/>
    <m/>
    <m/>
    <m/>
    <x v="0"/>
    <m/>
    <m/>
    <m/>
    <m/>
    <m/>
    <b v="1"/>
    <b v="1"/>
    <b v="1"/>
    <n v="0"/>
    <n v="1"/>
  </r>
  <r>
    <n v="25"/>
    <x v="1"/>
    <x v="0"/>
    <n v="1382"/>
    <x v="0"/>
    <n v="8"/>
    <s v="Near"/>
    <n v="2"/>
    <s v="College"/>
    <s v="Other"/>
    <n v="1"/>
    <n v="2018"/>
    <n v="1"/>
    <x v="3"/>
    <x v="0"/>
    <n v="85"/>
    <n v="3"/>
    <s v="High"/>
    <n v="2"/>
    <s v="Junior"/>
    <x v="0"/>
    <n v="3"/>
    <x v="2"/>
    <x v="2"/>
    <n v="4907"/>
    <x v="0"/>
    <n v="13684"/>
    <n v="0"/>
    <s v="Y"/>
    <x v="0"/>
    <n v="22"/>
    <n v="4"/>
    <s v="Exceed Expect"/>
    <n v="2"/>
    <s v="Medium"/>
    <n v="80"/>
    <n v="1"/>
    <s v="Basic"/>
    <n v="6"/>
    <s v="6-10"/>
    <n v="3"/>
    <n v="2"/>
    <x v="2"/>
    <n v="5"/>
    <s v="Experienced"/>
    <n v="3"/>
    <n v="0"/>
    <x v="0"/>
    <n v="4"/>
    <n v="0"/>
    <m/>
    <m/>
    <n v="0"/>
    <m/>
    <n v="0"/>
    <m/>
    <n v="0"/>
    <m/>
    <n v="0"/>
    <m/>
    <n v="0"/>
    <m/>
    <m/>
    <m/>
    <m/>
    <m/>
    <m/>
    <m/>
    <m/>
    <x v="3"/>
    <m/>
    <m/>
    <m/>
    <m/>
    <m/>
    <b v="1"/>
    <b v="1"/>
    <b v="1"/>
    <n v="0"/>
    <n v="1"/>
  </r>
  <r>
    <n v="52"/>
    <x v="1"/>
    <x v="2"/>
    <n v="585"/>
    <x v="0"/>
    <n v="29"/>
    <s v="Very Far"/>
    <n v="4"/>
    <s v="Master"/>
    <s v="Life Sciences"/>
    <n v="1"/>
    <n v="2019"/>
    <n v="1"/>
    <x v="3"/>
    <x v="1"/>
    <n v="40"/>
    <n v="3"/>
    <s v="High"/>
    <n v="1"/>
    <s v="Entry Level"/>
    <x v="6"/>
    <n v="4"/>
    <x v="0"/>
    <x v="2"/>
    <n v="3482"/>
    <x v="0"/>
    <n v="19788"/>
    <n v="2"/>
    <s v="Y"/>
    <x v="1"/>
    <n v="15"/>
    <n v="3"/>
    <s v="Meet Expect"/>
    <n v="2"/>
    <s v="Medium"/>
    <n v="80"/>
    <n v="2"/>
    <s v="Medium"/>
    <n v="16"/>
    <s v="11-20"/>
    <n v="3"/>
    <n v="2"/>
    <x v="2"/>
    <n v="9"/>
    <s v="Veteran"/>
    <n v="8"/>
    <n v="0"/>
    <x v="0"/>
    <n v="0"/>
    <n v="0"/>
    <m/>
    <m/>
    <n v="0"/>
    <m/>
    <n v="0"/>
    <m/>
    <n v="0"/>
    <m/>
    <n v="0"/>
    <m/>
    <n v="0"/>
    <m/>
    <m/>
    <m/>
    <m/>
    <m/>
    <m/>
    <m/>
    <m/>
    <x v="1"/>
    <m/>
    <m/>
    <m/>
    <m/>
    <m/>
    <b v="1"/>
    <b v="1"/>
    <b v="1"/>
    <n v="0"/>
    <n v="0"/>
  </r>
  <r>
    <n v="44"/>
    <x v="1"/>
    <x v="0"/>
    <n v="1037"/>
    <x v="1"/>
    <n v="1"/>
    <s v="Near"/>
    <n v="3"/>
    <s v="Bachelor"/>
    <s v="Medical"/>
    <n v="1"/>
    <n v="2020"/>
    <n v="2"/>
    <x v="0"/>
    <x v="1"/>
    <n v="42"/>
    <n v="3"/>
    <s v="High"/>
    <n v="1"/>
    <s v="Entry Level"/>
    <x v="1"/>
    <n v="4"/>
    <x v="0"/>
    <x v="0"/>
    <n v="2436"/>
    <x v="1"/>
    <n v="13422"/>
    <n v="6"/>
    <s v="Y"/>
    <x v="0"/>
    <n v="12"/>
    <n v="3"/>
    <s v="Meet Expect"/>
    <n v="3"/>
    <s v="High"/>
    <n v="80"/>
    <n v="0"/>
    <s v="None"/>
    <n v="6"/>
    <s v="6-10"/>
    <n v="2"/>
    <n v="3"/>
    <x v="1"/>
    <n v="4"/>
    <s v="Experienced"/>
    <n v="3"/>
    <n v="1"/>
    <x v="1"/>
    <n v="2"/>
    <n v="0"/>
    <m/>
    <m/>
    <n v="0"/>
    <m/>
    <n v="0"/>
    <m/>
    <n v="0"/>
    <m/>
    <n v="0"/>
    <m/>
    <n v="0"/>
    <m/>
    <m/>
    <m/>
    <m/>
    <m/>
    <m/>
    <m/>
    <m/>
    <x v="0"/>
    <m/>
    <m/>
    <m/>
    <m/>
    <m/>
    <b v="1"/>
    <b v="1"/>
    <b v="1"/>
    <n v="0"/>
    <n v="1"/>
  </r>
  <r>
    <n v="21"/>
    <x v="1"/>
    <x v="0"/>
    <n v="501"/>
    <x v="0"/>
    <n v="5"/>
    <s v="Near"/>
    <n v="1"/>
    <s v="Below College"/>
    <s v="Medical"/>
    <n v="1"/>
    <n v="2021"/>
    <n v="3"/>
    <x v="1"/>
    <x v="1"/>
    <n v="58"/>
    <n v="3"/>
    <s v="High"/>
    <n v="1"/>
    <s v="Entry Level"/>
    <x v="6"/>
    <n v="1"/>
    <x v="3"/>
    <x v="0"/>
    <n v="2380"/>
    <x v="1"/>
    <n v="25479"/>
    <n v="1"/>
    <s v="Y"/>
    <x v="0"/>
    <n v="11"/>
    <n v="3"/>
    <s v="Meet Expect"/>
    <n v="4"/>
    <s v="Very High"/>
    <n v="80"/>
    <n v="0"/>
    <s v="None"/>
    <n v="2"/>
    <s v="0-5"/>
    <n v="6"/>
    <n v="3"/>
    <x v="1"/>
    <n v="2"/>
    <s v="Early Career"/>
    <n v="2"/>
    <n v="1"/>
    <x v="1"/>
    <n v="2"/>
    <n v="0"/>
    <m/>
    <m/>
    <n v="0"/>
    <m/>
    <n v="0"/>
    <m/>
    <n v="0"/>
    <m/>
    <n v="0"/>
    <m/>
    <n v="0"/>
    <m/>
    <m/>
    <m/>
    <m/>
    <m/>
    <m/>
    <m/>
    <m/>
    <x v="3"/>
    <m/>
    <m/>
    <m/>
    <m/>
    <m/>
    <b v="1"/>
    <b v="1"/>
    <b v="1"/>
    <n v="0"/>
    <n v="1"/>
  </r>
  <r>
    <n v="39"/>
    <x v="1"/>
    <x v="2"/>
    <n v="105"/>
    <x v="1"/>
    <n v="9"/>
    <s v="Near"/>
    <n v="3"/>
    <s v="Bachelor"/>
    <s v="Life Sciences"/>
    <n v="1"/>
    <n v="2022"/>
    <n v="4"/>
    <x v="2"/>
    <x v="1"/>
    <n v="87"/>
    <n v="3"/>
    <s v="High"/>
    <n v="5"/>
    <s v="Director"/>
    <x v="5"/>
    <n v="4"/>
    <x v="0"/>
    <x v="0"/>
    <n v="19431"/>
    <x v="2"/>
    <n v="15302"/>
    <n v="2"/>
    <s v="Y"/>
    <x v="1"/>
    <n v="13"/>
    <n v="3"/>
    <s v="Meet Expect"/>
    <n v="3"/>
    <s v="High"/>
    <n v="80"/>
    <n v="0"/>
    <s v="None"/>
    <n v="21"/>
    <s v="20+"/>
    <n v="3"/>
    <n v="2"/>
    <x v="2"/>
    <n v="6"/>
    <s v="Experienced"/>
    <n v="0"/>
    <n v="1"/>
    <x v="1"/>
    <n v="3"/>
    <n v="0"/>
    <m/>
    <m/>
    <n v="0"/>
    <m/>
    <n v="0"/>
    <m/>
    <n v="0"/>
    <m/>
    <n v="0"/>
    <m/>
    <n v="0"/>
    <m/>
    <m/>
    <m/>
    <m/>
    <m/>
    <m/>
    <m/>
    <m/>
    <x v="0"/>
    <m/>
    <m/>
    <m/>
    <m/>
    <m/>
    <b v="1"/>
    <b v="1"/>
    <b v="1"/>
    <n v="0"/>
    <n v="0"/>
  </r>
  <r>
    <n v="23"/>
    <x v="0"/>
    <x v="1"/>
    <n v="638"/>
    <x v="0"/>
    <n v="9"/>
    <s v="Near"/>
    <n v="3"/>
    <s v="Bachelor"/>
    <s v="Marketing"/>
    <n v="1"/>
    <n v="2023"/>
    <n v="4"/>
    <x v="2"/>
    <x v="1"/>
    <n v="33"/>
    <n v="3"/>
    <s v="High"/>
    <n v="1"/>
    <s v="Entry Level"/>
    <x v="6"/>
    <n v="1"/>
    <x v="3"/>
    <x v="1"/>
    <n v="1790"/>
    <x v="1"/>
    <n v="26956"/>
    <n v="1"/>
    <s v="Y"/>
    <x v="1"/>
    <n v="19"/>
    <n v="3"/>
    <s v="Meet Expect"/>
    <n v="1"/>
    <s v="Low"/>
    <n v="80"/>
    <n v="1"/>
    <s v="Basic"/>
    <n v="1"/>
    <s v="0-5"/>
    <n v="3"/>
    <n v="2"/>
    <x v="2"/>
    <n v="1"/>
    <s v="New Employee"/>
    <n v="0"/>
    <n v="1"/>
    <x v="1"/>
    <n v="0"/>
    <n v="0"/>
    <m/>
    <m/>
    <n v="0"/>
    <m/>
    <n v="0"/>
    <m/>
    <n v="0"/>
    <m/>
    <n v="0"/>
    <m/>
    <n v="0"/>
    <m/>
    <m/>
    <m/>
    <m/>
    <m/>
    <m/>
    <m/>
    <m/>
    <x v="3"/>
    <m/>
    <m/>
    <m/>
    <m/>
    <m/>
    <b v="1"/>
    <b v="1"/>
    <b v="1"/>
    <n v="1"/>
    <n v="0"/>
  </r>
  <r>
    <n v="36"/>
    <x v="1"/>
    <x v="0"/>
    <n v="557"/>
    <x v="0"/>
    <n v="3"/>
    <s v="Near"/>
    <n v="3"/>
    <s v="Bachelor"/>
    <s v="Medical"/>
    <n v="1"/>
    <n v="2024"/>
    <n v="1"/>
    <x v="3"/>
    <x v="0"/>
    <n v="94"/>
    <n v="2"/>
    <s v="Medium"/>
    <n v="3"/>
    <s v="Senior"/>
    <x v="0"/>
    <n v="4"/>
    <x v="0"/>
    <x v="1"/>
    <n v="7644"/>
    <x v="2"/>
    <n v="12695"/>
    <n v="0"/>
    <s v="Y"/>
    <x v="1"/>
    <n v="19"/>
    <n v="3"/>
    <s v="Meet Expect"/>
    <n v="3"/>
    <s v="High"/>
    <n v="80"/>
    <n v="2"/>
    <s v="Medium"/>
    <n v="10"/>
    <s v="6-10"/>
    <n v="2"/>
    <n v="3"/>
    <x v="1"/>
    <n v="9"/>
    <s v="Veteran"/>
    <n v="7"/>
    <n v="3"/>
    <x v="1"/>
    <n v="4"/>
    <n v="0"/>
    <m/>
    <m/>
    <n v="0"/>
    <m/>
    <n v="0"/>
    <m/>
    <n v="0"/>
    <m/>
    <n v="0"/>
    <m/>
    <n v="0"/>
    <m/>
    <m/>
    <m/>
    <m/>
    <m/>
    <m/>
    <m/>
    <m/>
    <x v="0"/>
    <m/>
    <m/>
    <m/>
    <m/>
    <m/>
    <b v="1"/>
    <b v="1"/>
    <b v="1"/>
    <n v="0"/>
    <n v="0"/>
  </r>
  <r>
    <n v="36"/>
    <x v="1"/>
    <x v="1"/>
    <n v="688"/>
    <x v="1"/>
    <n v="4"/>
    <s v="Near"/>
    <n v="2"/>
    <s v="College"/>
    <s v="Life Sciences"/>
    <n v="1"/>
    <n v="2025"/>
    <n v="4"/>
    <x v="2"/>
    <x v="0"/>
    <n v="97"/>
    <n v="3"/>
    <s v="High"/>
    <n v="2"/>
    <s v="Junior"/>
    <x v="3"/>
    <n v="2"/>
    <x v="1"/>
    <x v="2"/>
    <n v="5131"/>
    <x v="0"/>
    <n v="9192"/>
    <n v="7"/>
    <s v="Y"/>
    <x v="1"/>
    <n v="13"/>
    <n v="3"/>
    <s v="Meet Expect"/>
    <n v="2"/>
    <s v="Medium"/>
    <n v="80"/>
    <n v="3"/>
    <s v="High"/>
    <n v="18"/>
    <s v="11-20"/>
    <n v="3"/>
    <n v="3"/>
    <x v="1"/>
    <n v="4"/>
    <s v="Experienced"/>
    <n v="2"/>
    <n v="0"/>
    <x v="0"/>
    <n v="2"/>
    <n v="0"/>
    <m/>
    <m/>
    <n v="0"/>
    <m/>
    <n v="0"/>
    <m/>
    <n v="0"/>
    <m/>
    <n v="0"/>
    <m/>
    <n v="0"/>
    <m/>
    <m/>
    <m/>
    <m/>
    <m/>
    <m/>
    <m/>
    <m/>
    <x v="0"/>
    <m/>
    <m/>
    <m/>
    <m/>
    <m/>
    <b v="1"/>
    <b v="1"/>
    <b v="1"/>
    <n v="0"/>
    <n v="0"/>
  </r>
  <r>
    <n v="56"/>
    <x v="1"/>
    <x v="2"/>
    <n v="667"/>
    <x v="1"/>
    <n v="1"/>
    <s v="Near"/>
    <n v="4"/>
    <s v="Master"/>
    <s v="Life Sciences"/>
    <n v="1"/>
    <n v="2026"/>
    <n v="3"/>
    <x v="1"/>
    <x v="1"/>
    <n v="57"/>
    <n v="3"/>
    <s v="High"/>
    <n v="2"/>
    <s v="Junior"/>
    <x v="4"/>
    <n v="3"/>
    <x v="2"/>
    <x v="2"/>
    <n v="6306"/>
    <x v="0"/>
    <n v="26236"/>
    <n v="1"/>
    <s v="Y"/>
    <x v="1"/>
    <n v="21"/>
    <n v="4"/>
    <s v="Exceed Expect"/>
    <n v="1"/>
    <s v="Low"/>
    <n v="80"/>
    <n v="1"/>
    <s v="Basic"/>
    <n v="13"/>
    <s v="11-20"/>
    <n v="2"/>
    <n v="2"/>
    <x v="2"/>
    <n v="13"/>
    <s v="Veteran"/>
    <n v="12"/>
    <n v="1"/>
    <x v="1"/>
    <n v="9"/>
    <n v="0"/>
    <m/>
    <m/>
    <n v="0"/>
    <m/>
    <n v="0"/>
    <m/>
    <n v="0"/>
    <m/>
    <n v="0"/>
    <m/>
    <n v="0"/>
    <m/>
    <m/>
    <m/>
    <m/>
    <m/>
    <m/>
    <m/>
    <m/>
    <x v="1"/>
    <m/>
    <m/>
    <m/>
    <m/>
    <m/>
    <b v="1"/>
    <b v="1"/>
    <b v="1"/>
    <n v="0"/>
    <n v="0"/>
  </r>
  <r>
    <n v="29"/>
    <x v="0"/>
    <x v="0"/>
    <n v="1092"/>
    <x v="1"/>
    <n v="1"/>
    <s v="Near"/>
    <n v="4"/>
    <s v="Master"/>
    <s v="Medical"/>
    <n v="1"/>
    <n v="2027"/>
    <n v="1"/>
    <x v="3"/>
    <x v="1"/>
    <n v="36"/>
    <n v="3"/>
    <s v="High"/>
    <n v="1"/>
    <s v="Entry Level"/>
    <x v="1"/>
    <n v="4"/>
    <x v="0"/>
    <x v="1"/>
    <n v="4787"/>
    <x v="0"/>
    <n v="26124"/>
    <n v="9"/>
    <s v="Y"/>
    <x v="0"/>
    <n v="14"/>
    <n v="3"/>
    <s v="Meet Expect"/>
    <n v="2"/>
    <s v="Medium"/>
    <n v="80"/>
    <n v="3"/>
    <s v="High"/>
    <n v="4"/>
    <s v="0-5"/>
    <n v="3"/>
    <n v="4"/>
    <x v="3"/>
    <n v="2"/>
    <s v="Early Career"/>
    <n v="2"/>
    <n v="2"/>
    <x v="1"/>
    <n v="2"/>
    <n v="0"/>
    <m/>
    <m/>
    <n v="0"/>
    <m/>
    <n v="0"/>
    <m/>
    <n v="0"/>
    <m/>
    <n v="0"/>
    <m/>
    <n v="0"/>
    <m/>
    <m/>
    <m/>
    <m/>
    <m/>
    <m/>
    <m/>
    <m/>
    <x v="2"/>
    <m/>
    <m/>
    <m/>
    <m/>
    <m/>
    <b v="1"/>
    <b v="1"/>
    <b v="1"/>
    <n v="1"/>
    <n v="1"/>
  </r>
  <r>
    <n v="42"/>
    <x v="1"/>
    <x v="0"/>
    <n v="300"/>
    <x v="1"/>
    <n v="2"/>
    <s v="Near"/>
    <n v="3"/>
    <s v="Bachelor"/>
    <s v="Life Sciences"/>
    <n v="1"/>
    <n v="2031"/>
    <n v="1"/>
    <x v="3"/>
    <x v="1"/>
    <n v="56"/>
    <n v="3"/>
    <s v="High"/>
    <n v="5"/>
    <s v="Director"/>
    <x v="5"/>
    <n v="3"/>
    <x v="2"/>
    <x v="1"/>
    <n v="18880"/>
    <x v="2"/>
    <n v="17312"/>
    <n v="5"/>
    <s v="Y"/>
    <x v="1"/>
    <n v="11"/>
    <n v="3"/>
    <s v="Meet Expect"/>
    <n v="1"/>
    <s v="Low"/>
    <n v="80"/>
    <n v="0"/>
    <s v="None"/>
    <n v="24"/>
    <s v="20+"/>
    <n v="2"/>
    <n v="2"/>
    <x v="2"/>
    <n v="22"/>
    <s v="Veteran"/>
    <n v="6"/>
    <n v="4"/>
    <x v="2"/>
    <n v="14"/>
    <n v="0"/>
    <m/>
    <m/>
    <n v="0"/>
    <m/>
    <n v="0"/>
    <m/>
    <n v="0"/>
    <m/>
    <n v="0"/>
    <m/>
    <n v="0"/>
    <m/>
    <m/>
    <m/>
    <m/>
    <m/>
    <m/>
    <m/>
    <m/>
    <x v="0"/>
    <m/>
    <m/>
    <m/>
    <m/>
    <m/>
    <b v="1"/>
    <b v="1"/>
    <b v="1"/>
    <n v="0"/>
    <n v="0"/>
  </r>
  <r>
    <n v="56"/>
    <x v="0"/>
    <x v="0"/>
    <n v="310"/>
    <x v="1"/>
    <n v="7"/>
    <s v="Near"/>
    <n v="2"/>
    <s v="College"/>
    <s v="Technical Degree"/>
    <n v="1"/>
    <n v="2032"/>
    <n v="4"/>
    <x v="2"/>
    <x v="1"/>
    <n v="72"/>
    <n v="3"/>
    <s v="High"/>
    <n v="1"/>
    <s v="Entry Level"/>
    <x v="2"/>
    <n v="3"/>
    <x v="2"/>
    <x v="1"/>
    <n v="2339"/>
    <x v="1"/>
    <n v="3666"/>
    <n v="8"/>
    <s v="Y"/>
    <x v="1"/>
    <n v="11"/>
    <n v="3"/>
    <s v="Meet Expect"/>
    <n v="4"/>
    <s v="Very High"/>
    <n v="80"/>
    <n v="1"/>
    <s v="Basic"/>
    <n v="14"/>
    <s v="11-20"/>
    <n v="4"/>
    <n v="1"/>
    <x v="0"/>
    <n v="10"/>
    <s v="Veteran"/>
    <n v="9"/>
    <n v="9"/>
    <x v="2"/>
    <n v="8"/>
    <n v="0"/>
    <m/>
    <m/>
    <n v="0"/>
    <m/>
    <n v="0"/>
    <m/>
    <n v="0"/>
    <m/>
    <n v="0"/>
    <m/>
    <n v="0"/>
    <m/>
    <m/>
    <m/>
    <m/>
    <m/>
    <m/>
    <m/>
    <m/>
    <x v="1"/>
    <m/>
    <m/>
    <m/>
    <m/>
    <m/>
    <b v="1"/>
    <b v="1"/>
    <b v="1"/>
    <n v="1"/>
    <n v="0"/>
  </r>
  <r>
    <n v="41"/>
    <x v="1"/>
    <x v="0"/>
    <n v="582"/>
    <x v="1"/>
    <n v="28"/>
    <s v="Very Far"/>
    <n v="4"/>
    <s v="Master"/>
    <s v="Life Sciences"/>
    <n v="1"/>
    <n v="2034"/>
    <n v="1"/>
    <x v="3"/>
    <x v="0"/>
    <n v="60"/>
    <n v="2"/>
    <s v="Medium"/>
    <n v="4"/>
    <s v="Manager"/>
    <x v="3"/>
    <n v="2"/>
    <x v="1"/>
    <x v="1"/>
    <n v="13570"/>
    <x v="2"/>
    <n v="5640"/>
    <n v="0"/>
    <s v="Y"/>
    <x v="1"/>
    <n v="23"/>
    <n v="4"/>
    <s v="Exceed Expect"/>
    <n v="3"/>
    <s v="High"/>
    <n v="80"/>
    <n v="1"/>
    <s v="Basic"/>
    <n v="21"/>
    <s v="20+"/>
    <n v="3"/>
    <n v="3"/>
    <x v="1"/>
    <n v="20"/>
    <s v="Veteran"/>
    <n v="7"/>
    <n v="0"/>
    <x v="0"/>
    <n v="10"/>
    <n v="0"/>
    <m/>
    <m/>
    <n v="0"/>
    <m/>
    <n v="0"/>
    <m/>
    <n v="0"/>
    <m/>
    <n v="0"/>
    <m/>
    <n v="0"/>
    <m/>
    <m/>
    <m/>
    <m/>
    <m/>
    <m/>
    <m/>
    <m/>
    <x v="0"/>
    <m/>
    <m/>
    <m/>
    <m/>
    <m/>
    <b v="1"/>
    <b v="1"/>
    <b v="1"/>
    <n v="0"/>
    <n v="0"/>
  </r>
  <r>
    <n v="34"/>
    <x v="1"/>
    <x v="0"/>
    <n v="704"/>
    <x v="0"/>
    <n v="28"/>
    <s v="Very Far"/>
    <n v="3"/>
    <s v="Bachelor"/>
    <s v="Marketing"/>
    <n v="1"/>
    <n v="2035"/>
    <n v="4"/>
    <x v="2"/>
    <x v="0"/>
    <n v="95"/>
    <n v="2"/>
    <s v="Medium"/>
    <n v="2"/>
    <s v="Junior"/>
    <x v="0"/>
    <n v="3"/>
    <x v="2"/>
    <x v="1"/>
    <n v="6712"/>
    <x v="0"/>
    <n v="8978"/>
    <n v="1"/>
    <s v="Y"/>
    <x v="1"/>
    <n v="21"/>
    <n v="4"/>
    <s v="Exceed Expect"/>
    <n v="4"/>
    <s v="Very High"/>
    <n v="80"/>
    <n v="2"/>
    <s v="Medium"/>
    <n v="8"/>
    <s v="6-10"/>
    <n v="2"/>
    <n v="3"/>
    <x v="1"/>
    <n v="8"/>
    <s v="Veteran"/>
    <n v="7"/>
    <n v="1"/>
    <x v="1"/>
    <n v="7"/>
    <n v="0"/>
    <m/>
    <m/>
    <n v="0"/>
    <m/>
    <n v="0"/>
    <m/>
    <n v="0"/>
    <m/>
    <n v="0"/>
    <m/>
    <n v="0"/>
    <m/>
    <m/>
    <m/>
    <m/>
    <m/>
    <m/>
    <m/>
    <m/>
    <x v="2"/>
    <m/>
    <m/>
    <m/>
    <m/>
    <m/>
    <b v="1"/>
    <b v="1"/>
    <b v="1"/>
    <n v="0"/>
    <n v="0"/>
  </r>
  <r>
    <n v="36"/>
    <x v="1"/>
    <x v="2"/>
    <n v="301"/>
    <x v="0"/>
    <n v="15"/>
    <s v="Far"/>
    <n v="4"/>
    <s v="Master"/>
    <s v="Marketing"/>
    <n v="1"/>
    <n v="2036"/>
    <n v="4"/>
    <x v="2"/>
    <x v="1"/>
    <n v="88"/>
    <n v="1"/>
    <s v="Low"/>
    <n v="2"/>
    <s v="Junior"/>
    <x v="0"/>
    <n v="4"/>
    <x v="0"/>
    <x v="2"/>
    <n v="5406"/>
    <x v="0"/>
    <n v="10436"/>
    <n v="1"/>
    <s v="Y"/>
    <x v="1"/>
    <n v="24"/>
    <n v="4"/>
    <s v="Exceed Expect"/>
    <n v="1"/>
    <s v="Low"/>
    <n v="80"/>
    <n v="1"/>
    <s v="Basic"/>
    <n v="15"/>
    <s v="11-20"/>
    <n v="4"/>
    <n v="2"/>
    <x v="2"/>
    <n v="15"/>
    <s v="Veteran"/>
    <n v="12"/>
    <n v="11"/>
    <x v="2"/>
    <n v="11"/>
    <n v="0"/>
    <m/>
    <m/>
    <n v="0"/>
    <m/>
    <n v="0"/>
    <m/>
    <n v="0"/>
    <m/>
    <n v="0"/>
    <m/>
    <n v="0"/>
    <m/>
    <m/>
    <m/>
    <m/>
    <m/>
    <m/>
    <m/>
    <m/>
    <x v="0"/>
    <m/>
    <m/>
    <m/>
    <m/>
    <m/>
    <b v="1"/>
    <b v="1"/>
    <b v="1"/>
    <n v="0"/>
    <n v="0"/>
  </r>
  <r>
    <n v="41"/>
    <x v="1"/>
    <x v="0"/>
    <n v="930"/>
    <x v="0"/>
    <n v="3"/>
    <s v="Near"/>
    <n v="3"/>
    <s v="Bachelor"/>
    <s v="Life Sciences"/>
    <n v="1"/>
    <n v="2037"/>
    <n v="3"/>
    <x v="1"/>
    <x v="1"/>
    <n v="57"/>
    <n v="2"/>
    <s v="Medium"/>
    <n v="2"/>
    <s v="Junior"/>
    <x v="0"/>
    <n v="2"/>
    <x v="1"/>
    <x v="2"/>
    <n v="8938"/>
    <x v="2"/>
    <n v="12227"/>
    <n v="2"/>
    <s v="Y"/>
    <x v="1"/>
    <n v="11"/>
    <n v="3"/>
    <s v="Meet Expect"/>
    <n v="3"/>
    <s v="High"/>
    <n v="80"/>
    <n v="1"/>
    <s v="Basic"/>
    <n v="14"/>
    <s v="11-20"/>
    <n v="5"/>
    <n v="3"/>
    <x v="1"/>
    <n v="5"/>
    <s v="Experienced"/>
    <n v="4"/>
    <n v="0"/>
    <x v="0"/>
    <n v="4"/>
    <n v="0"/>
    <m/>
    <m/>
    <n v="0"/>
    <m/>
    <n v="0"/>
    <m/>
    <n v="0"/>
    <m/>
    <n v="0"/>
    <m/>
    <n v="0"/>
    <m/>
    <m/>
    <m/>
    <m/>
    <m/>
    <m/>
    <m/>
    <m/>
    <x v="0"/>
    <m/>
    <m/>
    <m/>
    <m/>
    <m/>
    <b v="1"/>
    <b v="1"/>
    <b v="1"/>
    <n v="0"/>
    <n v="0"/>
  </r>
  <r>
    <n v="32"/>
    <x v="1"/>
    <x v="0"/>
    <n v="529"/>
    <x v="1"/>
    <n v="2"/>
    <s v="Near"/>
    <n v="3"/>
    <s v="Bachelor"/>
    <s v="Technical Degree"/>
    <n v="1"/>
    <n v="2038"/>
    <n v="4"/>
    <x v="2"/>
    <x v="1"/>
    <n v="78"/>
    <n v="3"/>
    <s v="High"/>
    <n v="1"/>
    <s v="Entry Level"/>
    <x v="1"/>
    <n v="1"/>
    <x v="3"/>
    <x v="0"/>
    <n v="2439"/>
    <x v="1"/>
    <n v="11288"/>
    <n v="1"/>
    <s v="Y"/>
    <x v="1"/>
    <n v="14"/>
    <n v="3"/>
    <s v="Meet Expect"/>
    <n v="4"/>
    <s v="Very High"/>
    <n v="80"/>
    <n v="0"/>
    <s v="None"/>
    <n v="4"/>
    <s v="0-5"/>
    <n v="4"/>
    <n v="3"/>
    <x v="1"/>
    <n v="4"/>
    <s v="Experienced"/>
    <n v="2"/>
    <n v="1"/>
    <x v="1"/>
    <n v="2"/>
    <n v="0"/>
    <m/>
    <m/>
    <n v="0"/>
    <m/>
    <n v="0"/>
    <m/>
    <n v="0"/>
    <m/>
    <n v="0"/>
    <m/>
    <n v="0"/>
    <m/>
    <m/>
    <m/>
    <m/>
    <m/>
    <m/>
    <m/>
    <m/>
    <x v="2"/>
    <m/>
    <m/>
    <m/>
    <m/>
    <m/>
    <b v="1"/>
    <b v="1"/>
    <b v="1"/>
    <n v="0"/>
    <n v="0"/>
  </r>
  <r>
    <n v="35"/>
    <x v="1"/>
    <x v="0"/>
    <n v="1146"/>
    <x v="2"/>
    <n v="26"/>
    <s v="Very Far"/>
    <n v="4"/>
    <s v="Master"/>
    <s v="Life Sciences"/>
    <n v="1"/>
    <n v="2040"/>
    <n v="3"/>
    <x v="1"/>
    <x v="0"/>
    <n v="31"/>
    <n v="3"/>
    <s v="High"/>
    <n v="3"/>
    <s v="Senior"/>
    <x v="8"/>
    <n v="4"/>
    <x v="0"/>
    <x v="0"/>
    <n v="8837"/>
    <x v="2"/>
    <n v="16642"/>
    <n v="1"/>
    <s v="Y"/>
    <x v="0"/>
    <n v="16"/>
    <n v="3"/>
    <s v="Meet Expect"/>
    <n v="3"/>
    <s v="High"/>
    <n v="80"/>
    <n v="0"/>
    <s v="None"/>
    <n v="9"/>
    <s v="6-10"/>
    <n v="2"/>
    <n v="3"/>
    <x v="1"/>
    <n v="9"/>
    <s v="Veteran"/>
    <n v="0"/>
    <n v="1"/>
    <x v="1"/>
    <n v="7"/>
    <n v="0"/>
    <m/>
    <m/>
    <n v="0"/>
    <m/>
    <n v="0"/>
    <m/>
    <n v="0"/>
    <m/>
    <n v="0"/>
    <m/>
    <n v="0"/>
    <m/>
    <m/>
    <m/>
    <m/>
    <m/>
    <m/>
    <m/>
    <m/>
    <x v="2"/>
    <m/>
    <m/>
    <m/>
    <m/>
    <m/>
    <b v="1"/>
    <b v="1"/>
    <b v="1"/>
    <n v="0"/>
    <n v="1"/>
  </r>
  <r>
    <n v="38"/>
    <x v="1"/>
    <x v="0"/>
    <n v="345"/>
    <x v="0"/>
    <n v="10"/>
    <s v="Near"/>
    <n v="2"/>
    <s v="College"/>
    <s v="Life Sciences"/>
    <n v="1"/>
    <n v="2041"/>
    <n v="1"/>
    <x v="3"/>
    <x v="0"/>
    <n v="100"/>
    <n v="3"/>
    <s v="High"/>
    <n v="2"/>
    <s v="Junior"/>
    <x v="0"/>
    <n v="4"/>
    <x v="0"/>
    <x v="1"/>
    <n v="5343"/>
    <x v="0"/>
    <n v="5982"/>
    <n v="1"/>
    <s v="Y"/>
    <x v="1"/>
    <n v="11"/>
    <n v="3"/>
    <s v="Meet Expect"/>
    <n v="3"/>
    <s v="High"/>
    <n v="80"/>
    <n v="1"/>
    <s v="Basic"/>
    <n v="10"/>
    <s v="6-10"/>
    <n v="1"/>
    <n v="3"/>
    <x v="1"/>
    <n v="10"/>
    <s v="Veteran"/>
    <n v="7"/>
    <n v="1"/>
    <x v="1"/>
    <n v="9"/>
    <n v="0"/>
    <m/>
    <m/>
    <n v="0"/>
    <m/>
    <n v="0"/>
    <m/>
    <n v="0"/>
    <m/>
    <n v="0"/>
    <m/>
    <n v="0"/>
    <m/>
    <m/>
    <m/>
    <m/>
    <m/>
    <m/>
    <m/>
    <m/>
    <x v="0"/>
    <m/>
    <m/>
    <m/>
    <m/>
    <m/>
    <b v="1"/>
    <b v="1"/>
    <b v="1"/>
    <n v="0"/>
    <n v="0"/>
  </r>
  <r>
    <n v="50"/>
    <x v="0"/>
    <x v="1"/>
    <n v="878"/>
    <x v="0"/>
    <n v="1"/>
    <s v="Near"/>
    <n v="4"/>
    <s v="Master"/>
    <s v="Life Sciences"/>
    <n v="1"/>
    <n v="2044"/>
    <n v="2"/>
    <x v="0"/>
    <x v="1"/>
    <n v="94"/>
    <n v="3"/>
    <s v="High"/>
    <n v="2"/>
    <s v="Junior"/>
    <x v="0"/>
    <n v="3"/>
    <x v="2"/>
    <x v="2"/>
    <n v="6728"/>
    <x v="0"/>
    <n v="14255"/>
    <n v="7"/>
    <s v="Y"/>
    <x v="1"/>
    <n v="12"/>
    <n v="3"/>
    <s v="Meet Expect"/>
    <n v="4"/>
    <s v="Very High"/>
    <n v="80"/>
    <n v="2"/>
    <s v="Medium"/>
    <n v="12"/>
    <s v="11-20"/>
    <n v="3"/>
    <n v="3"/>
    <x v="1"/>
    <n v="6"/>
    <s v="Experienced"/>
    <n v="3"/>
    <n v="0"/>
    <x v="0"/>
    <n v="1"/>
    <n v="0"/>
    <m/>
    <m/>
    <n v="0"/>
    <m/>
    <n v="0"/>
    <m/>
    <n v="0"/>
    <m/>
    <n v="0"/>
    <m/>
    <n v="0"/>
    <m/>
    <m/>
    <m/>
    <m/>
    <m/>
    <m/>
    <m/>
    <m/>
    <x v="1"/>
    <m/>
    <m/>
    <m/>
    <m/>
    <m/>
    <b v="1"/>
    <b v="1"/>
    <b v="1"/>
    <n v="1"/>
    <n v="0"/>
  </r>
  <r>
    <n v="36"/>
    <x v="1"/>
    <x v="0"/>
    <n v="1120"/>
    <x v="0"/>
    <n v="11"/>
    <s v="Far"/>
    <n v="4"/>
    <s v="Master"/>
    <s v="Marketing"/>
    <n v="1"/>
    <n v="2045"/>
    <n v="2"/>
    <x v="0"/>
    <x v="0"/>
    <n v="100"/>
    <n v="2"/>
    <s v="Medium"/>
    <n v="2"/>
    <s v="Junior"/>
    <x v="0"/>
    <n v="4"/>
    <x v="0"/>
    <x v="1"/>
    <n v="6652"/>
    <x v="0"/>
    <n v="14369"/>
    <n v="4"/>
    <s v="Y"/>
    <x v="1"/>
    <n v="13"/>
    <n v="3"/>
    <s v="Meet Expect"/>
    <n v="1"/>
    <s v="Low"/>
    <n v="80"/>
    <n v="1"/>
    <s v="Basic"/>
    <n v="8"/>
    <s v="6-10"/>
    <n v="2"/>
    <n v="2"/>
    <x v="2"/>
    <n v="6"/>
    <s v="Experienced"/>
    <n v="3"/>
    <n v="0"/>
    <x v="0"/>
    <n v="0"/>
    <n v="0"/>
    <m/>
    <m/>
    <n v="0"/>
    <m/>
    <n v="0"/>
    <m/>
    <n v="0"/>
    <m/>
    <n v="0"/>
    <m/>
    <n v="0"/>
    <m/>
    <m/>
    <m/>
    <m/>
    <m/>
    <m/>
    <m/>
    <m/>
    <x v="0"/>
    <m/>
    <m/>
    <m/>
    <m/>
    <m/>
    <b v="1"/>
    <b v="1"/>
    <b v="1"/>
    <n v="0"/>
    <n v="0"/>
  </r>
  <r>
    <n v="45"/>
    <x v="1"/>
    <x v="0"/>
    <n v="374"/>
    <x v="0"/>
    <n v="20"/>
    <s v="Far"/>
    <n v="3"/>
    <s v="Bachelor"/>
    <s v="Life Sciences"/>
    <n v="1"/>
    <n v="2046"/>
    <n v="4"/>
    <x v="2"/>
    <x v="0"/>
    <n v="50"/>
    <n v="3"/>
    <s v="High"/>
    <n v="2"/>
    <s v="Junior"/>
    <x v="0"/>
    <n v="3"/>
    <x v="2"/>
    <x v="0"/>
    <n v="4850"/>
    <x v="0"/>
    <n v="23333"/>
    <n v="8"/>
    <s v="Y"/>
    <x v="1"/>
    <n v="15"/>
    <n v="3"/>
    <s v="Meet Expect"/>
    <n v="3"/>
    <s v="High"/>
    <n v="80"/>
    <n v="0"/>
    <s v="None"/>
    <n v="8"/>
    <s v="6-10"/>
    <n v="3"/>
    <n v="3"/>
    <x v="1"/>
    <n v="5"/>
    <s v="Experienced"/>
    <n v="3"/>
    <n v="0"/>
    <x v="0"/>
    <n v="1"/>
    <n v="0"/>
    <m/>
    <m/>
    <n v="0"/>
    <m/>
    <n v="0"/>
    <m/>
    <n v="0"/>
    <m/>
    <n v="0"/>
    <m/>
    <n v="0"/>
    <m/>
    <m/>
    <m/>
    <m/>
    <m/>
    <m/>
    <m/>
    <m/>
    <x v="0"/>
    <m/>
    <m/>
    <m/>
    <m/>
    <m/>
    <b v="1"/>
    <b v="1"/>
    <b v="1"/>
    <n v="0"/>
    <n v="0"/>
  </r>
  <r>
    <n v="40"/>
    <x v="1"/>
    <x v="0"/>
    <n v="1322"/>
    <x v="1"/>
    <n v="2"/>
    <s v="Near"/>
    <n v="4"/>
    <s v="Master"/>
    <s v="Life Sciences"/>
    <n v="1"/>
    <n v="2048"/>
    <n v="3"/>
    <x v="1"/>
    <x v="1"/>
    <n v="52"/>
    <n v="2"/>
    <s v="Medium"/>
    <n v="1"/>
    <s v="Entry Level"/>
    <x v="1"/>
    <n v="3"/>
    <x v="2"/>
    <x v="0"/>
    <n v="2809"/>
    <x v="1"/>
    <n v="2725"/>
    <n v="2"/>
    <s v="Y"/>
    <x v="1"/>
    <n v="14"/>
    <n v="3"/>
    <s v="Meet Expect"/>
    <n v="4"/>
    <s v="Very High"/>
    <n v="80"/>
    <n v="0"/>
    <s v="None"/>
    <n v="8"/>
    <s v="6-10"/>
    <n v="2"/>
    <n v="3"/>
    <x v="1"/>
    <n v="2"/>
    <s v="Early Career"/>
    <n v="2"/>
    <n v="2"/>
    <x v="1"/>
    <n v="2"/>
    <n v="0"/>
    <m/>
    <m/>
    <n v="0"/>
    <m/>
    <n v="0"/>
    <m/>
    <n v="0"/>
    <m/>
    <n v="0"/>
    <m/>
    <n v="0"/>
    <m/>
    <m/>
    <m/>
    <m/>
    <m/>
    <m/>
    <m/>
    <m/>
    <x v="0"/>
    <m/>
    <m/>
    <m/>
    <m/>
    <m/>
    <b v="1"/>
    <b v="1"/>
    <b v="1"/>
    <n v="0"/>
    <n v="0"/>
  </r>
  <r>
    <n v="35"/>
    <x v="1"/>
    <x v="1"/>
    <n v="1199"/>
    <x v="1"/>
    <n v="18"/>
    <s v="Far"/>
    <n v="4"/>
    <s v="Master"/>
    <s v="Life Sciences"/>
    <n v="1"/>
    <n v="2049"/>
    <n v="3"/>
    <x v="1"/>
    <x v="1"/>
    <n v="80"/>
    <n v="3"/>
    <s v="High"/>
    <n v="2"/>
    <s v="Junior"/>
    <x v="4"/>
    <n v="3"/>
    <x v="2"/>
    <x v="1"/>
    <n v="5689"/>
    <x v="0"/>
    <n v="24594"/>
    <n v="1"/>
    <s v="Y"/>
    <x v="0"/>
    <n v="14"/>
    <n v="3"/>
    <s v="Meet Expect"/>
    <n v="4"/>
    <s v="Very High"/>
    <n v="80"/>
    <n v="2"/>
    <s v="Medium"/>
    <n v="10"/>
    <s v="6-10"/>
    <n v="2"/>
    <n v="4"/>
    <x v="3"/>
    <n v="10"/>
    <s v="Veteran"/>
    <n v="2"/>
    <n v="0"/>
    <x v="0"/>
    <n v="2"/>
    <n v="0"/>
    <m/>
    <m/>
    <n v="0"/>
    <m/>
    <n v="0"/>
    <m/>
    <n v="0"/>
    <m/>
    <n v="0"/>
    <m/>
    <n v="0"/>
    <m/>
    <m/>
    <m/>
    <m/>
    <m/>
    <m/>
    <m/>
    <m/>
    <x v="2"/>
    <m/>
    <m/>
    <m/>
    <m/>
    <m/>
    <b v="1"/>
    <b v="1"/>
    <b v="1"/>
    <n v="0"/>
    <n v="1"/>
  </r>
  <r>
    <n v="40"/>
    <x v="1"/>
    <x v="0"/>
    <n v="1194"/>
    <x v="1"/>
    <n v="2"/>
    <s v="Near"/>
    <n v="4"/>
    <s v="Master"/>
    <s v="Medical"/>
    <n v="1"/>
    <n v="2051"/>
    <n v="3"/>
    <x v="1"/>
    <x v="0"/>
    <n v="98"/>
    <n v="3"/>
    <s v="High"/>
    <n v="1"/>
    <s v="Entry Level"/>
    <x v="1"/>
    <n v="3"/>
    <x v="2"/>
    <x v="1"/>
    <n v="2001"/>
    <x v="1"/>
    <n v="12549"/>
    <n v="2"/>
    <s v="Y"/>
    <x v="1"/>
    <n v="14"/>
    <n v="3"/>
    <s v="Meet Expect"/>
    <n v="2"/>
    <s v="Medium"/>
    <n v="80"/>
    <n v="3"/>
    <s v="High"/>
    <n v="20"/>
    <s v="11-20"/>
    <n v="2"/>
    <n v="3"/>
    <x v="1"/>
    <n v="5"/>
    <s v="Experienced"/>
    <n v="3"/>
    <n v="0"/>
    <x v="0"/>
    <n v="2"/>
    <n v="0"/>
    <m/>
    <m/>
    <n v="0"/>
    <m/>
    <n v="0"/>
    <m/>
    <n v="0"/>
    <m/>
    <n v="0"/>
    <m/>
    <n v="0"/>
    <m/>
    <m/>
    <m/>
    <m/>
    <m/>
    <m/>
    <m/>
    <m/>
    <x v="0"/>
    <m/>
    <m/>
    <m/>
    <m/>
    <m/>
    <b v="1"/>
    <b v="1"/>
    <b v="1"/>
    <n v="0"/>
    <n v="0"/>
  </r>
  <r>
    <n v="35"/>
    <x v="1"/>
    <x v="0"/>
    <n v="287"/>
    <x v="1"/>
    <n v="1"/>
    <s v="Near"/>
    <n v="4"/>
    <s v="Master"/>
    <s v="Life Sciences"/>
    <n v="1"/>
    <n v="2052"/>
    <n v="3"/>
    <x v="1"/>
    <x v="0"/>
    <n v="62"/>
    <n v="1"/>
    <s v="Low"/>
    <n v="1"/>
    <s v="Entry Level"/>
    <x v="1"/>
    <n v="4"/>
    <x v="0"/>
    <x v="1"/>
    <n v="2977"/>
    <x v="1"/>
    <n v="8952"/>
    <n v="1"/>
    <s v="Y"/>
    <x v="1"/>
    <n v="12"/>
    <n v="3"/>
    <s v="Meet Expect"/>
    <n v="4"/>
    <s v="Very High"/>
    <n v="80"/>
    <n v="1"/>
    <s v="Basic"/>
    <n v="4"/>
    <s v="0-5"/>
    <n v="5"/>
    <n v="3"/>
    <x v="1"/>
    <n v="4"/>
    <s v="Experienced"/>
    <n v="3"/>
    <n v="1"/>
    <x v="1"/>
    <n v="1"/>
    <n v="0"/>
    <m/>
    <m/>
    <n v="0"/>
    <m/>
    <n v="0"/>
    <m/>
    <n v="0"/>
    <m/>
    <n v="0"/>
    <m/>
    <n v="0"/>
    <m/>
    <m/>
    <m/>
    <m/>
    <m/>
    <m/>
    <m/>
    <m/>
    <x v="2"/>
    <m/>
    <m/>
    <m/>
    <m/>
    <m/>
    <b v="1"/>
    <b v="1"/>
    <b v="1"/>
    <n v="0"/>
    <n v="0"/>
  </r>
  <r>
    <n v="29"/>
    <x v="1"/>
    <x v="0"/>
    <n v="1378"/>
    <x v="1"/>
    <n v="13"/>
    <s v="Far"/>
    <n v="2"/>
    <s v="College"/>
    <s v="Other"/>
    <n v="1"/>
    <n v="2053"/>
    <n v="4"/>
    <x v="2"/>
    <x v="1"/>
    <n v="46"/>
    <n v="2"/>
    <s v="Medium"/>
    <n v="2"/>
    <s v="Junior"/>
    <x v="2"/>
    <n v="2"/>
    <x v="1"/>
    <x v="1"/>
    <n v="4025"/>
    <x v="0"/>
    <n v="23679"/>
    <n v="4"/>
    <s v="Y"/>
    <x v="0"/>
    <n v="13"/>
    <n v="3"/>
    <s v="Meet Expect"/>
    <n v="1"/>
    <s v="Low"/>
    <n v="80"/>
    <n v="1"/>
    <s v="Basic"/>
    <n v="10"/>
    <s v="6-10"/>
    <n v="2"/>
    <n v="3"/>
    <x v="1"/>
    <n v="4"/>
    <s v="Experienced"/>
    <n v="3"/>
    <n v="0"/>
    <x v="0"/>
    <n v="3"/>
    <n v="0"/>
    <m/>
    <m/>
    <n v="0"/>
    <m/>
    <n v="0"/>
    <m/>
    <n v="0"/>
    <m/>
    <n v="0"/>
    <m/>
    <n v="0"/>
    <m/>
    <m/>
    <m/>
    <m/>
    <m/>
    <m/>
    <m/>
    <m/>
    <x v="2"/>
    <m/>
    <m/>
    <m/>
    <m/>
    <m/>
    <b v="1"/>
    <b v="1"/>
    <b v="1"/>
    <n v="0"/>
    <n v="1"/>
  </r>
  <r>
    <n v="29"/>
    <x v="1"/>
    <x v="0"/>
    <n v="468"/>
    <x v="1"/>
    <n v="28"/>
    <s v="Very Far"/>
    <n v="4"/>
    <s v="Master"/>
    <s v="Medical"/>
    <n v="1"/>
    <n v="2054"/>
    <n v="4"/>
    <x v="2"/>
    <x v="0"/>
    <n v="73"/>
    <n v="2"/>
    <s v="Medium"/>
    <n v="1"/>
    <s v="Entry Level"/>
    <x v="1"/>
    <n v="1"/>
    <x v="3"/>
    <x v="0"/>
    <n v="3785"/>
    <x v="0"/>
    <n v="8489"/>
    <n v="1"/>
    <s v="Y"/>
    <x v="1"/>
    <n v="14"/>
    <n v="3"/>
    <s v="Meet Expect"/>
    <n v="2"/>
    <s v="Medium"/>
    <n v="80"/>
    <n v="0"/>
    <s v="None"/>
    <n v="5"/>
    <s v="0-5"/>
    <n v="3"/>
    <n v="1"/>
    <x v="0"/>
    <n v="5"/>
    <s v="Experienced"/>
    <n v="4"/>
    <n v="0"/>
    <x v="0"/>
    <n v="4"/>
    <n v="0"/>
    <m/>
    <m/>
    <n v="0"/>
    <m/>
    <n v="0"/>
    <m/>
    <n v="0"/>
    <m/>
    <n v="0"/>
    <m/>
    <n v="0"/>
    <m/>
    <m/>
    <m/>
    <m/>
    <m/>
    <m/>
    <m/>
    <m/>
    <x v="2"/>
    <m/>
    <m/>
    <m/>
    <m/>
    <m/>
    <b v="1"/>
    <b v="1"/>
    <b v="1"/>
    <n v="0"/>
    <n v="0"/>
  </r>
  <r>
    <n v="50"/>
    <x v="0"/>
    <x v="0"/>
    <n v="410"/>
    <x v="0"/>
    <n v="28"/>
    <s v="Very Far"/>
    <n v="3"/>
    <s v="Bachelor"/>
    <s v="Marketing"/>
    <n v="1"/>
    <n v="2055"/>
    <n v="4"/>
    <x v="2"/>
    <x v="1"/>
    <n v="39"/>
    <n v="2"/>
    <s v="Medium"/>
    <n v="3"/>
    <s v="Senior"/>
    <x v="0"/>
    <n v="1"/>
    <x v="3"/>
    <x v="2"/>
    <n v="10854"/>
    <x v="2"/>
    <n v="16586"/>
    <n v="4"/>
    <s v="Y"/>
    <x v="0"/>
    <n v="13"/>
    <n v="3"/>
    <s v="Meet Expect"/>
    <n v="2"/>
    <s v="Medium"/>
    <n v="80"/>
    <n v="1"/>
    <s v="Basic"/>
    <n v="20"/>
    <s v="11-20"/>
    <n v="3"/>
    <n v="3"/>
    <x v="1"/>
    <n v="3"/>
    <s v="Early Career"/>
    <n v="2"/>
    <n v="2"/>
    <x v="1"/>
    <n v="0"/>
    <n v="0"/>
    <m/>
    <m/>
    <n v="0"/>
    <m/>
    <n v="0"/>
    <m/>
    <n v="0"/>
    <m/>
    <n v="0"/>
    <m/>
    <n v="0"/>
    <m/>
    <m/>
    <m/>
    <m/>
    <m/>
    <m/>
    <m/>
    <m/>
    <x v="1"/>
    <m/>
    <m/>
    <m/>
    <m/>
    <m/>
    <b v="1"/>
    <b v="1"/>
    <b v="1"/>
    <n v="1"/>
    <n v="1"/>
  </r>
  <r>
    <n v="39"/>
    <x v="1"/>
    <x v="0"/>
    <n v="722"/>
    <x v="0"/>
    <n v="24"/>
    <s v="Very Far"/>
    <n v="1"/>
    <s v="Below College"/>
    <s v="Marketing"/>
    <n v="1"/>
    <n v="2056"/>
    <n v="2"/>
    <x v="0"/>
    <x v="0"/>
    <n v="60"/>
    <n v="2"/>
    <s v="Medium"/>
    <n v="4"/>
    <s v="Manager"/>
    <x v="0"/>
    <n v="4"/>
    <x v="0"/>
    <x v="1"/>
    <n v="12031"/>
    <x v="2"/>
    <n v="8828"/>
    <n v="0"/>
    <s v="Y"/>
    <x v="1"/>
    <n v="11"/>
    <n v="3"/>
    <s v="Meet Expect"/>
    <n v="1"/>
    <s v="Low"/>
    <n v="80"/>
    <n v="1"/>
    <s v="Basic"/>
    <n v="21"/>
    <s v="20+"/>
    <n v="2"/>
    <n v="2"/>
    <x v="2"/>
    <n v="20"/>
    <s v="Veteran"/>
    <n v="9"/>
    <n v="9"/>
    <x v="2"/>
    <n v="6"/>
    <n v="0"/>
    <m/>
    <m/>
    <n v="0"/>
    <m/>
    <n v="0"/>
    <m/>
    <n v="0"/>
    <m/>
    <n v="0"/>
    <m/>
    <n v="0"/>
    <m/>
    <m/>
    <m/>
    <m/>
    <m/>
    <m/>
    <m/>
    <m/>
    <x v="0"/>
    <m/>
    <m/>
    <m/>
    <m/>
    <m/>
    <b v="1"/>
    <b v="1"/>
    <b v="1"/>
    <n v="0"/>
    <n v="0"/>
  </r>
  <r>
    <n v="31"/>
    <x v="1"/>
    <x v="2"/>
    <n v="325"/>
    <x v="1"/>
    <n v="5"/>
    <s v="Near"/>
    <n v="3"/>
    <s v="Bachelor"/>
    <s v="Medical"/>
    <n v="1"/>
    <n v="2057"/>
    <n v="2"/>
    <x v="0"/>
    <x v="1"/>
    <n v="74"/>
    <n v="3"/>
    <s v="High"/>
    <n v="2"/>
    <s v="Junior"/>
    <x v="3"/>
    <n v="1"/>
    <x v="3"/>
    <x v="0"/>
    <n v="9936"/>
    <x v="2"/>
    <n v="3787"/>
    <n v="0"/>
    <s v="Y"/>
    <x v="1"/>
    <n v="19"/>
    <n v="3"/>
    <s v="Meet Expect"/>
    <n v="2"/>
    <s v="Medium"/>
    <n v="80"/>
    <n v="0"/>
    <s v="None"/>
    <n v="10"/>
    <s v="6-10"/>
    <n v="2"/>
    <n v="3"/>
    <x v="1"/>
    <n v="9"/>
    <s v="Veteran"/>
    <n v="4"/>
    <n v="1"/>
    <x v="1"/>
    <n v="7"/>
    <n v="0"/>
    <m/>
    <m/>
    <n v="0"/>
    <m/>
    <n v="0"/>
    <m/>
    <n v="0"/>
    <m/>
    <n v="0"/>
    <m/>
    <n v="0"/>
    <m/>
    <m/>
    <m/>
    <m/>
    <m/>
    <m/>
    <m/>
    <m/>
    <x v="2"/>
    <m/>
    <m/>
    <m/>
    <m/>
    <m/>
    <b v="1"/>
    <b v="1"/>
    <b v="1"/>
    <n v="0"/>
    <n v="0"/>
  </r>
  <r>
    <n v="26"/>
    <x v="1"/>
    <x v="0"/>
    <n v="1167"/>
    <x v="0"/>
    <n v="5"/>
    <s v="Near"/>
    <n v="3"/>
    <s v="Bachelor"/>
    <s v="Other"/>
    <n v="1"/>
    <n v="2060"/>
    <n v="4"/>
    <x v="2"/>
    <x v="0"/>
    <n v="30"/>
    <n v="2"/>
    <s v="Medium"/>
    <n v="1"/>
    <s v="Entry Level"/>
    <x v="6"/>
    <n v="3"/>
    <x v="2"/>
    <x v="0"/>
    <n v="2966"/>
    <x v="1"/>
    <n v="21378"/>
    <n v="0"/>
    <s v="Y"/>
    <x v="1"/>
    <n v="18"/>
    <n v="3"/>
    <s v="Meet Expect"/>
    <n v="4"/>
    <s v="Very High"/>
    <n v="80"/>
    <n v="0"/>
    <s v="None"/>
    <n v="5"/>
    <s v="0-5"/>
    <n v="2"/>
    <n v="3"/>
    <x v="1"/>
    <n v="4"/>
    <s v="Experienced"/>
    <n v="2"/>
    <n v="0"/>
    <x v="0"/>
    <n v="0"/>
    <n v="0"/>
    <m/>
    <m/>
    <n v="0"/>
    <m/>
    <n v="0"/>
    <m/>
    <n v="0"/>
    <m/>
    <n v="0"/>
    <m/>
    <n v="0"/>
    <m/>
    <m/>
    <m/>
    <m/>
    <m/>
    <m/>
    <m/>
    <m/>
    <x v="2"/>
    <m/>
    <m/>
    <m/>
    <m/>
    <m/>
    <b v="1"/>
    <b v="1"/>
    <b v="1"/>
    <n v="0"/>
    <n v="0"/>
  </r>
  <r>
    <n v="36"/>
    <x v="1"/>
    <x v="1"/>
    <n v="884"/>
    <x v="1"/>
    <n v="23"/>
    <s v="Very Far"/>
    <n v="2"/>
    <s v="College"/>
    <s v="Medical"/>
    <n v="1"/>
    <n v="2061"/>
    <n v="3"/>
    <x v="1"/>
    <x v="1"/>
    <n v="41"/>
    <n v="4"/>
    <s v="Very High"/>
    <n v="2"/>
    <s v="Junior"/>
    <x v="2"/>
    <n v="4"/>
    <x v="0"/>
    <x v="1"/>
    <n v="2571"/>
    <x v="1"/>
    <n v="12290"/>
    <n v="4"/>
    <s v="Y"/>
    <x v="1"/>
    <n v="17"/>
    <n v="3"/>
    <s v="Meet Expect"/>
    <n v="3"/>
    <s v="High"/>
    <n v="80"/>
    <n v="1"/>
    <s v="Basic"/>
    <n v="17"/>
    <s v="11-20"/>
    <n v="3"/>
    <n v="3"/>
    <x v="1"/>
    <n v="5"/>
    <s v="Experienced"/>
    <n v="2"/>
    <n v="0"/>
    <x v="0"/>
    <n v="3"/>
    <n v="0"/>
    <m/>
    <m/>
    <n v="0"/>
    <m/>
    <n v="0"/>
    <m/>
    <n v="0"/>
    <m/>
    <n v="0"/>
    <m/>
    <n v="0"/>
    <m/>
    <m/>
    <m/>
    <m/>
    <m/>
    <m/>
    <m/>
    <m/>
    <x v="0"/>
    <m/>
    <m/>
    <m/>
    <m/>
    <m/>
    <b v="1"/>
    <b v="1"/>
    <b v="1"/>
    <n v="0"/>
    <n v="0"/>
  </r>
  <r>
    <n v="39"/>
    <x v="1"/>
    <x v="0"/>
    <n v="613"/>
    <x v="1"/>
    <n v="6"/>
    <s v="Near"/>
    <n v="1"/>
    <s v="Below College"/>
    <s v="Medical"/>
    <n v="1"/>
    <n v="2062"/>
    <n v="4"/>
    <x v="2"/>
    <x v="1"/>
    <n v="42"/>
    <n v="2"/>
    <s v="Medium"/>
    <n v="3"/>
    <s v="Senior"/>
    <x v="4"/>
    <n v="1"/>
    <x v="3"/>
    <x v="1"/>
    <n v="9991"/>
    <x v="2"/>
    <n v="21457"/>
    <n v="4"/>
    <s v="Y"/>
    <x v="1"/>
    <n v="15"/>
    <n v="3"/>
    <s v="Meet Expect"/>
    <n v="1"/>
    <s v="Low"/>
    <n v="80"/>
    <n v="1"/>
    <s v="Basic"/>
    <n v="9"/>
    <s v="6-10"/>
    <n v="5"/>
    <n v="3"/>
    <x v="1"/>
    <n v="7"/>
    <s v="Experienced"/>
    <n v="7"/>
    <n v="1"/>
    <x v="1"/>
    <n v="7"/>
    <n v="0"/>
    <m/>
    <m/>
    <n v="0"/>
    <m/>
    <n v="0"/>
    <m/>
    <n v="0"/>
    <m/>
    <n v="0"/>
    <m/>
    <n v="0"/>
    <m/>
    <m/>
    <m/>
    <m/>
    <m/>
    <m/>
    <m/>
    <m/>
    <x v="0"/>
    <m/>
    <m/>
    <m/>
    <m/>
    <m/>
    <b v="1"/>
    <b v="1"/>
    <b v="1"/>
    <n v="0"/>
    <n v="0"/>
  </r>
  <r>
    <n v="27"/>
    <x v="1"/>
    <x v="0"/>
    <n v="155"/>
    <x v="1"/>
    <n v="4"/>
    <s v="Near"/>
    <n v="3"/>
    <s v="Bachelor"/>
    <s v="Life Sciences"/>
    <n v="1"/>
    <n v="2064"/>
    <n v="2"/>
    <x v="0"/>
    <x v="1"/>
    <n v="87"/>
    <n v="4"/>
    <s v="Very High"/>
    <n v="2"/>
    <s v="Junior"/>
    <x v="3"/>
    <n v="2"/>
    <x v="1"/>
    <x v="1"/>
    <n v="6142"/>
    <x v="0"/>
    <n v="5174"/>
    <n v="1"/>
    <s v="Y"/>
    <x v="0"/>
    <n v="20"/>
    <n v="4"/>
    <s v="Exceed Expect"/>
    <n v="2"/>
    <s v="Medium"/>
    <n v="80"/>
    <n v="1"/>
    <s v="Basic"/>
    <n v="6"/>
    <s v="6-10"/>
    <n v="0"/>
    <n v="3"/>
    <x v="1"/>
    <n v="6"/>
    <s v="Experienced"/>
    <n v="2"/>
    <n v="0"/>
    <x v="0"/>
    <n v="3"/>
    <n v="0"/>
    <m/>
    <m/>
    <n v="0"/>
    <m/>
    <n v="0"/>
    <m/>
    <n v="0"/>
    <m/>
    <n v="0"/>
    <m/>
    <n v="0"/>
    <m/>
    <m/>
    <m/>
    <m/>
    <m/>
    <m/>
    <m/>
    <m/>
    <x v="2"/>
    <m/>
    <m/>
    <m/>
    <m/>
    <m/>
    <b v="1"/>
    <b v="1"/>
    <b v="1"/>
    <n v="0"/>
    <n v="1"/>
  </r>
  <r>
    <n v="49"/>
    <x v="1"/>
    <x v="1"/>
    <n v="1023"/>
    <x v="0"/>
    <n v="2"/>
    <s v="Near"/>
    <n v="3"/>
    <s v="Bachelor"/>
    <s v="Medical"/>
    <n v="1"/>
    <n v="2065"/>
    <n v="4"/>
    <x v="2"/>
    <x v="1"/>
    <n v="63"/>
    <n v="2"/>
    <s v="Medium"/>
    <n v="2"/>
    <s v="Junior"/>
    <x v="0"/>
    <n v="2"/>
    <x v="1"/>
    <x v="1"/>
    <n v="5390"/>
    <x v="0"/>
    <n v="13243"/>
    <n v="2"/>
    <s v="Y"/>
    <x v="1"/>
    <n v="14"/>
    <n v="3"/>
    <s v="Meet Expect"/>
    <n v="4"/>
    <s v="Very High"/>
    <n v="80"/>
    <n v="0"/>
    <s v="None"/>
    <n v="17"/>
    <s v="11-20"/>
    <n v="3"/>
    <n v="2"/>
    <x v="2"/>
    <n v="9"/>
    <s v="Veteran"/>
    <n v="6"/>
    <n v="0"/>
    <x v="0"/>
    <n v="8"/>
    <n v="0"/>
    <m/>
    <m/>
    <n v="0"/>
    <m/>
    <n v="0"/>
    <m/>
    <n v="0"/>
    <m/>
    <n v="0"/>
    <m/>
    <n v="0"/>
    <m/>
    <m/>
    <m/>
    <m/>
    <m/>
    <m/>
    <m/>
    <m/>
    <x v="1"/>
    <m/>
    <m/>
    <m/>
    <m/>
    <m/>
    <b v="1"/>
    <b v="1"/>
    <b v="1"/>
    <n v="0"/>
    <n v="0"/>
  </r>
  <r>
    <n v="34"/>
    <x v="1"/>
    <x v="0"/>
    <n v="628"/>
    <x v="1"/>
    <n v="8"/>
    <s v="Near"/>
    <n v="3"/>
    <s v="Bachelor"/>
    <s v="Medical"/>
    <n v="1"/>
    <n v="2068"/>
    <n v="2"/>
    <x v="0"/>
    <x v="1"/>
    <n v="82"/>
    <n v="4"/>
    <s v="Very High"/>
    <n v="2"/>
    <s v="Junior"/>
    <x v="2"/>
    <n v="3"/>
    <x v="2"/>
    <x v="1"/>
    <n v="4404"/>
    <x v="0"/>
    <n v="10228"/>
    <n v="2"/>
    <s v="Y"/>
    <x v="1"/>
    <n v="12"/>
    <n v="3"/>
    <s v="Meet Expect"/>
    <n v="1"/>
    <s v="Low"/>
    <n v="80"/>
    <n v="0"/>
    <s v="None"/>
    <n v="6"/>
    <s v="6-10"/>
    <n v="3"/>
    <n v="4"/>
    <x v="3"/>
    <n v="4"/>
    <s v="Experienced"/>
    <n v="3"/>
    <n v="1"/>
    <x v="1"/>
    <n v="2"/>
    <n v="0"/>
    <m/>
    <m/>
    <n v="0"/>
    <m/>
    <n v="0"/>
    <m/>
    <n v="0"/>
    <m/>
    <n v="0"/>
    <m/>
    <n v="0"/>
    <m/>
    <m/>
    <m/>
    <m/>
    <m/>
    <m/>
    <m/>
    <m/>
    <x v="2"/>
    <m/>
    <m/>
    <m/>
    <m/>
    <m/>
    <b v="1"/>
    <b v="1"/>
    <b v="1"/>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3617D1-D23F-4F08-9BBA-DC96992CFC5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Department" colHeaderCaption="Attrition">
  <location ref="B92:C96" firstHeaderRow="1" firstDataRow="1" firstDataCol="1"/>
  <pivotFields count="80">
    <pivotField showAll="0"/>
    <pivotField showAll="0"/>
    <pivotField showAll="0">
      <items count="4">
        <item x="2"/>
        <item x="1"/>
        <item x="0"/>
        <item t="default"/>
      </items>
    </pivotField>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showAll="0"/>
    <pivotField showAll="0"/>
    <pivotField showAll="0"/>
    <pivotField showAll="0">
      <items count="10">
        <item x="4"/>
        <item x="8"/>
        <item x="2"/>
        <item x="5"/>
        <item x="3"/>
        <item x="7"/>
        <item x="1"/>
        <item x="0"/>
        <item x="6"/>
        <item t="default"/>
      </items>
    </pivotField>
    <pivotField showAll="0"/>
    <pivotField showAll="0" sortType="descending">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sortType="descending">
      <items count="5">
        <item x="0"/>
        <item x="3"/>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3"/>
        <item x="2"/>
        <item x="0"/>
        <item x="1"/>
        <item x="4"/>
        <item t="default"/>
      </items>
    </pivotField>
    <pivotField showAll="0"/>
    <pivotField showAll="0"/>
    <pivotField showAll="0"/>
    <pivotField showAll="0"/>
    <pivotField showAll="0"/>
    <pivotField showAll="0"/>
    <pivotField showAll="0"/>
    <pivotField showAll="0"/>
    <pivotField dataField="1" showAll="0"/>
    <pivotField showAll="0"/>
  </pivotFields>
  <rowFields count="1">
    <field x="4"/>
  </rowFields>
  <rowItems count="4">
    <i>
      <x v="2"/>
    </i>
    <i>
      <x/>
    </i>
    <i>
      <x v="1"/>
    </i>
    <i t="grand">
      <x/>
    </i>
  </rowItems>
  <colItems count="1">
    <i/>
  </colItems>
  <dataFields count="1">
    <dataField name="Average of Attrition" fld="78" subtotal="average" baseField="22" baseItem="1" numFmtId="164"/>
  </dataFields>
  <chartFormats count="6">
    <chartFormat chart="3" format="18" series="1">
      <pivotArea type="data" outline="0" fieldPosition="0">
        <references count="1">
          <reference field="4294967294" count="1" selected="0">
            <x v="0"/>
          </reference>
        </references>
      </pivotArea>
    </chartFormat>
    <chartFormat chart="5" format="2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310DD1-431E-4515-9E53-AD5262C85907}"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Work-life balance" colHeaderCaption="Attrition">
  <location ref="B33:C38" firstHeaderRow="1" firstDataRow="1" firstDataCol="1"/>
  <pivotFields count="80">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10">
        <item x="4"/>
        <item x="8"/>
        <item x="2"/>
        <item x="5"/>
        <item x="3"/>
        <item x="7"/>
        <item x="1"/>
        <item x="0"/>
        <item x="6"/>
        <item t="default"/>
      </items>
    </pivotField>
    <pivotField showAll="0"/>
    <pivotField showAll="0" sortType="descending">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
        <item x="0"/>
        <item x="3"/>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3"/>
        <item x="2"/>
        <item x="0"/>
        <item x="1"/>
        <item x="4"/>
        <item t="default"/>
      </items>
    </pivotField>
    <pivotField showAll="0"/>
    <pivotField showAll="0"/>
    <pivotField showAll="0"/>
    <pivotField showAll="0"/>
    <pivotField showAll="0"/>
    <pivotField showAll="0"/>
    <pivotField showAll="0"/>
    <pivotField showAll="0"/>
    <pivotField dataField="1" showAll="0"/>
    <pivotField showAll="0"/>
  </pivotFields>
  <rowFields count="1">
    <field x="42"/>
  </rowFields>
  <rowItems count="5">
    <i>
      <x/>
    </i>
    <i>
      <x v="1"/>
    </i>
    <i>
      <x v="3"/>
    </i>
    <i>
      <x v="2"/>
    </i>
    <i t="grand">
      <x/>
    </i>
  </rowItems>
  <colItems count="1">
    <i/>
  </colItems>
  <dataFields count="1">
    <dataField name="Average of Attrition" fld="78" subtotal="average" baseField="22" baseItem="1" numFmtId="164"/>
  </dataFields>
  <formats count="2">
    <format dxfId="52">
      <pivotArea collapsedLevelsAreSubtotals="1" fieldPosition="0">
        <references count="1">
          <reference field="42" count="1">
            <x v="0"/>
          </reference>
        </references>
      </pivotArea>
    </format>
    <format dxfId="51">
      <pivotArea collapsedLevelsAreSubtotals="1" fieldPosition="0">
        <references count="1">
          <reference field="42" count="1">
            <x v="0"/>
          </reference>
        </references>
      </pivotArea>
    </format>
  </formats>
  <chartFormats count="4">
    <chartFormat chart="3" format="18" series="1">
      <pivotArea type="data" outline="0" fieldPosition="0">
        <references count="1">
          <reference field="4294967294" count="1" selected="0">
            <x v="0"/>
          </reference>
        </references>
      </pivotArea>
    </chartFormat>
    <chartFormat chart="5" format="2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A24CE4-0E60-42D2-8538-625150BC76A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motion Status" colHeaderCaption="Attrition">
  <location ref="L83:L84" firstHeaderRow="1" firstDataRow="1" firstDataCol="0"/>
  <pivotFields count="80">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items count="5">
        <item x="1"/>
        <item x="3"/>
        <item x="0"/>
        <item x="2"/>
        <item t="default"/>
      </items>
    </pivotField>
    <pivotField showAll="0">
      <items count="3">
        <item x="0"/>
        <item x="1"/>
        <item t="default"/>
      </items>
    </pivotField>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3"/>
        <item x="1"/>
        <item x="2"/>
        <item t="default"/>
      </items>
    </pivotField>
    <pivotField dataField="1"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3"/>
        <item x="2"/>
        <item x="0"/>
        <item x="1"/>
        <item x="4"/>
        <item t="default"/>
      </items>
    </pivotField>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YearsAtCompany" fld="43" subtotal="average" baseField="0" baseItem="0" numFmtId="1"/>
  </dataFields>
  <formats count="1">
    <format dxfId="5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C12B17-D16B-4E3F-AAA1-DE1FEF54C563}"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Job Satisfaction" colHeaderCaption="Attrition">
  <location ref="L3:M8" firstHeaderRow="1" firstDataRow="1" firstDataCol="1"/>
  <pivotFields count="80">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10">
        <item x="4"/>
        <item x="8"/>
        <item x="2"/>
        <item x="5"/>
        <item x="3"/>
        <item x="7"/>
        <item x="1"/>
        <item x="0"/>
        <item x="6"/>
        <item t="default"/>
      </items>
    </pivotField>
    <pivotField showAll="0"/>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3"/>
        <item x="2"/>
        <item x="0"/>
        <item x="1"/>
        <item x="4"/>
        <item t="default"/>
      </items>
    </pivotField>
    <pivotField showAll="0"/>
    <pivotField showAll="0"/>
    <pivotField showAll="0"/>
    <pivotField showAll="0"/>
    <pivotField showAll="0"/>
    <pivotField showAll="0"/>
    <pivotField showAll="0"/>
    <pivotField showAll="0"/>
    <pivotField dataField="1" showAll="0"/>
    <pivotField showAll="0"/>
  </pivotFields>
  <rowFields count="1">
    <field x="22"/>
  </rowFields>
  <rowItems count="5">
    <i>
      <x v="1"/>
    </i>
    <i>
      <x/>
    </i>
    <i>
      <x v="2"/>
    </i>
    <i>
      <x v="3"/>
    </i>
    <i t="grand">
      <x/>
    </i>
  </rowItems>
  <colItems count="1">
    <i/>
  </colItems>
  <dataFields count="1">
    <dataField name="Average of Attrition" fld="78" subtotal="average" baseField="22" baseItem="1" numFmtId="164"/>
  </dataFields>
  <formats count="2">
    <format dxfId="55">
      <pivotArea collapsedLevelsAreSubtotals="1" fieldPosition="0">
        <references count="1">
          <reference field="22" count="1">
            <x v="1"/>
          </reference>
        </references>
      </pivotArea>
    </format>
    <format dxfId="54">
      <pivotArea collapsedLevelsAreSubtotals="1" fieldPosition="0">
        <references count="1">
          <reference field="22" count="1">
            <x v="1"/>
          </reference>
        </references>
      </pivotArea>
    </format>
  </formats>
  <chartFormats count="2">
    <chartFormat chart="5" format="21" series="1">
      <pivotArea type="data" outline="0" fieldPosition="0">
        <references count="1">
          <reference field="4294967294" count="1" selected="0">
            <x v="0"/>
          </reference>
        </references>
      </pivotArea>
    </chartFormat>
    <chartFormat chart="7" format="2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F0D721-34AA-438C-B25E-20E4DF15A71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Overtime" colHeaderCaption="Attrition">
  <location ref="B3:H8" firstHeaderRow="1" firstDataRow="3" firstDataCol="1"/>
  <pivotFields count="80">
    <pivotField showAll="0"/>
    <pivotField axis="axisCol"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items count="4">
        <item x="2"/>
        <item x="1"/>
        <item x="0"/>
        <item t="default"/>
      </items>
    </pivotField>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3"/>
        <item x="2"/>
        <item x="0"/>
        <item x="1"/>
        <item x="4"/>
        <item t="default"/>
      </items>
    </pivotField>
    <pivotField showAll="0"/>
    <pivotField showAll="0"/>
    <pivotField showAll="0"/>
    <pivotField showAll="0"/>
    <pivotField showAll="0"/>
    <pivotField showAll="0"/>
    <pivotField showAll="0"/>
    <pivotField showAll="0"/>
    <pivotField showAll="0"/>
    <pivotField showAll="0"/>
  </pivotFields>
  <rowFields count="1">
    <field x="29"/>
  </rowFields>
  <rowItems count="3">
    <i>
      <x/>
    </i>
    <i>
      <x v="1"/>
    </i>
    <i t="grand">
      <x/>
    </i>
  </rowItems>
  <colFields count="2">
    <field x="1"/>
    <field x="-2"/>
  </colFields>
  <colItems count="6">
    <i>
      <x/>
      <x/>
    </i>
    <i r="1" i="1">
      <x v="1"/>
    </i>
    <i>
      <x v="1"/>
      <x/>
    </i>
    <i r="1" i="1">
      <x v="1"/>
    </i>
    <i t="grand">
      <x/>
    </i>
    <i t="grand" i="1">
      <x/>
    </i>
  </colItems>
  <dataFields count="2">
    <dataField name="Employees" fld="11" subtotal="count" baseField="29" baseItem="0"/>
    <dataField name="%" fld="11" subtotal="count" showDataAs="percentOfRow" baseField="29" baseItem="0" numFmtId="10"/>
  </dataFields>
  <formats count="4">
    <format dxfId="59">
      <pivotArea collapsedLevelsAreSubtotals="1" fieldPosition="0">
        <references count="3">
          <reference field="4294967294" count="1" selected="0">
            <x v="1"/>
          </reference>
          <reference field="1" count="1" selected="0">
            <x v="0"/>
          </reference>
          <reference field="29" count="1">
            <x v="0"/>
          </reference>
        </references>
      </pivotArea>
    </format>
    <format dxfId="58">
      <pivotArea collapsedLevelsAreSubtotals="1" fieldPosition="0">
        <references count="3">
          <reference field="4294967294" count="1" selected="0">
            <x v="1"/>
          </reference>
          <reference field="1" count="1" selected="0">
            <x v="0"/>
          </reference>
          <reference field="29" count="1">
            <x v="1"/>
          </reference>
        </references>
      </pivotArea>
    </format>
    <format dxfId="57">
      <pivotArea collapsedLevelsAreSubtotals="1" fieldPosition="0">
        <references count="3">
          <reference field="4294967294" count="1" selected="0">
            <x v="1"/>
          </reference>
          <reference field="1" count="1" selected="0">
            <x v="1"/>
          </reference>
          <reference field="29" count="1">
            <x v="0"/>
          </reference>
        </references>
      </pivotArea>
    </format>
    <format dxfId="56">
      <pivotArea collapsedLevelsAreSubtotals="1" fieldPosition="0">
        <references count="3">
          <reference field="4294967294" count="1" selected="0">
            <x v="1"/>
          </reference>
          <reference field="1" count="1" selected="0">
            <x v="1"/>
          </reference>
          <reference field="29" count="1">
            <x v="1"/>
          </reference>
        </references>
      </pivotArea>
    </format>
  </formats>
  <chartFormats count="14">
    <chartFormat chart="2" format="7" series="1">
      <pivotArea type="data" outline="0" fieldPosition="0">
        <references count="1">
          <reference field="1" count="1" selected="0">
            <x v="0"/>
          </reference>
        </references>
      </pivotArea>
    </chartFormat>
    <chartFormat chart="2" format="8" series="1">
      <pivotArea type="data" outline="0" fieldPosition="0">
        <references count="1">
          <reference field="1" count="1" selected="0">
            <x v="1"/>
          </reference>
        </references>
      </pivotArea>
    </chartFormat>
    <chartFormat chart="2" format="9" series="1">
      <pivotArea type="data" outline="0" fieldPosition="0">
        <references count="2">
          <reference field="4294967294" count="1" selected="0">
            <x v="0"/>
          </reference>
          <reference field="1" count="1" selected="0">
            <x v="1"/>
          </reference>
        </references>
      </pivotArea>
    </chartFormat>
    <chartFormat chart="2" format="10" series="1">
      <pivotArea type="data" outline="0" fieldPosition="0">
        <references count="2">
          <reference field="4294967294" count="1" selected="0">
            <x v="1"/>
          </reference>
          <reference field="1" count="1" selected="0">
            <x v="1"/>
          </reference>
        </references>
      </pivotArea>
    </chartFormat>
    <chartFormat chart="2" format="11" series="1">
      <pivotArea type="data" outline="0" fieldPosition="0">
        <references count="2">
          <reference field="4294967294" count="1" selected="0">
            <x v="0"/>
          </reference>
          <reference field="1" count="1" selected="0">
            <x v="0"/>
          </reference>
        </references>
      </pivotArea>
    </chartFormat>
    <chartFormat chart="2" format="12" series="1">
      <pivotArea type="data" outline="0" fieldPosition="0">
        <references count="2">
          <reference field="4294967294" count="1" selected="0">
            <x v="1"/>
          </reference>
          <reference field="1" count="1" selected="0">
            <x v="0"/>
          </reference>
        </references>
      </pivotArea>
    </chartFormat>
    <chartFormat chart="15" format="17" series="1">
      <pivotArea type="data" outline="0" fieldPosition="0">
        <references count="2">
          <reference field="4294967294" count="1" selected="0">
            <x v="0"/>
          </reference>
          <reference field="1" count="1" selected="0">
            <x v="0"/>
          </reference>
        </references>
      </pivotArea>
    </chartFormat>
    <chartFormat chart="15" format="18" series="1">
      <pivotArea type="data" outline="0" fieldPosition="0">
        <references count="2">
          <reference field="4294967294" count="1" selected="0">
            <x v="1"/>
          </reference>
          <reference field="1" count="1" selected="0">
            <x v="0"/>
          </reference>
        </references>
      </pivotArea>
    </chartFormat>
    <chartFormat chart="15" format="19" series="1">
      <pivotArea type="data" outline="0" fieldPosition="0">
        <references count="2">
          <reference field="4294967294" count="1" selected="0">
            <x v="0"/>
          </reference>
          <reference field="1" count="1" selected="0">
            <x v="1"/>
          </reference>
        </references>
      </pivotArea>
    </chartFormat>
    <chartFormat chart="15" format="20" series="1">
      <pivotArea type="data" outline="0" fieldPosition="0">
        <references count="2">
          <reference field="4294967294" count="1" selected="0">
            <x v="1"/>
          </reference>
          <reference field="1" count="1" selected="0">
            <x v="1"/>
          </reference>
        </references>
      </pivotArea>
    </chartFormat>
    <chartFormat chart="15" format="21" series="1">
      <pivotArea type="data" grandCol="1" outline="0" fieldPosition="0">
        <references count="1">
          <reference field="4294967294" count="1" selected="0">
            <x v="0"/>
          </reference>
        </references>
      </pivotArea>
    </chartFormat>
    <chartFormat chart="15" format="22" series="1">
      <pivotArea type="data" grandCol="1" outline="0" fieldPosition="0">
        <references count="1">
          <reference field="4294967294" count="1" selected="0">
            <x v="1"/>
          </reference>
        </references>
      </pivotArea>
    </chartFormat>
    <chartFormat chart="2" format="13" series="1">
      <pivotArea type="data" grandCol="1" outline="0" fieldPosition="0">
        <references count="1">
          <reference field="4294967294" count="1" selected="0">
            <x v="0"/>
          </reference>
        </references>
      </pivotArea>
    </chartFormat>
    <chartFormat chart="2" format="14" series="1">
      <pivotArea type="data" grandCol="1"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BEBF97-7C05-4662-B17D-2B55E912D37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romotion Status" colHeaderCaption="Attrition">
  <location ref="L59:M63" firstHeaderRow="1" firstDataRow="1" firstDataCol="1"/>
  <pivotFields count="80">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showAll="0"/>
    <pivotField showAll="0"/>
    <pivotField showAll="0"/>
    <pivotField showAll="0">
      <items count="10">
        <item x="4"/>
        <item x="8"/>
        <item x="2"/>
        <item x="5"/>
        <item x="3"/>
        <item x="7"/>
        <item x="1"/>
        <item x="0"/>
        <item x="6"/>
        <item t="default"/>
      </items>
    </pivotField>
    <pivotField showAll="0"/>
    <pivotField showAll="0" sortType="descending">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sortType="descending">
      <items count="5">
        <item x="0"/>
        <item x="3"/>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3"/>
        <item x="2"/>
        <item x="0"/>
        <item x="1"/>
        <item x="4"/>
        <item t="default"/>
      </items>
    </pivotField>
    <pivotField showAll="0"/>
    <pivotField showAll="0"/>
    <pivotField showAll="0"/>
    <pivotField showAll="0"/>
    <pivotField showAll="0"/>
    <pivotField showAll="0"/>
    <pivotField showAll="0"/>
    <pivotField showAll="0"/>
    <pivotField dataField="1" showAll="0"/>
    <pivotField showAll="0"/>
  </pivotFields>
  <rowFields count="1">
    <field x="47"/>
  </rowFields>
  <rowItems count="4">
    <i>
      <x v="2"/>
    </i>
    <i>
      <x v="1"/>
    </i>
    <i>
      <x/>
    </i>
    <i t="grand">
      <x/>
    </i>
  </rowItems>
  <colItems count="1">
    <i/>
  </colItems>
  <dataFields count="1">
    <dataField name="Average of Attrition" fld="78" subtotal="average" baseField="22" baseItem="1" numFmtId="164"/>
  </dataFields>
  <chartFormats count="6">
    <chartFormat chart="3" format="18" series="1">
      <pivotArea type="data" outline="0" fieldPosition="0">
        <references count="1">
          <reference field="4294967294" count="1" selected="0">
            <x v="0"/>
          </reference>
        </references>
      </pivotArea>
    </chartFormat>
    <chartFormat chart="5" format="2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E6D5C7-69C9-410E-BBDB-361BE6FA7CD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Environment Satisfaction" colHeaderCaption="Attrition">
  <location ref="B59:C64" firstHeaderRow="1" firstDataRow="1" firstDataCol="1"/>
  <pivotFields count="80">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showAll="0"/>
    <pivotField showAll="0"/>
    <pivotField showAll="0"/>
    <pivotField showAll="0">
      <items count="10">
        <item x="4"/>
        <item x="8"/>
        <item x="2"/>
        <item x="5"/>
        <item x="3"/>
        <item x="7"/>
        <item x="1"/>
        <item x="0"/>
        <item x="6"/>
        <item t="default"/>
      </items>
    </pivotField>
    <pivotField showAll="0"/>
    <pivotField showAll="0" sortType="descending">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sortType="descending">
      <items count="5">
        <item x="0"/>
        <item x="3"/>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3"/>
        <item x="2"/>
        <item x="0"/>
        <item x="1"/>
        <item x="4"/>
        <item t="default"/>
      </items>
    </pivotField>
    <pivotField showAll="0"/>
    <pivotField showAll="0"/>
    <pivotField showAll="0"/>
    <pivotField showAll="0"/>
    <pivotField showAll="0"/>
    <pivotField showAll="0"/>
    <pivotField showAll="0"/>
    <pivotField showAll="0"/>
    <pivotField dataField="1" showAll="0"/>
    <pivotField showAll="0"/>
  </pivotFields>
  <rowFields count="1">
    <field x="13"/>
  </rowFields>
  <rowItems count="5">
    <i>
      <x v="1"/>
    </i>
    <i>
      <x v="2"/>
    </i>
    <i>
      <x/>
    </i>
    <i>
      <x v="3"/>
    </i>
    <i t="grand">
      <x/>
    </i>
  </rowItems>
  <colItems count="1">
    <i/>
  </colItems>
  <dataFields count="1">
    <dataField name="Average of Attrition" fld="78" subtotal="average" baseField="22" baseItem="1" numFmtId="164"/>
  </dataFields>
  <formats count="1">
    <format dxfId="60">
      <pivotArea collapsedLevelsAreSubtotals="1" fieldPosition="0">
        <references count="1">
          <reference field="13" count="1">
            <x v="1"/>
          </reference>
        </references>
      </pivotArea>
    </format>
  </formats>
  <chartFormats count="5">
    <chartFormat chart="3" format="18" series="1">
      <pivotArea type="data" outline="0" fieldPosition="0">
        <references count="1">
          <reference field="4294967294" count="1" selected="0">
            <x v="0"/>
          </reference>
        </references>
      </pivotArea>
    </chartFormat>
    <chartFormat chart="5" format="2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659654-FC6E-402E-AA38-0A71C909DE1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Monthly Income" colHeaderCaption="Attrition">
  <location ref="L33:M37" firstHeaderRow="1" firstDataRow="1" firstDataCol="1"/>
  <pivotFields count="80">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10">
        <item x="4"/>
        <item x="8"/>
        <item x="2"/>
        <item x="5"/>
        <item x="3"/>
        <item x="7"/>
        <item x="1"/>
        <item x="0"/>
        <item x="6"/>
        <item t="default"/>
      </items>
    </pivotField>
    <pivotField showAll="0"/>
    <pivotField showAll="0" sortType="descending">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3"/>
        <item x="1"/>
        <item x="2"/>
        <item t="default"/>
      </items>
    </pivotField>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3"/>
        <item x="2"/>
        <item x="0"/>
        <item x="1"/>
        <item x="4"/>
        <item t="default"/>
      </items>
    </pivotField>
    <pivotField showAll="0"/>
    <pivotField showAll="0"/>
    <pivotField showAll="0"/>
    <pivotField showAll="0"/>
    <pivotField showAll="0"/>
    <pivotField showAll="0"/>
    <pivotField showAll="0"/>
    <pivotField showAll="0"/>
    <pivotField dataField="1" showAll="0"/>
    <pivotField showAll="0"/>
  </pivotFields>
  <rowFields count="1">
    <field x="25"/>
  </rowFields>
  <rowItems count="4">
    <i>
      <x v="1"/>
    </i>
    <i>
      <x v="2"/>
    </i>
    <i>
      <x/>
    </i>
    <i t="grand">
      <x/>
    </i>
  </rowItems>
  <colItems count="1">
    <i/>
  </colItems>
  <dataFields count="1">
    <dataField name="Average of Attrition" fld="78" subtotal="average" baseField="22" baseItem="1" numFmtId="164"/>
  </dataFields>
  <formats count="1">
    <format dxfId="61">
      <pivotArea collapsedLevelsAreSubtotals="1" fieldPosition="0">
        <references count="1">
          <reference field="25" count="1">
            <x v="1"/>
          </reference>
        </references>
      </pivotArea>
    </format>
  </formats>
  <chartFormats count="6">
    <chartFormat chart="3" format="18" series="1">
      <pivotArea type="data" outline="0" fieldPosition="0">
        <references count="1">
          <reference field="4294967294" count="1" selected="0">
            <x v="0"/>
          </reference>
        </references>
      </pivotArea>
    </chartFormat>
    <chartFormat chart="5" format="2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DFD6D38-2332-4137-8A46-B0ECD2EF601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Job Role" colHeaderCaption="Attrition">
  <location ref="L92:M102" firstHeaderRow="1" firstDataRow="1" firstDataCol="1"/>
  <pivotFields count="80">
    <pivotField showAll="0"/>
    <pivotField showAll="0"/>
    <pivotField showAll="0">
      <items count="4">
        <item x="2"/>
        <item x="1"/>
        <item x="0"/>
        <item t="default"/>
      </items>
    </pivotField>
    <pivotField showAll="0"/>
    <pivotField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showAll="0"/>
    <pivotField showAll="0"/>
    <pivotField showAll="0"/>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sortType="descending">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sortType="descending">
      <items count="5">
        <item x="0"/>
        <item x="3"/>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3"/>
        <item x="2"/>
        <item x="0"/>
        <item x="1"/>
        <item x="4"/>
        <item t="default"/>
      </items>
    </pivotField>
    <pivotField showAll="0"/>
    <pivotField showAll="0"/>
    <pivotField showAll="0"/>
    <pivotField showAll="0"/>
    <pivotField showAll="0"/>
    <pivotField showAll="0"/>
    <pivotField showAll="0"/>
    <pivotField showAll="0"/>
    <pivotField dataField="1" showAll="0"/>
    <pivotField showAll="0"/>
  </pivotFields>
  <rowFields count="1">
    <field x="20"/>
  </rowFields>
  <rowItems count="10">
    <i>
      <x v="8"/>
    </i>
    <i>
      <x v="2"/>
    </i>
    <i>
      <x v="1"/>
    </i>
    <i>
      <x v="7"/>
    </i>
    <i>
      <x v="6"/>
    </i>
    <i>
      <x v="4"/>
    </i>
    <i>
      <x/>
    </i>
    <i>
      <x v="3"/>
    </i>
    <i>
      <x v="5"/>
    </i>
    <i t="grand">
      <x/>
    </i>
  </rowItems>
  <colItems count="1">
    <i/>
  </colItems>
  <dataFields count="1">
    <dataField name="Average of Attrition" fld="78" subtotal="average" baseField="22" baseItem="1" numFmtId="164"/>
  </dataFields>
  <chartFormats count="7">
    <chartFormat chart="3" format="18" series="1">
      <pivotArea type="data" outline="0" fieldPosition="0">
        <references count="1">
          <reference field="4294967294" count="1" selected="0">
            <x v="0"/>
          </reference>
        </references>
      </pivotArea>
    </chartFormat>
    <chartFormat chart="5" format="2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2">
  <a r="1471">
    <v t="r">1</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i">2</v>
  </a>
  <a r="1471">
    <v t="r">1</v>
    <v t="r">1</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i">2</v>
  </a>
</arrayData>
</file>

<file path=xl/richData/rdrichvalue.xml><?xml version="1.0" encoding="utf-8"?>
<rvData xmlns="http://schemas.microsoft.com/office/spreadsheetml/2017/richdata" count="8">
  <rv s="0">
    <v>0</v>
    <v>8</v>
    <v>1469</v>
    <v>5</v>
  </rv>
  <rv s="1">
    <v>8</v>
    <v>1</v>
  </rv>
  <rv s="0">
    <v>0</v>
    <v>8</v>
    <v>1</v>
    <v>5</v>
  </rv>
  <rv s="0">
    <v>0</v>
    <v>8</v>
    <v>15</v>
    <v>5</v>
  </rv>
  <rv s="0">
    <v>0</v>
    <v>8</v>
    <v>36</v>
    <v>5</v>
  </rv>
  <rv s="2">
    <v>0</v>
  </rv>
  <rv s="2">
    <v>1</v>
  </rv>
  <rv s="3">
    <v>{06714BC7-5DE4-4808-9F82-9B1D907E2797}</v>
    <v>0</v>
    <v>0</v>
    <v>5</v>
    <v>5</v>
    <v>5</v>
    <v>5</v>
    <v>5</v>
    <v>6</v>
    <v>5</v>
    <v>5</v>
    <v>5</v>
    <v>5</v>
    <v>5</v>
    <v>5</v>
    <v>5</v>
    <v>5</v>
    <v>5</v>
    <v>5</v>
    <v>5</v>
    <v>5</v>
    <v>5</v>
  </rv>
</rvData>
</file>

<file path=xl/richData/rdrichvaluestructure.xml><?xml version="1.0" encoding="utf-8"?>
<rvStructures xmlns="http://schemas.microsoft.com/office/spreadsheetml/2017/richdata" count="4">
  <s t="_error">
    <k n="colOffset" t="i"/>
    <k n="errorType" t="i"/>
    <k n="rwOffset" t="i"/>
    <k n="subType" t="i"/>
  </s>
  <s t="_error">
    <k n="errorType" t="i"/>
    <k n="propagated" t="b"/>
  </s>
  <s t="_array">
    <k n="array" t="a"/>
  </s>
  <s t="_datasourcecontainer">
    <k n="%XLUID" t="s"/>
    <k n="_CRID" t="i"/>
    <k n="_Display" t="spb"/>
    <k n="confirm" t="r"/>
    <k n="confirm2" t="r"/>
    <k n="confirm3" t="r"/>
    <k n="confirm4" t="r"/>
    <k n="confirm5" t="r"/>
    <k n="Minmax_Loyalty" t="r"/>
    <k n="proper_businesstravel" t="r"/>
    <k n="proper_department" t="r"/>
    <k n="proper_educationfield" t="r"/>
    <k n="proper_jobrole" t="r"/>
    <k n="proper_marital_status" t="r"/>
    <k n="trim_unique_attrition" t="r"/>
    <k n="trim_unique_Busstravel" t="r"/>
    <k n="trim_unique_department" t="r"/>
    <k n="trim_unique_edufield" t="r"/>
    <k n="trim_unique_jobrole" t="r"/>
    <k n="trim_unique_maritelstatus" t="r"/>
    <k n="uniq_Promotion" t="r"/>
    <k n="Years_at_company" t="r"/>
  </s>
</rvStructures>
</file>

<file path=xl/richData/rdsupportingpropertybag.xml><?xml version="1.0" encoding="utf-8"?>
<supportingPropertyBags xmlns="http://schemas.microsoft.com/office/spreadsheetml/2017/richdata2">
  <spbArrays count="1">
    <a count="22">
      <v t="s">proper_marital_status</v>
      <v t="s">confirm</v>
      <v t="s">proper_jobrole</v>
      <v t="s">confirm2</v>
      <v t="s">proper_educationfield</v>
      <v t="s">confirm3</v>
      <v t="s">proper_department</v>
      <v t="s">confirm4</v>
      <v t="s">proper_businesstravel</v>
      <v t="s">confirm5</v>
      <v t="s">trim_unique_Busstravel</v>
      <v t="s">trim_unique_department</v>
      <v t="s">trim_unique_edufield</v>
      <v t="s">trim_unique_jobrole</v>
      <v t="s">trim_unique_maritelstatus</v>
      <v t="s">trim_unique_attrition</v>
      <v t="s">uniq_Promotion</v>
      <v t="s">Years_at_company</v>
      <v t="s">Minmax_Loyalty</v>
      <v t="s">_CRID</v>
      <v t="s">%XLUID</v>
      <v t="s">_Display</v>
    </a>
  </spbArrays>
  <spbData count="1">
    <spb s="0">
      <v>0</v>
    </spb>
  </spbData>
</supportingPropertyBags>
</file>

<file path=xl/richData/rdsupportingpropertybagstructure.xml><?xml version="1.0" encoding="utf-8"?>
<spbStructures xmlns="http://schemas.microsoft.com/office/spreadsheetml/2017/richdata2" count="1">
  <s>
    <k n="^Order" t="spba"/>
  </s>
</spb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4DE093A-7C47-421B-A7F1-71BDB1434180}" sourceName="Department">
  <pivotTables>
    <pivotTable tabId="4" name="PivotTable12"/>
    <pivotTable tabId="4" name="PivotTable1"/>
    <pivotTable tabId="4" name="PivotTable18"/>
    <pivotTable tabId="4" name="PivotTable2"/>
    <pivotTable tabId="4" name="PivotTable3"/>
    <pivotTable tabId="4" name="PivotTable4"/>
    <pivotTable tabId="4" name="PivotTable5"/>
    <pivotTable tabId="4" name="PivotTable6"/>
    <pivotTable tabId="4" name="PivotTable9"/>
  </pivotTables>
  <data>
    <tabular pivotCacheId="130896222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2FAFE95-3539-4AB0-A2FE-1FAC45D596AB}" sourceName="Gender">
  <pivotTables>
    <pivotTable tabId="4" name="PivotTable12"/>
    <pivotTable tabId="4" name="PivotTable1"/>
    <pivotTable tabId="4" name="PivotTable18"/>
    <pivotTable tabId="4" name="PivotTable2"/>
    <pivotTable tabId="4" name="PivotTable3"/>
    <pivotTable tabId="4" name="PivotTable4"/>
    <pivotTable tabId="4" name="PivotTable5"/>
    <pivotTable tabId="4" name="PivotTable6"/>
    <pivotTable tabId="4" name="PivotTable9"/>
  </pivotTables>
  <data>
    <tabular pivotCacheId="130896222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162F9CB5-FDC8-4134-8B32-3B0A7D703B17}" sourceName="JobRole">
  <pivotTables>
    <pivotTable tabId="4" name="PivotTable12"/>
    <pivotTable tabId="4" name="PivotTable1"/>
    <pivotTable tabId="4" name="PivotTable18"/>
    <pivotTable tabId="4" name="PivotTable2"/>
    <pivotTable tabId="4" name="PivotTable3"/>
    <pivotTable tabId="4" name="PivotTable4"/>
    <pivotTable tabId="4" name="PivotTable5"/>
    <pivotTable tabId="4" name="PivotTable6"/>
    <pivotTable tabId="4" name="PivotTable9"/>
  </pivotTables>
  <data>
    <tabular pivotCacheId="1308962228">
      <items count="9">
        <i x="4" s="1"/>
        <i x="8" s="1"/>
        <i x="2" s="1"/>
        <i x="5" s="1"/>
        <i x="3" s="1"/>
        <i x="7" s="1"/>
        <i x="1" s="1"/>
        <i x="0"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C208734A-D562-4097-AA0C-3A240396E852}" sourceName="AgeGroup">
  <pivotTables>
    <pivotTable tabId="4" name="PivotTable12"/>
    <pivotTable tabId="4" name="PivotTable1"/>
    <pivotTable tabId="4" name="PivotTable18"/>
    <pivotTable tabId="4" name="PivotTable2"/>
    <pivotTable tabId="4" name="PivotTable3"/>
    <pivotTable tabId="4" name="PivotTable4"/>
    <pivotTable tabId="4" name="PivotTable5"/>
    <pivotTable tabId="4" name="PivotTable6"/>
    <pivotTable tabId="4" name="PivotTable9"/>
  </pivotTables>
  <data>
    <tabular pivotCacheId="1308962228">
      <items count="5">
        <i x="3" s="1"/>
        <i x="2" s="1"/>
        <i x="0" s="1"/>
        <i x="1"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4A02DD44-7571-4F5A-A528-A742D59D5F56}" sourceName="BusinessTravel">
  <pivotTables>
    <pivotTable tabId="4" name="PivotTable12"/>
    <pivotTable tabId="4" name="PivotTable1"/>
    <pivotTable tabId="4" name="PivotTable18"/>
    <pivotTable tabId="4" name="PivotTable2"/>
    <pivotTable tabId="4" name="PivotTable3"/>
    <pivotTable tabId="4" name="PivotTable4"/>
    <pivotTable tabId="4" name="PivotTable5"/>
    <pivotTable tabId="4" name="PivotTable6"/>
    <pivotTable tabId="4" name="PivotTable9"/>
  </pivotTables>
  <data>
    <tabular pivotCacheId="1308962228">
      <items count="3">
        <i x="2"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49A7DB60-1C80-483B-92EB-3D2E2975976B}" sourceName="MaritalStatus">
  <pivotTables>
    <pivotTable tabId="4" name="PivotTable12"/>
    <pivotTable tabId="4" name="PivotTable1"/>
    <pivotTable tabId="4" name="PivotTable18"/>
    <pivotTable tabId="4" name="PivotTable2"/>
    <pivotTable tabId="4" name="PivotTable3"/>
    <pivotTable tabId="4" name="PivotTable4"/>
    <pivotTable tabId="4" name="PivotTable5"/>
    <pivotTable tabId="4" name="PivotTable6"/>
    <pivotTable tabId="4" name="PivotTable9"/>
  </pivotTables>
  <data>
    <tabular pivotCacheId="1308962228">
      <items count="3">
        <i x="2" s="1"/>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57191183-6B88-4287-9882-CAE6AD87F60D}" sourceName="OverTime">
  <pivotTables>
    <pivotTable tabId="4" name="PivotTable12"/>
    <pivotTable tabId="4" name="PivotTable1"/>
    <pivotTable tabId="4" name="PivotTable18"/>
    <pivotTable tabId="4" name="PivotTable2"/>
    <pivotTable tabId="4" name="PivotTable3"/>
    <pivotTable tabId="4" name="PivotTable4"/>
    <pivotTable tabId="4" name="PivotTable5"/>
    <pivotTable tabId="4" name="PivotTable6"/>
    <pivotTable tabId="4" name="PivotTable9"/>
  </pivotTables>
  <data>
    <tabular pivotCacheId="1308962228">
      <items count="2">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tion_status" xr10:uid="{673C4841-2E94-42DB-8381-A15075B661E1}" sourceName="promotion_status">
  <pivotTables>
    <pivotTable tabId="4" name="PivotTable12"/>
    <pivotTable tabId="4" name="PivotTable1"/>
    <pivotTable tabId="4" name="PivotTable18"/>
    <pivotTable tabId="4" name="PivotTable2"/>
    <pivotTable tabId="4" name="PivotTable3"/>
    <pivotTable tabId="4" name="PivotTable4"/>
    <pivotTable tabId="4" name="PivotTable5"/>
    <pivotTable tabId="4" name="PivotTable6"/>
    <pivotTable tabId="4" name="PivotTable9"/>
  </pivotTables>
  <data>
    <tabular pivotCacheId="1308962228">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0FF6DFE-FE28-4315-AEE7-945B7E1F7A68}" cache="Slicer_Department" caption="Department" rowHeight="247650"/>
  <slicer name="Gender" xr10:uid="{8B93D766-4692-40F6-BF60-E3B1E8A2970D}" cache="Slicer_Gender" caption="Gender" rowHeight="247650"/>
  <slicer name="JobRole" xr10:uid="{3967C346-EDBB-4280-818C-71570ECB3F16}" cache="Slicer_JobRole" caption="JobRole" startItem="3" rowHeight="247650"/>
  <slicer name="AgeGroup" xr10:uid="{9A7D6614-CA38-4F11-B77A-EA684C574FB3}" cache="Slicer_AgeGroup" caption="AgeGroup" rowHeight="247650"/>
  <slicer name="BusinessTravel" xr10:uid="{0E35A720-26A7-4E5F-88EE-C06141779138}" cache="Slicer_BusinessTravel" caption="BusinessTravel" rowHeight="247650"/>
  <slicer name="MaritalStatus" xr10:uid="{34A8DF0C-69BE-47C8-B0A5-34A968E44254}" cache="Slicer_MaritalStatus" caption="MaritalStatus" rowHeight="247650"/>
  <slicer name="OverTime" xr10:uid="{B1776649-C4AF-4D8F-A621-A07D3E70E298}" cache="Slicer_OverTime" caption="OverTime" rowHeight="247650"/>
  <slicer name="promotion_status" xr10:uid="{0B0217C5-919B-4431-84A7-E1175FE2620D}" cache="Slicer_promotion_status" caption="promotion_status"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A7D4EF-8310-4B5C-B0F8-53B944ED00C5}" name="tblemployee" displayName="tblemployee" ref="A1:CB1471" totalsRowShown="0">
  <autoFilter ref="A1:CB1471" xr:uid="{0BA7D4EF-8310-4B5C-B0F8-53B944ED00C5}">
    <filterColumn colId="4">
      <filters>
        <filter val="Human Resources"/>
      </filters>
    </filterColumn>
  </autoFilter>
  <tableColumns count="80">
    <tableColumn id="1" xr3:uid="{91E276FE-C910-471B-80A2-62F39ECECC8E}" name="Age"/>
    <tableColumn id="2" xr3:uid="{F1498306-4EBB-493C-A6F2-BB802796D11D}" name="Attrition"/>
    <tableColumn id="3" xr3:uid="{2650C952-F0E5-4F86-ACC0-351B4DEA7430}" name="BusinessTravel"/>
    <tableColumn id="4" xr3:uid="{FAB9C6FC-1A49-48F8-B895-68B48382D27D}" name="DailyRate"/>
    <tableColumn id="5" xr3:uid="{28CDDB4A-52C1-438C-B143-101EAB9F23A6}" name="Department"/>
    <tableColumn id="6" xr3:uid="{BF7EAE41-0DC4-4C2B-912B-E63864F2D06B}" name="DistanceFromHome"/>
    <tableColumn id="7" xr3:uid="{5D48A999-C8CF-447E-95FA-6933415FA1AE}" name="Distance_Name">
      <calculatedColumnFormula array="1">_xlfn.IFS(
F2 &lt;= 10, "Near",
F2 &lt;= 20, "Far",
TRUE, "Very Far")</calculatedColumnFormula>
    </tableColumn>
    <tableColumn id="8" xr3:uid="{746A3F3E-A86C-47CF-A192-709D5CA7887C}" name="Education"/>
    <tableColumn id="9" xr3:uid="{20C441FF-A694-4EF9-B8C5-842EA4E38813}" name="Edu_Name">
      <calculatedColumnFormula>_xlfn.XLOOKUP(H2,Lookup!C:C,Lookup!D:D)</calculatedColumnFormula>
    </tableColumn>
    <tableColumn id="10" xr3:uid="{A1882A6F-7954-490F-8C4C-FC9C4DB74FAD}" name="EducationField"/>
    <tableColumn id="11" xr3:uid="{13060698-ABF1-4B23-B7CE-F39BFA3BC094}" name="EmployeeCount"/>
    <tableColumn id="12" xr3:uid="{38A71DE5-FF11-4221-8732-B9ADE282B437}" name="EmployeeNumber"/>
    <tableColumn id="13" xr3:uid="{3E5C89D2-DD56-4B26-8B88-1738F1C5055C}" name="EnvironmentSatisfaction"/>
    <tableColumn id="14" xr3:uid="{CE3E1156-561E-4398-BCD3-1E17C94F9C4D}" name="Env_Satis_Name">
      <calculatedColumnFormula>_xlfn.XLOOKUP(M2,Lookup!E:E,Lookup!F:F)</calculatedColumnFormula>
    </tableColumn>
    <tableColumn id="15" xr3:uid="{73E1E31A-322D-48FB-B35A-9FC26A9795BE}" name="Gender"/>
    <tableColumn id="16" xr3:uid="{E02A6564-0BCE-46F1-AC92-3488F24595E8}" name="HourlyRate"/>
    <tableColumn id="17" xr3:uid="{28E16A55-4376-4A29-B833-09750835CD4A}" name="JobInvolvement"/>
    <tableColumn id="18" xr3:uid="{4CBED135-5459-4AC9-81C2-37A3B0A2C5FC}" name="Job_Inv_Name">
      <calculatedColumnFormula>_xlfn.XLOOKUP(Q2,Lookup!G:G,Lookup!H:H)</calculatedColumnFormula>
    </tableColumn>
    <tableColumn id="19" xr3:uid="{70F609FA-8227-458D-8140-1299CCEF7736}" name="JobLevel"/>
    <tableColumn id="20" xr3:uid="{3FE999AB-D8C0-43EE-BB28-F23B31A10B08}" name="LevelName" dataDxfId="64">
      <calculatedColumnFormula>_xlfn.XLOOKUP(S2,Lookup!A:A,Lookup!B:B)</calculatedColumnFormula>
    </tableColumn>
    <tableColumn id="21" xr3:uid="{E97FF1AA-403C-4337-A235-7E43DE6D216E}" name="JobRole"/>
    <tableColumn id="22" xr3:uid="{D6F8370B-66A1-4006-A568-C8954668CC6B}" name="JobSatisfaction"/>
    <tableColumn id="23" xr3:uid="{5FC66B74-5907-4E74-AF18-C90573AC1F9E}" name="Job_Satis_Name">
      <calculatedColumnFormula>_xlfn.XLOOKUP(V2,Lookup!I:I,Lookup!J:J)</calculatedColumnFormula>
    </tableColumn>
    <tableColumn id="24" xr3:uid="{965FC1EE-9AE7-4094-A120-D3188EC8DC25}" name="MaritalStatus"/>
    <tableColumn id="25" xr3:uid="{371DEC59-449A-48B9-8391-7529AB62EF79}" name="MonthlyIncome"/>
    <tableColumn id="26" xr3:uid="{7D63F8EF-8B1A-4754-92D9-6F6BFADC61DA}" name="Income Category">
      <calculatedColumnFormula array="1">_xlfn.IFS(Y2&lt;3000,"Low",Y2&lt;7000,"Medium",TRUE,"High")</calculatedColumnFormula>
    </tableColumn>
    <tableColumn id="27" xr3:uid="{1B68213F-03AB-4A5A-99F9-3646327188BF}" name="MonthlyRate"/>
    <tableColumn id="28" xr3:uid="{BF486FC6-50F6-4EFD-AC30-393AB53CFDE5}" name="NumCompaniesWorked"/>
    <tableColumn id="29" xr3:uid="{49A42D8D-8AA3-48A9-90AB-70F4E537D4C0}" name="Over18"/>
    <tableColumn id="30" xr3:uid="{5FE66851-FA39-4DDA-8924-F75AAE64D44B}" name="OverTime"/>
    <tableColumn id="31" xr3:uid="{5E4D2D7A-440C-426E-A902-AC1402F13787}" name="PercentSalaryHike"/>
    <tableColumn id="32" xr3:uid="{C804B691-8D60-4E45-8F42-B1CB4B92A86E}" name="PerformanceRating"/>
    <tableColumn id="33" xr3:uid="{061A3C79-65CD-4AF5-8431-199B65B9C6F1}" name="Perform_Rate_Name">
      <calculatedColumnFormula>_xlfn.XLOOKUP(AF2,Lookup!K:K,Lookup!L:L)</calculatedColumnFormula>
    </tableColumn>
    <tableColumn id="34" xr3:uid="{8D72D055-E701-41EE-A5F1-8DCF463446DC}" name="RelationshipSatisfaction"/>
    <tableColumn id="35" xr3:uid="{3FA61A98-B554-4ED4-A1C2-F303BD5ED213}" name="Rela_Satis_Name">
      <calculatedColumnFormula>LOOKUP(AH2,Lookup!M:M,Lookup!N:N)</calculatedColumnFormula>
    </tableColumn>
    <tableColumn id="36" xr3:uid="{BF2D2B7B-0B82-4D96-A19E-812E81264250}" name="StandardHours"/>
    <tableColumn id="37" xr3:uid="{F950E540-E016-46E0-95E7-AD1488C45EB6}" name="StockOptionLevel"/>
    <tableColumn id="38" xr3:uid="{0C30875E-2410-4CCD-A099-8440C5093B07}" name="Stk_opt_lvl_Name">
      <calculatedColumnFormula>_xlfn.XLOOKUP(AK2,Lookup!O:O,Lookup!P:P)</calculatedColumnFormula>
    </tableColumn>
    <tableColumn id="39" xr3:uid="{0111F2A6-6FD0-42AC-8E95-82D2530E5354}" name="TotalWorkingYears"/>
    <tableColumn id="40" xr3:uid="{0AC3F5F1-562A-44BE-84B2-C6025F913613}" name="Work_Exp_group">
      <calculatedColumnFormula array="1">_xlfn.IFS(
AM2&lt;=5,"0-5",
AM2&lt;=10,"6-10",
AM2&lt;=20,"11-20",
TRUE,"20+")</calculatedColumnFormula>
    </tableColumn>
    <tableColumn id="41" xr3:uid="{1DB86B7F-9837-4265-B6DE-1B1DB25FEB2E}" name="TrainingTimesLastYear"/>
    <tableColumn id="42" xr3:uid="{5BDA7262-8F6B-4458-A706-3A9D38DE0A28}" name="WorkLifeBalance"/>
    <tableColumn id="43" xr3:uid="{85E51115-AD05-4B7F-A8F0-88F80DD1D62C}" name="wlb_Name">
      <calculatedColumnFormula>_xlfn.XLOOKUP(AP2,Lookup!Q:Q,Lookup!R:R)</calculatedColumnFormula>
    </tableColumn>
    <tableColumn id="44" xr3:uid="{B3192446-B178-4A0E-A002-407E14580C2E}" name="YearsAtCompany"/>
    <tableColumn id="45" xr3:uid="{75C31386-2823-4F32-B42D-6A93D4A46146}" name="emp_loyalty">
      <calculatedColumnFormula array="1">_xlfn.IFS(
AR2 &lt;=1,"New Employee",
AR2 &lt;=3, "Early Career",
AR2 &lt;=7, "Experienced",
TRUE, "Veteran")</calculatedColumnFormula>
    </tableColumn>
    <tableColumn id="46" xr3:uid="{835D76A0-4300-41FE-8714-29EA39DB4587}" name="YearsInCurrentRole"/>
    <tableColumn id="47" xr3:uid="{D1628BF9-DD3C-4440-A529-301139404E65}" name="YearsSinceLastPromotion"/>
    <tableColumn id="48" xr3:uid="{5BE04103-8130-4FEB-B639-0AF30E219958}" name="promotion_status">
      <calculatedColumnFormula array="1">_xlfn.IFS(
AU2=0,"Recently Promoted",
AU2&lt;=3, "Normal",
TRUE, "Long Time No Promotion")</calculatedColumnFormula>
    </tableColumn>
    <tableColumn id="49" xr3:uid="{CE0DF443-61AC-41E4-9A23-203C71493114}" name="YearsWithCurrManager"/>
    <tableColumn id="50" xr3:uid="{88D154CF-5C73-4824-8BFA-60B9857FA121}" name="Duplicate_flag">
      <calculatedColumnFormula>IF(COUNTIF(L2:$L$1471,L2)&gt;1,1,0)</calculatedColumnFormula>
    </tableColumn>
    <tableColumn id="51" xr3:uid="{DA749291-267B-4715-ABD1-78170C7625F0}" name="blank_flag_all"/>
    <tableColumn id="52" xr3:uid="{332B89CD-0F4D-4F98-803A-4DAE13BA0705}" name="proper_marital_status"/>
    <tableColumn id="53" xr3:uid="{1AF9D809-4F2F-489B-AB06-EC98CF54F41A}" name="confirm">
      <calculatedColumnFormula>IF(AZ2=X2,1,0)</calculatedColumnFormula>
    </tableColumn>
    <tableColumn id="54" xr3:uid="{9D8FDFBB-4B6C-4C0B-B64B-7EC90341382B}" name="proper_jobrole"/>
    <tableColumn id="55" xr3:uid="{0B47A3BC-FCC1-49BC-A171-4BC9409C98D3}" name="confirm2">
      <calculatedColumnFormula>IF(U2=BB2,1,0)</calculatedColumnFormula>
    </tableColumn>
    <tableColumn id="56" xr3:uid="{7800EDC8-9362-4664-88CE-97B8AD52E608}" name="proper_educationfield"/>
    <tableColumn id="57" xr3:uid="{72E39F4A-640F-4EBE-A86E-9E0EFD91CC1F}" name="confirm3">
      <calculatedColumnFormula>IF(BD2=J2,1,0)</calculatedColumnFormula>
    </tableColumn>
    <tableColumn id="58" xr3:uid="{F038E147-A138-48E9-B99A-11135F720599}" name="proper_department"/>
    <tableColumn id="59" xr3:uid="{B92DF8DA-D6C7-4688-9932-E7EB0A8DFA34}" name="confirm4">
      <calculatedColumnFormula>IF(BF2=E2,1,0)</calculatedColumnFormula>
    </tableColumn>
    <tableColumn id="60" xr3:uid="{9372ECF1-18C9-4756-A70A-24239825F68F}" name="proper_businesstravel"/>
    <tableColumn id="61" xr3:uid="{E529F0D0-4EC4-461A-B074-C3BE21C6EFA3}" name="confirm5">
      <calculatedColumnFormula>IF(C2=BH2,1,0)</calculatedColumnFormula>
    </tableColumn>
    <tableColumn id="62" xr3:uid="{22E5C22A-E388-4CBE-AA09-B02C674E75E7}" name="trim_unique_Busstravel"/>
    <tableColumn id="63" xr3:uid="{681A859F-8364-4358-874C-1A652D4BA14B}" name="Distance_from_home"/>
    <tableColumn id="64" xr3:uid="{C1714F8E-3155-4028-80E5-79099A9B740E}" name="trim_unique_department"/>
    <tableColumn id="65" xr3:uid="{1B380794-92DE-493C-AB42-3C8E26B914CF}" name="trim_unique_edufield"/>
    <tableColumn id="66" xr3:uid="{D46BEEF7-003D-49BF-985B-0FB7F73BFCCE}" name="trim_unique_jobrole"/>
    <tableColumn id="67" xr3:uid="{88E65B98-F556-440F-9688-62A022EA4947}" name="trim_unique_maritelstatus"/>
    <tableColumn id="68" xr3:uid="{CE5B1773-E2C4-47CE-A03D-E16DEB336215}" name="trim_unique_attrition"/>
    <tableColumn id="69" xr3:uid="{EF13E971-A8B9-4D49-9738-7B11283A96CA}" name="Mini_age"/>
    <tableColumn id="70" xr3:uid="{9241339A-65C7-4038-82E2-725879CF6125}" name="AgeGroup">
      <calculatedColumnFormula array="1">_xlfn.IFS(
A2&lt;=25,"18-25",
A2&lt;=35,"26-35",
A2&lt;=45,"36-45",
A2&lt;=59,"46-59",
TRUE,"60+")</calculatedColumnFormula>
    </tableColumn>
    <tableColumn id="71" xr3:uid="{69078121-9882-4BCC-989C-76E3A5CB9D9C}" name="Min_Max_income"/>
    <tableColumn id="72" xr3:uid="{B93354DC-D7BF-41D3-A18D-B36F7438BE27}" name="Minmax_Work_Exp"/>
    <tableColumn id="73" xr3:uid="{2564FF83-E3A8-4258-B5AB-06552C1C5C7E}" name="uniq_Promotion"/>
    <tableColumn id="74" xr3:uid="{B40FCBC6-B088-47E8-B126-EE894DEFCD1B}" name="Years_at_company"/>
    <tableColumn id="75" xr3:uid="{DC62434F-B92E-4594-8392-FB0C82BE961F}" name="Minmax_Loyalty"/>
    <tableColumn id="76" xr3:uid="{E55BA1C3-847A-4D31-9B74-9B2F3FEF2CD4}" name="isnum_AtoU_flag">
      <calculatedColumnFormula>AND(ISNUMBER(A2),ISNUMBER(D2),ISNUMBER(A2),ISNUMBER(F2),ISNUMBER(H2),ISNUMBER(K2),ISNUMBER(L2),ISNUMBER(M2),ISNUMBER(P2),ISNUMBER(Q2),ISNUMBER(S2),ISNUMBER(V2),ISNUMBER(Y2),ISNUMBER(AA2),ISNUMBER(AB2))</calculatedColumnFormula>
    </tableColumn>
    <tableColumn id="77" xr3:uid="{1AF78E8B-3FDE-4F3F-9DC5-BFBBFC14A2AF}" name="isneg_AtoU_flag">
      <calculatedColumnFormula>AND(ISNUMBER(A2),ISNUMBER(D2),ISNUMBER(A2),ISNUMBER(F2),ISNUMBER(H2),ISNUMBER(K2),ISNUMBER(L2),ISNUMBER(M2),ISNUMBER(P2),ISNUMBER(Q2),ISNUMBER(S2),ISNUMBER(V2),ISNUMBER(Y2),ISNUMBER(AA2),ISNUMBER(AB2))&gt;0</calculatedColumnFormula>
    </tableColumn>
    <tableColumn id="78" xr3:uid="{1EF39C79-EF24-4942-9FCB-816050C4FE20}" name="isneg_XtoAI_flag">
      <calculatedColumnFormula>COUNT(AE2:AW2)&gt;0</calculatedColumnFormula>
    </tableColumn>
    <tableColumn id="80" xr3:uid="{25DD7EEF-5FAA-4191-8867-6FB9CAB708CD}" name="Attrition_Yes" dataDxfId="63">
      <calculatedColumnFormula>IF(tblemployee[[#This Row],[Attrition]]="Yes",1,0)</calculatedColumnFormula>
    </tableColumn>
    <tableColumn id="79" xr3:uid="{E6E1D267-EE9F-4DEA-91D3-5318483F9530}" name="Overtime_yes" dataDxfId="62">
      <calculatedColumnFormula>IF(tblemployee[[#This Row],[OverTime]]="Yes",1,0)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F0B1381-130F-41DA-B99C-9C501F95EDBC}">
  <we:reference id="WA200005502" version="1.0.0.13" store="Omex" storeType="OMEX"/>
  <we:alternateReferences>
    <we:reference id="WA200005502" version="1.0.0.13" store="WA200005502" storeType="OMEX"/>
  </we:alternateReferences>
  <we:properties>
    <we:property name="docId" value="&quot;lsGuceeYJpgrvYMOtY-VG&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12841-A041-43E3-8539-BC564E0CF07F}">
  <dimension ref="A1:CB1471"/>
  <sheetViews>
    <sheetView tabSelected="1" workbookViewId="0">
      <selection activeCell="E4" sqref="E4"/>
    </sheetView>
  </sheetViews>
  <sheetFormatPr defaultRowHeight="14.4"/>
  <cols>
    <col min="1" max="1" width="5.88671875" customWidth="1"/>
    <col min="2" max="2" width="9.77734375" customWidth="1"/>
    <col min="3" max="3" width="15.21875" customWidth="1"/>
    <col min="4" max="4" width="10.88671875" customWidth="1"/>
    <col min="5" max="5" width="21.44140625" bestFit="1" customWidth="1"/>
    <col min="6" max="6" width="19.5546875" customWidth="1"/>
    <col min="7" max="7" width="16" customWidth="1"/>
    <col min="8" max="8" width="11.21875" customWidth="1"/>
    <col min="9" max="9" width="12.21875" bestFit="1" customWidth="1"/>
    <col min="10" max="10" width="15.88671875" bestFit="1" customWidth="1"/>
    <col min="11" max="11" width="16" customWidth="1"/>
    <col min="12" max="12" width="17.88671875" customWidth="1"/>
    <col min="13" max="13" width="23.33203125" customWidth="1"/>
    <col min="14" max="14" width="16.5546875" customWidth="1"/>
    <col min="15" max="15" width="9" customWidth="1"/>
    <col min="16" max="16" width="12.109375" customWidth="1"/>
    <col min="17" max="17" width="15.88671875" customWidth="1"/>
    <col min="18" max="18" width="14.6640625" customWidth="1"/>
    <col min="19" max="19" width="10" customWidth="1"/>
    <col min="20" max="20" width="12.21875" style="6" customWidth="1"/>
    <col min="21" max="21" width="22.6640625" bestFit="1" customWidth="1"/>
    <col min="22" max="22" width="15.6640625" customWidth="1"/>
    <col min="23" max="23" width="16.44140625" customWidth="1"/>
    <col min="24" max="24" width="14.109375" customWidth="1"/>
    <col min="25" max="25" width="15.6640625" customWidth="1"/>
    <col min="26" max="26" width="16.77734375" customWidth="1"/>
    <col min="27" max="27" width="13.21875" customWidth="1"/>
    <col min="28" max="28" width="22.77734375" customWidth="1"/>
    <col min="30" max="30" width="10.88671875" bestFit="1" customWidth="1"/>
    <col min="31" max="31" width="18.44140625" customWidth="1"/>
    <col min="32" max="32" width="18.77734375" customWidth="1"/>
    <col min="33" max="33" width="19.88671875" customWidth="1"/>
    <col min="34" max="34" width="23.33203125" customWidth="1"/>
    <col min="35" max="35" width="17.33203125" customWidth="1"/>
    <col min="36" max="36" width="15.44140625" customWidth="1"/>
    <col min="37" max="37" width="17.6640625" customWidth="1"/>
    <col min="38" max="38" width="17.77734375" customWidth="1"/>
    <col min="39" max="39" width="18.33203125" bestFit="1" customWidth="1"/>
    <col min="40" max="40" width="16.44140625" customWidth="1"/>
    <col min="41" max="41" width="21.5546875" customWidth="1"/>
    <col min="42" max="42" width="16.88671875" customWidth="1"/>
    <col min="43" max="43" width="11.6640625" customWidth="1"/>
    <col min="44" max="44" width="17.109375" customWidth="1"/>
    <col min="45" max="45" width="13" customWidth="1"/>
    <col min="46" max="46" width="18.88671875" customWidth="1"/>
    <col min="47" max="47" width="24.21875" customWidth="1"/>
    <col min="48" max="48" width="20.5546875" bestFit="1" customWidth="1"/>
    <col min="49" max="49" width="21.88671875" customWidth="1"/>
    <col min="50" max="50" width="14.77734375" customWidth="1"/>
    <col min="51" max="51" width="14.21875" customWidth="1"/>
    <col min="52" max="52" width="21.21875" customWidth="1"/>
    <col min="53" max="53" width="9.33203125" customWidth="1"/>
    <col min="54" max="54" width="22.6640625" bestFit="1" customWidth="1"/>
    <col min="55" max="55" width="10.33203125" customWidth="1"/>
    <col min="56" max="56" width="21.33203125" customWidth="1"/>
    <col min="57" max="57" width="10.33203125" customWidth="1"/>
    <col min="58" max="58" width="21.44140625" bestFit="1" customWidth="1"/>
    <col min="59" max="59" width="10.33203125" customWidth="1"/>
    <col min="60" max="60" width="21.33203125" customWidth="1"/>
    <col min="61" max="61" width="10.33203125" customWidth="1"/>
    <col min="62" max="62" width="22.33203125" customWidth="1"/>
    <col min="63" max="63" width="20.33203125" customWidth="1"/>
    <col min="64" max="64" width="23.5546875" customWidth="1"/>
    <col min="65" max="65" width="20.5546875" customWidth="1"/>
    <col min="66" max="66" width="22.6640625" bestFit="1" customWidth="1"/>
    <col min="67" max="67" width="24.88671875" customWidth="1"/>
    <col min="68" max="68" width="20.44140625" customWidth="1"/>
    <col min="69" max="69" width="10.109375" customWidth="1"/>
    <col min="70" max="70" width="11.21875" bestFit="1" customWidth="1"/>
    <col min="71" max="71" width="17" customWidth="1"/>
    <col min="72" max="72" width="18.33203125" customWidth="1"/>
    <col min="73" max="73" width="16" customWidth="1"/>
    <col min="74" max="74" width="18.33203125" customWidth="1"/>
    <col min="75" max="75" width="16.109375" customWidth="1"/>
    <col min="76" max="76" width="16.5546875" customWidth="1"/>
    <col min="77" max="77" width="15.77734375" customWidth="1"/>
    <col min="78" max="78" width="16.21875" customWidth="1"/>
    <col min="79" max="79" width="13.77734375" bestFit="1" customWidth="1"/>
  </cols>
  <sheetData>
    <row r="1" spans="1:80">
      <c r="A1" t="s">
        <v>0</v>
      </c>
      <c r="B1" t="s">
        <v>1</v>
      </c>
      <c r="C1" t="s">
        <v>2</v>
      </c>
      <c r="D1" t="s">
        <v>3</v>
      </c>
      <c r="E1" t="s">
        <v>4</v>
      </c>
      <c r="F1" t="s">
        <v>5</v>
      </c>
      <c r="G1" t="s">
        <v>136</v>
      </c>
      <c r="H1" t="s">
        <v>6</v>
      </c>
      <c r="I1" t="s">
        <v>126</v>
      </c>
      <c r="J1" t="s">
        <v>7</v>
      </c>
      <c r="K1" s="5" t="s">
        <v>8</v>
      </c>
      <c r="L1" t="s">
        <v>9</v>
      </c>
      <c r="M1" t="s">
        <v>10</v>
      </c>
      <c r="N1" t="s">
        <v>137</v>
      </c>
      <c r="O1" t="s">
        <v>11</v>
      </c>
      <c r="P1" t="s">
        <v>12</v>
      </c>
      <c r="Q1" t="s">
        <v>13</v>
      </c>
      <c r="R1" t="s">
        <v>138</v>
      </c>
      <c r="S1" t="s">
        <v>14</v>
      </c>
      <c r="T1" s="6" t="s">
        <v>114</v>
      </c>
      <c r="U1" t="s">
        <v>15</v>
      </c>
      <c r="V1" t="s">
        <v>16</v>
      </c>
      <c r="W1" t="s">
        <v>139</v>
      </c>
      <c r="X1" t="s">
        <v>17</v>
      </c>
      <c r="Y1" t="s">
        <v>18</v>
      </c>
      <c r="Z1" t="s">
        <v>105</v>
      </c>
      <c r="AA1" t="s">
        <v>19</v>
      </c>
      <c r="AB1" t="s">
        <v>20</v>
      </c>
      <c r="AC1" s="5" t="s">
        <v>21</v>
      </c>
      <c r="AD1" t="s">
        <v>22</v>
      </c>
      <c r="AE1" s="5" t="s">
        <v>23</v>
      </c>
      <c r="AF1" t="s">
        <v>24</v>
      </c>
      <c r="AG1" t="s">
        <v>144</v>
      </c>
      <c r="AH1" t="s">
        <v>25</v>
      </c>
      <c r="AI1" t="s">
        <v>146</v>
      </c>
      <c r="AJ1" s="5" t="s">
        <v>26</v>
      </c>
      <c r="AK1" t="s">
        <v>27</v>
      </c>
      <c r="AL1" t="s">
        <v>150</v>
      </c>
      <c r="AM1" t="s">
        <v>28</v>
      </c>
      <c r="AN1" t="s">
        <v>108</v>
      </c>
      <c r="AO1" t="s">
        <v>29</v>
      </c>
      <c r="AP1" t="s">
        <v>30</v>
      </c>
      <c r="AQ1" t="s">
        <v>157</v>
      </c>
      <c r="AR1" t="s">
        <v>31</v>
      </c>
      <c r="AS1" t="s">
        <v>113</v>
      </c>
      <c r="AT1" t="s">
        <v>32</v>
      </c>
      <c r="AU1" t="s">
        <v>33</v>
      </c>
      <c r="AV1" t="s">
        <v>110</v>
      </c>
      <c r="AW1" t="s">
        <v>34</v>
      </c>
      <c r="AX1" t="s">
        <v>81</v>
      </c>
      <c r="AY1" t="s">
        <v>84</v>
      </c>
      <c r="AZ1" t="s">
        <v>79</v>
      </c>
      <c r="BA1" t="s">
        <v>80</v>
      </c>
      <c r="BB1" t="s">
        <v>82</v>
      </c>
      <c r="BC1" t="s">
        <v>158</v>
      </c>
      <c r="BD1" t="s">
        <v>83</v>
      </c>
      <c r="BE1" t="s">
        <v>159</v>
      </c>
      <c r="BF1" t="s">
        <v>85</v>
      </c>
      <c r="BG1" t="s">
        <v>160</v>
      </c>
      <c r="BH1" t="s">
        <v>86</v>
      </c>
      <c r="BI1" t="s">
        <v>161</v>
      </c>
      <c r="BJ1" t="s">
        <v>87</v>
      </c>
      <c r="BK1" t="s">
        <v>135</v>
      </c>
      <c r="BL1" t="s">
        <v>88</v>
      </c>
      <c r="BM1" t="s">
        <v>89</v>
      </c>
      <c r="BN1" t="s">
        <v>90</v>
      </c>
      <c r="BO1" t="s">
        <v>91</v>
      </c>
      <c r="BP1" t="s">
        <v>93</v>
      </c>
      <c r="BQ1" t="s">
        <v>92</v>
      </c>
      <c r="BR1" t="s">
        <v>104</v>
      </c>
      <c r="BS1" t="s">
        <v>106</v>
      </c>
      <c r="BT1" t="s">
        <v>107</v>
      </c>
      <c r="BU1" t="s">
        <v>109</v>
      </c>
      <c r="BV1" t="s">
        <v>111</v>
      </c>
      <c r="BW1" t="s">
        <v>112</v>
      </c>
      <c r="BX1" t="s">
        <v>101</v>
      </c>
      <c r="BY1" t="s">
        <v>103</v>
      </c>
      <c r="BZ1" t="s">
        <v>102</v>
      </c>
      <c r="CA1" t="s">
        <v>171</v>
      </c>
      <c r="CB1" t="s">
        <v>180</v>
      </c>
    </row>
    <row r="2" spans="1:80" hidden="1">
      <c r="A2">
        <v>41</v>
      </c>
      <c r="B2" t="s">
        <v>35</v>
      </c>
      <c r="C2" t="s">
        <v>36</v>
      </c>
      <c r="D2">
        <v>1102</v>
      </c>
      <c r="E2" t="s">
        <v>37</v>
      </c>
      <c r="F2">
        <v>1</v>
      </c>
      <c r="G2" t="str" cm="1">
        <f t="array" ref="G2">_xlfn.IFS(
F2 &lt;= 10, "Near",
F2 &lt;= 20, "Far",
TRUE, "Very Far")</f>
        <v>Near</v>
      </c>
      <c r="H2">
        <v>2</v>
      </c>
      <c r="I2" t="str">
        <f>_xlfn.XLOOKUP(H2,Lookup!C:C,Lookup!D:D)</f>
        <v>College</v>
      </c>
      <c r="J2" t="s">
        <v>38</v>
      </c>
      <c r="K2">
        <v>1</v>
      </c>
      <c r="L2">
        <v>1</v>
      </c>
      <c r="M2">
        <v>2</v>
      </c>
      <c r="N2" t="str">
        <f>_xlfn.XLOOKUP(M2,Lookup!E:E,Lookup!F:F)</f>
        <v>Medium</v>
      </c>
      <c r="O2" t="s">
        <v>39</v>
      </c>
      <c r="P2">
        <v>94</v>
      </c>
      <c r="Q2">
        <v>3</v>
      </c>
      <c r="R2" t="str">
        <f>_xlfn.XLOOKUP(Q2,Lookup!G:G,Lookup!H:H)</f>
        <v>High</v>
      </c>
      <c r="S2">
        <v>2</v>
      </c>
      <c r="T2" s="7" t="str">
        <f>_xlfn.XLOOKUP(S2,Lookup!A:A,Lookup!B:B)</f>
        <v>Junior</v>
      </c>
      <c r="U2" t="s">
        <v>40</v>
      </c>
      <c r="V2">
        <v>4</v>
      </c>
      <c r="W2" t="str">
        <f>_xlfn.XLOOKUP(V2,Lookup!I:I,Lookup!J:J)</f>
        <v>Very High</v>
      </c>
      <c r="X2" t="s">
        <v>41</v>
      </c>
      <c r="Y2">
        <v>5993</v>
      </c>
      <c r="Z2" t="str" cm="1">
        <f t="array" ref="Z2">_xlfn.IFS(Y2&lt;3000,"Low",Y2&lt;7000,"Medium",TRUE,"High")</f>
        <v>Medium</v>
      </c>
      <c r="AA2">
        <v>19479</v>
      </c>
      <c r="AB2">
        <v>8</v>
      </c>
      <c r="AC2" t="s">
        <v>42</v>
      </c>
      <c r="AD2" t="s">
        <v>35</v>
      </c>
      <c r="AE2">
        <v>11</v>
      </c>
      <c r="AF2">
        <v>3</v>
      </c>
      <c r="AG2" t="str">
        <f>_xlfn.XLOOKUP(AF2,Lookup!K:K,Lookup!L:L)</f>
        <v>Meet Expect</v>
      </c>
      <c r="AH2">
        <v>1</v>
      </c>
      <c r="AI2" t="str">
        <f>LOOKUP(AH2,Lookup!M:M,Lookup!N:N)</f>
        <v>Low</v>
      </c>
      <c r="AJ2">
        <v>80</v>
      </c>
      <c r="AK2">
        <v>0</v>
      </c>
      <c r="AL2" t="str">
        <f>_xlfn.XLOOKUP(AK2,Lookup!O:O,Lookup!P:P)</f>
        <v>None</v>
      </c>
      <c r="AM2">
        <v>8</v>
      </c>
      <c r="AN2" t="str" cm="1">
        <f t="array" ref="AN2">_xlfn.IFS(
AM2&lt;=5,"0-5",
AM2&lt;=10,"6-10",
AM2&lt;=20,"11-20",
TRUE,"20+")</f>
        <v>6-10</v>
      </c>
      <c r="AO2">
        <v>0</v>
      </c>
      <c r="AP2">
        <v>1</v>
      </c>
      <c r="AQ2" t="str">
        <f>_xlfn.XLOOKUP(AP2,Lookup!Q:Q,Lookup!R:R)</f>
        <v>Bad</v>
      </c>
      <c r="AR2">
        <v>6</v>
      </c>
      <c r="AS2" t="str" cm="1">
        <f t="array" ref="AS2">_xlfn.IFS(
AR2 &lt;=1,"New Employee",
AR2 &lt;=3, "Early Career",
AR2 &lt;=7, "Experienced",
TRUE, "Veteran")</f>
        <v>Experienced</v>
      </c>
      <c r="AT2">
        <v>4</v>
      </c>
      <c r="AU2">
        <v>0</v>
      </c>
      <c r="AV2" t="str" cm="1">
        <f t="array" ref="AV2">_xlfn.IFS(
AU2=0,"Recently Promoted",
AU2&lt;=3, "Normal",
TRUE, "Long Time No Promotion")</f>
        <v>Recently Promoted</v>
      </c>
      <c r="AW2">
        <v>5</v>
      </c>
      <c r="AX2">
        <f>IF(COUNTIF(L2:$L$1471,L2)&gt;1,1,0)</f>
        <v>0</v>
      </c>
      <c r="AY2">
        <f>COUNTBLANK(A2:AW1471)</f>
        <v>0</v>
      </c>
      <c r="AZ2" t="e" cm="1" vm="1">
        <f t="array" aca="1" ref="AZ2" ca="1">PROPER(X2:X1471)</f>
        <v>#VALUE!</v>
      </c>
      <c r="BA2" t="e" vm="2">
        <f ca="1">IF(AZ2=X2,1,0)</f>
        <v>#VALUE!</v>
      </c>
      <c r="BB2" t="e" cm="1" vm="1">
        <f t="array" aca="1" ref="BB2" ca="1">PROPER(U2:U1471)</f>
        <v>#VALUE!</v>
      </c>
      <c r="BC2" t="e" vm="2">
        <f ca="1">IF(U2=BB2,1,0)</f>
        <v>#VALUE!</v>
      </c>
      <c r="BD2" t="e" cm="1" vm="1">
        <f t="array" aca="1" ref="BD2" ca="1">PROPER(J2:J1471)</f>
        <v>#VALUE!</v>
      </c>
      <c r="BE2" t="e" vm="2">
        <f t="shared" ref="BE2:BE65" ca="1" si="0">IF(BD2=J2,1,0)</f>
        <v>#VALUE!</v>
      </c>
      <c r="BF2" t="e" cm="1" vm="1">
        <f t="array" aca="1" ref="BF2" ca="1">PROPER(E2:E1471)</f>
        <v>#VALUE!</v>
      </c>
      <c r="BG2" t="e" vm="2">
        <f t="shared" ref="BG2:BG65" ca="1" si="1">IF(BF2=E2,1,0)</f>
        <v>#VALUE!</v>
      </c>
      <c r="BH2" t="e" cm="1" vm="1">
        <f t="array" aca="1" ref="BH2" ca="1">PROPER(C2:C1471)</f>
        <v>#VALUE!</v>
      </c>
      <c r="BI2" t="e" vm="2">
        <f t="shared" ref="BI2:BI65" ca="1" si="2">IF(C2=BH2,1,0)</f>
        <v>#VALUE!</v>
      </c>
      <c r="BJ2" t="e" cm="1" vm="2">
        <f t="array" aca="1" ref="BJ2" ca="1">_xlfn.UNIQUE(_xlfn.ANCHORARRAY(BH2))</f>
        <v>#VALUE!</v>
      </c>
      <c r="BK2">
        <f>MIN(F2:F1471)</f>
        <v>1</v>
      </c>
      <c r="BL2" t="e" cm="1" vm="2">
        <f t="array" aca="1" ref="BL2" ca="1">_xlfn.UNIQUE(_xlfn.ANCHORARRAY(BF2))</f>
        <v>#VALUE!</v>
      </c>
      <c r="BM2" t="e" cm="1" vm="2">
        <f t="array" aca="1" ref="BM2" ca="1">_xlfn.UNIQUE(_xlfn.ANCHORARRAY(BD2))</f>
        <v>#VALUE!</v>
      </c>
      <c r="BN2" t="e" cm="1" vm="2">
        <f t="array" aca="1" ref="BN2" ca="1">_xlfn.UNIQUE(_xlfn.ANCHORARRAY(BB2))</f>
        <v>#VALUE!</v>
      </c>
      <c r="BO2" t="e" cm="1" vm="2">
        <f t="array" aca="1" ref="BO2" ca="1">_xlfn.UNIQUE(_xlfn.ANCHORARRAY(AZ2))</f>
        <v>#VALUE!</v>
      </c>
      <c r="BP2" t="e" cm="1" vm="3">
        <f t="array" aca="1" ref="BP2" ca="1">_xlfn.UNIQUE(B2:B1471)</f>
        <v>#VALUE!</v>
      </c>
      <c r="BQ2">
        <f>MIN(A2:A1471)</f>
        <v>18</v>
      </c>
      <c r="BR2" t="str" cm="1">
        <f t="array" ref="BR2">_xlfn.IFS(
A2&lt;=25,"18-25",
A2&lt;=35,"26-35",
A2&lt;=45,"36-45",
A2&lt;=59,"46-59",
TRUE,"60+")</f>
        <v>36-45</v>
      </c>
      <c r="BS2">
        <f>MIN(Y2:Y1471)</f>
        <v>1009</v>
      </c>
      <c r="BT2">
        <f>MIN(AM2:AM1471)</f>
        <v>0</v>
      </c>
      <c r="BU2" t="e" cm="1" vm="4">
        <f t="array" aca="1" ref="BU2" ca="1">_xlfn.UNIQUE(AU2:AU1471)</f>
        <v>#VALUE!</v>
      </c>
      <c r="BV2" t="e" cm="1" vm="5">
        <f t="array" aca="1" ref="BV2" ca="1">_xlfn.UNIQUE(AR2:AR1471)</f>
        <v>#VALUE!</v>
      </c>
      <c r="BW2" t="e" vm="2">
        <f ca="1">MIN(_xlfn.ANCHORARRAY(BV2))</f>
        <v>#VALUE!</v>
      </c>
      <c r="BX2" t="b">
        <f t="shared" ref="BX2:BX65" si="3">AND(ISNUMBER(A2),ISNUMBER(D2),ISNUMBER(A2),ISNUMBER(F2),ISNUMBER(H2),ISNUMBER(K2),ISNUMBER(L2),ISNUMBER(M2),ISNUMBER(P2),ISNUMBER(Q2),ISNUMBER(S2),ISNUMBER(V2),ISNUMBER(Y2),ISNUMBER(AA2),ISNUMBER(AB2))</f>
        <v>1</v>
      </c>
      <c r="BY2" t="b">
        <f t="shared" ref="BY2:BY65" si="4">AND(ISNUMBER(A2),ISNUMBER(D2),ISNUMBER(A2),ISNUMBER(F2),ISNUMBER(H2),ISNUMBER(K2),ISNUMBER(L2),ISNUMBER(M2),ISNUMBER(P2),ISNUMBER(Q2),ISNUMBER(S2),ISNUMBER(V2),ISNUMBER(Y2),ISNUMBER(AA2),ISNUMBER(AB2))&gt;0</f>
        <v>1</v>
      </c>
      <c r="BZ2" t="b">
        <f>COUNT(AE2:AW2)&gt;0</f>
        <v>1</v>
      </c>
      <c r="CA2">
        <f>IF(tblemployee[[#This Row],[Attrition]]="Yes",1,0)</f>
        <v>1</v>
      </c>
      <c r="CB2">
        <f>IF(tblemployee[[#This Row],[OverTime]]="Yes",1,0)</f>
        <v>1</v>
      </c>
    </row>
    <row r="3" spans="1:80" hidden="1">
      <c r="A3">
        <v>49</v>
      </c>
      <c r="B3" t="s">
        <v>43</v>
      </c>
      <c r="C3" t="s">
        <v>44</v>
      </c>
      <c r="D3">
        <v>279</v>
      </c>
      <c r="E3" t="s">
        <v>45</v>
      </c>
      <c r="F3">
        <v>8</v>
      </c>
      <c r="G3" t="str" cm="1">
        <f t="array" ref="G3">_xlfn.IFS(
F3 &lt;= 10, "Near",
F3 &lt;= 20, "Far",
TRUE, "Very Far")</f>
        <v>Near</v>
      </c>
      <c r="H3">
        <v>1</v>
      </c>
      <c r="I3" t="str">
        <f>_xlfn.XLOOKUP(H3,Lookup!C:C,Lookup!D:D)</f>
        <v>Below College</v>
      </c>
      <c r="J3" t="s">
        <v>38</v>
      </c>
      <c r="K3">
        <v>1</v>
      </c>
      <c r="L3">
        <v>2</v>
      </c>
      <c r="M3">
        <v>3</v>
      </c>
      <c r="N3" t="str">
        <f>_xlfn.XLOOKUP(M3,Lookup!E:E,Lookup!F:F)</f>
        <v>High</v>
      </c>
      <c r="O3" t="s">
        <v>46</v>
      </c>
      <c r="P3">
        <v>61</v>
      </c>
      <c r="Q3">
        <v>2</v>
      </c>
      <c r="R3" t="str">
        <f>_xlfn.XLOOKUP(Q3,Lookup!G:G,Lookup!H:H)</f>
        <v>Medium</v>
      </c>
      <c r="S3">
        <v>2</v>
      </c>
      <c r="T3" s="7" t="str">
        <f>_xlfn.XLOOKUP(S3,Lookup!A:A,Lookup!B:B)</f>
        <v>Junior</v>
      </c>
      <c r="U3" t="s">
        <v>47</v>
      </c>
      <c r="V3">
        <v>2</v>
      </c>
      <c r="W3" t="str">
        <f>_xlfn.XLOOKUP(V3,Lookup!I:I,Lookup!J:J)</f>
        <v>Medium</v>
      </c>
      <c r="X3" t="s">
        <v>48</v>
      </c>
      <c r="Y3">
        <v>5130</v>
      </c>
      <c r="Z3" t="str" cm="1">
        <f t="array" ref="Z3">_xlfn.IFS(Y3&lt;3000,"Low",Y3&lt;7000,"Medium",TRUE,"High")</f>
        <v>Medium</v>
      </c>
      <c r="AA3">
        <v>24907</v>
      </c>
      <c r="AB3">
        <v>1</v>
      </c>
      <c r="AC3" t="s">
        <v>42</v>
      </c>
      <c r="AD3" t="s">
        <v>43</v>
      </c>
      <c r="AE3">
        <v>23</v>
      </c>
      <c r="AF3">
        <v>4</v>
      </c>
      <c r="AG3" t="str">
        <f>_xlfn.XLOOKUP(AF3,Lookup!K:K,Lookup!L:L)</f>
        <v>Exceed Expect</v>
      </c>
      <c r="AH3">
        <v>4</v>
      </c>
      <c r="AI3" t="str">
        <f>LOOKUP(AH3,Lookup!M:M,Lookup!N:N)</f>
        <v>Very High</v>
      </c>
      <c r="AJ3">
        <v>80</v>
      </c>
      <c r="AK3">
        <v>1</v>
      </c>
      <c r="AL3" t="str">
        <f>_xlfn.XLOOKUP(AK3,Lookup!O:O,Lookup!P:P)</f>
        <v>Basic</v>
      </c>
      <c r="AM3">
        <v>10</v>
      </c>
      <c r="AN3" t="str" cm="1">
        <f t="array" ref="AN3">_xlfn.IFS(
AM3&lt;=5,"0-5",
AM3&lt;=10,"6-10",
AM3&lt;=20,"11-20",
TRUE,"20+")</f>
        <v>6-10</v>
      </c>
      <c r="AO3">
        <v>3</v>
      </c>
      <c r="AP3">
        <v>3</v>
      </c>
      <c r="AQ3" t="str">
        <f>_xlfn.XLOOKUP(AP3,Lookup!Q:Q,Lookup!R:R)</f>
        <v>Better</v>
      </c>
      <c r="AR3">
        <v>10</v>
      </c>
      <c r="AS3" t="str" cm="1">
        <f t="array" ref="AS3">_xlfn.IFS(
AR3 &lt;=1,"New Employee",
AR3 &lt;=3, "Early Career",
AR3 &lt;=7, "Experienced",
TRUE, "Veteran")</f>
        <v>Veteran</v>
      </c>
      <c r="AT3">
        <v>7</v>
      </c>
      <c r="AU3">
        <v>1</v>
      </c>
      <c r="AV3" t="str" cm="1">
        <f t="array" ref="AV3">_xlfn.IFS(
AU3=0,"Recently Promoted",
AU3&lt;=3, "Normal",
TRUE, "Long Time No Promotion")</f>
        <v>Normal</v>
      </c>
      <c r="AW3">
        <v>7</v>
      </c>
      <c r="AX3">
        <f>IF(COUNTIF(L3:$L$1471,L3)&gt;1,1,0)</f>
        <v>0</v>
      </c>
      <c r="BA3">
        <f t="shared" ref="BA3:BA66" si="5">IF(AZ3=X3,1,0)</f>
        <v>0</v>
      </c>
      <c r="BC3">
        <f t="shared" ref="BC3:BC66" si="6">IF(U3=BB3,1,0)</f>
        <v>0</v>
      </c>
      <c r="BE3">
        <f t="shared" si="0"/>
        <v>0</v>
      </c>
      <c r="BG3">
        <f t="shared" si="1"/>
        <v>0</v>
      </c>
      <c r="BI3">
        <f t="shared" si="2"/>
        <v>0</v>
      </c>
      <c r="BK3">
        <f>MAX(F2:F1471)</f>
        <v>29</v>
      </c>
      <c r="BQ3">
        <f>MAX(A2:A1471)</f>
        <v>60</v>
      </c>
      <c r="BR3" t="str" cm="1">
        <f t="array" ref="BR3">_xlfn.IFS(
A3&lt;=25,"18-25",
A3&lt;=35,"26-35",
A3&lt;=45,"36-45",
A3&lt;=59,"46-59",
TRUE,"60+")</f>
        <v>46-59</v>
      </c>
      <c r="BS3">
        <f>MAX(Y2:Y1471)</f>
        <v>19999</v>
      </c>
      <c r="BT3">
        <f>MAX(AM2:AM1471)</f>
        <v>40</v>
      </c>
      <c r="BW3" t="e" vm="2">
        <f ca="1">MAX(_xlfn.ANCHORARRAY(BV2))</f>
        <v>#VALUE!</v>
      </c>
      <c r="BX3" t="b">
        <f t="shared" si="3"/>
        <v>1</v>
      </c>
      <c r="BY3" t="b">
        <f t="shared" si="4"/>
        <v>1</v>
      </c>
      <c r="BZ3" t="b">
        <f t="shared" ref="BZ3:BZ66" si="7">COUNT(AE3:AW3)&gt;0</f>
        <v>1</v>
      </c>
      <c r="CA3">
        <f>IF(tblemployee[[#This Row],[Attrition]]="Yes",1,0)</f>
        <v>0</v>
      </c>
      <c r="CB3">
        <f>IF(tblemployee[[#This Row],[OverTime]]="Yes",1,0)</f>
        <v>0</v>
      </c>
    </row>
    <row r="4" spans="1:80" hidden="1">
      <c r="A4">
        <v>37</v>
      </c>
      <c r="B4" t="s">
        <v>35</v>
      </c>
      <c r="C4" t="s">
        <v>36</v>
      </c>
      <c r="D4">
        <v>1373</v>
      </c>
      <c r="E4" t="s">
        <v>45</v>
      </c>
      <c r="F4">
        <v>2</v>
      </c>
      <c r="G4" t="str" cm="1">
        <f t="array" ref="G4">_xlfn.IFS(
F4 &lt;= 10, "Near",
F4 &lt;= 20, "Far",
TRUE, "Very Far")</f>
        <v>Near</v>
      </c>
      <c r="H4">
        <v>2</v>
      </c>
      <c r="I4" t="str">
        <f>_xlfn.XLOOKUP(H4,Lookup!C:C,Lookup!D:D)</f>
        <v>College</v>
      </c>
      <c r="J4" t="s">
        <v>49</v>
      </c>
      <c r="K4">
        <v>1</v>
      </c>
      <c r="L4">
        <v>4</v>
      </c>
      <c r="M4">
        <v>4</v>
      </c>
      <c r="N4" t="str">
        <f>_xlfn.XLOOKUP(M4,Lookup!E:E,Lookup!F:F)</f>
        <v>Very High</v>
      </c>
      <c r="O4" t="s">
        <v>46</v>
      </c>
      <c r="P4">
        <v>92</v>
      </c>
      <c r="Q4">
        <v>2</v>
      </c>
      <c r="R4" t="str">
        <f>_xlfn.XLOOKUP(Q4,Lookup!G:G,Lookup!H:H)</f>
        <v>Medium</v>
      </c>
      <c r="S4">
        <v>1</v>
      </c>
      <c r="T4" s="7" t="str">
        <f>_xlfn.XLOOKUP(S4,Lookup!A:A,Lookup!B:B)</f>
        <v>Entry Level</v>
      </c>
      <c r="U4" t="s">
        <v>50</v>
      </c>
      <c r="V4">
        <v>3</v>
      </c>
      <c r="W4" t="str">
        <f>_xlfn.XLOOKUP(V4,Lookup!I:I,Lookup!J:J)</f>
        <v>High</v>
      </c>
      <c r="X4" t="s">
        <v>41</v>
      </c>
      <c r="Y4">
        <v>2090</v>
      </c>
      <c r="Z4" t="str" cm="1">
        <f t="array" ref="Z4">_xlfn.IFS(Y4&lt;3000,"Low",Y4&lt;7000,"Medium",TRUE,"High")</f>
        <v>Low</v>
      </c>
      <c r="AA4">
        <v>2396</v>
      </c>
      <c r="AB4">
        <v>6</v>
      </c>
      <c r="AC4" t="s">
        <v>42</v>
      </c>
      <c r="AD4" t="s">
        <v>35</v>
      </c>
      <c r="AE4">
        <v>15</v>
      </c>
      <c r="AF4">
        <v>3</v>
      </c>
      <c r="AG4" t="str">
        <f>_xlfn.XLOOKUP(AF4,Lookup!K:K,Lookup!L:L)</f>
        <v>Meet Expect</v>
      </c>
      <c r="AH4">
        <v>2</v>
      </c>
      <c r="AI4" t="str">
        <f>LOOKUP(AH4,Lookup!M:M,Lookup!N:N)</f>
        <v>Medium</v>
      </c>
      <c r="AJ4">
        <v>80</v>
      </c>
      <c r="AK4">
        <v>0</v>
      </c>
      <c r="AL4" t="str">
        <f>_xlfn.XLOOKUP(AK4,Lookup!O:O,Lookup!P:P)</f>
        <v>None</v>
      </c>
      <c r="AM4">
        <v>7</v>
      </c>
      <c r="AN4" t="str" cm="1">
        <f t="array" ref="AN4">_xlfn.IFS(
AM4&lt;=5,"0-5",
AM4&lt;=10,"6-10",
AM4&lt;=20,"11-20",
TRUE,"20+")</f>
        <v>6-10</v>
      </c>
      <c r="AO4">
        <v>3</v>
      </c>
      <c r="AP4">
        <v>3</v>
      </c>
      <c r="AQ4" t="str">
        <f>_xlfn.XLOOKUP(AP4,Lookup!Q:Q,Lookup!R:R)</f>
        <v>Better</v>
      </c>
      <c r="AR4">
        <v>0</v>
      </c>
      <c r="AS4" t="str" cm="1">
        <f t="array" ref="AS4">_xlfn.IFS(
AR4 &lt;=1,"New Employee",
AR4 &lt;=3, "Early Career",
AR4 &lt;=7, "Experienced",
TRUE, "Veteran")</f>
        <v>New Employee</v>
      </c>
      <c r="AT4">
        <v>0</v>
      </c>
      <c r="AU4">
        <v>0</v>
      </c>
      <c r="AV4" t="str" cm="1">
        <f t="array" ref="AV4">_xlfn.IFS(
AU4=0,"Recently Promoted",
AU4&lt;=3, "Normal",
TRUE, "Long Time No Promotion")</f>
        <v>Recently Promoted</v>
      </c>
      <c r="AW4">
        <v>0</v>
      </c>
      <c r="AX4">
        <f>IF(COUNTIF(L4:$L$1471,L4)&gt;1,1,0)</f>
        <v>0</v>
      </c>
      <c r="BA4">
        <f t="shared" si="5"/>
        <v>0</v>
      </c>
      <c r="BC4">
        <f t="shared" si="6"/>
        <v>0</v>
      </c>
      <c r="BE4">
        <f t="shared" si="0"/>
        <v>0</v>
      </c>
      <c r="BG4">
        <f t="shared" si="1"/>
        <v>0</v>
      </c>
      <c r="BI4">
        <f t="shared" si="2"/>
        <v>0</v>
      </c>
      <c r="BR4" t="str" cm="1">
        <f t="array" ref="BR4">_xlfn.IFS(
A4&lt;=25,"18-25",
A4&lt;=35,"26-35",
A4&lt;=45,"36-45",
A4&lt;=59,"46-59",
TRUE,"60+")</f>
        <v>36-45</v>
      </c>
      <c r="BX4" t="b">
        <f t="shared" si="3"/>
        <v>1</v>
      </c>
      <c r="BY4" t="b">
        <f t="shared" si="4"/>
        <v>1</v>
      </c>
      <c r="BZ4" t="b">
        <f t="shared" si="7"/>
        <v>1</v>
      </c>
      <c r="CA4">
        <f>IF(tblemployee[[#This Row],[Attrition]]="Yes",1,0)</f>
        <v>1</v>
      </c>
      <c r="CB4">
        <f>IF(tblemployee[[#This Row],[OverTime]]="Yes",1,0)</f>
        <v>1</v>
      </c>
    </row>
    <row r="5" spans="1:80" hidden="1">
      <c r="A5">
        <v>33</v>
      </c>
      <c r="B5" t="s">
        <v>43</v>
      </c>
      <c r="C5" t="s">
        <v>44</v>
      </c>
      <c r="D5">
        <v>1392</v>
      </c>
      <c r="E5" t="s">
        <v>45</v>
      </c>
      <c r="F5">
        <v>3</v>
      </c>
      <c r="G5" t="str" cm="1">
        <f t="array" ref="G5">_xlfn.IFS(
F5 &lt;= 10, "Near",
F5 &lt;= 20, "Far",
TRUE, "Very Far")</f>
        <v>Near</v>
      </c>
      <c r="H5">
        <v>4</v>
      </c>
      <c r="I5" t="str">
        <f>_xlfn.XLOOKUP(H5,Lookup!C:C,Lookup!D:D)</f>
        <v>Master</v>
      </c>
      <c r="J5" t="s">
        <v>38</v>
      </c>
      <c r="K5">
        <v>1</v>
      </c>
      <c r="L5">
        <v>5</v>
      </c>
      <c r="M5">
        <v>4</v>
      </c>
      <c r="N5" t="str">
        <f>_xlfn.XLOOKUP(M5,Lookup!E:E,Lookup!F:F)</f>
        <v>Very High</v>
      </c>
      <c r="O5" t="s">
        <v>39</v>
      </c>
      <c r="P5">
        <v>56</v>
      </c>
      <c r="Q5">
        <v>3</v>
      </c>
      <c r="R5" t="str">
        <f>_xlfn.XLOOKUP(Q5,Lookup!G:G,Lookup!H:H)</f>
        <v>High</v>
      </c>
      <c r="S5">
        <v>1</v>
      </c>
      <c r="T5" s="7" t="str">
        <f>_xlfn.XLOOKUP(S5,Lookup!A:A,Lookup!B:B)</f>
        <v>Entry Level</v>
      </c>
      <c r="U5" t="s">
        <v>47</v>
      </c>
      <c r="V5">
        <v>3</v>
      </c>
      <c r="W5" t="str">
        <f>_xlfn.XLOOKUP(V5,Lookup!I:I,Lookup!J:J)</f>
        <v>High</v>
      </c>
      <c r="X5" t="s">
        <v>48</v>
      </c>
      <c r="Y5">
        <v>2909</v>
      </c>
      <c r="Z5" t="str" cm="1">
        <f t="array" ref="Z5">_xlfn.IFS(Y5&lt;3000,"Low",Y5&lt;7000,"Medium",TRUE,"High")</f>
        <v>Low</v>
      </c>
      <c r="AA5">
        <v>23159</v>
      </c>
      <c r="AB5">
        <v>1</v>
      </c>
      <c r="AC5" t="s">
        <v>42</v>
      </c>
      <c r="AD5" t="s">
        <v>35</v>
      </c>
      <c r="AE5">
        <v>11</v>
      </c>
      <c r="AF5">
        <v>3</v>
      </c>
      <c r="AG5" t="str">
        <f>_xlfn.XLOOKUP(AF5,Lookup!K:K,Lookup!L:L)</f>
        <v>Meet Expect</v>
      </c>
      <c r="AH5">
        <v>3</v>
      </c>
      <c r="AI5" t="str">
        <f>LOOKUP(AH5,Lookup!M:M,Lookup!N:N)</f>
        <v>High</v>
      </c>
      <c r="AJ5">
        <v>80</v>
      </c>
      <c r="AK5">
        <v>0</v>
      </c>
      <c r="AL5" t="str">
        <f>_xlfn.XLOOKUP(AK5,Lookup!O:O,Lookup!P:P)</f>
        <v>None</v>
      </c>
      <c r="AM5">
        <v>8</v>
      </c>
      <c r="AN5" t="str" cm="1">
        <f t="array" ref="AN5">_xlfn.IFS(
AM5&lt;=5,"0-5",
AM5&lt;=10,"6-10",
AM5&lt;=20,"11-20",
TRUE,"20+")</f>
        <v>6-10</v>
      </c>
      <c r="AO5">
        <v>3</v>
      </c>
      <c r="AP5">
        <v>3</v>
      </c>
      <c r="AQ5" t="str">
        <f>_xlfn.XLOOKUP(AP5,Lookup!Q:Q,Lookup!R:R)</f>
        <v>Better</v>
      </c>
      <c r="AR5">
        <v>8</v>
      </c>
      <c r="AS5" t="str" cm="1">
        <f t="array" ref="AS5">_xlfn.IFS(
AR5 &lt;=1,"New Employee",
AR5 &lt;=3, "Early Career",
AR5 &lt;=7, "Experienced",
TRUE, "Veteran")</f>
        <v>Veteran</v>
      </c>
      <c r="AT5">
        <v>7</v>
      </c>
      <c r="AU5">
        <v>3</v>
      </c>
      <c r="AV5" t="str" cm="1">
        <f t="array" ref="AV5">_xlfn.IFS(
AU5=0,"Recently Promoted",
AU5&lt;=3, "Normal",
TRUE, "Long Time No Promotion")</f>
        <v>Normal</v>
      </c>
      <c r="AW5">
        <v>0</v>
      </c>
      <c r="AX5">
        <f>IF(COUNTIF(L5:$L$1471,L5)&gt;1,1,0)</f>
        <v>0</v>
      </c>
      <c r="BA5">
        <f t="shared" si="5"/>
        <v>0</v>
      </c>
      <c r="BC5">
        <f t="shared" si="6"/>
        <v>0</v>
      </c>
      <c r="BE5">
        <f t="shared" si="0"/>
        <v>0</v>
      </c>
      <c r="BG5">
        <f t="shared" si="1"/>
        <v>0</v>
      </c>
      <c r="BI5">
        <f t="shared" si="2"/>
        <v>0</v>
      </c>
      <c r="BR5" t="str" cm="1">
        <f t="array" ref="BR5">_xlfn.IFS(
A5&lt;=25,"18-25",
A5&lt;=35,"26-35",
A5&lt;=45,"36-45",
A5&lt;=59,"46-59",
TRUE,"60+")</f>
        <v>26-35</v>
      </c>
      <c r="BX5" t="b">
        <f t="shared" si="3"/>
        <v>1</v>
      </c>
      <c r="BY5" t="b">
        <f t="shared" si="4"/>
        <v>1</v>
      </c>
      <c r="BZ5" t="b">
        <f t="shared" si="7"/>
        <v>1</v>
      </c>
      <c r="CA5">
        <f>IF(tblemployee[[#This Row],[Attrition]]="Yes",1,0)</f>
        <v>0</v>
      </c>
      <c r="CB5">
        <f>IF(tblemployee[[#This Row],[OverTime]]="Yes",1,0)</f>
        <v>1</v>
      </c>
    </row>
    <row r="6" spans="1:80" hidden="1">
      <c r="A6">
        <v>27</v>
      </c>
      <c r="B6" t="s">
        <v>43</v>
      </c>
      <c r="C6" t="s">
        <v>36</v>
      </c>
      <c r="D6">
        <v>591</v>
      </c>
      <c r="E6" t="s">
        <v>45</v>
      </c>
      <c r="F6">
        <v>2</v>
      </c>
      <c r="G6" t="str" cm="1">
        <f t="array" ref="G6">_xlfn.IFS(
F6 &lt;= 10, "Near",
F6 &lt;= 20, "Far",
TRUE, "Very Far")</f>
        <v>Near</v>
      </c>
      <c r="H6">
        <v>1</v>
      </c>
      <c r="I6" t="str">
        <f>_xlfn.XLOOKUP(H6,Lookup!C:C,Lookup!D:D)</f>
        <v>Below College</v>
      </c>
      <c r="J6" t="s">
        <v>51</v>
      </c>
      <c r="K6">
        <v>1</v>
      </c>
      <c r="L6">
        <v>7</v>
      </c>
      <c r="M6">
        <v>1</v>
      </c>
      <c r="N6" t="str">
        <f>_xlfn.XLOOKUP(M6,Lookup!E:E,Lookup!F:F)</f>
        <v>Low</v>
      </c>
      <c r="O6" t="s">
        <v>46</v>
      </c>
      <c r="P6">
        <v>40</v>
      </c>
      <c r="Q6">
        <v>3</v>
      </c>
      <c r="R6" t="str">
        <f>_xlfn.XLOOKUP(Q6,Lookup!G:G,Lookup!H:H)</f>
        <v>High</v>
      </c>
      <c r="S6">
        <v>1</v>
      </c>
      <c r="T6" s="7" t="str">
        <f>_xlfn.XLOOKUP(S6,Lookup!A:A,Lookup!B:B)</f>
        <v>Entry Level</v>
      </c>
      <c r="U6" t="s">
        <v>50</v>
      </c>
      <c r="V6">
        <v>2</v>
      </c>
      <c r="W6" t="str">
        <f>_xlfn.XLOOKUP(V6,Lookup!I:I,Lookup!J:J)</f>
        <v>Medium</v>
      </c>
      <c r="X6" t="s">
        <v>48</v>
      </c>
      <c r="Y6">
        <v>3468</v>
      </c>
      <c r="Z6" t="str" cm="1">
        <f t="array" ref="Z6">_xlfn.IFS(Y6&lt;3000,"Low",Y6&lt;7000,"Medium",TRUE,"High")</f>
        <v>Medium</v>
      </c>
      <c r="AA6">
        <v>16632</v>
      </c>
      <c r="AB6">
        <v>9</v>
      </c>
      <c r="AC6" t="s">
        <v>42</v>
      </c>
      <c r="AD6" t="s">
        <v>43</v>
      </c>
      <c r="AE6">
        <v>12</v>
      </c>
      <c r="AF6">
        <v>3</v>
      </c>
      <c r="AG6" t="str">
        <f>_xlfn.XLOOKUP(AF6,Lookup!K:K,Lookup!L:L)</f>
        <v>Meet Expect</v>
      </c>
      <c r="AH6">
        <v>4</v>
      </c>
      <c r="AI6" t="str">
        <f>LOOKUP(AH6,Lookup!M:M,Lookup!N:N)</f>
        <v>Very High</v>
      </c>
      <c r="AJ6">
        <v>80</v>
      </c>
      <c r="AK6">
        <v>1</v>
      </c>
      <c r="AL6" t="str">
        <f>_xlfn.XLOOKUP(AK6,Lookup!O:O,Lookup!P:P)</f>
        <v>Basic</v>
      </c>
      <c r="AM6">
        <v>6</v>
      </c>
      <c r="AN6" t="str" cm="1">
        <f t="array" ref="AN6">_xlfn.IFS(
AM6&lt;=5,"0-5",
AM6&lt;=10,"6-10",
AM6&lt;=20,"11-20",
TRUE,"20+")</f>
        <v>6-10</v>
      </c>
      <c r="AO6">
        <v>3</v>
      </c>
      <c r="AP6">
        <v>3</v>
      </c>
      <c r="AQ6" t="str">
        <f>_xlfn.XLOOKUP(AP6,Lookup!Q:Q,Lookup!R:R)</f>
        <v>Better</v>
      </c>
      <c r="AR6">
        <v>2</v>
      </c>
      <c r="AS6" t="str" cm="1">
        <f t="array" ref="AS6">_xlfn.IFS(
AR6 &lt;=1,"New Employee",
AR6 &lt;=3, "Early Career",
AR6 &lt;=7, "Experienced",
TRUE, "Veteran")</f>
        <v>Early Career</v>
      </c>
      <c r="AT6">
        <v>2</v>
      </c>
      <c r="AU6">
        <v>2</v>
      </c>
      <c r="AV6" t="str" cm="1">
        <f t="array" ref="AV6">_xlfn.IFS(
AU6=0,"Recently Promoted",
AU6&lt;=3, "Normal",
TRUE, "Long Time No Promotion")</f>
        <v>Normal</v>
      </c>
      <c r="AW6">
        <v>2</v>
      </c>
      <c r="AX6">
        <f>IF(COUNTIF(L6:$L$1471,L6)&gt;1,1,0)</f>
        <v>0</v>
      </c>
      <c r="BA6">
        <f t="shared" si="5"/>
        <v>0</v>
      </c>
      <c r="BC6">
        <f t="shared" si="6"/>
        <v>0</v>
      </c>
      <c r="BE6">
        <f t="shared" si="0"/>
        <v>0</v>
      </c>
      <c r="BG6">
        <f t="shared" si="1"/>
        <v>0</v>
      </c>
      <c r="BI6">
        <f t="shared" si="2"/>
        <v>0</v>
      </c>
      <c r="BR6" t="str" cm="1">
        <f t="array" ref="BR6">_xlfn.IFS(
A6&lt;=25,"18-25",
A6&lt;=35,"26-35",
A6&lt;=45,"36-45",
A6&lt;=59,"46-59",
TRUE,"60+")</f>
        <v>26-35</v>
      </c>
      <c r="BX6" t="b">
        <f t="shared" si="3"/>
        <v>1</v>
      </c>
      <c r="BY6" t="b">
        <f t="shared" si="4"/>
        <v>1</v>
      </c>
      <c r="BZ6" t="b">
        <f t="shared" si="7"/>
        <v>1</v>
      </c>
      <c r="CA6">
        <f>IF(tblemployee[[#This Row],[Attrition]]="Yes",1,0)</f>
        <v>0</v>
      </c>
      <c r="CB6">
        <f>IF(tblemployee[[#This Row],[OverTime]]="Yes",1,0)</f>
        <v>0</v>
      </c>
    </row>
    <row r="7" spans="1:80" hidden="1">
      <c r="A7">
        <v>32</v>
      </c>
      <c r="B7" t="s">
        <v>43</v>
      </c>
      <c r="C7" t="s">
        <v>44</v>
      </c>
      <c r="D7">
        <v>1005</v>
      </c>
      <c r="E7" t="s">
        <v>45</v>
      </c>
      <c r="F7">
        <v>2</v>
      </c>
      <c r="G7" t="str" cm="1">
        <f t="array" ref="G7">_xlfn.IFS(
F7 &lt;= 10, "Near",
F7 &lt;= 20, "Far",
TRUE, "Very Far")</f>
        <v>Near</v>
      </c>
      <c r="H7">
        <v>2</v>
      </c>
      <c r="I7" t="str">
        <f>_xlfn.XLOOKUP(H7,Lookup!C:C,Lookup!D:D)</f>
        <v>College</v>
      </c>
      <c r="J7" t="s">
        <v>38</v>
      </c>
      <c r="K7">
        <v>1</v>
      </c>
      <c r="L7">
        <v>8</v>
      </c>
      <c r="M7">
        <v>4</v>
      </c>
      <c r="N7" t="str">
        <f>_xlfn.XLOOKUP(M7,Lookup!E:E,Lookup!F:F)</f>
        <v>Very High</v>
      </c>
      <c r="O7" t="s">
        <v>46</v>
      </c>
      <c r="P7">
        <v>79</v>
      </c>
      <c r="Q7">
        <v>3</v>
      </c>
      <c r="R7" t="str">
        <f>_xlfn.XLOOKUP(Q7,Lookup!G:G,Lookup!H:H)</f>
        <v>High</v>
      </c>
      <c r="S7">
        <v>1</v>
      </c>
      <c r="T7" s="7" t="str">
        <f>_xlfn.XLOOKUP(S7,Lookup!A:A,Lookup!B:B)</f>
        <v>Entry Level</v>
      </c>
      <c r="U7" t="s">
        <v>50</v>
      </c>
      <c r="V7">
        <v>4</v>
      </c>
      <c r="W7" t="str">
        <f>_xlfn.XLOOKUP(V7,Lookup!I:I,Lookup!J:J)</f>
        <v>Very High</v>
      </c>
      <c r="X7" t="s">
        <v>41</v>
      </c>
      <c r="Y7">
        <v>3068</v>
      </c>
      <c r="Z7" t="str" cm="1">
        <f t="array" ref="Z7">_xlfn.IFS(Y7&lt;3000,"Low",Y7&lt;7000,"Medium",TRUE,"High")</f>
        <v>Medium</v>
      </c>
      <c r="AA7">
        <v>11864</v>
      </c>
      <c r="AB7">
        <v>0</v>
      </c>
      <c r="AC7" t="s">
        <v>42</v>
      </c>
      <c r="AD7" t="s">
        <v>43</v>
      </c>
      <c r="AE7">
        <v>13</v>
      </c>
      <c r="AF7">
        <v>3</v>
      </c>
      <c r="AG7" t="str">
        <f>_xlfn.XLOOKUP(AF7,Lookup!K:K,Lookup!L:L)</f>
        <v>Meet Expect</v>
      </c>
      <c r="AH7">
        <v>3</v>
      </c>
      <c r="AI7" t="str">
        <f>LOOKUP(AH7,Lookup!M:M,Lookup!N:N)</f>
        <v>High</v>
      </c>
      <c r="AJ7">
        <v>80</v>
      </c>
      <c r="AK7">
        <v>0</v>
      </c>
      <c r="AL7" t="str">
        <f>_xlfn.XLOOKUP(AK7,Lookup!O:O,Lookup!P:P)</f>
        <v>None</v>
      </c>
      <c r="AM7">
        <v>8</v>
      </c>
      <c r="AN7" t="str" cm="1">
        <f t="array" ref="AN7">_xlfn.IFS(
AM7&lt;=5,"0-5",
AM7&lt;=10,"6-10",
AM7&lt;=20,"11-20",
TRUE,"20+")</f>
        <v>6-10</v>
      </c>
      <c r="AO7">
        <v>2</v>
      </c>
      <c r="AP7">
        <v>2</v>
      </c>
      <c r="AQ7" t="str">
        <f>_xlfn.XLOOKUP(AP7,Lookup!Q:Q,Lookup!R:R)</f>
        <v>Good</v>
      </c>
      <c r="AR7">
        <v>7</v>
      </c>
      <c r="AS7" t="str" cm="1">
        <f t="array" ref="AS7">_xlfn.IFS(
AR7 &lt;=1,"New Employee",
AR7 &lt;=3, "Early Career",
AR7 &lt;=7, "Experienced",
TRUE, "Veteran")</f>
        <v>Experienced</v>
      </c>
      <c r="AT7">
        <v>7</v>
      </c>
      <c r="AU7">
        <v>3</v>
      </c>
      <c r="AV7" t="str" cm="1">
        <f t="array" ref="AV7">_xlfn.IFS(
AU7=0,"Recently Promoted",
AU7&lt;=3, "Normal",
TRUE, "Long Time No Promotion")</f>
        <v>Normal</v>
      </c>
      <c r="AW7">
        <v>6</v>
      </c>
      <c r="AX7">
        <f>IF(COUNTIF(L7:$L$1471,L7)&gt;1,1,0)</f>
        <v>0</v>
      </c>
      <c r="BA7">
        <f t="shared" si="5"/>
        <v>0</v>
      </c>
      <c r="BC7">
        <f t="shared" si="6"/>
        <v>0</v>
      </c>
      <c r="BE7">
        <f t="shared" si="0"/>
        <v>0</v>
      </c>
      <c r="BG7">
        <f t="shared" si="1"/>
        <v>0</v>
      </c>
      <c r="BI7">
        <f t="shared" si="2"/>
        <v>0</v>
      </c>
      <c r="BR7" t="str" cm="1">
        <f t="array" ref="BR7">_xlfn.IFS(
A7&lt;=25,"18-25",
A7&lt;=35,"26-35",
A7&lt;=45,"36-45",
A7&lt;=59,"46-59",
TRUE,"60+")</f>
        <v>26-35</v>
      </c>
      <c r="BX7" t="b">
        <f t="shared" si="3"/>
        <v>1</v>
      </c>
      <c r="BY7" t="b">
        <f t="shared" si="4"/>
        <v>1</v>
      </c>
      <c r="BZ7" t="b">
        <f t="shared" si="7"/>
        <v>1</v>
      </c>
      <c r="CA7">
        <f>IF(tblemployee[[#This Row],[Attrition]]="Yes",1,0)</f>
        <v>0</v>
      </c>
      <c r="CB7">
        <f>IF(tblemployee[[#This Row],[OverTime]]="Yes",1,0)</f>
        <v>0</v>
      </c>
    </row>
    <row r="8" spans="1:80" hidden="1">
      <c r="A8">
        <v>59</v>
      </c>
      <c r="B8" t="s">
        <v>43</v>
      </c>
      <c r="C8" t="s">
        <v>36</v>
      </c>
      <c r="D8">
        <v>1324</v>
      </c>
      <c r="E8" t="s">
        <v>45</v>
      </c>
      <c r="F8">
        <v>3</v>
      </c>
      <c r="G8" t="str" cm="1">
        <f t="array" ref="G8">_xlfn.IFS(
F8 &lt;= 10, "Near",
F8 &lt;= 20, "Far",
TRUE, "Very Far")</f>
        <v>Near</v>
      </c>
      <c r="H8">
        <v>3</v>
      </c>
      <c r="I8" t="str">
        <f>_xlfn.XLOOKUP(H8,Lookup!C:C,Lookup!D:D)</f>
        <v>Bachelor</v>
      </c>
      <c r="J8" t="s">
        <v>51</v>
      </c>
      <c r="K8">
        <v>1</v>
      </c>
      <c r="L8">
        <v>10</v>
      </c>
      <c r="M8">
        <v>3</v>
      </c>
      <c r="N8" t="str">
        <f>_xlfn.XLOOKUP(M8,Lookup!E:E,Lookup!F:F)</f>
        <v>High</v>
      </c>
      <c r="O8" t="s">
        <v>39</v>
      </c>
      <c r="P8">
        <v>81</v>
      </c>
      <c r="Q8">
        <v>4</v>
      </c>
      <c r="R8" t="str">
        <f>_xlfn.XLOOKUP(Q8,Lookup!G:G,Lookup!H:H)</f>
        <v>Very High</v>
      </c>
      <c r="S8">
        <v>1</v>
      </c>
      <c r="T8" s="7" t="str">
        <f>_xlfn.XLOOKUP(S8,Lookup!A:A,Lookup!B:B)</f>
        <v>Entry Level</v>
      </c>
      <c r="U8" t="s">
        <v>50</v>
      </c>
      <c r="V8">
        <v>1</v>
      </c>
      <c r="W8" t="str">
        <f>_xlfn.XLOOKUP(V8,Lookup!I:I,Lookup!J:J)</f>
        <v>Low</v>
      </c>
      <c r="X8" t="s">
        <v>48</v>
      </c>
      <c r="Y8">
        <v>2670</v>
      </c>
      <c r="Z8" t="str" cm="1">
        <f t="array" ref="Z8">_xlfn.IFS(Y8&lt;3000,"Low",Y8&lt;7000,"Medium",TRUE,"High")</f>
        <v>Low</v>
      </c>
      <c r="AA8">
        <v>9964</v>
      </c>
      <c r="AB8">
        <v>4</v>
      </c>
      <c r="AC8" t="s">
        <v>42</v>
      </c>
      <c r="AD8" t="s">
        <v>35</v>
      </c>
      <c r="AE8">
        <v>20</v>
      </c>
      <c r="AF8">
        <v>4</v>
      </c>
      <c r="AG8" t="str">
        <f>_xlfn.XLOOKUP(AF8,Lookup!K:K,Lookup!L:L)</f>
        <v>Exceed Expect</v>
      </c>
      <c r="AH8">
        <v>1</v>
      </c>
      <c r="AI8" t="str">
        <f>LOOKUP(AH8,Lookup!M:M,Lookup!N:N)</f>
        <v>Low</v>
      </c>
      <c r="AJ8">
        <v>80</v>
      </c>
      <c r="AK8">
        <v>3</v>
      </c>
      <c r="AL8" t="str">
        <f>_xlfn.XLOOKUP(AK8,Lookup!O:O,Lookup!P:P)</f>
        <v>High</v>
      </c>
      <c r="AM8">
        <v>12</v>
      </c>
      <c r="AN8" t="str" cm="1">
        <f t="array" ref="AN8">_xlfn.IFS(
AM8&lt;=5,"0-5",
AM8&lt;=10,"6-10",
AM8&lt;=20,"11-20",
TRUE,"20+")</f>
        <v>11-20</v>
      </c>
      <c r="AO8">
        <v>3</v>
      </c>
      <c r="AP8">
        <v>2</v>
      </c>
      <c r="AQ8" t="str">
        <f>_xlfn.XLOOKUP(AP8,Lookup!Q:Q,Lookup!R:R)</f>
        <v>Good</v>
      </c>
      <c r="AR8">
        <v>1</v>
      </c>
      <c r="AS8" t="str" cm="1">
        <f t="array" ref="AS8">_xlfn.IFS(
AR8 &lt;=1,"New Employee",
AR8 &lt;=3, "Early Career",
AR8 &lt;=7, "Experienced",
TRUE, "Veteran")</f>
        <v>New Employee</v>
      </c>
      <c r="AT8">
        <v>0</v>
      </c>
      <c r="AU8">
        <v>0</v>
      </c>
      <c r="AV8" t="str" cm="1">
        <f t="array" ref="AV8">_xlfn.IFS(
AU8=0,"Recently Promoted",
AU8&lt;=3, "Normal",
TRUE, "Long Time No Promotion")</f>
        <v>Recently Promoted</v>
      </c>
      <c r="AW8">
        <v>0</v>
      </c>
      <c r="AX8">
        <f>IF(COUNTIF(L8:$L$1471,L8)&gt;1,1,0)</f>
        <v>0</v>
      </c>
      <c r="BA8">
        <f t="shared" si="5"/>
        <v>0</v>
      </c>
      <c r="BC8">
        <f t="shared" si="6"/>
        <v>0</v>
      </c>
      <c r="BE8">
        <f t="shared" si="0"/>
        <v>0</v>
      </c>
      <c r="BG8">
        <f t="shared" si="1"/>
        <v>0</v>
      </c>
      <c r="BI8">
        <f t="shared" si="2"/>
        <v>0</v>
      </c>
      <c r="BR8" t="str" cm="1">
        <f t="array" ref="BR8">_xlfn.IFS(
A8&lt;=25,"18-25",
A8&lt;=35,"26-35",
A8&lt;=45,"36-45",
A8&lt;=59,"46-59",
TRUE,"60+")</f>
        <v>46-59</v>
      </c>
      <c r="BX8" t="b">
        <f t="shared" si="3"/>
        <v>1</v>
      </c>
      <c r="BY8" t="b">
        <f t="shared" si="4"/>
        <v>1</v>
      </c>
      <c r="BZ8" t="b">
        <f t="shared" si="7"/>
        <v>1</v>
      </c>
      <c r="CA8">
        <f>IF(tblemployee[[#This Row],[Attrition]]="Yes",1,0)</f>
        <v>0</v>
      </c>
      <c r="CB8">
        <f>IF(tblemployee[[#This Row],[OverTime]]="Yes",1,0)</f>
        <v>1</v>
      </c>
    </row>
    <row r="9" spans="1:80" hidden="1">
      <c r="A9">
        <v>30</v>
      </c>
      <c r="B9" t="s">
        <v>43</v>
      </c>
      <c r="C9" t="s">
        <v>36</v>
      </c>
      <c r="D9">
        <v>1358</v>
      </c>
      <c r="E9" t="s">
        <v>45</v>
      </c>
      <c r="F9">
        <v>24</v>
      </c>
      <c r="G9" t="str" cm="1">
        <f t="array" ref="G9">_xlfn.IFS(
F9 &lt;= 10, "Near",
F9 &lt;= 20, "Far",
TRUE, "Very Far")</f>
        <v>Very Far</v>
      </c>
      <c r="H9">
        <v>1</v>
      </c>
      <c r="I9" t="str">
        <f>_xlfn.XLOOKUP(H9,Lookup!C:C,Lookup!D:D)</f>
        <v>Below College</v>
      </c>
      <c r="J9" t="s">
        <v>38</v>
      </c>
      <c r="K9">
        <v>1</v>
      </c>
      <c r="L9">
        <v>11</v>
      </c>
      <c r="M9">
        <v>4</v>
      </c>
      <c r="N9" t="str">
        <f>_xlfn.XLOOKUP(M9,Lookup!E:E,Lookup!F:F)</f>
        <v>Very High</v>
      </c>
      <c r="O9" t="s">
        <v>46</v>
      </c>
      <c r="P9">
        <v>67</v>
      </c>
      <c r="Q9">
        <v>3</v>
      </c>
      <c r="R9" t="str">
        <f>_xlfn.XLOOKUP(Q9,Lookup!G:G,Lookup!H:H)</f>
        <v>High</v>
      </c>
      <c r="S9">
        <v>1</v>
      </c>
      <c r="T9" s="7" t="str">
        <f>_xlfn.XLOOKUP(S9,Lookup!A:A,Lookup!B:B)</f>
        <v>Entry Level</v>
      </c>
      <c r="U9" t="s">
        <v>50</v>
      </c>
      <c r="V9">
        <v>3</v>
      </c>
      <c r="W9" t="str">
        <f>_xlfn.XLOOKUP(V9,Lookup!I:I,Lookup!J:J)</f>
        <v>High</v>
      </c>
      <c r="X9" t="s">
        <v>52</v>
      </c>
      <c r="Y9">
        <v>2693</v>
      </c>
      <c r="Z9" t="str" cm="1">
        <f t="array" ref="Z9">_xlfn.IFS(Y9&lt;3000,"Low",Y9&lt;7000,"Medium",TRUE,"High")</f>
        <v>Low</v>
      </c>
      <c r="AA9">
        <v>13335</v>
      </c>
      <c r="AB9">
        <v>1</v>
      </c>
      <c r="AC9" t="s">
        <v>42</v>
      </c>
      <c r="AD9" t="s">
        <v>43</v>
      </c>
      <c r="AE9">
        <v>22</v>
      </c>
      <c r="AF9">
        <v>4</v>
      </c>
      <c r="AG9" t="str">
        <f>_xlfn.XLOOKUP(AF9,Lookup!K:K,Lookup!L:L)</f>
        <v>Exceed Expect</v>
      </c>
      <c r="AH9">
        <v>2</v>
      </c>
      <c r="AI9" t="str">
        <f>LOOKUP(AH9,Lookup!M:M,Lookup!N:N)</f>
        <v>Medium</v>
      </c>
      <c r="AJ9">
        <v>80</v>
      </c>
      <c r="AK9">
        <v>1</v>
      </c>
      <c r="AL9" t="str">
        <f>_xlfn.XLOOKUP(AK9,Lookup!O:O,Lookup!P:P)</f>
        <v>Basic</v>
      </c>
      <c r="AM9">
        <v>1</v>
      </c>
      <c r="AN9" t="str" cm="1">
        <f t="array" ref="AN9">_xlfn.IFS(
AM9&lt;=5,"0-5",
AM9&lt;=10,"6-10",
AM9&lt;=20,"11-20",
TRUE,"20+")</f>
        <v>0-5</v>
      </c>
      <c r="AO9">
        <v>2</v>
      </c>
      <c r="AP9">
        <v>3</v>
      </c>
      <c r="AQ9" t="str">
        <f>_xlfn.XLOOKUP(AP9,Lookup!Q:Q,Lookup!R:R)</f>
        <v>Better</v>
      </c>
      <c r="AR9">
        <v>1</v>
      </c>
      <c r="AS9" t="str" cm="1">
        <f t="array" ref="AS9">_xlfn.IFS(
AR9 &lt;=1,"New Employee",
AR9 &lt;=3, "Early Career",
AR9 &lt;=7, "Experienced",
TRUE, "Veteran")</f>
        <v>New Employee</v>
      </c>
      <c r="AT9">
        <v>0</v>
      </c>
      <c r="AU9">
        <v>0</v>
      </c>
      <c r="AV9" t="str" cm="1">
        <f t="array" ref="AV9">_xlfn.IFS(
AU9=0,"Recently Promoted",
AU9&lt;=3, "Normal",
TRUE, "Long Time No Promotion")</f>
        <v>Recently Promoted</v>
      </c>
      <c r="AW9">
        <v>0</v>
      </c>
      <c r="AX9">
        <f>IF(COUNTIF(L9:$L$1471,L9)&gt;1,1,0)</f>
        <v>0</v>
      </c>
      <c r="BA9">
        <f t="shared" si="5"/>
        <v>0</v>
      </c>
      <c r="BC9">
        <f t="shared" si="6"/>
        <v>0</v>
      </c>
      <c r="BE9">
        <f t="shared" si="0"/>
        <v>0</v>
      </c>
      <c r="BG9">
        <f t="shared" si="1"/>
        <v>0</v>
      </c>
      <c r="BI9">
        <f t="shared" si="2"/>
        <v>0</v>
      </c>
      <c r="BR9" t="str" cm="1">
        <f t="array" ref="BR9">_xlfn.IFS(
A9&lt;=25,"18-25",
A9&lt;=35,"26-35",
A9&lt;=45,"36-45",
A9&lt;=59,"46-59",
TRUE,"60+")</f>
        <v>26-35</v>
      </c>
      <c r="BX9" t="b">
        <f t="shared" si="3"/>
        <v>1</v>
      </c>
      <c r="BY9" t="b">
        <f t="shared" si="4"/>
        <v>1</v>
      </c>
      <c r="BZ9" t="b">
        <f t="shared" si="7"/>
        <v>1</v>
      </c>
      <c r="CA9">
        <f>IF(tblemployee[[#This Row],[Attrition]]="Yes",1,0)</f>
        <v>0</v>
      </c>
      <c r="CB9">
        <f>IF(tblemployee[[#This Row],[OverTime]]="Yes",1,0)</f>
        <v>0</v>
      </c>
    </row>
    <row r="10" spans="1:80" hidden="1">
      <c r="A10">
        <v>38</v>
      </c>
      <c r="B10" t="s">
        <v>43</v>
      </c>
      <c r="C10" t="s">
        <v>44</v>
      </c>
      <c r="D10">
        <v>216</v>
      </c>
      <c r="E10" t="s">
        <v>45</v>
      </c>
      <c r="F10">
        <v>23</v>
      </c>
      <c r="G10" t="str" cm="1">
        <f t="array" ref="G10">_xlfn.IFS(
F10 &lt;= 10, "Near",
F10 &lt;= 20, "Far",
TRUE, "Very Far")</f>
        <v>Very Far</v>
      </c>
      <c r="H10">
        <v>3</v>
      </c>
      <c r="I10" t="str">
        <f>_xlfn.XLOOKUP(H10,Lookup!C:C,Lookup!D:D)</f>
        <v>Bachelor</v>
      </c>
      <c r="J10" t="s">
        <v>38</v>
      </c>
      <c r="K10">
        <v>1</v>
      </c>
      <c r="L10">
        <v>12</v>
      </c>
      <c r="M10">
        <v>4</v>
      </c>
      <c r="N10" t="str">
        <f>_xlfn.XLOOKUP(M10,Lookup!E:E,Lookup!F:F)</f>
        <v>Very High</v>
      </c>
      <c r="O10" t="s">
        <v>46</v>
      </c>
      <c r="P10">
        <v>44</v>
      </c>
      <c r="Q10">
        <v>2</v>
      </c>
      <c r="R10" t="str">
        <f>_xlfn.XLOOKUP(Q10,Lookup!G:G,Lookup!H:H)</f>
        <v>Medium</v>
      </c>
      <c r="S10">
        <v>3</v>
      </c>
      <c r="T10" s="7" t="str">
        <f>_xlfn.XLOOKUP(S10,Lookup!A:A,Lookup!B:B)</f>
        <v>Senior</v>
      </c>
      <c r="U10" t="s">
        <v>53</v>
      </c>
      <c r="V10">
        <v>3</v>
      </c>
      <c r="W10" t="str">
        <f>_xlfn.XLOOKUP(V10,Lookup!I:I,Lookup!J:J)</f>
        <v>High</v>
      </c>
      <c r="X10" t="s">
        <v>41</v>
      </c>
      <c r="Y10">
        <v>9526</v>
      </c>
      <c r="Z10" t="str" cm="1">
        <f t="array" ref="Z10">_xlfn.IFS(Y10&lt;3000,"Low",Y10&lt;7000,"Medium",TRUE,"High")</f>
        <v>High</v>
      </c>
      <c r="AA10">
        <v>8787</v>
      </c>
      <c r="AB10">
        <v>0</v>
      </c>
      <c r="AC10" t="s">
        <v>42</v>
      </c>
      <c r="AD10" t="s">
        <v>43</v>
      </c>
      <c r="AE10">
        <v>21</v>
      </c>
      <c r="AF10">
        <v>4</v>
      </c>
      <c r="AG10" t="str">
        <f>_xlfn.XLOOKUP(AF10,Lookup!K:K,Lookup!L:L)</f>
        <v>Exceed Expect</v>
      </c>
      <c r="AH10">
        <v>2</v>
      </c>
      <c r="AI10" t="str">
        <f>LOOKUP(AH10,Lookup!M:M,Lookup!N:N)</f>
        <v>Medium</v>
      </c>
      <c r="AJ10">
        <v>80</v>
      </c>
      <c r="AK10">
        <v>0</v>
      </c>
      <c r="AL10" t="str">
        <f>_xlfn.XLOOKUP(AK10,Lookup!O:O,Lookup!P:P)</f>
        <v>None</v>
      </c>
      <c r="AM10">
        <v>10</v>
      </c>
      <c r="AN10" t="str" cm="1">
        <f t="array" ref="AN10">_xlfn.IFS(
AM10&lt;=5,"0-5",
AM10&lt;=10,"6-10",
AM10&lt;=20,"11-20",
TRUE,"20+")</f>
        <v>6-10</v>
      </c>
      <c r="AO10">
        <v>2</v>
      </c>
      <c r="AP10">
        <v>3</v>
      </c>
      <c r="AQ10" t="str">
        <f>_xlfn.XLOOKUP(AP10,Lookup!Q:Q,Lookup!R:R)</f>
        <v>Better</v>
      </c>
      <c r="AR10">
        <v>9</v>
      </c>
      <c r="AS10" t="str" cm="1">
        <f t="array" ref="AS10">_xlfn.IFS(
AR10 &lt;=1,"New Employee",
AR10 &lt;=3, "Early Career",
AR10 &lt;=7, "Experienced",
TRUE, "Veteran")</f>
        <v>Veteran</v>
      </c>
      <c r="AT10">
        <v>7</v>
      </c>
      <c r="AU10">
        <v>1</v>
      </c>
      <c r="AV10" t="str" cm="1">
        <f t="array" ref="AV10">_xlfn.IFS(
AU10=0,"Recently Promoted",
AU10&lt;=3, "Normal",
TRUE, "Long Time No Promotion")</f>
        <v>Normal</v>
      </c>
      <c r="AW10">
        <v>8</v>
      </c>
      <c r="AX10">
        <f>IF(COUNTIF(L10:$L$1471,L10)&gt;1,1,0)</f>
        <v>0</v>
      </c>
      <c r="BA10">
        <f t="shared" si="5"/>
        <v>0</v>
      </c>
      <c r="BC10">
        <f t="shared" si="6"/>
        <v>0</v>
      </c>
      <c r="BE10">
        <f t="shared" si="0"/>
        <v>0</v>
      </c>
      <c r="BG10">
        <f t="shared" si="1"/>
        <v>0</v>
      </c>
      <c r="BI10">
        <f t="shared" si="2"/>
        <v>0</v>
      </c>
      <c r="BR10" t="str" cm="1">
        <f t="array" ref="BR10">_xlfn.IFS(
A10&lt;=25,"18-25",
A10&lt;=35,"26-35",
A10&lt;=45,"36-45",
A10&lt;=59,"46-59",
TRUE,"60+")</f>
        <v>36-45</v>
      </c>
      <c r="BX10" t="b">
        <f t="shared" si="3"/>
        <v>1</v>
      </c>
      <c r="BY10" t="b">
        <f t="shared" si="4"/>
        <v>1</v>
      </c>
      <c r="BZ10" t="b">
        <f t="shared" si="7"/>
        <v>1</v>
      </c>
      <c r="CA10">
        <f>IF(tblemployee[[#This Row],[Attrition]]="Yes",1,0)</f>
        <v>0</v>
      </c>
      <c r="CB10">
        <f>IF(tblemployee[[#This Row],[OverTime]]="Yes",1,0)</f>
        <v>0</v>
      </c>
    </row>
    <row r="11" spans="1:80" hidden="1">
      <c r="A11">
        <v>36</v>
      </c>
      <c r="B11" t="s">
        <v>43</v>
      </c>
      <c r="C11" t="s">
        <v>36</v>
      </c>
      <c r="D11">
        <v>1299</v>
      </c>
      <c r="E11" t="s">
        <v>45</v>
      </c>
      <c r="F11">
        <v>27</v>
      </c>
      <c r="G11" t="str" cm="1">
        <f t="array" ref="G11">_xlfn.IFS(
F11 &lt;= 10, "Near",
F11 &lt;= 20, "Far",
TRUE, "Very Far")</f>
        <v>Very Far</v>
      </c>
      <c r="H11">
        <v>3</v>
      </c>
      <c r="I11" t="str">
        <f>_xlfn.XLOOKUP(H11,Lookup!C:C,Lookup!D:D)</f>
        <v>Bachelor</v>
      </c>
      <c r="J11" t="s">
        <v>51</v>
      </c>
      <c r="K11">
        <v>1</v>
      </c>
      <c r="L11">
        <v>13</v>
      </c>
      <c r="M11">
        <v>3</v>
      </c>
      <c r="N11" t="str">
        <f>_xlfn.XLOOKUP(M11,Lookup!E:E,Lookup!F:F)</f>
        <v>High</v>
      </c>
      <c r="O11" t="s">
        <v>46</v>
      </c>
      <c r="P11">
        <v>94</v>
      </c>
      <c r="Q11">
        <v>3</v>
      </c>
      <c r="R11" t="str">
        <f>_xlfn.XLOOKUP(Q11,Lookup!G:G,Lookup!H:H)</f>
        <v>High</v>
      </c>
      <c r="S11">
        <v>2</v>
      </c>
      <c r="T11" s="7" t="str">
        <f>_xlfn.XLOOKUP(S11,Lookup!A:A,Lookup!B:B)</f>
        <v>Junior</v>
      </c>
      <c r="U11" t="s">
        <v>54</v>
      </c>
      <c r="V11">
        <v>3</v>
      </c>
      <c r="W11" t="str">
        <f>_xlfn.XLOOKUP(V11,Lookup!I:I,Lookup!J:J)</f>
        <v>High</v>
      </c>
      <c r="X11" t="s">
        <v>48</v>
      </c>
      <c r="Y11">
        <v>5237</v>
      </c>
      <c r="Z11" t="str" cm="1">
        <f t="array" ref="Z11">_xlfn.IFS(Y11&lt;3000,"Low",Y11&lt;7000,"Medium",TRUE,"High")</f>
        <v>Medium</v>
      </c>
      <c r="AA11">
        <v>16577</v>
      </c>
      <c r="AB11">
        <v>6</v>
      </c>
      <c r="AC11" t="s">
        <v>42</v>
      </c>
      <c r="AD11" t="s">
        <v>43</v>
      </c>
      <c r="AE11">
        <v>13</v>
      </c>
      <c r="AF11">
        <v>3</v>
      </c>
      <c r="AG11" t="str">
        <f>_xlfn.XLOOKUP(AF11,Lookup!K:K,Lookup!L:L)</f>
        <v>Meet Expect</v>
      </c>
      <c r="AH11">
        <v>2</v>
      </c>
      <c r="AI11" t="str">
        <f>LOOKUP(AH11,Lookup!M:M,Lookup!N:N)</f>
        <v>Medium</v>
      </c>
      <c r="AJ11">
        <v>80</v>
      </c>
      <c r="AK11">
        <v>2</v>
      </c>
      <c r="AL11" t="str">
        <f>_xlfn.XLOOKUP(AK11,Lookup!O:O,Lookup!P:P)</f>
        <v>Medium</v>
      </c>
      <c r="AM11">
        <v>17</v>
      </c>
      <c r="AN11" t="str" cm="1">
        <f t="array" ref="AN11">_xlfn.IFS(
AM11&lt;=5,"0-5",
AM11&lt;=10,"6-10",
AM11&lt;=20,"11-20",
TRUE,"20+")</f>
        <v>11-20</v>
      </c>
      <c r="AO11">
        <v>3</v>
      </c>
      <c r="AP11">
        <v>2</v>
      </c>
      <c r="AQ11" t="str">
        <f>_xlfn.XLOOKUP(AP11,Lookup!Q:Q,Lookup!R:R)</f>
        <v>Good</v>
      </c>
      <c r="AR11">
        <v>7</v>
      </c>
      <c r="AS11" t="str" cm="1">
        <f t="array" ref="AS11">_xlfn.IFS(
AR11 &lt;=1,"New Employee",
AR11 &lt;=3, "Early Career",
AR11 &lt;=7, "Experienced",
TRUE, "Veteran")</f>
        <v>Experienced</v>
      </c>
      <c r="AT11">
        <v>7</v>
      </c>
      <c r="AU11">
        <v>7</v>
      </c>
      <c r="AV11" t="str" cm="1">
        <f t="array" ref="AV11">_xlfn.IFS(
AU11=0,"Recently Promoted",
AU11&lt;=3, "Normal",
TRUE, "Long Time No Promotion")</f>
        <v>Long Time No Promotion</v>
      </c>
      <c r="AW11">
        <v>7</v>
      </c>
      <c r="AX11">
        <f>IF(COUNTIF(L11:$L$1471,L11)&gt;1,1,0)</f>
        <v>0</v>
      </c>
      <c r="BA11">
        <f t="shared" si="5"/>
        <v>0</v>
      </c>
      <c r="BC11">
        <f t="shared" si="6"/>
        <v>0</v>
      </c>
      <c r="BE11">
        <f t="shared" si="0"/>
        <v>0</v>
      </c>
      <c r="BG11">
        <f t="shared" si="1"/>
        <v>0</v>
      </c>
      <c r="BI11">
        <f t="shared" si="2"/>
        <v>0</v>
      </c>
      <c r="BR11" t="str" cm="1">
        <f t="array" ref="BR11">_xlfn.IFS(
A11&lt;=25,"18-25",
A11&lt;=35,"26-35",
A11&lt;=45,"36-45",
A11&lt;=59,"46-59",
TRUE,"60+")</f>
        <v>36-45</v>
      </c>
      <c r="BX11" t="b">
        <f t="shared" si="3"/>
        <v>1</v>
      </c>
      <c r="BY11" t="b">
        <f t="shared" si="4"/>
        <v>1</v>
      </c>
      <c r="BZ11" t="b">
        <f t="shared" si="7"/>
        <v>1</v>
      </c>
      <c r="CA11">
        <f>IF(tblemployee[[#This Row],[Attrition]]="Yes",1,0)</f>
        <v>0</v>
      </c>
      <c r="CB11">
        <f>IF(tblemployee[[#This Row],[OverTime]]="Yes",1,0)</f>
        <v>0</v>
      </c>
    </row>
    <row r="12" spans="1:80" hidden="1">
      <c r="A12">
        <v>35</v>
      </c>
      <c r="B12" t="s">
        <v>43</v>
      </c>
      <c r="C12" t="s">
        <v>36</v>
      </c>
      <c r="D12">
        <v>809</v>
      </c>
      <c r="E12" t="s">
        <v>45</v>
      </c>
      <c r="F12">
        <v>16</v>
      </c>
      <c r="G12" t="str" cm="1">
        <f t="array" ref="G12">_xlfn.IFS(
F12 &lt;= 10, "Near",
F12 &lt;= 20, "Far",
TRUE, "Very Far")</f>
        <v>Far</v>
      </c>
      <c r="H12">
        <v>3</v>
      </c>
      <c r="I12" t="str">
        <f>_xlfn.XLOOKUP(H12,Lookup!C:C,Lookup!D:D)</f>
        <v>Bachelor</v>
      </c>
      <c r="J12" t="s">
        <v>51</v>
      </c>
      <c r="K12">
        <v>1</v>
      </c>
      <c r="L12">
        <v>14</v>
      </c>
      <c r="M12">
        <v>1</v>
      </c>
      <c r="N12" t="str">
        <f>_xlfn.XLOOKUP(M12,Lookup!E:E,Lookup!F:F)</f>
        <v>Low</v>
      </c>
      <c r="O12" t="s">
        <v>46</v>
      </c>
      <c r="P12">
        <v>84</v>
      </c>
      <c r="Q12">
        <v>4</v>
      </c>
      <c r="R12" t="str">
        <f>_xlfn.XLOOKUP(Q12,Lookup!G:G,Lookup!H:H)</f>
        <v>Very High</v>
      </c>
      <c r="S12">
        <v>1</v>
      </c>
      <c r="T12" s="7" t="str">
        <f>_xlfn.XLOOKUP(S12,Lookup!A:A,Lookup!B:B)</f>
        <v>Entry Level</v>
      </c>
      <c r="U12" t="s">
        <v>50</v>
      </c>
      <c r="V12">
        <v>2</v>
      </c>
      <c r="W12" t="str">
        <f>_xlfn.XLOOKUP(V12,Lookup!I:I,Lookup!J:J)</f>
        <v>Medium</v>
      </c>
      <c r="X12" t="s">
        <v>48</v>
      </c>
      <c r="Y12">
        <v>2426</v>
      </c>
      <c r="Z12" t="str" cm="1">
        <f t="array" ref="Z12">_xlfn.IFS(Y12&lt;3000,"Low",Y12&lt;7000,"Medium",TRUE,"High")</f>
        <v>Low</v>
      </c>
      <c r="AA12">
        <v>16479</v>
      </c>
      <c r="AB12">
        <v>0</v>
      </c>
      <c r="AC12" t="s">
        <v>42</v>
      </c>
      <c r="AD12" t="s">
        <v>43</v>
      </c>
      <c r="AE12">
        <v>13</v>
      </c>
      <c r="AF12">
        <v>3</v>
      </c>
      <c r="AG12" t="str">
        <f>_xlfn.XLOOKUP(AF12,Lookup!K:K,Lookup!L:L)</f>
        <v>Meet Expect</v>
      </c>
      <c r="AH12">
        <v>3</v>
      </c>
      <c r="AI12" t="str">
        <f>LOOKUP(AH12,Lookup!M:M,Lookup!N:N)</f>
        <v>High</v>
      </c>
      <c r="AJ12">
        <v>80</v>
      </c>
      <c r="AK12">
        <v>1</v>
      </c>
      <c r="AL12" t="str">
        <f>_xlfn.XLOOKUP(AK12,Lookup!O:O,Lookup!P:P)</f>
        <v>Basic</v>
      </c>
      <c r="AM12">
        <v>6</v>
      </c>
      <c r="AN12" t="str" cm="1">
        <f t="array" ref="AN12">_xlfn.IFS(
AM12&lt;=5,"0-5",
AM12&lt;=10,"6-10",
AM12&lt;=20,"11-20",
TRUE,"20+")</f>
        <v>6-10</v>
      </c>
      <c r="AO12">
        <v>5</v>
      </c>
      <c r="AP12">
        <v>3</v>
      </c>
      <c r="AQ12" t="str">
        <f>_xlfn.XLOOKUP(AP12,Lookup!Q:Q,Lookup!R:R)</f>
        <v>Better</v>
      </c>
      <c r="AR12">
        <v>5</v>
      </c>
      <c r="AS12" t="str" cm="1">
        <f t="array" ref="AS12">_xlfn.IFS(
AR12 &lt;=1,"New Employee",
AR12 &lt;=3, "Early Career",
AR12 &lt;=7, "Experienced",
TRUE, "Veteran")</f>
        <v>Experienced</v>
      </c>
      <c r="AT12">
        <v>4</v>
      </c>
      <c r="AU12">
        <v>0</v>
      </c>
      <c r="AV12" t="str" cm="1">
        <f t="array" ref="AV12">_xlfn.IFS(
AU12=0,"Recently Promoted",
AU12&lt;=3, "Normal",
TRUE, "Long Time No Promotion")</f>
        <v>Recently Promoted</v>
      </c>
      <c r="AW12">
        <v>3</v>
      </c>
      <c r="AX12">
        <f>IF(COUNTIF(L12:$L$1471,L12)&gt;1,1,0)</f>
        <v>0</v>
      </c>
      <c r="BA12">
        <f t="shared" si="5"/>
        <v>0</v>
      </c>
      <c r="BC12">
        <f t="shared" si="6"/>
        <v>0</v>
      </c>
      <c r="BE12">
        <f t="shared" si="0"/>
        <v>0</v>
      </c>
      <c r="BG12">
        <f t="shared" si="1"/>
        <v>0</v>
      </c>
      <c r="BI12">
        <f t="shared" si="2"/>
        <v>0</v>
      </c>
      <c r="BR12" t="str" cm="1">
        <f t="array" ref="BR12">_xlfn.IFS(
A12&lt;=25,"18-25",
A12&lt;=35,"26-35",
A12&lt;=45,"36-45",
A12&lt;=59,"46-59",
TRUE,"60+")</f>
        <v>26-35</v>
      </c>
      <c r="BX12" t="b">
        <f t="shared" si="3"/>
        <v>1</v>
      </c>
      <c r="BY12" t="b">
        <f t="shared" si="4"/>
        <v>1</v>
      </c>
      <c r="BZ12" t="b">
        <f t="shared" si="7"/>
        <v>1</v>
      </c>
      <c r="CA12">
        <f>IF(tblemployee[[#This Row],[Attrition]]="Yes",1,0)</f>
        <v>0</v>
      </c>
      <c r="CB12">
        <f>IF(tblemployee[[#This Row],[OverTime]]="Yes",1,0)</f>
        <v>0</v>
      </c>
    </row>
    <row r="13" spans="1:80" hidden="1">
      <c r="A13">
        <v>29</v>
      </c>
      <c r="B13" t="s">
        <v>43</v>
      </c>
      <c r="C13" t="s">
        <v>36</v>
      </c>
      <c r="D13">
        <v>153</v>
      </c>
      <c r="E13" t="s">
        <v>45</v>
      </c>
      <c r="F13">
        <v>15</v>
      </c>
      <c r="G13" t="str" cm="1">
        <f t="array" ref="G13">_xlfn.IFS(
F13 &lt;= 10, "Near",
F13 &lt;= 20, "Far",
TRUE, "Very Far")</f>
        <v>Far</v>
      </c>
      <c r="H13">
        <v>2</v>
      </c>
      <c r="I13" t="str">
        <f>_xlfn.XLOOKUP(H13,Lookup!C:C,Lookup!D:D)</f>
        <v>College</v>
      </c>
      <c r="J13" t="s">
        <v>38</v>
      </c>
      <c r="K13">
        <v>1</v>
      </c>
      <c r="L13">
        <v>15</v>
      </c>
      <c r="M13">
        <v>4</v>
      </c>
      <c r="N13" t="str">
        <f>_xlfn.XLOOKUP(M13,Lookup!E:E,Lookup!F:F)</f>
        <v>Very High</v>
      </c>
      <c r="O13" t="s">
        <v>39</v>
      </c>
      <c r="P13">
        <v>49</v>
      </c>
      <c r="Q13">
        <v>2</v>
      </c>
      <c r="R13" t="str">
        <f>_xlfn.XLOOKUP(Q13,Lookup!G:G,Lookup!H:H)</f>
        <v>Medium</v>
      </c>
      <c r="S13">
        <v>2</v>
      </c>
      <c r="T13" s="7" t="str">
        <f>_xlfn.XLOOKUP(S13,Lookup!A:A,Lookup!B:B)</f>
        <v>Junior</v>
      </c>
      <c r="U13" t="s">
        <v>50</v>
      </c>
      <c r="V13">
        <v>3</v>
      </c>
      <c r="W13" t="str">
        <f>_xlfn.XLOOKUP(V13,Lookup!I:I,Lookup!J:J)</f>
        <v>High</v>
      </c>
      <c r="X13" t="s">
        <v>41</v>
      </c>
      <c r="Y13">
        <v>4193</v>
      </c>
      <c r="Z13" t="str" cm="1">
        <f t="array" ref="Z13">_xlfn.IFS(Y13&lt;3000,"Low",Y13&lt;7000,"Medium",TRUE,"High")</f>
        <v>Medium</v>
      </c>
      <c r="AA13">
        <v>12682</v>
      </c>
      <c r="AB13">
        <v>0</v>
      </c>
      <c r="AC13" t="s">
        <v>42</v>
      </c>
      <c r="AD13" t="s">
        <v>35</v>
      </c>
      <c r="AE13">
        <v>12</v>
      </c>
      <c r="AF13">
        <v>3</v>
      </c>
      <c r="AG13" t="str">
        <f>_xlfn.XLOOKUP(AF13,Lookup!K:K,Lookup!L:L)</f>
        <v>Meet Expect</v>
      </c>
      <c r="AH13">
        <v>4</v>
      </c>
      <c r="AI13" t="str">
        <f>LOOKUP(AH13,Lookup!M:M,Lookup!N:N)</f>
        <v>Very High</v>
      </c>
      <c r="AJ13">
        <v>80</v>
      </c>
      <c r="AK13">
        <v>0</v>
      </c>
      <c r="AL13" t="str">
        <f>_xlfn.XLOOKUP(AK13,Lookup!O:O,Lookup!P:P)</f>
        <v>None</v>
      </c>
      <c r="AM13">
        <v>10</v>
      </c>
      <c r="AN13" t="str" cm="1">
        <f t="array" ref="AN13">_xlfn.IFS(
AM13&lt;=5,"0-5",
AM13&lt;=10,"6-10",
AM13&lt;=20,"11-20",
TRUE,"20+")</f>
        <v>6-10</v>
      </c>
      <c r="AO13">
        <v>3</v>
      </c>
      <c r="AP13">
        <v>3</v>
      </c>
      <c r="AQ13" t="str">
        <f>_xlfn.XLOOKUP(AP13,Lookup!Q:Q,Lookup!R:R)</f>
        <v>Better</v>
      </c>
      <c r="AR13">
        <v>9</v>
      </c>
      <c r="AS13" t="str" cm="1">
        <f t="array" ref="AS13">_xlfn.IFS(
AR13 &lt;=1,"New Employee",
AR13 &lt;=3, "Early Career",
AR13 &lt;=7, "Experienced",
TRUE, "Veteran")</f>
        <v>Veteran</v>
      </c>
      <c r="AT13">
        <v>5</v>
      </c>
      <c r="AU13">
        <v>0</v>
      </c>
      <c r="AV13" t="str" cm="1">
        <f t="array" ref="AV13">_xlfn.IFS(
AU13=0,"Recently Promoted",
AU13&lt;=3, "Normal",
TRUE, "Long Time No Promotion")</f>
        <v>Recently Promoted</v>
      </c>
      <c r="AW13">
        <v>8</v>
      </c>
      <c r="AX13">
        <f>IF(COUNTIF(L13:$L$1471,L13)&gt;1,1,0)</f>
        <v>0</v>
      </c>
      <c r="BA13">
        <f t="shared" si="5"/>
        <v>0</v>
      </c>
      <c r="BC13">
        <f t="shared" si="6"/>
        <v>0</v>
      </c>
      <c r="BE13">
        <f t="shared" si="0"/>
        <v>0</v>
      </c>
      <c r="BG13">
        <f t="shared" si="1"/>
        <v>0</v>
      </c>
      <c r="BI13">
        <f t="shared" si="2"/>
        <v>0</v>
      </c>
      <c r="BR13" t="str" cm="1">
        <f t="array" ref="BR13">_xlfn.IFS(
A13&lt;=25,"18-25",
A13&lt;=35,"26-35",
A13&lt;=45,"36-45",
A13&lt;=59,"46-59",
TRUE,"60+")</f>
        <v>26-35</v>
      </c>
      <c r="BX13" t="b">
        <f t="shared" si="3"/>
        <v>1</v>
      </c>
      <c r="BY13" t="b">
        <f t="shared" si="4"/>
        <v>1</v>
      </c>
      <c r="BZ13" t="b">
        <f t="shared" si="7"/>
        <v>1</v>
      </c>
      <c r="CA13">
        <f>IF(tblemployee[[#This Row],[Attrition]]="Yes",1,0)</f>
        <v>0</v>
      </c>
      <c r="CB13">
        <f>IF(tblemployee[[#This Row],[OverTime]]="Yes",1,0)</f>
        <v>1</v>
      </c>
    </row>
    <row r="14" spans="1:80" hidden="1">
      <c r="A14">
        <v>31</v>
      </c>
      <c r="B14" t="s">
        <v>43</v>
      </c>
      <c r="C14" t="s">
        <v>36</v>
      </c>
      <c r="D14">
        <v>670</v>
      </c>
      <c r="E14" t="s">
        <v>45</v>
      </c>
      <c r="F14">
        <v>26</v>
      </c>
      <c r="G14" t="str" cm="1">
        <f t="array" ref="G14">_xlfn.IFS(
F14 &lt;= 10, "Near",
F14 &lt;= 20, "Far",
TRUE, "Very Far")</f>
        <v>Very Far</v>
      </c>
      <c r="H14">
        <v>1</v>
      </c>
      <c r="I14" t="str">
        <f>_xlfn.XLOOKUP(H14,Lookup!C:C,Lookup!D:D)</f>
        <v>Below College</v>
      </c>
      <c r="J14" t="s">
        <v>38</v>
      </c>
      <c r="K14">
        <v>1</v>
      </c>
      <c r="L14">
        <v>16</v>
      </c>
      <c r="M14">
        <v>1</v>
      </c>
      <c r="N14" t="str">
        <f>_xlfn.XLOOKUP(M14,Lookup!E:E,Lookup!F:F)</f>
        <v>Low</v>
      </c>
      <c r="O14" t="s">
        <v>46</v>
      </c>
      <c r="P14">
        <v>31</v>
      </c>
      <c r="Q14">
        <v>3</v>
      </c>
      <c r="R14" t="str">
        <f>_xlfn.XLOOKUP(Q14,Lookup!G:G,Lookup!H:H)</f>
        <v>High</v>
      </c>
      <c r="S14">
        <v>1</v>
      </c>
      <c r="T14" s="7" t="str">
        <f>_xlfn.XLOOKUP(S14,Lookup!A:A,Lookup!B:B)</f>
        <v>Entry Level</v>
      </c>
      <c r="U14" t="s">
        <v>47</v>
      </c>
      <c r="V14">
        <v>3</v>
      </c>
      <c r="W14" t="str">
        <f>_xlfn.XLOOKUP(V14,Lookup!I:I,Lookup!J:J)</f>
        <v>High</v>
      </c>
      <c r="X14" t="s">
        <v>52</v>
      </c>
      <c r="Y14">
        <v>2911</v>
      </c>
      <c r="Z14" t="str" cm="1">
        <f t="array" ref="Z14">_xlfn.IFS(Y14&lt;3000,"Low",Y14&lt;7000,"Medium",TRUE,"High")</f>
        <v>Low</v>
      </c>
      <c r="AA14">
        <v>15170</v>
      </c>
      <c r="AB14">
        <v>1</v>
      </c>
      <c r="AC14" t="s">
        <v>42</v>
      </c>
      <c r="AD14" t="s">
        <v>43</v>
      </c>
      <c r="AE14">
        <v>17</v>
      </c>
      <c r="AF14">
        <v>3</v>
      </c>
      <c r="AG14" t="str">
        <f>_xlfn.XLOOKUP(AF14,Lookup!K:K,Lookup!L:L)</f>
        <v>Meet Expect</v>
      </c>
      <c r="AH14">
        <v>4</v>
      </c>
      <c r="AI14" t="str">
        <f>LOOKUP(AH14,Lookup!M:M,Lookup!N:N)</f>
        <v>Very High</v>
      </c>
      <c r="AJ14">
        <v>80</v>
      </c>
      <c r="AK14">
        <v>1</v>
      </c>
      <c r="AL14" t="str">
        <f>_xlfn.XLOOKUP(AK14,Lookup!O:O,Lookup!P:P)</f>
        <v>Basic</v>
      </c>
      <c r="AM14">
        <v>5</v>
      </c>
      <c r="AN14" t="str" cm="1">
        <f t="array" ref="AN14">_xlfn.IFS(
AM14&lt;=5,"0-5",
AM14&lt;=10,"6-10",
AM14&lt;=20,"11-20",
TRUE,"20+")</f>
        <v>0-5</v>
      </c>
      <c r="AO14">
        <v>1</v>
      </c>
      <c r="AP14">
        <v>2</v>
      </c>
      <c r="AQ14" t="str">
        <f>_xlfn.XLOOKUP(AP14,Lookup!Q:Q,Lookup!R:R)</f>
        <v>Good</v>
      </c>
      <c r="AR14">
        <v>5</v>
      </c>
      <c r="AS14" t="str" cm="1">
        <f t="array" ref="AS14">_xlfn.IFS(
AR14 &lt;=1,"New Employee",
AR14 &lt;=3, "Early Career",
AR14 &lt;=7, "Experienced",
TRUE, "Veteran")</f>
        <v>Experienced</v>
      </c>
      <c r="AT14">
        <v>2</v>
      </c>
      <c r="AU14">
        <v>4</v>
      </c>
      <c r="AV14" t="str" cm="1">
        <f t="array" ref="AV14">_xlfn.IFS(
AU14=0,"Recently Promoted",
AU14&lt;=3, "Normal",
TRUE, "Long Time No Promotion")</f>
        <v>Long Time No Promotion</v>
      </c>
      <c r="AW14">
        <v>3</v>
      </c>
      <c r="AX14">
        <f>IF(COUNTIF(L14:$L$1471,L14)&gt;1,1,0)</f>
        <v>0</v>
      </c>
      <c r="BA14">
        <f t="shared" si="5"/>
        <v>0</v>
      </c>
      <c r="BC14">
        <f t="shared" si="6"/>
        <v>0</v>
      </c>
      <c r="BE14">
        <f t="shared" si="0"/>
        <v>0</v>
      </c>
      <c r="BG14">
        <f t="shared" si="1"/>
        <v>0</v>
      </c>
      <c r="BI14">
        <f t="shared" si="2"/>
        <v>0</v>
      </c>
      <c r="BR14" t="str" cm="1">
        <f t="array" ref="BR14">_xlfn.IFS(
A14&lt;=25,"18-25",
A14&lt;=35,"26-35",
A14&lt;=45,"36-45",
A14&lt;=59,"46-59",
TRUE,"60+")</f>
        <v>26-35</v>
      </c>
      <c r="BX14" t="b">
        <f t="shared" si="3"/>
        <v>1</v>
      </c>
      <c r="BY14" t="b">
        <f t="shared" si="4"/>
        <v>1</v>
      </c>
      <c r="BZ14" t="b">
        <f t="shared" si="7"/>
        <v>1</v>
      </c>
      <c r="CA14">
        <f>IF(tblemployee[[#This Row],[Attrition]]="Yes",1,0)</f>
        <v>0</v>
      </c>
      <c r="CB14">
        <f>IF(tblemployee[[#This Row],[OverTime]]="Yes",1,0)</f>
        <v>0</v>
      </c>
    </row>
    <row r="15" spans="1:80" hidden="1">
      <c r="A15">
        <v>34</v>
      </c>
      <c r="B15" t="s">
        <v>43</v>
      </c>
      <c r="C15" t="s">
        <v>36</v>
      </c>
      <c r="D15">
        <v>1346</v>
      </c>
      <c r="E15" t="s">
        <v>45</v>
      </c>
      <c r="F15">
        <v>19</v>
      </c>
      <c r="G15" t="str" cm="1">
        <f t="array" ref="G15">_xlfn.IFS(
F15 &lt;= 10, "Near",
F15 &lt;= 20, "Far",
TRUE, "Very Far")</f>
        <v>Far</v>
      </c>
      <c r="H15">
        <v>2</v>
      </c>
      <c r="I15" t="str">
        <f>_xlfn.XLOOKUP(H15,Lookup!C:C,Lookup!D:D)</f>
        <v>College</v>
      </c>
      <c r="J15" t="s">
        <v>51</v>
      </c>
      <c r="K15">
        <v>1</v>
      </c>
      <c r="L15">
        <v>18</v>
      </c>
      <c r="M15">
        <v>2</v>
      </c>
      <c r="N15" t="str">
        <f>_xlfn.XLOOKUP(M15,Lookup!E:E,Lookup!F:F)</f>
        <v>Medium</v>
      </c>
      <c r="O15" t="s">
        <v>46</v>
      </c>
      <c r="P15">
        <v>93</v>
      </c>
      <c r="Q15">
        <v>3</v>
      </c>
      <c r="R15" t="str">
        <f>_xlfn.XLOOKUP(Q15,Lookup!G:G,Lookup!H:H)</f>
        <v>High</v>
      </c>
      <c r="S15">
        <v>1</v>
      </c>
      <c r="T15" s="7" t="str">
        <f>_xlfn.XLOOKUP(S15,Lookup!A:A,Lookup!B:B)</f>
        <v>Entry Level</v>
      </c>
      <c r="U15" t="s">
        <v>50</v>
      </c>
      <c r="V15">
        <v>4</v>
      </c>
      <c r="W15" t="str">
        <f>_xlfn.XLOOKUP(V15,Lookup!I:I,Lookup!J:J)</f>
        <v>Very High</v>
      </c>
      <c r="X15" t="s">
        <v>52</v>
      </c>
      <c r="Y15">
        <v>2661</v>
      </c>
      <c r="Z15" t="str" cm="1">
        <f t="array" ref="Z15">_xlfn.IFS(Y15&lt;3000,"Low",Y15&lt;7000,"Medium",TRUE,"High")</f>
        <v>Low</v>
      </c>
      <c r="AA15">
        <v>8758</v>
      </c>
      <c r="AB15">
        <v>0</v>
      </c>
      <c r="AC15" t="s">
        <v>42</v>
      </c>
      <c r="AD15" t="s">
        <v>43</v>
      </c>
      <c r="AE15">
        <v>11</v>
      </c>
      <c r="AF15">
        <v>3</v>
      </c>
      <c r="AG15" t="str">
        <f>_xlfn.XLOOKUP(AF15,Lookup!K:K,Lookup!L:L)</f>
        <v>Meet Expect</v>
      </c>
      <c r="AH15">
        <v>3</v>
      </c>
      <c r="AI15" t="str">
        <f>LOOKUP(AH15,Lookup!M:M,Lookup!N:N)</f>
        <v>High</v>
      </c>
      <c r="AJ15">
        <v>80</v>
      </c>
      <c r="AK15">
        <v>1</v>
      </c>
      <c r="AL15" t="str">
        <f>_xlfn.XLOOKUP(AK15,Lookup!O:O,Lookup!P:P)</f>
        <v>Basic</v>
      </c>
      <c r="AM15">
        <v>3</v>
      </c>
      <c r="AN15" t="str" cm="1">
        <f t="array" ref="AN15">_xlfn.IFS(
AM15&lt;=5,"0-5",
AM15&lt;=10,"6-10",
AM15&lt;=20,"11-20",
TRUE,"20+")</f>
        <v>0-5</v>
      </c>
      <c r="AO15">
        <v>2</v>
      </c>
      <c r="AP15">
        <v>3</v>
      </c>
      <c r="AQ15" t="str">
        <f>_xlfn.XLOOKUP(AP15,Lookup!Q:Q,Lookup!R:R)</f>
        <v>Better</v>
      </c>
      <c r="AR15">
        <v>2</v>
      </c>
      <c r="AS15" t="str" cm="1">
        <f t="array" ref="AS15">_xlfn.IFS(
AR15 &lt;=1,"New Employee",
AR15 &lt;=3, "Early Career",
AR15 &lt;=7, "Experienced",
TRUE, "Veteran")</f>
        <v>Early Career</v>
      </c>
      <c r="AT15">
        <v>2</v>
      </c>
      <c r="AU15">
        <v>1</v>
      </c>
      <c r="AV15" t="str" cm="1">
        <f t="array" ref="AV15">_xlfn.IFS(
AU15=0,"Recently Promoted",
AU15&lt;=3, "Normal",
TRUE, "Long Time No Promotion")</f>
        <v>Normal</v>
      </c>
      <c r="AW15">
        <v>2</v>
      </c>
      <c r="AX15">
        <f>IF(COUNTIF(L15:$L$1471,L15)&gt;1,1,0)</f>
        <v>0</v>
      </c>
      <c r="BA15">
        <f t="shared" si="5"/>
        <v>0</v>
      </c>
      <c r="BC15">
        <f t="shared" si="6"/>
        <v>0</v>
      </c>
      <c r="BE15">
        <f t="shared" si="0"/>
        <v>0</v>
      </c>
      <c r="BG15">
        <f t="shared" si="1"/>
        <v>0</v>
      </c>
      <c r="BI15">
        <f t="shared" si="2"/>
        <v>0</v>
      </c>
      <c r="BR15" t="str" cm="1">
        <f t="array" ref="BR15">_xlfn.IFS(
A15&lt;=25,"18-25",
A15&lt;=35,"26-35",
A15&lt;=45,"36-45",
A15&lt;=59,"46-59",
TRUE,"60+")</f>
        <v>26-35</v>
      </c>
      <c r="BX15" t="b">
        <f t="shared" si="3"/>
        <v>1</v>
      </c>
      <c r="BY15" t="b">
        <f t="shared" si="4"/>
        <v>1</v>
      </c>
      <c r="BZ15" t="b">
        <f t="shared" si="7"/>
        <v>1</v>
      </c>
      <c r="CA15">
        <f>IF(tblemployee[[#This Row],[Attrition]]="Yes",1,0)</f>
        <v>0</v>
      </c>
      <c r="CB15">
        <f>IF(tblemployee[[#This Row],[OverTime]]="Yes",1,0)</f>
        <v>0</v>
      </c>
    </row>
    <row r="16" spans="1:80" hidden="1">
      <c r="A16">
        <v>28</v>
      </c>
      <c r="B16" t="s">
        <v>35</v>
      </c>
      <c r="C16" t="s">
        <v>36</v>
      </c>
      <c r="D16">
        <v>103</v>
      </c>
      <c r="E16" t="s">
        <v>45</v>
      </c>
      <c r="F16">
        <v>24</v>
      </c>
      <c r="G16" t="str" cm="1">
        <f t="array" ref="G16">_xlfn.IFS(
F16 &lt;= 10, "Near",
F16 &lt;= 20, "Far",
TRUE, "Very Far")</f>
        <v>Very Far</v>
      </c>
      <c r="H16">
        <v>3</v>
      </c>
      <c r="I16" t="str">
        <f>_xlfn.XLOOKUP(H16,Lookup!C:C,Lookup!D:D)</f>
        <v>Bachelor</v>
      </c>
      <c r="J16" t="s">
        <v>38</v>
      </c>
      <c r="K16">
        <v>1</v>
      </c>
      <c r="L16">
        <v>19</v>
      </c>
      <c r="M16">
        <v>3</v>
      </c>
      <c r="N16" t="str">
        <f>_xlfn.XLOOKUP(M16,Lookup!E:E,Lookup!F:F)</f>
        <v>High</v>
      </c>
      <c r="O16" t="s">
        <v>46</v>
      </c>
      <c r="P16">
        <v>50</v>
      </c>
      <c r="Q16">
        <v>2</v>
      </c>
      <c r="R16" t="str">
        <f>_xlfn.XLOOKUP(Q16,Lookup!G:G,Lookup!H:H)</f>
        <v>Medium</v>
      </c>
      <c r="S16">
        <v>1</v>
      </c>
      <c r="T16" s="7" t="str">
        <f>_xlfn.XLOOKUP(S16,Lookup!A:A,Lookup!B:B)</f>
        <v>Entry Level</v>
      </c>
      <c r="U16" t="s">
        <v>50</v>
      </c>
      <c r="V16">
        <v>3</v>
      </c>
      <c r="W16" t="str">
        <f>_xlfn.XLOOKUP(V16,Lookup!I:I,Lookup!J:J)</f>
        <v>High</v>
      </c>
      <c r="X16" t="s">
        <v>41</v>
      </c>
      <c r="Y16">
        <v>2028</v>
      </c>
      <c r="Z16" t="str" cm="1">
        <f t="array" ref="Z16">_xlfn.IFS(Y16&lt;3000,"Low",Y16&lt;7000,"Medium",TRUE,"High")</f>
        <v>Low</v>
      </c>
      <c r="AA16">
        <v>12947</v>
      </c>
      <c r="AB16">
        <v>5</v>
      </c>
      <c r="AC16" t="s">
        <v>42</v>
      </c>
      <c r="AD16" t="s">
        <v>35</v>
      </c>
      <c r="AE16">
        <v>14</v>
      </c>
      <c r="AF16">
        <v>3</v>
      </c>
      <c r="AG16" t="str">
        <f>_xlfn.XLOOKUP(AF16,Lookup!K:K,Lookup!L:L)</f>
        <v>Meet Expect</v>
      </c>
      <c r="AH16">
        <v>2</v>
      </c>
      <c r="AI16" t="str">
        <f>LOOKUP(AH16,Lookup!M:M,Lookup!N:N)</f>
        <v>Medium</v>
      </c>
      <c r="AJ16">
        <v>80</v>
      </c>
      <c r="AK16">
        <v>0</v>
      </c>
      <c r="AL16" t="str">
        <f>_xlfn.XLOOKUP(AK16,Lookup!O:O,Lookup!P:P)</f>
        <v>None</v>
      </c>
      <c r="AM16">
        <v>6</v>
      </c>
      <c r="AN16" t="str" cm="1">
        <f t="array" ref="AN16">_xlfn.IFS(
AM16&lt;=5,"0-5",
AM16&lt;=10,"6-10",
AM16&lt;=20,"11-20",
TRUE,"20+")</f>
        <v>6-10</v>
      </c>
      <c r="AO16">
        <v>4</v>
      </c>
      <c r="AP16">
        <v>3</v>
      </c>
      <c r="AQ16" t="str">
        <f>_xlfn.XLOOKUP(AP16,Lookup!Q:Q,Lookup!R:R)</f>
        <v>Better</v>
      </c>
      <c r="AR16">
        <v>4</v>
      </c>
      <c r="AS16" t="str" cm="1">
        <f t="array" ref="AS16">_xlfn.IFS(
AR16 &lt;=1,"New Employee",
AR16 &lt;=3, "Early Career",
AR16 &lt;=7, "Experienced",
TRUE, "Veteran")</f>
        <v>Experienced</v>
      </c>
      <c r="AT16">
        <v>2</v>
      </c>
      <c r="AU16">
        <v>0</v>
      </c>
      <c r="AV16" t="str" cm="1">
        <f t="array" ref="AV16">_xlfn.IFS(
AU16=0,"Recently Promoted",
AU16&lt;=3, "Normal",
TRUE, "Long Time No Promotion")</f>
        <v>Recently Promoted</v>
      </c>
      <c r="AW16">
        <v>3</v>
      </c>
      <c r="AX16">
        <f>IF(COUNTIF(L16:$L$1471,L16)&gt;1,1,0)</f>
        <v>0</v>
      </c>
      <c r="BA16">
        <f t="shared" si="5"/>
        <v>0</v>
      </c>
      <c r="BC16">
        <f t="shared" si="6"/>
        <v>0</v>
      </c>
      <c r="BE16">
        <f t="shared" si="0"/>
        <v>0</v>
      </c>
      <c r="BG16">
        <f t="shared" si="1"/>
        <v>0</v>
      </c>
      <c r="BI16">
        <f t="shared" si="2"/>
        <v>0</v>
      </c>
      <c r="BR16" t="str" cm="1">
        <f t="array" ref="BR16">_xlfn.IFS(
A16&lt;=25,"18-25",
A16&lt;=35,"26-35",
A16&lt;=45,"36-45",
A16&lt;=59,"46-59",
TRUE,"60+")</f>
        <v>26-35</v>
      </c>
      <c r="BX16" t="b">
        <f t="shared" si="3"/>
        <v>1</v>
      </c>
      <c r="BY16" t="b">
        <f t="shared" si="4"/>
        <v>1</v>
      </c>
      <c r="BZ16" t="b">
        <f t="shared" si="7"/>
        <v>1</v>
      </c>
      <c r="CA16">
        <f>IF(tblemployee[[#This Row],[Attrition]]="Yes",1,0)</f>
        <v>1</v>
      </c>
      <c r="CB16">
        <f>IF(tblemployee[[#This Row],[OverTime]]="Yes",1,0)</f>
        <v>1</v>
      </c>
    </row>
    <row r="17" spans="1:80" hidden="1">
      <c r="A17">
        <v>29</v>
      </c>
      <c r="B17" t="s">
        <v>43</v>
      </c>
      <c r="C17" t="s">
        <v>36</v>
      </c>
      <c r="D17">
        <v>1389</v>
      </c>
      <c r="E17" t="s">
        <v>45</v>
      </c>
      <c r="F17">
        <v>21</v>
      </c>
      <c r="G17" t="str" cm="1">
        <f t="array" ref="G17">_xlfn.IFS(
F17 &lt;= 10, "Near",
F17 &lt;= 20, "Far",
TRUE, "Very Far")</f>
        <v>Very Far</v>
      </c>
      <c r="H17">
        <v>4</v>
      </c>
      <c r="I17" t="str">
        <f>_xlfn.XLOOKUP(H17,Lookup!C:C,Lookup!D:D)</f>
        <v>Master</v>
      </c>
      <c r="J17" t="s">
        <v>38</v>
      </c>
      <c r="K17">
        <v>1</v>
      </c>
      <c r="L17">
        <v>20</v>
      </c>
      <c r="M17">
        <v>2</v>
      </c>
      <c r="N17" t="str">
        <f>_xlfn.XLOOKUP(M17,Lookup!E:E,Lookup!F:F)</f>
        <v>Medium</v>
      </c>
      <c r="O17" t="s">
        <v>39</v>
      </c>
      <c r="P17">
        <v>51</v>
      </c>
      <c r="Q17">
        <v>4</v>
      </c>
      <c r="R17" t="str">
        <f>_xlfn.XLOOKUP(Q17,Lookup!G:G,Lookup!H:H)</f>
        <v>Very High</v>
      </c>
      <c r="S17">
        <v>3</v>
      </c>
      <c r="T17" s="7" t="str">
        <f>_xlfn.XLOOKUP(S17,Lookup!A:A,Lookup!B:B)</f>
        <v>Senior</v>
      </c>
      <c r="U17" t="s">
        <v>53</v>
      </c>
      <c r="V17">
        <v>1</v>
      </c>
      <c r="W17" t="str">
        <f>_xlfn.XLOOKUP(V17,Lookup!I:I,Lookup!J:J)</f>
        <v>Low</v>
      </c>
      <c r="X17" t="s">
        <v>52</v>
      </c>
      <c r="Y17">
        <v>9980</v>
      </c>
      <c r="Z17" t="str" cm="1">
        <f t="array" ref="Z17">_xlfn.IFS(Y17&lt;3000,"Low",Y17&lt;7000,"Medium",TRUE,"High")</f>
        <v>High</v>
      </c>
      <c r="AA17">
        <v>10195</v>
      </c>
      <c r="AB17">
        <v>1</v>
      </c>
      <c r="AC17" t="s">
        <v>42</v>
      </c>
      <c r="AD17" t="s">
        <v>43</v>
      </c>
      <c r="AE17">
        <v>11</v>
      </c>
      <c r="AF17">
        <v>3</v>
      </c>
      <c r="AG17" t="str">
        <f>_xlfn.XLOOKUP(AF17,Lookup!K:K,Lookup!L:L)</f>
        <v>Meet Expect</v>
      </c>
      <c r="AH17">
        <v>3</v>
      </c>
      <c r="AI17" t="str">
        <f>LOOKUP(AH17,Lookup!M:M,Lookup!N:N)</f>
        <v>High</v>
      </c>
      <c r="AJ17">
        <v>80</v>
      </c>
      <c r="AK17">
        <v>1</v>
      </c>
      <c r="AL17" t="str">
        <f>_xlfn.XLOOKUP(AK17,Lookup!O:O,Lookup!P:P)</f>
        <v>Basic</v>
      </c>
      <c r="AM17">
        <v>10</v>
      </c>
      <c r="AN17" t="str" cm="1">
        <f t="array" ref="AN17">_xlfn.IFS(
AM17&lt;=5,"0-5",
AM17&lt;=10,"6-10",
AM17&lt;=20,"11-20",
TRUE,"20+")</f>
        <v>6-10</v>
      </c>
      <c r="AO17">
        <v>1</v>
      </c>
      <c r="AP17">
        <v>3</v>
      </c>
      <c r="AQ17" t="str">
        <f>_xlfn.XLOOKUP(AP17,Lookup!Q:Q,Lookup!R:R)</f>
        <v>Better</v>
      </c>
      <c r="AR17">
        <v>10</v>
      </c>
      <c r="AS17" t="str" cm="1">
        <f t="array" ref="AS17">_xlfn.IFS(
AR17 &lt;=1,"New Employee",
AR17 &lt;=3, "Early Career",
AR17 &lt;=7, "Experienced",
TRUE, "Veteran")</f>
        <v>Veteran</v>
      </c>
      <c r="AT17">
        <v>9</v>
      </c>
      <c r="AU17">
        <v>8</v>
      </c>
      <c r="AV17" t="str" cm="1">
        <f t="array" ref="AV17">_xlfn.IFS(
AU17=0,"Recently Promoted",
AU17&lt;=3, "Normal",
TRUE, "Long Time No Promotion")</f>
        <v>Long Time No Promotion</v>
      </c>
      <c r="AW17">
        <v>8</v>
      </c>
      <c r="AX17">
        <f>IF(COUNTIF(L17:$L$1471,L17)&gt;1,1,0)</f>
        <v>0</v>
      </c>
      <c r="BA17">
        <f t="shared" si="5"/>
        <v>0</v>
      </c>
      <c r="BC17">
        <f t="shared" si="6"/>
        <v>0</v>
      </c>
      <c r="BE17">
        <f t="shared" si="0"/>
        <v>0</v>
      </c>
      <c r="BG17">
        <f t="shared" si="1"/>
        <v>0</v>
      </c>
      <c r="BI17">
        <f t="shared" si="2"/>
        <v>0</v>
      </c>
      <c r="BR17" t="str" cm="1">
        <f t="array" ref="BR17">_xlfn.IFS(
A17&lt;=25,"18-25",
A17&lt;=35,"26-35",
A17&lt;=45,"36-45",
A17&lt;=59,"46-59",
TRUE,"60+")</f>
        <v>26-35</v>
      </c>
      <c r="BX17" t="b">
        <f t="shared" si="3"/>
        <v>1</v>
      </c>
      <c r="BY17" t="b">
        <f t="shared" si="4"/>
        <v>1</v>
      </c>
      <c r="BZ17" t="b">
        <f t="shared" si="7"/>
        <v>1</v>
      </c>
      <c r="CA17">
        <f>IF(tblemployee[[#This Row],[Attrition]]="Yes",1,0)</f>
        <v>0</v>
      </c>
      <c r="CB17">
        <f>IF(tblemployee[[#This Row],[OverTime]]="Yes",1,0)</f>
        <v>0</v>
      </c>
    </row>
    <row r="18" spans="1:80" hidden="1">
      <c r="A18">
        <v>32</v>
      </c>
      <c r="B18" t="s">
        <v>43</v>
      </c>
      <c r="C18" t="s">
        <v>36</v>
      </c>
      <c r="D18">
        <v>334</v>
      </c>
      <c r="E18" t="s">
        <v>45</v>
      </c>
      <c r="F18">
        <v>5</v>
      </c>
      <c r="G18" t="str" cm="1">
        <f t="array" ref="G18">_xlfn.IFS(
F18 &lt;= 10, "Near",
F18 &lt;= 20, "Far",
TRUE, "Very Far")</f>
        <v>Near</v>
      </c>
      <c r="H18">
        <v>2</v>
      </c>
      <c r="I18" t="str">
        <f>_xlfn.XLOOKUP(H18,Lookup!C:C,Lookup!D:D)</f>
        <v>College</v>
      </c>
      <c r="J18" t="s">
        <v>38</v>
      </c>
      <c r="K18">
        <v>1</v>
      </c>
      <c r="L18">
        <v>21</v>
      </c>
      <c r="M18">
        <v>1</v>
      </c>
      <c r="N18" t="str">
        <f>_xlfn.XLOOKUP(M18,Lookup!E:E,Lookup!F:F)</f>
        <v>Low</v>
      </c>
      <c r="O18" t="s">
        <v>46</v>
      </c>
      <c r="P18">
        <v>80</v>
      </c>
      <c r="Q18">
        <v>4</v>
      </c>
      <c r="R18" t="str">
        <f>_xlfn.XLOOKUP(Q18,Lookup!G:G,Lookup!H:H)</f>
        <v>Very High</v>
      </c>
      <c r="S18">
        <v>1</v>
      </c>
      <c r="T18" s="7" t="str">
        <f>_xlfn.XLOOKUP(S18,Lookup!A:A,Lookup!B:B)</f>
        <v>Entry Level</v>
      </c>
      <c r="U18" t="s">
        <v>47</v>
      </c>
      <c r="V18">
        <v>2</v>
      </c>
      <c r="W18" t="str">
        <f>_xlfn.XLOOKUP(V18,Lookup!I:I,Lookup!J:J)</f>
        <v>Medium</v>
      </c>
      <c r="X18" t="s">
        <v>52</v>
      </c>
      <c r="Y18">
        <v>3298</v>
      </c>
      <c r="Z18" t="str" cm="1">
        <f t="array" ref="Z18">_xlfn.IFS(Y18&lt;3000,"Low",Y18&lt;7000,"Medium",TRUE,"High")</f>
        <v>Medium</v>
      </c>
      <c r="AA18">
        <v>15053</v>
      </c>
      <c r="AB18">
        <v>0</v>
      </c>
      <c r="AC18" t="s">
        <v>42</v>
      </c>
      <c r="AD18" t="s">
        <v>35</v>
      </c>
      <c r="AE18">
        <v>12</v>
      </c>
      <c r="AF18">
        <v>3</v>
      </c>
      <c r="AG18" t="str">
        <f>_xlfn.XLOOKUP(AF18,Lookup!K:K,Lookup!L:L)</f>
        <v>Meet Expect</v>
      </c>
      <c r="AH18">
        <v>4</v>
      </c>
      <c r="AI18" t="str">
        <f>LOOKUP(AH18,Lookup!M:M,Lookup!N:N)</f>
        <v>Very High</v>
      </c>
      <c r="AJ18">
        <v>80</v>
      </c>
      <c r="AK18">
        <v>2</v>
      </c>
      <c r="AL18" t="str">
        <f>_xlfn.XLOOKUP(AK18,Lookup!O:O,Lookup!P:P)</f>
        <v>Medium</v>
      </c>
      <c r="AM18">
        <v>7</v>
      </c>
      <c r="AN18" t="str" cm="1">
        <f t="array" ref="AN18">_xlfn.IFS(
AM18&lt;=5,"0-5",
AM18&lt;=10,"6-10",
AM18&lt;=20,"11-20",
TRUE,"20+")</f>
        <v>6-10</v>
      </c>
      <c r="AO18">
        <v>5</v>
      </c>
      <c r="AP18">
        <v>2</v>
      </c>
      <c r="AQ18" t="str">
        <f>_xlfn.XLOOKUP(AP18,Lookup!Q:Q,Lookup!R:R)</f>
        <v>Good</v>
      </c>
      <c r="AR18">
        <v>6</v>
      </c>
      <c r="AS18" t="str" cm="1">
        <f t="array" ref="AS18">_xlfn.IFS(
AR18 &lt;=1,"New Employee",
AR18 &lt;=3, "Early Career",
AR18 &lt;=7, "Experienced",
TRUE, "Veteran")</f>
        <v>Experienced</v>
      </c>
      <c r="AT18">
        <v>2</v>
      </c>
      <c r="AU18">
        <v>0</v>
      </c>
      <c r="AV18" t="str" cm="1">
        <f t="array" ref="AV18">_xlfn.IFS(
AU18=0,"Recently Promoted",
AU18&lt;=3, "Normal",
TRUE, "Long Time No Promotion")</f>
        <v>Recently Promoted</v>
      </c>
      <c r="AW18">
        <v>5</v>
      </c>
      <c r="AX18">
        <f>IF(COUNTIF(L18:$L$1471,L18)&gt;1,1,0)</f>
        <v>0</v>
      </c>
      <c r="BA18">
        <f t="shared" si="5"/>
        <v>0</v>
      </c>
      <c r="BC18">
        <f t="shared" si="6"/>
        <v>0</v>
      </c>
      <c r="BE18">
        <f t="shared" si="0"/>
        <v>0</v>
      </c>
      <c r="BG18">
        <f t="shared" si="1"/>
        <v>0</v>
      </c>
      <c r="BI18">
        <f t="shared" si="2"/>
        <v>0</v>
      </c>
      <c r="BR18" t="str" cm="1">
        <f t="array" ref="BR18">_xlfn.IFS(
A18&lt;=25,"18-25",
A18&lt;=35,"26-35",
A18&lt;=45,"36-45",
A18&lt;=59,"46-59",
TRUE,"60+")</f>
        <v>26-35</v>
      </c>
      <c r="BX18" t="b">
        <f t="shared" si="3"/>
        <v>1</v>
      </c>
      <c r="BY18" t="b">
        <f t="shared" si="4"/>
        <v>1</v>
      </c>
      <c r="BZ18" t="b">
        <f t="shared" si="7"/>
        <v>1</v>
      </c>
      <c r="CA18">
        <f>IF(tblemployee[[#This Row],[Attrition]]="Yes",1,0)</f>
        <v>0</v>
      </c>
      <c r="CB18">
        <f>IF(tblemployee[[#This Row],[OverTime]]="Yes",1,0)</f>
        <v>1</v>
      </c>
    </row>
    <row r="19" spans="1:80" hidden="1">
      <c r="A19">
        <v>22</v>
      </c>
      <c r="B19" t="s">
        <v>43</v>
      </c>
      <c r="C19" t="s">
        <v>55</v>
      </c>
      <c r="D19">
        <v>1123</v>
      </c>
      <c r="E19" t="s">
        <v>45</v>
      </c>
      <c r="F19">
        <v>16</v>
      </c>
      <c r="G19" t="str" cm="1">
        <f t="array" ref="G19">_xlfn.IFS(
F19 &lt;= 10, "Near",
F19 &lt;= 20, "Far",
TRUE, "Very Far")</f>
        <v>Far</v>
      </c>
      <c r="H19">
        <v>2</v>
      </c>
      <c r="I19" t="str">
        <f>_xlfn.XLOOKUP(H19,Lookup!C:C,Lookup!D:D)</f>
        <v>College</v>
      </c>
      <c r="J19" t="s">
        <v>51</v>
      </c>
      <c r="K19">
        <v>1</v>
      </c>
      <c r="L19">
        <v>22</v>
      </c>
      <c r="M19">
        <v>4</v>
      </c>
      <c r="N19" t="str">
        <f>_xlfn.XLOOKUP(M19,Lookup!E:E,Lookup!F:F)</f>
        <v>Very High</v>
      </c>
      <c r="O19" t="s">
        <v>46</v>
      </c>
      <c r="P19">
        <v>96</v>
      </c>
      <c r="Q19">
        <v>4</v>
      </c>
      <c r="R19" t="str">
        <f>_xlfn.XLOOKUP(Q19,Lookup!G:G,Lookup!H:H)</f>
        <v>Very High</v>
      </c>
      <c r="S19">
        <v>1</v>
      </c>
      <c r="T19" s="7" t="str">
        <f>_xlfn.XLOOKUP(S19,Lookup!A:A,Lookup!B:B)</f>
        <v>Entry Level</v>
      </c>
      <c r="U19" t="s">
        <v>50</v>
      </c>
      <c r="V19">
        <v>4</v>
      </c>
      <c r="W19" t="str">
        <f>_xlfn.XLOOKUP(V19,Lookup!I:I,Lookup!J:J)</f>
        <v>Very High</v>
      </c>
      <c r="X19" t="s">
        <v>52</v>
      </c>
      <c r="Y19">
        <v>2935</v>
      </c>
      <c r="Z19" t="str" cm="1">
        <f t="array" ref="Z19">_xlfn.IFS(Y19&lt;3000,"Low",Y19&lt;7000,"Medium",TRUE,"High")</f>
        <v>Low</v>
      </c>
      <c r="AA19">
        <v>7324</v>
      </c>
      <c r="AB19">
        <v>1</v>
      </c>
      <c r="AC19" t="s">
        <v>42</v>
      </c>
      <c r="AD19" t="s">
        <v>35</v>
      </c>
      <c r="AE19">
        <v>13</v>
      </c>
      <c r="AF19">
        <v>3</v>
      </c>
      <c r="AG19" t="str">
        <f>_xlfn.XLOOKUP(AF19,Lookup!K:K,Lookup!L:L)</f>
        <v>Meet Expect</v>
      </c>
      <c r="AH19">
        <v>2</v>
      </c>
      <c r="AI19" t="str">
        <f>LOOKUP(AH19,Lookup!M:M,Lookup!N:N)</f>
        <v>Medium</v>
      </c>
      <c r="AJ19">
        <v>80</v>
      </c>
      <c r="AK19">
        <v>2</v>
      </c>
      <c r="AL19" t="str">
        <f>_xlfn.XLOOKUP(AK19,Lookup!O:O,Lookup!P:P)</f>
        <v>Medium</v>
      </c>
      <c r="AM19">
        <v>1</v>
      </c>
      <c r="AN19" t="str" cm="1">
        <f t="array" ref="AN19">_xlfn.IFS(
AM19&lt;=5,"0-5",
AM19&lt;=10,"6-10",
AM19&lt;=20,"11-20",
TRUE,"20+")</f>
        <v>0-5</v>
      </c>
      <c r="AO19">
        <v>2</v>
      </c>
      <c r="AP19">
        <v>2</v>
      </c>
      <c r="AQ19" t="str">
        <f>_xlfn.XLOOKUP(AP19,Lookup!Q:Q,Lookup!R:R)</f>
        <v>Good</v>
      </c>
      <c r="AR19">
        <v>1</v>
      </c>
      <c r="AS19" t="str" cm="1">
        <f t="array" ref="AS19">_xlfn.IFS(
AR19 &lt;=1,"New Employee",
AR19 &lt;=3, "Early Career",
AR19 &lt;=7, "Experienced",
TRUE, "Veteran")</f>
        <v>New Employee</v>
      </c>
      <c r="AT19">
        <v>0</v>
      </c>
      <c r="AU19">
        <v>0</v>
      </c>
      <c r="AV19" t="str" cm="1">
        <f t="array" ref="AV19">_xlfn.IFS(
AU19=0,"Recently Promoted",
AU19&lt;=3, "Normal",
TRUE, "Long Time No Promotion")</f>
        <v>Recently Promoted</v>
      </c>
      <c r="AW19">
        <v>0</v>
      </c>
      <c r="AX19">
        <f>IF(COUNTIF(L19:$L$1471,L19)&gt;1,1,0)</f>
        <v>0</v>
      </c>
      <c r="BA19">
        <f t="shared" si="5"/>
        <v>0</v>
      </c>
      <c r="BC19">
        <f t="shared" si="6"/>
        <v>0</v>
      </c>
      <c r="BE19">
        <f t="shared" si="0"/>
        <v>0</v>
      </c>
      <c r="BG19">
        <f t="shared" si="1"/>
        <v>0</v>
      </c>
      <c r="BI19">
        <f t="shared" si="2"/>
        <v>0</v>
      </c>
      <c r="BR19" t="str" cm="1">
        <f t="array" ref="BR19">_xlfn.IFS(
A19&lt;=25,"18-25",
A19&lt;=35,"26-35",
A19&lt;=45,"36-45",
A19&lt;=59,"46-59",
TRUE,"60+")</f>
        <v>18-25</v>
      </c>
      <c r="BX19" t="b">
        <f t="shared" si="3"/>
        <v>1</v>
      </c>
      <c r="BY19" t="b">
        <f t="shared" si="4"/>
        <v>1</v>
      </c>
      <c r="BZ19" t="b">
        <f t="shared" si="7"/>
        <v>1</v>
      </c>
      <c r="CA19">
        <f>IF(tblemployee[[#This Row],[Attrition]]="Yes",1,0)</f>
        <v>0</v>
      </c>
      <c r="CB19">
        <f>IF(tblemployee[[#This Row],[OverTime]]="Yes",1,0)</f>
        <v>1</v>
      </c>
    </row>
    <row r="20" spans="1:80" hidden="1">
      <c r="A20">
        <v>53</v>
      </c>
      <c r="B20" t="s">
        <v>43</v>
      </c>
      <c r="C20" t="s">
        <v>36</v>
      </c>
      <c r="D20">
        <v>1219</v>
      </c>
      <c r="E20" t="s">
        <v>37</v>
      </c>
      <c r="F20">
        <v>2</v>
      </c>
      <c r="G20" t="str" cm="1">
        <f t="array" ref="G20">_xlfn.IFS(
F20 &lt;= 10, "Near",
F20 &lt;= 20, "Far",
TRUE, "Very Far")</f>
        <v>Near</v>
      </c>
      <c r="H20">
        <v>4</v>
      </c>
      <c r="I20" t="str">
        <f>_xlfn.XLOOKUP(H20,Lookup!C:C,Lookup!D:D)</f>
        <v>Master</v>
      </c>
      <c r="J20" t="s">
        <v>38</v>
      </c>
      <c r="K20">
        <v>1</v>
      </c>
      <c r="L20">
        <v>23</v>
      </c>
      <c r="M20">
        <v>1</v>
      </c>
      <c r="N20" t="str">
        <f>_xlfn.XLOOKUP(M20,Lookup!E:E,Lookup!F:F)</f>
        <v>Low</v>
      </c>
      <c r="O20" t="s">
        <v>39</v>
      </c>
      <c r="P20">
        <v>78</v>
      </c>
      <c r="Q20">
        <v>2</v>
      </c>
      <c r="R20" t="str">
        <f>_xlfn.XLOOKUP(Q20,Lookup!G:G,Lookup!H:H)</f>
        <v>Medium</v>
      </c>
      <c r="S20">
        <v>4</v>
      </c>
      <c r="T20" s="7" t="str">
        <f>_xlfn.XLOOKUP(S20,Lookup!A:A,Lookup!B:B)</f>
        <v>Manager</v>
      </c>
      <c r="U20" t="s">
        <v>56</v>
      </c>
      <c r="V20">
        <v>4</v>
      </c>
      <c r="W20" t="str">
        <f>_xlfn.XLOOKUP(V20,Lookup!I:I,Lookup!J:J)</f>
        <v>Very High</v>
      </c>
      <c r="X20" t="s">
        <v>48</v>
      </c>
      <c r="Y20">
        <v>15427</v>
      </c>
      <c r="Z20" t="str" cm="1">
        <f t="array" ref="Z20">_xlfn.IFS(Y20&lt;3000,"Low",Y20&lt;7000,"Medium",TRUE,"High")</f>
        <v>High</v>
      </c>
      <c r="AA20">
        <v>22021</v>
      </c>
      <c r="AB20">
        <v>2</v>
      </c>
      <c r="AC20" t="s">
        <v>42</v>
      </c>
      <c r="AD20" t="s">
        <v>43</v>
      </c>
      <c r="AE20">
        <v>16</v>
      </c>
      <c r="AF20">
        <v>3</v>
      </c>
      <c r="AG20" t="str">
        <f>_xlfn.XLOOKUP(AF20,Lookup!K:K,Lookup!L:L)</f>
        <v>Meet Expect</v>
      </c>
      <c r="AH20">
        <v>3</v>
      </c>
      <c r="AI20" t="str">
        <f>LOOKUP(AH20,Lookup!M:M,Lookup!N:N)</f>
        <v>High</v>
      </c>
      <c r="AJ20">
        <v>80</v>
      </c>
      <c r="AK20">
        <v>0</v>
      </c>
      <c r="AL20" t="str">
        <f>_xlfn.XLOOKUP(AK20,Lookup!O:O,Lookup!P:P)</f>
        <v>None</v>
      </c>
      <c r="AM20">
        <v>31</v>
      </c>
      <c r="AN20" t="str" cm="1">
        <f t="array" ref="AN20">_xlfn.IFS(
AM20&lt;=5,"0-5",
AM20&lt;=10,"6-10",
AM20&lt;=20,"11-20",
TRUE,"20+")</f>
        <v>20+</v>
      </c>
      <c r="AO20">
        <v>3</v>
      </c>
      <c r="AP20">
        <v>3</v>
      </c>
      <c r="AQ20" t="str">
        <f>_xlfn.XLOOKUP(AP20,Lookup!Q:Q,Lookup!R:R)</f>
        <v>Better</v>
      </c>
      <c r="AR20">
        <v>25</v>
      </c>
      <c r="AS20" t="str" cm="1">
        <f t="array" ref="AS20">_xlfn.IFS(
AR20 &lt;=1,"New Employee",
AR20 &lt;=3, "Early Career",
AR20 &lt;=7, "Experienced",
TRUE, "Veteran")</f>
        <v>Veteran</v>
      </c>
      <c r="AT20">
        <v>8</v>
      </c>
      <c r="AU20">
        <v>3</v>
      </c>
      <c r="AV20" t="str" cm="1">
        <f t="array" ref="AV20">_xlfn.IFS(
AU20=0,"Recently Promoted",
AU20&lt;=3, "Normal",
TRUE, "Long Time No Promotion")</f>
        <v>Normal</v>
      </c>
      <c r="AW20">
        <v>7</v>
      </c>
      <c r="AX20">
        <f>IF(COUNTIF(L20:$L$1471,L20)&gt;1,1,0)</f>
        <v>0</v>
      </c>
      <c r="BA20">
        <f t="shared" si="5"/>
        <v>0</v>
      </c>
      <c r="BC20">
        <f t="shared" si="6"/>
        <v>0</v>
      </c>
      <c r="BE20">
        <f t="shared" si="0"/>
        <v>0</v>
      </c>
      <c r="BG20">
        <f t="shared" si="1"/>
        <v>0</v>
      </c>
      <c r="BI20">
        <f t="shared" si="2"/>
        <v>0</v>
      </c>
      <c r="BR20" t="str" cm="1">
        <f t="array" ref="BR20">_xlfn.IFS(
A20&lt;=25,"18-25",
A20&lt;=35,"26-35",
A20&lt;=45,"36-45",
A20&lt;=59,"46-59",
TRUE,"60+")</f>
        <v>46-59</v>
      </c>
      <c r="BX20" t="b">
        <f t="shared" si="3"/>
        <v>1</v>
      </c>
      <c r="BY20" t="b">
        <f t="shared" si="4"/>
        <v>1</v>
      </c>
      <c r="BZ20" t="b">
        <f t="shared" si="7"/>
        <v>1</v>
      </c>
      <c r="CA20">
        <f>IF(tblemployee[[#This Row],[Attrition]]="Yes",1,0)</f>
        <v>0</v>
      </c>
      <c r="CB20">
        <f>IF(tblemployee[[#This Row],[OverTime]]="Yes",1,0)</f>
        <v>0</v>
      </c>
    </row>
    <row r="21" spans="1:80" hidden="1">
      <c r="A21">
        <v>38</v>
      </c>
      <c r="B21" t="s">
        <v>43</v>
      </c>
      <c r="C21" t="s">
        <v>36</v>
      </c>
      <c r="D21">
        <v>371</v>
      </c>
      <c r="E21" t="s">
        <v>45</v>
      </c>
      <c r="F21">
        <v>2</v>
      </c>
      <c r="G21" t="str" cm="1">
        <f t="array" ref="G21">_xlfn.IFS(
F21 &lt;= 10, "Near",
F21 &lt;= 20, "Far",
TRUE, "Very Far")</f>
        <v>Near</v>
      </c>
      <c r="H21">
        <v>3</v>
      </c>
      <c r="I21" t="str">
        <f>_xlfn.XLOOKUP(H21,Lookup!C:C,Lookup!D:D)</f>
        <v>Bachelor</v>
      </c>
      <c r="J21" t="s">
        <v>38</v>
      </c>
      <c r="K21">
        <v>1</v>
      </c>
      <c r="L21">
        <v>24</v>
      </c>
      <c r="M21">
        <v>4</v>
      </c>
      <c r="N21" t="str">
        <f>_xlfn.XLOOKUP(M21,Lookup!E:E,Lookup!F:F)</f>
        <v>Very High</v>
      </c>
      <c r="O21" t="s">
        <v>46</v>
      </c>
      <c r="P21">
        <v>45</v>
      </c>
      <c r="Q21">
        <v>3</v>
      </c>
      <c r="R21" t="str">
        <f>_xlfn.XLOOKUP(Q21,Lookup!G:G,Lookup!H:H)</f>
        <v>High</v>
      </c>
      <c r="S21">
        <v>1</v>
      </c>
      <c r="T21" s="7" t="str">
        <f>_xlfn.XLOOKUP(S21,Lookup!A:A,Lookup!B:B)</f>
        <v>Entry Level</v>
      </c>
      <c r="U21" t="s">
        <v>47</v>
      </c>
      <c r="V21">
        <v>4</v>
      </c>
      <c r="W21" t="str">
        <f>_xlfn.XLOOKUP(V21,Lookup!I:I,Lookup!J:J)</f>
        <v>Very High</v>
      </c>
      <c r="X21" t="s">
        <v>41</v>
      </c>
      <c r="Y21">
        <v>3944</v>
      </c>
      <c r="Z21" t="str" cm="1">
        <f t="array" ref="Z21">_xlfn.IFS(Y21&lt;3000,"Low",Y21&lt;7000,"Medium",TRUE,"High")</f>
        <v>Medium</v>
      </c>
      <c r="AA21">
        <v>4306</v>
      </c>
      <c r="AB21">
        <v>5</v>
      </c>
      <c r="AC21" t="s">
        <v>42</v>
      </c>
      <c r="AD21" t="s">
        <v>35</v>
      </c>
      <c r="AE21">
        <v>11</v>
      </c>
      <c r="AF21">
        <v>3</v>
      </c>
      <c r="AG21" t="str">
        <f>_xlfn.XLOOKUP(AF21,Lookup!K:K,Lookup!L:L)</f>
        <v>Meet Expect</v>
      </c>
      <c r="AH21">
        <v>3</v>
      </c>
      <c r="AI21" t="str">
        <f>LOOKUP(AH21,Lookup!M:M,Lookup!N:N)</f>
        <v>High</v>
      </c>
      <c r="AJ21">
        <v>80</v>
      </c>
      <c r="AK21">
        <v>0</v>
      </c>
      <c r="AL21" t="str">
        <f>_xlfn.XLOOKUP(AK21,Lookup!O:O,Lookup!P:P)</f>
        <v>None</v>
      </c>
      <c r="AM21">
        <v>6</v>
      </c>
      <c r="AN21" t="str" cm="1">
        <f t="array" ref="AN21">_xlfn.IFS(
AM21&lt;=5,"0-5",
AM21&lt;=10,"6-10",
AM21&lt;=20,"11-20",
TRUE,"20+")</f>
        <v>6-10</v>
      </c>
      <c r="AO21">
        <v>3</v>
      </c>
      <c r="AP21">
        <v>3</v>
      </c>
      <c r="AQ21" t="str">
        <f>_xlfn.XLOOKUP(AP21,Lookup!Q:Q,Lookup!R:R)</f>
        <v>Better</v>
      </c>
      <c r="AR21">
        <v>3</v>
      </c>
      <c r="AS21" t="str" cm="1">
        <f t="array" ref="AS21">_xlfn.IFS(
AR21 &lt;=1,"New Employee",
AR21 &lt;=3, "Early Career",
AR21 &lt;=7, "Experienced",
TRUE, "Veteran")</f>
        <v>Early Career</v>
      </c>
      <c r="AT21">
        <v>2</v>
      </c>
      <c r="AU21">
        <v>1</v>
      </c>
      <c r="AV21" t="str" cm="1">
        <f t="array" ref="AV21">_xlfn.IFS(
AU21=0,"Recently Promoted",
AU21&lt;=3, "Normal",
TRUE, "Long Time No Promotion")</f>
        <v>Normal</v>
      </c>
      <c r="AW21">
        <v>2</v>
      </c>
      <c r="AX21">
        <f>IF(COUNTIF(L21:$L$1471,L21)&gt;1,1,0)</f>
        <v>0</v>
      </c>
      <c r="BA21">
        <f t="shared" si="5"/>
        <v>0</v>
      </c>
      <c r="BC21">
        <f t="shared" si="6"/>
        <v>0</v>
      </c>
      <c r="BE21">
        <f t="shared" si="0"/>
        <v>0</v>
      </c>
      <c r="BG21">
        <f t="shared" si="1"/>
        <v>0</v>
      </c>
      <c r="BI21">
        <f t="shared" si="2"/>
        <v>0</v>
      </c>
      <c r="BR21" t="str" cm="1">
        <f t="array" ref="BR21">_xlfn.IFS(
A21&lt;=25,"18-25",
A21&lt;=35,"26-35",
A21&lt;=45,"36-45",
A21&lt;=59,"46-59",
TRUE,"60+")</f>
        <v>36-45</v>
      </c>
      <c r="BX21" t="b">
        <f t="shared" si="3"/>
        <v>1</v>
      </c>
      <c r="BY21" t="b">
        <f t="shared" si="4"/>
        <v>1</v>
      </c>
      <c r="BZ21" t="b">
        <f t="shared" si="7"/>
        <v>1</v>
      </c>
      <c r="CA21">
        <f>IF(tblemployee[[#This Row],[Attrition]]="Yes",1,0)</f>
        <v>0</v>
      </c>
      <c r="CB21">
        <f>IF(tblemployee[[#This Row],[OverTime]]="Yes",1,0)</f>
        <v>1</v>
      </c>
    </row>
    <row r="22" spans="1:80" hidden="1">
      <c r="A22">
        <v>24</v>
      </c>
      <c r="B22" t="s">
        <v>43</v>
      </c>
      <c r="C22" t="s">
        <v>55</v>
      </c>
      <c r="D22">
        <v>673</v>
      </c>
      <c r="E22" t="s">
        <v>45</v>
      </c>
      <c r="F22">
        <v>11</v>
      </c>
      <c r="G22" t="str" cm="1">
        <f t="array" ref="G22">_xlfn.IFS(
F22 &lt;= 10, "Near",
F22 &lt;= 20, "Far",
TRUE, "Very Far")</f>
        <v>Far</v>
      </c>
      <c r="H22">
        <v>2</v>
      </c>
      <c r="I22" t="str">
        <f>_xlfn.XLOOKUP(H22,Lookup!C:C,Lookup!D:D)</f>
        <v>College</v>
      </c>
      <c r="J22" t="s">
        <v>49</v>
      </c>
      <c r="K22">
        <v>1</v>
      </c>
      <c r="L22">
        <v>26</v>
      </c>
      <c r="M22">
        <v>1</v>
      </c>
      <c r="N22" t="str">
        <f>_xlfn.XLOOKUP(M22,Lookup!E:E,Lookup!F:F)</f>
        <v>Low</v>
      </c>
      <c r="O22" t="s">
        <v>39</v>
      </c>
      <c r="P22">
        <v>96</v>
      </c>
      <c r="Q22">
        <v>4</v>
      </c>
      <c r="R22" t="str">
        <f>_xlfn.XLOOKUP(Q22,Lookup!G:G,Lookup!H:H)</f>
        <v>Very High</v>
      </c>
      <c r="S22">
        <v>2</v>
      </c>
      <c r="T22" s="7" t="str">
        <f>_xlfn.XLOOKUP(S22,Lookup!A:A,Lookup!B:B)</f>
        <v>Junior</v>
      </c>
      <c r="U22" t="s">
        <v>53</v>
      </c>
      <c r="V22">
        <v>3</v>
      </c>
      <c r="W22" t="str">
        <f>_xlfn.XLOOKUP(V22,Lookup!I:I,Lookup!J:J)</f>
        <v>High</v>
      </c>
      <c r="X22" t="s">
        <v>52</v>
      </c>
      <c r="Y22">
        <v>4011</v>
      </c>
      <c r="Z22" t="str" cm="1">
        <f t="array" ref="Z22">_xlfn.IFS(Y22&lt;3000,"Low",Y22&lt;7000,"Medium",TRUE,"High")</f>
        <v>Medium</v>
      </c>
      <c r="AA22">
        <v>8232</v>
      </c>
      <c r="AB22">
        <v>0</v>
      </c>
      <c r="AC22" t="s">
        <v>42</v>
      </c>
      <c r="AD22" t="s">
        <v>43</v>
      </c>
      <c r="AE22">
        <v>18</v>
      </c>
      <c r="AF22">
        <v>3</v>
      </c>
      <c r="AG22" t="str">
        <f>_xlfn.XLOOKUP(AF22,Lookup!K:K,Lookup!L:L)</f>
        <v>Meet Expect</v>
      </c>
      <c r="AH22">
        <v>4</v>
      </c>
      <c r="AI22" t="str">
        <f>LOOKUP(AH22,Lookup!M:M,Lookup!N:N)</f>
        <v>Very High</v>
      </c>
      <c r="AJ22">
        <v>80</v>
      </c>
      <c r="AK22">
        <v>1</v>
      </c>
      <c r="AL22" t="str">
        <f>_xlfn.XLOOKUP(AK22,Lookup!O:O,Lookup!P:P)</f>
        <v>Basic</v>
      </c>
      <c r="AM22">
        <v>5</v>
      </c>
      <c r="AN22" t="str" cm="1">
        <f t="array" ref="AN22">_xlfn.IFS(
AM22&lt;=5,"0-5",
AM22&lt;=10,"6-10",
AM22&lt;=20,"11-20",
TRUE,"20+")</f>
        <v>0-5</v>
      </c>
      <c r="AO22">
        <v>5</v>
      </c>
      <c r="AP22">
        <v>2</v>
      </c>
      <c r="AQ22" t="str">
        <f>_xlfn.XLOOKUP(AP22,Lookup!Q:Q,Lookup!R:R)</f>
        <v>Good</v>
      </c>
      <c r="AR22">
        <v>4</v>
      </c>
      <c r="AS22" t="str" cm="1">
        <f t="array" ref="AS22">_xlfn.IFS(
AR22 &lt;=1,"New Employee",
AR22 &lt;=3, "Early Career",
AR22 &lt;=7, "Experienced",
TRUE, "Veteran")</f>
        <v>Experienced</v>
      </c>
      <c r="AT22">
        <v>2</v>
      </c>
      <c r="AU22">
        <v>1</v>
      </c>
      <c r="AV22" t="str" cm="1">
        <f t="array" ref="AV22">_xlfn.IFS(
AU22=0,"Recently Promoted",
AU22&lt;=3, "Normal",
TRUE, "Long Time No Promotion")</f>
        <v>Normal</v>
      </c>
      <c r="AW22">
        <v>3</v>
      </c>
      <c r="AX22">
        <f>IF(COUNTIF(L22:$L$1471,L22)&gt;1,1,0)</f>
        <v>0</v>
      </c>
      <c r="BA22">
        <f t="shared" si="5"/>
        <v>0</v>
      </c>
      <c r="BC22">
        <f t="shared" si="6"/>
        <v>0</v>
      </c>
      <c r="BE22">
        <f t="shared" si="0"/>
        <v>0</v>
      </c>
      <c r="BG22">
        <f t="shared" si="1"/>
        <v>0</v>
      </c>
      <c r="BI22">
        <f t="shared" si="2"/>
        <v>0</v>
      </c>
      <c r="BR22" t="str" cm="1">
        <f t="array" ref="BR22">_xlfn.IFS(
A22&lt;=25,"18-25",
A22&lt;=35,"26-35",
A22&lt;=45,"36-45",
A22&lt;=59,"46-59",
TRUE,"60+")</f>
        <v>18-25</v>
      </c>
      <c r="BX22" t="b">
        <f t="shared" si="3"/>
        <v>1</v>
      </c>
      <c r="BY22" t="b">
        <f t="shared" si="4"/>
        <v>1</v>
      </c>
      <c r="BZ22" t="b">
        <f t="shared" si="7"/>
        <v>1</v>
      </c>
      <c r="CA22">
        <f>IF(tblemployee[[#This Row],[Attrition]]="Yes",1,0)</f>
        <v>0</v>
      </c>
      <c r="CB22">
        <f>IF(tblemployee[[#This Row],[OverTime]]="Yes",1,0)</f>
        <v>0</v>
      </c>
    </row>
    <row r="23" spans="1:80" hidden="1">
      <c r="A23">
        <v>36</v>
      </c>
      <c r="B23" t="s">
        <v>35</v>
      </c>
      <c r="C23" t="s">
        <v>36</v>
      </c>
      <c r="D23">
        <v>1218</v>
      </c>
      <c r="E23" t="s">
        <v>37</v>
      </c>
      <c r="F23">
        <v>9</v>
      </c>
      <c r="G23" t="str" cm="1">
        <f t="array" ref="G23">_xlfn.IFS(
F23 &lt;= 10, "Near",
F23 &lt;= 20, "Far",
TRUE, "Very Far")</f>
        <v>Near</v>
      </c>
      <c r="H23">
        <v>4</v>
      </c>
      <c r="I23" t="str">
        <f>_xlfn.XLOOKUP(H23,Lookup!C:C,Lookup!D:D)</f>
        <v>Master</v>
      </c>
      <c r="J23" t="s">
        <v>38</v>
      </c>
      <c r="K23">
        <v>1</v>
      </c>
      <c r="L23">
        <v>27</v>
      </c>
      <c r="M23">
        <v>3</v>
      </c>
      <c r="N23" t="str">
        <f>_xlfn.XLOOKUP(M23,Lookup!E:E,Lookup!F:F)</f>
        <v>High</v>
      </c>
      <c r="O23" t="s">
        <v>46</v>
      </c>
      <c r="P23">
        <v>82</v>
      </c>
      <c r="Q23">
        <v>2</v>
      </c>
      <c r="R23" t="str">
        <f>_xlfn.XLOOKUP(Q23,Lookup!G:G,Lookup!H:H)</f>
        <v>Medium</v>
      </c>
      <c r="S23">
        <v>1</v>
      </c>
      <c r="T23" s="7" t="str">
        <f>_xlfn.XLOOKUP(S23,Lookup!A:A,Lookup!B:B)</f>
        <v>Entry Level</v>
      </c>
      <c r="U23" t="s">
        <v>57</v>
      </c>
      <c r="V23">
        <v>1</v>
      </c>
      <c r="W23" t="str">
        <f>_xlfn.XLOOKUP(V23,Lookup!I:I,Lookup!J:J)</f>
        <v>Low</v>
      </c>
      <c r="X23" t="s">
        <v>41</v>
      </c>
      <c r="Y23">
        <v>3407</v>
      </c>
      <c r="Z23" t="str" cm="1">
        <f t="array" ref="Z23">_xlfn.IFS(Y23&lt;3000,"Low",Y23&lt;7000,"Medium",TRUE,"High")</f>
        <v>Medium</v>
      </c>
      <c r="AA23">
        <v>6986</v>
      </c>
      <c r="AB23">
        <v>7</v>
      </c>
      <c r="AC23" t="s">
        <v>42</v>
      </c>
      <c r="AD23" t="s">
        <v>43</v>
      </c>
      <c r="AE23">
        <v>23</v>
      </c>
      <c r="AF23">
        <v>4</v>
      </c>
      <c r="AG23" t="str">
        <f>_xlfn.XLOOKUP(AF23,Lookup!K:K,Lookup!L:L)</f>
        <v>Exceed Expect</v>
      </c>
      <c r="AH23">
        <v>2</v>
      </c>
      <c r="AI23" t="str">
        <f>LOOKUP(AH23,Lookup!M:M,Lookup!N:N)</f>
        <v>Medium</v>
      </c>
      <c r="AJ23">
        <v>80</v>
      </c>
      <c r="AK23">
        <v>0</v>
      </c>
      <c r="AL23" t="str">
        <f>_xlfn.XLOOKUP(AK23,Lookup!O:O,Lookup!P:P)</f>
        <v>None</v>
      </c>
      <c r="AM23">
        <v>10</v>
      </c>
      <c r="AN23" t="str" cm="1">
        <f t="array" ref="AN23">_xlfn.IFS(
AM23&lt;=5,"0-5",
AM23&lt;=10,"6-10",
AM23&lt;=20,"11-20",
TRUE,"20+")</f>
        <v>6-10</v>
      </c>
      <c r="AO23">
        <v>4</v>
      </c>
      <c r="AP23">
        <v>3</v>
      </c>
      <c r="AQ23" t="str">
        <f>_xlfn.XLOOKUP(AP23,Lookup!Q:Q,Lookup!R:R)</f>
        <v>Better</v>
      </c>
      <c r="AR23">
        <v>5</v>
      </c>
      <c r="AS23" t="str" cm="1">
        <f t="array" ref="AS23">_xlfn.IFS(
AR23 &lt;=1,"New Employee",
AR23 &lt;=3, "Early Career",
AR23 &lt;=7, "Experienced",
TRUE, "Veteran")</f>
        <v>Experienced</v>
      </c>
      <c r="AT23">
        <v>3</v>
      </c>
      <c r="AU23">
        <v>0</v>
      </c>
      <c r="AV23" t="str" cm="1">
        <f t="array" ref="AV23">_xlfn.IFS(
AU23=0,"Recently Promoted",
AU23&lt;=3, "Normal",
TRUE, "Long Time No Promotion")</f>
        <v>Recently Promoted</v>
      </c>
      <c r="AW23">
        <v>3</v>
      </c>
      <c r="AX23">
        <f>IF(COUNTIF(L23:$L$1471,L23)&gt;1,1,0)</f>
        <v>0</v>
      </c>
      <c r="BA23">
        <f t="shared" si="5"/>
        <v>0</v>
      </c>
      <c r="BC23">
        <f t="shared" si="6"/>
        <v>0</v>
      </c>
      <c r="BE23">
        <f t="shared" si="0"/>
        <v>0</v>
      </c>
      <c r="BG23">
        <f t="shared" si="1"/>
        <v>0</v>
      </c>
      <c r="BI23">
        <f t="shared" si="2"/>
        <v>0</v>
      </c>
      <c r="BR23" t="str" cm="1">
        <f t="array" ref="BR23">_xlfn.IFS(
A23&lt;=25,"18-25",
A23&lt;=35,"26-35",
A23&lt;=45,"36-45",
A23&lt;=59,"46-59",
TRUE,"60+")</f>
        <v>36-45</v>
      </c>
      <c r="BX23" t="b">
        <f t="shared" si="3"/>
        <v>1</v>
      </c>
      <c r="BY23" t="b">
        <f t="shared" si="4"/>
        <v>1</v>
      </c>
      <c r="BZ23" t="b">
        <f t="shared" si="7"/>
        <v>1</v>
      </c>
      <c r="CA23">
        <f>IF(tblemployee[[#This Row],[Attrition]]="Yes",1,0)</f>
        <v>1</v>
      </c>
      <c r="CB23">
        <f>IF(tblemployee[[#This Row],[OverTime]]="Yes",1,0)</f>
        <v>0</v>
      </c>
    </row>
    <row r="24" spans="1:80" hidden="1">
      <c r="A24">
        <v>34</v>
      </c>
      <c r="B24" t="s">
        <v>43</v>
      </c>
      <c r="C24" t="s">
        <v>36</v>
      </c>
      <c r="D24">
        <v>419</v>
      </c>
      <c r="E24" t="s">
        <v>45</v>
      </c>
      <c r="F24">
        <v>7</v>
      </c>
      <c r="G24" t="str" cm="1">
        <f t="array" ref="G24">_xlfn.IFS(
F24 &lt;= 10, "Near",
F24 &lt;= 20, "Far",
TRUE, "Very Far")</f>
        <v>Near</v>
      </c>
      <c r="H24">
        <v>4</v>
      </c>
      <c r="I24" t="str">
        <f>_xlfn.XLOOKUP(H24,Lookup!C:C,Lookup!D:D)</f>
        <v>Master</v>
      </c>
      <c r="J24" t="s">
        <v>38</v>
      </c>
      <c r="K24">
        <v>1</v>
      </c>
      <c r="L24">
        <v>28</v>
      </c>
      <c r="M24">
        <v>1</v>
      </c>
      <c r="N24" t="str">
        <f>_xlfn.XLOOKUP(M24,Lookup!E:E,Lookup!F:F)</f>
        <v>Low</v>
      </c>
      <c r="O24" t="s">
        <v>39</v>
      </c>
      <c r="P24">
        <v>53</v>
      </c>
      <c r="Q24">
        <v>3</v>
      </c>
      <c r="R24" t="str">
        <f>_xlfn.XLOOKUP(Q24,Lookup!G:G,Lookup!H:H)</f>
        <v>High</v>
      </c>
      <c r="S24">
        <v>3</v>
      </c>
      <c r="T24" s="7" t="str">
        <f>_xlfn.XLOOKUP(S24,Lookup!A:A,Lookup!B:B)</f>
        <v>Senior</v>
      </c>
      <c r="U24" t="s">
        <v>58</v>
      </c>
      <c r="V24">
        <v>2</v>
      </c>
      <c r="W24" t="str">
        <f>_xlfn.XLOOKUP(V24,Lookup!I:I,Lookup!J:J)</f>
        <v>Medium</v>
      </c>
      <c r="X24" t="s">
        <v>41</v>
      </c>
      <c r="Y24">
        <v>11994</v>
      </c>
      <c r="Z24" t="str" cm="1">
        <f t="array" ref="Z24">_xlfn.IFS(Y24&lt;3000,"Low",Y24&lt;7000,"Medium",TRUE,"High")</f>
        <v>High</v>
      </c>
      <c r="AA24">
        <v>21293</v>
      </c>
      <c r="AB24">
        <v>0</v>
      </c>
      <c r="AC24" t="s">
        <v>42</v>
      </c>
      <c r="AD24" t="s">
        <v>43</v>
      </c>
      <c r="AE24">
        <v>11</v>
      </c>
      <c r="AF24">
        <v>3</v>
      </c>
      <c r="AG24" t="str">
        <f>_xlfn.XLOOKUP(AF24,Lookup!K:K,Lookup!L:L)</f>
        <v>Meet Expect</v>
      </c>
      <c r="AH24">
        <v>3</v>
      </c>
      <c r="AI24" t="str">
        <f>LOOKUP(AH24,Lookup!M:M,Lookup!N:N)</f>
        <v>High</v>
      </c>
      <c r="AJ24">
        <v>80</v>
      </c>
      <c r="AK24">
        <v>0</v>
      </c>
      <c r="AL24" t="str">
        <f>_xlfn.XLOOKUP(AK24,Lookup!O:O,Lookup!P:P)</f>
        <v>None</v>
      </c>
      <c r="AM24">
        <v>13</v>
      </c>
      <c r="AN24" t="str" cm="1">
        <f t="array" ref="AN24">_xlfn.IFS(
AM24&lt;=5,"0-5",
AM24&lt;=10,"6-10",
AM24&lt;=20,"11-20",
TRUE,"20+")</f>
        <v>11-20</v>
      </c>
      <c r="AO24">
        <v>4</v>
      </c>
      <c r="AP24">
        <v>3</v>
      </c>
      <c r="AQ24" t="str">
        <f>_xlfn.XLOOKUP(AP24,Lookup!Q:Q,Lookup!R:R)</f>
        <v>Better</v>
      </c>
      <c r="AR24">
        <v>12</v>
      </c>
      <c r="AS24" t="str" cm="1">
        <f t="array" ref="AS24">_xlfn.IFS(
AR24 &lt;=1,"New Employee",
AR24 &lt;=3, "Early Career",
AR24 &lt;=7, "Experienced",
TRUE, "Veteran")</f>
        <v>Veteran</v>
      </c>
      <c r="AT24">
        <v>6</v>
      </c>
      <c r="AU24">
        <v>2</v>
      </c>
      <c r="AV24" t="str" cm="1">
        <f t="array" ref="AV24">_xlfn.IFS(
AU24=0,"Recently Promoted",
AU24&lt;=3, "Normal",
TRUE, "Long Time No Promotion")</f>
        <v>Normal</v>
      </c>
      <c r="AW24">
        <v>11</v>
      </c>
      <c r="AX24">
        <f>IF(COUNTIF(L24:$L$1471,L24)&gt;1,1,0)</f>
        <v>0</v>
      </c>
      <c r="BA24">
        <f t="shared" si="5"/>
        <v>0</v>
      </c>
      <c r="BC24">
        <f t="shared" si="6"/>
        <v>0</v>
      </c>
      <c r="BE24">
        <f t="shared" si="0"/>
        <v>0</v>
      </c>
      <c r="BG24">
        <f t="shared" si="1"/>
        <v>0</v>
      </c>
      <c r="BI24">
        <f t="shared" si="2"/>
        <v>0</v>
      </c>
      <c r="BR24" t="str" cm="1">
        <f t="array" ref="BR24">_xlfn.IFS(
A24&lt;=25,"18-25",
A24&lt;=35,"26-35",
A24&lt;=45,"36-45",
A24&lt;=59,"46-59",
TRUE,"60+")</f>
        <v>26-35</v>
      </c>
      <c r="BX24" t="b">
        <f t="shared" si="3"/>
        <v>1</v>
      </c>
      <c r="BY24" t="b">
        <f t="shared" si="4"/>
        <v>1</v>
      </c>
      <c r="BZ24" t="b">
        <f t="shared" si="7"/>
        <v>1</v>
      </c>
      <c r="CA24">
        <f>IF(tblemployee[[#This Row],[Attrition]]="Yes",1,0)</f>
        <v>0</v>
      </c>
      <c r="CB24">
        <f>IF(tblemployee[[#This Row],[OverTime]]="Yes",1,0)</f>
        <v>0</v>
      </c>
    </row>
    <row r="25" spans="1:80" hidden="1">
      <c r="A25">
        <v>21</v>
      </c>
      <c r="B25" t="s">
        <v>43</v>
      </c>
      <c r="C25" t="s">
        <v>36</v>
      </c>
      <c r="D25">
        <v>391</v>
      </c>
      <c r="E25" t="s">
        <v>45</v>
      </c>
      <c r="F25">
        <v>15</v>
      </c>
      <c r="G25" t="str" cm="1">
        <f t="array" ref="G25">_xlfn.IFS(
F25 &lt;= 10, "Near",
F25 &lt;= 20, "Far",
TRUE, "Very Far")</f>
        <v>Far</v>
      </c>
      <c r="H25">
        <v>2</v>
      </c>
      <c r="I25" t="str">
        <f>_xlfn.XLOOKUP(H25,Lookup!C:C,Lookup!D:D)</f>
        <v>College</v>
      </c>
      <c r="J25" t="s">
        <v>38</v>
      </c>
      <c r="K25">
        <v>1</v>
      </c>
      <c r="L25">
        <v>30</v>
      </c>
      <c r="M25">
        <v>3</v>
      </c>
      <c r="N25" t="str">
        <f>_xlfn.XLOOKUP(M25,Lookup!E:E,Lookup!F:F)</f>
        <v>High</v>
      </c>
      <c r="O25" t="s">
        <v>46</v>
      </c>
      <c r="P25">
        <v>96</v>
      </c>
      <c r="Q25">
        <v>3</v>
      </c>
      <c r="R25" t="str">
        <f>_xlfn.XLOOKUP(Q25,Lookup!G:G,Lookup!H:H)</f>
        <v>High</v>
      </c>
      <c r="S25">
        <v>1</v>
      </c>
      <c r="T25" s="7" t="str">
        <f>_xlfn.XLOOKUP(S25,Lookup!A:A,Lookup!B:B)</f>
        <v>Entry Level</v>
      </c>
      <c r="U25" t="s">
        <v>47</v>
      </c>
      <c r="V25">
        <v>4</v>
      </c>
      <c r="W25" t="str">
        <f>_xlfn.XLOOKUP(V25,Lookup!I:I,Lookup!J:J)</f>
        <v>Very High</v>
      </c>
      <c r="X25" t="s">
        <v>41</v>
      </c>
      <c r="Y25">
        <v>1232</v>
      </c>
      <c r="Z25" t="str" cm="1">
        <f t="array" ref="Z25">_xlfn.IFS(Y25&lt;3000,"Low",Y25&lt;7000,"Medium",TRUE,"High")</f>
        <v>Low</v>
      </c>
      <c r="AA25">
        <v>19281</v>
      </c>
      <c r="AB25">
        <v>1</v>
      </c>
      <c r="AC25" t="s">
        <v>42</v>
      </c>
      <c r="AD25" t="s">
        <v>43</v>
      </c>
      <c r="AE25">
        <v>14</v>
      </c>
      <c r="AF25">
        <v>3</v>
      </c>
      <c r="AG25" t="str">
        <f>_xlfn.XLOOKUP(AF25,Lookup!K:K,Lookup!L:L)</f>
        <v>Meet Expect</v>
      </c>
      <c r="AH25">
        <v>4</v>
      </c>
      <c r="AI25" t="str">
        <f>LOOKUP(AH25,Lookup!M:M,Lookup!N:N)</f>
        <v>Very High</v>
      </c>
      <c r="AJ25">
        <v>80</v>
      </c>
      <c r="AK25">
        <v>0</v>
      </c>
      <c r="AL25" t="str">
        <f>_xlfn.XLOOKUP(AK25,Lookup!O:O,Lookup!P:P)</f>
        <v>None</v>
      </c>
      <c r="AM25">
        <v>0</v>
      </c>
      <c r="AN25" t="str" cm="1">
        <f t="array" ref="AN25">_xlfn.IFS(
AM25&lt;=5,"0-5",
AM25&lt;=10,"6-10",
AM25&lt;=20,"11-20",
TRUE,"20+")</f>
        <v>0-5</v>
      </c>
      <c r="AO25">
        <v>6</v>
      </c>
      <c r="AP25">
        <v>3</v>
      </c>
      <c r="AQ25" t="str">
        <f>_xlfn.XLOOKUP(AP25,Lookup!Q:Q,Lookup!R:R)</f>
        <v>Better</v>
      </c>
      <c r="AR25">
        <v>0</v>
      </c>
      <c r="AS25" t="str" cm="1">
        <f t="array" ref="AS25">_xlfn.IFS(
AR25 &lt;=1,"New Employee",
AR25 &lt;=3, "Early Career",
AR25 &lt;=7, "Experienced",
TRUE, "Veteran")</f>
        <v>New Employee</v>
      </c>
      <c r="AT25">
        <v>0</v>
      </c>
      <c r="AU25">
        <v>0</v>
      </c>
      <c r="AV25" t="str" cm="1">
        <f t="array" ref="AV25">_xlfn.IFS(
AU25=0,"Recently Promoted",
AU25&lt;=3, "Normal",
TRUE, "Long Time No Promotion")</f>
        <v>Recently Promoted</v>
      </c>
      <c r="AW25">
        <v>0</v>
      </c>
      <c r="AX25">
        <f>IF(COUNTIF(L25:$L$1471,L25)&gt;1,1,0)</f>
        <v>0</v>
      </c>
      <c r="BA25">
        <f t="shared" si="5"/>
        <v>0</v>
      </c>
      <c r="BC25">
        <f t="shared" si="6"/>
        <v>0</v>
      </c>
      <c r="BE25">
        <f t="shared" si="0"/>
        <v>0</v>
      </c>
      <c r="BG25">
        <f t="shared" si="1"/>
        <v>0</v>
      </c>
      <c r="BI25">
        <f t="shared" si="2"/>
        <v>0</v>
      </c>
      <c r="BR25" t="str" cm="1">
        <f t="array" ref="BR25">_xlfn.IFS(
A25&lt;=25,"18-25",
A25&lt;=35,"26-35",
A25&lt;=45,"36-45",
A25&lt;=59,"46-59",
TRUE,"60+")</f>
        <v>18-25</v>
      </c>
      <c r="BX25" t="b">
        <f t="shared" si="3"/>
        <v>1</v>
      </c>
      <c r="BY25" t="b">
        <f t="shared" si="4"/>
        <v>1</v>
      </c>
      <c r="BZ25" t="b">
        <f t="shared" si="7"/>
        <v>1</v>
      </c>
      <c r="CA25">
        <f>IF(tblemployee[[#This Row],[Attrition]]="Yes",1,0)</f>
        <v>0</v>
      </c>
      <c r="CB25">
        <f>IF(tblemployee[[#This Row],[OverTime]]="Yes",1,0)</f>
        <v>0</v>
      </c>
    </row>
    <row r="26" spans="1:80" hidden="1">
      <c r="A26">
        <v>34</v>
      </c>
      <c r="B26" t="s">
        <v>35</v>
      </c>
      <c r="C26" t="s">
        <v>36</v>
      </c>
      <c r="D26">
        <v>699</v>
      </c>
      <c r="E26" t="s">
        <v>45</v>
      </c>
      <c r="F26">
        <v>6</v>
      </c>
      <c r="G26" t="str" cm="1">
        <f t="array" ref="G26">_xlfn.IFS(
F26 &lt;= 10, "Near",
F26 &lt;= 20, "Far",
TRUE, "Very Far")</f>
        <v>Near</v>
      </c>
      <c r="H26">
        <v>1</v>
      </c>
      <c r="I26" t="str">
        <f>_xlfn.XLOOKUP(H26,Lookup!C:C,Lookup!D:D)</f>
        <v>Below College</v>
      </c>
      <c r="J26" t="s">
        <v>51</v>
      </c>
      <c r="K26">
        <v>1</v>
      </c>
      <c r="L26">
        <v>31</v>
      </c>
      <c r="M26">
        <v>2</v>
      </c>
      <c r="N26" t="str">
        <f>_xlfn.XLOOKUP(M26,Lookup!E:E,Lookup!F:F)</f>
        <v>Medium</v>
      </c>
      <c r="O26" t="s">
        <v>46</v>
      </c>
      <c r="P26">
        <v>83</v>
      </c>
      <c r="Q26">
        <v>3</v>
      </c>
      <c r="R26" t="str">
        <f>_xlfn.XLOOKUP(Q26,Lookup!G:G,Lookup!H:H)</f>
        <v>High</v>
      </c>
      <c r="S26">
        <v>1</v>
      </c>
      <c r="T26" s="7" t="str">
        <f>_xlfn.XLOOKUP(S26,Lookup!A:A,Lookup!B:B)</f>
        <v>Entry Level</v>
      </c>
      <c r="U26" t="s">
        <v>47</v>
      </c>
      <c r="V26">
        <v>1</v>
      </c>
      <c r="W26" t="str">
        <f>_xlfn.XLOOKUP(V26,Lookup!I:I,Lookup!J:J)</f>
        <v>Low</v>
      </c>
      <c r="X26" t="s">
        <v>41</v>
      </c>
      <c r="Y26">
        <v>2960</v>
      </c>
      <c r="Z26" t="str" cm="1">
        <f t="array" ref="Z26">_xlfn.IFS(Y26&lt;3000,"Low",Y26&lt;7000,"Medium",TRUE,"High")</f>
        <v>Low</v>
      </c>
      <c r="AA26">
        <v>17102</v>
      </c>
      <c r="AB26">
        <v>2</v>
      </c>
      <c r="AC26" t="s">
        <v>42</v>
      </c>
      <c r="AD26" t="s">
        <v>43</v>
      </c>
      <c r="AE26">
        <v>11</v>
      </c>
      <c r="AF26">
        <v>3</v>
      </c>
      <c r="AG26" t="str">
        <f>_xlfn.XLOOKUP(AF26,Lookup!K:K,Lookup!L:L)</f>
        <v>Meet Expect</v>
      </c>
      <c r="AH26">
        <v>3</v>
      </c>
      <c r="AI26" t="str">
        <f>LOOKUP(AH26,Lookup!M:M,Lookup!N:N)</f>
        <v>High</v>
      </c>
      <c r="AJ26">
        <v>80</v>
      </c>
      <c r="AK26">
        <v>0</v>
      </c>
      <c r="AL26" t="str">
        <f>_xlfn.XLOOKUP(AK26,Lookup!O:O,Lookup!P:P)</f>
        <v>None</v>
      </c>
      <c r="AM26">
        <v>8</v>
      </c>
      <c r="AN26" t="str" cm="1">
        <f t="array" ref="AN26">_xlfn.IFS(
AM26&lt;=5,"0-5",
AM26&lt;=10,"6-10",
AM26&lt;=20,"11-20",
TRUE,"20+")</f>
        <v>6-10</v>
      </c>
      <c r="AO26">
        <v>2</v>
      </c>
      <c r="AP26">
        <v>3</v>
      </c>
      <c r="AQ26" t="str">
        <f>_xlfn.XLOOKUP(AP26,Lookup!Q:Q,Lookup!R:R)</f>
        <v>Better</v>
      </c>
      <c r="AR26">
        <v>4</v>
      </c>
      <c r="AS26" t="str" cm="1">
        <f t="array" ref="AS26">_xlfn.IFS(
AR26 &lt;=1,"New Employee",
AR26 &lt;=3, "Early Career",
AR26 &lt;=7, "Experienced",
TRUE, "Veteran")</f>
        <v>Experienced</v>
      </c>
      <c r="AT26">
        <v>2</v>
      </c>
      <c r="AU26">
        <v>1</v>
      </c>
      <c r="AV26" t="str" cm="1">
        <f t="array" ref="AV26">_xlfn.IFS(
AU26=0,"Recently Promoted",
AU26&lt;=3, "Normal",
TRUE, "Long Time No Promotion")</f>
        <v>Normal</v>
      </c>
      <c r="AW26">
        <v>3</v>
      </c>
      <c r="AX26">
        <f>IF(COUNTIF(L26:$L$1471,L26)&gt;1,1,0)</f>
        <v>0</v>
      </c>
      <c r="BA26">
        <f t="shared" si="5"/>
        <v>0</v>
      </c>
      <c r="BC26">
        <f t="shared" si="6"/>
        <v>0</v>
      </c>
      <c r="BE26">
        <f t="shared" si="0"/>
        <v>0</v>
      </c>
      <c r="BG26">
        <f t="shared" si="1"/>
        <v>0</v>
      </c>
      <c r="BI26">
        <f t="shared" si="2"/>
        <v>0</v>
      </c>
      <c r="BR26" t="str" cm="1">
        <f t="array" ref="BR26">_xlfn.IFS(
A26&lt;=25,"18-25",
A26&lt;=35,"26-35",
A26&lt;=45,"36-45",
A26&lt;=59,"46-59",
TRUE,"60+")</f>
        <v>26-35</v>
      </c>
      <c r="BX26" t="b">
        <f t="shared" si="3"/>
        <v>1</v>
      </c>
      <c r="BY26" t="b">
        <f t="shared" si="4"/>
        <v>1</v>
      </c>
      <c r="BZ26" t="b">
        <f t="shared" si="7"/>
        <v>1</v>
      </c>
      <c r="CA26">
        <f>IF(tblemployee[[#This Row],[Attrition]]="Yes",1,0)</f>
        <v>1</v>
      </c>
      <c r="CB26">
        <f>IF(tblemployee[[#This Row],[OverTime]]="Yes",1,0)</f>
        <v>0</v>
      </c>
    </row>
    <row r="27" spans="1:80" hidden="1">
      <c r="A27">
        <v>53</v>
      </c>
      <c r="B27" t="s">
        <v>43</v>
      </c>
      <c r="C27" t="s">
        <v>36</v>
      </c>
      <c r="D27">
        <v>1282</v>
      </c>
      <c r="E27" t="s">
        <v>45</v>
      </c>
      <c r="F27">
        <v>5</v>
      </c>
      <c r="G27" t="str" cm="1">
        <f t="array" ref="G27">_xlfn.IFS(
F27 &lt;= 10, "Near",
F27 &lt;= 20, "Far",
TRUE, "Very Far")</f>
        <v>Near</v>
      </c>
      <c r="H27">
        <v>3</v>
      </c>
      <c r="I27" t="str">
        <f>_xlfn.XLOOKUP(H27,Lookup!C:C,Lookup!D:D)</f>
        <v>Bachelor</v>
      </c>
      <c r="J27" t="s">
        <v>49</v>
      </c>
      <c r="K27">
        <v>1</v>
      </c>
      <c r="L27">
        <v>32</v>
      </c>
      <c r="M27">
        <v>3</v>
      </c>
      <c r="N27" t="str">
        <f>_xlfn.XLOOKUP(M27,Lookup!E:E,Lookup!F:F)</f>
        <v>High</v>
      </c>
      <c r="O27" t="s">
        <v>39</v>
      </c>
      <c r="P27">
        <v>58</v>
      </c>
      <c r="Q27">
        <v>3</v>
      </c>
      <c r="R27" t="str">
        <f>_xlfn.XLOOKUP(Q27,Lookup!G:G,Lookup!H:H)</f>
        <v>High</v>
      </c>
      <c r="S27">
        <v>5</v>
      </c>
      <c r="T27" s="7" t="str">
        <f>_xlfn.XLOOKUP(S27,Lookup!A:A,Lookup!B:B)</f>
        <v>Director</v>
      </c>
      <c r="U27" t="s">
        <v>56</v>
      </c>
      <c r="V27">
        <v>3</v>
      </c>
      <c r="W27" t="str">
        <f>_xlfn.XLOOKUP(V27,Lookup!I:I,Lookup!J:J)</f>
        <v>High</v>
      </c>
      <c r="X27" t="s">
        <v>52</v>
      </c>
      <c r="Y27">
        <v>19094</v>
      </c>
      <c r="Z27" t="str" cm="1">
        <f t="array" ref="Z27">_xlfn.IFS(Y27&lt;3000,"Low",Y27&lt;7000,"Medium",TRUE,"High")</f>
        <v>High</v>
      </c>
      <c r="AA27">
        <v>10735</v>
      </c>
      <c r="AB27">
        <v>4</v>
      </c>
      <c r="AC27" t="s">
        <v>42</v>
      </c>
      <c r="AD27" t="s">
        <v>43</v>
      </c>
      <c r="AE27">
        <v>11</v>
      </c>
      <c r="AF27">
        <v>3</v>
      </c>
      <c r="AG27" t="str">
        <f>_xlfn.XLOOKUP(AF27,Lookup!K:K,Lookup!L:L)</f>
        <v>Meet Expect</v>
      </c>
      <c r="AH27">
        <v>4</v>
      </c>
      <c r="AI27" t="str">
        <f>LOOKUP(AH27,Lookup!M:M,Lookup!N:N)</f>
        <v>Very High</v>
      </c>
      <c r="AJ27">
        <v>80</v>
      </c>
      <c r="AK27">
        <v>1</v>
      </c>
      <c r="AL27" t="str">
        <f>_xlfn.XLOOKUP(AK27,Lookup!O:O,Lookup!P:P)</f>
        <v>Basic</v>
      </c>
      <c r="AM27">
        <v>26</v>
      </c>
      <c r="AN27" t="str" cm="1">
        <f t="array" ref="AN27">_xlfn.IFS(
AM27&lt;=5,"0-5",
AM27&lt;=10,"6-10",
AM27&lt;=20,"11-20",
TRUE,"20+")</f>
        <v>20+</v>
      </c>
      <c r="AO27">
        <v>3</v>
      </c>
      <c r="AP27">
        <v>2</v>
      </c>
      <c r="AQ27" t="str">
        <f>_xlfn.XLOOKUP(AP27,Lookup!Q:Q,Lookup!R:R)</f>
        <v>Good</v>
      </c>
      <c r="AR27">
        <v>14</v>
      </c>
      <c r="AS27" t="str" cm="1">
        <f t="array" ref="AS27">_xlfn.IFS(
AR27 &lt;=1,"New Employee",
AR27 &lt;=3, "Early Career",
AR27 &lt;=7, "Experienced",
TRUE, "Veteran")</f>
        <v>Veteran</v>
      </c>
      <c r="AT27">
        <v>13</v>
      </c>
      <c r="AU27">
        <v>4</v>
      </c>
      <c r="AV27" t="str" cm="1">
        <f t="array" ref="AV27">_xlfn.IFS(
AU27=0,"Recently Promoted",
AU27&lt;=3, "Normal",
TRUE, "Long Time No Promotion")</f>
        <v>Long Time No Promotion</v>
      </c>
      <c r="AW27">
        <v>8</v>
      </c>
      <c r="AX27">
        <f>IF(COUNTIF(L27:$L$1471,L27)&gt;1,1,0)</f>
        <v>0</v>
      </c>
      <c r="BA27">
        <f t="shared" si="5"/>
        <v>0</v>
      </c>
      <c r="BC27">
        <f t="shared" si="6"/>
        <v>0</v>
      </c>
      <c r="BE27">
        <f t="shared" si="0"/>
        <v>0</v>
      </c>
      <c r="BG27">
        <f t="shared" si="1"/>
        <v>0</v>
      </c>
      <c r="BI27">
        <f t="shared" si="2"/>
        <v>0</v>
      </c>
      <c r="BR27" t="str" cm="1">
        <f t="array" ref="BR27">_xlfn.IFS(
A27&lt;=25,"18-25",
A27&lt;=35,"26-35",
A27&lt;=45,"36-45",
A27&lt;=59,"46-59",
TRUE,"60+")</f>
        <v>46-59</v>
      </c>
      <c r="BX27" t="b">
        <f t="shared" si="3"/>
        <v>1</v>
      </c>
      <c r="BY27" t="b">
        <f t="shared" si="4"/>
        <v>1</v>
      </c>
      <c r="BZ27" t="b">
        <f t="shared" si="7"/>
        <v>1</v>
      </c>
      <c r="CA27">
        <f>IF(tblemployee[[#This Row],[Attrition]]="Yes",1,0)</f>
        <v>0</v>
      </c>
      <c r="CB27">
        <f>IF(tblemployee[[#This Row],[OverTime]]="Yes",1,0)</f>
        <v>0</v>
      </c>
    </row>
    <row r="28" spans="1:80" hidden="1">
      <c r="A28">
        <v>32</v>
      </c>
      <c r="B28" t="s">
        <v>35</v>
      </c>
      <c r="C28" t="s">
        <v>44</v>
      </c>
      <c r="D28">
        <v>1125</v>
      </c>
      <c r="E28" t="s">
        <v>45</v>
      </c>
      <c r="F28">
        <v>16</v>
      </c>
      <c r="G28" t="str" cm="1">
        <f t="array" ref="G28">_xlfn.IFS(
F28 &lt;= 10, "Near",
F28 &lt;= 20, "Far",
TRUE, "Very Far")</f>
        <v>Far</v>
      </c>
      <c r="H28">
        <v>1</v>
      </c>
      <c r="I28" t="str">
        <f>_xlfn.XLOOKUP(H28,Lookup!C:C,Lookup!D:D)</f>
        <v>Below College</v>
      </c>
      <c r="J28" t="s">
        <v>38</v>
      </c>
      <c r="K28">
        <v>1</v>
      </c>
      <c r="L28">
        <v>33</v>
      </c>
      <c r="M28">
        <v>2</v>
      </c>
      <c r="N28" t="str">
        <f>_xlfn.XLOOKUP(M28,Lookup!E:E,Lookup!F:F)</f>
        <v>Medium</v>
      </c>
      <c r="O28" t="s">
        <v>39</v>
      </c>
      <c r="P28">
        <v>72</v>
      </c>
      <c r="Q28">
        <v>1</v>
      </c>
      <c r="R28" t="str">
        <f>_xlfn.XLOOKUP(Q28,Lookup!G:G,Lookup!H:H)</f>
        <v>Low</v>
      </c>
      <c r="S28">
        <v>1</v>
      </c>
      <c r="T28" s="7" t="str">
        <f>_xlfn.XLOOKUP(S28,Lookup!A:A,Lookup!B:B)</f>
        <v>Entry Level</v>
      </c>
      <c r="U28" t="s">
        <v>47</v>
      </c>
      <c r="V28">
        <v>1</v>
      </c>
      <c r="W28" t="str">
        <f>_xlfn.XLOOKUP(V28,Lookup!I:I,Lookup!J:J)</f>
        <v>Low</v>
      </c>
      <c r="X28" t="s">
        <v>41</v>
      </c>
      <c r="Y28">
        <v>3919</v>
      </c>
      <c r="Z28" t="str" cm="1">
        <f t="array" ref="Z28">_xlfn.IFS(Y28&lt;3000,"Low",Y28&lt;7000,"Medium",TRUE,"High")</f>
        <v>Medium</v>
      </c>
      <c r="AA28">
        <v>4681</v>
      </c>
      <c r="AB28">
        <v>1</v>
      </c>
      <c r="AC28" t="s">
        <v>42</v>
      </c>
      <c r="AD28" t="s">
        <v>35</v>
      </c>
      <c r="AE28">
        <v>22</v>
      </c>
      <c r="AF28">
        <v>4</v>
      </c>
      <c r="AG28" t="str">
        <f>_xlfn.XLOOKUP(AF28,Lookup!K:K,Lookup!L:L)</f>
        <v>Exceed Expect</v>
      </c>
      <c r="AH28">
        <v>2</v>
      </c>
      <c r="AI28" t="str">
        <f>LOOKUP(AH28,Lookup!M:M,Lookup!N:N)</f>
        <v>Medium</v>
      </c>
      <c r="AJ28">
        <v>80</v>
      </c>
      <c r="AK28">
        <v>0</v>
      </c>
      <c r="AL28" t="str">
        <f>_xlfn.XLOOKUP(AK28,Lookup!O:O,Lookup!P:P)</f>
        <v>None</v>
      </c>
      <c r="AM28">
        <v>10</v>
      </c>
      <c r="AN28" t="str" cm="1">
        <f t="array" ref="AN28">_xlfn.IFS(
AM28&lt;=5,"0-5",
AM28&lt;=10,"6-10",
AM28&lt;=20,"11-20",
TRUE,"20+")</f>
        <v>6-10</v>
      </c>
      <c r="AO28">
        <v>5</v>
      </c>
      <c r="AP28">
        <v>3</v>
      </c>
      <c r="AQ28" t="str">
        <f>_xlfn.XLOOKUP(AP28,Lookup!Q:Q,Lookup!R:R)</f>
        <v>Better</v>
      </c>
      <c r="AR28">
        <v>10</v>
      </c>
      <c r="AS28" t="str" cm="1">
        <f t="array" ref="AS28">_xlfn.IFS(
AR28 &lt;=1,"New Employee",
AR28 &lt;=3, "Early Career",
AR28 &lt;=7, "Experienced",
TRUE, "Veteran")</f>
        <v>Veteran</v>
      </c>
      <c r="AT28">
        <v>2</v>
      </c>
      <c r="AU28">
        <v>6</v>
      </c>
      <c r="AV28" t="str" cm="1">
        <f t="array" ref="AV28">_xlfn.IFS(
AU28=0,"Recently Promoted",
AU28&lt;=3, "Normal",
TRUE, "Long Time No Promotion")</f>
        <v>Long Time No Promotion</v>
      </c>
      <c r="AW28">
        <v>7</v>
      </c>
      <c r="AX28">
        <f>IF(COUNTIF(L28:$L$1471,L28)&gt;1,1,0)</f>
        <v>0</v>
      </c>
      <c r="BA28">
        <f t="shared" si="5"/>
        <v>0</v>
      </c>
      <c r="BC28">
        <f t="shared" si="6"/>
        <v>0</v>
      </c>
      <c r="BE28">
        <f t="shared" si="0"/>
        <v>0</v>
      </c>
      <c r="BG28">
        <f t="shared" si="1"/>
        <v>0</v>
      </c>
      <c r="BI28">
        <f t="shared" si="2"/>
        <v>0</v>
      </c>
      <c r="BR28" t="str" cm="1">
        <f t="array" ref="BR28">_xlfn.IFS(
A28&lt;=25,"18-25",
A28&lt;=35,"26-35",
A28&lt;=45,"36-45",
A28&lt;=59,"46-59",
TRUE,"60+")</f>
        <v>26-35</v>
      </c>
      <c r="BX28" t="b">
        <f t="shared" si="3"/>
        <v>1</v>
      </c>
      <c r="BY28" t="b">
        <f t="shared" si="4"/>
        <v>1</v>
      </c>
      <c r="BZ28" t="b">
        <f t="shared" si="7"/>
        <v>1</v>
      </c>
      <c r="CA28">
        <f>IF(tblemployee[[#This Row],[Attrition]]="Yes",1,0)</f>
        <v>1</v>
      </c>
      <c r="CB28">
        <f>IF(tblemployee[[#This Row],[OverTime]]="Yes",1,0)</f>
        <v>1</v>
      </c>
    </row>
    <row r="29" spans="1:80" hidden="1">
      <c r="A29">
        <v>42</v>
      </c>
      <c r="B29" t="s">
        <v>43</v>
      </c>
      <c r="C29" t="s">
        <v>36</v>
      </c>
      <c r="D29">
        <v>691</v>
      </c>
      <c r="E29" t="s">
        <v>37</v>
      </c>
      <c r="F29">
        <v>8</v>
      </c>
      <c r="G29" t="str" cm="1">
        <f t="array" ref="G29">_xlfn.IFS(
F29 &lt;= 10, "Near",
F29 &lt;= 20, "Far",
TRUE, "Very Far")</f>
        <v>Near</v>
      </c>
      <c r="H29">
        <v>4</v>
      </c>
      <c r="I29" t="str">
        <f>_xlfn.XLOOKUP(H29,Lookup!C:C,Lookup!D:D)</f>
        <v>Master</v>
      </c>
      <c r="J29" t="s">
        <v>59</v>
      </c>
      <c r="K29">
        <v>1</v>
      </c>
      <c r="L29">
        <v>35</v>
      </c>
      <c r="M29">
        <v>3</v>
      </c>
      <c r="N29" t="str">
        <f>_xlfn.XLOOKUP(M29,Lookup!E:E,Lookup!F:F)</f>
        <v>High</v>
      </c>
      <c r="O29" t="s">
        <v>46</v>
      </c>
      <c r="P29">
        <v>48</v>
      </c>
      <c r="Q29">
        <v>3</v>
      </c>
      <c r="R29" t="str">
        <f>_xlfn.XLOOKUP(Q29,Lookup!G:G,Lookup!H:H)</f>
        <v>High</v>
      </c>
      <c r="S29">
        <v>2</v>
      </c>
      <c r="T29" s="7" t="str">
        <f>_xlfn.XLOOKUP(S29,Lookup!A:A,Lookup!B:B)</f>
        <v>Junior</v>
      </c>
      <c r="U29" t="s">
        <v>40</v>
      </c>
      <c r="V29">
        <v>2</v>
      </c>
      <c r="W29" t="str">
        <f>_xlfn.XLOOKUP(V29,Lookup!I:I,Lookup!J:J)</f>
        <v>Medium</v>
      </c>
      <c r="X29" t="s">
        <v>48</v>
      </c>
      <c r="Y29">
        <v>6825</v>
      </c>
      <c r="Z29" t="str" cm="1">
        <f t="array" ref="Z29">_xlfn.IFS(Y29&lt;3000,"Low",Y29&lt;7000,"Medium",TRUE,"High")</f>
        <v>Medium</v>
      </c>
      <c r="AA29">
        <v>21173</v>
      </c>
      <c r="AB29">
        <v>0</v>
      </c>
      <c r="AC29" t="s">
        <v>42</v>
      </c>
      <c r="AD29" t="s">
        <v>43</v>
      </c>
      <c r="AE29">
        <v>11</v>
      </c>
      <c r="AF29">
        <v>3</v>
      </c>
      <c r="AG29" t="str">
        <f>_xlfn.XLOOKUP(AF29,Lookup!K:K,Lookup!L:L)</f>
        <v>Meet Expect</v>
      </c>
      <c r="AH29">
        <v>4</v>
      </c>
      <c r="AI29" t="str">
        <f>LOOKUP(AH29,Lookup!M:M,Lookup!N:N)</f>
        <v>Very High</v>
      </c>
      <c r="AJ29">
        <v>80</v>
      </c>
      <c r="AK29">
        <v>1</v>
      </c>
      <c r="AL29" t="str">
        <f>_xlfn.XLOOKUP(AK29,Lookup!O:O,Lookup!P:P)</f>
        <v>Basic</v>
      </c>
      <c r="AM29">
        <v>10</v>
      </c>
      <c r="AN29" t="str" cm="1">
        <f t="array" ref="AN29">_xlfn.IFS(
AM29&lt;=5,"0-5",
AM29&lt;=10,"6-10",
AM29&lt;=20,"11-20",
TRUE,"20+")</f>
        <v>6-10</v>
      </c>
      <c r="AO29">
        <v>2</v>
      </c>
      <c r="AP29">
        <v>3</v>
      </c>
      <c r="AQ29" t="str">
        <f>_xlfn.XLOOKUP(AP29,Lookup!Q:Q,Lookup!R:R)</f>
        <v>Better</v>
      </c>
      <c r="AR29">
        <v>9</v>
      </c>
      <c r="AS29" t="str" cm="1">
        <f t="array" ref="AS29">_xlfn.IFS(
AR29 &lt;=1,"New Employee",
AR29 &lt;=3, "Early Career",
AR29 &lt;=7, "Experienced",
TRUE, "Veteran")</f>
        <v>Veteran</v>
      </c>
      <c r="AT29">
        <v>7</v>
      </c>
      <c r="AU29">
        <v>4</v>
      </c>
      <c r="AV29" t="str" cm="1">
        <f t="array" ref="AV29">_xlfn.IFS(
AU29=0,"Recently Promoted",
AU29&lt;=3, "Normal",
TRUE, "Long Time No Promotion")</f>
        <v>Long Time No Promotion</v>
      </c>
      <c r="AW29">
        <v>2</v>
      </c>
      <c r="AX29">
        <f>IF(COUNTIF(L29:$L$1471,L29)&gt;1,1,0)</f>
        <v>0</v>
      </c>
      <c r="BA29">
        <f t="shared" si="5"/>
        <v>0</v>
      </c>
      <c r="BC29">
        <f t="shared" si="6"/>
        <v>0</v>
      </c>
      <c r="BE29">
        <f t="shared" si="0"/>
        <v>0</v>
      </c>
      <c r="BG29">
        <f t="shared" si="1"/>
        <v>0</v>
      </c>
      <c r="BI29">
        <f t="shared" si="2"/>
        <v>0</v>
      </c>
      <c r="BR29" t="str" cm="1">
        <f t="array" ref="BR29">_xlfn.IFS(
A29&lt;=25,"18-25",
A29&lt;=35,"26-35",
A29&lt;=45,"36-45",
A29&lt;=59,"46-59",
TRUE,"60+")</f>
        <v>36-45</v>
      </c>
      <c r="BX29" t="b">
        <f t="shared" si="3"/>
        <v>1</v>
      </c>
      <c r="BY29" t="b">
        <f t="shared" si="4"/>
        <v>1</v>
      </c>
      <c r="BZ29" t="b">
        <f t="shared" si="7"/>
        <v>1</v>
      </c>
      <c r="CA29">
        <f>IF(tblemployee[[#This Row],[Attrition]]="Yes",1,0)</f>
        <v>0</v>
      </c>
      <c r="CB29">
        <f>IF(tblemployee[[#This Row],[OverTime]]="Yes",1,0)</f>
        <v>0</v>
      </c>
    </row>
    <row r="30" spans="1:80" hidden="1">
      <c r="A30">
        <v>44</v>
      </c>
      <c r="B30" t="s">
        <v>43</v>
      </c>
      <c r="C30" t="s">
        <v>36</v>
      </c>
      <c r="D30">
        <v>477</v>
      </c>
      <c r="E30" t="s">
        <v>45</v>
      </c>
      <c r="F30">
        <v>7</v>
      </c>
      <c r="G30" t="str" cm="1">
        <f t="array" ref="G30">_xlfn.IFS(
F30 &lt;= 10, "Near",
F30 &lt;= 20, "Far",
TRUE, "Very Far")</f>
        <v>Near</v>
      </c>
      <c r="H30">
        <v>4</v>
      </c>
      <c r="I30" t="str">
        <f>_xlfn.XLOOKUP(H30,Lookup!C:C,Lookup!D:D)</f>
        <v>Master</v>
      </c>
      <c r="J30" t="s">
        <v>51</v>
      </c>
      <c r="K30">
        <v>1</v>
      </c>
      <c r="L30">
        <v>36</v>
      </c>
      <c r="M30">
        <v>1</v>
      </c>
      <c r="N30" t="str">
        <f>_xlfn.XLOOKUP(M30,Lookup!E:E,Lookup!F:F)</f>
        <v>Low</v>
      </c>
      <c r="O30" t="s">
        <v>39</v>
      </c>
      <c r="P30">
        <v>42</v>
      </c>
      <c r="Q30">
        <v>2</v>
      </c>
      <c r="R30" t="str">
        <f>_xlfn.XLOOKUP(Q30,Lookup!G:G,Lookup!H:H)</f>
        <v>Medium</v>
      </c>
      <c r="S30">
        <v>3</v>
      </c>
      <c r="T30" s="7" t="str">
        <f>_xlfn.XLOOKUP(S30,Lookup!A:A,Lookup!B:B)</f>
        <v>Senior</v>
      </c>
      <c r="U30" t="s">
        <v>54</v>
      </c>
      <c r="V30">
        <v>4</v>
      </c>
      <c r="W30" t="str">
        <f>_xlfn.XLOOKUP(V30,Lookup!I:I,Lookup!J:J)</f>
        <v>Very High</v>
      </c>
      <c r="X30" t="s">
        <v>48</v>
      </c>
      <c r="Y30">
        <v>10248</v>
      </c>
      <c r="Z30" t="str" cm="1">
        <f t="array" ref="Z30">_xlfn.IFS(Y30&lt;3000,"Low",Y30&lt;7000,"Medium",TRUE,"High")</f>
        <v>High</v>
      </c>
      <c r="AA30">
        <v>2094</v>
      </c>
      <c r="AB30">
        <v>3</v>
      </c>
      <c r="AC30" t="s">
        <v>42</v>
      </c>
      <c r="AD30" t="s">
        <v>43</v>
      </c>
      <c r="AE30">
        <v>14</v>
      </c>
      <c r="AF30">
        <v>3</v>
      </c>
      <c r="AG30" t="str">
        <f>_xlfn.XLOOKUP(AF30,Lookup!K:K,Lookup!L:L)</f>
        <v>Meet Expect</v>
      </c>
      <c r="AH30">
        <v>4</v>
      </c>
      <c r="AI30" t="str">
        <f>LOOKUP(AH30,Lookup!M:M,Lookup!N:N)</f>
        <v>Very High</v>
      </c>
      <c r="AJ30">
        <v>80</v>
      </c>
      <c r="AK30">
        <v>1</v>
      </c>
      <c r="AL30" t="str">
        <f>_xlfn.XLOOKUP(AK30,Lookup!O:O,Lookup!P:P)</f>
        <v>Basic</v>
      </c>
      <c r="AM30">
        <v>24</v>
      </c>
      <c r="AN30" t="str" cm="1">
        <f t="array" ref="AN30">_xlfn.IFS(
AM30&lt;=5,"0-5",
AM30&lt;=10,"6-10",
AM30&lt;=20,"11-20",
TRUE,"20+")</f>
        <v>20+</v>
      </c>
      <c r="AO30">
        <v>4</v>
      </c>
      <c r="AP30">
        <v>3</v>
      </c>
      <c r="AQ30" t="str">
        <f>_xlfn.XLOOKUP(AP30,Lookup!Q:Q,Lookup!R:R)</f>
        <v>Better</v>
      </c>
      <c r="AR30">
        <v>22</v>
      </c>
      <c r="AS30" t="str" cm="1">
        <f t="array" ref="AS30">_xlfn.IFS(
AR30 &lt;=1,"New Employee",
AR30 &lt;=3, "Early Career",
AR30 &lt;=7, "Experienced",
TRUE, "Veteran")</f>
        <v>Veteran</v>
      </c>
      <c r="AT30">
        <v>6</v>
      </c>
      <c r="AU30">
        <v>5</v>
      </c>
      <c r="AV30" t="str" cm="1">
        <f t="array" ref="AV30">_xlfn.IFS(
AU30=0,"Recently Promoted",
AU30&lt;=3, "Normal",
TRUE, "Long Time No Promotion")</f>
        <v>Long Time No Promotion</v>
      </c>
      <c r="AW30">
        <v>17</v>
      </c>
      <c r="AX30">
        <f>IF(COUNTIF(L30:$L$1471,L30)&gt;1,1,0)</f>
        <v>0</v>
      </c>
      <c r="BA30">
        <f t="shared" si="5"/>
        <v>0</v>
      </c>
      <c r="BC30">
        <f t="shared" si="6"/>
        <v>0</v>
      </c>
      <c r="BE30">
        <f t="shared" si="0"/>
        <v>0</v>
      </c>
      <c r="BG30">
        <f t="shared" si="1"/>
        <v>0</v>
      </c>
      <c r="BI30">
        <f t="shared" si="2"/>
        <v>0</v>
      </c>
      <c r="BR30" t="str" cm="1">
        <f t="array" ref="BR30">_xlfn.IFS(
A30&lt;=25,"18-25",
A30&lt;=35,"26-35",
A30&lt;=45,"36-45",
A30&lt;=59,"46-59",
TRUE,"60+")</f>
        <v>36-45</v>
      </c>
      <c r="BX30" t="b">
        <f t="shared" si="3"/>
        <v>1</v>
      </c>
      <c r="BY30" t="b">
        <f t="shared" si="4"/>
        <v>1</v>
      </c>
      <c r="BZ30" t="b">
        <f t="shared" si="7"/>
        <v>1</v>
      </c>
      <c r="CA30">
        <f>IF(tblemployee[[#This Row],[Attrition]]="Yes",1,0)</f>
        <v>0</v>
      </c>
      <c r="CB30">
        <f>IF(tblemployee[[#This Row],[OverTime]]="Yes",1,0)</f>
        <v>0</v>
      </c>
    </row>
    <row r="31" spans="1:80" hidden="1">
      <c r="A31">
        <v>46</v>
      </c>
      <c r="B31" t="s">
        <v>43</v>
      </c>
      <c r="C31" t="s">
        <v>36</v>
      </c>
      <c r="D31">
        <v>705</v>
      </c>
      <c r="E31" t="s">
        <v>37</v>
      </c>
      <c r="F31">
        <v>2</v>
      </c>
      <c r="G31" t="str" cm="1">
        <f t="array" ref="G31">_xlfn.IFS(
F31 &lt;= 10, "Near",
F31 &lt;= 20, "Far",
TRUE, "Very Far")</f>
        <v>Near</v>
      </c>
      <c r="H31">
        <v>4</v>
      </c>
      <c r="I31" t="str">
        <f>_xlfn.XLOOKUP(H31,Lookup!C:C,Lookup!D:D)</f>
        <v>Master</v>
      </c>
      <c r="J31" t="s">
        <v>59</v>
      </c>
      <c r="K31">
        <v>1</v>
      </c>
      <c r="L31">
        <v>38</v>
      </c>
      <c r="M31">
        <v>2</v>
      </c>
      <c r="N31" t="str">
        <f>_xlfn.XLOOKUP(M31,Lookup!E:E,Lookup!F:F)</f>
        <v>Medium</v>
      </c>
      <c r="O31" t="s">
        <v>39</v>
      </c>
      <c r="P31">
        <v>83</v>
      </c>
      <c r="Q31">
        <v>3</v>
      </c>
      <c r="R31" t="str">
        <f>_xlfn.XLOOKUP(Q31,Lookup!G:G,Lookup!H:H)</f>
        <v>High</v>
      </c>
      <c r="S31">
        <v>5</v>
      </c>
      <c r="T31" s="7" t="str">
        <f>_xlfn.XLOOKUP(S31,Lookup!A:A,Lookup!B:B)</f>
        <v>Director</v>
      </c>
      <c r="U31" t="s">
        <v>56</v>
      </c>
      <c r="V31">
        <v>1</v>
      </c>
      <c r="W31" t="str">
        <f>_xlfn.XLOOKUP(V31,Lookup!I:I,Lookup!J:J)</f>
        <v>Low</v>
      </c>
      <c r="X31" t="s">
        <v>41</v>
      </c>
      <c r="Y31">
        <v>18947</v>
      </c>
      <c r="Z31" t="str" cm="1">
        <f t="array" ref="Z31">_xlfn.IFS(Y31&lt;3000,"Low",Y31&lt;7000,"Medium",TRUE,"High")</f>
        <v>High</v>
      </c>
      <c r="AA31">
        <v>22822</v>
      </c>
      <c r="AB31">
        <v>3</v>
      </c>
      <c r="AC31" t="s">
        <v>42</v>
      </c>
      <c r="AD31" t="s">
        <v>43</v>
      </c>
      <c r="AE31">
        <v>12</v>
      </c>
      <c r="AF31">
        <v>3</v>
      </c>
      <c r="AG31" t="str">
        <f>_xlfn.XLOOKUP(AF31,Lookup!K:K,Lookup!L:L)</f>
        <v>Meet Expect</v>
      </c>
      <c r="AH31">
        <v>4</v>
      </c>
      <c r="AI31" t="str">
        <f>LOOKUP(AH31,Lookup!M:M,Lookup!N:N)</f>
        <v>Very High</v>
      </c>
      <c r="AJ31">
        <v>80</v>
      </c>
      <c r="AK31">
        <v>0</v>
      </c>
      <c r="AL31" t="str">
        <f>_xlfn.XLOOKUP(AK31,Lookup!O:O,Lookup!P:P)</f>
        <v>None</v>
      </c>
      <c r="AM31">
        <v>22</v>
      </c>
      <c r="AN31" t="str" cm="1">
        <f t="array" ref="AN31">_xlfn.IFS(
AM31&lt;=5,"0-5",
AM31&lt;=10,"6-10",
AM31&lt;=20,"11-20",
TRUE,"20+")</f>
        <v>20+</v>
      </c>
      <c r="AO31">
        <v>2</v>
      </c>
      <c r="AP31">
        <v>2</v>
      </c>
      <c r="AQ31" t="str">
        <f>_xlfn.XLOOKUP(AP31,Lookup!Q:Q,Lookup!R:R)</f>
        <v>Good</v>
      </c>
      <c r="AR31">
        <v>2</v>
      </c>
      <c r="AS31" t="str" cm="1">
        <f t="array" ref="AS31">_xlfn.IFS(
AR31 &lt;=1,"New Employee",
AR31 &lt;=3, "Early Career",
AR31 &lt;=7, "Experienced",
TRUE, "Veteran")</f>
        <v>Early Career</v>
      </c>
      <c r="AT31">
        <v>2</v>
      </c>
      <c r="AU31">
        <v>2</v>
      </c>
      <c r="AV31" t="str" cm="1">
        <f t="array" ref="AV31">_xlfn.IFS(
AU31=0,"Recently Promoted",
AU31&lt;=3, "Normal",
TRUE, "Long Time No Promotion")</f>
        <v>Normal</v>
      </c>
      <c r="AW31">
        <v>1</v>
      </c>
      <c r="AX31">
        <f>IF(COUNTIF(L31:$L$1471,L31)&gt;1,1,0)</f>
        <v>0</v>
      </c>
      <c r="BA31">
        <f t="shared" si="5"/>
        <v>0</v>
      </c>
      <c r="BC31">
        <f t="shared" si="6"/>
        <v>0</v>
      </c>
      <c r="BE31">
        <f t="shared" si="0"/>
        <v>0</v>
      </c>
      <c r="BG31">
        <f t="shared" si="1"/>
        <v>0</v>
      </c>
      <c r="BI31">
        <f t="shared" si="2"/>
        <v>0</v>
      </c>
      <c r="BR31" t="str" cm="1">
        <f t="array" ref="BR31">_xlfn.IFS(
A31&lt;=25,"18-25",
A31&lt;=35,"26-35",
A31&lt;=45,"36-45",
A31&lt;=59,"46-59",
TRUE,"60+")</f>
        <v>46-59</v>
      </c>
      <c r="BX31" t="b">
        <f t="shared" si="3"/>
        <v>1</v>
      </c>
      <c r="BY31" t="b">
        <f t="shared" si="4"/>
        <v>1</v>
      </c>
      <c r="BZ31" t="b">
        <f t="shared" si="7"/>
        <v>1</v>
      </c>
      <c r="CA31">
        <f>IF(tblemployee[[#This Row],[Attrition]]="Yes",1,0)</f>
        <v>0</v>
      </c>
      <c r="CB31">
        <f>IF(tblemployee[[#This Row],[OverTime]]="Yes",1,0)</f>
        <v>0</v>
      </c>
    </row>
    <row r="32" spans="1:80" hidden="1">
      <c r="A32">
        <v>33</v>
      </c>
      <c r="B32" t="s">
        <v>43</v>
      </c>
      <c r="C32" t="s">
        <v>36</v>
      </c>
      <c r="D32">
        <v>924</v>
      </c>
      <c r="E32" t="s">
        <v>45</v>
      </c>
      <c r="F32">
        <v>2</v>
      </c>
      <c r="G32" t="str" cm="1">
        <f t="array" ref="G32">_xlfn.IFS(
F32 &lt;= 10, "Near",
F32 &lt;= 20, "Far",
TRUE, "Very Far")</f>
        <v>Near</v>
      </c>
      <c r="H32">
        <v>3</v>
      </c>
      <c r="I32" t="str">
        <f>_xlfn.XLOOKUP(H32,Lookup!C:C,Lookup!D:D)</f>
        <v>Bachelor</v>
      </c>
      <c r="J32" t="s">
        <v>51</v>
      </c>
      <c r="K32">
        <v>1</v>
      </c>
      <c r="L32">
        <v>39</v>
      </c>
      <c r="M32">
        <v>3</v>
      </c>
      <c r="N32" t="str">
        <f>_xlfn.XLOOKUP(M32,Lookup!E:E,Lookup!F:F)</f>
        <v>High</v>
      </c>
      <c r="O32" t="s">
        <v>46</v>
      </c>
      <c r="P32">
        <v>78</v>
      </c>
      <c r="Q32">
        <v>3</v>
      </c>
      <c r="R32" t="str">
        <f>_xlfn.XLOOKUP(Q32,Lookup!G:G,Lookup!H:H)</f>
        <v>High</v>
      </c>
      <c r="S32">
        <v>1</v>
      </c>
      <c r="T32" s="7" t="str">
        <f>_xlfn.XLOOKUP(S32,Lookup!A:A,Lookup!B:B)</f>
        <v>Entry Level</v>
      </c>
      <c r="U32" t="s">
        <v>50</v>
      </c>
      <c r="V32">
        <v>4</v>
      </c>
      <c r="W32" t="str">
        <f>_xlfn.XLOOKUP(V32,Lookup!I:I,Lookup!J:J)</f>
        <v>Very High</v>
      </c>
      <c r="X32" t="s">
        <v>41</v>
      </c>
      <c r="Y32">
        <v>2496</v>
      </c>
      <c r="Z32" t="str" cm="1">
        <f t="array" ref="Z32">_xlfn.IFS(Y32&lt;3000,"Low",Y32&lt;7000,"Medium",TRUE,"High")</f>
        <v>Low</v>
      </c>
      <c r="AA32">
        <v>6670</v>
      </c>
      <c r="AB32">
        <v>4</v>
      </c>
      <c r="AC32" t="s">
        <v>42</v>
      </c>
      <c r="AD32" t="s">
        <v>43</v>
      </c>
      <c r="AE32">
        <v>11</v>
      </c>
      <c r="AF32">
        <v>3</v>
      </c>
      <c r="AG32" t="str">
        <f>_xlfn.XLOOKUP(AF32,Lookup!K:K,Lookup!L:L)</f>
        <v>Meet Expect</v>
      </c>
      <c r="AH32">
        <v>4</v>
      </c>
      <c r="AI32" t="str">
        <f>LOOKUP(AH32,Lookup!M:M,Lookup!N:N)</f>
        <v>Very High</v>
      </c>
      <c r="AJ32">
        <v>80</v>
      </c>
      <c r="AK32">
        <v>0</v>
      </c>
      <c r="AL32" t="str">
        <f>_xlfn.XLOOKUP(AK32,Lookup!O:O,Lookup!P:P)</f>
        <v>None</v>
      </c>
      <c r="AM32">
        <v>7</v>
      </c>
      <c r="AN32" t="str" cm="1">
        <f t="array" ref="AN32">_xlfn.IFS(
AM32&lt;=5,"0-5",
AM32&lt;=10,"6-10",
AM32&lt;=20,"11-20",
TRUE,"20+")</f>
        <v>6-10</v>
      </c>
      <c r="AO32">
        <v>3</v>
      </c>
      <c r="AP32">
        <v>3</v>
      </c>
      <c r="AQ32" t="str">
        <f>_xlfn.XLOOKUP(AP32,Lookup!Q:Q,Lookup!R:R)</f>
        <v>Better</v>
      </c>
      <c r="AR32">
        <v>1</v>
      </c>
      <c r="AS32" t="str" cm="1">
        <f t="array" ref="AS32">_xlfn.IFS(
AR32 &lt;=1,"New Employee",
AR32 &lt;=3, "Early Career",
AR32 &lt;=7, "Experienced",
TRUE, "Veteran")</f>
        <v>New Employee</v>
      </c>
      <c r="AT32">
        <v>1</v>
      </c>
      <c r="AU32">
        <v>0</v>
      </c>
      <c r="AV32" t="str" cm="1">
        <f t="array" ref="AV32">_xlfn.IFS(
AU32=0,"Recently Promoted",
AU32&lt;=3, "Normal",
TRUE, "Long Time No Promotion")</f>
        <v>Recently Promoted</v>
      </c>
      <c r="AW32">
        <v>0</v>
      </c>
      <c r="AX32">
        <f>IF(COUNTIF(L32:$L$1471,L32)&gt;1,1,0)</f>
        <v>0</v>
      </c>
      <c r="BA32">
        <f t="shared" si="5"/>
        <v>0</v>
      </c>
      <c r="BC32">
        <f t="shared" si="6"/>
        <v>0</v>
      </c>
      <c r="BE32">
        <f t="shared" si="0"/>
        <v>0</v>
      </c>
      <c r="BG32">
        <f t="shared" si="1"/>
        <v>0</v>
      </c>
      <c r="BI32">
        <f t="shared" si="2"/>
        <v>0</v>
      </c>
      <c r="BR32" t="str" cm="1">
        <f t="array" ref="BR32">_xlfn.IFS(
A32&lt;=25,"18-25",
A32&lt;=35,"26-35",
A32&lt;=45,"36-45",
A32&lt;=59,"46-59",
TRUE,"60+")</f>
        <v>26-35</v>
      </c>
      <c r="BX32" t="b">
        <f t="shared" si="3"/>
        <v>1</v>
      </c>
      <c r="BY32" t="b">
        <f t="shared" si="4"/>
        <v>1</v>
      </c>
      <c r="BZ32" t="b">
        <f t="shared" si="7"/>
        <v>1</v>
      </c>
      <c r="CA32">
        <f>IF(tblemployee[[#This Row],[Attrition]]="Yes",1,0)</f>
        <v>0</v>
      </c>
      <c r="CB32">
        <f>IF(tblemployee[[#This Row],[OverTime]]="Yes",1,0)</f>
        <v>0</v>
      </c>
    </row>
    <row r="33" spans="1:80" hidden="1">
      <c r="A33">
        <v>44</v>
      </c>
      <c r="B33" t="s">
        <v>43</v>
      </c>
      <c r="C33" t="s">
        <v>36</v>
      </c>
      <c r="D33">
        <v>1459</v>
      </c>
      <c r="E33" t="s">
        <v>45</v>
      </c>
      <c r="F33">
        <v>10</v>
      </c>
      <c r="G33" t="str" cm="1">
        <f t="array" ref="G33">_xlfn.IFS(
F33 &lt;= 10, "Near",
F33 &lt;= 20, "Far",
TRUE, "Very Far")</f>
        <v>Near</v>
      </c>
      <c r="H33">
        <v>4</v>
      </c>
      <c r="I33" t="str">
        <f>_xlfn.XLOOKUP(H33,Lookup!C:C,Lookup!D:D)</f>
        <v>Master</v>
      </c>
      <c r="J33" t="s">
        <v>49</v>
      </c>
      <c r="K33">
        <v>1</v>
      </c>
      <c r="L33">
        <v>40</v>
      </c>
      <c r="M33">
        <v>4</v>
      </c>
      <c r="N33" t="str">
        <f>_xlfn.XLOOKUP(M33,Lookup!E:E,Lookup!F:F)</f>
        <v>Very High</v>
      </c>
      <c r="O33" t="s">
        <v>46</v>
      </c>
      <c r="P33">
        <v>41</v>
      </c>
      <c r="Q33">
        <v>3</v>
      </c>
      <c r="R33" t="str">
        <f>_xlfn.XLOOKUP(Q33,Lookup!G:G,Lookup!H:H)</f>
        <v>High</v>
      </c>
      <c r="S33">
        <v>2</v>
      </c>
      <c r="T33" s="7" t="str">
        <f>_xlfn.XLOOKUP(S33,Lookup!A:A,Lookup!B:B)</f>
        <v>Junior</v>
      </c>
      <c r="U33" t="s">
        <v>54</v>
      </c>
      <c r="V33">
        <v>4</v>
      </c>
      <c r="W33" t="str">
        <f>_xlfn.XLOOKUP(V33,Lookup!I:I,Lookup!J:J)</f>
        <v>Very High</v>
      </c>
      <c r="X33" t="s">
        <v>48</v>
      </c>
      <c r="Y33">
        <v>6465</v>
      </c>
      <c r="Z33" t="str" cm="1">
        <f t="array" ref="Z33">_xlfn.IFS(Y33&lt;3000,"Low",Y33&lt;7000,"Medium",TRUE,"High")</f>
        <v>Medium</v>
      </c>
      <c r="AA33">
        <v>19121</v>
      </c>
      <c r="AB33">
        <v>2</v>
      </c>
      <c r="AC33" t="s">
        <v>42</v>
      </c>
      <c r="AD33" t="s">
        <v>35</v>
      </c>
      <c r="AE33">
        <v>13</v>
      </c>
      <c r="AF33">
        <v>3</v>
      </c>
      <c r="AG33" t="str">
        <f>_xlfn.XLOOKUP(AF33,Lookup!K:K,Lookup!L:L)</f>
        <v>Meet Expect</v>
      </c>
      <c r="AH33">
        <v>4</v>
      </c>
      <c r="AI33" t="str">
        <f>LOOKUP(AH33,Lookup!M:M,Lookup!N:N)</f>
        <v>Very High</v>
      </c>
      <c r="AJ33">
        <v>80</v>
      </c>
      <c r="AK33">
        <v>0</v>
      </c>
      <c r="AL33" t="str">
        <f>_xlfn.XLOOKUP(AK33,Lookup!O:O,Lookup!P:P)</f>
        <v>None</v>
      </c>
      <c r="AM33">
        <v>9</v>
      </c>
      <c r="AN33" t="str" cm="1">
        <f t="array" ref="AN33">_xlfn.IFS(
AM33&lt;=5,"0-5",
AM33&lt;=10,"6-10",
AM33&lt;=20,"11-20",
TRUE,"20+")</f>
        <v>6-10</v>
      </c>
      <c r="AO33">
        <v>5</v>
      </c>
      <c r="AP33">
        <v>4</v>
      </c>
      <c r="AQ33" t="str">
        <f>_xlfn.XLOOKUP(AP33,Lookup!Q:Q,Lookup!R:R)</f>
        <v>Best</v>
      </c>
      <c r="AR33">
        <v>4</v>
      </c>
      <c r="AS33" t="str" cm="1">
        <f t="array" ref="AS33">_xlfn.IFS(
AR33 &lt;=1,"New Employee",
AR33 &lt;=3, "Early Career",
AR33 &lt;=7, "Experienced",
TRUE, "Veteran")</f>
        <v>Experienced</v>
      </c>
      <c r="AT33">
        <v>2</v>
      </c>
      <c r="AU33">
        <v>1</v>
      </c>
      <c r="AV33" t="str" cm="1">
        <f t="array" ref="AV33">_xlfn.IFS(
AU33=0,"Recently Promoted",
AU33&lt;=3, "Normal",
TRUE, "Long Time No Promotion")</f>
        <v>Normal</v>
      </c>
      <c r="AW33">
        <v>3</v>
      </c>
      <c r="AX33">
        <f>IF(COUNTIF(L33:$L$1471,L33)&gt;1,1,0)</f>
        <v>0</v>
      </c>
      <c r="BA33">
        <f t="shared" si="5"/>
        <v>0</v>
      </c>
      <c r="BC33">
        <f t="shared" si="6"/>
        <v>0</v>
      </c>
      <c r="BE33">
        <f t="shared" si="0"/>
        <v>0</v>
      </c>
      <c r="BG33">
        <f t="shared" si="1"/>
        <v>0</v>
      </c>
      <c r="BI33">
        <f t="shared" si="2"/>
        <v>0</v>
      </c>
      <c r="BR33" t="str" cm="1">
        <f t="array" ref="BR33">_xlfn.IFS(
A33&lt;=25,"18-25",
A33&lt;=35,"26-35",
A33&lt;=45,"36-45",
A33&lt;=59,"46-59",
TRUE,"60+")</f>
        <v>36-45</v>
      </c>
      <c r="BX33" t="b">
        <f t="shared" si="3"/>
        <v>1</v>
      </c>
      <c r="BY33" t="b">
        <f t="shared" si="4"/>
        <v>1</v>
      </c>
      <c r="BZ33" t="b">
        <f t="shared" si="7"/>
        <v>1</v>
      </c>
      <c r="CA33">
        <f>IF(tblemployee[[#This Row],[Attrition]]="Yes",1,0)</f>
        <v>0</v>
      </c>
      <c r="CB33">
        <f>IF(tblemployee[[#This Row],[OverTime]]="Yes",1,0)</f>
        <v>1</v>
      </c>
    </row>
    <row r="34" spans="1:80" hidden="1">
      <c r="A34">
        <v>30</v>
      </c>
      <c r="B34" t="s">
        <v>43</v>
      </c>
      <c r="C34" t="s">
        <v>36</v>
      </c>
      <c r="D34">
        <v>125</v>
      </c>
      <c r="E34" t="s">
        <v>45</v>
      </c>
      <c r="F34">
        <v>9</v>
      </c>
      <c r="G34" t="str" cm="1">
        <f t="array" ref="G34">_xlfn.IFS(
F34 &lt;= 10, "Near",
F34 &lt;= 20, "Far",
TRUE, "Very Far")</f>
        <v>Near</v>
      </c>
      <c r="H34">
        <v>2</v>
      </c>
      <c r="I34" t="str">
        <f>_xlfn.XLOOKUP(H34,Lookup!C:C,Lookup!D:D)</f>
        <v>College</v>
      </c>
      <c r="J34" t="s">
        <v>51</v>
      </c>
      <c r="K34">
        <v>1</v>
      </c>
      <c r="L34">
        <v>41</v>
      </c>
      <c r="M34">
        <v>4</v>
      </c>
      <c r="N34" t="str">
        <f>_xlfn.XLOOKUP(M34,Lookup!E:E,Lookup!F:F)</f>
        <v>Very High</v>
      </c>
      <c r="O34" t="s">
        <v>46</v>
      </c>
      <c r="P34">
        <v>83</v>
      </c>
      <c r="Q34">
        <v>2</v>
      </c>
      <c r="R34" t="str">
        <f>_xlfn.XLOOKUP(Q34,Lookup!G:G,Lookup!H:H)</f>
        <v>Medium</v>
      </c>
      <c r="S34">
        <v>1</v>
      </c>
      <c r="T34" s="7" t="str">
        <f>_xlfn.XLOOKUP(S34,Lookup!A:A,Lookup!B:B)</f>
        <v>Entry Level</v>
      </c>
      <c r="U34" t="s">
        <v>50</v>
      </c>
      <c r="V34">
        <v>3</v>
      </c>
      <c r="W34" t="str">
        <f>_xlfn.XLOOKUP(V34,Lookup!I:I,Lookup!J:J)</f>
        <v>High</v>
      </c>
      <c r="X34" t="s">
        <v>41</v>
      </c>
      <c r="Y34">
        <v>2206</v>
      </c>
      <c r="Z34" t="str" cm="1">
        <f t="array" ref="Z34">_xlfn.IFS(Y34&lt;3000,"Low",Y34&lt;7000,"Medium",TRUE,"High")</f>
        <v>Low</v>
      </c>
      <c r="AA34">
        <v>16117</v>
      </c>
      <c r="AB34">
        <v>1</v>
      </c>
      <c r="AC34" t="s">
        <v>42</v>
      </c>
      <c r="AD34" t="s">
        <v>43</v>
      </c>
      <c r="AE34">
        <v>13</v>
      </c>
      <c r="AF34">
        <v>3</v>
      </c>
      <c r="AG34" t="str">
        <f>_xlfn.XLOOKUP(AF34,Lookup!K:K,Lookup!L:L)</f>
        <v>Meet Expect</v>
      </c>
      <c r="AH34">
        <v>1</v>
      </c>
      <c r="AI34" t="str">
        <f>LOOKUP(AH34,Lookup!M:M,Lookup!N:N)</f>
        <v>Low</v>
      </c>
      <c r="AJ34">
        <v>80</v>
      </c>
      <c r="AK34">
        <v>0</v>
      </c>
      <c r="AL34" t="str">
        <f>_xlfn.XLOOKUP(AK34,Lookup!O:O,Lookup!P:P)</f>
        <v>None</v>
      </c>
      <c r="AM34">
        <v>10</v>
      </c>
      <c r="AN34" t="str" cm="1">
        <f t="array" ref="AN34">_xlfn.IFS(
AM34&lt;=5,"0-5",
AM34&lt;=10,"6-10",
AM34&lt;=20,"11-20",
TRUE,"20+")</f>
        <v>6-10</v>
      </c>
      <c r="AO34">
        <v>5</v>
      </c>
      <c r="AP34">
        <v>3</v>
      </c>
      <c r="AQ34" t="str">
        <f>_xlfn.XLOOKUP(AP34,Lookup!Q:Q,Lookup!R:R)</f>
        <v>Better</v>
      </c>
      <c r="AR34">
        <v>10</v>
      </c>
      <c r="AS34" t="str" cm="1">
        <f t="array" ref="AS34">_xlfn.IFS(
AR34 &lt;=1,"New Employee",
AR34 &lt;=3, "Early Career",
AR34 &lt;=7, "Experienced",
TRUE, "Veteran")</f>
        <v>Veteran</v>
      </c>
      <c r="AT34">
        <v>0</v>
      </c>
      <c r="AU34">
        <v>1</v>
      </c>
      <c r="AV34" t="str" cm="1">
        <f t="array" ref="AV34">_xlfn.IFS(
AU34=0,"Recently Promoted",
AU34&lt;=3, "Normal",
TRUE, "Long Time No Promotion")</f>
        <v>Normal</v>
      </c>
      <c r="AW34">
        <v>8</v>
      </c>
      <c r="AX34">
        <f>IF(COUNTIF(L34:$L$1471,L34)&gt;1,1,0)</f>
        <v>0</v>
      </c>
      <c r="BA34">
        <f t="shared" si="5"/>
        <v>0</v>
      </c>
      <c r="BC34">
        <f t="shared" si="6"/>
        <v>0</v>
      </c>
      <c r="BE34">
        <f t="shared" si="0"/>
        <v>0</v>
      </c>
      <c r="BG34">
        <f t="shared" si="1"/>
        <v>0</v>
      </c>
      <c r="BI34">
        <f t="shared" si="2"/>
        <v>0</v>
      </c>
      <c r="BR34" t="str" cm="1">
        <f t="array" ref="BR34">_xlfn.IFS(
A34&lt;=25,"18-25",
A34&lt;=35,"26-35",
A34&lt;=45,"36-45",
A34&lt;=59,"46-59",
TRUE,"60+")</f>
        <v>26-35</v>
      </c>
      <c r="BX34" t="b">
        <f t="shared" si="3"/>
        <v>1</v>
      </c>
      <c r="BY34" t="b">
        <f t="shared" si="4"/>
        <v>1</v>
      </c>
      <c r="BZ34" t="b">
        <f t="shared" si="7"/>
        <v>1</v>
      </c>
      <c r="CA34">
        <f>IF(tblemployee[[#This Row],[Attrition]]="Yes",1,0)</f>
        <v>0</v>
      </c>
      <c r="CB34">
        <f>IF(tblemployee[[#This Row],[OverTime]]="Yes",1,0)</f>
        <v>0</v>
      </c>
    </row>
    <row r="35" spans="1:80" hidden="1">
      <c r="A35">
        <v>39</v>
      </c>
      <c r="B35" t="s">
        <v>35</v>
      </c>
      <c r="C35" t="s">
        <v>36</v>
      </c>
      <c r="D35">
        <v>895</v>
      </c>
      <c r="E35" t="s">
        <v>37</v>
      </c>
      <c r="F35">
        <v>5</v>
      </c>
      <c r="G35" t="str" cm="1">
        <f t="array" ref="G35">_xlfn.IFS(
F35 &lt;= 10, "Near",
F35 &lt;= 20, "Far",
TRUE, "Very Far")</f>
        <v>Near</v>
      </c>
      <c r="H35">
        <v>3</v>
      </c>
      <c r="I35" t="str">
        <f>_xlfn.XLOOKUP(H35,Lookup!C:C,Lookup!D:D)</f>
        <v>Bachelor</v>
      </c>
      <c r="J35" t="s">
        <v>60</v>
      </c>
      <c r="K35">
        <v>1</v>
      </c>
      <c r="L35">
        <v>42</v>
      </c>
      <c r="M35">
        <v>4</v>
      </c>
      <c r="N35" t="str">
        <f>_xlfn.XLOOKUP(M35,Lookup!E:E,Lookup!F:F)</f>
        <v>Very High</v>
      </c>
      <c r="O35" t="s">
        <v>46</v>
      </c>
      <c r="P35">
        <v>56</v>
      </c>
      <c r="Q35">
        <v>3</v>
      </c>
      <c r="R35" t="str">
        <f>_xlfn.XLOOKUP(Q35,Lookup!G:G,Lookup!H:H)</f>
        <v>High</v>
      </c>
      <c r="S35">
        <v>2</v>
      </c>
      <c r="T35" s="7" t="str">
        <f>_xlfn.XLOOKUP(S35,Lookup!A:A,Lookup!B:B)</f>
        <v>Junior</v>
      </c>
      <c r="U35" t="s">
        <v>57</v>
      </c>
      <c r="V35">
        <v>4</v>
      </c>
      <c r="W35" t="str">
        <f>_xlfn.XLOOKUP(V35,Lookup!I:I,Lookup!J:J)</f>
        <v>Very High</v>
      </c>
      <c r="X35" t="s">
        <v>48</v>
      </c>
      <c r="Y35">
        <v>2086</v>
      </c>
      <c r="Z35" t="str" cm="1">
        <f t="array" ref="Z35">_xlfn.IFS(Y35&lt;3000,"Low",Y35&lt;7000,"Medium",TRUE,"High")</f>
        <v>Low</v>
      </c>
      <c r="AA35">
        <v>3335</v>
      </c>
      <c r="AB35">
        <v>3</v>
      </c>
      <c r="AC35" t="s">
        <v>42</v>
      </c>
      <c r="AD35" t="s">
        <v>43</v>
      </c>
      <c r="AE35">
        <v>14</v>
      </c>
      <c r="AF35">
        <v>3</v>
      </c>
      <c r="AG35" t="str">
        <f>_xlfn.XLOOKUP(AF35,Lookup!K:K,Lookup!L:L)</f>
        <v>Meet Expect</v>
      </c>
      <c r="AH35">
        <v>3</v>
      </c>
      <c r="AI35" t="str">
        <f>LOOKUP(AH35,Lookup!M:M,Lookup!N:N)</f>
        <v>High</v>
      </c>
      <c r="AJ35">
        <v>80</v>
      </c>
      <c r="AK35">
        <v>1</v>
      </c>
      <c r="AL35" t="str">
        <f>_xlfn.XLOOKUP(AK35,Lookup!O:O,Lookup!P:P)</f>
        <v>Basic</v>
      </c>
      <c r="AM35">
        <v>19</v>
      </c>
      <c r="AN35" t="str" cm="1">
        <f t="array" ref="AN35">_xlfn.IFS(
AM35&lt;=5,"0-5",
AM35&lt;=10,"6-10",
AM35&lt;=20,"11-20",
TRUE,"20+")</f>
        <v>11-20</v>
      </c>
      <c r="AO35">
        <v>6</v>
      </c>
      <c r="AP35">
        <v>4</v>
      </c>
      <c r="AQ35" t="str">
        <f>_xlfn.XLOOKUP(AP35,Lookup!Q:Q,Lookup!R:R)</f>
        <v>Best</v>
      </c>
      <c r="AR35">
        <v>1</v>
      </c>
      <c r="AS35" t="str" cm="1">
        <f t="array" ref="AS35">_xlfn.IFS(
AR35 &lt;=1,"New Employee",
AR35 &lt;=3, "Early Career",
AR35 &lt;=7, "Experienced",
TRUE, "Veteran")</f>
        <v>New Employee</v>
      </c>
      <c r="AT35">
        <v>0</v>
      </c>
      <c r="AU35">
        <v>0</v>
      </c>
      <c r="AV35" t="str" cm="1">
        <f t="array" ref="AV35">_xlfn.IFS(
AU35=0,"Recently Promoted",
AU35&lt;=3, "Normal",
TRUE, "Long Time No Promotion")</f>
        <v>Recently Promoted</v>
      </c>
      <c r="AW35">
        <v>0</v>
      </c>
      <c r="AX35">
        <f>IF(COUNTIF(L35:$L$1471,L35)&gt;1,1,0)</f>
        <v>0</v>
      </c>
      <c r="BA35">
        <f t="shared" si="5"/>
        <v>0</v>
      </c>
      <c r="BC35">
        <f t="shared" si="6"/>
        <v>0</v>
      </c>
      <c r="BE35">
        <f t="shared" si="0"/>
        <v>0</v>
      </c>
      <c r="BG35">
        <f t="shared" si="1"/>
        <v>0</v>
      </c>
      <c r="BI35">
        <f t="shared" si="2"/>
        <v>0</v>
      </c>
      <c r="BR35" t="str" cm="1">
        <f t="array" ref="BR35">_xlfn.IFS(
A35&lt;=25,"18-25",
A35&lt;=35,"26-35",
A35&lt;=45,"36-45",
A35&lt;=59,"46-59",
TRUE,"60+")</f>
        <v>36-45</v>
      </c>
      <c r="BX35" t="b">
        <f t="shared" si="3"/>
        <v>1</v>
      </c>
      <c r="BY35" t="b">
        <f t="shared" si="4"/>
        <v>1</v>
      </c>
      <c r="BZ35" t="b">
        <f t="shared" si="7"/>
        <v>1</v>
      </c>
      <c r="CA35">
        <f>IF(tblemployee[[#This Row],[Attrition]]="Yes",1,0)</f>
        <v>1</v>
      </c>
      <c r="CB35">
        <f>IF(tblemployee[[#This Row],[OverTime]]="Yes",1,0)</f>
        <v>0</v>
      </c>
    </row>
    <row r="36" spans="1:80" hidden="1">
      <c r="A36">
        <v>24</v>
      </c>
      <c r="B36" t="s">
        <v>35</v>
      </c>
      <c r="C36" t="s">
        <v>36</v>
      </c>
      <c r="D36">
        <v>813</v>
      </c>
      <c r="E36" t="s">
        <v>45</v>
      </c>
      <c r="F36">
        <v>1</v>
      </c>
      <c r="G36" t="str" cm="1">
        <f t="array" ref="G36">_xlfn.IFS(
F36 &lt;= 10, "Near",
F36 &lt;= 20, "Far",
TRUE, "Very Far")</f>
        <v>Near</v>
      </c>
      <c r="H36">
        <v>3</v>
      </c>
      <c r="I36" t="str">
        <f>_xlfn.XLOOKUP(H36,Lookup!C:C,Lookup!D:D)</f>
        <v>Bachelor</v>
      </c>
      <c r="J36" t="s">
        <v>51</v>
      </c>
      <c r="K36">
        <v>1</v>
      </c>
      <c r="L36">
        <v>45</v>
      </c>
      <c r="M36">
        <v>2</v>
      </c>
      <c r="N36" t="str">
        <f>_xlfn.XLOOKUP(M36,Lookup!E:E,Lookup!F:F)</f>
        <v>Medium</v>
      </c>
      <c r="O36" t="s">
        <v>46</v>
      </c>
      <c r="P36">
        <v>61</v>
      </c>
      <c r="Q36">
        <v>3</v>
      </c>
      <c r="R36" t="str">
        <f>_xlfn.XLOOKUP(Q36,Lookup!G:G,Lookup!H:H)</f>
        <v>High</v>
      </c>
      <c r="S36">
        <v>1</v>
      </c>
      <c r="T36" s="7" t="str">
        <f>_xlfn.XLOOKUP(S36,Lookup!A:A,Lookup!B:B)</f>
        <v>Entry Level</v>
      </c>
      <c r="U36" t="s">
        <v>47</v>
      </c>
      <c r="V36">
        <v>4</v>
      </c>
      <c r="W36" t="str">
        <f>_xlfn.XLOOKUP(V36,Lookup!I:I,Lookup!J:J)</f>
        <v>Very High</v>
      </c>
      <c r="X36" t="s">
        <v>48</v>
      </c>
      <c r="Y36">
        <v>2293</v>
      </c>
      <c r="Z36" t="str" cm="1">
        <f t="array" ref="Z36">_xlfn.IFS(Y36&lt;3000,"Low",Y36&lt;7000,"Medium",TRUE,"High")</f>
        <v>Low</v>
      </c>
      <c r="AA36">
        <v>3020</v>
      </c>
      <c r="AB36">
        <v>2</v>
      </c>
      <c r="AC36" t="s">
        <v>42</v>
      </c>
      <c r="AD36" t="s">
        <v>35</v>
      </c>
      <c r="AE36">
        <v>16</v>
      </c>
      <c r="AF36">
        <v>3</v>
      </c>
      <c r="AG36" t="str">
        <f>_xlfn.XLOOKUP(AF36,Lookup!K:K,Lookup!L:L)</f>
        <v>Meet Expect</v>
      </c>
      <c r="AH36">
        <v>1</v>
      </c>
      <c r="AI36" t="str">
        <f>LOOKUP(AH36,Lookup!M:M,Lookup!N:N)</f>
        <v>Low</v>
      </c>
      <c r="AJ36">
        <v>80</v>
      </c>
      <c r="AK36">
        <v>1</v>
      </c>
      <c r="AL36" t="str">
        <f>_xlfn.XLOOKUP(AK36,Lookup!O:O,Lookup!P:P)</f>
        <v>Basic</v>
      </c>
      <c r="AM36">
        <v>6</v>
      </c>
      <c r="AN36" t="str" cm="1">
        <f t="array" ref="AN36">_xlfn.IFS(
AM36&lt;=5,"0-5",
AM36&lt;=10,"6-10",
AM36&lt;=20,"11-20",
TRUE,"20+")</f>
        <v>6-10</v>
      </c>
      <c r="AO36">
        <v>2</v>
      </c>
      <c r="AP36">
        <v>2</v>
      </c>
      <c r="AQ36" t="str">
        <f>_xlfn.XLOOKUP(AP36,Lookup!Q:Q,Lookup!R:R)</f>
        <v>Good</v>
      </c>
      <c r="AR36">
        <v>2</v>
      </c>
      <c r="AS36" t="str" cm="1">
        <f t="array" ref="AS36">_xlfn.IFS(
AR36 &lt;=1,"New Employee",
AR36 &lt;=3, "Early Career",
AR36 &lt;=7, "Experienced",
TRUE, "Veteran")</f>
        <v>Early Career</v>
      </c>
      <c r="AT36">
        <v>0</v>
      </c>
      <c r="AU36">
        <v>2</v>
      </c>
      <c r="AV36" t="str" cm="1">
        <f t="array" ref="AV36">_xlfn.IFS(
AU36=0,"Recently Promoted",
AU36&lt;=3, "Normal",
TRUE, "Long Time No Promotion")</f>
        <v>Normal</v>
      </c>
      <c r="AW36">
        <v>0</v>
      </c>
      <c r="AX36">
        <f>IF(COUNTIF(L36:$L$1471,L36)&gt;1,1,0)</f>
        <v>0</v>
      </c>
      <c r="BA36">
        <f t="shared" si="5"/>
        <v>0</v>
      </c>
      <c r="BC36">
        <f t="shared" si="6"/>
        <v>0</v>
      </c>
      <c r="BE36">
        <f t="shared" si="0"/>
        <v>0</v>
      </c>
      <c r="BG36">
        <f t="shared" si="1"/>
        <v>0</v>
      </c>
      <c r="BI36">
        <f t="shared" si="2"/>
        <v>0</v>
      </c>
      <c r="BR36" t="str" cm="1">
        <f t="array" ref="BR36">_xlfn.IFS(
A36&lt;=25,"18-25",
A36&lt;=35,"26-35",
A36&lt;=45,"36-45",
A36&lt;=59,"46-59",
TRUE,"60+")</f>
        <v>18-25</v>
      </c>
      <c r="BX36" t="b">
        <f t="shared" si="3"/>
        <v>1</v>
      </c>
      <c r="BY36" t="b">
        <f t="shared" si="4"/>
        <v>1</v>
      </c>
      <c r="BZ36" t="b">
        <f t="shared" si="7"/>
        <v>1</v>
      </c>
      <c r="CA36">
        <f>IF(tblemployee[[#This Row],[Attrition]]="Yes",1,0)</f>
        <v>1</v>
      </c>
      <c r="CB36">
        <f>IF(tblemployee[[#This Row],[OverTime]]="Yes",1,0)</f>
        <v>1</v>
      </c>
    </row>
    <row r="37" spans="1:80" hidden="1">
      <c r="A37">
        <v>43</v>
      </c>
      <c r="B37" t="s">
        <v>43</v>
      </c>
      <c r="C37" t="s">
        <v>36</v>
      </c>
      <c r="D37">
        <v>1273</v>
      </c>
      <c r="E37" t="s">
        <v>45</v>
      </c>
      <c r="F37">
        <v>2</v>
      </c>
      <c r="G37" t="str" cm="1">
        <f t="array" ref="G37">_xlfn.IFS(
F37 &lt;= 10, "Near",
F37 &lt;= 20, "Far",
TRUE, "Very Far")</f>
        <v>Near</v>
      </c>
      <c r="H37">
        <v>2</v>
      </c>
      <c r="I37" t="str">
        <f>_xlfn.XLOOKUP(H37,Lookup!C:C,Lookup!D:D)</f>
        <v>College</v>
      </c>
      <c r="J37" t="s">
        <v>51</v>
      </c>
      <c r="K37">
        <v>1</v>
      </c>
      <c r="L37">
        <v>46</v>
      </c>
      <c r="M37">
        <v>4</v>
      </c>
      <c r="N37" t="str">
        <f>_xlfn.XLOOKUP(M37,Lookup!E:E,Lookup!F:F)</f>
        <v>Very High</v>
      </c>
      <c r="O37" t="s">
        <v>39</v>
      </c>
      <c r="P37">
        <v>72</v>
      </c>
      <c r="Q37">
        <v>4</v>
      </c>
      <c r="R37" t="str">
        <f>_xlfn.XLOOKUP(Q37,Lookup!G:G,Lookup!H:H)</f>
        <v>Very High</v>
      </c>
      <c r="S37">
        <v>1</v>
      </c>
      <c r="T37" s="7" t="str">
        <f>_xlfn.XLOOKUP(S37,Lookup!A:A,Lookup!B:B)</f>
        <v>Entry Level</v>
      </c>
      <c r="U37" t="s">
        <v>47</v>
      </c>
      <c r="V37">
        <v>3</v>
      </c>
      <c r="W37" t="str">
        <f>_xlfn.XLOOKUP(V37,Lookup!I:I,Lookup!J:J)</f>
        <v>High</v>
      </c>
      <c r="X37" t="s">
        <v>52</v>
      </c>
      <c r="Y37">
        <v>2645</v>
      </c>
      <c r="Z37" t="str" cm="1">
        <f t="array" ref="Z37">_xlfn.IFS(Y37&lt;3000,"Low",Y37&lt;7000,"Medium",TRUE,"High")</f>
        <v>Low</v>
      </c>
      <c r="AA37">
        <v>21923</v>
      </c>
      <c r="AB37">
        <v>1</v>
      </c>
      <c r="AC37" t="s">
        <v>42</v>
      </c>
      <c r="AD37" t="s">
        <v>43</v>
      </c>
      <c r="AE37">
        <v>12</v>
      </c>
      <c r="AF37">
        <v>3</v>
      </c>
      <c r="AG37" t="str">
        <f>_xlfn.XLOOKUP(AF37,Lookup!K:K,Lookup!L:L)</f>
        <v>Meet Expect</v>
      </c>
      <c r="AH37">
        <v>4</v>
      </c>
      <c r="AI37" t="str">
        <f>LOOKUP(AH37,Lookup!M:M,Lookup!N:N)</f>
        <v>Very High</v>
      </c>
      <c r="AJ37">
        <v>80</v>
      </c>
      <c r="AK37">
        <v>2</v>
      </c>
      <c r="AL37" t="str">
        <f>_xlfn.XLOOKUP(AK37,Lookup!O:O,Lookup!P:P)</f>
        <v>Medium</v>
      </c>
      <c r="AM37">
        <v>6</v>
      </c>
      <c r="AN37" t="str" cm="1">
        <f t="array" ref="AN37">_xlfn.IFS(
AM37&lt;=5,"0-5",
AM37&lt;=10,"6-10",
AM37&lt;=20,"11-20",
TRUE,"20+")</f>
        <v>6-10</v>
      </c>
      <c r="AO37">
        <v>3</v>
      </c>
      <c r="AP37">
        <v>2</v>
      </c>
      <c r="AQ37" t="str">
        <f>_xlfn.XLOOKUP(AP37,Lookup!Q:Q,Lookup!R:R)</f>
        <v>Good</v>
      </c>
      <c r="AR37">
        <v>5</v>
      </c>
      <c r="AS37" t="str" cm="1">
        <f t="array" ref="AS37">_xlfn.IFS(
AR37 &lt;=1,"New Employee",
AR37 &lt;=3, "Early Career",
AR37 &lt;=7, "Experienced",
TRUE, "Veteran")</f>
        <v>Experienced</v>
      </c>
      <c r="AT37">
        <v>3</v>
      </c>
      <c r="AU37">
        <v>1</v>
      </c>
      <c r="AV37" t="str" cm="1">
        <f t="array" ref="AV37">_xlfn.IFS(
AU37=0,"Recently Promoted",
AU37&lt;=3, "Normal",
TRUE, "Long Time No Promotion")</f>
        <v>Normal</v>
      </c>
      <c r="AW37">
        <v>4</v>
      </c>
      <c r="AX37">
        <f>IF(COUNTIF(L37:$L$1471,L37)&gt;1,1,0)</f>
        <v>0</v>
      </c>
      <c r="BA37">
        <f t="shared" si="5"/>
        <v>0</v>
      </c>
      <c r="BC37">
        <f t="shared" si="6"/>
        <v>0</v>
      </c>
      <c r="BE37">
        <f t="shared" si="0"/>
        <v>0</v>
      </c>
      <c r="BG37">
        <f t="shared" si="1"/>
        <v>0</v>
      </c>
      <c r="BI37">
        <f t="shared" si="2"/>
        <v>0</v>
      </c>
      <c r="BR37" t="str" cm="1">
        <f t="array" ref="BR37">_xlfn.IFS(
A37&lt;=25,"18-25",
A37&lt;=35,"26-35",
A37&lt;=45,"36-45",
A37&lt;=59,"46-59",
TRUE,"60+")</f>
        <v>36-45</v>
      </c>
      <c r="BX37" t="b">
        <f t="shared" si="3"/>
        <v>1</v>
      </c>
      <c r="BY37" t="b">
        <f t="shared" si="4"/>
        <v>1</v>
      </c>
      <c r="BZ37" t="b">
        <f t="shared" si="7"/>
        <v>1</v>
      </c>
      <c r="CA37">
        <f>IF(tblemployee[[#This Row],[Attrition]]="Yes",1,0)</f>
        <v>0</v>
      </c>
      <c r="CB37">
        <f>IF(tblemployee[[#This Row],[OverTime]]="Yes",1,0)</f>
        <v>0</v>
      </c>
    </row>
    <row r="38" spans="1:80" hidden="1">
      <c r="A38">
        <v>50</v>
      </c>
      <c r="B38" t="s">
        <v>35</v>
      </c>
      <c r="C38" t="s">
        <v>36</v>
      </c>
      <c r="D38">
        <v>869</v>
      </c>
      <c r="E38" t="s">
        <v>37</v>
      </c>
      <c r="F38">
        <v>3</v>
      </c>
      <c r="G38" t="str" cm="1">
        <f t="array" ref="G38">_xlfn.IFS(
F38 &lt;= 10, "Near",
F38 &lt;= 20, "Far",
TRUE, "Very Far")</f>
        <v>Near</v>
      </c>
      <c r="H38">
        <v>2</v>
      </c>
      <c r="I38" t="str">
        <f>_xlfn.XLOOKUP(H38,Lookup!C:C,Lookup!D:D)</f>
        <v>College</v>
      </c>
      <c r="J38" t="s">
        <v>59</v>
      </c>
      <c r="K38">
        <v>1</v>
      </c>
      <c r="L38">
        <v>47</v>
      </c>
      <c r="M38">
        <v>1</v>
      </c>
      <c r="N38" t="str">
        <f>_xlfn.XLOOKUP(M38,Lookup!E:E,Lookup!F:F)</f>
        <v>Low</v>
      </c>
      <c r="O38" t="s">
        <v>46</v>
      </c>
      <c r="P38">
        <v>86</v>
      </c>
      <c r="Q38">
        <v>2</v>
      </c>
      <c r="R38" t="str">
        <f>_xlfn.XLOOKUP(Q38,Lookup!G:G,Lookup!H:H)</f>
        <v>Medium</v>
      </c>
      <c r="S38">
        <v>1</v>
      </c>
      <c r="T38" s="7" t="str">
        <f>_xlfn.XLOOKUP(S38,Lookup!A:A,Lookup!B:B)</f>
        <v>Entry Level</v>
      </c>
      <c r="U38" t="s">
        <v>57</v>
      </c>
      <c r="V38">
        <v>3</v>
      </c>
      <c r="W38" t="str">
        <f>_xlfn.XLOOKUP(V38,Lookup!I:I,Lookup!J:J)</f>
        <v>High</v>
      </c>
      <c r="X38" t="s">
        <v>48</v>
      </c>
      <c r="Y38">
        <v>2683</v>
      </c>
      <c r="Z38" t="str" cm="1">
        <f t="array" ref="Z38">_xlfn.IFS(Y38&lt;3000,"Low",Y38&lt;7000,"Medium",TRUE,"High")</f>
        <v>Low</v>
      </c>
      <c r="AA38">
        <v>3810</v>
      </c>
      <c r="AB38">
        <v>1</v>
      </c>
      <c r="AC38" t="s">
        <v>42</v>
      </c>
      <c r="AD38" t="s">
        <v>35</v>
      </c>
      <c r="AE38">
        <v>14</v>
      </c>
      <c r="AF38">
        <v>3</v>
      </c>
      <c r="AG38" t="str">
        <f>_xlfn.XLOOKUP(AF38,Lookup!K:K,Lookup!L:L)</f>
        <v>Meet Expect</v>
      </c>
      <c r="AH38">
        <v>3</v>
      </c>
      <c r="AI38" t="str">
        <f>LOOKUP(AH38,Lookup!M:M,Lookup!N:N)</f>
        <v>High</v>
      </c>
      <c r="AJ38">
        <v>80</v>
      </c>
      <c r="AK38">
        <v>0</v>
      </c>
      <c r="AL38" t="str">
        <f>_xlfn.XLOOKUP(AK38,Lookup!O:O,Lookup!P:P)</f>
        <v>None</v>
      </c>
      <c r="AM38">
        <v>3</v>
      </c>
      <c r="AN38" t="str" cm="1">
        <f t="array" ref="AN38">_xlfn.IFS(
AM38&lt;=5,"0-5",
AM38&lt;=10,"6-10",
AM38&lt;=20,"11-20",
TRUE,"20+")</f>
        <v>0-5</v>
      </c>
      <c r="AO38">
        <v>2</v>
      </c>
      <c r="AP38">
        <v>3</v>
      </c>
      <c r="AQ38" t="str">
        <f>_xlfn.XLOOKUP(AP38,Lookup!Q:Q,Lookup!R:R)</f>
        <v>Better</v>
      </c>
      <c r="AR38">
        <v>3</v>
      </c>
      <c r="AS38" t="str" cm="1">
        <f t="array" ref="AS38">_xlfn.IFS(
AR38 &lt;=1,"New Employee",
AR38 &lt;=3, "Early Career",
AR38 &lt;=7, "Experienced",
TRUE, "Veteran")</f>
        <v>Early Career</v>
      </c>
      <c r="AT38">
        <v>2</v>
      </c>
      <c r="AU38">
        <v>0</v>
      </c>
      <c r="AV38" t="str" cm="1">
        <f t="array" ref="AV38">_xlfn.IFS(
AU38=0,"Recently Promoted",
AU38&lt;=3, "Normal",
TRUE, "Long Time No Promotion")</f>
        <v>Recently Promoted</v>
      </c>
      <c r="AW38">
        <v>2</v>
      </c>
      <c r="AX38">
        <f>IF(COUNTIF(L38:$L$1471,L38)&gt;1,1,0)</f>
        <v>0</v>
      </c>
      <c r="BA38">
        <f t="shared" si="5"/>
        <v>0</v>
      </c>
      <c r="BC38">
        <f t="shared" si="6"/>
        <v>0</v>
      </c>
      <c r="BE38">
        <f t="shared" si="0"/>
        <v>0</v>
      </c>
      <c r="BG38">
        <f t="shared" si="1"/>
        <v>0</v>
      </c>
      <c r="BI38">
        <f t="shared" si="2"/>
        <v>0</v>
      </c>
      <c r="BR38" t="str" cm="1">
        <f t="array" ref="BR38">_xlfn.IFS(
A38&lt;=25,"18-25",
A38&lt;=35,"26-35",
A38&lt;=45,"36-45",
A38&lt;=59,"46-59",
TRUE,"60+")</f>
        <v>46-59</v>
      </c>
      <c r="BX38" t="b">
        <f t="shared" si="3"/>
        <v>1</v>
      </c>
      <c r="BY38" t="b">
        <f t="shared" si="4"/>
        <v>1</v>
      </c>
      <c r="BZ38" t="b">
        <f t="shared" si="7"/>
        <v>1</v>
      </c>
      <c r="CA38">
        <f>IF(tblemployee[[#This Row],[Attrition]]="Yes",1,0)</f>
        <v>1</v>
      </c>
      <c r="CB38">
        <f>IF(tblemployee[[#This Row],[OverTime]]="Yes",1,0)</f>
        <v>1</v>
      </c>
    </row>
    <row r="39" spans="1:80" hidden="1">
      <c r="A39">
        <v>35</v>
      </c>
      <c r="B39" t="s">
        <v>43</v>
      </c>
      <c r="C39" t="s">
        <v>36</v>
      </c>
      <c r="D39">
        <v>890</v>
      </c>
      <c r="E39" t="s">
        <v>37</v>
      </c>
      <c r="F39">
        <v>2</v>
      </c>
      <c r="G39" t="str" cm="1">
        <f t="array" ref="G39">_xlfn.IFS(
F39 &lt;= 10, "Near",
F39 &lt;= 20, "Far",
TRUE, "Very Far")</f>
        <v>Near</v>
      </c>
      <c r="H39">
        <v>3</v>
      </c>
      <c r="I39" t="str">
        <f>_xlfn.XLOOKUP(H39,Lookup!C:C,Lookup!D:D)</f>
        <v>Bachelor</v>
      </c>
      <c r="J39" t="s">
        <v>59</v>
      </c>
      <c r="K39">
        <v>1</v>
      </c>
      <c r="L39">
        <v>49</v>
      </c>
      <c r="M39">
        <v>4</v>
      </c>
      <c r="N39" t="str">
        <f>_xlfn.XLOOKUP(M39,Lookup!E:E,Lookup!F:F)</f>
        <v>Very High</v>
      </c>
      <c r="O39" t="s">
        <v>39</v>
      </c>
      <c r="P39">
        <v>97</v>
      </c>
      <c r="Q39">
        <v>3</v>
      </c>
      <c r="R39" t="str">
        <f>_xlfn.XLOOKUP(Q39,Lookup!G:G,Lookup!H:H)</f>
        <v>High</v>
      </c>
      <c r="S39">
        <v>1</v>
      </c>
      <c r="T39" s="7" t="str">
        <f>_xlfn.XLOOKUP(S39,Lookup!A:A,Lookup!B:B)</f>
        <v>Entry Level</v>
      </c>
      <c r="U39" t="s">
        <v>57</v>
      </c>
      <c r="V39">
        <v>4</v>
      </c>
      <c r="W39" t="str">
        <f>_xlfn.XLOOKUP(V39,Lookup!I:I,Lookup!J:J)</f>
        <v>Very High</v>
      </c>
      <c r="X39" t="s">
        <v>48</v>
      </c>
      <c r="Y39">
        <v>2014</v>
      </c>
      <c r="Z39" t="str" cm="1">
        <f t="array" ref="Z39">_xlfn.IFS(Y39&lt;3000,"Low",Y39&lt;7000,"Medium",TRUE,"High")</f>
        <v>Low</v>
      </c>
      <c r="AA39">
        <v>9687</v>
      </c>
      <c r="AB39">
        <v>1</v>
      </c>
      <c r="AC39" t="s">
        <v>42</v>
      </c>
      <c r="AD39" t="s">
        <v>43</v>
      </c>
      <c r="AE39">
        <v>13</v>
      </c>
      <c r="AF39">
        <v>3</v>
      </c>
      <c r="AG39" t="str">
        <f>_xlfn.XLOOKUP(AF39,Lookup!K:K,Lookup!L:L)</f>
        <v>Meet Expect</v>
      </c>
      <c r="AH39">
        <v>1</v>
      </c>
      <c r="AI39" t="str">
        <f>LOOKUP(AH39,Lookup!M:M,Lookup!N:N)</f>
        <v>Low</v>
      </c>
      <c r="AJ39">
        <v>80</v>
      </c>
      <c r="AK39">
        <v>0</v>
      </c>
      <c r="AL39" t="str">
        <f>_xlfn.XLOOKUP(AK39,Lookup!O:O,Lookup!P:P)</f>
        <v>None</v>
      </c>
      <c r="AM39">
        <v>2</v>
      </c>
      <c r="AN39" t="str" cm="1">
        <f t="array" ref="AN39">_xlfn.IFS(
AM39&lt;=5,"0-5",
AM39&lt;=10,"6-10",
AM39&lt;=20,"11-20",
TRUE,"20+")</f>
        <v>0-5</v>
      </c>
      <c r="AO39">
        <v>3</v>
      </c>
      <c r="AP39">
        <v>3</v>
      </c>
      <c r="AQ39" t="str">
        <f>_xlfn.XLOOKUP(AP39,Lookup!Q:Q,Lookup!R:R)</f>
        <v>Better</v>
      </c>
      <c r="AR39">
        <v>2</v>
      </c>
      <c r="AS39" t="str" cm="1">
        <f t="array" ref="AS39">_xlfn.IFS(
AR39 &lt;=1,"New Employee",
AR39 &lt;=3, "Early Career",
AR39 &lt;=7, "Experienced",
TRUE, "Veteran")</f>
        <v>Early Career</v>
      </c>
      <c r="AT39">
        <v>2</v>
      </c>
      <c r="AU39">
        <v>2</v>
      </c>
      <c r="AV39" t="str" cm="1">
        <f t="array" ref="AV39">_xlfn.IFS(
AU39=0,"Recently Promoted",
AU39&lt;=3, "Normal",
TRUE, "Long Time No Promotion")</f>
        <v>Normal</v>
      </c>
      <c r="AW39">
        <v>2</v>
      </c>
      <c r="AX39">
        <f>IF(COUNTIF(L39:$L$1471,L39)&gt;1,1,0)</f>
        <v>0</v>
      </c>
      <c r="BA39">
        <f t="shared" si="5"/>
        <v>0</v>
      </c>
      <c r="BC39">
        <f t="shared" si="6"/>
        <v>0</v>
      </c>
      <c r="BE39">
        <f t="shared" si="0"/>
        <v>0</v>
      </c>
      <c r="BG39">
        <f t="shared" si="1"/>
        <v>0</v>
      </c>
      <c r="BI39">
        <f t="shared" si="2"/>
        <v>0</v>
      </c>
      <c r="BR39" t="str" cm="1">
        <f t="array" ref="BR39">_xlfn.IFS(
A39&lt;=25,"18-25",
A39&lt;=35,"26-35",
A39&lt;=45,"36-45",
A39&lt;=59,"46-59",
TRUE,"60+")</f>
        <v>26-35</v>
      </c>
      <c r="BX39" t="b">
        <f t="shared" si="3"/>
        <v>1</v>
      </c>
      <c r="BY39" t="b">
        <f t="shared" si="4"/>
        <v>1</v>
      </c>
      <c r="BZ39" t="b">
        <f t="shared" si="7"/>
        <v>1</v>
      </c>
      <c r="CA39">
        <f>IF(tblemployee[[#This Row],[Attrition]]="Yes",1,0)</f>
        <v>0</v>
      </c>
      <c r="CB39">
        <f>IF(tblemployee[[#This Row],[OverTime]]="Yes",1,0)</f>
        <v>0</v>
      </c>
    </row>
    <row r="40" spans="1:80" hidden="1">
      <c r="A40">
        <v>36</v>
      </c>
      <c r="B40" t="s">
        <v>43</v>
      </c>
      <c r="C40" t="s">
        <v>36</v>
      </c>
      <c r="D40">
        <v>852</v>
      </c>
      <c r="E40" t="s">
        <v>45</v>
      </c>
      <c r="F40">
        <v>5</v>
      </c>
      <c r="G40" t="str" cm="1">
        <f t="array" ref="G40">_xlfn.IFS(
F40 &lt;= 10, "Near",
F40 &lt;= 20, "Far",
TRUE, "Very Far")</f>
        <v>Near</v>
      </c>
      <c r="H40">
        <v>4</v>
      </c>
      <c r="I40" t="str">
        <f>_xlfn.XLOOKUP(H40,Lookup!C:C,Lookup!D:D)</f>
        <v>Master</v>
      </c>
      <c r="J40" t="s">
        <v>38</v>
      </c>
      <c r="K40">
        <v>1</v>
      </c>
      <c r="L40">
        <v>51</v>
      </c>
      <c r="M40">
        <v>2</v>
      </c>
      <c r="N40" t="str">
        <f>_xlfn.XLOOKUP(M40,Lookup!E:E,Lookup!F:F)</f>
        <v>Medium</v>
      </c>
      <c r="O40" t="s">
        <v>39</v>
      </c>
      <c r="P40">
        <v>82</v>
      </c>
      <c r="Q40">
        <v>2</v>
      </c>
      <c r="R40" t="str">
        <f>_xlfn.XLOOKUP(Q40,Lookup!G:G,Lookup!H:H)</f>
        <v>Medium</v>
      </c>
      <c r="S40">
        <v>1</v>
      </c>
      <c r="T40" s="7" t="str">
        <f>_xlfn.XLOOKUP(S40,Lookup!A:A,Lookup!B:B)</f>
        <v>Entry Level</v>
      </c>
      <c r="U40" t="s">
        <v>47</v>
      </c>
      <c r="V40">
        <v>1</v>
      </c>
      <c r="W40" t="str">
        <f>_xlfn.XLOOKUP(V40,Lookup!I:I,Lookup!J:J)</f>
        <v>Low</v>
      </c>
      <c r="X40" t="s">
        <v>48</v>
      </c>
      <c r="Y40">
        <v>3419</v>
      </c>
      <c r="Z40" t="str" cm="1">
        <f t="array" ref="Z40">_xlfn.IFS(Y40&lt;3000,"Low",Y40&lt;7000,"Medium",TRUE,"High")</f>
        <v>Medium</v>
      </c>
      <c r="AA40">
        <v>13072</v>
      </c>
      <c r="AB40">
        <v>9</v>
      </c>
      <c r="AC40" t="s">
        <v>42</v>
      </c>
      <c r="AD40" t="s">
        <v>35</v>
      </c>
      <c r="AE40">
        <v>14</v>
      </c>
      <c r="AF40">
        <v>3</v>
      </c>
      <c r="AG40" t="str">
        <f>_xlfn.XLOOKUP(AF40,Lookup!K:K,Lookup!L:L)</f>
        <v>Meet Expect</v>
      </c>
      <c r="AH40">
        <v>4</v>
      </c>
      <c r="AI40" t="str">
        <f>LOOKUP(AH40,Lookup!M:M,Lookup!N:N)</f>
        <v>Very High</v>
      </c>
      <c r="AJ40">
        <v>80</v>
      </c>
      <c r="AK40">
        <v>1</v>
      </c>
      <c r="AL40" t="str">
        <f>_xlfn.XLOOKUP(AK40,Lookup!O:O,Lookup!P:P)</f>
        <v>Basic</v>
      </c>
      <c r="AM40">
        <v>6</v>
      </c>
      <c r="AN40" t="str" cm="1">
        <f t="array" ref="AN40">_xlfn.IFS(
AM40&lt;=5,"0-5",
AM40&lt;=10,"6-10",
AM40&lt;=20,"11-20",
TRUE,"20+")</f>
        <v>6-10</v>
      </c>
      <c r="AO40">
        <v>3</v>
      </c>
      <c r="AP40">
        <v>4</v>
      </c>
      <c r="AQ40" t="str">
        <f>_xlfn.XLOOKUP(AP40,Lookup!Q:Q,Lookup!R:R)</f>
        <v>Best</v>
      </c>
      <c r="AR40">
        <v>1</v>
      </c>
      <c r="AS40" t="str" cm="1">
        <f t="array" ref="AS40">_xlfn.IFS(
AR40 &lt;=1,"New Employee",
AR40 &lt;=3, "Early Career",
AR40 &lt;=7, "Experienced",
TRUE, "Veteran")</f>
        <v>New Employee</v>
      </c>
      <c r="AT40">
        <v>1</v>
      </c>
      <c r="AU40">
        <v>0</v>
      </c>
      <c r="AV40" t="str" cm="1">
        <f t="array" ref="AV40">_xlfn.IFS(
AU40=0,"Recently Promoted",
AU40&lt;=3, "Normal",
TRUE, "Long Time No Promotion")</f>
        <v>Recently Promoted</v>
      </c>
      <c r="AW40">
        <v>0</v>
      </c>
      <c r="AX40">
        <f>IF(COUNTIF(L40:$L$1471,L40)&gt;1,1,0)</f>
        <v>0</v>
      </c>
      <c r="BA40">
        <f t="shared" si="5"/>
        <v>0</v>
      </c>
      <c r="BC40">
        <f t="shared" si="6"/>
        <v>0</v>
      </c>
      <c r="BE40">
        <f t="shared" si="0"/>
        <v>0</v>
      </c>
      <c r="BG40">
        <f t="shared" si="1"/>
        <v>0</v>
      </c>
      <c r="BI40">
        <f t="shared" si="2"/>
        <v>0</v>
      </c>
      <c r="BR40" t="str" cm="1">
        <f t="array" ref="BR40">_xlfn.IFS(
A40&lt;=25,"18-25",
A40&lt;=35,"26-35",
A40&lt;=45,"36-45",
A40&lt;=59,"46-59",
TRUE,"60+")</f>
        <v>36-45</v>
      </c>
      <c r="BX40" t="b">
        <f t="shared" si="3"/>
        <v>1</v>
      </c>
      <c r="BY40" t="b">
        <f t="shared" si="4"/>
        <v>1</v>
      </c>
      <c r="BZ40" t="b">
        <f t="shared" si="7"/>
        <v>1</v>
      </c>
      <c r="CA40">
        <f>IF(tblemployee[[#This Row],[Attrition]]="Yes",1,0)</f>
        <v>0</v>
      </c>
      <c r="CB40">
        <f>IF(tblemployee[[#This Row],[OverTime]]="Yes",1,0)</f>
        <v>1</v>
      </c>
    </row>
    <row r="41" spans="1:80" hidden="1">
      <c r="A41">
        <v>33</v>
      </c>
      <c r="B41" t="s">
        <v>43</v>
      </c>
      <c r="C41" t="s">
        <v>44</v>
      </c>
      <c r="D41">
        <v>1141</v>
      </c>
      <c r="E41" t="s">
        <v>37</v>
      </c>
      <c r="F41">
        <v>1</v>
      </c>
      <c r="G41" t="str" cm="1">
        <f t="array" ref="G41">_xlfn.IFS(
F41 &lt;= 10, "Near",
F41 &lt;= 20, "Far",
TRUE, "Very Far")</f>
        <v>Near</v>
      </c>
      <c r="H41">
        <v>3</v>
      </c>
      <c r="I41" t="str">
        <f>_xlfn.XLOOKUP(H41,Lookup!C:C,Lookup!D:D)</f>
        <v>Bachelor</v>
      </c>
      <c r="J41" t="s">
        <v>38</v>
      </c>
      <c r="K41">
        <v>1</v>
      </c>
      <c r="L41">
        <v>52</v>
      </c>
      <c r="M41">
        <v>3</v>
      </c>
      <c r="N41" t="str">
        <f>_xlfn.XLOOKUP(M41,Lookup!E:E,Lookup!F:F)</f>
        <v>High</v>
      </c>
      <c r="O41" t="s">
        <v>39</v>
      </c>
      <c r="P41">
        <v>42</v>
      </c>
      <c r="Q41">
        <v>4</v>
      </c>
      <c r="R41" t="str">
        <f>_xlfn.XLOOKUP(Q41,Lookup!G:G,Lookup!H:H)</f>
        <v>Very High</v>
      </c>
      <c r="S41">
        <v>2</v>
      </c>
      <c r="T41" s="7" t="str">
        <f>_xlfn.XLOOKUP(S41,Lookup!A:A,Lookup!B:B)</f>
        <v>Junior</v>
      </c>
      <c r="U41" t="s">
        <v>40</v>
      </c>
      <c r="V41">
        <v>1</v>
      </c>
      <c r="W41" t="str">
        <f>_xlfn.XLOOKUP(V41,Lookup!I:I,Lookup!J:J)</f>
        <v>Low</v>
      </c>
      <c r="X41" t="s">
        <v>48</v>
      </c>
      <c r="Y41">
        <v>5376</v>
      </c>
      <c r="Z41" t="str" cm="1">
        <f t="array" ref="Z41">_xlfn.IFS(Y41&lt;3000,"Low",Y41&lt;7000,"Medium",TRUE,"High")</f>
        <v>Medium</v>
      </c>
      <c r="AA41">
        <v>3193</v>
      </c>
      <c r="AB41">
        <v>2</v>
      </c>
      <c r="AC41" t="s">
        <v>42</v>
      </c>
      <c r="AD41" t="s">
        <v>43</v>
      </c>
      <c r="AE41">
        <v>19</v>
      </c>
      <c r="AF41">
        <v>3</v>
      </c>
      <c r="AG41" t="str">
        <f>_xlfn.XLOOKUP(AF41,Lookup!K:K,Lookup!L:L)</f>
        <v>Meet Expect</v>
      </c>
      <c r="AH41">
        <v>1</v>
      </c>
      <c r="AI41" t="str">
        <f>LOOKUP(AH41,Lookup!M:M,Lookup!N:N)</f>
        <v>Low</v>
      </c>
      <c r="AJ41">
        <v>80</v>
      </c>
      <c r="AK41">
        <v>2</v>
      </c>
      <c r="AL41" t="str">
        <f>_xlfn.XLOOKUP(AK41,Lookup!O:O,Lookup!P:P)</f>
        <v>Medium</v>
      </c>
      <c r="AM41">
        <v>10</v>
      </c>
      <c r="AN41" t="str" cm="1">
        <f t="array" ref="AN41">_xlfn.IFS(
AM41&lt;=5,"0-5",
AM41&lt;=10,"6-10",
AM41&lt;=20,"11-20",
TRUE,"20+")</f>
        <v>6-10</v>
      </c>
      <c r="AO41">
        <v>3</v>
      </c>
      <c r="AP41">
        <v>3</v>
      </c>
      <c r="AQ41" t="str">
        <f>_xlfn.XLOOKUP(AP41,Lookup!Q:Q,Lookup!R:R)</f>
        <v>Better</v>
      </c>
      <c r="AR41">
        <v>5</v>
      </c>
      <c r="AS41" t="str" cm="1">
        <f t="array" ref="AS41">_xlfn.IFS(
AR41 &lt;=1,"New Employee",
AR41 &lt;=3, "Early Career",
AR41 &lt;=7, "Experienced",
TRUE, "Veteran")</f>
        <v>Experienced</v>
      </c>
      <c r="AT41">
        <v>3</v>
      </c>
      <c r="AU41">
        <v>1</v>
      </c>
      <c r="AV41" t="str" cm="1">
        <f t="array" ref="AV41">_xlfn.IFS(
AU41=0,"Recently Promoted",
AU41&lt;=3, "Normal",
TRUE, "Long Time No Promotion")</f>
        <v>Normal</v>
      </c>
      <c r="AW41">
        <v>3</v>
      </c>
      <c r="AX41">
        <f>IF(COUNTIF(L41:$L$1471,L41)&gt;1,1,0)</f>
        <v>0</v>
      </c>
      <c r="BA41">
        <f t="shared" si="5"/>
        <v>0</v>
      </c>
      <c r="BC41">
        <f t="shared" si="6"/>
        <v>0</v>
      </c>
      <c r="BE41">
        <f t="shared" si="0"/>
        <v>0</v>
      </c>
      <c r="BG41">
        <f t="shared" si="1"/>
        <v>0</v>
      </c>
      <c r="BI41">
        <f t="shared" si="2"/>
        <v>0</v>
      </c>
      <c r="BR41" t="str" cm="1">
        <f t="array" ref="BR41">_xlfn.IFS(
A41&lt;=25,"18-25",
A41&lt;=35,"26-35",
A41&lt;=45,"36-45",
A41&lt;=59,"46-59",
TRUE,"60+")</f>
        <v>26-35</v>
      </c>
      <c r="BX41" t="b">
        <f t="shared" si="3"/>
        <v>1</v>
      </c>
      <c r="BY41" t="b">
        <f t="shared" si="4"/>
        <v>1</v>
      </c>
      <c r="BZ41" t="b">
        <f t="shared" si="7"/>
        <v>1</v>
      </c>
      <c r="CA41">
        <f>IF(tblemployee[[#This Row],[Attrition]]="Yes",1,0)</f>
        <v>0</v>
      </c>
      <c r="CB41">
        <f>IF(tblemployee[[#This Row],[OverTime]]="Yes",1,0)</f>
        <v>0</v>
      </c>
    </row>
    <row r="42" spans="1:80" hidden="1">
      <c r="A42">
        <v>35</v>
      </c>
      <c r="B42" t="s">
        <v>43</v>
      </c>
      <c r="C42" t="s">
        <v>36</v>
      </c>
      <c r="D42">
        <v>464</v>
      </c>
      <c r="E42" t="s">
        <v>45</v>
      </c>
      <c r="F42">
        <v>4</v>
      </c>
      <c r="G42" t="str" cm="1">
        <f t="array" ref="G42">_xlfn.IFS(
F42 &lt;= 10, "Near",
F42 &lt;= 20, "Far",
TRUE, "Very Far")</f>
        <v>Near</v>
      </c>
      <c r="H42">
        <v>2</v>
      </c>
      <c r="I42" t="str">
        <f>_xlfn.XLOOKUP(H42,Lookup!C:C,Lookup!D:D)</f>
        <v>College</v>
      </c>
      <c r="J42" t="s">
        <v>49</v>
      </c>
      <c r="K42">
        <v>1</v>
      </c>
      <c r="L42">
        <v>53</v>
      </c>
      <c r="M42">
        <v>3</v>
      </c>
      <c r="N42" t="str">
        <f>_xlfn.XLOOKUP(M42,Lookup!E:E,Lookup!F:F)</f>
        <v>High</v>
      </c>
      <c r="O42" t="s">
        <v>46</v>
      </c>
      <c r="P42">
        <v>75</v>
      </c>
      <c r="Q42">
        <v>3</v>
      </c>
      <c r="R42" t="str">
        <f>_xlfn.XLOOKUP(Q42,Lookup!G:G,Lookup!H:H)</f>
        <v>High</v>
      </c>
      <c r="S42">
        <v>1</v>
      </c>
      <c r="T42" s="7" t="str">
        <f>_xlfn.XLOOKUP(S42,Lookup!A:A,Lookup!B:B)</f>
        <v>Entry Level</v>
      </c>
      <c r="U42" t="s">
        <v>50</v>
      </c>
      <c r="V42">
        <v>4</v>
      </c>
      <c r="W42" t="str">
        <f>_xlfn.XLOOKUP(V42,Lookup!I:I,Lookup!J:J)</f>
        <v>Very High</v>
      </c>
      <c r="X42" t="s">
        <v>52</v>
      </c>
      <c r="Y42">
        <v>1951</v>
      </c>
      <c r="Z42" t="str" cm="1">
        <f t="array" ref="Z42">_xlfn.IFS(Y42&lt;3000,"Low",Y42&lt;7000,"Medium",TRUE,"High")</f>
        <v>Low</v>
      </c>
      <c r="AA42">
        <v>10910</v>
      </c>
      <c r="AB42">
        <v>1</v>
      </c>
      <c r="AC42" t="s">
        <v>42</v>
      </c>
      <c r="AD42" t="s">
        <v>43</v>
      </c>
      <c r="AE42">
        <v>12</v>
      </c>
      <c r="AF42">
        <v>3</v>
      </c>
      <c r="AG42" t="str">
        <f>_xlfn.XLOOKUP(AF42,Lookup!K:K,Lookup!L:L)</f>
        <v>Meet Expect</v>
      </c>
      <c r="AH42">
        <v>3</v>
      </c>
      <c r="AI42" t="str">
        <f>LOOKUP(AH42,Lookup!M:M,Lookup!N:N)</f>
        <v>High</v>
      </c>
      <c r="AJ42">
        <v>80</v>
      </c>
      <c r="AK42">
        <v>1</v>
      </c>
      <c r="AL42" t="str">
        <f>_xlfn.XLOOKUP(AK42,Lookup!O:O,Lookup!P:P)</f>
        <v>Basic</v>
      </c>
      <c r="AM42">
        <v>1</v>
      </c>
      <c r="AN42" t="str" cm="1">
        <f t="array" ref="AN42">_xlfn.IFS(
AM42&lt;=5,"0-5",
AM42&lt;=10,"6-10",
AM42&lt;=20,"11-20",
TRUE,"20+")</f>
        <v>0-5</v>
      </c>
      <c r="AO42">
        <v>3</v>
      </c>
      <c r="AP42">
        <v>3</v>
      </c>
      <c r="AQ42" t="str">
        <f>_xlfn.XLOOKUP(AP42,Lookup!Q:Q,Lookup!R:R)</f>
        <v>Better</v>
      </c>
      <c r="AR42">
        <v>1</v>
      </c>
      <c r="AS42" t="str" cm="1">
        <f t="array" ref="AS42">_xlfn.IFS(
AR42 &lt;=1,"New Employee",
AR42 &lt;=3, "Early Career",
AR42 &lt;=7, "Experienced",
TRUE, "Veteran")</f>
        <v>New Employee</v>
      </c>
      <c r="AT42">
        <v>0</v>
      </c>
      <c r="AU42">
        <v>0</v>
      </c>
      <c r="AV42" t="str" cm="1">
        <f t="array" ref="AV42">_xlfn.IFS(
AU42=0,"Recently Promoted",
AU42&lt;=3, "Normal",
TRUE, "Long Time No Promotion")</f>
        <v>Recently Promoted</v>
      </c>
      <c r="AW42">
        <v>0</v>
      </c>
      <c r="AX42">
        <f>IF(COUNTIF(L42:$L$1471,L42)&gt;1,1,0)</f>
        <v>0</v>
      </c>
      <c r="BA42">
        <f t="shared" si="5"/>
        <v>0</v>
      </c>
      <c r="BC42">
        <f t="shared" si="6"/>
        <v>0</v>
      </c>
      <c r="BE42">
        <f t="shared" si="0"/>
        <v>0</v>
      </c>
      <c r="BG42">
        <f t="shared" si="1"/>
        <v>0</v>
      </c>
      <c r="BI42">
        <f t="shared" si="2"/>
        <v>0</v>
      </c>
      <c r="BR42" t="str" cm="1">
        <f t="array" ref="BR42">_xlfn.IFS(
A42&lt;=25,"18-25",
A42&lt;=35,"26-35",
A42&lt;=45,"36-45",
A42&lt;=59,"46-59",
TRUE,"60+")</f>
        <v>26-35</v>
      </c>
      <c r="BX42" t="b">
        <f t="shared" si="3"/>
        <v>1</v>
      </c>
      <c r="BY42" t="b">
        <f t="shared" si="4"/>
        <v>1</v>
      </c>
      <c r="BZ42" t="b">
        <f t="shared" si="7"/>
        <v>1</v>
      </c>
      <c r="CA42">
        <f>IF(tblemployee[[#This Row],[Attrition]]="Yes",1,0)</f>
        <v>0</v>
      </c>
      <c r="CB42">
        <f>IF(tblemployee[[#This Row],[OverTime]]="Yes",1,0)</f>
        <v>0</v>
      </c>
    </row>
    <row r="43" spans="1:80" hidden="1">
      <c r="A43">
        <v>27</v>
      </c>
      <c r="B43" t="s">
        <v>43</v>
      </c>
      <c r="C43" t="s">
        <v>36</v>
      </c>
      <c r="D43">
        <v>1240</v>
      </c>
      <c r="E43" t="s">
        <v>45</v>
      </c>
      <c r="F43">
        <v>2</v>
      </c>
      <c r="G43" t="str" cm="1">
        <f t="array" ref="G43">_xlfn.IFS(
F43 &lt;= 10, "Near",
F43 &lt;= 20, "Far",
TRUE, "Very Far")</f>
        <v>Near</v>
      </c>
      <c r="H43">
        <v>4</v>
      </c>
      <c r="I43" t="str">
        <f>_xlfn.XLOOKUP(H43,Lookup!C:C,Lookup!D:D)</f>
        <v>Master</v>
      </c>
      <c r="J43" t="s">
        <v>38</v>
      </c>
      <c r="K43">
        <v>1</v>
      </c>
      <c r="L43">
        <v>54</v>
      </c>
      <c r="M43">
        <v>4</v>
      </c>
      <c r="N43" t="str">
        <f>_xlfn.XLOOKUP(M43,Lookup!E:E,Lookup!F:F)</f>
        <v>Very High</v>
      </c>
      <c r="O43" t="s">
        <v>39</v>
      </c>
      <c r="P43">
        <v>33</v>
      </c>
      <c r="Q43">
        <v>3</v>
      </c>
      <c r="R43" t="str">
        <f>_xlfn.XLOOKUP(Q43,Lookup!G:G,Lookup!H:H)</f>
        <v>High</v>
      </c>
      <c r="S43">
        <v>1</v>
      </c>
      <c r="T43" s="7" t="str">
        <f>_xlfn.XLOOKUP(S43,Lookup!A:A,Lookup!B:B)</f>
        <v>Entry Level</v>
      </c>
      <c r="U43" t="s">
        <v>50</v>
      </c>
      <c r="V43">
        <v>1</v>
      </c>
      <c r="W43" t="str">
        <f>_xlfn.XLOOKUP(V43,Lookup!I:I,Lookup!J:J)</f>
        <v>Low</v>
      </c>
      <c r="X43" t="s">
        <v>52</v>
      </c>
      <c r="Y43">
        <v>2341</v>
      </c>
      <c r="Z43" t="str" cm="1">
        <f t="array" ref="Z43">_xlfn.IFS(Y43&lt;3000,"Low",Y43&lt;7000,"Medium",TRUE,"High")</f>
        <v>Low</v>
      </c>
      <c r="AA43">
        <v>19715</v>
      </c>
      <c r="AB43">
        <v>1</v>
      </c>
      <c r="AC43" t="s">
        <v>42</v>
      </c>
      <c r="AD43" t="s">
        <v>43</v>
      </c>
      <c r="AE43">
        <v>13</v>
      </c>
      <c r="AF43">
        <v>3</v>
      </c>
      <c r="AG43" t="str">
        <f>_xlfn.XLOOKUP(AF43,Lookup!K:K,Lookup!L:L)</f>
        <v>Meet Expect</v>
      </c>
      <c r="AH43">
        <v>4</v>
      </c>
      <c r="AI43" t="str">
        <f>LOOKUP(AH43,Lookup!M:M,Lookup!N:N)</f>
        <v>Very High</v>
      </c>
      <c r="AJ43">
        <v>80</v>
      </c>
      <c r="AK43">
        <v>1</v>
      </c>
      <c r="AL43" t="str">
        <f>_xlfn.XLOOKUP(AK43,Lookup!O:O,Lookup!P:P)</f>
        <v>Basic</v>
      </c>
      <c r="AM43">
        <v>1</v>
      </c>
      <c r="AN43" t="str" cm="1">
        <f t="array" ref="AN43">_xlfn.IFS(
AM43&lt;=5,"0-5",
AM43&lt;=10,"6-10",
AM43&lt;=20,"11-20",
TRUE,"20+")</f>
        <v>0-5</v>
      </c>
      <c r="AO43">
        <v>6</v>
      </c>
      <c r="AP43">
        <v>3</v>
      </c>
      <c r="AQ43" t="str">
        <f>_xlfn.XLOOKUP(AP43,Lookup!Q:Q,Lookup!R:R)</f>
        <v>Better</v>
      </c>
      <c r="AR43">
        <v>1</v>
      </c>
      <c r="AS43" t="str" cm="1">
        <f t="array" ref="AS43">_xlfn.IFS(
AR43 &lt;=1,"New Employee",
AR43 &lt;=3, "Early Career",
AR43 &lt;=7, "Experienced",
TRUE, "Veteran")</f>
        <v>New Employee</v>
      </c>
      <c r="AT43">
        <v>0</v>
      </c>
      <c r="AU43">
        <v>0</v>
      </c>
      <c r="AV43" t="str" cm="1">
        <f t="array" ref="AV43">_xlfn.IFS(
AU43=0,"Recently Promoted",
AU43&lt;=3, "Normal",
TRUE, "Long Time No Promotion")</f>
        <v>Recently Promoted</v>
      </c>
      <c r="AW43">
        <v>0</v>
      </c>
      <c r="AX43">
        <f>IF(COUNTIF(L43:$L$1471,L43)&gt;1,1,0)</f>
        <v>0</v>
      </c>
      <c r="BA43">
        <f t="shared" si="5"/>
        <v>0</v>
      </c>
      <c r="BC43">
        <f t="shared" si="6"/>
        <v>0</v>
      </c>
      <c r="BE43">
        <f t="shared" si="0"/>
        <v>0</v>
      </c>
      <c r="BG43">
        <f t="shared" si="1"/>
        <v>0</v>
      </c>
      <c r="BI43">
        <f t="shared" si="2"/>
        <v>0</v>
      </c>
      <c r="BR43" t="str" cm="1">
        <f t="array" ref="BR43">_xlfn.IFS(
A43&lt;=25,"18-25",
A43&lt;=35,"26-35",
A43&lt;=45,"36-45",
A43&lt;=59,"46-59",
TRUE,"60+")</f>
        <v>26-35</v>
      </c>
      <c r="BX43" t="b">
        <f t="shared" si="3"/>
        <v>1</v>
      </c>
      <c r="BY43" t="b">
        <f t="shared" si="4"/>
        <v>1</v>
      </c>
      <c r="BZ43" t="b">
        <f t="shared" si="7"/>
        <v>1</v>
      </c>
      <c r="CA43">
        <f>IF(tblemployee[[#This Row],[Attrition]]="Yes",1,0)</f>
        <v>0</v>
      </c>
      <c r="CB43">
        <f>IF(tblemployee[[#This Row],[OverTime]]="Yes",1,0)</f>
        <v>0</v>
      </c>
    </row>
    <row r="44" spans="1:80" hidden="1">
      <c r="A44">
        <v>26</v>
      </c>
      <c r="B44" t="s">
        <v>35</v>
      </c>
      <c r="C44" t="s">
        <v>36</v>
      </c>
      <c r="D44">
        <v>1357</v>
      </c>
      <c r="E44" t="s">
        <v>45</v>
      </c>
      <c r="F44">
        <v>25</v>
      </c>
      <c r="G44" t="str" cm="1">
        <f t="array" ref="G44">_xlfn.IFS(
F44 &lt;= 10, "Near",
F44 &lt;= 20, "Far",
TRUE, "Very Far")</f>
        <v>Very Far</v>
      </c>
      <c r="H44">
        <v>3</v>
      </c>
      <c r="I44" t="str">
        <f>_xlfn.XLOOKUP(H44,Lookup!C:C,Lookup!D:D)</f>
        <v>Bachelor</v>
      </c>
      <c r="J44" t="s">
        <v>38</v>
      </c>
      <c r="K44">
        <v>1</v>
      </c>
      <c r="L44">
        <v>55</v>
      </c>
      <c r="M44">
        <v>1</v>
      </c>
      <c r="N44" t="str">
        <f>_xlfn.XLOOKUP(M44,Lookup!E:E,Lookup!F:F)</f>
        <v>Low</v>
      </c>
      <c r="O44" t="s">
        <v>46</v>
      </c>
      <c r="P44">
        <v>48</v>
      </c>
      <c r="Q44">
        <v>1</v>
      </c>
      <c r="R44" t="str">
        <f>_xlfn.XLOOKUP(Q44,Lookup!G:G,Lookup!H:H)</f>
        <v>Low</v>
      </c>
      <c r="S44">
        <v>1</v>
      </c>
      <c r="T44" s="7" t="str">
        <f>_xlfn.XLOOKUP(S44,Lookup!A:A,Lookup!B:B)</f>
        <v>Entry Level</v>
      </c>
      <c r="U44" t="s">
        <v>50</v>
      </c>
      <c r="V44">
        <v>3</v>
      </c>
      <c r="W44" t="str">
        <f>_xlfn.XLOOKUP(V44,Lookup!I:I,Lookup!J:J)</f>
        <v>High</v>
      </c>
      <c r="X44" t="s">
        <v>41</v>
      </c>
      <c r="Y44">
        <v>2293</v>
      </c>
      <c r="Z44" t="str" cm="1">
        <f t="array" ref="Z44">_xlfn.IFS(Y44&lt;3000,"Low",Y44&lt;7000,"Medium",TRUE,"High")</f>
        <v>Low</v>
      </c>
      <c r="AA44">
        <v>10558</v>
      </c>
      <c r="AB44">
        <v>1</v>
      </c>
      <c r="AC44" t="s">
        <v>42</v>
      </c>
      <c r="AD44" t="s">
        <v>43</v>
      </c>
      <c r="AE44">
        <v>12</v>
      </c>
      <c r="AF44">
        <v>3</v>
      </c>
      <c r="AG44" t="str">
        <f>_xlfn.XLOOKUP(AF44,Lookup!K:K,Lookup!L:L)</f>
        <v>Meet Expect</v>
      </c>
      <c r="AH44">
        <v>3</v>
      </c>
      <c r="AI44" t="str">
        <f>LOOKUP(AH44,Lookup!M:M,Lookup!N:N)</f>
        <v>High</v>
      </c>
      <c r="AJ44">
        <v>80</v>
      </c>
      <c r="AK44">
        <v>0</v>
      </c>
      <c r="AL44" t="str">
        <f>_xlfn.XLOOKUP(AK44,Lookup!O:O,Lookup!P:P)</f>
        <v>None</v>
      </c>
      <c r="AM44">
        <v>1</v>
      </c>
      <c r="AN44" t="str" cm="1">
        <f t="array" ref="AN44">_xlfn.IFS(
AM44&lt;=5,"0-5",
AM44&lt;=10,"6-10",
AM44&lt;=20,"11-20",
TRUE,"20+")</f>
        <v>0-5</v>
      </c>
      <c r="AO44">
        <v>2</v>
      </c>
      <c r="AP44">
        <v>2</v>
      </c>
      <c r="AQ44" t="str">
        <f>_xlfn.XLOOKUP(AP44,Lookup!Q:Q,Lookup!R:R)</f>
        <v>Good</v>
      </c>
      <c r="AR44">
        <v>1</v>
      </c>
      <c r="AS44" t="str" cm="1">
        <f t="array" ref="AS44">_xlfn.IFS(
AR44 &lt;=1,"New Employee",
AR44 &lt;=3, "Early Career",
AR44 &lt;=7, "Experienced",
TRUE, "Veteran")</f>
        <v>New Employee</v>
      </c>
      <c r="AT44">
        <v>0</v>
      </c>
      <c r="AU44">
        <v>0</v>
      </c>
      <c r="AV44" t="str" cm="1">
        <f t="array" ref="AV44">_xlfn.IFS(
AU44=0,"Recently Promoted",
AU44&lt;=3, "Normal",
TRUE, "Long Time No Promotion")</f>
        <v>Recently Promoted</v>
      </c>
      <c r="AW44">
        <v>1</v>
      </c>
      <c r="AX44">
        <f>IF(COUNTIF(L44:$L$1471,L44)&gt;1,1,0)</f>
        <v>0</v>
      </c>
      <c r="BA44">
        <f t="shared" si="5"/>
        <v>0</v>
      </c>
      <c r="BC44">
        <f t="shared" si="6"/>
        <v>0</v>
      </c>
      <c r="BE44">
        <f t="shared" si="0"/>
        <v>0</v>
      </c>
      <c r="BG44">
        <f t="shared" si="1"/>
        <v>0</v>
      </c>
      <c r="BI44">
        <f t="shared" si="2"/>
        <v>0</v>
      </c>
      <c r="BR44" t="str" cm="1">
        <f t="array" ref="BR44">_xlfn.IFS(
A44&lt;=25,"18-25",
A44&lt;=35,"26-35",
A44&lt;=45,"36-45",
A44&lt;=59,"46-59",
TRUE,"60+")</f>
        <v>26-35</v>
      </c>
      <c r="BX44" t="b">
        <f t="shared" si="3"/>
        <v>1</v>
      </c>
      <c r="BY44" t="b">
        <f t="shared" si="4"/>
        <v>1</v>
      </c>
      <c r="BZ44" t="b">
        <f t="shared" si="7"/>
        <v>1</v>
      </c>
      <c r="CA44">
        <f>IF(tblemployee[[#This Row],[Attrition]]="Yes",1,0)</f>
        <v>1</v>
      </c>
      <c r="CB44">
        <f>IF(tblemployee[[#This Row],[OverTime]]="Yes",1,0)</f>
        <v>0</v>
      </c>
    </row>
    <row r="45" spans="1:80" hidden="1">
      <c r="A45">
        <v>27</v>
      </c>
      <c r="B45" t="s">
        <v>43</v>
      </c>
      <c r="C45" t="s">
        <v>44</v>
      </c>
      <c r="D45">
        <v>994</v>
      </c>
      <c r="E45" t="s">
        <v>37</v>
      </c>
      <c r="F45">
        <v>8</v>
      </c>
      <c r="G45" t="str" cm="1">
        <f t="array" ref="G45">_xlfn.IFS(
F45 &lt;= 10, "Near",
F45 &lt;= 20, "Far",
TRUE, "Very Far")</f>
        <v>Near</v>
      </c>
      <c r="H45">
        <v>3</v>
      </c>
      <c r="I45" t="str">
        <f>_xlfn.XLOOKUP(H45,Lookup!C:C,Lookup!D:D)</f>
        <v>Bachelor</v>
      </c>
      <c r="J45" t="s">
        <v>38</v>
      </c>
      <c r="K45">
        <v>1</v>
      </c>
      <c r="L45">
        <v>56</v>
      </c>
      <c r="M45">
        <v>4</v>
      </c>
      <c r="N45" t="str">
        <f>_xlfn.XLOOKUP(M45,Lookup!E:E,Lookup!F:F)</f>
        <v>Very High</v>
      </c>
      <c r="O45" t="s">
        <v>46</v>
      </c>
      <c r="P45">
        <v>37</v>
      </c>
      <c r="Q45">
        <v>3</v>
      </c>
      <c r="R45" t="str">
        <f>_xlfn.XLOOKUP(Q45,Lookup!G:G,Lookup!H:H)</f>
        <v>High</v>
      </c>
      <c r="S45">
        <v>3</v>
      </c>
      <c r="T45" s="7" t="str">
        <f>_xlfn.XLOOKUP(S45,Lookup!A:A,Lookup!B:B)</f>
        <v>Senior</v>
      </c>
      <c r="U45" t="s">
        <v>40</v>
      </c>
      <c r="V45">
        <v>3</v>
      </c>
      <c r="W45" t="str">
        <f>_xlfn.XLOOKUP(V45,Lookup!I:I,Lookup!J:J)</f>
        <v>High</v>
      </c>
      <c r="X45" t="s">
        <v>41</v>
      </c>
      <c r="Y45">
        <v>8726</v>
      </c>
      <c r="Z45" t="str" cm="1">
        <f t="array" ref="Z45">_xlfn.IFS(Y45&lt;3000,"Low",Y45&lt;7000,"Medium",TRUE,"High")</f>
        <v>High</v>
      </c>
      <c r="AA45">
        <v>2975</v>
      </c>
      <c r="AB45">
        <v>1</v>
      </c>
      <c r="AC45" t="s">
        <v>42</v>
      </c>
      <c r="AD45" t="s">
        <v>43</v>
      </c>
      <c r="AE45">
        <v>15</v>
      </c>
      <c r="AF45">
        <v>3</v>
      </c>
      <c r="AG45" t="str">
        <f>_xlfn.XLOOKUP(AF45,Lookup!K:K,Lookup!L:L)</f>
        <v>Meet Expect</v>
      </c>
      <c r="AH45">
        <v>4</v>
      </c>
      <c r="AI45" t="str">
        <f>LOOKUP(AH45,Lookup!M:M,Lookup!N:N)</f>
        <v>Very High</v>
      </c>
      <c r="AJ45">
        <v>80</v>
      </c>
      <c r="AK45">
        <v>0</v>
      </c>
      <c r="AL45" t="str">
        <f>_xlfn.XLOOKUP(AK45,Lookup!O:O,Lookup!P:P)</f>
        <v>None</v>
      </c>
      <c r="AM45">
        <v>9</v>
      </c>
      <c r="AN45" t="str" cm="1">
        <f t="array" ref="AN45">_xlfn.IFS(
AM45&lt;=5,"0-5",
AM45&lt;=10,"6-10",
AM45&lt;=20,"11-20",
TRUE,"20+")</f>
        <v>6-10</v>
      </c>
      <c r="AO45">
        <v>0</v>
      </c>
      <c r="AP45">
        <v>3</v>
      </c>
      <c r="AQ45" t="str">
        <f>_xlfn.XLOOKUP(AP45,Lookup!Q:Q,Lookup!R:R)</f>
        <v>Better</v>
      </c>
      <c r="AR45">
        <v>9</v>
      </c>
      <c r="AS45" t="str" cm="1">
        <f t="array" ref="AS45">_xlfn.IFS(
AR45 &lt;=1,"New Employee",
AR45 &lt;=3, "Early Career",
AR45 &lt;=7, "Experienced",
TRUE, "Veteran")</f>
        <v>Veteran</v>
      </c>
      <c r="AT45">
        <v>8</v>
      </c>
      <c r="AU45">
        <v>1</v>
      </c>
      <c r="AV45" t="str" cm="1">
        <f t="array" ref="AV45">_xlfn.IFS(
AU45=0,"Recently Promoted",
AU45&lt;=3, "Normal",
TRUE, "Long Time No Promotion")</f>
        <v>Normal</v>
      </c>
      <c r="AW45">
        <v>7</v>
      </c>
      <c r="AX45">
        <f>IF(COUNTIF(L45:$L$1471,L45)&gt;1,1,0)</f>
        <v>0</v>
      </c>
      <c r="BA45">
        <f t="shared" si="5"/>
        <v>0</v>
      </c>
      <c r="BC45">
        <f t="shared" si="6"/>
        <v>0</v>
      </c>
      <c r="BE45">
        <f t="shared" si="0"/>
        <v>0</v>
      </c>
      <c r="BG45">
        <f t="shared" si="1"/>
        <v>0</v>
      </c>
      <c r="BI45">
        <f t="shared" si="2"/>
        <v>0</v>
      </c>
      <c r="BR45" t="str" cm="1">
        <f t="array" ref="BR45">_xlfn.IFS(
A45&lt;=25,"18-25",
A45&lt;=35,"26-35",
A45&lt;=45,"36-45",
A45&lt;=59,"46-59",
TRUE,"60+")</f>
        <v>26-35</v>
      </c>
      <c r="BX45" t="b">
        <f t="shared" si="3"/>
        <v>1</v>
      </c>
      <c r="BY45" t="b">
        <f t="shared" si="4"/>
        <v>1</v>
      </c>
      <c r="BZ45" t="b">
        <f t="shared" si="7"/>
        <v>1</v>
      </c>
      <c r="CA45">
        <f>IF(tblemployee[[#This Row],[Attrition]]="Yes",1,0)</f>
        <v>0</v>
      </c>
      <c r="CB45">
        <f>IF(tblemployee[[#This Row],[OverTime]]="Yes",1,0)</f>
        <v>0</v>
      </c>
    </row>
    <row r="46" spans="1:80" hidden="1">
      <c r="A46">
        <v>30</v>
      </c>
      <c r="B46" t="s">
        <v>43</v>
      </c>
      <c r="C46" t="s">
        <v>44</v>
      </c>
      <c r="D46">
        <v>721</v>
      </c>
      <c r="E46" t="s">
        <v>45</v>
      </c>
      <c r="F46">
        <v>1</v>
      </c>
      <c r="G46" t="str" cm="1">
        <f t="array" ref="G46">_xlfn.IFS(
F46 &lt;= 10, "Near",
F46 &lt;= 20, "Far",
TRUE, "Very Far")</f>
        <v>Near</v>
      </c>
      <c r="H46">
        <v>2</v>
      </c>
      <c r="I46" t="str">
        <f>_xlfn.XLOOKUP(H46,Lookup!C:C,Lookup!D:D)</f>
        <v>College</v>
      </c>
      <c r="J46" t="s">
        <v>51</v>
      </c>
      <c r="K46">
        <v>1</v>
      </c>
      <c r="L46">
        <v>57</v>
      </c>
      <c r="M46">
        <v>3</v>
      </c>
      <c r="N46" t="str">
        <f>_xlfn.XLOOKUP(M46,Lookup!E:E,Lookup!F:F)</f>
        <v>High</v>
      </c>
      <c r="O46" t="s">
        <v>39</v>
      </c>
      <c r="P46">
        <v>58</v>
      </c>
      <c r="Q46">
        <v>3</v>
      </c>
      <c r="R46" t="str">
        <f>_xlfn.XLOOKUP(Q46,Lookup!G:G,Lookup!H:H)</f>
        <v>High</v>
      </c>
      <c r="S46">
        <v>2</v>
      </c>
      <c r="T46" s="7" t="str">
        <f>_xlfn.XLOOKUP(S46,Lookup!A:A,Lookup!B:B)</f>
        <v>Junior</v>
      </c>
      <c r="U46" t="s">
        <v>50</v>
      </c>
      <c r="V46">
        <v>4</v>
      </c>
      <c r="W46" t="str">
        <f>_xlfn.XLOOKUP(V46,Lookup!I:I,Lookup!J:J)</f>
        <v>Very High</v>
      </c>
      <c r="X46" t="s">
        <v>41</v>
      </c>
      <c r="Y46">
        <v>4011</v>
      </c>
      <c r="Z46" t="str" cm="1">
        <f t="array" ref="Z46">_xlfn.IFS(Y46&lt;3000,"Low",Y46&lt;7000,"Medium",TRUE,"High")</f>
        <v>Medium</v>
      </c>
      <c r="AA46">
        <v>10781</v>
      </c>
      <c r="AB46">
        <v>1</v>
      </c>
      <c r="AC46" t="s">
        <v>42</v>
      </c>
      <c r="AD46" t="s">
        <v>43</v>
      </c>
      <c r="AE46">
        <v>23</v>
      </c>
      <c r="AF46">
        <v>4</v>
      </c>
      <c r="AG46" t="str">
        <f>_xlfn.XLOOKUP(AF46,Lookup!K:K,Lookup!L:L)</f>
        <v>Exceed Expect</v>
      </c>
      <c r="AH46">
        <v>4</v>
      </c>
      <c r="AI46" t="str">
        <f>LOOKUP(AH46,Lookup!M:M,Lookup!N:N)</f>
        <v>Very High</v>
      </c>
      <c r="AJ46">
        <v>80</v>
      </c>
      <c r="AK46">
        <v>0</v>
      </c>
      <c r="AL46" t="str">
        <f>_xlfn.XLOOKUP(AK46,Lookup!O:O,Lookup!P:P)</f>
        <v>None</v>
      </c>
      <c r="AM46">
        <v>12</v>
      </c>
      <c r="AN46" t="str" cm="1">
        <f t="array" ref="AN46">_xlfn.IFS(
AM46&lt;=5,"0-5",
AM46&lt;=10,"6-10",
AM46&lt;=20,"11-20",
TRUE,"20+")</f>
        <v>11-20</v>
      </c>
      <c r="AO46">
        <v>2</v>
      </c>
      <c r="AP46">
        <v>3</v>
      </c>
      <c r="AQ46" t="str">
        <f>_xlfn.XLOOKUP(AP46,Lookup!Q:Q,Lookup!R:R)</f>
        <v>Better</v>
      </c>
      <c r="AR46">
        <v>12</v>
      </c>
      <c r="AS46" t="str" cm="1">
        <f t="array" ref="AS46">_xlfn.IFS(
AR46 &lt;=1,"New Employee",
AR46 &lt;=3, "Early Career",
AR46 &lt;=7, "Experienced",
TRUE, "Veteran")</f>
        <v>Veteran</v>
      </c>
      <c r="AT46">
        <v>8</v>
      </c>
      <c r="AU46">
        <v>3</v>
      </c>
      <c r="AV46" t="str" cm="1">
        <f t="array" ref="AV46">_xlfn.IFS(
AU46=0,"Recently Promoted",
AU46&lt;=3, "Normal",
TRUE, "Long Time No Promotion")</f>
        <v>Normal</v>
      </c>
      <c r="AW46">
        <v>7</v>
      </c>
      <c r="AX46">
        <f>IF(COUNTIF(L46:$L$1471,L46)&gt;1,1,0)</f>
        <v>0</v>
      </c>
      <c r="BA46">
        <f t="shared" si="5"/>
        <v>0</v>
      </c>
      <c r="BC46">
        <f t="shared" si="6"/>
        <v>0</v>
      </c>
      <c r="BE46">
        <f t="shared" si="0"/>
        <v>0</v>
      </c>
      <c r="BG46">
        <f t="shared" si="1"/>
        <v>0</v>
      </c>
      <c r="BI46">
        <f t="shared" si="2"/>
        <v>0</v>
      </c>
      <c r="BR46" t="str" cm="1">
        <f t="array" ref="BR46">_xlfn.IFS(
A46&lt;=25,"18-25",
A46&lt;=35,"26-35",
A46&lt;=45,"36-45",
A46&lt;=59,"46-59",
TRUE,"60+")</f>
        <v>26-35</v>
      </c>
      <c r="BX46" t="b">
        <f t="shared" si="3"/>
        <v>1</v>
      </c>
      <c r="BY46" t="b">
        <f t="shared" si="4"/>
        <v>1</v>
      </c>
      <c r="BZ46" t="b">
        <f t="shared" si="7"/>
        <v>1</v>
      </c>
      <c r="CA46">
        <f>IF(tblemployee[[#This Row],[Attrition]]="Yes",1,0)</f>
        <v>0</v>
      </c>
      <c r="CB46">
        <f>IF(tblemployee[[#This Row],[OverTime]]="Yes",1,0)</f>
        <v>0</v>
      </c>
    </row>
    <row r="47" spans="1:80" hidden="1">
      <c r="A47">
        <v>41</v>
      </c>
      <c r="B47" t="s">
        <v>35</v>
      </c>
      <c r="C47" t="s">
        <v>36</v>
      </c>
      <c r="D47">
        <v>1360</v>
      </c>
      <c r="E47" t="s">
        <v>45</v>
      </c>
      <c r="F47">
        <v>12</v>
      </c>
      <c r="G47" t="str" cm="1">
        <f t="array" ref="G47">_xlfn.IFS(
F47 &lt;= 10, "Near",
F47 &lt;= 20, "Far",
TRUE, "Very Far")</f>
        <v>Far</v>
      </c>
      <c r="H47">
        <v>3</v>
      </c>
      <c r="I47" t="str">
        <f>_xlfn.XLOOKUP(H47,Lookup!C:C,Lookup!D:D)</f>
        <v>Bachelor</v>
      </c>
      <c r="J47" t="s">
        <v>60</v>
      </c>
      <c r="K47">
        <v>1</v>
      </c>
      <c r="L47">
        <v>58</v>
      </c>
      <c r="M47">
        <v>2</v>
      </c>
      <c r="N47" t="str">
        <f>_xlfn.XLOOKUP(M47,Lookup!E:E,Lookup!F:F)</f>
        <v>Medium</v>
      </c>
      <c r="O47" t="s">
        <v>39</v>
      </c>
      <c r="P47">
        <v>49</v>
      </c>
      <c r="Q47">
        <v>3</v>
      </c>
      <c r="R47" t="str">
        <f>_xlfn.XLOOKUP(Q47,Lookup!G:G,Lookup!H:H)</f>
        <v>High</v>
      </c>
      <c r="S47">
        <v>5</v>
      </c>
      <c r="T47" s="7" t="str">
        <f>_xlfn.XLOOKUP(S47,Lookup!A:A,Lookup!B:B)</f>
        <v>Director</v>
      </c>
      <c r="U47" t="s">
        <v>58</v>
      </c>
      <c r="V47">
        <v>3</v>
      </c>
      <c r="W47" t="str">
        <f>_xlfn.XLOOKUP(V47,Lookup!I:I,Lookup!J:J)</f>
        <v>High</v>
      </c>
      <c r="X47" t="s">
        <v>48</v>
      </c>
      <c r="Y47">
        <v>19545</v>
      </c>
      <c r="Z47" t="str" cm="1">
        <f t="array" ref="Z47">_xlfn.IFS(Y47&lt;3000,"Low",Y47&lt;7000,"Medium",TRUE,"High")</f>
        <v>High</v>
      </c>
      <c r="AA47">
        <v>16280</v>
      </c>
      <c r="AB47">
        <v>1</v>
      </c>
      <c r="AC47" t="s">
        <v>42</v>
      </c>
      <c r="AD47" t="s">
        <v>43</v>
      </c>
      <c r="AE47">
        <v>12</v>
      </c>
      <c r="AF47">
        <v>3</v>
      </c>
      <c r="AG47" t="str">
        <f>_xlfn.XLOOKUP(AF47,Lookup!K:K,Lookup!L:L)</f>
        <v>Meet Expect</v>
      </c>
      <c r="AH47">
        <v>4</v>
      </c>
      <c r="AI47" t="str">
        <f>LOOKUP(AH47,Lookup!M:M,Lookup!N:N)</f>
        <v>Very High</v>
      </c>
      <c r="AJ47">
        <v>80</v>
      </c>
      <c r="AK47">
        <v>0</v>
      </c>
      <c r="AL47" t="str">
        <f>_xlfn.XLOOKUP(AK47,Lookup!O:O,Lookup!P:P)</f>
        <v>None</v>
      </c>
      <c r="AM47">
        <v>23</v>
      </c>
      <c r="AN47" t="str" cm="1">
        <f t="array" ref="AN47">_xlfn.IFS(
AM47&lt;=5,"0-5",
AM47&lt;=10,"6-10",
AM47&lt;=20,"11-20",
TRUE,"20+")</f>
        <v>20+</v>
      </c>
      <c r="AO47">
        <v>0</v>
      </c>
      <c r="AP47">
        <v>3</v>
      </c>
      <c r="AQ47" t="str">
        <f>_xlfn.XLOOKUP(AP47,Lookup!Q:Q,Lookup!R:R)</f>
        <v>Better</v>
      </c>
      <c r="AR47">
        <v>22</v>
      </c>
      <c r="AS47" t="str" cm="1">
        <f t="array" ref="AS47">_xlfn.IFS(
AR47 &lt;=1,"New Employee",
AR47 &lt;=3, "Early Career",
AR47 &lt;=7, "Experienced",
TRUE, "Veteran")</f>
        <v>Veteran</v>
      </c>
      <c r="AT47">
        <v>15</v>
      </c>
      <c r="AU47">
        <v>15</v>
      </c>
      <c r="AV47" t="str" cm="1">
        <f t="array" ref="AV47">_xlfn.IFS(
AU47=0,"Recently Promoted",
AU47&lt;=3, "Normal",
TRUE, "Long Time No Promotion")</f>
        <v>Long Time No Promotion</v>
      </c>
      <c r="AW47">
        <v>8</v>
      </c>
      <c r="AX47">
        <f>IF(COUNTIF(L47:$L$1471,L47)&gt;1,1,0)</f>
        <v>0</v>
      </c>
      <c r="BA47">
        <f t="shared" si="5"/>
        <v>0</v>
      </c>
      <c r="BC47">
        <f t="shared" si="6"/>
        <v>0</v>
      </c>
      <c r="BE47">
        <f t="shared" si="0"/>
        <v>0</v>
      </c>
      <c r="BG47">
        <f t="shared" si="1"/>
        <v>0</v>
      </c>
      <c r="BI47">
        <f t="shared" si="2"/>
        <v>0</v>
      </c>
      <c r="BR47" t="str" cm="1">
        <f t="array" ref="BR47">_xlfn.IFS(
A47&lt;=25,"18-25",
A47&lt;=35,"26-35",
A47&lt;=45,"36-45",
A47&lt;=59,"46-59",
TRUE,"60+")</f>
        <v>36-45</v>
      </c>
      <c r="BX47" t="b">
        <f t="shared" si="3"/>
        <v>1</v>
      </c>
      <c r="BY47" t="b">
        <f t="shared" si="4"/>
        <v>1</v>
      </c>
      <c r="BZ47" t="b">
        <f t="shared" si="7"/>
        <v>1</v>
      </c>
      <c r="CA47">
        <f>IF(tblemployee[[#This Row],[Attrition]]="Yes",1,0)</f>
        <v>1</v>
      </c>
      <c r="CB47">
        <f>IF(tblemployee[[#This Row],[OverTime]]="Yes",1,0)</f>
        <v>0</v>
      </c>
    </row>
    <row r="48" spans="1:80" hidden="1">
      <c r="A48">
        <v>34</v>
      </c>
      <c r="B48" t="s">
        <v>43</v>
      </c>
      <c r="C48" t="s">
        <v>55</v>
      </c>
      <c r="D48">
        <v>1065</v>
      </c>
      <c r="E48" t="s">
        <v>37</v>
      </c>
      <c r="F48">
        <v>23</v>
      </c>
      <c r="G48" t="str" cm="1">
        <f t="array" ref="G48">_xlfn.IFS(
F48 &lt;= 10, "Near",
F48 &lt;= 20, "Far",
TRUE, "Very Far")</f>
        <v>Very Far</v>
      </c>
      <c r="H48">
        <v>4</v>
      </c>
      <c r="I48" t="str">
        <f>_xlfn.XLOOKUP(H48,Lookup!C:C,Lookup!D:D)</f>
        <v>Master</v>
      </c>
      <c r="J48" t="s">
        <v>59</v>
      </c>
      <c r="K48">
        <v>1</v>
      </c>
      <c r="L48">
        <v>60</v>
      </c>
      <c r="M48">
        <v>2</v>
      </c>
      <c r="N48" t="str">
        <f>_xlfn.XLOOKUP(M48,Lookup!E:E,Lookup!F:F)</f>
        <v>Medium</v>
      </c>
      <c r="O48" t="s">
        <v>46</v>
      </c>
      <c r="P48">
        <v>72</v>
      </c>
      <c r="Q48">
        <v>3</v>
      </c>
      <c r="R48" t="str">
        <f>_xlfn.XLOOKUP(Q48,Lookup!G:G,Lookup!H:H)</f>
        <v>High</v>
      </c>
      <c r="S48">
        <v>2</v>
      </c>
      <c r="T48" s="7" t="str">
        <f>_xlfn.XLOOKUP(S48,Lookup!A:A,Lookup!B:B)</f>
        <v>Junior</v>
      </c>
      <c r="U48" t="s">
        <v>40</v>
      </c>
      <c r="V48">
        <v>3</v>
      </c>
      <c r="W48" t="str">
        <f>_xlfn.XLOOKUP(V48,Lookup!I:I,Lookup!J:J)</f>
        <v>High</v>
      </c>
      <c r="X48" t="s">
        <v>41</v>
      </c>
      <c r="Y48">
        <v>4568</v>
      </c>
      <c r="Z48" t="str" cm="1">
        <f t="array" ref="Z48">_xlfn.IFS(Y48&lt;3000,"Low",Y48&lt;7000,"Medium",TRUE,"High")</f>
        <v>Medium</v>
      </c>
      <c r="AA48">
        <v>10034</v>
      </c>
      <c r="AB48">
        <v>0</v>
      </c>
      <c r="AC48" t="s">
        <v>42</v>
      </c>
      <c r="AD48" t="s">
        <v>43</v>
      </c>
      <c r="AE48">
        <v>20</v>
      </c>
      <c r="AF48">
        <v>4</v>
      </c>
      <c r="AG48" t="str">
        <f>_xlfn.XLOOKUP(AF48,Lookup!K:K,Lookup!L:L)</f>
        <v>Exceed Expect</v>
      </c>
      <c r="AH48">
        <v>3</v>
      </c>
      <c r="AI48" t="str">
        <f>LOOKUP(AH48,Lookup!M:M,Lookup!N:N)</f>
        <v>High</v>
      </c>
      <c r="AJ48">
        <v>80</v>
      </c>
      <c r="AK48">
        <v>0</v>
      </c>
      <c r="AL48" t="str">
        <f>_xlfn.XLOOKUP(AK48,Lookup!O:O,Lookup!P:P)</f>
        <v>None</v>
      </c>
      <c r="AM48">
        <v>10</v>
      </c>
      <c r="AN48" t="str" cm="1">
        <f t="array" ref="AN48">_xlfn.IFS(
AM48&lt;=5,"0-5",
AM48&lt;=10,"6-10",
AM48&lt;=20,"11-20",
TRUE,"20+")</f>
        <v>6-10</v>
      </c>
      <c r="AO48">
        <v>2</v>
      </c>
      <c r="AP48">
        <v>3</v>
      </c>
      <c r="AQ48" t="str">
        <f>_xlfn.XLOOKUP(AP48,Lookup!Q:Q,Lookup!R:R)</f>
        <v>Better</v>
      </c>
      <c r="AR48">
        <v>9</v>
      </c>
      <c r="AS48" t="str" cm="1">
        <f t="array" ref="AS48">_xlfn.IFS(
AR48 &lt;=1,"New Employee",
AR48 &lt;=3, "Early Career",
AR48 &lt;=7, "Experienced",
TRUE, "Veteran")</f>
        <v>Veteran</v>
      </c>
      <c r="AT48">
        <v>5</v>
      </c>
      <c r="AU48">
        <v>8</v>
      </c>
      <c r="AV48" t="str" cm="1">
        <f t="array" ref="AV48">_xlfn.IFS(
AU48=0,"Recently Promoted",
AU48&lt;=3, "Normal",
TRUE, "Long Time No Promotion")</f>
        <v>Long Time No Promotion</v>
      </c>
      <c r="AW48">
        <v>7</v>
      </c>
      <c r="AX48">
        <f>IF(COUNTIF(L48:$L$1471,L48)&gt;1,1,0)</f>
        <v>0</v>
      </c>
      <c r="BA48">
        <f t="shared" si="5"/>
        <v>0</v>
      </c>
      <c r="BC48">
        <f t="shared" si="6"/>
        <v>0</v>
      </c>
      <c r="BE48">
        <f t="shared" si="0"/>
        <v>0</v>
      </c>
      <c r="BG48">
        <f t="shared" si="1"/>
        <v>0</v>
      </c>
      <c r="BI48">
        <f t="shared" si="2"/>
        <v>0</v>
      </c>
      <c r="BR48" t="str" cm="1">
        <f t="array" ref="BR48">_xlfn.IFS(
A48&lt;=25,"18-25",
A48&lt;=35,"26-35",
A48&lt;=45,"36-45",
A48&lt;=59,"46-59",
TRUE,"60+")</f>
        <v>26-35</v>
      </c>
      <c r="BX48" t="b">
        <f t="shared" si="3"/>
        <v>1</v>
      </c>
      <c r="BY48" t="b">
        <f t="shared" si="4"/>
        <v>1</v>
      </c>
      <c r="BZ48" t="b">
        <f t="shared" si="7"/>
        <v>1</v>
      </c>
      <c r="CA48">
        <f>IF(tblemployee[[#This Row],[Attrition]]="Yes",1,0)</f>
        <v>0</v>
      </c>
      <c r="CB48">
        <f>IF(tblemployee[[#This Row],[OverTime]]="Yes",1,0)</f>
        <v>0</v>
      </c>
    </row>
    <row r="49" spans="1:80" hidden="1">
      <c r="A49">
        <v>37</v>
      </c>
      <c r="B49" t="s">
        <v>43</v>
      </c>
      <c r="C49" t="s">
        <v>36</v>
      </c>
      <c r="D49">
        <v>408</v>
      </c>
      <c r="E49" t="s">
        <v>45</v>
      </c>
      <c r="F49">
        <v>19</v>
      </c>
      <c r="G49" t="str" cm="1">
        <f t="array" ref="G49">_xlfn.IFS(
F49 &lt;= 10, "Near",
F49 &lt;= 20, "Far",
TRUE, "Very Far")</f>
        <v>Far</v>
      </c>
      <c r="H49">
        <v>2</v>
      </c>
      <c r="I49" t="str">
        <f>_xlfn.XLOOKUP(H49,Lookup!C:C,Lookup!D:D)</f>
        <v>College</v>
      </c>
      <c r="J49" t="s">
        <v>38</v>
      </c>
      <c r="K49">
        <v>1</v>
      </c>
      <c r="L49">
        <v>61</v>
      </c>
      <c r="M49">
        <v>2</v>
      </c>
      <c r="N49" t="str">
        <f>_xlfn.XLOOKUP(M49,Lookup!E:E,Lookup!F:F)</f>
        <v>Medium</v>
      </c>
      <c r="O49" t="s">
        <v>46</v>
      </c>
      <c r="P49">
        <v>73</v>
      </c>
      <c r="Q49">
        <v>3</v>
      </c>
      <c r="R49" t="str">
        <f>_xlfn.XLOOKUP(Q49,Lookup!G:G,Lookup!H:H)</f>
        <v>High</v>
      </c>
      <c r="S49">
        <v>1</v>
      </c>
      <c r="T49" s="7" t="str">
        <f>_xlfn.XLOOKUP(S49,Lookup!A:A,Lookup!B:B)</f>
        <v>Entry Level</v>
      </c>
      <c r="U49" t="s">
        <v>47</v>
      </c>
      <c r="V49">
        <v>2</v>
      </c>
      <c r="W49" t="str">
        <f>_xlfn.XLOOKUP(V49,Lookup!I:I,Lookup!J:J)</f>
        <v>Medium</v>
      </c>
      <c r="X49" t="s">
        <v>48</v>
      </c>
      <c r="Y49">
        <v>3022</v>
      </c>
      <c r="Z49" t="str" cm="1">
        <f t="array" ref="Z49">_xlfn.IFS(Y49&lt;3000,"Low",Y49&lt;7000,"Medium",TRUE,"High")</f>
        <v>Medium</v>
      </c>
      <c r="AA49">
        <v>10227</v>
      </c>
      <c r="AB49">
        <v>4</v>
      </c>
      <c r="AC49" t="s">
        <v>42</v>
      </c>
      <c r="AD49" t="s">
        <v>43</v>
      </c>
      <c r="AE49">
        <v>21</v>
      </c>
      <c r="AF49">
        <v>4</v>
      </c>
      <c r="AG49" t="str">
        <f>_xlfn.XLOOKUP(AF49,Lookup!K:K,Lookup!L:L)</f>
        <v>Exceed Expect</v>
      </c>
      <c r="AH49">
        <v>1</v>
      </c>
      <c r="AI49" t="str">
        <f>LOOKUP(AH49,Lookup!M:M,Lookup!N:N)</f>
        <v>Low</v>
      </c>
      <c r="AJ49">
        <v>80</v>
      </c>
      <c r="AK49">
        <v>0</v>
      </c>
      <c r="AL49" t="str">
        <f>_xlfn.XLOOKUP(AK49,Lookup!O:O,Lookup!P:P)</f>
        <v>None</v>
      </c>
      <c r="AM49">
        <v>8</v>
      </c>
      <c r="AN49" t="str" cm="1">
        <f t="array" ref="AN49">_xlfn.IFS(
AM49&lt;=5,"0-5",
AM49&lt;=10,"6-10",
AM49&lt;=20,"11-20",
TRUE,"20+")</f>
        <v>6-10</v>
      </c>
      <c r="AO49">
        <v>1</v>
      </c>
      <c r="AP49">
        <v>3</v>
      </c>
      <c r="AQ49" t="str">
        <f>_xlfn.XLOOKUP(AP49,Lookup!Q:Q,Lookup!R:R)</f>
        <v>Better</v>
      </c>
      <c r="AR49">
        <v>1</v>
      </c>
      <c r="AS49" t="str" cm="1">
        <f t="array" ref="AS49">_xlfn.IFS(
AR49 &lt;=1,"New Employee",
AR49 &lt;=3, "Early Career",
AR49 &lt;=7, "Experienced",
TRUE, "Veteran")</f>
        <v>New Employee</v>
      </c>
      <c r="AT49">
        <v>0</v>
      </c>
      <c r="AU49">
        <v>0</v>
      </c>
      <c r="AV49" t="str" cm="1">
        <f t="array" ref="AV49">_xlfn.IFS(
AU49=0,"Recently Promoted",
AU49&lt;=3, "Normal",
TRUE, "Long Time No Promotion")</f>
        <v>Recently Promoted</v>
      </c>
      <c r="AW49">
        <v>0</v>
      </c>
      <c r="AX49">
        <f>IF(COUNTIF(L49:$L$1471,L49)&gt;1,1,0)</f>
        <v>0</v>
      </c>
      <c r="BA49">
        <f t="shared" si="5"/>
        <v>0</v>
      </c>
      <c r="BC49">
        <f t="shared" si="6"/>
        <v>0</v>
      </c>
      <c r="BE49">
        <f t="shared" si="0"/>
        <v>0</v>
      </c>
      <c r="BG49">
        <f t="shared" si="1"/>
        <v>0</v>
      </c>
      <c r="BI49">
        <f t="shared" si="2"/>
        <v>0</v>
      </c>
      <c r="BR49" t="str" cm="1">
        <f t="array" ref="BR49">_xlfn.IFS(
A49&lt;=25,"18-25",
A49&lt;=35,"26-35",
A49&lt;=45,"36-45",
A49&lt;=59,"46-59",
TRUE,"60+")</f>
        <v>36-45</v>
      </c>
      <c r="BX49" t="b">
        <f t="shared" si="3"/>
        <v>1</v>
      </c>
      <c r="BY49" t="b">
        <f t="shared" si="4"/>
        <v>1</v>
      </c>
      <c r="BZ49" t="b">
        <f t="shared" si="7"/>
        <v>1</v>
      </c>
      <c r="CA49">
        <f>IF(tblemployee[[#This Row],[Attrition]]="Yes",1,0)</f>
        <v>0</v>
      </c>
      <c r="CB49">
        <f>IF(tblemployee[[#This Row],[OverTime]]="Yes",1,0)</f>
        <v>0</v>
      </c>
    </row>
    <row r="50" spans="1:80" hidden="1">
      <c r="A50">
        <v>46</v>
      </c>
      <c r="B50" t="s">
        <v>43</v>
      </c>
      <c r="C50" t="s">
        <v>44</v>
      </c>
      <c r="D50">
        <v>1211</v>
      </c>
      <c r="E50" t="s">
        <v>37</v>
      </c>
      <c r="F50">
        <v>5</v>
      </c>
      <c r="G50" t="str" cm="1">
        <f t="array" ref="G50">_xlfn.IFS(
F50 &lt;= 10, "Near",
F50 &lt;= 20, "Far",
TRUE, "Very Far")</f>
        <v>Near</v>
      </c>
      <c r="H50">
        <v>4</v>
      </c>
      <c r="I50" t="str">
        <f>_xlfn.XLOOKUP(H50,Lookup!C:C,Lookup!D:D)</f>
        <v>Master</v>
      </c>
      <c r="J50" t="s">
        <v>59</v>
      </c>
      <c r="K50">
        <v>1</v>
      </c>
      <c r="L50">
        <v>62</v>
      </c>
      <c r="M50">
        <v>1</v>
      </c>
      <c r="N50" t="str">
        <f>_xlfn.XLOOKUP(M50,Lookup!E:E,Lookup!F:F)</f>
        <v>Low</v>
      </c>
      <c r="O50" t="s">
        <v>46</v>
      </c>
      <c r="P50">
        <v>98</v>
      </c>
      <c r="Q50">
        <v>3</v>
      </c>
      <c r="R50" t="str">
        <f>_xlfn.XLOOKUP(Q50,Lookup!G:G,Lookup!H:H)</f>
        <v>High</v>
      </c>
      <c r="S50">
        <v>2</v>
      </c>
      <c r="T50" s="7" t="str">
        <f>_xlfn.XLOOKUP(S50,Lookup!A:A,Lookup!B:B)</f>
        <v>Junior</v>
      </c>
      <c r="U50" t="s">
        <v>40</v>
      </c>
      <c r="V50">
        <v>4</v>
      </c>
      <c r="W50" t="str">
        <f>_xlfn.XLOOKUP(V50,Lookup!I:I,Lookup!J:J)</f>
        <v>Very High</v>
      </c>
      <c r="X50" t="s">
        <v>41</v>
      </c>
      <c r="Y50">
        <v>5772</v>
      </c>
      <c r="Z50" t="str" cm="1">
        <f t="array" ref="Z50">_xlfn.IFS(Y50&lt;3000,"Low",Y50&lt;7000,"Medium",TRUE,"High")</f>
        <v>Medium</v>
      </c>
      <c r="AA50">
        <v>20445</v>
      </c>
      <c r="AB50">
        <v>4</v>
      </c>
      <c r="AC50" t="s">
        <v>42</v>
      </c>
      <c r="AD50" t="s">
        <v>35</v>
      </c>
      <c r="AE50">
        <v>21</v>
      </c>
      <c r="AF50">
        <v>4</v>
      </c>
      <c r="AG50" t="str">
        <f>_xlfn.XLOOKUP(AF50,Lookup!K:K,Lookup!L:L)</f>
        <v>Exceed Expect</v>
      </c>
      <c r="AH50">
        <v>3</v>
      </c>
      <c r="AI50" t="str">
        <f>LOOKUP(AH50,Lookup!M:M,Lookup!N:N)</f>
        <v>High</v>
      </c>
      <c r="AJ50">
        <v>80</v>
      </c>
      <c r="AK50">
        <v>0</v>
      </c>
      <c r="AL50" t="str">
        <f>_xlfn.XLOOKUP(AK50,Lookup!O:O,Lookup!P:P)</f>
        <v>None</v>
      </c>
      <c r="AM50">
        <v>14</v>
      </c>
      <c r="AN50" t="str" cm="1">
        <f t="array" ref="AN50">_xlfn.IFS(
AM50&lt;=5,"0-5",
AM50&lt;=10,"6-10",
AM50&lt;=20,"11-20",
TRUE,"20+")</f>
        <v>11-20</v>
      </c>
      <c r="AO50">
        <v>4</v>
      </c>
      <c r="AP50">
        <v>3</v>
      </c>
      <c r="AQ50" t="str">
        <f>_xlfn.XLOOKUP(AP50,Lookup!Q:Q,Lookup!R:R)</f>
        <v>Better</v>
      </c>
      <c r="AR50">
        <v>9</v>
      </c>
      <c r="AS50" t="str" cm="1">
        <f t="array" ref="AS50">_xlfn.IFS(
AR50 &lt;=1,"New Employee",
AR50 &lt;=3, "Early Career",
AR50 &lt;=7, "Experienced",
TRUE, "Veteran")</f>
        <v>Veteran</v>
      </c>
      <c r="AT50">
        <v>6</v>
      </c>
      <c r="AU50">
        <v>0</v>
      </c>
      <c r="AV50" t="str" cm="1">
        <f t="array" ref="AV50">_xlfn.IFS(
AU50=0,"Recently Promoted",
AU50&lt;=3, "Normal",
TRUE, "Long Time No Promotion")</f>
        <v>Recently Promoted</v>
      </c>
      <c r="AW50">
        <v>8</v>
      </c>
      <c r="AX50">
        <f>IF(COUNTIF(L50:$L$1471,L50)&gt;1,1,0)</f>
        <v>0</v>
      </c>
      <c r="BA50">
        <f t="shared" si="5"/>
        <v>0</v>
      </c>
      <c r="BC50">
        <f t="shared" si="6"/>
        <v>0</v>
      </c>
      <c r="BE50">
        <f t="shared" si="0"/>
        <v>0</v>
      </c>
      <c r="BG50">
        <f t="shared" si="1"/>
        <v>0</v>
      </c>
      <c r="BI50">
        <f t="shared" si="2"/>
        <v>0</v>
      </c>
      <c r="BR50" t="str" cm="1">
        <f t="array" ref="BR50">_xlfn.IFS(
A50&lt;=25,"18-25",
A50&lt;=35,"26-35",
A50&lt;=45,"36-45",
A50&lt;=59,"46-59",
TRUE,"60+")</f>
        <v>46-59</v>
      </c>
      <c r="BX50" t="b">
        <f t="shared" si="3"/>
        <v>1</v>
      </c>
      <c r="BY50" t="b">
        <f t="shared" si="4"/>
        <v>1</v>
      </c>
      <c r="BZ50" t="b">
        <f t="shared" si="7"/>
        <v>1</v>
      </c>
      <c r="CA50">
        <f>IF(tblemployee[[#This Row],[Attrition]]="Yes",1,0)</f>
        <v>0</v>
      </c>
      <c r="CB50">
        <f>IF(tblemployee[[#This Row],[OverTime]]="Yes",1,0)</f>
        <v>1</v>
      </c>
    </row>
    <row r="51" spans="1:80" hidden="1">
      <c r="A51">
        <v>35</v>
      </c>
      <c r="B51" t="s">
        <v>43</v>
      </c>
      <c r="C51" t="s">
        <v>36</v>
      </c>
      <c r="D51">
        <v>1229</v>
      </c>
      <c r="E51" t="s">
        <v>45</v>
      </c>
      <c r="F51">
        <v>8</v>
      </c>
      <c r="G51" t="str" cm="1">
        <f t="array" ref="G51">_xlfn.IFS(
F51 &lt;= 10, "Near",
F51 &lt;= 20, "Far",
TRUE, "Very Far")</f>
        <v>Near</v>
      </c>
      <c r="H51">
        <v>1</v>
      </c>
      <c r="I51" t="str">
        <f>_xlfn.XLOOKUP(H51,Lookup!C:C,Lookup!D:D)</f>
        <v>Below College</v>
      </c>
      <c r="J51" t="s">
        <v>38</v>
      </c>
      <c r="K51">
        <v>1</v>
      </c>
      <c r="L51">
        <v>63</v>
      </c>
      <c r="M51">
        <v>4</v>
      </c>
      <c r="N51" t="str">
        <f>_xlfn.XLOOKUP(M51,Lookup!E:E,Lookup!F:F)</f>
        <v>Very High</v>
      </c>
      <c r="O51" t="s">
        <v>46</v>
      </c>
      <c r="P51">
        <v>36</v>
      </c>
      <c r="Q51">
        <v>4</v>
      </c>
      <c r="R51" t="str">
        <f>_xlfn.XLOOKUP(Q51,Lookup!G:G,Lookup!H:H)</f>
        <v>Very High</v>
      </c>
      <c r="S51">
        <v>1</v>
      </c>
      <c r="T51" s="7" t="str">
        <f>_xlfn.XLOOKUP(S51,Lookup!A:A,Lookup!B:B)</f>
        <v>Entry Level</v>
      </c>
      <c r="U51" t="s">
        <v>50</v>
      </c>
      <c r="V51">
        <v>4</v>
      </c>
      <c r="W51" t="str">
        <f>_xlfn.XLOOKUP(V51,Lookup!I:I,Lookup!J:J)</f>
        <v>Very High</v>
      </c>
      <c r="X51" t="s">
        <v>48</v>
      </c>
      <c r="Y51">
        <v>2269</v>
      </c>
      <c r="Z51" t="str" cm="1">
        <f t="array" ref="Z51">_xlfn.IFS(Y51&lt;3000,"Low",Y51&lt;7000,"Medium",TRUE,"High")</f>
        <v>Low</v>
      </c>
      <c r="AA51">
        <v>4892</v>
      </c>
      <c r="AB51">
        <v>1</v>
      </c>
      <c r="AC51" t="s">
        <v>42</v>
      </c>
      <c r="AD51" t="s">
        <v>43</v>
      </c>
      <c r="AE51">
        <v>19</v>
      </c>
      <c r="AF51">
        <v>3</v>
      </c>
      <c r="AG51" t="str">
        <f>_xlfn.XLOOKUP(AF51,Lookup!K:K,Lookup!L:L)</f>
        <v>Meet Expect</v>
      </c>
      <c r="AH51">
        <v>4</v>
      </c>
      <c r="AI51" t="str">
        <f>LOOKUP(AH51,Lookup!M:M,Lookup!N:N)</f>
        <v>Very High</v>
      </c>
      <c r="AJ51">
        <v>80</v>
      </c>
      <c r="AK51">
        <v>0</v>
      </c>
      <c r="AL51" t="str">
        <f>_xlfn.XLOOKUP(AK51,Lookup!O:O,Lookup!P:P)</f>
        <v>None</v>
      </c>
      <c r="AM51">
        <v>1</v>
      </c>
      <c r="AN51" t="str" cm="1">
        <f t="array" ref="AN51">_xlfn.IFS(
AM51&lt;=5,"0-5",
AM51&lt;=10,"6-10",
AM51&lt;=20,"11-20",
TRUE,"20+")</f>
        <v>0-5</v>
      </c>
      <c r="AO51">
        <v>2</v>
      </c>
      <c r="AP51">
        <v>3</v>
      </c>
      <c r="AQ51" t="str">
        <f>_xlfn.XLOOKUP(AP51,Lookup!Q:Q,Lookup!R:R)</f>
        <v>Better</v>
      </c>
      <c r="AR51">
        <v>1</v>
      </c>
      <c r="AS51" t="str" cm="1">
        <f t="array" ref="AS51">_xlfn.IFS(
AR51 &lt;=1,"New Employee",
AR51 &lt;=3, "Early Career",
AR51 &lt;=7, "Experienced",
TRUE, "Veteran")</f>
        <v>New Employee</v>
      </c>
      <c r="AT51">
        <v>0</v>
      </c>
      <c r="AU51">
        <v>0</v>
      </c>
      <c r="AV51" t="str" cm="1">
        <f t="array" ref="AV51">_xlfn.IFS(
AU51=0,"Recently Promoted",
AU51&lt;=3, "Normal",
TRUE, "Long Time No Promotion")</f>
        <v>Recently Promoted</v>
      </c>
      <c r="AW51">
        <v>1</v>
      </c>
      <c r="AX51">
        <f>IF(COUNTIF(L51:$L$1471,L51)&gt;1,1,0)</f>
        <v>0</v>
      </c>
      <c r="BA51">
        <f t="shared" si="5"/>
        <v>0</v>
      </c>
      <c r="BC51">
        <f t="shared" si="6"/>
        <v>0</v>
      </c>
      <c r="BE51">
        <f t="shared" si="0"/>
        <v>0</v>
      </c>
      <c r="BG51">
        <f t="shared" si="1"/>
        <v>0</v>
      </c>
      <c r="BI51">
        <f t="shared" si="2"/>
        <v>0</v>
      </c>
      <c r="BR51" t="str" cm="1">
        <f t="array" ref="BR51">_xlfn.IFS(
A51&lt;=25,"18-25",
A51&lt;=35,"26-35",
A51&lt;=45,"36-45",
A51&lt;=59,"46-59",
TRUE,"60+")</f>
        <v>26-35</v>
      </c>
      <c r="BX51" t="b">
        <f t="shared" si="3"/>
        <v>1</v>
      </c>
      <c r="BY51" t="b">
        <f t="shared" si="4"/>
        <v>1</v>
      </c>
      <c r="BZ51" t="b">
        <f t="shared" si="7"/>
        <v>1</v>
      </c>
      <c r="CA51">
        <f>IF(tblemployee[[#This Row],[Attrition]]="Yes",1,0)</f>
        <v>0</v>
      </c>
      <c r="CB51">
        <f>IF(tblemployee[[#This Row],[OverTime]]="Yes",1,0)</f>
        <v>0</v>
      </c>
    </row>
    <row r="52" spans="1:80" hidden="1">
      <c r="A52">
        <v>48</v>
      </c>
      <c r="B52" t="s">
        <v>35</v>
      </c>
      <c r="C52" t="s">
        <v>36</v>
      </c>
      <c r="D52">
        <v>626</v>
      </c>
      <c r="E52" t="s">
        <v>45</v>
      </c>
      <c r="F52">
        <v>1</v>
      </c>
      <c r="G52" t="str" cm="1">
        <f t="array" ref="G52">_xlfn.IFS(
F52 &lt;= 10, "Near",
F52 &lt;= 20, "Far",
TRUE, "Very Far")</f>
        <v>Near</v>
      </c>
      <c r="H52">
        <v>2</v>
      </c>
      <c r="I52" t="str">
        <f>_xlfn.XLOOKUP(H52,Lookup!C:C,Lookup!D:D)</f>
        <v>College</v>
      </c>
      <c r="J52" t="s">
        <v>38</v>
      </c>
      <c r="K52">
        <v>1</v>
      </c>
      <c r="L52">
        <v>64</v>
      </c>
      <c r="M52">
        <v>1</v>
      </c>
      <c r="N52" t="str">
        <f>_xlfn.XLOOKUP(M52,Lookup!E:E,Lookup!F:F)</f>
        <v>Low</v>
      </c>
      <c r="O52" t="s">
        <v>46</v>
      </c>
      <c r="P52">
        <v>98</v>
      </c>
      <c r="Q52">
        <v>2</v>
      </c>
      <c r="R52" t="str">
        <f>_xlfn.XLOOKUP(Q52,Lookup!G:G,Lookup!H:H)</f>
        <v>Medium</v>
      </c>
      <c r="S52">
        <v>3</v>
      </c>
      <c r="T52" s="7" t="str">
        <f>_xlfn.XLOOKUP(S52,Lookup!A:A,Lookup!B:B)</f>
        <v>Senior</v>
      </c>
      <c r="U52" t="s">
        <v>50</v>
      </c>
      <c r="V52">
        <v>3</v>
      </c>
      <c r="W52" t="str">
        <f>_xlfn.XLOOKUP(V52,Lookup!I:I,Lookup!J:J)</f>
        <v>High</v>
      </c>
      <c r="X52" t="s">
        <v>41</v>
      </c>
      <c r="Y52">
        <v>5381</v>
      </c>
      <c r="Z52" t="str" cm="1">
        <f t="array" ref="Z52">_xlfn.IFS(Y52&lt;3000,"Low",Y52&lt;7000,"Medium",TRUE,"High")</f>
        <v>Medium</v>
      </c>
      <c r="AA52">
        <v>19294</v>
      </c>
      <c r="AB52">
        <v>9</v>
      </c>
      <c r="AC52" t="s">
        <v>42</v>
      </c>
      <c r="AD52" t="s">
        <v>35</v>
      </c>
      <c r="AE52">
        <v>13</v>
      </c>
      <c r="AF52">
        <v>3</v>
      </c>
      <c r="AG52" t="str">
        <f>_xlfn.XLOOKUP(AF52,Lookup!K:K,Lookup!L:L)</f>
        <v>Meet Expect</v>
      </c>
      <c r="AH52">
        <v>4</v>
      </c>
      <c r="AI52" t="str">
        <f>LOOKUP(AH52,Lookup!M:M,Lookup!N:N)</f>
        <v>Very High</v>
      </c>
      <c r="AJ52">
        <v>80</v>
      </c>
      <c r="AK52">
        <v>0</v>
      </c>
      <c r="AL52" t="str">
        <f>_xlfn.XLOOKUP(AK52,Lookup!O:O,Lookup!P:P)</f>
        <v>None</v>
      </c>
      <c r="AM52">
        <v>23</v>
      </c>
      <c r="AN52" t="str" cm="1">
        <f t="array" ref="AN52">_xlfn.IFS(
AM52&lt;=5,"0-5",
AM52&lt;=10,"6-10",
AM52&lt;=20,"11-20",
TRUE,"20+")</f>
        <v>20+</v>
      </c>
      <c r="AO52">
        <v>2</v>
      </c>
      <c r="AP52">
        <v>3</v>
      </c>
      <c r="AQ52" t="str">
        <f>_xlfn.XLOOKUP(AP52,Lookup!Q:Q,Lookup!R:R)</f>
        <v>Better</v>
      </c>
      <c r="AR52">
        <v>1</v>
      </c>
      <c r="AS52" t="str" cm="1">
        <f t="array" ref="AS52">_xlfn.IFS(
AR52 &lt;=1,"New Employee",
AR52 &lt;=3, "Early Career",
AR52 &lt;=7, "Experienced",
TRUE, "Veteran")</f>
        <v>New Employee</v>
      </c>
      <c r="AT52">
        <v>0</v>
      </c>
      <c r="AU52">
        <v>0</v>
      </c>
      <c r="AV52" t="str" cm="1">
        <f t="array" ref="AV52">_xlfn.IFS(
AU52=0,"Recently Promoted",
AU52&lt;=3, "Normal",
TRUE, "Long Time No Promotion")</f>
        <v>Recently Promoted</v>
      </c>
      <c r="AW52">
        <v>0</v>
      </c>
      <c r="AX52">
        <f>IF(COUNTIF(L52:$L$1471,L52)&gt;1,1,0)</f>
        <v>0</v>
      </c>
      <c r="BA52">
        <f t="shared" si="5"/>
        <v>0</v>
      </c>
      <c r="BC52">
        <f t="shared" si="6"/>
        <v>0</v>
      </c>
      <c r="BE52">
        <f t="shared" si="0"/>
        <v>0</v>
      </c>
      <c r="BG52">
        <f t="shared" si="1"/>
        <v>0</v>
      </c>
      <c r="BI52">
        <f t="shared" si="2"/>
        <v>0</v>
      </c>
      <c r="BR52" t="str" cm="1">
        <f t="array" ref="BR52">_xlfn.IFS(
A52&lt;=25,"18-25",
A52&lt;=35,"26-35",
A52&lt;=45,"36-45",
A52&lt;=59,"46-59",
TRUE,"60+")</f>
        <v>46-59</v>
      </c>
      <c r="BX52" t="b">
        <f t="shared" si="3"/>
        <v>1</v>
      </c>
      <c r="BY52" t="b">
        <f t="shared" si="4"/>
        <v>1</v>
      </c>
      <c r="BZ52" t="b">
        <f t="shared" si="7"/>
        <v>1</v>
      </c>
      <c r="CA52">
        <f>IF(tblemployee[[#This Row],[Attrition]]="Yes",1,0)</f>
        <v>1</v>
      </c>
      <c r="CB52">
        <f>IF(tblemployee[[#This Row],[OverTime]]="Yes",1,0)</f>
        <v>1</v>
      </c>
    </row>
    <row r="53" spans="1:80" hidden="1">
      <c r="A53">
        <v>28</v>
      </c>
      <c r="B53" t="s">
        <v>35</v>
      </c>
      <c r="C53" t="s">
        <v>36</v>
      </c>
      <c r="D53">
        <v>1434</v>
      </c>
      <c r="E53" t="s">
        <v>45</v>
      </c>
      <c r="F53">
        <v>5</v>
      </c>
      <c r="G53" t="str" cm="1">
        <f t="array" ref="G53">_xlfn.IFS(
F53 &lt;= 10, "Near",
F53 &lt;= 20, "Far",
TRUE, "Very Far")</f>
        <v>Near</v>
      </c>
      <c r="H53">
        <v>4</v>
      </c>
      <c r="I53" t="str">
        <f>_xlfn.XLOOKUP(H53,Lookup!C:C,Lookup!D:D)</f>
        <v>Master</v>
      </c>
      <c r="J53" t="s">
        <v>60</v>
      </c>
      <c r="K53">
        <v>1</v>
      </c>
      <c r="L53">
        <v>65</v>
      </c>
      <c r="M53">
        <v>3</v>
      </c>
      <c r="N53" t="str">
        <f>_xlfn.XLOOKUP(M53,Lookup!E:E,Lookup!F:F)</f>
        <v>High</v>
      </c>
      <c r="O53" t="s">
        <v>46</v>
      </c>
      <c r="P53">
        <v>50</v>
      </c>
      <c r="Q53">
        <v>3</v>
      </c>
      <c r="R53" t="str">
        <f>_xlfn.XLOOKUP(Q53,Lookup!G:G,Lookup!H:H)</f>
        <v>High</v>
      </c>
      <c r="S53">
        <v>1</v>
      </c>
      <c r="T53" s="7" t="str">
        <f>_xlfn.XLOOKUP(S53,Lookup!A:A,Lookup!B:B)</f>
        <v>Entry Level</v>
      </c>
      <c r="U53" t="s">
        <v>50</v>
      </c>
      <c r="V53">
        <v>3</v>
      </c>
      <c r="W53" t="str">
        <f>_xlfn.XLOOKUP(V53,Lookup!I:I,Lookup!J:J)</f>
        <v>High</v>
      </c>
      <c r="X53" t="s">
        <v>41</v>
      </c>
      <c r="Y53">
        <v>3441</v>
      </c>
      <c r="Z53" t="str" cm="1">
        <f t="array" ref="Z53">_xlfn.IFS(Y53&lt;3000,"Low",Y53&lt;7000,"Medium",TRUE,"High")</f>
        <v>Medium</v>
      </c>
      <c r="AA53">
        <v>11179</v>
      </c>
      <c r="AB53">
        <v>1</v>
      </c>
      <c r="AC53" t="s">
        <v>42</v>
      </c>
      <c r="AD53" t="s">
        <v>35</v>
      </c>
      <c r="AE53">
        <v>13</v>
      </c>
      <c r="AF53">
        <v>3</v>
      </c>
      <c r="AG53" t="str">
        <f>_xlfn.XLOOKUP(AF53,Lookup!K:K,Lookup!L:L)</f>
        <v>Meet Expect</v>
      </c>
      <c r="AH53">
        <v>3</v>
      </c>
      <c r="AI53" t="str">
        <f>LOOKUP(AH53,Lookup!M:M,Lookup!N:N)</f>
        <v>High</v>
      </c>
      <c r="AJ53">
        <v>80</v>
      </c>
      <c r="AK53">
        <v>0</v>
      </c>
      <c r="AL53" t="str">
        <f>_xlfn.XLOOKUP(AK53,Lookup!O:O,Lookup!P:P)</f>
        <v>None</v>
      </c>
      <c r="AM53">
        <v>2</v>
      </c>
      <c r="AN53" t="str" cm="1">
        <f t="array" ref="AN53">_xlfn.IFS(
AM53&lt;=5,"0-5",
AM53&lt;=10,"6-10",
AM53&lt;=20,"11-20",
TRUE,"20+")</f>
        <v>0-5</v>
      </c>
      <c r="AO53">
        <v>3</v>
      </c>
      <c r="AP53">
        <v>2</v>
      </c>
      <c r="AQ53" t="str">
        <f>_xlfn.XLOOKUP(AP53,Lookup!Q:Q,Lookup!R:R)</f>
        <v>Good</v>
      </c>
      <c r="AR53">
        <v>2</v>
      </c>
      <c r="AS53" t="str" cm="1">
        <f t="array" ref="AS53">_xlfn.IFS(
AR53 &lt;=1,"New Employee",
AR53 &lt;=3, "Early Career",
AR53 &lt;=7, "Experienced",
TRUE, "Veteran")</f>
        <v>Early Career</v>
      </c>
      <c r="AT53">
        <v>2</v>
      </c>
      <c r="AU53">
        <v>2</v>
      </c>
      <c r="AV53" t="str" cm="1">
        <f t="array" ref="AV53">_xlfn.IFS(
AU53=0,"Recently Promoted",
AU53&lt;=3, "Normal",
TRUE, "Long Time No Promotion")</f>
        <v>Normal</v>
      </c>
      <c r="AW53">
        <v>2</v>
      </c>
      <c r="AX53">
        <f>IF(COUNTIF(L53:$L$1471,L53)&gt;1,1,0)</f>
        <v>0</v>
      </c>
      <c r="BA53">
        <f t="shared" si="5"/>
        <v>0</v>
      </c>
      <c r="BC53">
        <f t="shared" si="6"/>
        <v>0</v>
      </c>
      <c r="BE53">
        <f t="shared" si="0"/>
        <v>0</v>
      </c>
      <c r="BG53">
        <f t="shared" si="1"/>
        <v>0</v>
      </c>
      <c r="BI53">
        <f t="shared" si="2"/>
        <v>0</v>
      </c>
      <c r="BR53" t="str" cm="1">
        <f t="array" ref="BR53">_xlfn.IFS(
A53&lt;=25,"18-25",
A53&lt;=35,"26-35",
A53&lt;=45,"36-45",
A53&lt;=59,"46-59",
TRUE,"60+")</f>
        <v>26-35</v>
      </c>
      <c r="BX53" t="b">
        <f t="shared" si="3"/>
        <v>1</v>
      </c>
      <c r="BY53" t="b">
        <f t="shared" si="4"/>
        <v>1</v>
      </c>
      <c r="BZ53" t="b">
        <f t="shared" si="7"/>
        <v>1</v>
      </c>
      <c r="CA53">
        <f>IF(tblemployee[[#This Row],[Attrition]]="Yes",1,0)</f>
        <v>1</v>
      </c>
      <c r="CB53">
        <f>IF(tblemployee[[#This Row],[OverTime]]="Yes",1,0)</f>
        <v>1</v>
      </c>
    </row>
    <row r="54" spans="1:80" hidden="1">
      <c r="A54">
        <v>44</v>
      </c>
      <c r="B54" t="s">
        <v>43</v>
      </c>
      <c r="C54" t="s">
        <v>36</v>
      </c>
      <c r="D54">
        <v>1488</v>
      </c>
      <c r="E54" t="s">
        <v>37</v>
      </c>
      <c r="F54">
        <v>1</v>
      </c>
      <c r="G54" t="str" cm="1">
        <f t="array" ref="G54">_xlfn.IFS(
F54 &lt;= 10, "Near",
F54 &lt;= 20, "Far",
TRUE, "Very Far")</f>
        <v>Near</v>
      </c>
      <c r="H54">
        <v>5</v>
      </c>
      <c r="I54" t="str">
        <f>_xlfn.XLOOKUP(H54,Lookup!C:C,Lookup!D:D)</f>
        <v>Doctor</v>
      </c>
      <c r="J54" t="s">
        <v>59</v>
      </c>
      <c r="K54">
        <v>1</v>
      </c>
      <c r="L54">
        <v>68</v>
      </c>
      <c r="M54">
        <v>2</v>
      </c>
      <c r="N54" t="str">
        <f>_xlfn.XLOOKUP(M54,Lookup!E:E,Lookup!F:F)</f>
        <v>Medium</v>
      </c>
      <c r="O54" t="s">
        <v>39</v>
      </c>
      <c r="P54">
        <v>75</v>
      </c>
      <c r="Q54">
        <v>3</v>
      </c>
      <c r="R54" t="str">
        <f>_xlfn.XLOOKUP(Q54,Lookup!G:G,Lookup!H:H)</f>
        <v>High</v>
      </c>
      <c r="S54">
        <v>2</v>
      </c>
      <c r="T54" s="7" t="str">
        <f>_xlfn.XLOOKUP(S54,Lookup!A:A,Lookup!B:B)</f>
        <v>Junior</v>
      </c>
      <c r="U54" t="s">
        <v>40</v>
      </c>
      <c r="V54">
        <v>1</v>
      </c>
      <c r="W54" t="str">
        <f>_xlfn.XLOOKUP(V54,Lookup!I:I,Lookup!J:J)</f>
        <v>Low</v>
      </c>
      <c r="X54" t="s">
        <v>52</v>
      </c>
      <c r="Y54">
        <v>5454</v>
      </c>
      <c r="Z54" t="str" cm="1">
        <f t="array" ref="Z54">_xlfn.IFS(Y54&lt;3000,"Low",Y54&lt;7000,"Medium",TRUE,"High")</f>
        <v>Medium</v>
      </c>
      <c r="AA54">
        <v>4009</v>
      </c>
      <c r="AB54">
        <v>5</v>
      </c>
      <c r="AC54" t="s">
        <v>42</v>
      </c>
      <c r="AD54" t="s">
        <v>35</v>
      </c>
      <c r="AE54">
        <v>21</v>
      </c>
      <c r="AF54">
        <v>4</v>
      </c>
      <c r="AG54" t="str">
        <f>_xlfn.XLOOKUP(AF54,Lookup!K:K,Lookup!L:L)</f>
        <v>Exceed Expect</v>
      </c>
      <c r="AH54">
        <v>3</v>
      </c>
      <c r="AI54" t="str">
        <f>LOOKUP(AH54,Lookup!M:M,Lookup!N:N)</f>
        <v>High</v>
      </c>
      <c r="AJ54">
        <v>80</v>
      </c>
      <c r="AK54">
        <v>1</v>
      </c>
      <c r="AL54" t="str">
        <f>_xlfn.XLOOKUP(AK54,Lookup!O:O,Lookup!P:P)</f>
        <v>Basic</v>
      </c>
      <c r="AM54">
        <v>9</v>
      </c>
      <c r="AN54" t="str" cm="1">
        <f t="array" ref="AN54">_xlfn.IFS(
AM54&lt;=5,"0-5",
AM54&lt;=10,"6-10",
AM54&lt;=20,"11-20",
TRUE,"20+")</f>
        <v>6-10</v>
      </c>
      <c r="AO54">
        <v>2</v>
      </c>
      <c r="AP54">
        <v>2</v>
      </c>
      <c r="AQ54" t="str">
        <f>_xlfn.XLOOKUP(AP54,Lookup!Q:Q,Lookup!R:R)</f>
        <v>Good</v>
      </c>
      <c r="AR54">
        <v>4</v>
      </c>
      <c r="AS54" t="str" cm="1">
        <f t="array" ref="AS54">_xlfn.IFS(
AR54 &lt;=1,"New Employee",
AR54 &lt;=3, "Early Career",
AR54 &lt;=7, "Experienced",
TRUE, "Veteran")</f>
        <v>Experienced</v>
      </c>
      <c r="AT54">
        <v>3</v>
      </c>
      <c r="AU54">
        <v>1</v>
      </c>
      <c r="AV54" t="str" cm="1">
        <f t="array" ref="AV54">_xlfn.IFS(
AU54=0,"Recently Promoted",
AU54&lt;=3, "Normal",
TRUE, "Long Time No Promotion")</f>
        <v>Normal</v>
      </c>
      <c r="AW54">
        <v>3</v>
      </c>
      <c r="AX54">
        <f>IF(COUNTIF(L54:$L$1471,L54)&gt;1,1,0)</f>
        <v>0</v>
      </c>
      <c r="BA54">
        <f t="shared" si="5"/>
        <v>0</v>
      </c>
      <c r="BC54">
        <f t="shared" si="6"/>
        <v>0</v>
      </c>
      <c r="BE54">
        <f t="shared" si="0"/>
        <v>0</v>
      </c>
      <c r="BG54">
        <f t="shared" si="1"/>
        <v>0</v>
      </c>
      <c r="BI54">
        <f t="shared" si="2"/>
        <v>0</v>
      </c>
      <c r="BR54" t="str" cm="1">
        <f t="array" ref="BR54">_xlfn.IFS(
A54&lt;=25,"18-25",
A54&lt;=35,"26-35",
A54&lt;=45,"36-45",
A54&lt;=59,"46-59",
TRUE,"60+")</f>
        <v>36-45</v>
      </c>
      <c r="BX54" t="b">
        <f t="shared" si="3"/>
        <v>1</v>
      </c>
      <c r="BY54" t="b">
        <f t="shared" si="4"/>
        <v>1</v>
      </c>
      <c r="BZ54" t="b">
        <f t="shared" si="7"/>
        <v>1</v>
      </c>
      <c r="CA54">
        <f>IF(tblemployee[[#This Row],[Attrition]]="Yes",1,0)</f>
        <v>0</v>
      </c>
      <c r="CB54">
        <f>IF(tblemployee[[#This Row],[OverTime]]="Yes",1,0)</f>
        <v>1</v>
      </c>
    </row>
    <row r="55" spans="1:80" hidden="1">
      <c r="A55">
        <v>35</v>
      </c>
      <c r="B55" t="s">
        <v>43</v>
      </c>
      <c r="C55" t="s">
        <v>55</v>
      </c>
      <c r="D55">
        <v>1097</v>
      </c>
      <c r="E55" t="s">
        <v>45</v>
      </c>
      <c r="F55">
        <v>11</v>
      </c>
      <c r="G55" t="str" cm="1">
        <f t="array" ref="G55">_xlfn.IFS(
F55 &lt;= 10, "Near",
F55 &lt;= 20, "Far",
TRUE, "Very Far")</f>
        <v>Far</v>
      </c>
      <c r="H55">
        <v>2</v>
      </c>
      <c r="I55" t="str">
        <f>_xlfn.XLOOKUP(H55,Lookup!C:C,Lookup!D:D)</f>
        <v>College</v>
      </c>
      <c r="J55" t="s">
        <v>51</v>
      </c>
      <c r="K55">
        <v>1</v>
      </c>
      <c r="L55">
        <v>70</v>
      </c>
      <c r="M55">
        <v>3</v>
      </c>
      <c r="N55" t="str">
        <f>_xlfn.XLOOKUP(M55,Lookup!E:E,Lookup!F:F)</f>
        <v>High</v>
      </c>
      <c r="O55" t="s">
        <v>46</v>
      </c>
      <c r="P55">
        <v>79</v>
      </c>
      <c r="Q55">
        <v>2</v>
      </c>
      <c r="R55" t="str">
        <f>_xlfn.XLOOKUP(Q55,Lookup!G:G,Lookup!H:H)</f>
        <v>Medium</v>
      </c>
      <c r="S55">
        <v>3</v>
      </c>
      <c r="T55" s="7" t="str">
        <f>_xlfn.XLOOKUP(S55,Lookup!A:A,Lookup!B:B)</f>
        <v>Senior</v>
      </c>
      <c r="U55" t="s">
        <v>54</v>
      </c>
      <c r="V55">
        <v>1</v>
      </c>
      <c r="W55" t="str">
        <f>_xlfn.XLOOKUP(V55,Lookup!I:I,Lookup!J:J)</f>
        <v>Low</v>
      </c>
      <c r="X55" t="s">
        <v>48</v>
      </c>
      <c r="Y55">
        <v>9884</v>
      </c>
      <c r="Z55" t="str" cm="1">
        <f t="array" ref="Z55">_xlfn.IFS(Y55&lt;3000,"Low",Y55&lt;7000,"Medium",TRUE,"High")</f>
        <v>High</v>
      </c>
      <c r="AA55">
        <v>8302</v>
      </c>
      <c r="AB55">
        <v>2</v>
      </c>
      <c r="AC55" t="s">
        <v>42</v>
      </c>
      <c r="AD55" t="s">
        <v>35</v>
      </c>
      <c r="AE55">
        <v>13</v>
      </c>
      <c r="AF55">
        <v>3</v>
      </c>
      <c r="AG55" t="str">
        <f>_xlfn.XLOOKUP(AF55,Lookup!K:K,Lookup!L:L)</f>
        <v>Meet Expect</v>
      </c>
      <c r="AH55">
        <v>3</v>
      </c>
      <c r="AI55" t="str">
        <f>LOOKUP(AH55,Lookup!M:M,Lookup!N:N)</f>
        <v>High</v>
      </c>
      <c r="AJ55">
        <v>80</v>
      </c>
      <c r="AK55">
        <v>1</v>
      </c>
      <c r="AL55" t="str">
        <f>_xlfn.XLOOKUP(AK55,Lookup!O:O,Lookup!P:P)</f>
        <v>Basic</v>
      </c>
      <c r="AM55">
        <v>10</v>
      </c>
      <c r="AN55" t="str" cm="1">
        <f t="array" ref="AN55">_xlfn.IFS(
AM55&lt;=5,"0-5",
AM55&lt;=10,"6-10",
AM55&lt;=20,"11-20",
TRUE,"20+")</f>
        <v>6-10</v>
      </c>
      <c r="AO55">
        <v>3</v>
      </c>
      <c r="AP55">
        <v>3</v>
      </c>
      <c r="AQ55" t="str">
        <f>_xlfn.XLOOKUP(AP55,Lookup!Q:Q,Lookup!R:R)</f>
        <v>Better</v>
      </c>
      <c r="AR55">
        <v>4</v>
      </c>
      <c r="AS55" t="str" cm="1">
        <f t="array" ref="AS55">_xlfn.IFS(
AR55 &lt;=1,"New Employee",
AR55 &lt;=3, "Early Career",
AR55 &lt;=7, "Experienced",
TRUE, "Veteran")</f>
        <v>Experienced</v>
      </c>
      <c r="AT55">
        <v>0</v>
      </c>
      <c r="AU55">
        <v>2</v>
      </c>
      <c r="AV55" t="str" cm="1">
        <f t="array" ref="AV55">_xlfn.IFS(
AU55=0,"Recently Promoted",
AU55&lt;=3, "Normal",
TRUE, "Long Time No Promotion")</f>
        <v>Normal</v>
      </c>
      <c r="AW55">
        <v>3</v>
      </c>
      <c r="AX55">
        <f>IF(COUNTIF(L55:$L$1471,L55)&gt;1,1,0)</f>
        <v>0</v>
      </c>
      <c r="BA55">
        <f t="shared" si="5"/>
        <v>0</v>
      </c>
      <c r="BC55">
        <f t="shared" si="6"/>
        <v>0</v>
      </c>
      <c r="BE55">
        <f t="shared" si="0"/>
        <v>0</v>
      </c>
      <c r="BG55">
        <f t="shared" si="1"/>
        <v>0</v>
      </c>
      <c r="BI55">
        <f t="shared" si="2"/>
        <v>0</v>
      </c>
      <c r="BR55" t="str" cm="1">
        <f t="array" ref="BR55">_xlfn.IFS(
A55&lt;=25,"18-25",
A55&lt;=35,"26-35",
A55&lt;=45,"36-45",
A55&lt;=59,"46-59",
TRUE,"60+")</f>
        <v>26-35</v>
      </c>
      <c r="BX55" t="b">
        <f t="shared" si="3"/>
        <v>1</v>
      </c>
      <c r="BY55" t="b">
        <f t="shared" si="4"/>
        <v>1</v>
      </c>
      <c r="BZ55" t="b">
        <f t="shared" si="7"/>
        <v>1</v>
      </c>
      <c r="CA55">
        <f>IF(tblemployee[[#This Row],[Attrition]]="Yes",1,0)</f>
        <v>0</v>
      </c>
      <c r="CB55">
        <f>IF(tblemployee[[#This Row],[OverTime]]="Yes",1,0)</f>
        <v>1</v>
      </c>
    </row>
    <row r="56" spans="1:80" hidden="1">
      <c r="A56">
        <v>26</v>
      </c>
      <c r="B56" t="s">
        <v>43</v>
      </c>
      <c r="C56" t="s">
        <v>36</v>
      </c>
      <c r="D56">
        <v>1443</v>
      </c>
      <c r="E56" t="s">
        <v>37</v>
      </c>
      <c r="F56">
        <v>23</v>
      </c>
      <c r="G56" t="str" cm="1">
        <f t="array" ref="G56">_xlfn.IFS(
F56 &lt;= 10, "Near",
F56 &lt;= 20, "Far",
TRUE, "Very Far")</f>
        <v>Very Far</v>
      </c>
      <c r="H56">
        <v>3</v>
      </c>
      <c r="I56" t="str">
        <f>_xlfn.XLOOKUP(H56,Lookup!C:C,Lookup!D:D)</f>
        <v>Bachelor</v>
      </c>
      <c r="J56" t="s">
        <v>59</v>
      </c>
      <c r="K56">
        <v>1</v>
      </c>
      <c r="L56">
        <v>72</v>
      </c>
      <c r="M56">
        <v>3</v>
      </c>
      <c r="N56" t="str">
        <f>_xlfn.XLOOKUP(M56,Lookup!E:E,Lookup!F:F)</f>
        <v>High</v>
      </c>
      <c r="O56" t="s">
        <v>39</v>
      </c>
      <c r="P56">
        <v>47</v>
      </c>
      <c r="Q56">
        <v>2</v>
      </c>
      <c r="R56" t="str">
        <f>_xlfn.XLOOKUP(Q56,Lookup!G:G,Lookup!H:H)</f>
        <v>Medium</v>
      </c>
      <c r="S56">
        <v>2</v>
      </c>
      <c r="T56" s="7" t="str">
        <f>_xlfn.XLOOKUP(S56,Lookup!A:A,Lookup!B:B)</f>
        <v>Junior</v>
      </c>
      <c r="U56" t="s">
        <v>40</v>
      </c>
      <c r="V56">
        <v>4</v>
      </c>
      <c r="W56" t="str">
        <f>_xlfn.XLOOKUP(V56,Lookup!I:I,Lookup!J:J)</f>
        <v>Very High</v>
      </c>
      <c r="X56" t="s">
        <v>48</v>
      </c>
      <c r="Y56">
        <v>4157</v>
      </c>
      <c r="Z56" t="str" cm="1">
        <f t="array" ref="Z56">_xlfn.IFS(Y56&lt;3000,"Low",Y56&lt;7000,"Medium",TRUE,"High")</f>
        <v>Medium</v>
      </c>
      <c r="AA56">
        <v>21436</v>
      </c>
      <c r="AB56">
        <v>7</v>
      </c>
      <c r="AC56" t="s">
        <v>42</v>
      </c>
      <c r="AD56" t="s">
        <v>35</v>
      </c>
      <c r="AE56">
        <v>19</v>
      </c>
      <c r="AF56">
        <v>3</v>
      </c>
      <c r="AG56" t="str">
        <f>_xlfn.XLOOKUP(AF56,Lookup!K:K,Lookup!L:L)</f>
        <v>Meet Expect</v>
      </c>
      <c r="AH56">
        <v>3</v>
      </c>
      <c r="AI56" t="str">
        <f>LOOKUP(AH56,Lookup!M:M,Lookup!N:N)</f>
        <v>High</v>
      </c>
      <c r="AJ56">
        <v>80</v>
      </c>
      <c r="AK56">
        <v>1</v>
      </c>
      <c r="AL56" t="str">
        <f>_xlfn.XLOOKUP(AK56,Lookup!O:O,Lookup!P:P)</f>
        <v>Basic</v>
      </c>
      <c r="AM56">
        <v>5</v>
      </c>
      <c r="AN56" t="str" cm="1">
        <f t="array" ref="AN56">_xlfn.IFS(
AM56&lt;=5,"0-5",
AM56&lt;=10,"6-10",
AM56&lt;=20,"11-20",
TRUE,"20+")</f>
        <v>0-5</v>
      </c>
      <c r="AO56">
        <v>2</v>
      </c>
      <c r="AP56">
        <v>2</v>
      </c>
      <c r="AQ56" t="str">
        <f>_xlfn.XLOOKUP(AP56,Lookup!Q:Q,Lookup!R:R)</f>
        <v>Good</v>
      </c>
      <c r="AR56">
        <v>2</v>
      </c>
      <c r="AS56" t="str" cm="1">
        <f t="array" ref="AS56">_xlfn.IFS(
AR56 &lt;=1,"New Employee",
AR56 &lt;=3, "Early Career",
AR56 &lt;=7, "Experienced",
TRUE, "Veteran")</f>
        <v>Early Career</v>
      </c>
      <c r="AT56">
        <v>2</v>
      </c>
      <c r="AU56">
        <v>0</v>
      </c>
      <c r="AV56" t="str" cm="1">
        <f t="array" ref="AV56">_xlfn.IFS(
AU56=0,"Recently Promoted",
AU56&lt;=3, "Normal",
TRUE, "Long Time No Promotion")</f>
        <v>Recently Promoted</v>
      </c>
      <c r="AW56">
        <v>0</v>
      </c>
      <c r="AX56">
        <f>IF(COUNTIF(L56:$L$1471,L56)&gt;1,1,0)</f>
        <v>0</v>
      </c>
      <c r="BA56">
        <f t="shared" si="5"/>
        <v>0</v>
      </c>
      <c r="BC56">
        <f t="shared" si="6"/>
        <v>0</v>
      </c>
      <c r="BE56">
        <f t="shared" si="0"/>
        <v>0</v>
      </c>
      <c r="BG56">
        <f t="shared" si="1"/>
        <v>0</v>
      </c>
      <c r="BI56">
        <f t="shared" si="2"/>
        <v>0</v>
      </c>
      <c r="BR56" t="str" cm="1">
        <f t="array" ref="BR56">_xlfn.IFS(
A56&lt;=25,"18-25",
A56&lt;=35,"26-35",
A56&lt;=45,"36-45",
A56&lt;=59,"46-59",
TRUE,"60+")</f>
        <v>26-35</v>
      </c>
      <c r="BX56" t="b">
        <f t="shared" si="3"/>
        <v>1</v>
      </c>
      <c r="BY56" t="b">
        <f t="shared" si="4"/>
        <v>1</v>
      </c>
      <c r="BZ56" t="b">
        <f t="shared" si="7"/>
        <v>1</v>
      </c>
      <c r="CA56">
        <f>IF(tblemployee[[#This Row],[Attrition]]="Yes",1,0)</f>
        <v>0</v>
      </c>
      <c r="CB56">
        <f>IF(tblemployee[[#This Row],[OverTime]]="Yes",1,0)</f>
        <v>1</v>
      </c>
    </row>
    <row r="57" spans="1:80" hidden="1">
      <c r="A57">
        <v>33</v>
      </c>
      <c r="B57" t="s">
        <v>43</v>
      </c>
      <c r="C57" t="s">
        <v>44</v>
      </c>
      <c r="D57">
        <v>515</v>
      </c>
      <c r="E57" t="s">
        <v>45</v>
      </c>
      <c r="F57">
        <v>1</v>
      </c>
      <c r="G57" t="str" cm="1">
        <f t="array" ref="G57">_xlfn.IFS(
F57 &lt;= 10, "Near",
F57 &lt;= 20, "Far",
TRUE, "Very Far")</f>
        <v>Near</v>
      </c>
      <c r="H57">
        <v>2</v>
      </c>
      <c r="I57" t="str">
        <f>_xlfn.XLOOKUP(H57,Lookup!C:C,Lookup!D:D)</f>
        <v>College</v>
      </c>
      <c r="J57" t="s">
        <v>38</v>
      </c>
      <c r="K57">
        <v>1</v>
      </c>
      <c r="L57">
        <v>73</v>
      </c>
      <c r="M57">
        <v>1</v>
      </c>
      <c r="N57" t="str">
        <f>_xlfn.XLOOKUP(M57,Lookup!E:E,Lookup!F:F)</f>
        <v>Low</v>
      </c>
      <c r="O57" t="s">
        <v>39</v>
      </c>
      <c r="P57">
        <v>98</v>
      </c>
      <c r="Q57">
        <v>3</v>
      </c>
      <c r="R57" t="str">
        <f>_xlfn.XLOOKUP(Q57,Lookup!G:G,Lookup!H:H)</f>
        <v>High</v>
      </c>
      <c r="S57">
        <v>3</v>
      </c>
      <c r="T57" s="7" t="str">
        <f>_xlfn.XLOOKUP(S57,Lookup!A:A,Lookup!B:B)</f>
        <v>Senior</v>
      </c>
      <c r="U57" t="s">
        <v>58</v>
      </c>
      <c r="V57">
        <v>4</v>
      </c>
      <c r="W57" t="str">
        <f>_xlfn.XLOOKUP(V57,Lookup!I:I,Lookup!J:J)</f>
        <v>Very High</v>
      </c>
      <c r="X57" t="s">
        <v>41</v>
      </c>
      <c r="Y57">
        <v>13458</v>
      </c>
      <c r="Z57" t="str" cm="1">
        <f t="array" ref="Z57">_xlfn.IFS(Y57&lt;3000,"Low",Y57&lt;7000,"Medium",TRUE,"High")</f>
        <v>High</v>
      </c>
      <c r="AA57">
        <v>15146</v>
      </c>
      <c r="AB57">
        <v>1</v>
      </c>
      <c r="AC57" t="s">
        <v>42</v>
      </c>
      <c r="AD57" t="s">
        <v>35</v>
      </c>
      <c r="AE57">
        <v>12</v>
      </c>
      <c r="AF57">
        <v>3</v>
      </c>
      <c r="AG57" t="str">
        <f>_xlfn.XLOOKUP(AF57,Lookup!K:K,Lookup!L:L)</f>
        <v>Meet Expect</v>
      </c>
      <c r="AH57">
        <v>3</v>
      </c>
      <c r="AI57" t="str">
        <f>LOOKUP(AH57,Lookup!M:M,Lookup!N:N)</f>
        <v>High</v>
      </c>
      <c r="AJ57">
        <v>80</v>
      </c>
      <c r="AK57">
        <v>0</v>
      </c>
      <c r="AL57" t="str">
        <f>_xlfn.XLOOKUP(AK57,Lookup!O:O,Lookup!P:P)</f>
        <v>None</v>
      </c>
      <c r="AM57">
        <v>15</v>
      </c>
      <c r="AN57" t="str" cm="1">
        <f t="array" ref="AN57">_xlfn.IFS(
AM57&lt;=5,"0-5",
AM57&lt;=10,"6-10",
AM57&lt;=20,"11-20",
TRUE,"20+")</f>
        <v>11-20</v>
      </c>
      <c r="AO57">
        <v>1</v>
      </c>
      <c r="AP57">
        <v>3</v>
      </c>
      <c r="AQ57" t="str">
        <f>_xlfn.XLOOKUP(AP57,Lookup!Q:Q,Lookup!R:R)</f>
        <v>Better</v>
      </c>
      <c r="AR57">
        <v>15</v>
      </c>
      <c r="AS57" t="str" cm="1">
        <f t="array" ref="AS57">_xlfn.IFS(
AR57 &lt;=1,"New Employee",
AR57 &lt;=3, "Early Career",
AR57 &lt;=7, "Experienced",
TRUE, "Veteran")</f>
        <v>Veteran</v>
      </c>
      <c r="AT57">
        <v>14</v>
      </c>
      <c r="AU57">
        <v>8</v>
      </c>
      <c r="AV57" t="str" cm="1">
        <f t="array" ref="AV57">_xlfn.IFS(
AU57=0,"Recently Promoted",
AU57&lt;=3, "Normal",
TRUE, "Long Time No Promotion")</f>
        <v>Long Time No Promotion</v>
      </c>
      <c r="AW57">
        <v>12</v>
      </c>
      <c r="AX57">
        <f>IF(COUNTIF(L57:$L$1471,L57)&gt;1,1,0)</f>
        <v>0</v>
      </c>
      <c r="BA57">
        <f t="shared" si="5"/>
        <v>0</v>
      </c>
      <c r="BC57">
        <f t="shared" si="6"/>
        <v>0</v>
      </c>
      <c r="BE57">
        <f t="shared" si="0"/>
        <v>0</v>
      </c>
      <c r="BG57">
        <f t="shared" si="1"/>
        <v>0</v>
      </c>
      <c r="BI57">
        <f t="shared" si="2"/>
        <v>0</v>
      </c>
      <c r="BR57" t="str" cm="1">
        <f t="array" ref="BR57">_xlfn.IFS(
A57&lt;=25,"18-25",
A57&lt;=35,"26-35",
A57&lt;=45,"36-45",
A57&lt;=59,"46-59",
TRUE,"60+")</f>
        <v>26-35</v>
      </c>
      <c r="BX57" t="b">
        <f t="shared" si="3"/>
        <v>1</v>
      </c>
      <c r="BY57" t="b">
        <f t="shared" si="4"/>
        <v>1</v>
      </c>
      <c r="BZ57" t="b">
        <f t="shared" si="7"/>
        <v>1</v>
      </c>
      <c r="CA57">
        <f>IF(tblemployee[[#This Row],[Attrition]]="Yes",1,0)</f>
        <v>0</v>
      </c>
      <c r="CB57">
        <f>IF(tblemployee[[#This Row],[OverTime]]="Yes",1,0)</f>
        <v>1</v>
      </c>
    </row>
    <row r="58" spans="1:80" hidden="1">
      <c r="A58">
        <v>35</v>
      </c>
      <c r="B58" t="s">
        <v>43</v>
      </c>
      <c r="C58" t="s">
        <v>44</v>
      </c>
      <c r="D58">
        <v>853</v>
      </c>
      <c r="E58" t="s">
        <v>37</v>
      </c>
      <c r="F58">
        <v>18</v>
      </c>
      <c r="G58" t="str" cm="1">
        <f t="array" ref="G58">_xlfn.IFS(
F58 &lt;= 10, "Near",
F58 &lt;= 20, "Far",
TRUE, "Very Far")</f>
        <v>Far</v>
      </c>
      <c r="H58">
        <v>5</v>
      </c>
      <c r="I58" t="str">
        <f>_xlfn.XLOOKUP(H58,Lookup!C:C,Lookup!D:D)</f>
        <v>Doctor</v>
      </c>
      <c r="J58" t="s">
        <v>38</v>
      </c>
      <c r="K58">
        <v>1</v>
      </c>
      <c r="L58">
        <v>74</v>
      </c>
      <c r="M58">
        <v>2</v>
      </c>
      <c r="N58" t="str">
        <f>_xlfn.XLOOKUP(M58,Lookup!E:E,Lookup!F:F)</f>
        <v>Medium</v>
      </c>
      <c r="O58" t="s">
        <v>46</v>
      </c>
      <c r="P58">
        <v>71</v>
      </c>
      <c r="Q58">
        <v>3</v>
      </c>
      <c r="R58" t="str">
        <f>_xlfn.XLOOKUP(Q58,Lookup!G:G,Lookup!H:H)</f>
        <v>High</v>
      </c>
      <c r="S58">
        <v>3</v>
      </c>
      <c r="T58" s="7" t="str">
        <f>_xlfn.XLOOKUP(S58,Lookup!A:A,Lookup!B:B)</f>
        <v>Senior</v>
      </c>
      <c r="U58" t="s">
        <v>40</v>
      </c>
      <c r="V58">
        <v>1</v>
      </c>
      <c r="W58" t="str">
        <f>_xlfn.XLOOKUP(V58,Lookup!I:I,Lookup!J:J)</f>
        <v>Low</v>
      </c>
      <c r="X58" t="s">
        <v>48</v>
      </c>
      <c r="Y58">
        <v>9069</v>
      </c>
      <c r="Z58" t="str" cm="1">
        <f t="array" ref="Z58">_xlfn.IFS(Y58&lt;3000,"Low",Y58&lt;7000,"Medium",TRUE,"High")</f>
        <v>High</v>
      </c>
      <c r="AA58">
        <v>11031</v>
      </c>
      <c r="AB58">
        <v>1</v>
      </c>
      <c r="AC58" t="s">
        <v>42</v>
      </c>
      <c r="AD58" t="s">
        <v>43</v>
      </c>
      <c r="AE58">
        <v>22</v>
      </c>
      <c r="AF58">
        <v>4</v>
      </c>
      <c r="AG58" t="str">
        <f>_xlfn.XLOOKUP(AF58,Lookup!K:K,Lookup!L:L)</f>
        <v>Exceed Expect</v>
      </c>
      <c r="AH58">
        <v>4</v>
      </c>
      <c r="AI58" t="str">
        <f>LOOKUP(AH58,Lookup!M:M,Lookup!N:N)</f>
        <v>Very High</v>
      </c>
      <c r="AJ58">
        <v>80</v>
      </c>
      <c r="AK58">
        <v>1</v>
      </c>
      <c r="AL58" t="str">
        <f>_xlfn.XLOOKUP(AK58,Lookup!O:O,Lookup!P:P)</f>
        <v>Basic</v>
      </c>
      <c r="AM58">
        <v>9</v>
      </c>
      <c r="AN58" t="str" cm="1">
        <f t="array" ref="AN58">_xlfn.IFS(
AM58&lt;=5,"0-5",
AM58&lt;=10,"6-10",
AM58&lt;=20,"11-20",
TRUE,"20+")</f>
        <v>6-10</v>
      </c>
      <c r="AO58">
        <v>3</v>
      </c>
      <c r="AP58">
        <v>2</v>
      </c>
      <c r="AQ58" t="str">
        <f>_xlfn.XLOOKUP(AP58,Lookup!Q:Q,Lookup!R:R)</f>
        <v>Good</v>
      </c>
      <c r="AR58">
        <v>9</v>
      </c>
      <c r="AS58" t="str" cm="1">
        <f t="array" ref="AS58">_xlfn.IFS(
AR58 &lt;=1,"New Employee",
AR58 &lt;=3, "Early Career",
AR58 &lt;=7, "Experienced",
TRUE, "Veteran")</f>
        <v>Veteran</v>
      </c>
      <c r="AT58">
        <v>8</v>
      </c>
      <c r="AU58">
        <v>1</v>
      </c>
      <c r="AV58" t="str" cm="1">
        <f t="array" ref="AV58">_xlfn.IFS(
AU58=0,"Recently Promoted",
AU58&lt;=3, "Normal",
TRUE, "Long Time No Promotion")</f>
        <v>Normal</v>
      </c>
      <c r="AW58">
        <v>8</v>
      </c>
      <c r="AX58">
        <f>IF(COUNTIF(L58:$L$1471,L58)&gt;1,1,0)</f>
        <v>0</v>
      </c>
      <c r="BA58">
        <f t="shared" si="5"/>
        <v>0</v>
      </c>
      <c r="BC58">
        <f t="shared" si="6"/>
        <v>0</v>
      </c>
      <c r="BE58">
        <f t="shared" si="0"/>
        <v>0</v>
      </c>
      <c r="BG58">
        <f t="shared" si="1"/>
        <v>0</v>
      </c>
      <c r="BI58">
        <f t="shared" si="2"/>
        <v>0</v>
      </c>
      <c r="BR58" t="str" cm="1">
        <f t="array" ref="BR58">_xlfn.IFS(
A58&lt;=25,"18-25",
A58&lt;=35,"26-35",
A58&lt;=45,"36-45",
A58&lt;=59,"46-59",
TRUE,"60+")</f>
        <v>26-35</v>
      </c>
      <c r="BX58" t="b">
        <f t="shared" si="3"/>
        <v>1</v>
      </c>
      <c r="BY58" t="b">
        <f t="shared" si="4"/>
        <v>1</v>
      </c>
      <c r="BZ58" t="b">
        <f t="shared" si="7"/>
        <v>1</v>
      </c>
      <c r="CA58">
        <f>IF(tblemployee[[#This Row],[Attrition]]="Yes",1,0)</f>
        <v>0</v>
      </c>
      <c r="CB58">
        <f>IF(tblemployee[[#This Row],[OverTime]]="Yes",1,0)</f>
        <v>0</v>
      </c>
    </row>
    <row r="59" spans="1:80" hidden="1">
      <c r="A59">
        <v>35</v>
      </c>
      <c r="B59" t="s">
        <v>43</v>
      </c>
      <c r="C59" t="s">
        <v>36</v>
      </c>
      <c r="D59">
        <v>1142</v>
      </c>
      <c r="E59" t="s">
        <v>45</v>
      </c>
      <c r="F59">
        <v>23</v>
      </c>
      <c r="G59" t="str" cm="1">
        <f t="array" ref="G59">_xlfn.IFS(
F59 &lt;= 10, "Near",
F59 &lt;= 20, "Far",
TRUE, "Very Far")</f>
        <v>Very Far</v>
      </c>
      <c r="H59">
        <v>4</v>
      </c>
      <c r="I59" t="str">
        <f>_xlfn.XLOOKUP(H59,Lookup!C:C,Lookup!D:D)</f>
        <v>Master</v>
      </c>
      <c r="J59" t="s">
        <v>51</v>
      </c>
      <c r="K59">
        <v>1</v>
      </c>
      <c r="L59">
        <v>75</v>
      </c>
      <c r="M59">
        <v>3</v>
      </c>
      <c r="N59" t="str">
        <f>_xlfn.XLOOKUP(M59,Lookup!E:E,Lookup!F:F)</f>
        <v>High</v>
      </c>
      <c r="O59" t="s">
        <v>39</v>
      </c>
      <c r="P59">
        <v>30</v>
      </c>
      <c r="Q59">
        <v>3</v>
      </c>
      <c r="R59" t="str">
        <f>_xlfn.XLOOKUP(Q59,Lookup!G:G,Lookup!H:H)</f>
        <v>High</v>
      </c>
      <c r="S59">
        <v>1</v>
      </c>
      <c r="T59" s="7" t="str">
        <f>_xlfn.XLOOKUP(S59,Lookup!A:A,Lookup!B:B)</f>
        <v>Entry Level</v>
      </c>
      <c r="U59" t="s">
        <v>50</v>
      </c>
      <c r="V59">
        <v>1</v>
      </c>
      <c r="W59" t="str">
        <f>_xlfn.XLOOKUP(V59,Lookup!I:I,Lookup!J:J)</f>
        <v>Low</v>
      </c>
      <c r="X59" t="s">
        <v>48</v>
      </c>
      <c r="Y59">
        <v>4014</v>
      </c>
      <c r="Z59" t="str" cm="1">
        <f t="array" ref="Z59">_xlfn.IFS(Y59&lt;3000,"Low",Y59&lt;7000,"Medium",TRUE,"High")</f>
        <v>Medium</v>
      </c>
      <c r="AA59">
        <v>16002</v>
      </c>
      <c r="AB59">
        <v>3</v>
      </c>
      <c r="AC59" t="s">
        <v>42</v>
      </c>
      <c r="AD59" t="s">
        <v>35</v>
      </c>
      <c r="AE59">
        <v>15</v>
      </c>
      <c r="AF59">
        <v>3</v>
      </c>
      <c r="AG59" t="str">
        <f>_xlfn.XLOOKUP(AF59,Lookup!K:K,Lookup!L:L)</f>
        <v>Meet Expect</v>
      </c>
      <c r="AH59">
        <v>3</v>
      </c>
      <c r="AI59" t="str">
        <f>LOOKUP(AH59,Lookup!M:M,Lookup!N:N)</f>
        <v>High</v>
      </c>
      <c r="AJ59">
        <v>80</v>
      </c>
      <c r="AK59">
        <v>1</v>
      </c>
      <c r="AL59" t="str">
        <f>_xlfn.XLOOKUP(AK59,Lookup!O:O,Lookup!P:P)</f>
        <v>Basic</v>
      </c>
      <c r="AM59">
        <v>4</v>
      </c>
      <c r="AN59" t="str" cm="1">
        <f t="array" ref="AN59">_xlfn.IFS(
AM59&lt;=5,"0-5",
AM59&lt;=10,"6-10",
AM59&lt;=20,"11-20",
TRUE,"20+")</f>
        <v>0-5</v>
      </c>
      <c r="AO59">
        <v>3</v>
      </c>
      <c r="AP59">
        <v>3</v>
      </c>
      <c r="AQ59" t="str">
        <f>_xlfn.XLOOKUP(AP59,Lookup!Q:Q,Lookup!R:R)</f>
        <v>Better</v>
      </c>
      <c r="AR59">
        <v>2</v>
      </c>
      <c r="AS59" t="str" cm="1">
        <f t="array" ref="AS59">_xlfn.IFS(
AR59 &lt;=1,"New Employee",
AR59 &lt;=3, "Early Career",
AR59 &lt;=7, "Experienced",
TRUE, "Veteran")</f>
        <v>Early Career</v>
      </c>
      <c r="AT59">
        <v>2</v>
      </c>
      <c r="AU59">
        <v>2</v>
      </c>
      <c r="AV59" t="str" cm="1">
        <f t="array" ref="AV59">_xlfn.IFS(
AU59=0,"Recently Promoted",
AU59&lt;=3, "Normal",
TRUE, "Long Time No Promotion")</f>
        <v>Normal</v>
      </c>
      <c r="AW59">
        <v>2</v>
      </c>
      <c r="AX59">
        <f>IF(COUNTIF(L59:$L$1471,L59)&gt;1,1,0)</f>
        <v>0</v>
      </c>
      <c r="BA59">
        <f t="shared" si="5"/>
        <v>0</v>
      </c>
      <c r="BC59">
        <f t="shared" si="6"/>
        <v>0</v>
      </c>
      <c r="BE59">
        <f t="shared" si="0"/>
        <v>0</v>
      </c>
      <c r="BG59">
        <f t="shared" si="1"/>
        <v>0</v>
      </c>
      <c r="BI59">
        <f t="shared" si="2"/>
        <v>0</v>
      </c>
      <c r="BR59" t="str" cm="1">
        <f t="array" ref="BR59">_xlfn.IFS(
A59&lt;=25,"18-25",
A59&lt;=35,"26-35",
A59&lt;=45,"36-45",
A59&lt;=59,"46-59",
TRUE,"60+")</f>
        <v>26-35</v>
      </c>
      <c r="BX59" t="b">
        <f t="shared" si="3"/>
        <v>1</v>
      </c>
      <c r="BY59" t="b">
        <f t="shared" si="4"/>
        <v>1</v>
      </c>
      <c r="BZ59" t="b">
        <f t="shared" si="7"/>
        <v>1</v>
      </c>
      <c r="CA59">
        <f>IF(tblemployee[[#This Row],[Attrition]]="Yes",1,0)</f>
        <v>0</v>
      </c>
      <c r="CB59">
        <f>IF(tblemployee[[#This Row],[OverTime]]="Yes",1,0)</f>
        <v>1</v>
      </c>
    </row>
    <row r="60" spans="1:80" hidden="1">
      <c r="A60">
        <v>31</v>
      </c>
      <c r="B60" t="s">
        <v>43</v>
      </c>
      <c r="C60" t="s">
        <v>36</v>
      </c>
      <c r="D60">
        <v>655</v>
      </c>
      <c r="E60" t="s">
        <v>45</v>
      </c>
      <c r="F60">
        <v>7</v>
      </c>
      <c r="G60" t="str" cm="1">
        <f t="array" ref="G60">_xlfn.IFS(
F60 &lt;= 10, "Near",
F60 &lt;= 20, "Far",
TRUE, "Very Far")</f>
        <v>Near</v>
      </c>
      <c r="H60">
        <v>4</v>
      </c>
      <c r="I60" t="str">
        <f>_xlfn.XLOOKUP(H60,Lookup!C:C,Lookup!D:D)</f>
        <v>Master</v>
      </c>
      <c r="J60" t="s">
        <v>38</v>
      </c>
      <c r="K60">
        <v>1</v>
      </c>
      <c r="L60">
        <v>76</v>
      </c>
      <c r="M60">
        <v>4</v>
      </c>
      <c r="N60" t="str">
        <f>_xlfn.XLOOKUP(M60,Lookup!E:E,Lookup!F:F)</f>
        <v>Very High</v>
      </c>
      <c r="O60" t="s">
        <v>46</v>
      </c>
      <c r="P60">
        <v>48</v>
      </c>
      <c r="Q60">
        <v>3</v>
      </c>
      <c r="R60" t="str">
        <f>_xlfn.XLOOKUP(Q60,Lookup!G:G,Lookup!H:H)</f>
        <v>High</v>
      </c>
      <c r="S60">
        <v>2</v>
      </c>
      <c r="T60" s="7" t="str">
        <f>_xlfn.XLOOKUP(S60,Lookup!A:A,Lookup!B:B)</f>
        <v>Junior</v>
      </c>
      <c r="U60" t="s">
        <v>50</v>
      </c>
      <c r="V60">
        <v>4</v>
      </c>
      <c r="W60" t="str">
        <f>_xlfn.XLOOKUP(V60,Lookup!I:I,Lookup!J:J)</f>
        <v>Very High</v>
      </c>
      <c r="X60" t="s">
        <v>52</v>
      </c>
      <c r="Y60">
        <v>5915</v>
      </c>
      <c r="Z60" t="str" cm="1">
        <f t="array" ref="Z60">_xlfn.IFS(Y60&lt;3000,"Low",Y60&lt;7000,"Medium",TRUE,"High")</f>
        <v>Medium</v>
      </c>
      <c r="AA60">
        <v>9528</v>
      </c>
      <c r="AB60">
        <v>3</v>
      </c>
      <c r="AC60" t="s">
        <v>42</v>
      </c>
      <c r="AD60" t="s">
        <v>43</v>
      </c>
      <c r="AE60">
        <v>22</v>
      </c>
      <c r="AF60">
        <v>4</v>
      </c>
      <c r="AG60" t="str">
        <f>_xlfn.XLOOKUP(AF60,Lookup!K:K,Lookup!L:L)</f>
        <v>Exceed Expect</v>
      </c>
      <c r="AH60">
        <v>4</v>
      </c>
      <c r="AI60" t="str">
        <f>LOOKUP(AH60,Lookup!M:M,Lookup!N:N)</f>
        <v>Very High</v>
      </c>
      <c r="AJ60">
        <v>80</v>
      </c>
      <c r="AK60">
        <v>1</v>
      </c>
      <c r="AL60" t="str">
        <f>_xlfn.XLOOKUP(AK60,Lookup!O:O,Lookup!P:P)</f>
        <v>Basic</v>
      </c>
      <c r="AM60">
        <v>10</v>
      </c>
      <c r="AN60" t="str" cm="1">
        <f t="array" ref="AN60">_xlfn.IFS(
AM60&lt;=5,"0-5",
AM60&lt;=10,"6-10",
AM60&lt;=20,"11-20",
TRUE,"20+")</f>
        <v>6-10</v>
      </c>
      <c r="AO60">
        <v>3</v>
      </c>
      <c r="AP60">
        <v>2</v>
      </c>
      <c r="AQ60" t="str">
        <f>_xlfn.XLOOKUP(AP60,Lookup!Q:Q,Lookup!R:R)</f>
        <v>Good</v>
      </c>
      <c r="AR60">
        <v>7</v>
      </c>
      <c r="AS60" t="str" cm="1">
        <f t="array" ref="AS60">_xlfn.IFS(
AR60 &lt;=1,"New Employee",
AR60 &lt;=3, "Early Career",
AR60 &lt;=7, "Experienced",
TRUE, "Veteran")</f>
        <v>Experienced</v>
      </c>
      <c r="AT60">
        <v>7</v>
      </c>
      <c r="AU60">
        <v>1</v>
      </c>
      <c r="AV60" t="str" cm="1">
        <f t="array" ref="AV60">_xlfn.IFS(
AU60=0,"Recently Promoted",
AU60&lt;=3, "Normal",
TRUE, "Long Time No Promotion")</f>
        <v>Normal</v>
      </c>
      <c r="AW60">
        <v>7</v>
      </c>
      <c r="AX60">
        <f>IF(COUNTIF(L60:$L$1471,L60)&gt;1,1,0)</f>
        <v>0</v>
      </c>
      <c r="BA60">
        <f t="shared" si="5"/>
        <v>0</v>
      </c>
      <c r="BC60">
        <f t="shared" si="6"/>
        <v>0</v>
      </c>
      <c r="BE60">
        <f t="shared" si="0"/>
        <v>0</v>
      </c>
      <c r="BG60">
        <f t="shared" si="1"/>
        <v>0</v>
      </c>
      <c r="BI60">
        <f t="shared" si="2"/>
        <v>0</v>
      </c>
      <c r="BR60" t="str" cm="1">
        <f t="array" ref="BR60">_xlfn.IFS(
A60&lt;=25,"18-25",
A60&lt;=35,"26-35",
A60&lt;=45,"36-45",
A60&lt;=59,"46-59",
TRUE,"60+")</f>
        <v>26-35</v>
      </c>
      <c r="BX60" t="b">
        <f t="shared" si="3"/>
        <v>1</v>
      </c>
      <c r="BY60" t="b">
        <f t="shared" si="4"/>
        <v>1</v>
      </c>
      <c r="BZ60" t="b">
        <f t="shared" si="7"/>
        <v>1</v>
      </c>
      <c r="CA60">
        <f>IF(tblemployee[[#This Row],[Attrition]]="Yes",1,0)</f>
        <v>0</v>
      </c>
      <c r="CB60">
        <f>IF(tblemployee[[#This Row],[OverTime]]="Yes",1,0)</f>
        <v>0</v>
      </c>
    </row>
    <row r="61" spans="1:80" hidden="1">
      <c r="A61">
        <v>37</v>
      </c>
      <c r="B61" t="s">
        <v>43</v>
      </c>
      <c r="C61" t="s">
        <v>36</v>
      </c>
      <c r="D61">
        <v>1115</v>
      </c>
      <c r="E61" t="s">
        <v>45</v>
      </c>
      <c r="F61">
        <v>1</v>
      </c>
      <c r="G61" t="str" cm="1">
        <f t="array" ref="G61">_xlfn.IFS(
F61 &lt;= 10, "Near",
F61 &lt;= 20, "Far",
TRUE, "Very Far")</f>
        <v>Near</v>
      </c>
      <c r="H61">
        <v>4</v>
      </c>
      <c r="I61" t="str">
        <f>_xlfn.XLOOKUP(H61,Lookup!C:C,Lookup!D:D)</f>
        <v>Master</v>
      </c>
      <c r="J61" t="s">
        <v>38</v>
      </c>
      <c r="K61">
        <v>1</v>
      </c>
      <c r="L61">
        <v>77</v>
      </c>
      <c r="M61">
        <v>1</v>
      </c>
      <c r="N61" t="str">
        <f>_xlfn.XLOOKUP(M61,Lookup!E:E,Lookup!F:F)</f>
        <v>Low</v>
      </c>
      <c r="O61" t="s">
        <v>46</v>
      </c>
      <c r="P61">
        <v>51</v>
      </c>
      <c r="Q61">
        <v>2</v>
      </c>
      <c r="R61" t="str">
        <f>_xlfn.XLOOKUP(Q61,Lookup!G:G,Lookup!H:H)</f>
        <v>Medium</v>
      </c>
      <c r="S61">
        <v>2</v>
      </c>
      <c r="T61" s="7" t="str">
        <f>_xlfn.XLOOKUP(S61,Lookup!A:A,Lookup!B:B)</f>
        <v>Junior</v>
      </c>
      <c r="U61" t="s">
        <v>53</v>
      </c>
      <c r="V61">
        <v>3</v>
      </c>
      <c r="W61" t="str">
        <f>_xlfn.XLOOKUP(V61,Lookup!I:I,Lookup!J:J)</f>
        <v>High</v>
      </c>
      <c r="X61" t="s">
        <v>52</v>
      </c>
      <c r="Y61">
        <v>5993</v>
      </c>
      <c r="Z61" t="str" cm="1">
        <f t="array" ref="Z61">_xlfn.IFS(Y61&lt;3000,"Low",Y61&lt;7000,"Medium",TRUE,"High")</f>
        <v>Medium</v>
      </c>
      <c r="AA61">
        <v>2689</v>
      </c>
      <c r="AB61">
        <v>1</v>
      </c>
      <c r="AC61" t="s">
        <v>42</v>
      </c>
      <c r="AD61" t="s">
        <v>43</v>
      </c>
      <c r="AE61">
        <v>18</v>
      </c>
      <c r="AF61">
        <v>3</v>
      </c>
      <c r="AG61" t="str">
        <f>_xlfn.XLOOKUP(AF61,Lookup!K:K,Lookup!L:L)</f>
        <v>Meet Expect</v>
      </c>
      <c r="AH61">
        <v>3</v>
      </c>
      <c r="AI61" t="str">
        <f>LOOKUP(AH61,Lookup!M:M,Lookup!N:N)</f>
        <v>High</v>
      </c>
      <c r="AJ61">
        <v>80</v>
      </c>
      <c r="AK61">
        <v>1</v>
      </c>
      <c r="AL61" t="str">
        <f>_xlfn.XLOOKUP(AK61,Lookup!O:O,Lookup!P:P)</f>
        <v>Basic</v>
      </c>
      <c r="AM61">
        <v>7</v>
      </c>
      <c r="AN61" t="str" cm="1">
        <f t="array" ref="AN61">_xlfn.IFS(
AM61&lt;=5,"0-5",
AM61&lt;=10,"6-10",
AM61&lt;=20,"11-20",
TRUE,"20+")</f>
        <v>6-10</v>
      </c>
      <c r="AO61">
        <v>2</v>
      </c>
      <c r="AP61">
        <v>4</v>
      </c>
      <c r="AQ61" t="str">
        <f>_xlfn.XLOOKUP(AP61,Lookup!Q:Q,Lookup!R:R)</f>
        <v>Best</v>
      </c>
      <c r="AR61">
        <v>7</v>
      </c>
      <c r="AS61" t="str" cm="1">
        <f t="array" ref="AS61">_xlfn.IFS(
AR61 &lt;=1,"New Employee",
AR61 &lt;=3, "Early Career",
AR61 &lt;=7, "Experienced",
TRUE, "Veteran")</f>
        <v>Experienced</v>
      </c>
      <c r="AT61">
        <v>5</v>
      </c>
      <c r="AU61">
        <v>0</v>
      </c>
      <c r="AV61" t="str" cm="1">
        <f t="array" ref="AV61">_xlfn.IFS(
AU61=0,"Recently Promoted",
AU61&lt;=3, "Normal",
TRUE, "Long Time No Promotion")</f>
        <v>Recently Promoted</v>
      </c>
      <c r="AW61">
        <v>7</v>
      </c>
      <c r="AX61">
        <f>IF(COUNTIF(L61:$L$1471,L61)&gt;1,1,0)</f>
        <v>0</v>
      </c>
      <c r="BA61">
        <f t="shared" si="5"/>
        <v>0</v>
      </c>
      <c r="BC61">
        <f t="shared" si="6"/>
        <v>0</v>
      </c>
      <c r="BE61">
        <f t="shared" si="0"/>
        <v>0</v>
      </c>
      <c r="BG61">
        <f t="shared" si="1"/>
        <v>0</v>
      </c>
      <c r="BI61">
        <f t="shared" si="2"/>
        <v>0</v>
      </c>
      <c r="BR61" t="str" cm="1">
        <f t="array" ref="BR61">_xlfn.IFS(
A61&lt;=25,"18-25",
A61&lt;=35,"26-35",
A61&lt;=45,"36-45",
A61&lt;=59,"46-59",
TRUE,"60+")</f>
        <v>36-45</v>
      </c>
      <c r="BX61" t="b">
        <f t="shared" si="3"/>
        <v>1</v>
      </c>
      <c r="BY61" t="b">
        <f t="shared" si="4"/>
        <v>1</v>
      </c>
      <c r="BZ61" t="b">
        <f t="shared" si="7"/>
        <v>1</v>
      </c>
      <c r="CA61">
        <f>IF(tblemployee[[#This Row],[Attrition]]="Yes",1,0)</f>
        <v>0</v>
      </c>
      <c r="CB61">
        <f>IF(tblemployee[[#This Row],[OverTime]]="Yes",1,0)</f>
        <v>0</v>
      </c>
    </row>
    <row r="62" spans="1:80" hidden="1">
      <c r="A62">
        <v>32</v>
      </c>
      <c r="B62" t="s">
        <v>43</v>
      </c>
      <c r="C62" t="s">
        <v>36</v>
      </c>
      <c r="D62">
        <v>427</v>
      </c>
      <c r="E62" t="s">
        <v>45</v>
      </c>
      <c r="F62">
        <v>1</v>
      </c>
      <c r="G62" t="str" cm="1">
        <f t="array" ref="G62">_xlfn.IFS(
F62 &lt;= 10, "Near",
F62 &lt;= 20, "Far",
TRUE, "Very Far")</f>
        <v>Near</v>
      </c>
      <c r="H62">
        <v>3</v>
      </c>
      <c r="I62" t="str">
        <f>_xlfn.XLOOKUP(H62,Lookup!C:C,Lookup!D:D)</f>
        <v>Bachelor</v>
      </c>
      <c r="J62" t="s">
        <v>51</v>
      </c>
      <c r="K62">
        <v>1</v>
      </c>
      <c r="L62">
        <v>78</v>
      </c>
      <c r="M62">
        <v>1</v>
      </c>
      <c r="N62" t="str">
        <f>_xlfn.XLOOKUP(M62,Lookup!E:E,Lookup!F:F)</f>
        <v>Low</v>
      </c>
      <c r="O62" t="s">
        <v>46</v>
      </c>
      <c r="P62">
        <v>33</v>
      </c>
      <c r="Q62">
        <v>3</v>
      </c>
      <c r="R62" t="str">
        <f>_xlfn.XLOOKUP(Q62,Lookup!G:G,Lookup!H:H)</f>
        <v>High</v>
      </c>
      <c r="S62">
        <v>2</v>
      </c>
      <c r="T62" s="7" t="str">
        <f>_xlfn.XLOOKUP(S62,Lookup!A:A,Lookup!B:B)</f>
        <v>Junior</v>
      </c>
      <c r="U62" t="s">
        <v>53</v>
      </c>
      <c r="V62">
        <v>4</v>
      </c>
      <c r="W62" t="str">
        <f>_xlfn.XLOOKUP(V62,Lookup!I:I,Lookup!J:J)</f>
        <v>Very High</v>
      </c>
      <c r="X62" t="s">
        <v>48</v>
      </c>
      <c r="Y62">
        <v>6162</v>
      </c>
      <c r="Z62" t="str" cm="1">
        <f t="array" ref="Z62">_xlfn.IFS(Y62&lt;3000,"Low",Y62&lt;7000,"Medium",TRUE,"High")</f>
        <v>Medium</v>
      </c>
      <c r="AA62">
        <v>10877</v>
      </c>
      <c r="AB62">
        <v>1</v>
      </c>
      <c r="AC62" t="s">
        <v>42</v>
      </c>
      <c r="AD62" t="s">
        <v>35</v>
      </c>
      <c r="AE62">
        <v>22</v>
      </c>
      <c r="AF62">
        <v>4</v>
      </c>
      <c r="AG62" t="str">
        <f>_xlfn.XLOOKUP(AF62,Lookup!K:K,Lookup!L:L)</f>
        <v>Exceed Expect</v>
      </c>
      <c r="AH62">
        <v>2</v>
      </c>
      <c r="AI62" t="str">
        <f>LOOKUP(AH62,Lookup!M:M,Lookup!N:N)</f>
        <v>Medium</v>
      </c>
      <c r="AJ62">
        <v>80</v>
      </c>
      <c r="AK62">
        <v>1</v>
      </c>
      <c r="AL62" t="str">
        <f>_xlfn.XLOOKUP(AK62,Lookup!O:O,Lookup!P:P)</f>
        <v>Basic</v>
      </c>
      <c r="AM62">
        <v>9</v>
      </c>
      <c r="AN62" t="str" cm="1">
        <f t="array" ref="AN62">_xlfn.IFS(
AM62&lt;=5,"0-5",
AM62&lt;=10,"6-10",
AM62&lt;=20,"11-20",
TRUE,"20+")</f>
        <v>6-10</v>
      </c>
      <c r="AO62">
        <v>3</v>
      </c>
      <c r="AP62">
        <v>3</v>
      </c>
      <c r="AQ62" t="str">
        <f>_xlfn.XLOOKUP(AP62,Lookup!Q:Q,Lookup!R:R)</f>
        <v>Better</v>
      </c>
      <c r="AR62">
        <v>9</v>
      </c>
      <c r="AS62" t="str" cm="1">
        <f t="array" ref="AS62">_xlfn.IFS(
AR62 &lt;=1,"New Employee",
AR62 &lt;=3, "Early Career",
AR62 &lt;=7, "Experienced",
TRUE, "Veteran")</f>
        <v>Veteran</v>
      </c>
      <c r="AT62">
        <v>8</v>
      </c>
      <c r="AU62">
        <v>7</v>
      </c>
      <c r="AV62" t="str" cm="1">
        <f t="array" ref="AV62">_xlfn.IFS(
AU62=0,"Recently Promoted",
AU62&lt;=3, "Normal",
TRUE, "Long Time No Promotion")</f>
        <v>Long Time No Promotion</v>
      </c>
      <c r="AW62">
        <v>8</v>
      </c>
      <c r="AX62">
        <f>IF(COUNTIF(L62:$L$1471,L62)&gt;1,1,0)</f>
        <v>0</v>
      </c>
      <c r="BA62">
        <f t="shared" si="5"/>
        <v>0</v>
      </c>
      <c r="BC62">
        <f t="shared" si="6"/>
        <v>0</v>
      </c>
      <c r="BE62">
        <f t="shared" si="0"/>
        <v>0</v>
      </c>
      <c r="BG62">
        <f t="shared" si="1"/>
        <v>0</v>
      </c>
      <c r="BI62">
        <f t="shared" si="2"/>
        <v>0</v>
      </c>
      <c r="BR62" t="str" cm="1">
        <f t="array" ref="BR62">_xlfn.IFS(
A62&lt;=25,"18-25",
A62&lt;=35,"26-35",
A62&lt;=45,"36-45",
A62&lt;=59,"46-59",
TRUE,"60+")</f>
        <v>26-35</v>
      </c>
      <c r="BX62" t="b">
        <f t="shared" si="3"/>
        <v>1</v>
      </c>
      <c r="BY62" t="b">
        <f t="shared" si="4"/>
        <v>1</v>
      </c>
      <c r="BZ62" t="b">
        <f t="shared" si="7"/>
        <v>1</v>
      </c>
      <c r="CA62">
        <f>IF(tblemployee[[#This Row],[Attrition]]="Yes",1,0)</f>
        <v>0</v>
      </c>
      <c r="CB62">
        <f>IF(tblemployee[[#This Row],[OverTime]]="Yes",1,0)</f>
        <v>1</v>
      </c>
    </row>
    <row r="63" spans="1:80" hidden="1">
      <c r="A63">
        <v>38</v>
      </c>
      <c r="B63" t="s">
        <v>43</v>
      </c>
      <c r="C63" t="s">
        <v>44</v>
      </c>
      <c r="D63">
        <v>653</v>
      </c>
      <c r="E63" t="s">
        <v>45</v>
      </c>
      <c r="F63">
        <v>29</v>
      </c>
      <c r="G63" t="str" cm="1">
        <f t="array" ref="G63">_xlfn.IFS(
F63 &lt;= 10, "Near",
F63 &lt;= 20, "Far",
TRUE, "Very Far")</f>
        <v>Very Far</v>
      </c>
      <c r="H63">
        <v>5</v>
      </c>
      <c r="I63" t="str">
        <f>_xlfn.XLOOKUP(H63,Lookup!C:C,Lookup!D:D)</f>
        <v>Doctor</v>
      </c>
      <c r="J63" t="s">
        <v>38</v>
      </c>
      <c r="K63">
        <v>1</v>
      </c>
      <c r="L63">
        <v>79</v>
      </c>
      <c r="M63">
        <v>4</v>
      </c>
      <c r="N63" t="str">
        <f>_xlfn.XLOOKUP(M63,Lookup!E:E,Lookup!F:F)</f>
        <v>Very High</v>
      </c>
      <c r="O63" t="s">
        <v>39</v>
      </c>
      <c r="P63">
        <v>50</v>
      </c>
      <c r="Q63">
        <v>3</v>
      </c>
      <c r="R63" t="str">
        <f>_xlfn.XLOOKUP(Q63,Lookup!G:G,Lookup!H:H)</f>
        <v>High</v>
      </c>
      <c r="S63">
        <v>2</v>
      </c>
      <c r="T63" s="7" t="str">
        <f>_xlfn.XLOOKUP(S63,Lookup!A:A,Lookup!B:B)</f>
        <v>Junior</v>
      </c>
      <c r="U63" t="s">
        <v>50</v>
      </c>
      <c r="V63">
        <v>4</v>
      </c>
      <c r="W63" t="str">
        <f>_xlfn.XLOOKUP(V63,Lookup!I:I,Lookup!J:J)</f>
        <v>Very High</v>
      </c>
      <c r="X63" t="s">
        <v>41</v>
      </c>
      <c r="Y63">
        <v>2406</v>
      </c>
      <c r="Z63" t="str" cm="1">
        <f t="array" ref="Z63">_xlfn.IFS(Y63&lt;3000,"Low",Y63&lt;7000,"Medium",TRUE,"High")</f>
        <v>Low</v>
      </c>
      <c r="AA63">
        <v>5456</v>
      </c>
      <c r="AB63">
        <v>1</v>
      </c>
      <c r="AC63" t="s">
        <v>42</v>
      </c>
      <c r="AD63" t="s">
        <v>43</v>
      </c>
      <c r="AE63">
        <v>11</v>
      </c>
      <c r="AF63">
        <v>3</v>
      </c>
      <c r="AG63" t="str">
        <f>_xlfn.XLOOKUP(AF63,Lookup!K:K,Lookup!L:L)</f>
        <v>Meet Expect</v>
      </c>
      <c r="AH63">
        <v>4</v>
      </c>
      <c r="AI63" t="str">
        <f>LOOKUP(AH63,Lookup!M:M,Lookup!N:N)</f>
        <v>Very High</v>
      </c>
      <c r="AJ63">
        <v>80</v>
      </c>
      <c r="AK63">
        <v>0</v>
      </c>
      <c r="AL63" t="str">
        <f>_xlfn.XLOOKUP(AK63,Lookup!O:O,Lookup!P:P)</f>
        <v>None</v>
      </c>
      <c r="AM63">
        <v>10</v>
      </c>
      <c r="AN63" t="str" cm="1">
        <f t="array" ref="AN63">_xlfn.IFS(
AM63&lt;=5,"0-5",
AM63&lt;=10,"6-10",
AM63&lt;=20,"11-20",
TRUE,"20+")</f>
        <v>6-10</v>
      </c>
      <c r="AO63">
        <v>2</v>
      </c>
      <c r="AP63">
        <v>3</v>
      </c>
      <c r="AQ63" t="str">
        <f>_xlfn.XLOOKUP(AP63,Lookup!Q:Q,Lookup!R:R)</f>
        <v>Better</v>
      </c>
      <c r="AR63">
        <v>10</v>
      </c>
      <c r="AS63" t="str" cm="1">
        <f t="array" ref="AS63">_xlfn.IFS(
AR63 &lt;=1,"New Employee",
AR63 &lt;=3, "Early Career",
AR63 &lt;=7, "Experienced",
TRUE, "Veteran")</f>
        <v>Veteran</v>
      </c>
      <c r="AT63">
        <v>3</v>
      </c>
      <c r="AU63">
        <v>9</v>
      </c>
      <c r="AV63" t="str" cm="1">
        <f t="array" ref="AV63">_xlfn.IFS(
AU63=0,"Recently Promoted",
AU63&lt;=3, "Normal",
TRUE, "Long Time No Promotion")</f>
        <v>Long Time No Promotion</v>
      </c>
      <c r="AW63">
        <v>9</v>
      </c>
      <c r="AX63">
        <f>IF(COUNTIF(L63:$L$1471,L63)&gt;1,1,0)</f>
        <v>0</v>
      </c>
      <c r="BA63">
        <f t="shared" si="5"/>
        <v>0</v>
      </c>
      <c r="BC63">
        <f t="shared" si="6"/>
        <v>0</v>
      </c>
      <c r="BE63">
        <f t="shared" si="0"/>
        <v>0</v>
      </c>
      <c r="BG63">
        <f t="shared" si="1"/>
        <v>0</v>
      </c>
      <c r="BI63">
        <f t="shared" si="2"/>
        <v>0</v>
      </c>
      <c r="BR63" t="str" cm="1">
        <f t="array" ref="BR63">_xlfn.IFS(
A63&lt;=25,"18-25",
A63&lt;=35,"26-35",
A63&lt;=45,"36-45",
A63&lt;=59,"46-59",
TRUE,"60+")</f>
        <v>36-45</v>
      </c>
      <c r="BX63" t="b">
        <f t="shared" si="3"/>
        <v>1</v>
      </c>
      <c r="BY63" t="b">
        <f t="shared" si="4"/>
        <v>1</v>
      </c>
      <c r="BZ63" t="b">
        <f t="shared" si="7"/>
        <v>1</v>
      </c>
      <c r="CA63">
        <f>IF(tblemployee[[#This Row],[Attrition]]="Yes",1,0)</f>
        <v>0</v>
      </c>
      <c r="CB63">
        <f>IF(tblemployee[[#This Row],[OverTime]]="Yes",1,0)</f>
        <v>0</v>
      </c>
    </row>
    <row r="64" spans="1:80" hidden="1">
      <c r="A64">
        <v>50</v>
      </c>
      <c r="B64" t="s">
        <v>43</v>
      </c>
      <c r="C64" t="s">
        <v>36</v>
      </c>
      <c r="D64">
        <v>989</v>
      </c>
      <c r="E64" t="s">
        <v>45</v>
      </c>
      <c r="F64">
        <v>7</v>
      </c>
      <c r="G64" t="str" cm="1">
        <f t="array" ref="G64">_xlfn.IFS(
F64 &lt;= 10, "Near",
F64 &lt;= 20, "Far",
TRUE, "Very Far")</f>
        <v>Near</v>
      </c>
      <c r="H64">
        <v>2</v>
      </c>
      <c r="I64" t="str">
        <f>_xlfn.XLOOKUP(H64,Lookup!C:C,Lookup!D:D)</f>
        <v>College</v>
      </c>
      <c r="J64" t="s">
        <v>51</v>
      </c>
      <c r="K64">
        <v>1</v>
      </c>
      <c r="L64">
        <v>80</v>
      </c>
      <c r="M64">
        <v>2</v>
      </c>
      <c r="N64" t="str">
        <f>_xlfn.XLOOKUP(M64,Lookup!E:E,Lookup!F:F)</f>
        <v>Medium</v>
      </c>
      <c r="O64" t="s">
        <v>39</v>
      </c>
      <c r="P64">
        <v>43</v>
      </c>
      <c r="Q64">
        <v>2</v>
      </c>
      <c r="R64" t="str">
        <f>_xlfn.XLOOKUP(Q64,Lookup!G:G,Lookup!H:H)</f>
        <v>Medium</v>
      </c>
      <c r="S64">
        <v>5</v>
      </c>
      <c r="T64" s="7" t="str">
        <f>_xlfn.XLOOKUP(S64,Lookup!A:A,Lookup!B:B)</f>
        <v>Director</v>
      </c>
      <c r="U64" t="s">
        <v>58</v>
      </c>
      <c r="V64">
        <v>3</v>
      </c>
      <c r="W64" t="str">
        <f>_xlfn.XLOOKUP(V64,Lookup!I:I,Lookup!J:J)</f>
        <v>High</v>
      </c>
      <c r="X64" t="s">
        <v>52</v>
      </c>
      <c r="Y64">
        <v>18740</v>
      </c>
      <c r="Z64" t="str" cm="1">
        <f t="array" ref="Z64">_xlfn.IFS(Y64&lt;3000,"Low",Y64&lt;7000,"Medium",TRUE,"High")</f>
        <v>High</v>
      </c>
      <c r="AA64">
        <v>16701</v>
      </c>
      <c r="AB64">
        <v>5</v>
      </c>
      <c r="AC64" t="s">
        <v>42</v>
      </c>
      <c r="AD64" t="s">
        <v>35</v>
      </c>
      <c r="AE64">
        <v>12</v>
      </c>
      <c r="AF64">
        <v>3</v>
      </c>
      <c r="AG64" t="str">
        <f>_xlfn.XLOOKUP(AF64,Lookup!K:K,Lookup!L:L)</f>
        <v>Meet Expect</v>
      </c>
      <c r="AH64">
        <v>4</v>
      </c>
      <c r="AI64" t="str">
        <f>LOOKUP(AH64,Lookup!M:M,Lookup!N:N)</f>
        <v>Very High</v>
      </c>
      <c r="AJ64">
        <v>80</v>
      </c>
      <c r="AK64">
        <v>1</v>
      </c>
      <c r="AL64" t="str">
        <f>_xlfn.XLOOKUP(AK64,Lookup!O:O,Lookup!P:P)</f>
        <v>Basic</v>
      </c>
      <c r="AM64">
        <v>29</v>
      </c>
      <c r="AN64" t="str" cm="1">
        <f t="array" ref="AN64">_xlfn.IFS(
AM64&lt;=5,"0-5",
AM64&lt;=10,"6-10",
AM64&lt;=20,"11-20",
TRUE,"20+")</f>
        <v>20+</v>
      </c>
      <c r="AO64">
        <v>2</v>
      </c>
      <c r="AP64">
        <v>2</v>
      </c>
      <c r="AQ64" t="str">
        <f>_xlfn.XLOOKUP(AP64,Lookup!Q:Q,Lookup!R:R)</f>
        <v>Good</v>
      </c>
      <c r="AR64">
        <v>27</v>
      </c>
      <c r="AS64" t="str" cm="1">
        <f t="array" ref="AS64">_xlfn.IFS(
AR64 &lt;=1,"New Employee",
AR64 &lt;=3, "Early Career",
AR64 &lt;=7, "Experienced",
TRUE, "Veteran")</f>
        <v>Veteran</v>
      </c>
      <c r="AT64">
        <v>3</v>
      </c>
      <c r="AU64">
        <v>13</v>
      </c>
      <c r="AV64" t="str" cm="1">
        <f t="array" ref="AV64">_xlfn.IFS(
AU64=0,"Recently Promoted",
AU64&lt;=3, "Normal",
TRUE, "Long Time No Promotion")</f>
        <v>Long Time No Promotion</v>
      </c>
      <c r="AW64">
        <v>8</v>
      </c>
      <c r="AX64">
        <f>IF(COUNTIF(L64:$L$1471,L64)&gt;1,1,0)</f>
        <v>0</v>
      </c>
      <c r="BA64">
        <f t="shared" si="5"/>
        <v>0</v>
      </c>
      <c r="BC64">
        <f t="shared" si="6"/>
        <v>0</v>
      </c>
      <c r="BE64">
        <f t="shared" si="0"/>
        <v>0</v>
      </c>
      <c r="BG64">
        <f t="shared" si="1"/>
        <v>0</v>
      </c>
      <c r="BI64">
        <f t="shared" si="2"/>
        <v>0</v>
      </c>
      <c r="BR64" t="str" cm="1">
        <f t="array" ref="BR64">_xlfn.IFS(
A64&lt;=25,"18-25",
A64&lt;=35,"26-35",
A64&lt;=45,"36-45",
A64&lt;=59,"46-59",
TRUE,"60+")</f>
        <v>46-59</v>
      </c>
      <c r="BX64" t="b">
        <f t="shared" si="3"/>
        <v>1</v>
      </c>
      <c r="BY64" t="b">
        <f t="shared" si="4"/>
        <v>1</v>
      </c>
      <c r="BZ64" t="b">
        <f t="shared" si="7"/>
        <v>1</v>
      </c>
      <c r="CA64">
        <f>IF(tblemployee[[#This Row],[Attrition]]="Yes",1,0)</f>
        <v>0</v>
      </c>
      <c r="CB64">
        <f>IF(tblemployee[[#This Row],[OverTime]]="Yes",1,0)</f>
        <v>1</v>
      </c>
    </row>
    <row r="65" spans="1:80" hidden="1">
      <c r="A65">
        <v>59</v>
      </c>
      <c r="B65" t="s">
        <v>43</v>
      </c>
      <c r="C65" t="s">
        <v>36</v>
      </c>
      <c r="D65">
        <v>1435</v>
      </c>
      <c r="E65" t="s">
        <v>37</v>
      </c>
      <c r="F65">
        <v>25</v>
      </c>
      <c r="G65" t="str" cm="1">
        <f t="array" ref="G65">_xlfn.IFS(
F65 &lt;= 10, "Near",
F65 &lt;= 20, "Far",
TRUE, "Very Far")</f>
        <v>Very Far</v>
      </c>
      <c r="H65">
        <v>3</v>
      </c>
      <c r="I65" t="str">
        <f>_xlfn.XLOOKUP(H65,Lookup!C:C,Lookup!D:D)</f>
        <v>Bachelor</v>
      </c>
      <c r="J65" t="s">
        <v>38</v>
      </c>
      <c r="K65">
        <v>1</v>
      </c>
      <c r="L65">
        <v>81</v>
      </c>
      <c r="M65">
        <v>1</v>
      </c>
      <c r="N65" t="str">
        <f>_xlfn.XLOOKUP(M65,Lookup!E:E,Lookup!F:F)</f>
        <v>Low</v>
      </c>
      <c r="O65" t="s">
        <v>39</v>
      </c>
      <c r="P65">
        <v>99</v>
      </c>
      <c r="Q65">
        <v>3</v>
      </c>
      <c r="R65" t="str">
        <f>_xlfn.XLOOKUP(Q65,Lookup!G:G,Lookup!H:H)</f>
        <v>High</v>
      </c>
      <c r="S65">
        <v>3</v>
      </c>
      <c r="T65" s="7" t="str">
        <f>_xlfn.XLOOKUP(S65,Lookup!A:A,Lookup!B:B)</f>
        <v>Senior</v>
      </c>
      <c r="U65" t="s">
        <v>40</v>
      </c>
      <c r="V65">
        <v>1</v>
      </c>
      <c r="W65" t="str">
        <f>_xlfn.XLOOKUP(V65,Lookup!I:I,Lookup!J:J)</f>
        <v>Low</v>
      </c>
      <c r="X65" t="s">
        <v>41</v>
      </c>
      <c r="Y65">
        <v>7637</v>
      </c>
      <c r="Z65" t="str" cm="1">
        <f t="array" ref="Z65">_xlfn.IFS(Y65&lt;3000,"Low",Y65&lt;7000,"Medium",TRUE,"High")</f>
        <v>High</v>
      </c>
      <c r="AA65">
        <v>2354</v>
      </c>
      <c r="AB65">
        <v>7</v>
      </c>
      <c r="AC65" t="s">
        <v>42</v>
      </c>
      <c r="AD65" t="s">
        <v>43</v>
      </c>
      <c r="AE65">
        <v>11</v>
      </c>
      <c r="AF65">
        <v>3</v>
      </c>
      <c r="AG65" t="str">
        <f>_xlfn.XLOOKUP(AF65,Lookup!K:K,Lookup!L:L)</f>
        <v>Meet Expect</v>
      </c>
      <c r="AH65">
        <v>4</v>
      </c>
      <c r="AI65" t="str">
        <f>LOOKUP(AH65,Lookup!M:M,Lookup!N:N)</f>
        <v>Very High</v>
      </c>
      <c r="AJ65">
        <v>80</v>
      </c>
      <c r="AK65">
        <v>0</v>
      </c>
      <c r="AL65" t="str">
        <f>_xlfn.XLOOKUP(AK65,Lookup!O:O,Lookup!P:P)</f>
        <v>None</v>
      </c>
      <c r="AM65">
        <v>28</v>
      </c>
      <c r="AN65" t="str" cm="1">
        <f t="array" ref="AN65">_xlfn.IFS(
AM65&lt;=5,"0-5",
AM65&lt;=10,"6-10",
AM65&lt;=20,"11-20",
TRUE,"20+")</f>
        <v>20+</v>
      </c>
      <c r="AO65">
        <v>3</v>
      </c>
      <c r="AP65">
        <v>2</v>
      </c>
      <c r="AQ65" t="str">
        <f>_xlfn.XLOOKUP(AP65,Lookup!Q:Q,Lookup!R:R)</f>
        <v>Good</v>
      </c>
      <c r="AR65">
        <v>21</v>
      </c>
      <c r="AS65" t="str" cm="1">
        <f t="array" ref="AS65">_xlfn.IFS(
AR65 &lt;=1,"New Employee",
AR65 &lt;=3, "Early Career",
AR65 &lt;=7, "Experienced",
TRUE, "Veteran")</f>
        <v>Veteran</v>
      </c>
      <c r="AT65">
        <v>16</v>
      </c>
      <c r="AU65">
        <v>7</v>
      </c>
      <c r="AV65" t="str" cm="1">
        <f t="array" ref="AV65">_xlfn.IFS(
AU65=0,"Recently Promoted",
AU65&lt;=3, "Normal",
TRUE, "Long Time No Promotion")</f>
        <v>Long Time No Promotion</v>
      </c>
      <c r="AW65">
        <v>9</v>
      </c>
      <c r="AX65">
        <f>IF(COUNTIF(L65:$L$1471,L65)&gt;1,1,0)</f>
        <v>0</v>
      </c>
      <c r="BA65">
        <f t="shared" si="5"/>
        <v>0</v>
      </c>
      <c r="BC65">
        <f t="shared" si="6"/>
        <v>0</v>
      </c>
      <c r="BE65">
        <f t="shared" si="0"/>
        <v>0</v>
      </c>
      <c r="BG65">
        <f t="shared" si="1"/>
        <v>0</v>
      </c>
      <c r="BI65">
        <f t="shared" si="2"/>
        <v>0</v>
      </c>
      <c r="BR65" t="str" cm="1">
        <f t="array" ref="BR65">_xlfn.IFS(
A65&lt;=25,"18-25",
A65&lt;=35,"26-35",
A65&lt;=45,"36-45",
A65&lt;=59,"46-59",
TRUE,"60+")</f>
        <v>46-59</v>
      </c>
      <c r="BX65" t="b">
        <f t="shared" si="3"/>
        <v>1</v>
      </c>
      <c r="BY65" t="b">
        <f t="shared" si="4"/>
        <v>1</v>
      </c>
      <c r="BZ65" t="b">
        <f t="shared" si="7"/>
        <v>1</v>
      </c>
      <c r="CA65">
        <f>IF(tblemployee[[#This Row],[Attrition]]="Yes",1,0)</f>
        <v>0</v>
      </c>
      <c r="CB65">
        <f>IF(tblemployee[[#This Row],[OverTime]]="Yes",1,0)</f>
        <v>0</v>
      </c>
    </row>
    <row r="66" spans="1:80" hidden="1">
      <c r="A66">
        <v>36</v>
      </c>
      <c r="B66" t="s">
        <v>43</v>
      </c>
      <c r="C66" t="s">
        <v>36</v>
      </c>
      <c r="D66">
        <v>1223</v>
      </c>
      <c r="E66" t="s">
        <v>45</v>
      </c>
      <c r="F66">
        <v>8</v>
      </c>
      <c r="G66" t="str" cm="1">
        <f t="array" ref="G66">_xlfn.IFS(
F66 &lt;= 10, "Near",
F66 &lt;= 20, "Far",
TRUE, "Very Far")</f>
        <v>Near</v>
      </c>
      <c r="H66">
        <v>3</v>
      </c>
      <c r="I66" t="str">
        <f>_xlfn.XLOOKUP(H66,Lookup!C:C,Lookup!D:D)</f>
        <v>Bachelor</v>
      </c>
      <c r="J66" t="s">
        <v>60</v>
      </c>
      <c r="K66">
        <v>1</v>
      </c>
      <c r="L66">
        <v>83</v>
      </c>
      <c r="M66">
        <v>3</v>
      </c>
      <c r="N66" t="str">
        <f>_xlfn.XLOOKUP(M66,Lookup!E:E,Lookup!F:F)</f>
        <v>High</v>
      </c>
      <c r="O66" t="s">
        <v>39</v>
      </c>
      <c r="P66">
        <v>59</v>
      </c>
      <c r="Q66">
        <v>3</v>
      </c>
      <c r="R66" t="str">
        <f>_xlfn.XLOOKUP(Q66,Lookup!G:G,Lookup!H:H)</f>
        <v>High</v>
      </c>
      <c r="S66">
        <v>3</v>
      </c>
      <c r="T66" s="7" t="str">
        <f>_xlfn.XLOOKUP(S66,Lookup!A:A,Lookup!B:B)</f>
        <v>Senior</v>
      </c>
      <c r="U66" t="s">
        <v>54</v>
      </c>
      <c r="V66">
        <v>3</v>
      </c>
      <c r="W66" t="str">
        <f>_xlfn.XLOOKUP(V66,Lookup!I:I,Lookup!J:J)</f>
        <v>High</v>
      </c>
      <c r="X66" t="s">
        <v>52</v>
      </c>
      <c r="Y66">
        <v>10096</v>
      </c>
      <c r="Z66" t="str" cm="1">
        <f t="array" ref="Z66">_xlfn.IFS(Y66&lt;3000,"Low",Y66&lt;7000,"Medium",TRUE,"High")</f>
        <v>High</v>
      </c>
      <c r="AA66">
        <v>8202</v>
      </c>
      <c r="AB66">
        <v>1</v>
      </c>
      <c r="AC66" t="s">
        <v>42</v>
      </c>
      <c r="AD66" t="s">
        <v>43</v>
      </c>
      <c r="AE66">
        <v>13</v>
      </c>
      <c r="AF66">
        <v>3</v>
      </c>
      <c r="AG66" t="str">
        <f>_xlfn.XLOOKUP(AF66,Lookup!K:K,Lookup!L:L)</f>
        <v>Meet Expect</v>
      </c>
      <c r="AH66">
        <v>2</v>
      </c>
      <c r="AI66" t="str">
        <f>LOOKUP(AH66,Lookup!M:M,Lookup!N:N)</f>
        <v>Medium</v>
      </c>
      <c r="AJ66">
        <v>80</v>
      </c>
      <c r="AK66">
        <v>3</v>
      </c>
      <c r="AL66" t="str">
        <f>_xlfn.XLOOKUP(AK66,Lookup!O:O,Lookup!P:P)</f>
        <v>High</v>
      </c>
      <c r="AM66">
        <v>17</v>
      </c>
      <c r="AN66" t="str" cm="1">
        <f t="array" ref="AN66">_xlfn.IFS(
AM66&lt;=5,"0-5",
AM66&lt;=10,"6-10",
AM66&lt;=20,"11-20",
TRUE,"20+")</f>
        <v>11-20</v>
      </c>
      <c r="AO66">
        <v>2</v>
      </c>
      <c r="AP66">
        <v>3</v>
      </c>
      <c r="AQ66" t="str">
        <f>_xlfn.XLOOKUP(AP66,Lookup!Q:Q,Lookup!R:R)</f>
        <v>Better</v>
      </c>
      <c r="AR66">
        <v>17</v>
      </c>
      <c r="AS66" t="str" cm="1">
        <f t="array" ref="AS66">_xlfn.IFS(
AR66 &lt;=1,"New Employee",
AR66 &lt;=3, "Early Career",
AR66 &lt;=7, "Experienced",
TRUE, "Veteran")</f>
        <v>Veteran</v>
      </c>
      <c r="AT66">
        <v>14</v>
      </c>
      <c r="AU66">
        <v>12</v>
      </c>
      <c r="AV66" t="str" cm="1">
        <f t="array" ref="AV66">_xlfn.IFS(
AU66=0,"Recently Promoted",
AU66&lt;=3, "Normal",
TRUE, "Long Time No Promotion")</f>
        <v>Long Time No Promotion</v>
      </c>
      <c r="AW66">
        <v>8</v>
      </c>
      <c r="AX66">
        <f>IF(COUNTIF(L66:$L$1471,L66)&gt;1,1,0)</f>
        <v>0</v>
      </c>
      <c r="BA66">
        <f t="shared" si="5"/>
        <v>0</v>
      </c>
      <c r="BC66">
        <f t="shared" si="6"/>
        <v>0</v>
      </c>
      <c r="BE66">
        <f t="shared" ref="BE66:BE129" si="8">IF(BD66=J66,1,0)</f>
        <v>0</v>
      </c>
      <c r="BG66">
        <f t="shared" ref="BG66:BG129" si="9">IF(BF66=E66,1,0)</f>
        <v>0</v>
      </c>
      <c r="BI66">
        <f t="shared" ref="BI66:BI129" si="10">IF(C66=BH66,1,0)</f>
        <v>0</v>
      </c>
      <c r="BR66" t="str" cm="1">
        <f t="array" ref="BR66">_xlfn.IFS(
A66&lt;=25,"18-25",
A66&lt;=35,"26-35",
A66&lt;=45,"36-45",
A66&lt;=59,"46-59",
TRUE,"60+")</f>
        <v>36-45</v>
      </c>
      <c r="BX66" t="b">
        <f t="shared" ref="BX66:BX129" si="11">AND(ISNUMBER(A66),ISNUMBER(D66),ISNUMBER(A66),ISNUMBER(F66),ISNUMBER(H66),ISNUMBER(K66),ISNUMBER(L66),ISNUMBER(M66),ISNUMBER(P66),ISNUMBER(Q66),ISNUMBER(S66),ISNUMBER(V66),ISNUMBER(Y66),ISNUMBER(AA66),ISNUMBER(AB66))</f>
        <v>1</v>
      </c>
      <c r="BY66" t="b">
        <f t="shared" ref="BY66:BY129" si="12">AND(ISNUMBER(A66),ISNUMBER(D66),ISNUMBER(A66),ISNUMBER(F66),ISNUMBER(H66),ISNUMBER(K66),ISNUMBER(L66),ISNUMBER(M66),ISNUMBER(P66),ISNUMBER(Q66),ISNUMBER(S66),ISNUMBER(V66),ISNUMBER(Y66),ISNUMBER(AA66),ISNUMBER(AB66))&gt;0</f>
        <v>1</v>
      </c>
      <c r="BZ66" t="b">
        <f t="shared" si="7"/>
        <v>1</v>
      </c>
      <c r="CA66">
        <f>IF(tblemployee[[#This Row],[Attrition]]="Yes",1,0)</f>
        <v>0</v>
      </c>
      <c r="CB66">
        <f>IF(tblemployee[[#This Row],[OverTime]]="Yes",1,0)</f>
        <v>0</v>
      </c>
    </row>
    <row r="67" spans="1:80" hidden="1">
      <c r="A67">
        <v>55</v>
      </c>
      <c r="B67" t="s">
        <v>43</v>
      </c>
      <c r="C67" t="s">
        <v>36</v>
      </c>
      <c r="D67">
        <v>836</v>
      </c>
      <c r="E67" t="s">
        <v>45</v>
      </c>
      <c r="F67">
        <v>8</v>
      </c>
      <c r="G67" t="str" cm="1">
        <f t="array" ref="G67">_xlfn.IFS(
F67 &lt;= 10, "Near",
F67 &lt;= 20, "Far",
TRUE, "Very Far")</f>
        <v>Near</v>
      </c>
      <c r="H67">
        <v>3</v>
      </c>
      <c r="I67" t="str">
        <f>_xlfn.XLOOKUP(H67,Lookup!C:C,Lookup!D:D)</f>
        <v>Bachelor</v>
      </c>
      <c r="J67" t="s">
        <v>51</v>
      </c>
      <c r="K67">
        <v>1</v>
      </c>
      <c r="L67">
        <v>84</v>
      </c>
      <c r="M67">
        <v>4</v>
      </c>
      <c r="N67" t="str">
        <f>_xlfn.XLOOKUP(M67,Lookup!E:E,Lookup!F:F)</f>
        <v>Very High</v>
      </c>
      <c r="O67" t="s">
        <v>39</v>
      </c>
      <c r="P67">
        <v>33</v>
      </c>
      <c r="Q67">
        <v>3</v>
      </c>
      <c r="R67" t="str">
        <f>_xlfn.XLOOKUP(Q67,Lookup!G:G,Lookup!H:H)</f>
        <v>High</v>
      </c>
      <c r="S67">
        <v>4</v>
      </c>
      <c r="T67" s="7" t="str">
        <f>_xlfn.XLOOKUP(S67,Lookup!A:A,Lookup!B:B)</f>
        <v>Manager</v>
      </c>
      <c r="U67" t="s">
        <v>56</v>
      </c>
      <c r="V67">
        <v>3</v>
      </c>
      <c r="W67" t="str">
        <f>_xlfn.XLOOKUP(V67,Lookup!I:I,Lookup!J:J)</f>
        <v>High</v>
      </c>
      <c r="X67" t="s">
        <v>52</v>
      </c>
      <c r="Y67">
        <v>14756</v>
      </c>
      <c r="Z67" t="str" cm="1">
        <f t="array" ref="Z67">_xlfn.IFS(Y67&lt;3000,"Low",Y67&lt;7000,"Medium",TRUE,"High")</f>
        <v>High</v>
      </c>
      <c r="AA67">
        <v>19730</v>
      </c>
      <c r="AB67">
        <v>2</v>
      </c>
      <c r="AC67" t="s">
        <v>42</v>
      </c>
      <c r="AD67" t="s">
        <v>35</v>
      </c>
      <c r="AE67">
        <v>14</v>
      </c>
      <c r="AF67">
        <v>3</v>
      </c>
      <c r="AG67" t="str">
        <f>_xlfn.XLOOKUP(AF67,Lookup!K:K,Lookup!L:L)</f>
        <v>Meet Expect</v>
      </c>
      <c r="AH67">
        <v>3</v>
      </c>
      <c r="AI67" t="str">
        <f>LOOKUP(AH67,Lookup!M:M,Lookup!N:N)</f>
        <v>High</v>
      </c>
      <c r="AJ67">
        <v>80</v>
      </c>
      <c r="AK67">
        <v>3</v>
      </c>
      <c r="AL67" t="str">
        <f>_xlfn.XLOOKUP(AK67,Lookup!O:O,Lookup!P:P)</f>
        <v>High</v>
      </c>
      <c r="AM67">
        <v>21</v>
      </c>
      <c r="AN67" t="str" cm="1">
        <f t="array" ref="AN67">_xlfn.IFS(
AM67&lt;=5,"0-5",
AM67&lt;=10,"6-10",
AM67&lt;=20,"11-20",
TRUE,"20+")</f>
        <v>20+</v>
      </c>
      <c r="AO67">
        <v>2</v>
      </c>
      <c r="AP67">
        <v>3</v>
      </c>
      <c r="AQ67" t="str">
        <f>_xlfn.XLOOKUP(AP67,Lookup!Q:Q,Lookup!R:R)</f>
        <v>Better</v>
      </c>
      <c r="AR67">
        <v>5</v>
      </c>
      <c r="AS67" t="str" cm="1">
        <f t="array" ref="AS67">_xlfn.IFS(
AR67 &lt;=1,"New Employee",
AR67 &lt;=3, "Early Career",
AR67 &lt;=7, "Experienced",
TRUE, "Veteran")</f>
        <v>Experienced</v>
      </c>
      <c r="AT67">
        <v>0</v>
      </c>
      <c r="AU67">
        <v>0</v>
      </c>
      <c r="AV67" t="str" cm="1">
        <f t="array" ref="AV67">_xlfn.IFS(
AU67=0,"Recently Promoted",
AU67&lt;=3, "Normal",
TRUE, "Long Time No Promotion")</f>
        <v>Recently Promoted</v>
      </c>
      <c r="AW67">
        <v>2</v>
      </c>
      <c r="AX67">
        <f>IF(COUNTIF(L67:$L$1471,L67)&gt;1,1,0)</f>
        <v>0</v>
      </c>
      <c r="BA67">
        <f t="shared" ref="BA67:BA130" si="13">IF(AZ67=X67,1,0)</f>
        <v>0</v>
      </c>
      <c r="BC67">
        <f t="shared" ref="BC67:BC130" si="14">IF(U67=BB67,1,0)</f>
        <v>0</v>
      </c>
      <c r="BE67">
        <f t="shared" si="8"/>
        <v>0</v>
      </c>
      <c r="BG67">
        <f t="shared" si="9"/>
        <v>0</v>
      </c>
      <c r="BI67">
        <f t="shared" si="10"/>
        <v>0</v>
      </c>
      <c r="BR67" t="str" cm="1">
        <f t="array" ref="BR67">_xlfn.IFS(
A67&lt;=25,"18-25",
A67&lt;=35,"26-35",
A67&lt;=45,"36-45",
A67&lt;=59,"46-59",
TRUE,"60+")</f>
        <v>46-59</v>
      </c>
      <c r="BX67" t="b">
        <f t="shared" si="11"/>
        <v>1</v>
      </c>
      <c r="BY67" t="b">
        <f t="shared" si="12"/>
        <v>1</v>
      </c>
      <c r="BZ67" t="b">
        <f t="shared" ref="BZ67:BZ130" si="15">COUNT(AE67:AW67)&gt;0</f>
        <v>1</v>
      </c>
      <c r="CA67">
        <f>IF(tblemployee[[#This Row],[Attrition]]="Yes",1,0)</f>
        <v>0</v>
      </c>
      <c r="CB67">
        <f>IF(tblemployee[[#This Row],[OverTime]]="Yes",1,0)</f>
        <v>1</v>
      </c>
    </row>
    <row r="68" spans="1:80" hidden="1">
      <c r="A68">
        <v>36</v>
      </c>
      <c r="B68" t="s">
        <v>43</v>
      </c>
      <c r="C68" t="s">
        <v>44</v>
      </c>
      <c r="D68">
        <v>1195</v>
      </c>
      <c r="E68" t="s">
        <v>45</v>
      </c>
      <c r="F68">
        <v>11</v>
      </c>
      <c r="G68" t="str" cm="1">
        <f t="array" ref="G68">_xlfn.IFS(
F68 &lt;= 10, "Near",
F68 &lt;= 20, "Far",
TRUE, "Very Far")</f>
        <v>Far</v>
      </c>
      <c r="H68">
        <v>3</v>
      </c>
      <c r="I68" t="str">
        <f>_xlfn.XLOOKUP(H68,Lookup!C:C,Lookup!D:D)</f>
        <v>Bachelor</v>
      </c>
      <c r="J68" t="s">
        <v>38</v>
      </c>
      <c r="K68">
        <v>1</v>
      </c>
      <c r="L68">
        <v>85</v>
      </c>
      <c r="M68">
        <v>2</v>
      </c>
      <c r="N68" t="str">
        <f>_xlfn.XLOOKUP(M68,Lookup!E:E,Lookup!F:F)</f>
        <v>Medium</v>
      </c>
      <c r="O68" t="s">
        <v>46</v>
      </c>
      <c r="P68">
        <v>95</v>
      </c>
      <c r="Q68">
        <v>2</v>
      </c>
      <c r="R68" t="str">
        <f>_xlfn.XLOOKUP(Q68,Lookup!G:G,Lookup!H:H)</f>
        <v>Medium</v>
      </c>
      <c r="S68">
        <v>2</v>
      </c>
      <c r="T68" s="7" t="str">
        <f>_xlfn.XLOOKUP(S68,Lookup!A:A,Lookup!B:B)</f>
        <v>Junior</v>
      </c>
      <c r="U68" t="s">
        <v>53</v>
      </c>
      <c r="V68">
        <v>2</v>
      </c>
      <c r="W68" t="str">
        <f>_xlfn.XLOOKUP(V68,Lookup!I:I,Lookup!J:J)</f>
        <v>Medium</v>
      </c>
      <c r="X68" t="s">
        <v>41</v>
      </c>
      <c r="Y68">
        <v>6499</v>
      </c>
      <c r="Z68" t="str" cm="1">
        <f t="array" ref="Z68">_xlfn.IFS(Y68&lt;3000,"Low",Y68&lt;7000,"Medium",TRUE,"High")</f>
        <v>Medium</v>
      </c>
      <c r="AA68">
        <v>22656</v>
      </c>
      <c r="AB68">
        <v>1</v>
      </c>
      <c r="AC68" t="s">
        <v>42</v>
      </c>
      <c r="AD68" t="s">
        <v>43</v>
      </c>
      <c r="AE68">
        <v>13</v>
      </c>
      <c r="AF68">
        <v>3</v>
      </c>
      <c r="AG68" t="str">
        <f>_xlfn.XLOOKUP(AF68,Lookup!K:K,Lookup!L:L)</f>
        <v>Meet Expect</v>
      </c>
      <c r="AH68">
        <v>3</v>
      </c>
      <c r="AI68" t="str">
        <f>LOOKUP(AH68,Lookup!M:M,Lookup!N:N)</f>
        <v>High</v>
      </c>
      <c r="AJ68">
        <v>80</v>
      </c>
      <c r="AK68">
        <v>0</v>
      </c>
      <c r="AL68" t="str">
        <f>_xlfn.XLOOKUP(AK68,Lookup!O:O,Lookup!P:P)</f>
        <v>None</v>
      </c>
      <c r="AM68">
        <v>6</v>
      </c>
      <c r="AN68" t="str" cm="1">
        <f t="array" ref="AN68">_xlfn.IFS(
AM68&lt;=5,"0-5",
AM68&lt;=10,"6-10",
AM68&lt;=20,"11-20",
TRUE,"20+")</f>
        <v>6-10</v>
      </c>
      <c r="AO68">
        <v>3</v>
      </c>
      <c r="AP68">
        <v>3</v>
      </c>
      <c r="AQ68" t="str">
        <f>_xlfn.XLOOKUP(AP68,Lookup!Q:Q,Lookup!R:R)</f>
        <v>Better</v>
      </c>
      <c r="AR68">
        <v>6</v>
      </c>
      <c r="AS68" t="str" cm="1">
        <f t="array" ref="AS68">_xlfn.IFS(
AR68 &lt;=1,"New Employee",
AR68 &lt;=3, "Early Career",
AR68 &lt;=7, "Experienced",
TRUE, "Veteran")</f>
        <v>Experienced</v>
      </c>
      <c r="AT68">
        <v>5</v>
      </c>
      <c r="AU68">
        <v>0</v>
      </c>
      <c r="AV68" t="str" cm="1">
        <f t="array" ref="AV68">_xlfn.IFS(
AU68=0,"Recently Promoted",
AU68&lt;=3, "Normal",
TRUE, "Long Time No Promotion")</f>
        <v>Recently Promoted</v>
      </c>
      <c r="AW68">
        <v>3</v>
      </c>
      <c r="AX68">
        <f>IF(COUNTIF(L68:$L$1471,L68)&gt;1,1,0)</f>
        <v>0</v>
      </c>
      <c r="BA68">
        <f t="shared" si="13"/>
        <v>0</v>
      </c>
      <c r="BC68">
        <f t="shared" si="14"/>
        <v>0</v>
      </c>
      <c r="BE68">
        <f t="shared" si="8"/>
        <v>0</v>
      </c>
      <c r="BG68">
        <f t="shared" si="9"/>
        <v>0</v>
      </c>
      <c r="BI68">
        <f t="shared" si="10"/>
        <v>0</v>
      </c>
      <c r="BR68" t="str" cm="1">
        <f t="array" ref="BR68">_xlfn.IFS(
A68&lt;=25,"18-25",
A68&lt;=35,"26-35",
A68&lt;=45,"36-45",
A68&lt;=59,"46-59",
TRUE,"60+")</f>
        <v>36-45</v>
      </c>
      <c r="BX68" t="b">
        <f t="shared" si="11"/>
        <v>1</v>
      </c>
      <c r="BY68" t="b">
        <f t="shared" si="12"/>
        <v>1</v>
      </c>
      <c r="BZ68" t="b">
        <f t="shared" si="15"/>
        <v>1</v>
      </c>
      <c r="CA68">
        <f>IF(tblemployee[[#This Row],[Attrition]]="Yes",1,0)</f>
        <v>0</v>
      </c>
      <c r="CB68">
        <f>IF(tblemployee[[#This Row],[OverTime]]="Yes",1,0)</f>
        <v>0</v>
      </c>
    </row>
    <row r="69" spans="1:80" hidden="1">
      <c r="A69">
        <v>45</v>
      </c>
      <c r="B69" t="s">
        <v>43</v>
      </c>
      <c r="C69" t="s">
        <v>36</v>
      </c>
      <c r="D69">
        <v>1339</v>
      </c>
      <c r="E69" t="s">
        <v>45</v>
      </c>
      <c r="F69">
        <v>7</v>
      </c>
      <c r="G69" t="str" cm="1">
        <f t="array" ref="G69">_xlfn.IFS(
F69 &lt;= 10, "Near",
F69 &lt;= 20, "Far",
TRUE, "Very Far")</f>
        <v>Near</v>
      </c>
      <c r="H69">
        <v>3</v>
      </c>
      <c r="I69" t="str">
        <f>_xlfn.XLOOKUP(H69,Lookup!C:C,Lookup!D:D)</f>
        <v>Bachelor</v>
      </c>
      <c r="J69" t="s">
        <v>38</v>
      </c>
      <c r="K69">
        <v>1</v>
      </c>
      <c r="L69">
        <v>86</v>
      </c>
      <c r="M69">
        <v>2</v>
      </c>
      <c r="N69" t="str">
        <f>_xlfn.XLOOKUP(M69,Lookup!E:E,Lookup!F:F)</f>
        <v>Medium</v>
      </c>
      <c r="O69" t="s">
        <v>46</v>
      </c>
      <c r="P69">
        <v>59</v>
      </c>
      <c r="Q69">
        <v>3</v>
      </c>
      <c r="R69" t="str">
        <f>_xlfn.XLOOKUP(Q69,Lookup!G:G,Lookup!H:H)</f>
        <v>High</v>
      </c>
      <c r="S69">
        <v>3</v>
      </c>
      <c r="T69" s="7" t="str">
        <f>_xlfn.XLOOKUP(S69,Lookup!A:A,Lookup!B:B)</f>
        <v>Senior</v>
      </c>
      <c r="U69" t="s">
        <v>47</v>
      </c>
      <c r="V69">
        <v>1</v>
      </c>
      <c r="W69" t="str">
        <f>_xlfn.XLOOKUP(V69,Lookup!I:I,Lookup!J:J)</f>
        <v>Low</v>
      </c>
      <c r="X69" t="s">
        <v>52</v>
      </c>
      <c r="Y69">
        <v>9724</v>
      </c>
      <c r="Z69" t="str" cm="1">
        <f t="array" ref="Z69">_xlfn.IFS(Y69&lt;3000,"Low",Y69&lt;7000,"Medium",TRUE,"High")</f>
        <v>High</v>
      </c>
      <c r="AA69">
        <v>18787</v>
      </c>
      <c r="AB69">
        <v>2</v>
      </c>
      <c r="AC69" t="s">
        <v>42</v>
      </c>
      <c r="AD69" t="s">
        <v>43</v>
      </c>
      <c r="AE69">
        <v>17</v>
      </c>
      <c r="AF69">
        <v>3</v>
      </c>
      <c r="AG69" t="str">
        <f>_xlfn.XLOOKUP(AF69,Lookup!K:K,Lookup!L:L)</f>
        <v>Meet Expect</v>
      </c>
      <c r="AH69">
        <v>3</v>
      </c>
      <c r="AI69" t="str">
        <f>LOOKUP(AH69,Lookup!M:M,Lookup!N:N)</f>
        <v>High</v>
      </c>
      <c r="AJ69">
        <v>80</v>
      </c>
      <c r="AK69">
        <v>1</v>
      </c>
      <c r="AL69" t="str">
        <f>_xlfn.XLOOKUP(AK69,Lookup!O:O,Lookup!P:P)</f>
        <v>Basic</v>
      </c>
      <c r="AM69">
        <v>25</v>
      </c>
      <c r="AN69" t="str" cm="1">
        <f t="array" ref="AN69">_xlfn.IFS(
AM69&lt;=5,"0-5",
AM69&lt;=10,"6-10",
AM69&lt;=20,"11-20",
TRUE,"20+")</f>
        <v>20+</v>
      </c>
      <c r="AO69">
        <v>2</v>
      </c>
      <c r="AP69">
        <v>3</v>
      </c>
      <c r="AQ69" t="str">
        <f>_xlfn.XLOOKUP(AP69,Lookup!Q:Q,Lookup!R:R)</f>
        <v>Better</v>
      </c>
      <c r="AR69">
        <v>1</v>
      </c>
      <c r="AS69" t="str" cm="1">
        <f t="array" ref="AS69">_xlfn.IFS(
AR69 &lt;=1,"New Employee",
AR69 &lt;=3, "Early Career",
AR69 &lt;=7, "Experienced",
TRUE, "Veteran")</f>
        <v>New Employee</v>
      </c>
      <c r="AT69">
        <v>0</v>
      </c>
      <c r="AU69">
        <v>0</v>
      </c>
      <c r="AV69" t="str" cm="1">
        <f t="array" ref="AV69">_xlfn.IFS(
AU69=0,"Recently Promoted",
AU69&lt;=3, "Normal",
TRUE, "Long Time No Promotion")</f>
        <v>Recently Promoted</v>
      </c>
      <c r="AW69">
        <v>0</v>
      </c>
      <c r="AX69">
        <f>IF(COUNTIF(L69:$L$1471,L69)&gt;1,1,0)</f>
        <v>0</v>
      </c>
      <c r="BA69">
        <f t="shared" si="13"/>
        <v>0</v>
      </c>
      <c r="BC69">
        <f t="shared" si="14"/>
        <v>0</v>
      </c>
      <c r="BE69">
        <f t="shared" si="8"/>
        <v>0</v>
      </c>
      <c r="BG69">
        <f t="shared" si="9"/>
        <v>0</v>
      </c>
      <c r="BI69">
        <f t="shared" si="10"/>
        <v>0</v>
      </c>
      <c r="BR69" t="str" cm="1">
        <f t="array" ref="BR69">_xlfn.IFS(
A69&lt;=25,"18-25",
A69&lt;=35,"26-35",
A69&lt;=45,"36-45",
A69&lt;=59,"46-59",
TRUE,"60+")</f>
        <v>36-45</v>
      </c>
      <c r="BX69" t="b">
        <f t="shared" si="11"/>
        <v>1</v>
      </c>
      <c r="BY69" t="b">
        <f t="shared" si="12"/>
        <v>1</v>
      </c>
      <c r="BZ69" t="b">
        <f t="shared" si="15"/>
        <v>1</v>
      </c>
      <c r="CA69">
        <f>IF(tblemployee[[#This Row],[Attrition]]="Yes",1,0)</f>
        <v>0</v>
      </c>
      <c r="CB69">
        <f>IF(tblemployee[[#This Row],[OverTime]]="Yes",1,0)</f>
        <v>0</v>
      </c>
    </row>
    <row r="70" spans="1:80" hidden="1">
      <c r="A70">
        <v>35</v>
      </c>
      <c r="B70" t="s">
        <v>43</v>
      </c>
      <c r="C70" t="s">
        <v>44</v>
      </c>
      <c r="D70">
        <v>664</v>
      </c>
      <c r="E70" t="s">
        <v>45</v>
      </c>
      <c r="F70">
        <v>1</v>
      </c>
      <c r="G70" t="str" cm="1">
        <f t="array" ref="G70">_xlfn.IFS(
F70 &lt;= 10, "Near",
F70 &lt;= 20, "Far",
TRUE, "Very Far")</f>
        <v>Near</v>
      </c>
      <c r="H70">
        <v>3</v>
      </c>
      <c r="I70" t="str">
        <f>_xlfn.XLOOKUP(H70,Lookup!C:C,Lookup!D:D)</f>
        <v>Bachelor</v>
      </c>
      <c r="J70" t="s">
        <v>51</v>
      </c>
      <c r="K70">
        <v>1</v>
      </c>
      <c r="L70">
        <v>88</v>
      </c>
      <c r="M70">
        <v>2</v>
      </c>
      <c r="N70" t="str">
        <f>_xlfn.XLOOKUP(M70,Lookup!E:E,Lookup!F:F)</f>
        <v>Medium</v>
      </c>
      <c r="O70" t="s">
        <v>46</v>
      </c>
      <c r="P70">
        <v>79</v>
      </c>
      <c r="Q70">
        <v>3</v>
      </c>
      <c r="R70" t="str">
        <f>_xlfn.XLOOKUP(Q70,Lookup!G:G,Lookup!H:H)</f>
        <v>High</v>
      </c>
      <c r="S70">
        <v>1</v>
      </c>
      <c r="T70" s="7" t="str">
        <f>_xlfn.XLOOKUP(S70,Lookup!A:A,Lookup!B:B)</f>
        <v>Entry Level</v>
      </c>
      <c r="U70" t="s">
        <v>47</v>
      </c>
      <c r="V70">
        <v>1</v>
      </c>
      <c r="W70" t="str">
        <f>_xlfn.XLOOKUP(V70,Lookup!I:I,Lookup!J:J)</f>
        <v>Low</v>
      </c>
      <c r="X70" t="s">
        <v>48</v>
      </c>
      <c r="Y70">
        <v>2194</v>
      </c>
      <c r="Z70" t="str" cm="1">
        <f t="array" ref="Z70">_xlfn.IFS(Y70&lt;3000,"Low",Y70&lt;7000,"Medium",TRUE,"High")</f>
        <v>Low</v>
      </c>
      <c r="AA70">
        <v>5868</v>
      </c>
      <c r="AB70">
        <v>4</v>
      </c>
      <c r="AC70" t="s">
        <v>42</v>
      </c>
      <c r="AD70" t="s">
        <v>43</v>
      </c>
      <c r="AE70">
        <v>13</v>
      </c>
      <c r="AF70">
        <v>3</v>
      </c>
      <c r="AG70" t="str">
        <f>_xlfn.XLOOKUP(AF70,Lookup!K:K,Lookup!L:L)</f>
        <v>Meet Expect</v>
      </c>
      <c r="AH70">
        <v>4</v>
      </c>
      <c r="AI70" t="str">
        <f>LOOKUP(AH70,Lookup!M:M,Lookup!N:N)</f>
        <v>Very High</v>
      </c>
      <c r="AJ70">
        <v>80</v>
      </c>
      <c r="AK70">
        <v>1</v>
      </c>
      <c r="AL70" t="str">
        <f>_xlfn.XLOOKUP(AK70,Lookup!O:O,Lookup!P:P)</f>
        <v>Basic</v>
      </c>
      <c r="AM70">
        <v>5</v>
      </c>
      <c r="AN70" t="str" cm="1">
        <f t="array" ref="AN70">_xlfn.IFS(
AM70&lt;=5,"0-5",
AM70&lt;=10,"6-10",
AM70&lt;=20,"11-20",
TRUE,"20+")</f>
        <v>0-5</v>
      </c>
      <c r="AO70">
        <v>2</v>
      </c>
      <c r="AP70">
        <v>2</v>
      </c>
      <c r="AQ70" t="str">
        <f>_xlfn.XLOOKUP(AP70,Lookup!Q:Q,Lookup!R:R)</f>
        <v>Good</v>
      </c>
      <c r="AR70">
        <v>3</v>
      </c>
      <c r="AS70" t="str" cm="1">
        <f t="array" ref="AS70">_xlfn.IFS(
AR70 &lt;=1,"New Employee",
AR70 &lt;=3, "Early Career",
AR70 &lt;=7, "Experienced",
TRUE, "Veteran")</f>
        <v>Early Career</v>
      </c>
      <c r="AT70">
        <v>2</v>
      </c>
      <c r="AU70">
        <v>1</v>
      </c>
      <c r="AV70" t="str" cm="1">
        <f t="array" ref="AV70">_xlfn.IFS(
AU70=0,"Recently Promoted",
AU70&lt;=3, "Normal",
TRUE, "Long Time No Promotion")</f>
        <v>Normal</v>
      </c>
      <c r="AW70">
        <v>2</v>
      </c>
      <c r="AX70">
        <f>IF(COUNTIF(L70:$L$1471,L70)&gt;1,1,0)</f>
        <v>0</v>
      </c>
      <c r="BA70">
        <f t="shared" si="13"/>
        <v>0</v>
      </c>
      <c r="BC70">
        <f t="shared" si="14"/>
        <v>0</v>
      </c>
      <c r="BE70">
        <f t="shared" si="8"/>
        <v>0</v>
      </c>
      <c r="BG70">
        <f t="shared" si="9"/>
        <v>0</v>
      </c>
      <c r="BI70">
        <f t="shared" si="10"/>
        <v>0</v>
      </c>
      <c r="BR70" t="str" cm="1">
        <f t="array" ref="BR70">_xlfn.IFS(
A70&lt;=25,"18-25",
A70&lt;=35,"26-35",
A70&lt;=45,"36-45",
A70&lt;=59,"46-59",
TRUE,"60+")</f>
        <v>26-35</v>
      </c>
      <c r="BX70" t="b">
        <f t="shared" si="11"/>
        <v>1</v>
      </c>
      <c r="BY70" t="b">
        <f t="shared" si="12"/>
        <v>1</v>
      </c>
      <c r="BZ70" t="b">
        <f t="shared" si="15"/>
        <v>1</v>
      </c>
      <c r="CA70">
        <f>IF(tblemployee[[#This Row],[Attrition]]="Yes",1,0)</f>
        <v>0</v>
      </c>
      <c r="CB70">
        <f>IF(tblemployee[[#This Row],[OverTime]]="Yes",1,0)</f>
        <v>0</v>
      </c>
    </row>
    <row r="71" spans="1:80" hidden="1">
      <c r="A71">
        <v>36</v>
      </c>
      <c r="B71" t="s">
        <v>35</v>
      </c>
      <c r="C71" t="s">
        <v>36</v>
      </c>
      <c r="D71">
        <v>318</v>
      </c>
      <c r="E71" t="s">
        <v>45</v>
      </c>
      <c r="F71">
        <v>9</v>
      </c>
      <c r="G71" t="str" cm="1">
        <f t="array" ref="G71">_xlfn.IFS(
F71 &lt;= 10, "Near",
F71 &lt;= 20, "Far",
TRUE, "Very Far")</f>
        <v>Near</v>
      </c>
      <c r="H71">
        <v>3</v>
      </c>
      <c r="I71" t="str">
        <f>_xlfn.XLOOKUP(H71,Lookup!C:C,Lookup!D:D)</f>
        <v>Bachelor</v>
      </c>
      <c r="J71" t="s">
        <v>51</v>
      </c>
      <c r="K71">
        <v>1</v>
      </c>
      <c r="L71">
        <v>90</v>
      </c>
      <c r="M71">
        <v>4</v>
      </c>
      <c r="N71" t="str">
        <f>_xlfn.XLOOKUP(M71,Lookup!E:E,Lookup!F:F)</f>
        <v>Very High</v>
      </c>
      <c r="O71" t="s">
        <v>46</v>
      </c>
      <c r="P71">
        <v>79</v>
      </c>
      <c r="Q71">
        <v>2</v>
      </c>
      <c r="R71" t="str">
        <f>_xlfn.XLOOKUP(Q71,Lookup!G:G,Lookup!H:H)</f>
        <v>Medium</v>
      </c>
      <c r="S71">
        <v>1</v>
      </c>
      <c r="T71" s="7" t="str">
        <f>_xlfn.XLOOKUP(S71,Lookup!A:A,Lookup!B:B)</f>
        <v>Entry Level</v>
      </c>
      <c r="U71" t="s">
        <v>47</v>
      </c>
      <c r="V71">
        <v>3</v>
      </c>
      <c r="W71" t="str">
        <f>_xlfn.XLOOKUP(V71,Lookup!I:I,Lookup!J:J)</f>
        <v>High</v>
      </c>
      <c r="X71" t="s">
        <v>48</v>
      </c>
      <c r="Y71">
        <v>3388</v>
      </c>
      <c r="Z71" t="str" cm="1">
        <f t="array" ref="Z71">_xlfn.IFS(Y71&lt;3000,"Low",Y71&lt;7000,"Medium",TRUE,"High")</f>
        <v>Medium</v>
      </c>
      <c r="AA71">
        <v>21777</v>
      </c>
      <c r="AB71">
        <v>0</v>
      </c>
      <c r="AC71" t="s">
        <v>42</v>
      </c>
      <c r="AD71" t="s">
        <v>35</v>
      </c>
      <c r="AE71">
        <v>17</v>
      </c>
      <c r="AF71">
        <v>3</v>
      </c>
      <c r="AG71" t="str">
        <f>_xlfn.XLOOKUP(AF71,Lookup!K:K,Lookup!L:L)</f>
        <v>Meet Expect</v>
      </c>
      <c r="AH71">
        <v>1</v>
      </c>
      <c r="AI71" t="str">
        <f>LOOKUP(AH71,Lookup!M:M,Lookup!N:N)</f>
        <v>Low</v>
      </c>
      <c r="AJ71">
        <v>80</v>
      </c>
      <c r="AK71">
        <v>1</v>
      </c>
      <c r="AL71" t="str">
        <f>_xlfn.XLOOKUP(AK71,Lookup!O:O,Lookup!P:P)</f>
        <v>Basic</v>
      </c>
      <c r="AM71">
        <v>2</v>
      </c>
      <c r="AN71" t="str" cm="1">
        <f t="array" ref="AN71">_xlfn.IFS(
AM71&lt;=5,"0-5",
AM71&lt;=10,"6-10",
AM71&lt;=20,"11-20",
TRUE,"20+")</f>
        <v>0-5</v>
      </c>
      <c r="AO71">
        <v>0</v>
      </c>
      <c r="AP71">
        <v>2</v>
      </c>
      <c r="AQ71" t="str">
        <f>_xlfn.XLOOKUP(AP71,Lookup!Q:Q,Lookup!R:R)</f>
        <v>Good</v>
      </c>
      <c r="AR71">
        <v>1</v>
      </c>
      <c r="AS71" t="str" cm="1">
        <f t="array" ref="AS71">_xlfn.IFS(
AR71 &lt;=1,"New Employee",
AR71 &lt;=3, "Early Career",
AR71 &lt;=7, "Experienced",
TRUE, "Veteran")</f>
        <v>New Employee</v>
      </c>
      <c r="AT71">
        <v>0</v>
      </c>
      <c r="AU71">
        <v>0</v>
      </c>
      <c r="AV71" t="str" cm="1">
        <f t="array" ref="AV71">_xlfn.IFS(
AU71=0,"Recently Promoted",
AU71&lt;=3, "Normal",
TRUE, "Long Time No Promotion")</f>
        <v>Recently Promoted</v>
      </c>
      <c r="AW71">
        <v>0</v>
      </c>
      <c r="AX71">
        <f>IF(COUNTIF(L71:$L$1471,L71)&gt;1,1,0)</f>
        <v>0</v>
      </c>
      <c r="BA71">
        <f t="shared" si="13"/>
        <v>0</v>
      </c>
      <c r="BC71">
        <f t="shared" si="14"/>
        <v>0</v>
      </c>
      <c r="BE71">
        <f t="shared" si="8"/>
        <v>0</v>
      </c>
      <c r="BG71">
        <f t="shared" si="9"/>
        <v>0</v>
      </c>
      <c r="BI71">
        <f t="shared" si="10"/>
        <v>0</v>
      </c>
      <c r="BR71" t="str" cm="1">
        <f t="array" ref="BR71">_xlfn.IFS(
A71&lt;=25,"18-25",
A71&lt;=35,"26-35",
A71&lt;=45,"36-45",
A71&lt;=59,"46-59",
TRUE,"60+")</f>
        <v>36-45</v>
      </c>
      <c r="BX71" t="b">
        <f t="shared" si="11"/>
        <v>1</v>
      </c>
      <c r="BY71" t="b">
        <f t="shared" si="12"/>
        <v>1</v>
      </c>
      <c r="BZ71" t="b">
        <f t="shared" si="15"/>
        <v>1</v>
      </c>
      <c r="CA71">
        <f>IF(tblemployee[[#This Row],[Attrition]]="Yes",1,0)</f>
        <v>1</v>
      </c>
      <c r="CB71">
        <f>IF(tblemployee[[#This Row],[OverTime]]="Yes",1,0)</f>
        <v>1</v>
      </c>
    </row>
    <row r="72" spans="1:80" hidden="1">
      <c r="A72">
        <v>59</v>
      </c>
      <c r="B72" t="s">
        <v>43</v>
      </c>
      <c r="C72" t="s">
        <v>44</v>
      </c>
      <c r="D72">
        <v>1225</v>
      </c>
      <c r="E72" t="s">
        <v>37</v>
      </c>
      <c r="F72">
        <v>1</v>
      </c>
      <c r="G72" t="str" cm="1">
        <f t="array" ref="G72">_xlfn.IFS(
F72 &lt;= 10, "Near",
F72 &lt;= 20, "Far",
TRUE, "Very Far")</f>
        <v>Near</v>
      </c>
      <c r="H72">
        <v>1</v>
      </c>
      <c r="I72" t="str">
        <f>_xlfn.XLOOKUP(H72,Lookup!C:C,Lookup!D:D)</f>
        <v>Below College</v>
      </c>
      <c r="J72" t="s">
        <v>38</v>
      </c>
      <c r="K72">
        <v>1</v>
      </c>
      <c r="L72">
        <v>91</v>
      </c>
      <c r="M72">
        <v>1</v>
      </c>
      <c r="N72" t="str">
        <f>_xlfn.XLOOKUP(M72,Lookup!E:E,Lookup!F:F)</f>
        <v>Low</v>
      </c>
      <c r="O72" t="s">
        <v>39</v>
      </c>
      <c r="P72">
        <v>57</v>
      </c>
      <c r="Q72">
        <v>2</v>
      </c>
      <c r="R72" t="str">
        <f>_xlfn.XLOOKUP(Q72,Lookup!G:G,Lookup!H:H)</f>
        <v>Medium</v>
      </c>
      <c r="S72">
        <v>2</v>
      </c>
      <c r="T72" s="7" t="str">
        <f>_xlfn.XLOOKUP(S72,Lookup!A:A,Lookup!B:B)</f>
        <v>Junior</v>
      </c>
      <c r="U72" t="s">
        <v>40</v>
      </c>
      <c r="V72">
        <v>3</v>
      </c>
      <c r="W72" t="str">
        <f>_xlfn.XLOOKUP(V72,Lookup!I:I,Lookup!J:J)</f>
        <v>High</v>
      </c>
      <c r="X72" t="s">
        <v>41</v>
      </c>
      <c r="Y72">
        <v>5473</v>
      </c>
      <c r="Z72" t="str" cm="1">
        <f t="array" ref="Z72">_xlfn.IFS(Y72&lt;3000,"Low",Y72&lt;7000,"Medium",TRUE,"High")</f>
        <v>Medium</v>
      </c>
      <c r="AA72">
        <v>24668</v>
      </c>
      <c r="AB72">
        <v>7</v>
      </c>
      <c r="AC72" t="s">
        <v>42</v>
      </c>
      <c r="AD72" t="s">
        <v>43</v>
      </c>
      <c r="AE72">
        <v>11</v>
      </c>
      <c r="AF72">
        <v>3</v>
      </c>
      <c r="AG72" t="str">
        <f>_xlfn.XLOOKUP(AF72,Lookup!K:K,Lookup!L:L)</f>
        <v>Meet Expect</v>
      </c>
      <c r="AH72">
        <v>4</v>
      </c>
      <c r="AI72" t="str">
        <f>LOOKUP(AH72,Lookup!M:M,Lookup!N:N)</f>
        <v>Very High</v>
      </c>
      <c r="AJ72">
        <v>80</v>
      </c>
      <c r="AK72">
        <v>0</v>
      </c>
      <c r="AL72" t="str">
        <f>_xlfn.XLOOKUP(AK72,Lookup!O:O,Lookup!P:P)</f>
        <v>None</v>
      </c>
      <c r="AM72">
        <v>20</v>
      </c>
      <c r="AN72" t="str" cm="1">
        <f t="array" ref="AN72">_xlfn.IFS(
AM72&lt;=5,"0-5",
AM72&lt;=10,"6-10",
AM72&lt;=20,"11-20",
TRUE,"20+")</f>
        <v>11-20</v>
      </c>
      <c r="AO72">
        <v>2</v>
      </c>
      <c r="AP72">
        <v>2</v>
      </c>
      <c r="AQ72" t="str">
        <f>_xlfn.XLOOKUP(AP72,Lookup!Q:Q,Lookup!R:R)</f>
        <v>Good</v>
      </c>
      <c r="AR72">
        <v>4</v>
      </c>
      <c r="AS72" t="str" cm="1">
        <f t="array" ref="AS72">_xlfn.IFS(
AR72 &lt;=1,"New Employee",
AR72 &lt;=3, "Early Career",
AR72 &lt;=7, "Experienced",
TRUE, "Veteran")</f>
        <v>Experienced</v>
      </c>
      <c r="AT72">
        <v>3</v>
      </c>
      <c r="AU72">
        <v>1</v>
      </c>
      <c r="AV72" t="str" cm="1">
        <f t="array" ref="AV72">_xlfn.IFS(
AU72=0,"Recently Promoted",
AU72&lt;=3, "Normal",
TRUE, "Long Time No Promotion")</f>
        <v>Normal</v>
      </c>
      <c r="AW72">
        <v>3</v>
      </c>
      <c r="AX72">
        <f>IF(COUNTIF(L72:$L$1471,L72)&gt;1,1,0)</f>
        <v>0</v>
      </c>
      <c r="BA72">
        <f t="shared" si="13"/>
        <v>0</v>
      </c>
      <c r="BC72">
        <f t="shared" si="14"/>
        <v>0</v>
      </c>
      <c r="BE72">
        <f t="shared" si="8"/>
        <v>0</v>
      </c>
      <c r="BG72">
        <f t="shared" si="9"/>
        <v>0</v>
      </c>
      <c r="BI72">
        <f t="shared" si="10"/>
        <v>0</v>
      </c>
      <c r="BR72" t="str" cm="1">
        <f t="array" ref="BR72">_xlfn.IFS(
A72&lt;=25,"18-25",
A72&lt;=35,"26-35",
A72&lt;=45,"36-45",
A72&lt;=59,"46-59",
TRUE,"60+")</f>
        <v>46-59</v>
      </c>
      <c r="BX72" t="b">
        <f t="shared" si="11"/>
        <v>1</v>
      </c>
      <c r="BY72" t="b">
        <f t="shared" si="12"/>
        <v>1</v>
      </c>
      <c r="BZ72" t="b">
        <f t="shared" si="15"/>
        <v>1</v>
      </c>
      <c r="CA72">
        <f>IF(tblemployee[[#This Row],[Attrition]]="Yes",1,0)</f>
        <v>0</v>
      </c>
      <c r="CB72">
        <f>IF(tblemployee[[#This Row],[OverTime]]="Yes",1,0)</f>
        <v>0</v>
      </c>
    </row>
    <row r="73" spans="1:80" hidden="1">
      <c r="A73">
        <v>29</v>
      </c>
      <c r="B73" t="s">
        <v>43</v>
      </c>
      <c r="C73" t="s">
        <v>36</v>
      </c>
      <c r="D73">
        <v>1328</v>
      </c>
      <c r="E73" t="s">
        <v>45</v>
      </c>
      <c r="F73">
        <v>2</v>
      </c>
      <c r="G73" t="str" cm="1">
        <f t="array" ref="G73">_xlfn.IFS(
F73 &lt;= 10, "Near",
F73 &lt;= 20, "Far",
TRUE, "Very Far")</f>
        <v>Near</v>
      </c>
      <c r="H73">
        <v>3</v>
      </c>
      <c r="I73" t="str">
        <f>_xlfn.XLOOKUP(H73,Lookup!C:C,Lookup!D:D)</f>
        <v>Bachelor</v>
      </c>
      <c r="J73" t="s">
        <v>38</v>
      </c>
      <c r="K73">
        <v>1</v>
      </c>
      <c r="L73">
        <v>94</v>
      </c>
      <c r="M73">
        <v>3</v>
      </c>
      <c r="N73" t="str">
        <f>_xlfn.XLOOKUP(M73,Lookup!E:E,Lookup!F:F)</f>
        <v>High</v>
      </c>
      <c r="O73" t="s">
        <v>46</v>
      </c>
      <c r="P73">
        <v>76</v>
      </c>
      <c r="Q73">
        <v>3</v>
      </c>
      <c r="R73" t="str">
        <f>_xlfn.XLOOKUP(Q73,Lookup!G:G,Lookup!H:H)</f>
        <v>High</v>
      </c>
      <c r="S73">
        <v>1</v>
      </c>
      <c r="T73" s="7" t="str">
        <f>_xlfn.XLOOKUP(S73,Lookup!A:A,Lookup!B:B)</f>
        <v>Entry Level</v>
      </c>
      <c r="U73" t="s">
        <v>47</v>
      </c>
      <c r="V73">
        <v>2</v>
      </c>
      <c r="W73" t="str">
        <f>_xlfn.XLOOKUP(V73,Lookup!I:I,Lookup!J:J)</f>
        <v>Medium</v>
      </c>
      <c r="X73" t="s">
        <v>48</v>
      </c>
      <c r="Y73">
        <v>2703</v>
      </c>
      <c r="Z73" t="str" cm="1">
        <f t="array" ref="Z73">_xlfn.IFS(Y73&lt;3000,"Low",Y73&lt;7000,"Medium",TRUE,"High")</f>
        <v>Low</v>
      </c>
      <c r="AA73">
        <v>4956</v>
      </c>
      <c r="AB73">
        <v>0</v>
      </c>
      <c r="AC73" t="s">
        <v>42</v>
      </c>
      <c r="AD73" t="s">
        <v>43</v>
      </c>
      <c r="AE73">
        <v>23</v>
      </c>
      <c r="AF73">
        <v>4</v>
      </c>
      <c r="AG73" t="str">
        <f>_xlfn.XLOOKUP(AF73,Lookup!K:K,Lookup!L:L)</f>
        <v>Exceed Expect</v>
      </c>
      <c r="AH73">
        <v>4</v>
      </c>
      <c r="AI73" t="str">
        <f>LOOKUP(AH73,Lookup!M:M,Lookup!N:N)</f>
        <v>Very High</v>
      </c>
      <c r="AJ73">
        <v>80</v>
      </c>
      <c r="AK73">
        <v>1</v>
      </c>
      <c r="AL73" t="str">
        <f>_xlfn.XLOOKUP(AK73,Lookup!O:O,Lookup!P:P)</f>
        <v>Basic</v>
      </c>
      <c r="AM73">
        <v>6</v>
      </c>
      <c r="AN73" t="str" cm="1">
        <f t="array" ref="AN73">_xlfn.IFS(
AM73&lt;=5,"0-5",
AM73&lt;=10,"6-10",
AM73&lt;=20,"11-20",
TRUE,"20+")</f>
        <v>6-10</v>
      </c>
      <c r="AO73">
        <v>3</v>
      </c>
      <c r="AP73">
        <v>3</v>
      </c>
      <c r="AQ73" t="str">
        <f>_xlfn.XLOOKUP(AP73,Lookup!Q:Q,Lookup!R:R)</f>
        <v>Better</v>
      </c>
      <c r="AR73">
        <v>5</v>
      </c>
      <c r="AS73" t="str" cm="1">
        <f t="array" ref="AS73">_xlfn.IFS(
AR73 &lt;=1,"New Employee",
AR73 &lt;=3, "Early Career",
AR73 &lt;=7, "Experienced",
TRUE, "Veteran")</f>
        <v>Experienced</v>
      </c>
      <c r="AT73">
        <v>4</v>
      </c>
      <c r="AU73">
        <v>0</v>
      </c>
      <c r="AV73" t="str" cm="1">
        <f t="array" ref="AV73">_xlfn.IFS(
AU73=0,"Recently Promoted",
AU73&lt;=3, "Normal",
TRUE, "Long Time No Promotion")</f>
        <v>Recently Promoted</v>
      </c>
      <c r="AW73">
        <v>4</v>
      </c>
      <c r="AX73">
        <f>IF(COUNTIF(L73:$L$1471,L73)&gt;1,1,0)</f>
        <v>0</v>
      </c>
      <c r="BA73">
        <f t="shared" si="13"/>
        <v>0</v>
      </c>
      <c r="BC73">
        <f t="shared" si="14"/>
        <v>0</v>
      </c>
      <c r="BE73">
        <f t="shared" si="8"/>
        <v>0</v>
      </c>
      <c r="BG73">
        <f t="shared" si="9"/>
        <v>0</v>
      </c>
      <c r="BI73">
        <f t="shared" si="10"/>
        <v>0</v>
      </c>
      <c r="BR73" t="str" cm="1">
        <f t="array" ref="BR73">_xlfn.IFS(
A73&lt;=25,"18-25",
A73&lt;=35,"26-35",
A73&lt;=45,"36-45",
A73&lt;=59,"46-59",
TRUE,"60+")</f>
        <v>26-35</v>
      </c>
      <c r="BX73" t="b">
        <f t="shared" si="11"/>
        <v>1</v>
      </c>
      <c r="BY73" t="b">
        <f t="shared" si="12"/>
        <v>1</v>
      </c>
      <c r="BZ73" t="b">
        <f t="shared" si="15"/>
        <v>1</v>
      </c>
      <c r="CA73">
        <f>IF(tblemployee[[#This Row],[Attrition]]="Yes",1,0)</f>
        <v>0</v>
      </c>
      <c r="CB73">
        <f>IF(tblemployee[[#This Row],[OverTime]]="Yes",1,0)</f>
        <v>0</v>
      </c>
    </row>
    <row r="74" spans="1:80" hidden="1">
      <c r="A74">
        <v>31</v>
      </c>
      <c r="B74" t="s">
        <v>43</v>
      </c>
      <c r="C74" t="s">
        <v>36</v>
      </c>
      <c r="D74">
        <v>1082</v>
      </c>
      <c r="E74" t="s">
        <v>45</v>
      </c>
      <c r="F74">
        <v>1</v>
      </c>
      <c r="G74" t="str" cm="1">
        <f t="array" ref="G74">_xlfn.IFS(
F74 &lt;= 10, "Near",
F74 &lt;= 20, "Far",
TRUE, "Very Far")</f>
        <v>Near</v>
      </c>
      <c r="H74">
        <v>4</v>
      </c>
      <c r="I74" t="str">
        <f>_xlfn.XLOOKUP(H74,Lookup!C:C,Lookup!D:D)</f>
        <v>Master</v>
      </c>
      <c r="J74" t="s">
        <v>51</v>
      </c>
      <c r="K74">
        <v>1</v>
      </c>
      <c r="L74">
        <v>95</v>
      </c>
      <c r="M74">
        <v>3</v>
      </c>
      <c r="N74" t="str">
        <f>_xlfn.XLOOKUP(M74,Lookup!E:E,Lookup!F:F)</f>
        <v>High</v>
      </c>
      <c r="O74" t="s">
        <v>46</v>
      </c>
      <c r="P74">
        <v>87</v>
      </c>
      <c r="Q74">
        <v>3</v>
      </c>
      <c r="R74" t="str">
        <f>_xlfn.XLOOKUP(Q74,Lookup!G:G,Lookup!H:H)</f>
        <v>High</v>
      </c>
      <c r="S74">
        <v>1</v>
      </c>
      <c r="T74" s="7" t="str">
        <f>_xlfn.XLOOKUP(S74,Lookup!A:A,Lookup!B:B)</f>
        <v>Entry Level</v>
      </c>
      <c r="U74" t="s">
        <v>47</v>
      </c>
      <c r="V74">
        <v>2</v>
      </c>
      <c r="W74" t="str">
        <f>_xlfn.XLOOKUP(V74,Lookup!I:I,Lookup!J:J)</f>
        <v>Medium</v>
      </c>
      <c r="X74" t="s">
        <v>41</v>
      </c>
      <c r="Y74">
        <v>2501</v>
      </c>
      <c r="Z74" t="str" cm="1">
        <f t="array" ref="Z74">_xlfn.IFS(Y74&lt;3000,"Low",Y74&lt;7000,"Medium",TRUE,"High")</f>
        <v>Low</v>
      </c>
      <c r="AA74">
        <v>18775</v>
      </c>
      <c r="AB74">
        <v>1</v>
      </c>
      <c r="AC74" t="s">
        <v>42</v>
      </c>
      <c r="AD74" t="s">
        <v>43</v>
      </c>
      <c r="AE74">
        <v>17</v>
      </c>
      <c r="AF74">
        <v>3</v>
      </c>
      <c r="AG74" t="str">
        <f>_xlfn.XLOOKUP(AF74,Lookup!K:K,Lookup!L:L)</f>
        <v>Meet Expect</v>
      </c>
      <c r="AH74">
        <v>2</v>
      </c>
      <c r="AI74" t="str">
        <f>LOOKUP(AH74,Lookup!M:M,Lookup!N:N)</f>
        <v>Medium</v>
      </c>
      <c r="AJ74">
        <v>80</v>
      </c>
      <c r="AK74">
        <v>0</v>
      </c>
      <c r="AL74" t="str">
        <f>_xlfn.XLOOKUP(AK74,Lookup!O:O,Lookup!P:P)</f>
        <v>None</v>
      </c>
      <c r="AM74">
        <v>1</v>
      </c>
      <c r="AN74" t="str" cm="1">
        <f t="array" ref="AN74">_xlfn.IFS(
AM74&lt;=5,"0-5",
AM74&lt;=10,"6-10",
AM74&lt;=20,"11-20",
TRUE,"20+")</f>
        <v>0-5</v>
      </c>
      <c r="AO74">
        <v>4</v>
      </c>
      <c r="AP74">
        <v>3</v>
      </c>
      <c r="AQ74" t="str">
        <f>_xlfn.XLOOKUP(AP74,Lookup!Q:Q,Lookup!R:R)</f>
        <v>Better</v>
      </c>
      <c r="AR74">
        <v>1</v>
      </c>
      <c r="AS74" t="str" cm="1">
        <f t="array" ref="AS74">_xlfn.IFS(
AR74 &lt;=1,"New Employee",
AR74 &lt;=3, "Early Career",
AR74 &lt;=7, "Experienced",
TRUE, "Veteran")</f>
        <v>New Employee</v>
      </c>
      <c r="AT74">
        <v>1</v>
      </c>
      <c r="AU74">
        <v>1</v>
      </c>
      <c r="AV74" t="str" cm="1">
        <f t="array" ref="AV74">_xlfn.IFS(
AU74=0,"Recently Promoted",
AU74&lt;=3, "Normal",
TRUE, "Long Time No Promotion")</f>
        <v>Normal</v>
      </c>
      <c r="AW74">
        <v>0</v>
      </c>
      <c r="AX74">
        <f>IF(COUNTIF(L74:$L$1471,L74)&gt;1,1,0)</f>
        <v>0</v>
      </c>
      <c r="BA74">
        <f t="shared" si="13"/>
        <v>0</v>
      </c>
      <c r="BC74">
        <f t="shared" si="14"/>
        <v>0</v>
      </c>
      <c r="BE74">
        <f t="shared" si="8"/>
        <v>0</v>
      </c>
      <c r="BG74">
        <f t="shared" si="9"/>
        <v>0</v>
      </c>
      <c r="BI74">
        <f t="shared" si="10"/>
        <v>0</v>
      </c>
      <c r="BR74" t="str" cm="1">
        <f t="array" ref="BR74">_xlfn.IFS(
A74&lt;=25,"18-25",
A74&lt;=35,"26-35",
A74&lt;=45,"36-45",
A74&lt;=59,"46-59",
TRUE,"60+")</f>
        <v>26-35</v>
      </c>
      <c r="BX74" t="b">
        <f t="shared" si="11"/>
        <v>1</v>
      </c>
      <c r="BY74" t="b">
        <f t="shared" si="12"/>
        <v>1</v>
      </c>
      <c r="BZ74" t="b">
        <f t="shared" si="15"/>
        <v>1</v>
      </c>
      <c r="CA74">
        <f>IF(tblemployee[[#This Row],[Attrition]]="Yes",1,0)</f>
        <v>0</v>
      </c>
      <c r="CB74">
        <f>IF(tblemployee[[#This Row],[OverTime]]="Yes",1,0)</f>
        <v>0</v>
      </c>
    </row>
    <row r="75" spans="1:80" hidden="1">
      <c r="A75">
        <v>32</v>
      </c>
      <c r="B75" t="s">
        <v>43</v>
      </c>
      <c r="C75" t="s">
        <v>36</v>
      </c>
      <c r="D75">
        <v>548</v>
      </c>
      <c r="E75" t="s">
        <v>45</v>
      </c>
      <c r="F75">
        <v>1</v>
      </c>
      <c r="G75" t="str" cm="1">
        <f t="array" ref="G75">_xlfn.IFS(
F75 &lt;= 10, "Near",
F75 &lt;= 20, "Far",
TRUE, "Very Far")</f>
        <v>Near</v>
      </c>
      <c r="H75">
        <v>3</v>
      </c>
      <c r="I75" t="str">
        <f>_xlfn.XLOOKUP(H75,Lookup!C:C,Lookup!D:D)</f>
        <v>Bachelor</v>
      </c>
      <c r="J75" t="s">
        <v>38</v>
      </c>
      <c r="K75">
        <v>1</v>
      </c>
      <c r="L75">
        <v>96</v>
      </c>
      <c r="M75">
        <v>2</v>
      </c>
      <c r="N75" t="str">
        <f>_xlfn.XLOOKUP(M75,Lookup!E:E,Lookup!F:F)</f>
        <v>Medium</v>
      </c>
      <c r="O75" t="s">
        <v>46</v>
      </c>
      <c r="P75">
        <v>66</v>
      </c>
      <c r="Q75">
        <v>3</v>
      </c>
      <c r="R75" t="str">
        <f>_xlfn.XLOOKUP(Q75,Lookup!G:G,Lookup!H:H)</f>
        <v>High</v>
      </c>
      <c r="S75">
        <v>2</v>
      </c>
      <c r="T75" s="7" t="str">
        <f>_xlfn.XLOOKUP(S75,Lookup!A:A,Lookup!B:B)</f>
        <v>Junior</v>
      </c>
      <c r="U75" t="s">
        <v>47</v>
      </c>
      <c r="V75">
        <v>2</v>
      </c>
      <c r="W75" t="str">
        <f>_xlfn.XLOOKUP(V75,Lookup!I:I,Lookup!J:J)</f>
        <v>Medium</v>
      </c>
      <c r="X75" t="s">
        <v>48</v>
      </c>
      <c r="Y75">
        <v>6220</v>
      </c>
      <c r="Z75" t="str" cm="1">
        <f t="array" ref="Z75">_xlfn.IFS(Y75&lt;3000,"Low",Y75&lt;7000,"Medium",TRUE,"High")</f>
        <v>Medium</v>
      </c>
      <c r="AA75">
        <v>7346</v>
      </c>
      <c r="AB75">
        <v>1</v>
      </c>
      <c r="AC75" t="s">
        <v>42</v>
      </c>
      <c r="AD75" t="s">
        <v>43</v>
      </c>
      <c r="AE75">
        <v>17</v>
      </c>
      <c r="AF75">
        <v>3</v>
      </c>
      <c r="AG75" t="str">
        <f>_xlfn.XLOOKUP(AF75,Lookup!K:K,Lookup!L:L)</f>
        <v>Meet Expect</v>
      </c>
      <c r="AH75">
        <v>2</v>
      </c>
      <c r="AI75" t="str">
        <f>LOOKUP(AH75,Lookup!M:M,Lookup!N:N)</f>
        <v>Medium</v>
      </c>
      <c r="AJ75">
        <v>80</v>
      </c>
      <c r="AK75">
        <v>2</v>
      </c>
      <c r="AL75" t="str">
        <f>_xlfn.XLOOKUP(AK75,Lookup!O:O,Lookup!P:P)</f>
        <v>Medium</v>
      </c>
      <c r="AM75">
        <v>10</v>
      </c>
      <c r="AN75" t="str" cm="1">
        <f t="array" ref="AN75">_xlfn.IFS(
AM75&lt;=5,"0-5",
AM75&lt;=10,"6-10",
AM75&lt;=20,"11-20",
TRUE,"20+")</f>
        <v>6-10</v>
      </c>
      <c r="AO75">
        <v>3</v>
      </c>
      <c r="AP75">
        <v>3</v>
      </c>
      <c r="AQ75" t="str">
        <f>_xlfn.XLOOKUP(AP75,Lookup!Q:Q,Lookup!R:R)</f>
        <v>Better</v>
      </c>
      <c r="AR75">
        <v>10</v>
      </c>
      <c r="AS75" t="str" cm="1">
        <f t="array" ref="AS75">_xlfn.IFS(
AR75 &lt;=1,"New Employee",
AR75 &lt;=3, "Early Career",
AR75 &lt;=7, "Experienced",
TRUE, "Veteran")</f>
        <v>Veteran</v>
      </c>
      <c r="AT75">
        <v>4</v>
      </c>
      <c r="AU75">
        <v>0</v>
      </c>
      <c r="AV75" t="str" cm="1">
        <f t="array" ref="AV75">_xlfn.IFS(
AU75=0,"Recently Promoted",
AU75&lt;=3, "Normal",
TRUE, "Long Time No Promotion")</f>
        <v>Recently Promoted</v>
      </c>
      <c r="AW75">
        <v>9</v>
      </c>
      <c r="AX75">
        <f>IF(COUNTIF(L75:$L$1471,L75)&gt;1,1,0)</f>
        <v>0</v>
      </c>
      <c r="BA75">
        <f t="shared" si="13"/>
        <v>0</v>
      </c>
      <c r="BC75">
        <f t="shared" si="14"/>
        <v>0</v>
      </c>
      <c r="BE75">
        <f t="shared" si="8"/>
        <v>0</v>
      </c>
      <c r="BG75">
        <f t="shared" si="9"/>
        <v>0</v>
      </c>
      <c r="BI75">
        <f t="shared" si="10"/>
        <v>0</v>
      </c>
      <c r="BR75" t="str" cm="1">
        <f t="array" ref="BR75">_xlfn.IFS(
A75&lt;=25,"18-25",
A75&lt;=35,"26-35",
A75&lt;=45,"36-45",
A75&lt;=59,"46-59",
TRUE,"60+")</f>
        <v>26-35</v>
      </c>
      <c r="BX75" t="b">
        <f t="shared" si="11"/>
        <v>1</v>
      </c>
      <c r="BY75" t="b">
        <f t="shared" si="12"/>
        <v>1</v>
      </c>
      <c r="BZ75" t="b">
        <f t="shared" si="15"/>
        <v>1</v>
      </c>
      <c r="CA75">
        <f>IF(tblemployee[[#This Row],[Attrition]]="Yes",1,0)</f>
        <v>0</v>
      </c>
      <c r="CB75">
        <f>IF(tblemployee[[#This Row],[OverTime]]="Yes",1,0)</f>
        <v>0</v>
      </c>
    </row>
    <row r="76" spans="1:80" hidden="1">
      <c r="A76">
        <v>36</v>
      </c>
      <c r="B76" t="s">
        <v>43</v>
      </c>
      <c r="C76" t="s">
        <v>36</v>
      </c>
      <c r="D76">
        <v>132</v>
      </c>
      <c r="E76" t="s">
        <v>45</v>
      </c>
      <c r="F76">
        <v>6</v>
      </c>
      <c r="G76" t="str" cm="1">
        <f t="array" ref="G76">_xlfn.IFS(
F76 &lt;= 10, "Near",
F76 &lt;= 20, "Far",
TRUE, "Very Far")</f>
        <v>Near</v>
      </c>
      <c r="H76">
        <v>3</v>
      </c>
      <c r="I76" t="str">
        <f>_xlfn.XLOOKUP(H76,Lookup!C:C,Lookup!D:D)</f>
        <v>Bachelor</v>
      </c>
      <c r="J76" t="s">
        <v>38</v>
      </c>
      <c r="K76">
        <v>1</v>
      </c>
      <c r="L76">
        <v>97</v>
      </c>
      <c r="M76">
        <v>2</v>
      </c>
      <c r="N76" t="str">
        <f>_xlfn.XLOOKUP(M76,Lookup!E:E,Lookup!F:F)</f>
        <v>Medium</v>
      </c>
      <c r="O76" t="s">
        <v>39</v>
      </c>
      <c r="P76">
        <v>55</v>
      </c>
      <c r="Q76">
        <v>4</v>
      </c>
      <c r="R76" t="str">
        <f>_xlfn.XLOOKUP(Q76,Lookup!G:G,Lookup!H:H)</f>
        <v>Very High</v>
      </c>
      <c r="S76">
        <v>1</v>
      </c>
      <c r="T76" s="7" t="str">
        <f>_xlfn.XLOOKUP(S76,Lookup!A:A,Lookup!B:B)</f>
        <v>Entry Level</v>
      </c>
      <c r="U76" t="s">
        <v>50</v>
      </c>
      <c r="V76">
        <v>4</v>
      </c>
      <c r="W76" t="str">
        <f>_xlfn.XLOOKUP(V76,Lookup!I:I,Lookup!J:J)</f>
        <v>Very High</v>
      </c>
      <c r="X76" t="s">
        <v>48</v>
      </c>
      <c r="Y76">
        <v>3038</v>
      </c>
      <c r="Z76" t="str" cm="1">
        <f t="array" ref="Z76">_xlfn.IFS(Y76&lt;3000,"Low",Y76&lt;7000,"Medium",TRUE,"High")</f>
        <v>Medium</v>
      </c>
      <c r="AA76">
        <v>22002</v>
      </c>
      <c r="AB76">
        <v>3</v>
      </c>
      <c r="AC76" t="s">
        <v>42</v>
      </c>
      <c r="AD76" t="s">
        <v>43</v>
      </c>
      <c r="AE76">
        <v>12</v>
      </c>
      <c r="AF76">
        <v>3</v>
      </c>
      <c r="AG76" t="str">
        <f>_xlfn.XLOOKUP(AF76,Lookup!K:K,Lookup!L:L)</f>
        <v>Meet Expect</v>
      </c>
      <c r="AH76">
        <v>2</v>
      </c>
      <c r="AI76" t="str">
        <f>LOOKUP(AH76,Lookup!M:M,Lookup!N:N)</f>
        <v>Medium</v>
      </c>
      <c r="AJ76">
        <v>80</v>
      </c>
      <c r="AK76">
        <v>0</v>
      </c>
      <c r="AL76" t="str">
        <f>_xlfn.XLOOKUP(AK76,Lookup!O:O,Lookup!P:P)</f>
        <v>None</v>
      </c>
      <c r="AM76">
        <v>5</v>
      </c>
      <c r="AN76" t="str" cm="1">
        <f t="array" ref="AN76">_xlfn.IFS(
AM76&lt;=5,"0-5",
AM76&lt;=10,"6-10",
AM76&lt;=20,"11-20",
TRUE,"20+")</f>
        <v>0-5</v>
      </c>
      <c r="AO76">
        <v>3</v>
      </c>
      <c r="AP76">
        <v>3</v>
      </c>
      <c r="AQ76" t="str">
        <f>_xlfn.XLOOKUP(AP76,Lookup!Q:Q,Lookup!R:R)</f>
        <v>Better</v>
      </c>
      <c r="AR76">
        <v>1</v>
      </c>
      <c r="AS76" t="str" cm="1">
        <f t="array" ref="AS76">_xlfn.IFS(
AR76 &lt;=1,"New Employee",
AR76 &lt;=3, "Early Career",
AR76 &lt;=7, "Experienced",
TRUE, "Veteran")</f>
        <v>New Employee</v>
      </c>
      <c r="AT76">
        <v>0</v>
      </c>
      <c r="AU76">
        <v>0</v>
      </c>
      <c r="AV76" t="str" cm="1">
        <f t="array" ref="AV76">_xlfn.IFS(
AU76=0,"Recently Promoted",
AU76&lt;=3, "Normal",
TRUE, "Long Time No Promotion")</f>
        <v>Recently Promoted</v>
      </c>
      <c r="AW76">
        <v>0</v>
      </c>
      <c r="AX76">
        <f>IF(COUNTIF(L76:$L$1471,L76)&gt;1,1,0)</f>
        <v>0</v>
      </c>
      <c r="BA76">
        <f t="shared" si="13"/>
        <v>0</v>
      </c>
      <c r="BC76">
        <f t="shared" si="14"/>
        <v>0</v>
      </c>
      <c r="BE76">
        <f t="shared" si="8"/>
        <v>0</v>
      </c>
      <c r="BG76">
        <f t="shared" si="9"/>
        <v>0</v>
      </c>
      <c r="BI76">
        <f t="shared" si="10"/>
        <v>0</v>
      </c>
      <c r="BR76" t="str" cm="1">
        <f t="array" ref="BR76">_xlfn.IFS(
A76&lt;=25,"18-25",
A76&lt;=35,"26-35",
A76&lt;=45,"36-45",
A76&lt;=59,"46-59",
TRUE,"60+")</f>
        <v>36-45</v>
      </c>
      <c r="BX76" t="b">
        <f t="shared" si="11"/>
        <v>1</v>
      </c>
      <c r="BY76" t="b">
        <f t="shared" si="12"/>
        <v>1</v>
      </c>
      <c r="BZ76" t="b">
        <f t="shared" si="15"/>
        <v>1</v>
      </c>
      <c r="CA76">
        <f>IF(tblemployee[[#This Row],[Attrition]]="Yes",1,0)</f>
        <v>0</v>
      </c>
      <c r="CB76">
        <f>IF(tblemployee[[#This Row],[OverTime]]="Yes",1,0)</f>
        <v>0</v>
      </c>
    </row>
    <row r="77" spans="1:80" hidden="1">
      <c r="A77">
        <v>31</v>
      </c>
      <c r="B77" t="s">
        <v>43</v>
      </c>
      <c r="C77" t="s">
        <v>36</v>
      </c>
      <c r="D77">
        <v>746</v>
      </c>
      <c r="E77" t="s">
        <v>45</v>
      </c>
      <c r="F77">
        <v>8</v>
      </c>
      <c r="G77" t="str" cm="1">
        <f t="array" ref="G77">_xlfn.IFS(
F77 &lt;= 10, "Near",
F77 &lt;= 20, "Far",
TRUE, "Very Far")</f>
        <v>Near</v>
      </c>
      <c r="H77">
        <v>4</v>
      </c>
      <c r="I77" t="str">
        <f>_xlfn.XLOOKUP(H77,Lookup!C:C,Lookup!D:D)</f>
        <v>Master</v>
      </c>
      <c r="J77" t="s">
        <v>38</v>
      </c>
      <c r="K77">
        <v>1</v>
      </c>
      <c r="L77">
        <v>98</v>
      </c>
      <c r="M77">
        <v>3</v>
      </c>
      <c r="N77" t="str">
        <f>_xlfn.XLOOKUP(M77,Lookup!E:E,Lookup!F:F)</f>
        <v>High</v>
      </c>
      <c r="O77" t="s">
        <v>39</v>
      </c>
      <c r="P77">
        <v>61</v>
      </c>
      <c r="Q77">
        <v>3</v>
      </c>
      <c r="R77" t="str">
        <f>_xlfn.XLOOKUP(Q77,Lookup!G:G,Lookup!H:H)</f>
        <v>High</v>
      </c>
      <c r="S77">
        <v>2</v>
      </c>
      <c r="T77" s="7" t="str">
        <f>_xlfn.XLOOKUP(S77,Lookup!A:A,Lookup!B:B)</f>
        <v>Junior</v>
      </c>
      <c r="U77" t="s">
        <v>53</v>
      </c>
      <c r="V77">
        <v>4</v>
      </c>
      <c r="W77" t="str">
        <f>_xlfn.XLOOKUP(V77,Lookup!I:I,Lookup!J:J)</f>
        <v>Very High</v>
      </c>
      <c r="X77" t="s">
        <v>41</v>
      </c>
      <c r="Y77">
        <v>4424</v>
      </c>
      <c r="Z77" t="str" cm="1">
        <f t="array" ref="Z77">_xlfn.IFS(Y77&lt;3000,"Low",Y77&lt;7000,"Medium",TRUE,"High")</f>
        <v>Medium</v>
      </c>
      <c r="AA77">
        <v>20682</v>
      </c>
      <c r="AB77">
        <v>1</v>
      </c>
      <c r="AC77" t="s">
        <v>42</v>
      </c>
      <c r="AD77" t="s">
        <v>43</v>
      </c>
      <c r="AE77">
        <v>23</v>
      </c>
      <c r="AF77">
        <v>4</v>
      </c>
      <c r="AG77" t="str">
        <f>_xlfn.XLOOKUP(AF77,Lookup!K:K,Lookup!L:L)</f>
        <v>Exceed Expect</v>
      </c>
      <c r="AH77">
        <v>4</v>
      </c>
      <c r="AI77" t="str">
        <f>LOOKUP(AH77,Lookup!M:M,Lookup!N:N)</f>
        <v>Very High</v>
      </c>
      <c r="AJ77">
        <v>80</v>
      </c>
      <c r="AK77">
        <v>0</v>
      </c>
      <c r="AL77" t="str">
        <f>_xlfn.XLOOKUP(AK77,Lookup!O:O,Lookup!P:P)</f>
        <v>None</v>
      </c>
      <c r="AM77">
        <v>11</v>
      </c>
      <c r="AN77" t="str" cm="1">
        <f t="array" ref="AN77">_xlfn.IFS(
AM77&lt;=5,"0-5",
AM77&lt;=10,"6-10",
AM77&lt;=20,"11-20",
TRUE,"20+")</f>
        <v>11-20</v>
      </c>
      <c r="AO77">
        <v>2</v>
      </c>
      <c r="AP77">
        <v>3</v>
      </c>
      <c r="AQ77" t="str">
        <f>_xlfn.XLOOKUP(AP77,Lookup!Q:Q,Lookup!R:R)</f>
        <v>Better</v>
      </c>
      <c r="AR77">
        <v>11</v>
      </c>
      <c r="AS77" t="str" cm="1">
        <f t="array" ref="AS77">_xlfn.IFS(
AR77 &lt;=1,"New Employee",
AR77 &lt;=3, "Early Career",
AR77 &lt;=7, "Experienced",
TRUE, "Veteran")</f>
        <v>Veteran</v>
      </c>
      <c r="AT77">
        <v>7</v>
      </c>
      <c r="AU77">
        <v>1</v>
      </c>
      <c r="AV77" t="str" cm="1">
        <f t="array" ref="AV77">_xlfn.IFS(
AU77=0,"Recently Promoted",
AU77&lt;=3, "Normal",
TRUE, "Long Time No Promotion")</f>
        <v>Normal</v>
      </c>
      <c r="AW77">
        <v>8</v>
      </c>
      <c r="AX77">
        <f>IF(COUNTIF(L77:$L$1471,L77)&gt;1,1,0)</f>
        <v>0</v>
      </c>
      <c r="BA77">
        <f t="shared" si="13"/>
        <v>0</v>
      </c>
      <c r="BC77">
        <f t="shared" si="14"/>
        <v>0</v>
      </c>
      <c r="BE77">
        <f t="shared" si="8"/>
        <v>0</v>
      </c>
      <c r="BG77">
        <f t="shared" si="9"/>
        <v>0</v>
      </c>
      <c r="BI77">
        <f t="shared" si="10"/>
        <v>0</v>
      </c>
      <c r="BR77" t="str" cm="1">
        <f t="array" ref="BR77">_xlfn.IFS(
A77&lt;=25,"18-25",
A77&lt;=35,"26-35",
A77&lt;=45,"36-45",
A77&lt;=59,"46-59",
TRUE,"60+")</f>
        <v>26-35</v>
      </c>
      <c r="BX77" t="b">
        <f t="shared" si="11"/>
        <v>1</v>
      </c>
      <c r="BY77" t="b">
        <f t="shared" si="12"/>
        <v>1</v>
      </c>
      <c r="BZ77" t="b">
        <f t="shared" si="15"/>
        <v>1</v>
      </c>
      <c r="CA77">
        <f>IF(tblemployee[[#This Row],[Attrition]]="Yes",1,0)</f>
        <v>0</v>
      </c>
      <c r="CB77">
        <f>IF(tblemployee[[#This Row],[OverTime]]="Yes",1,0)</f>
        <v>0</v>
      </c>
    </row>
    <row r="78" spans="1:80" hidden="1">
      <c r="A78">
        <v>35</v>
      </c>
      <c r="B78" t="s">
        <v>43</v>
      </c>
      <c r="C78" t="s">
        <v>36</v>
      </c>
      <c r="D78">
        <v>776</v>
      </c>
      <c r="E78" t="s">
        <v>37</v>
      </c>
      <c r="F78">
        <v>1</v>
      </c>
      <c r="G78" t="str" cm="1">
        <f t="array" ref="G78">_xlfn.IFS(
F78 &lt;= 10, "Near",
F78 &lt;= 20, "Far",
TRUE, "Very Far")</f>
        <v>Near</v>
      </c>
      <c r="H78">
        <v>4</v>
      </c>
      <c r="I78" t="str">
        <f>_xlfn.XLOOKUP(H78,Lookup!C:C,Lookup!D:D)</f>
        <v>Master</v>
      </c>
      <c r="J78" t="s">
        <v>59</v>
      </c>
      <c r="K78">
        <v>1</v>
      </c>
      <c r="L78">
        <v>100</v>
      </c>
      <c r="M78">
        <v>3</v>
      </c>
      <c r="N78" t="str">
        <f>_xlfn.XLOOKUP(M78,Lookup!E:E,Lookup!F:F)</f>
        <v>High</v>
      </c>
      <c r="O78" t="s">
        <v>46</v>
      </c>
      <c r="P78">
        <v>32</v>
      </c>
      <c r="Q78">
        <v>2</v>
      </c>
      <c r="R78" t="str">
        <f>_xlfn.XLOOKUP(Q78,Lookup!G:G,Lookup!H:H)</f>
        <v>Medium</v>
      </c>
      <c r="S78">
        <v>2</v>
      </c>
      <c r="T78" s="7" t="str">
        <f>_xlfn.XLOOKUP(S78,Lookup!A:A,Lookup!B:B)</f>
        <v>Junior</v>
      </c>
      <c r="U78" t="s">
        <v>40</v>
      </c>
      <c r="V78">
        <v>1</v>
      </c>
      <c r="W78" t="str">
        <f>_xlfn.XLOOKUP(V78,Lookup!I:I,Lookup!J:J)</f>
        <v>Low</v>
      </c>
      <c r="X78" t="s">
        <v>41</v>
      </c>
      <c r="Y78">
        <v>4312</v>
      </c>
      <c r="Z78" t="str" cm="1">
        <f t="array" ref="Z78">_xlfn.IFS(Y78&lt;3000,"Low",Y78&lt;7000,"Medium",TRUE,"High")</f>
        <v>Medium</v>
      </c>
      <c r="AA78">
        <v>23016</v>
      </c>
      <c r="AB78">
        <v>0</v>
      </c>
      <c r="AC78" t="s">
        <v>42</v>
      </c>
      <c r="AD78" t="s">
        <v>43</v>
      </c>
      <c r="AE78">
        <v>14</v>
      </c>
      <c r="AF78">
        <v>3</v>
      </c>
      <c r="AG78" t="str">
        <f>_xlfn.XLOOKUP(AF78,Lookup!K:K,Lookup!L:L)</f>
        <v>Meet Expect</v>
      </c>
      <c r="AH78">
        <v>2</v>
      </c>
      <c r="AI78" t="str">
        <f>LOOKUP(AH78,Lookup!M:M,Lookup!N:N)</f>
        <v>Medium</v>
      </c>
      <c r="AJ78">
        <v>80</v>
      </c>
      <c r="AK78">
        <v>0</v>
      </c>
      <c r="AL78" t="str">
        <f>_xlfn.XLOOKUP(AK78,Lookup!O:O,Lookup!P:P)</f>
        <v>None</v>
      </c>
      <c r="AM78">
        <v>16</v>
      </c>
      <c r="AN78" t="str" cm="1">
        <f t="array" ref="AN78">_xlfn.IFS(
AM78&lt;=5,"0-5",
AM78&lt;=10,"6-10",
AM78&lt;=20,"11-20",
TRUE,"20+")</f>
        <v>11-20</v>
      </c>
      <c r="AO78">
        <v>2</v>
      </c>
      <c r="AP78">
        <v>3</v>
      </c>
      <c r="AQ78" t="str">
        <f>_xlfn.XLOOKUP(AP78,Lookup!Q:Q,Lookup!R:R)</f>
        <v>Better</v>
      </c>
      <c r="AR78">
        <v>15</v>
      </c>
      <c r="AS78" t="str" cm="1">
        <f t="array" ref="AS78">_xlfn.IFS(
AR78 &lt;=1,"New Employee",
AR78 &lt;=3, "Early Career",
AR78 &lt;=7, "Experienced",
TRUE, "Veteran")</f>
        <v>Veteran</v>
      </c>
      <c r="AT78">
        <v>13</v>
      </c>
      <c r="AU78">
        <v>2</v>
      </c>
      <c r="AV78" t="str" cm="1">
        <f t="array" ref="AV78">_xlfn.IFS(
AU78=0,"Recently Promoted",
AU78&lt;=3, "Normal",
TRUE, "Long Time No Promotion")</f>
        <v>Normal</v>
      </c>
      <c r="AW78">
        <v>8</v>
      </c>
      <c r="AX78">
        <f>IF(COUNTIF(L78:$L$1471,L78)&gt;1,1,0)</f>
        <v>0</v>
      </c>
      <c r="BA78">
        <f t="shared" si="13"/>
        <v>0</v>
      </c>
      <c r="BC78">
        <f t="shared" si="14"/>
        <v>0</v>
      </c>
      <c r="BE78">
        <f t="shared" si="8"/>
        <v>0</v>
      </c>
      <c r="BG78">
        <f t="shared" si="9"/>
        <v>0</v>
      </c>
      <c r="BI78">
        <f t="shared" si="10"/>
        <v>0</v>
      </c>
      <c r="BR78" t="str" cm="1">
        <f t="array" ref="BR78">_xlfn.IFS(
A78&lt;=25,"18-25",
A78&lt;=35,"26-35",
A78&lt;=45,"36-45",
A78&lt;=59,"46-59",
TRUE,"60+")</f>
        <v>26-35</v>
      </c>
      <c r="BX78" t="b">
        <f t="shared" si="11"/>
        <v>1</v>
      </c>
      <c r="BY78" t="b">
        <f t="shared" si="12"/>
        <v>1</v>
      </c>
      <c r="BZ78" t="b">
        <f t="shared" si="15"/>
        <v>1</v>
      </c>
      <c r="CA78">
        <f>IF(tblemployee[[#This Row],[Attrition]]="Yes",1,0)</f>
        <v>0</v>
      </c>
      <c r="CB78">
        <f>IF(tblemployee[[#This Row],[OverTime]]="Yes",1,0)</f>
        <v>0</v>
      </c>
    </row>
    <row r="79" spans="1:80" hidden="1">
      <c r="A79">
        <v>45</v>
      </c>
      <c r="B79" t="s">
        <v>43</v>
      </c>
      <c r="C79" t="s">
        <v>36</v>
      </c>
      <c r="D79">
        <v>193</v>
      </c>
      <c r="E79" t="s">
        <v>45</v>
      </c>
      <c r="F79">
        <v>6</v>
      </c>
      <c r="G79" t="str" cm="1">
        <f t="array" ref="G79">_xlfn.IFS(
F79 &lt;= 10, "Near",
F79 &lt;= 20, "Far",
TRUE, "Very Far")</f>
        <v>Near</v>
      </c>
      <c r="H79">
        <v>4</v>
      </c>
      <c r="I79" t="str">
        <f>_xlfn.XLOOKUP(H79,Lookup!C:C,Lookup!D:D)</f>
        <v>Master</v>
      </c>
      <c r="J79" t="s">
        <v>49</v>
      </c>
      <c r="K79">
        <v>1</v>
      </c>
      <c r="L79">
        <v>101</v>
      </c>
      <c r="M79">
        <v>4</v>
      </c>
      <c r="N79" t="str">
        <f>_xlfn.XLOOKUP(M79,Lookup!E:E,Lookup!F:F)</f>
        <v>Very High</v>
      </c>
      <c r="O79" t="s">
        <v>46</v>
      </c>
      <c r="P79">
        <v>52</v>
      </c>
      <c r="Q79">
        <v>3</v>
      </c>
      <c r="R79" t="str">
        <f>_xlfn.XLOOKUP(Q79,Lookup!G:G,Lookup!H:H)</f>
        <v>High</v>
      </c>
      <c r="S79">
        <v>3</v>
      </c>
      <c r="T79" s="7" t="str">
        <f>_xlfn.XLOOKUP(S79,Lookup!A:A,Lookup!B:B)</f>
        <v>Senior</v>
      </c>
      <c r="U79" t="s">
        <v>58</v>
      </c>
      <c r="V79">
        <v>1</v>
      </c>
      <c r="W79" t="str">
        <f>_xlfn.XLOOKUP(V79,Lookup!I:I,Lookup!J:J)</f>
        <v>Low</v>
      </c>
      <c r="X79" t="s">
        <v>48</v>
      </c>
      <c r="Y79">
        <v>13245</v>
      </c>
      <c r="Z79" t="str" cm="1">
        <f t="array" ref="Z79">_xlfn.IFS(Y79&lt;3000,"Low",Y79&lt;7000,"Medium",TRUE,"High")</f>
        <v>High</v>
      </c>
      <c r="AA79">
        <v>15067</v>
      </c>
      <c r="AB79">
        <v>4</v>
      </c>
      <c r="AC79" t="s">
        <v>42</v>
      </c>
      <c r="AD79" t="s">
        <v>35</v>
      </c>
      <c r="AE79">
        <v>14</v>
      </c>
      <c r="AF79">
        <v>3</v>
      </c>
      <c r="AG79" t="str">
        <f>_xlfn.XLOOKUP(AF79,Lookup!K:K,Lookup!L:L)</f>
        <v>Meet Expect</v>
      </c>
      <c r="AH79">
        <v>2</v>
      </c>
      <c r="AI79" t="str">
        <f>LOOKUP(AH79,Lookup!M:M,Lookup!N:N)</f>
        <v>Medium</v>
      </c>
      <c r="AJ79">
        <v>80</v>
      </c>
      <c r="AK79">
        <v>0</v>
      </c>
      <c r="AL79" t="str">
        <f>_xlfn.XLOOKUP(AK79,Lookup!O:O,Lookup!P:P)</f>
        <v>None</v>
      </c>
      <c r="AM79">
        <v>17</v>
      </c>
      <c r="AN79" t="str" cm="1">
        <f t="array" ref="AN79">_xlfn.IFS(
AM79&lt;=5,"0-5",
AM79&lt;=10,"6-10",
AM79&lt;=20,"11-20",
TRUE,"20+")</f>
        <v>11-20</v>
      </c>
      <c r="AO79">
        <v>3</v>
      </c>
      <c r="AP79">
        <v>4</v>
      </c>
      <c r="AQ79" t="str">
        <f>_xlfn.XLOOKUP(AP79,Lookup!Q:Q,Lookup!R:R)</f>
        <v>Best</v>
      </c>
      <c r="AR79">
        <v>0</v>
      </c>
      <c r="AS79" t="str" cm="1">
        <f t="array" ref="AS79">_xlfn.IFS(
AR79 &lt;=1,"New Employee",
AR79 &lt;=3, "Early Career",
AR79 &lt;=7, "Experienced",
TRUE, "Veteran")</f>
        <v>New Employee</v>
      </c>
      <c r="AT79">
        <v>0</v>
      </c>
      <c r="AU79">
        <v>0</v>
      </c>
      <c r="AV79" t="str" cm="1">
        <f t="array" ref="AV79">_xlfn.IFS(
AU79=0,"Recently Promoted",
AU79&lt;=3, "Normal",
TRUE, "Long Time No Promotion")</f>
        <v>Recently Promoted</v>
      </c>
      <c r="AW79">
        <v>0</v>
      </c>
      <c r="AX79">
        <f>IF(COUNTIF(L79:$L$1471,L79)&gt;1,1,0)</f>
        <v>0</v>
      </c>
      <c r="BA79">
        <f t="shared" si="13"/>
        <v>0</v>
      </c>
      <c r="BC79">
        <f t="shared" si="14"/>
        <v>0</v>
      </c>
      <c r="BE79">
        <f t="shared" si="8"/>
        <v>0</v>
      </c>
      <c r="BG79">
        <f t="shared" si="9"/>
        <v>0</v>
      </c>
      <c r="BI79">
        <f t="shared" si="10"/>
        <v>0</v>
      </c>
      <c r="BR79" t="str" cm="1">
        <f t="array" ref="BR79">_xlfn.IFS(
A79&lt;=25,"18-25",
A79&lt;=35,"26-35",
A79&lt;=45,"36-45",
A79&lt;=59,"46-59",
TRUE,"60+")</f>
        <v>36-45</v>
      </c>
      <c r="BX79" t="b">
        <f t="shared" si="11"/>
        <v>1</v>
      </c>
      <c r="BY79" t="b">
        <f t="shared" si="12"/>
        <v>1</v>
      </c>
      <c r="BZ79" t="b">
        <f t="shared" si="15"/>
        <v>1</v>
      </c>
      <c r="CA79">
        <f>IF(tblemployee[[#This Row],[Attrition]]="Yes",1,0)</f>
        <v>0</v>
      </c>
      <c r="CB79">
        <f>IF(tblemployee[[#This Row],[OverTime]]="Yes",1,0)</f>
        <v>1</v>
      </c>
    </row>
    <row r="80" spans="1:80" hidden="1">
      <c r="A80">
        <v>37</v>
      </c>
      <c r="B80" t="s">
        <v>43</v>
      </c>
      <c r="C80" t="s">
        <v>36</v>
      </c>
      <c r="D80">
        <v>397</v>
      </c>
      <c r="E80" t="s">
        <v>45</v>
      </c>
      <c r="F80">
        <v>7</v>
      </c>
      <c r="G80" t="str" cm="1">
        <f t="array" ref="G80">_xlfn.IFS(
F80 &lt;= 10, "Near",
F80 &lt;= 20, "Far",
TRUE, "Very Far")</f>
        <v>Near</v>
      </c>
      <c r="H80">
        <v>4</v>
      </c>
      <c r="I80" t="str">
        <f>_xlfn.XLOOKUP(H80,Lookup!C:C,Lookup!D:D)</f>
        <v>Master</v>
      </c>
      <c r="J80" t="s">
        <v>51</v>
      </c>
      <c r="K80">
        <v>1</v>
      </c>
      <c r="L80">
        <v>102</v>
      </c>
      <c r="M80">
        <v>1</v>
      </c>
      <c r="N80" t="str">
        <f>_xlfn.XLOOKUP(M80,Lookup!E:E,Lookup!F:F)</f>
        <v>Low</v>
      </c>
      <c r="O80" t="s">
        <v>46</v>
      </c>
      <c r="P80">
        <v>30</v>
      </c>
      <c r="Q80">
        <v>3</v>
      </c>
      <c r="R80" t="str">
        <f>_xlfn.XLOOKUP(Q80,Lookup!G:G,Lookup!H:H)</f>
        <v>High</v>
      </c>
      <c r="S80">
        <v>3</v>
      </c>
      <c r="T80" s="7" t="str">
        <f>_xlfn.XLOOKUP(S80,Lookup!A:A,Lookup!B:B)</f>
        <v>Senior</v>
      </c>
      <c r="U80" t="s">
        <v>58</v>
      </c>
      <c r="V80">
        <v>3</v>
      </c>
      <c r="W80" t="str">
        <f>_xlfn.XLOOKUP(V80,Lookup!I:I,Lookup!J:J)</f>
        <v>High</v>
      </c>
      <c r="X80" t="s">
        <v>41</v>
      </c>
      <c r="Y80">
        <v>13664</v>
      </c>
      <c r="Z80" t="str" cm="1">
        <f t="array" ref="Z80">_xlfn.IFS(Y80&lt;3000,"Low",Y80&lt;7000,"Medium",TRUE,"High")</f>
        <v>High</v>
      </c>
      <c r="AA80">
        <v>25258</v>
      </c>
      <c r="AB80">
        <v>4</v>
      </c>
      <c r="AC80" t="s">
        <v>42</v>
      </c>
      <c r="AD80" t="s">
        <v>43</v>
      </c>
      <c r="AE80">
        <v>13</v>
      </c>
      <c r="AF80">
        <v>3</v>
      </c>
      <c r="AG80" t="str">
        <f>_xlfn.XLOOKUP(AF80,Lookup!K:K,Lookup!L:L)</f>
        <v>Meet Expect</v>
      </c>
      <c r="AH80">
        <v>1</v>
      </c>
      <c r="AI80" t="str">
        <f>LOOKUP(AH80,Lookup!M:M,Lookup!N:N)</f>
        <v>Low</v>
      </c>
      <c r="AJ80">
        <v>80</v>
      </c>
      <c r="AK80">
        <v>0</v>
      </c>
      <c r="AL80" t="str">
        <f>_xlfn.XLOOKUP(AK80,Lookup!O:O,Lookup!P:P)</f>
        <v>None</v>
      </c>
      <c r="AM80">
        <v>16</v>
      </c>
      <c r="AN80" t="str" cm="1">
        <f t="array" ref="AN80">_xlfn.IFS(
AM80&lt;=5,"0-5",
AM80&lt;=10,"6-10",
AM80&lt;=20,"11-20",
TRUE,"20+")</f>
        <v>11-20</v>
      </c>
      <c r="AO80">
        <v>3</v>
      </c>
      <c r="AP80">
        <v>4</v>
      </c>
      <c r="AQ80" t="str">
        <f>_xlfn.XLOOKUP(AP80,Lookup!Q:Q,Lookup!R:R)</f>
        <v>Best</v>
      </c>
      <c r="AR80">
        <v>5</v>
      </c>
      <c r="AS80" t="str" cm="1">
        <f t="array" ref="AS80">_xlfn.IFS(
AR80 &lt;=1,"New Employee",
AR80 &lt;=3, "Early Career",
AR80 &lt;=7, "Experienced",
TRUE, "Veteran")</f>
        <v>Experienced</v>
      </c>
      <c r="AT80">
        <v>2</v>
      </c>
      <c r="AU80">
        <v>0</v>
      </c>
      <c r="AV80" t="str" cm="1">
        <f t="array" ref="AV80">_xlfn.IFS(
AU80=0,"Recently Promoted",
AU80&lt;=3, "Normal",
TRUE, "Long Time No Promotion")</f>
        <v>Recently Promoted</v>
      </c>
      <c r="AW80">
        <v>2</v>
      </c>
      <c r="AX80">
        <f>IF(COUNTIF(L80:$L$1471,L80)&gt;1,1,0)</f>
        <v>0</v>
      </c>
      <c r="BA80">
        <f t="shared" si="13"/>
        <v>0</v>
      </c>
      <c r="BC80">
        <f t="shared" si="14"/>
        <v>0</v>
      </c>
      <c r="BE80">
        <f t="shared" si="8"/>
        <v>0</v>
      </c>
      <c r="BG80">
        <f t="shared" si="9"/>
        <v>0</v>
      </c>
      <c r="BI80">
        <f t="shared" si="10"/>
        <v>0</v>
      </c>
      <c r="BR80" t="str" cm="1">
        <f t="array" ref="BR80">_xlfn.IFS(
A80&lt;=25,"18-25",
A80&lt;=35,"26-35",
A80&lt;=45,"36-45",
A80&lt;=59,"46-59",
TRUE,"60+")</f>
        <v>36-45</v>
      </c>
      <c r="BX80" t="b">
        <f t="shared" si="11"/>
        <v>1</v>
      </c>
      <c r="BY80" t="b">
        <f t="shared" si="12"/>
        <v>1</v>
      </c>
      <c r="BZ80" t="b">
        <f t="shared" si="15"/>
        <v>1</v>
      </c>
      <c r="CA80">
        <f>IF(tblemployee[[#This Row],[Attrition]]="Yes",1,0)</f>
        <v>0</v>
      </c>
      <c r="CB80">
        <f>IF(tblemployee[[#This Row],[OverTime]]="Yes",1,0)</f>
        <v>0</v>
      </c>
    </row>
    <row r="81" spans="1:80">
      <c r="A81">
        <v>46</v>
      </c>
      <c r="B81" t="s">
        <v>43</v>
      </c>
      <c r="C81" t="s">
        <v>36</v>
      </c>
      <c r="D81">
        <v>945</v>
      </c>
      <c r="E81" t="s">
        <v>61</v>
      </c>
      <c r="F81">
        <v>5</v>
      </c>
      <c r="G81" t="str" cm="1">
        <f t="array" ref="G81">_xlfn.IFS(
F81 &lt;= 10, "Near",
F81 &lt;= 20, "Far",
TRUE, "Very Far")</f>
        <v>Near</v>
      </c>
      <c r="H81">
        <v>2</v>
      </c>
      <c r="I81" t="str">
        <f>_xlfn.XLOOKUP(H81,Lookup!C:C,Lookup!D:D)</f>
        <v>College</v>
      </c>
      <c r="J81" t="s">
        <v>51</v>
      </c>
      <c r="K81">
        <v>1</v>
      </c>
      <c r="L81">
        <v>103</v>
      </c>
      <c r="M81">
        <v>2</v>
      </c>
      <c r="N81" t="str">
        <f>_xlfn.XLOOKUP(M81,Lookup!E:E,Lookup!F:F)</f>
        <v>Medium</v>
      </c>
      <c r="O81" t="s">
        <v>46</v>
      </c>
      <c r="P81">
        <v>80</v>
      </c>
      <c r="Q81">
        <v>3</v>
      </c>
      <c r="R81" t="str">
        <f>_xlfn.XLOOKUP(Q81,Lookup!G:G,Lookup!H:H)</f>
        <v>High</v>
      </c>
      <c r="S81">
        <v>2</v>
      </c>
      <c r="T81" s="7" t="str">
        <f>_xlfn.XLOOKUP(S81,Lookup!A:A,Lookup!B:B)</f>
        <v>Junior</v>
      </c>
      <c r="U81" t="s">
        <v>61</v>
      </c>
      <c r="V81">
        <v>2</v>
      </c>
      <c r="W81" t="str">
        <f>_xlfn.XLOOKUP(V81,Lookup!I:I,Lookup!J:J)</f>
        <v>Medium</v>
      </c>
      <c r="X81" t="s">
        <v>52</v>
      </c>
      <c r="Y81">
        <v>5021</v>
      </c>
      <c r="Z81" t="str" cm="1">
        <f t="array" ref="Z81">_xlfn.IFS(Y81&lt;3000,"Low",Y81&lt;7000,"Medium",TRUE,"High")</f>
        <v>Medium</v>
      </c>
      <c r="AA81">
        <v>10425</v>
      </c>
      <c r="AB81">
        <v>8</v>
      </c>
      <c r="AC81" t="s">
        <v>42</v>
      </c>
      <c r="AD81" t="s">
        <v>35</v>
      </c>
      <c r="AE81">
        <v>22</v>
      </c>
      <c r="AF81">
        <v>4</v>
      </c>
      <c r="AG81" t="str">
        <f>_xlfn.XLOOKUP(AF81,Lookup!K:K,Lookup!L:L)</f>
        <v>Exceed Expect</v>
      </c>
      <c r="AH81">
        <v>4</v>
      </c>
      <c r="AI81" t="str">
        <f>LOOKUP(AH81,Lookup!M:M,Lookup!N:N)</f>
        <v>Very High</v>
      </c>
      <c r="AJ81">
        <v>80</v>
      </c>
      <c r="AK81">
        <v>1</v>
      </c>
      <c r="AL81" t="str">
        <f>_xlfn.XLOOKUP(AK81,Lookup!O:O,Lookup!P:P)</f>
        <v>Basic</v>
      </c>
      <c r="AM81">
        <v>16</v>
      </c>
      <c r="AN81" t="str" cm="1">
        <f t="array" ref="AN81">_xlfn.IFS(
AM81&lt;=5,"0-5",
AM81&lt;=10,"6-10",
AM81&lt;=20,"11-20",
TRUE,"20+")</f>
        <v>11-20</v>
      </c>
      <c r="AO81">
        <v>2</v>
      </c>
      <c r="AP81">
        <v>3</v>
      </c>
      <c r="AQ81" t="str">
        <f>_xlfn.XLOOKUP(AP81,Lookup!Q:Q,Lookup!R:R)</f>
        <v>Better</v>
      </c>
      <c r="AR81">
        <v>4</v>
      </c>
      <c r="AS81" t="str" cm="1">
        <f t="array" ref="AS81">_xlfn.IFS(
AR81 &lt;=1,"New Employee",
AR81 &lt;=3, "Early Career",
AR81 &lt;=7, "Experienced",
TRUE, "Veteran")</f>
        <v>Experienced</v>
      </c>
      <c r="AT81">
        <v>2</v>
      </c>
      <c r="AU81">
        <v>0</v>
      </c>
      <c r="AV81" t="str" cm="1">
        <f t="array" ref="AV81">_xlfn.IFS(
AU81=0,"Recently Promoted",
AU81&lt;=3, "Normal",
TRUE, "Long Time No Promotion")</f>
        <v>Recently Promoted</v>
      </c>
      <c r="AW81">
        <v>2</v>
      </c>
      <c r="AX81">
        <f>IF(COUNTIF(L81:$L$1471,L81)&gt;1,1,0)</f>
        <v>0</v>
      </c>
      <c r="BA81">
        <f t="shared" si="13"/>
        <v>0</v>
      </c>
      <c r="BC81">
        <f t="shared" si="14"/>
        <v>0</v>
      </c>
      <c r="BE81">
        <f t="shared" si="8"/>
        <v>0</v>
      </c>
      <c r="BG81">
        <f t="shared" si="9"/>
        <v>0</v>
      </c>
      <c r="BI81">
        <f t="shared" si="10"/>
        <v>0</v>
      </c>
      <c r="BR81" t="str" cm="1">
        <f t="array" ref="BR81">_xlfn.IFS(
A81&lt;=25,"18-25",
A81&lt;=35,"26-35",
A81&lt;=45,"36-45",
A81&lt;=59,"46-59",
TRUE,"60+")</f>
        <v>46-59</v>
      </c>
      <c r="BX81" t="b">
        <f t="shared" si="11"/>
        <v>1</v>
      </c>
      <c r="BY81" t="b">
        <f t="shared" si="12"/>
        <v>1</v>
      </c>
      <c r="BZ81" t="b">
        <f t="shared" si="15"/>
        <v>1</v>
      </c>
      <c r="CA81">
        <f>IF(tblemployee[[#This Row],[Attrition]]="Yes",1,0)</f>
        <v>0</v>
      </c>
      <c r="CB81">
        <f>IF(tblemployee[[#This Row],[OverTime]]="Yes",1,0)</f>
        <v>1</v>
      </c>
    </row>
    <row r="82" spans="1:80" hidden="1">
      <c r="A82">
        <v>30</v>
      </c>
      <c r="B82" t="s">
        <v>43</v>
      </c>
      <c r="C82" t="s">
        <v>36</v>
      </c>
      <c r="D82">
        <v>852</v>
      </c>
      <c r="E82" t="s">
        <v>45</v>
      </c>
      <c r="F82">
        <v>1</v>
      </c>
      <c r="G82" t="str" cm="1">
        <f t="array" ref="G82">_xlfn.IFS(
F82 &lt;= 10, "Near",
F82 &lt;= 20, "Far",
TRUE, "Very Far")</f>
        <v>Near</v>
      </c>
      <c r="H82">
        <v>1</v>
      </c>
      <c r="I82" t="str">
        <f>_xlfn.XLOOKUP(H82,Lookup!C:C,Lookup!D:D)</f>
        <v>Below College</v>
      </c>
      <c r="J82" t="s">
        <v>38</v>
      </c>
      <c r="K82">
        <v>1</v>
      </c>
      <c r="L82">
        <v>104</v>
      </c>
      <c r="M82">
        <v>4</v>
      </c>
      <c r="N82" t="str">
        <f>_xlfn.XLOOKUP(M82,Lookup!E:E,Lookup!F:F)</f>
        <v>Very High</v>
      </c>
      <c r="O82" t="s">
        <v>46</v>
      </c>
      <c r="P82">
        <v>55</v>
      </c>
      <c r="Q82">
        <v>2</v>
      </c>
      <c r="R82" t="str">
        <f>_xlfn.XLOOKUP(Q82,Lookup!G:G,Lookup!H:H)</f>
        <v>Medium</v>
      </c>
      <c r="S82">
        <v>2</v>
      </c>
      <c r="T82" s="7" t="str">
        <f>_xlfn.XLOOKUP(S82,Lookup!A:A,Lookup!B:B)</f>
        <v>Junior</v>
      </c>
      <c r="U82" t="s">
        <v>50</v>
      </c>
      <c r="V82">
        <v>4</v>
      </c>
      <c r="W82" t="str">
        <f>_xlfn.XLOOKUP(V82,Lookup!I:I,Lookup!J:J)</f>
        <v>Very High</v>
      </c>
      <c r="X82" t="s">
        <v>48</v>
      </c>
      <c r="Y82">
        <v>5126</v>
      </c>
      <c r="Z82" t="str" cm="1">
        <f t="array" ref="Z82">_xlfn.IFS(Y82&lt;3000,"Low",Y82&lt;7000,"Medium",TRUE,"High")</f>
        <v>Medium</v>
      </c>
      <c r="AA82">
        <v>15998</v>
      </c>
      <c r="AB82">
        <v>1</v>
      </c>
      <c r="AC82" t="s">
        <v>42</v>
      </c>
      <c r="AD82" t="s">
        <v>35</v>
      </c>
      <c r="AE82">
        <v>12</v>
      </c>
      <c r="AF82">
        <v>3</v>
      </c>
      <c r="AG82" t="str">
        <f>_xlfn.XLOOKUP(AF82,Lookup!K:K,Lookup!L:L)</f>
        <v>Meet Expect</v>
      </c>
      <c r="AH82">
        <v>3</v>
      </c>
      <c r="AI82" t="str">
        <f>LOOKUP(AH82,Lookup!M:M,Lookup!N:N)</f>
        <v>High</v>
      </c>
      <c r="AJ82">
        <v>80</v>
      </c>
      <c r="AK82">
        <v>2</v>
      </c>
      <c r="AL82" t="str">
        <f>_xlfn.XLOOKUP(AK82,Lookup!O:O,Lookup!P:P)</f>
        <v>Medium</v>
      </c>
      <c r="AM82">
        <v>10</v>
      </c>
      <c r="AN82" t="str" cm="1">
        <f t="array" ref="AN82">_xlfn.IFS(
AM82&lt;=5,"0-5",
AM82&lt;=10,"6-10",
AM82&lt;=20,"11-20",
TRUE,"20+")</f>
        <v>6-10</v>
      </c>
      <c r="AO82">
        <v>1</v>
      </c>
      <c r="AP82">
        <v>2</v>
      </c>
      <c r="AQ82" t="str">
        <f>_xlfn.XLOOKUP(AP82,Lookup!Q:Q,Lookup!R:R)</f>
        <v>Good</v>
      </c>
      <c r="AR82">
        <v>10</v>
      </c>
      <c r="AS82" t="str" cm="1">
        <f t="array" ref="AS82">_xlfn.IFS(
AR82 &lt;=1,"New Employee",
AR82 &lt;=3, "Early Career",
AR82 &lt;=7, "Experienced",
TRUE, "Veteran")</f>
        <v>Veteran</v>
      </c>
      <c r="AT82">
        <v>8</v>
      </c>
      <c r="AU82">
        <v>3</v>
      </c>
      <c r="AV82" t="str" cm="1">
        <f t="array" ref="AV82">_xlfn.IFS(
AU82=0,"Recently Promoted",
AU82&lt;=3, "Normal",
TRUE, "Long Time No Promotion")</f>
        <v>Normal</v>
      </c>
      <c r="AW82">
        <v>0</v>
      </c>
      <c r="AX82">
        <f>IF(COUNTIF(L82:$L$1471,L82)&gt;1,1,0)</f>
        <v>0</v>
      </c>
      <c r="BA82">
        <f t="shared" si="13"/>
        <v>0</v>
      </c>
      <c r="BC82">
        <f t="shared" si="14"/>
        <v>0</v>
      </c>
      <c r="BE82">
        <f t="shared" si="8"/>
        <v>0</v>
      </c>
      <c r="BG82">
        <f t="shared" si="9"/>
        <v>0</v>
      </c>
      <c r="BI82">
        <f t="shared" si="10"/>
        <v>0</v>
      </c>
      <c r="BR82" t="str" cm="1">
        <f t="array" ref="BR82">_xlfn.IFS(
A82&lt;=25,"18-25",
A82&lt;=35,"26-35",
A82&lt;=45,"36-45",
A82&lt;=59,"46-59",
TRUE,"60+")</f>
        <v>26-35</v>
      </c>
      <c r="BX82" t="b">
        <f t="shared" si="11"/>
        <v>1</v>
      </c>
      <c r="BY82" t="b">
        <f t="shared" si="12"/>
        <v>1</v>
      </c>
      <c r="BZ82" t="b">
        <f t="shared" si="15"/>
        <v>1</v>
      </c>
      <c r="CA82">
        <f>IF(tblemployee[[#This Row],[Attrition]]="Yes",1,0)</f>
        <v>0</v>
      </c>
      <c r="CB82">
        <f>IF(tblemployee[[#This Row],[OverTime]]="Yes",1,0)</f>
        <v>1</v>
      </c>
    </row>
    <row r="83" spans="1:80" hidden="1">
      <c r="A83">
        <v>35</v>
      </c>
      <c r="B83" t="s">
        <v>43</v>
      </c>
      <c r="C83" t="s">
        <v>36</v>
      </c>
      <c r="D83">
        <v>1214</v>
      </c>
      <c r="E83" t="s">
        <v>45</v>
      </c>
      <c r="F83">
        <v>1</v>
      </c>
      <c r="G83" t="str" cm="1">
        <f t="array" ref="G83">_xlfn.IFS(
F83 &lt;= 10, "Near",
F83 &lt;= 20, "Far",
TRUE, "Very Far")</f>
        <v>Near</v>
      </c>
      <c r="H83">
        <v>3</v>
      </c>
      <c r="I83" t="str">
        <f>_xlfn.XLOOKUP(H83,Lookup!C:C,Lookup!D:D)</f>
        <v>Bachelor</v>
      </c>
      <c r="J83" t="s">
        <v>51</v>
      </c>
      <c r="K83">
        <v>1</v>
      </c>
      <c r="L83">
        <v>105</v>
      </c>
      <c r="M83">
        <v>2</v>
      </c>
      <c r="N83" t="str">
        <f>_xlfn.XLOOKUP(M83,Lookup!E:E,Lookup!F:F)</f>
        <v>Medium</v>
      </c>
      <c r="O83" t="s">
        <v>46</v>
      </c>
      <c r="P83">
        <v>30</v>
      </c>
      <c r="Q83">
        <v>2</v>
      </c>
      <c r="R83" t="str">
        <f>_xlfn.XLOOKUP(Q83,Lookup!G:G,Lookup!H:H)</f>
        <v>Medium</v>
      </c>
      <c r="S83">
        <v>1</v>
      </c>
      <c r="T83" s="7" t="str">
        <f>_xlfn.XLOOKUP(S83,Lookup!A:A,Lookup!B:B)</f>
        <v>Entry Level</v>
      </c>
      <c r="U83" t="s">
        <v>47</v>
      </c>
      <c r="V83">
        <v>3</v>
      </c>
      <c r="W83" t="str">
        <f>_xlfn.XLOOKUP(V83,Lookup!I:I,Lookup!J:J)</f>
        <v>High</v>
      </c>
      <c r="X83" t="s">
        <v>41</v>
      </c>
      <c r="Y83">
        <v>2859</v>
      </c>
      <c r="Z83" t="str" cm="1">
        <f t="array" ref="Z83">_xlfn.IFS(Y83&lt;3000,"Low",Y83&lt;7000,"Medium",TRUE,"High")</f>
        <v>Low</v>
      </c>
      <c r="AA83">
        <v>26278</v>
      </c>
      <c r="AB83">
        <v>1</v>
      </c>
      <c r="AC83" t="s">
        <v>42</v>
      </c>
      <c r="AD83" t="s">
        <v>43</v>
      </c>
      <c r="AE83">
        <v>18</v>
      </c>
      <c r="AF83">
        <v>3</v>
      </c>
      <c r="AG83" t="str">
        <f>_xlfn.XLOOKUP(AF83,Lookup!K:K,Lookup!L:L)</f>
        <v>Meet Expect</v>
      </c>
      <c r="AH83">
        <v>1</v>
      </c>
      <c r="AI83" t="str">
        <f>LOOKUP(AH83,Lookup!M:M,Lookup!N:N)</f>
        <v>Low</v>
      </c>
      <c r="AJ83">
        <v>80</v>
      </c>
      <c r="AK83">
        <v>0</v>
      </c>
      <c r="AL83" t="str">
        <f>_xlfn.XLOOKUP(AK83,Lookup!O:O,Lookup!P:P)</f>
        <v>None</v>
      </c>
      <c r="AM83">
        <v>6</v>
      </c>
      <c r="AN83" t="str" cm="1">
        <f t="array" ref="AN83">_xlfn.IFS(
AM83&lt;=5,"0-5",
AM83&lt;=10,"6-10",
AM83&lt;=20,"11-20",
TRUE,"20+")</f>
        <v>6-10</v>
      </c>
      <c r="AO83">
        <v>3</v>
      </c>
      <c r="AP83">
        <v>3</v>
      </c>
      <c r="AQ83" t="str">
        <f>_xlfn.XLOOKUP(AP83,Lookup!Q:Q,Lookup!R:R)</f>
        <v>Better</v>
      </c>
      <c r="AR83">
        <v>6</v>
      </c>
      <c r="AS83" t="str" cm="1">
        <f t="array" ref="AS83">_xlfn.IFS(
AR83 &lt;=1,"New Employee",
AR83 &lt;=3, "Early Career",
AR83 &lt;=7, "Experienced",
TRUE, "Veteran")</f>
        <v>Experienced</v>
      </c>
      <c r="AT83">
        <v>4</v>
      </c>
      <c r="AU83">
        <v>0</v>
      </c>
      <c r="AV83" t="str" cm="1">
        <f t="array" ref="AV83">_xlfn.IFS(
AU83=0,"Recently Promoted",
AU83&lt;=3, "Normal",
TRUE, "Long Time No Promotion")</f>
        <v>Recently Promoted</v>
      </c>
      <c r="AW83">
        <v>4</v>
      </c>
      <c r="AX83">
        <f>IF(COUNTIF(L83:$L$1471,L83)&gt;1,1,0)</f>
        <v>0</v>
      </c>
      <c r="BA83">
        <f t="shared" si="13"/>
        <v>0</v>
      </c>
      <c r="BC83">
        <f t="shared" si="14"/>
        <v>0</v>
      </c>
      <c r="BE83">
        <f t="shared" si="8"/>
        <v>0</v>
      </c>
      <c r="BG83">
        <f t="shared" si="9"/>
        <v>0</v>
      </c>
      <c r="BI83">
        <f t="shared" si="10"/>
        <v>0</v>
      </c>
      <c r="BR83" t="str" cm="1">
        <f t="array" ref="BR83">_xlfn.IFS(
A83&lt;=25,"18-25",
A83&lt;=35,"26-35",
A83&lt;=45,"36-45",
A83&lt;=59,"46-59",
TRUE,"60+")</f>
        <v>26-35</v>
      </c>
      <c r="BX83" t="b">
        <f t="shared" si="11"/>
        <v>1</v>
      </c>
      <c r="BY83" t="b">
        <f t="shared" si="12"/>
        <v>1</v>
      </c>
      <c r="BZ83" t="b">
        <f t="shared" si="15"/>
        <v>1</v>
      </c>
      <c r="CA83">
        <f>IF(tblemployee[[#This Row],[Attrition]]="Yes",1,0)</f>
        <v>0</v>
      </c>
      <c r="CB83">
        <f>IF(tblemployee[[#This Row],[OverTime]]="Yes",1,0)</f>
        <v>0</v>
      </c>
    </row>
    <row r="84" spans="1:80" hidden="1">
      <c r="A84">
        <v>55</v>
      </c>
      <c r="B84" t="s">
        <v>43</v>
      </c>
      <c r="C84" t="s">
        <v>36</v>
      </c>
      <c r="D84">
        <v>111</v>
      </c>
      <c r="E84" t="s">
        <v>37</v>
      </c>
      <c r="F84">
        <v>1</v>
      </c>
      <c r="G84" t="str" cm="1">
        <f t="array" ref="G84">_xlfn.IFS(
F84 &lt;= 10, "Near",
F84 &lt;= 20, "Far",
TRUE, "Very Far")</f>
        <v>Near</v>
      </c>
      <c r="H84">
        <v>2</v>
      </c>
      <c r="I84" t="str">
        <f>_xlfn.XLOOKUP(H84,Lookup!C:C,Lookup!D:D)</f>
        <v>College</v>
      </c>
      <c r="J84" t="s">
        <v>38</v>
      </c>
      <c r="K84">
        <v>1</v>
      </c>
      <c r="L84">
        <v>106</v>
      </c>
      <c r="M84">
        <v>1</v>
      </c>
      <c r="N84" t="str">
        <f>_xlfn.XLOOKUP(M84,Lookup!E:E,Lookup!F:F)</f>
        <v>Low</v>
      </c>
      <c r="O84" t="s">
        <v>46</v>
      </c>
      <c r="P84">
        <v>70</v>
      </c>
      <c r="Q84">
        <v>3</v>
      </c>
      <c r="R84" t="str">
        <f>_xlfn.XLOOKUP(Q84,Lookup!G:G,Lookup!H:H)</f>
        <v>High</v>
      </c>
      <c r="S84">
        <v>3</v>
      </c>
      <c r="T84" s="7" t="str">
        <f>_xlfn.XLOOKUP(S84,Lookup!A:A,Lookup!B:B)</f>
        <v>Senior</v>
      </c>
      <c r="U84" t="s">
        <v>40</v>
      </c>
      <c r="V84">
        <v>4</v>
      </c>
      <c r="W84" t="str">
        <f>_xlfn.XLOOKUP(V84,Lookup!I:I,Lookup!J:J)</f>
        <v>Very High</v>
      </c>
      <c r="X84" t="s">
        <v>48</v>
      </c>
      <c r="Y84">
        <v>10239</v>
      </c>
      <c r="Z84" t="str" cm="1">
        <f t="array" ref="Z84">_xlfn.IFS(Y84&lt;3000,"Low",Y84&lt;7000,"Medium",TRUE,"High")</f>
        <v>High</v>
      </c>
      <c r="AA84">
        <v>18092</v>
      </c>
      <c r="AB84">
        <v>3</v>
      </c>
      <c r="AC84" t="s">
        <v>42</v>
      </c>
      <c r="AD84" t="s">
        <v>43</v>
      </c>
      <c r="AE84">
        <v>14</v>
      </c>
      <c r="AF84">
        <v>3</v>
      </c>
      <c r="AG84" t="str">
        <f>_xlfn.XLOOKUP(AF84,Lookup!K:K,Lookup!L:L)</f>
        <v>Meet Expect</v>
      </c>
      <c r="AH84">
        <v>4</v>
      </c>
      <c r="AI84" t="str">
        <f>LOOKUP(AH84,Lookup!M:M,Lookup!N:N)</f>
        <v>Very High</v>
      </c>
      <c r="AJ84">
        <v>80</v>
      </c>
      <c r="AK84">
        <v>1</v>
      </c>
      <c r="AL84" t="str">
        <f>_xlfn.XLOOKUP(AK84,Lookup!O:O,Lookup!P:P)</f>
        <v>Basic</v>
      </c>
      <c r="AM84">
        <v>24</v>
      </c>
      <c r="AN84" t="str" cm="1">
        <f t="array" ref="AN84">_xlfn.IFS(
AM84&lt;=5,"0-5",
AM84&lt;=10,"6-10",
AM84&lt;=20,"11-20",
TRUE,"20+")</f>
        <v>20+</v>
      </c>
      <c r="AO84">
        <v>4</v>
      </c>
      <c r="AP84">
        <v>3</v>
      </c>
      <c r="AQ84" t="str">
        <f>_xlfn.XLOOKUP(AP84,Lookup!Q:Q,Lookup!R:R)</f>
        <v>Better</v>
      </c>
      <c r="AR84">
        <v>1</v>
      </c>
      <c r="AS84" t="str" cm="1">
        <f t="array" ref="AS84">_xlfn.IFS(
AR84 &lt;=1,"New Employee",
AR84 &lt;=3, "Early Career",
AR84 &lt;=7, "Experienced",
TRUE, "Veteran")</f>
        <v>New Employee</v>
      </c>
      <c r="AT84">
        <v>0</v>
      </c>
      <c r="AU84">
        <v>1</v>
      </c>
      <c r="AV84" t="str" cm="1">
        <f t="array" ref="AV84">_xlfn.IFS(
AU84=0,"Recently Promoted",
AU84&lt;=3, "Normal",
TRUE, "Long Time No Promotion")</f>
        <v>Normal</v>
      </c>
      <c r="AW84">
        <v>0</v>
      </c>
      <c r="AX84">
        <f>IF(COUNTIF(L84:$L$1471,L84)&gt;1,1,0)</f>
        <v>0</v>
      </c>
      <c r="BA84">
        <f t="shared" si="13"/>
        <v>0</v>
      </c>
      <c r="BC84">
        <f t="shared" si="14"/>
        <v>0</v>
      </c>
      <c r="BE84">
        <f t="shared" si="8"/>
        <v>0</v>
      </c>
      <c r="BG84">
        <f t="shared" si="9"/>
        <v>0</v>
      </c>
      <c r="BI84">
        <f t="shared" si="10"/>
        <v>0</v>
      </c>
      <c r="BR84" t="str" cm="1">
        <f t="array" ref="BR84">_xlfn.IFS(
A84&lt;=25,"18-25",
A84&lt;=35,"26-35",
A84&lt;=45,"36-45",
A84&lt;=59,"46-59",
TRUE,"60+")</f>
        <v>46-59</v>
      </c>
      <c r="BX84" t="b">
        <f t="shared" si="11"/>
        <v>1</v>
      </c>
      <c r="BY84" t="b">
        <f t="shared" si="12"/>
        <v>1</v>
      </c>
      <c r="BZ84" t="b">
        <f t="shared" si="15"/>
        <v>1</v>
      </c>
      <c r="CA84">
        <f>IF(tblemployee[[#This Row],[Attrition]]="Yes",1,0)</f>
        <v>0</v>
      </c>
      <c r="CB84">
        <f>IF(tblemployee[[#This Row],[OverTime]]="Yes",1,0)</f>
        <v>0</v>
      </c>
    </row>
    <row r="85" spans="1:80" hidden="1">
      <c r="A85">
        <v>38</v>
      </c>
      <c r="B85" t="s">
        <v>43</v>
      </c>
      <c r="C85" t="s">
        <v>55</v>
      </c>
      <c r="D85">
        <v>573</v>
      </c>
      <c r="E85" t="s">
        <v>45</v>
      </c>
      <c r="F85">
        <v>6</v>
      </c>
      <c r="G85" t="str" cm="1">
        <f t="array" ref="G85">_xlfn.IFS(
F85 &lt;= 10, "Near",
F85 &lt;= 20, "Far",
TRUE, "Very Far")</f>
        <v>Near</v>
      </c>
      <c r="H85">
        <v>3</v>
      </c>
      <c r="I85" t="str">
        <f>_xlfn.XLOOKUP(H85,Lookup!C:C,Lookup!D:D)</f>
        <v>Bachelor</v>
      </c>
      <c r="J85" t="s">
        <v>51</v>
      </c>
      <c r="K85">
        <v>1</v>
      </c>
      <c r="L85">
        <v>107</v>
      </c>
      <c r="M85">
        <v>2</v>
      </c>
      <c r="N85" t="str">
        <f>_xlfn.XLOOKUP(M85,Lookup!E:E,Lookup!F:F)</f>
        <v>Medium</v>
      </c>
      <c r="O85" t="s">
        <v>39</v>
      </c>
      <c r="P85">
        <v>79</v>
      </c>
      <c r="Q85">
        <v>1</v>
      </c>
      <c r="R85" t="str">
        <f>_xlfn.XLOOKUP(Q85,Lookup!G:G,Lookup!H:H)</f>
        <v>Low</v>
      </c>
      <c r="S85">
        <v>2</v>
      </c>
      <c r="T85" s="7" t="str">
        <f>_xlfn.XLOOKUP(S85,Lookup!A:A,Lookup!B:B)</f>
        <v>Junior</v>
      </c>
      <c r="U85" t="s">
        <v>47</v>
      </c>
      <c r="V85">
        <v>4</v>
      </c>
      <c r="W85" t="str">
        <f>_xlfn.XLOOKUP(V85,Lookup!I:I,Lookup!J:J)</f>
        <v>Very High</v>
      </c>
      <c r="X85" t="s">
        <v>52</v>
      </c>
      <c r="Y85">
        <v>5329</v>
      </c>
      <c r="Z85" t="str" cm="1">
        <f t="array" ref="Z85">_xlfn.IFS(Y85&lt;3000,"Low",Y85&lt;7000,"Medium",TRUE,"High")</f>
        <v>Medium</v>
      </c>
      <c r="AA85">
        <v>15717</v>
      </c>
      <c r="AB85">
        <v>7</v>
      </c>
      <c r="AC85" t="s">
        <v>42</v>
      </c>
      <c r="AD85" t="s">
        <v>35</v>
      </c>
      <c r="AE85">
        <v>12</v>
      </c>
      <c r="AF85">
        <v>3</v>
      </c>
      <c r="AG85" t="str">
        <f>_xlfn.XLOOKUP(AF85,Lookup!K:K,Lookup!L:L)</f>
        <v>Meet Expect</v>
      </c>
      <c r="AH85">
        <v>4</v>
      </c>
      <c r="AI85" t="str">
        <f>LOOKUP(AH85,Lookup!M:M,Lookup!N:N)</f>
        <v>Very High</v>
      </c>
      <c r="AJ85">
        <v>80</v>
      </c>
      <c r="AK85">
        <v>3</v>
      </c>
      <c r="AL85" t="str">
        <f>_xlfn.XLOOKUP(AK85,Lookup!O:O,Lookup!P:P)</f>
        <v>High</v>
      </c>
      <c r="AM85">
        <v>17</v>
      </c>
      <c r="AN85" t="str" cm="1">
        <f t="array" ref="AN85">_xlfn.IFS(
AM85&lt;=5,"0-5",
AM85&lt;=10,"6-10",
AM85&lt;=20,"11-20",
TRUE,"20+")</f>
        <v>11-20</v>
      </c>
      <c r="AO85">
        <v>3</v>
      </c>
      <c r="AP85">
        <v>3</v>
      </c>
      <c r="AQ85" t="str">
        <f>_xlfn.XLOOKUP(AP85,Lookup!Q:Q,Lookup!R:R)</f>
        <v>Better</v>
      </c>
      <c r="AR85">
        <v>13</v>
      </c>
      <c r="AS85" t="str" cm="1">
        <f t="array" ref="AS85">_xlfn.IFS(
AR85 &lt;=1,"New Employee",
AR85 &lt;=3, "Early Career",
AR85 &lt;=7, "Experienced",
TRUE, "Veteran")</f>
        <v>Veteran</v>
      </c>
      <c r="AT85">
        <v>11</v>
      </c>
      <c r="AU85">
        <v>1</v>
      </c>
      <c r="AV85" t="str" cm="1">
        <f t="array" ref="AV85">_xlfn.IFS(
AU85=0,"Recently Promoted",
AU85&lt;=3, "Normal",
TRUE, "Long Time No Promotion")</f>
        <v>Normal</v>
      </c>
      <c r="AW85">
        <v>9</v>
      </c>
      <c r="AX85">
        <f>IF(COUNTIF(L85:$L$1471,L85)&gt;1,1,0)</f>
        <v>0</v>
      </c>
      <c r="BA85">
        <f t="shared" si="13"/>
        <v>0</v>
      </c>
      <c r="BC85">
        <f t="shared" si="14"/>
        <v>0</v>
      </c>
      <c r="BE85">
        <f t="shared" si="8"/>
        <v>0</v>
      </c>
      <c r="BG85">
        <f t="shared" si="9"/>
        <v>0</v>
      </c>
      <c r="BI85">
        <f t="shared" si="10"/>
        <v>0</v>
      </c>
      <c r="BR85" t="str" cm="1">
        <f t="array" ref="BR85">_xlfn.IFS(
A85&lt;=25,"18-25",
A85&lt;=35,"26-35",
A85&lt;=45,"36-45",
A85&lt;=59,"46-59",
TRUE,"60+")</f>
        <v>36-45</v>
      </c>
      <c r="BX85" t="b">
        <f t="shared" si="11"/>
        <v>1</v>
      </c>
      <c r="BY85" t="b">
        <f t="shared" si="12"/>
        <v>1</v>
      </c>
      <c r="BZ85" t="b">
        <f t="shared" si="15"/>
        <v>1</v>
      </c>
      <c r="CA85">
        <f>IF(tblemployee[[#This Row],[Attrition]]="Yes",1,0)</f>
        <v>0</v>
      </c>
      <c r="CB85">
        <f>IF(tblemployee[[#This Row],[OverTime]]="Yes",1,0)</f>
        <v>1</v>
      </c>
    </row>
    <row r="86" spans="1:80" hidden="1">
      <c r="A86">
        <v>34</v>
      </c>
      <c r="B86" t="s">
        <v>43</v>
      </c>
      <c r="C86" t="s">
        <v>36</v>
      </c>
      <c r="D86">
        <v>1153</v>
      </c>
      <c r="E86" t="s">
        <v>45</v>
      </c>
      <c r="F86">
        <v>1</v>
      </c>
      <c r="G86" t="str" cm="1">
        <f t="array" ref="G86">_xlfn.IFS(
F86 &lt;= 10, "Near",
F86 &lt;= 20, "Far",
TRUE, "Very Far")</f>
        <v>Near</v>
      </c>
      <c r="H86">
        <v>2</v>
      </c>
      <c r="I86" t="str">
        <f>_xlfn.XLOOKUP(H86,Lookup!C:C,Lookup!D:D)</f>
        <v>College</v>
      </c>
      <c r="J86" t="s">
        <v>51</v>
      </c>
      <c r="K86">
        <v>1</v>
      </c>
      <c r="L86">
        <v>110</v>
      </c>
      <c r="M86">
        <v>1</v>
      </c>
      <c r="N86" t="str">
        <f>_xlfn.XLOOKUP(M86,Lookup!E:E,Lookup!F:F)</f>
        <v>Low</v>
      </c>
      <c r="O86" t="s">
        <v>46</v>
      </c>
      <c r="P86">
        <v>94</v>
      </c>
      <c r="Q86">
        <v>3</v>
      </c>
      <c r="R86" t="str">
        <f>_xlfn.XLOOKUP(Q86,Lookup!G:G,Lookup!H:H)</f>
        <v>High</v>
      </c>
      <c r="S86">
        <v>2</v>
      </c>
      <c r="T86" s="7" t="str">
        <f>_xlfn.XLOOKUP(S86,Lookup!A:A,Lookup!B:B)</f>
        <v>Junior</v>
      </c>
      <c r="U86" t="s">
        <v>53</v>
      </c>
      <c r="V86">
        <v>2</v>
      </c>
      <c r="W86" t="str">
        <f>_xlfn.XLOOKUP(V86,Lookup!I:I,Lookup!J:J)</f>
        <v>Medium</v>
      </c>
      <c r="X86" t="s">
        <v>48</v>
      </c>
      <c r="Y86">
        <v>4325</v>
      </c>
      <c r="Z86" t="str" cm="1">
        <f t="array" ref="Z86">_xlfn.IFS(Y86&lt;3000,"Low",Y86&lt;7000,"Medium",TRUE,"High")</f>
        <v>Medium</v>
      </c>
      <c r="AA86">
        <v>17736</v>
      </c>
      <c r="AB86">
        <v>1</v>
      </c>
      <c r="AC86" t="s">
        <v>42</v>
      </c>
      <c r="AD86" t="s">
        <v>43</v>
      </c>
      <c r="AE86">
        <v>15</v>
      </c>
      <c r="AF86">
        <v>3</v>
      </c>
      <c r="AG86" t="str">
        <f>_xlfn.XLOOKUP(AF86,Lookup!K:K,Lookup!L:L)</f>
        <v>Meet Expect</v>
      </c>
      <c r="AH86">
        <v>3</v>
      </c>
      <c r="AI86" t="str">
        <f>LOOKUP(AH86,Lookup!M:M,Lookup!N:N)</f>
        <v>High</v>
      </c>
      <c r="AJ86">
        <v>80</v>
      </c>
      <c r="AK86">
        <v>0</v>
      </c>
      <c r="AL86" t="str">
        <f>_xlfn.XLOOKUP(AK86,Lookup!O:O,Lookup!P:P)</f>
        <v>None</v>
      </c>
      <c r="AM86">
        <v>5</v>
      </c>
      <c r="AN86" t="str" cm="1">
        <f t="array" ref="AN86">_xlfn.IFS(
AM86&lt;=5,"0-5",
AM86&lt;=10,"6-10",
AM86&lt;=20,"11-20",
TRUE,"20+")</f>
        <v>0-5</v>
      </c>
      <c r="AO86">
        <v>2</v>
      </c>
      <c r="AP86">
        <v>3</v>
      </c>
      <c r="AQ86" t="str">
        <f>_xlfn.XLOOKUP(AP86,Lookup!Q:Q,Lookup!R:R)</f>
        <v>Better</v>
      </c>
      <c r="AR86">
        <v>5</v>
      </c>
      <c r="AS86" t="str" cm="1">
        <f t="array" ref="AS86">_xlfn.IFS(
AR86 &lt;=1,"New Employee",
AR86 &lt;=3, "Early Career",
AR86 &lt;=7, "Experienced",
TRUE, "Veteran")</f>
        <v>Experienced</v>
      </c>
      <c r="AT86">
        <v>2</v>
      </c>
      <c r="AU86">
        <v>1</v>
      </c>
      <c r="AV86" t="str" cm="1">
        <f t="array" ref="AV86">_xlfn.IFS(
AU86=0,"Recently Promoted",
AU86&lt;=3, "Normal",
TRUE, "Long Time No Promotion")</f>
        <v>Normal</v>
      </c>
      <c r="AW86">
        <v>3</v>
      </c>
      <c r="AX86">
        <f>IF(COUNTIF(L86:$L$1471,L86)&gt;1,1,0)</f>
        <v>0</v>
      </c>
      <c r="BA86">
        <f t="shared" si="13"/>
        <v>0</v>
      </c>
      <c r="BC86">
        <f t="shared" si="14"/>
        <v>0</v>
      </c>
      <c r="BE86">
        <f t="shared" si="8"/>
        <v>0</v>
      </c>
      <c r="BG86">
        <f t="shared" si="9"/>
        <v>0</v>
      </c>
      <c r="BI86">
        <f t="shared" si="10"/>
        <v>0</v>
      </c>
      <c r="BR86" t="str" cm="1">
        <f t="array" ref="BR86">_xlfn.IFS(
A86&lt;=25,"18-25",
A86&lt;=35,"26-35",
A86&lt;=45,"36-45",
A86&lt;=59,"46-59",
TRUE,"60+")</f>
        <v>26-35</v>
      </c>
      <c r="BX86" t="b">
        <f t="shared" si="11"/>
        <v>1</v>
      </c>
      <c r="BY86" t="b">
        <f t="shared" si="12"/>
        <v>1</v>
      </c>
      <c r="BZ86" t="b">
        <f t="shared" si="15"/>
        <v>1</v>
      </c>
      <c r="CA86">
        <f>IF(tblemployee[[#This Row],[Attrition]]="Yes",1,0)</f>
        <v>0</v>
      </c>
      <c r="CB86">
        <f>IF(tblemployee[[#This Row],[OverTime]]="Yes",1,0)</f>
        <v>0</v>
      </c>
    </row>
    <row r="87" spans="1:80" hidden="1">
      <c r="A87">
        <v>56</v>
      </c>
      <c r="B87" t="s">
        <v>43</v>
      </c>
      <c r="C87" t="s">
        <v>36</v>
      </c>
      <c r="D87">
        <v>1400</v>
      </c>
      <c r="E87" t="s">
        <v>45</v>
      </c>
      <c r="F87">
        <v>7</v>
      </c>
      <c r="G87" t="str" cm="1">
        <f t="array" ref="G87">_xlfn.IFS(
F87 &lt;= 10, "Near",
F87 &lt;= 20, "Far",
TRUE, "Very Far")</f>
        <v>Near</v>
      </c>
      <c r="H87">
        <v>3</v>
      </c>
      <c r="I87" t="str">
        <f>_xlfn.XLOOKUP(H87,Lookup!C:C,Lookup!D:D)</f>
        <v>Bachelor</v>
      </c>
      <c r="J87" t="s">
        <v>38</v>
      </c>
      <c r="K87">
        <v>1</v>
      </c>
      <c r="L87">
        <v>112</v>
      </c>
      <c r="M87">
        <v>4</v>
      </c>
      <c r="N87" t="str">
        <f>_xlfn.XLOOKUP(M87,Lookup!E:E,Lookup!F:F)</f>
        <v>Very High</v>
      </c>
      <c r="O87" t="s">
        <v>46</v>
      </c>
      <c r="P87">
        <v>49</v>
      </c>
      <c r="Q87">
        <v>1</v>
      </c>
      <c r="R87" t="str">
        <f>_xlfn.XLOOKUP(Q87,Lookup!G:G,Lookup!H:H)</f>
        <v>Low</v>
      </c>
      <c r="S87">
        <v>3</v>
      </c>
      <c r="T87" s="7" t="str">
        <f>_xlfn.XLOOKUP(S87,Lookup!A:A,Lookup!B:B)</f>
        <v>Senior</v>
      </c>
      <c r="U87" t="s">
        <v>53</v>
      </c>
      <c r="V87">
        <v>4</v>
      </c>
      <c r="W87" t="str">
        <f>_xlfn.XLOOKUP(V87,Lookup!I:I,Lookup!J:J)</f>
        <v>Very High</v>
      </c>
      <c r="X87" t="s">
        <v>41</v>
      </c>
      <c r="Y87">
        <v>7260</v>
      </c>
      <c r="Z87" t="str" cm="1">
        <f t="array" ref="Z87">_xlfn.IFS(Y87&lt;3000,"Low",Y87&lt;7000,"Medium",TRUE,"High")</f>
        <v>High</v>
      </c>
      <c r="AA87">
        <v>21698</v>
      </c>
      <c r="AB87">
        <v>4</v>
      </c>
      <c r="AC87" t="s">
        <v>42</v>
      </c>
      <c r="AD87" t="s">
        <v>43</v>
      </c>
      <c r="AE87">
        <v>11</v>
      </c>
      <c r="AF87">
        <v>3</v>
      </c>
      <c r="AG87" t="str">
        <f>_xlfn.XLOOKUP(AF87,Lookup!K:K,Lookup!L:L)</f>
        <v>Meet Expect</v>
      </c>
      <c r="AH87">
        <v>1</v>
      </c>
      <c r="AI87" t="str">
        <f>LOOKUP(AH87,Lookup!M:M,Lookup!N:N)</f>
        <v>Low</v>
      </c>
      <c r="AJ87">
        <v>80</v>
      </c>
      <c r="AK87">
        <v>0</v>
      </c>
      <c r="AL87" t="str">
        <f>_xlfn.XLOOKUP(AK87,Lookup!O:O,Lookup!P:P)</f>
        <v>None</v>
      </c>
      <c r="AM87">
        <v>37</v>
      </c>
      <c r="AN87" t="str" cm="1">
        <f t="array" ref="AN87">_xlfn.IFS(
AM87&lt;=5,"0-5",
AM87&lt;=10,"6-10",
AM87&lt;=20,"11-20",
TRUE,"20+")</f>
        <v>20+</v>
      </c>
      <c r="AO87">
        <v>3</v>
      </c>
      <c r="AP87">
        <v>2</v>
      </c>
      <c r="AQ87" t="str">
        <f>_xlfn.XLOOKUP(AP87,Lookup!Q:Q,Lookup!R:R)</f>
        <v>Good</v>
      </c>
      <c r="AR87">
        <v>6</v>
      </c>
      <c r="AS87" t="str" cm="1">
        <f t="array" ref="AS87">_xlfn.IFS(
AR87 &lt;=1,"New Employee",
AR87 &lt;=3, "Early Career",
AR87 &lt;=7, "Experienced",
TRUE, "Veteran")</f>
        <v>Experienced</v>
      </c>
      <c r="AT87">
        <v>4</v>
      </c>
      <c r="AU87">
        <v>0</v>
      </c>
      <c r="AV87" t="str" cm="1">
        <f t="array" ref="AV87">_xlfn.IFS(
AU87=0,"Recently Promoted",
AU87&lt;=3, "Normal",
TRUE, "Long Time No Promotion")</f>
        <v>Recently Promoted</v>
      </c>
      <c r="AW87">
        <v>2</v>
      </c>
      <c r="AX87">
        <f>IF(COUNTIF(L87:$L$1471,L87)&gt;1,1,0)</f>
        <v>0</v>
      </c>
      <c r="BA87">
        <f t="shared" si="13"/>
        <v>0</v>
      </c>
      <c r="BC87">
        <f t="shared" si="14"/>
        <v>0</v>
      </c>
      <c r="BE87">
        <f t="shared" si="8"/>
        <v>0</v>
      </c>
      <c r="BG87">
        <f t="shared" si="9"/>
        <v>0</v>
      </c>
      <c r="BI87">
        <f t="shared" si="10"/>
        <v>0</v>
      </c>
      <c r="BR87" t="str" cm="1">
        <f t="array" ref="BR87">_xlfn.IFS(
A87&lt;=25,"18-25",
A87&lt;=35,"26-35",
A87&lt;=45,"36-45",
A87&lt;=59,"46-59",
TRUE,"60+")</f>
        <v>46-59</v>
      </c>
      <c r="BX87" t="b">
        <f t="shared" si="11"/>
        <v>1</v>
      </c>
      <c r="BY87" t="b">
        <f t="shared" si="12"/>
        <v>1</v>
      </c>
      <c r="BZ87" t="b">
        <f t="shared" si="15"/>
        <v>1</v>
      </c>
      <c r="CA87">
        <f>IF(tblemployee[[#This Row],[Attrition]]="Yes",1,0)</f>
        <v>0</v>
      </c>
      <c r="CB87">
        <f>IF(tblemployee[[#This Row],[OverTime]]="Yes",1,0)</f>
        <v>0</v>
      </c>
    </row>
    <row r="88" spans="1:80" hidden="1">
      <c r="A88">
        <v>23</v>
      </c>
      <c r="B88" t="s">
        <v>43</v>
      </c>
      <c r="C88" t="s">
        <v>36</v>
      </c>
      <c r="D88">
        <v>541</v>
      </c>
      <c r="E88" t="s">
        <v>37</v>
      </c>
      <c r="F88">
        <v>2</v>
      </c>
      <c r="G88" t="str" cm="1">
        <f t="array" ref="G88">_xlfn.IFS(
F88 &lt;= 10, "Near",
F88 &lt;= 20, "Far",
TRUE, "Very Far")</f>
        <v>Near</v>
      </c>
      <c r="H88">
        <v>1</v>
      </c>
      <c r="I88" t="str">
        <f>_xlfn.XLOOKUP(H88,Lookup!C:C,Lookup!D:D)</f>
        <v>Below College</v>
      </c>
      <c r="J88" t="s">
        <v>60</v>
      </c>
      <c r="K88">
        <v>1</v>
      </c>
      <c r="L88">
        <v>113</v>
      </c>
      <c r="M88">
        <v>3</v>
      </c>
      <c r="N88" t="str">
        <f>_xlfn.XLOOKUP(M88,Lookup!E:E,Lookup!F:F)</f>
        <v>High</v>
      </c>
      <c r="O88" t="s">
        <v>46</v>
      </c>
      <c r="P88">
        <v>62</v>
      </c>
      <c r="Q88">
        <v>3</v>
      </c>
      <c r="R88" t="str">
        <f>_xlfn.XLOOKUP(Q88,Lookup!G:G,Lookup!H:H)</f>
        <v>High</v>
      </c>
      <c r="S88">
        <v>1</v>
      </c>
      <c r="T88" s="7" t="str">
        <f>_xlfn.XLOOKUP(S88,Lookup!A:A,Lookup!B:B)</f>
        <v>Entry Level</v>
      </c>
      <c r="U88" t="s">
        <v>57</v>
      </c>
      <c r="V88">
        <v>1</v>
      </c>
      <c r="W88" t="str">
        <f>_xlfn.XLOOKUP(V88,Lookup!I:I,Lookup!J:J)</f>
        <v>Low</v>
      </c>
      <c r="X88" t="s">
        <v>52</v>
      </c>
      <c r="Y88">
        <v>2322</v>
      </c>
      <c r="Z88" t="str" cm="1">
        <f t="array" ref="Z88">_xlfn.IFS(Y88&lt;3000,"Low",Y88&lt;7000,"Medium",TRUE,"High")</f>
        <v>Low</v>
      </c>
      <c r="AA88">
        <v>9518</v>
      </c>
      <c r="AB88">
        <v>3</v>
      </c>
      <c r="AC88" t="s">
        <v>42</v>
      </c>
      <c r="AD88" t="s">
        <v>43</v>
      </c>
      <c r="AE88">
        <v>13</v>
      </c>
      <c r="AF88">
        <v>3</v>
      </c>
      <c r="AG88" t="str">
        <f>_xlfn.XLOOKUP(AF88,Lookup!K:K,Lookup!L:L)</f>
        <v>Meet Expect</v>
      </c>
      <c r="AH88">
        <v>3</v>
      </c>
      <c r="AI88" t="str">
        <f>LOOKUP(AH88,Lookup!M:M,Lookup!N:N)</f>
        <v>High</v>
      </c>
      <c r="AJ88">
        <v>80</v>
      </c>
      <c r="AK88">
        <v>1</v>
      </c>
      <c r="AL88" t="str">
        <f>_xlfn.XLOOKUP(AK88,Lookup!O:O,Lookup!P:P)</f>
        <v>Basic</v>
      </c>
      <c r="AM88">
        <v>3</v>
      </c>
      <c r="AN88" t="str" cm="1">
        <f t="array" ref="AN88">_xlfn.IFS(
AM88&lt;=5,"0-5",
AM88&lt;=10,"6-10",
AM88&lt;=20,"11-20",
TRUE,"20+")</f>
        <v>0-5</v>
      </c>
      <c r="AO88">
        <v>3</v>
      </c>
      <c r="AP88">
        <v>3</v>
      </c>
      <c r="AQ88" t="str">
        <f>_xlfn.XLOOKUP(AP88,Lookup!Q:Q,Lookup!R:R)</f>
        <v>Better</v>
      </c>
      <c r="AR88">
        <v>0</v>
      </c>
      <c r="AS88" t="str" cm="1">
        <f t="array" ref="AS88">_xlfn.IFS(
AR88 &lt;=1,"New Employee",
AR88 &lt;=3, "Early Career",
AR88 &lt;=7, "Experienced",
TRUE, "Veteran")</f>
        <v>New Employee</v>
      </c>
      <c r="AT88">
        <v>0</v>
      </c>
      <c r="AU88">
        <v>0</v>
      </c>
      <c r="AV88" t="str" cm="1">
        <f t="array" ref="AV88">_xlfn.IFS(
AU88=0,"Recently Promoted",
AU88&lt;=3, "Normal",
TRUE, "Long Time No Promotion")</f>
        <v>Recently Promoted</v>
      </c>
      <c r="AW88">
        <v>0</v>
      </c>
      <c r="AX88">
        <f>IF(COUNTIF(L88:$L$1471,L88)&gt;1,1,0)</f>
        <v>0</v>
      </c>
      <c r="BA88">
        <f t="shared" si="13"/>
        <v>0</v>
      </c>
      <c r="BC88">
        <f t="shared" si="14"/>
        <v>0</v>
      </c>
      <c r="BE88">
        <f t="shared" si="8"/>
        <v>0</v>
      </c>
      <c r="BG88">
        <f t="shared" si="9"/>
        <v>0</v>
      </c>
      <c r="BI88">
        <f t="shared" si="10"/>
        <v>0</v>
      </c>
      <c r="BR88" t="str" cm="1">
        <f t="array" ref="BR88">_xlfn.IFS(
A88&lt;=25,"18-25",
A88&lt;=35,"26-35",
A88&lt;=45,"36-45",
A88&lt;=59,"46-59",
TRUE,"60+")</f>
        <v>18-25</v>
      </c>
      <c r="BX88" t="b">
        <f t="shared" si="11"/>
        <v>1</v>
      </c>
      <c r="BY88" t="b">
        <f t="shared" si="12"/>
        <v>1</v>
      </c>
      <c r="BZ88" t="b">
        <f t="shared" si="15"/>
        <v>1</v>
      </c>
      <c r="CA88">
        <f>IF(tblemployee[[#This Row],[Attrition]]="Yes",1,0)</f>
        <v>0</v>
      </c>
      <c r="CB88">
        <f>IF(tblemployee[[#This Row],[OverTime]]="Yes",1,0)</f>
        <v>0</v>
      </c>
    </row>
    <row r="89" spans="1:80" hidden="1">
      <c r="A89">
        <v>51</v>
      </c>
      <c r="B89" t="s">
        <v>43</v>
      </c>
      <c r="C89" t="s">
        <v>36</v>
      </c>
      <c r="D89">
        <v>432</v>
      </c>
      <c r="E89" t="s">
        <v>45</v>
      </c>
      <c r="F89">
        <v>9</v>
      </c>
      <c r="G89" t="str" cm="1">
        <f t="array" ref="G89">_xlfn.IFS(
F89 &lt;= 10, "Near",
F89 &lt;= 20, "Far",
TRUE, "Very Far")</f>
        <v>Near</v>
      </c>
      <c r="H89">
        <v>4</v>
      </c>
      <c r="I89" t="str">
        <f>_xlfn.XLOOKUP(H89,Lookup!C:C,Lookup!D:D)</f>
        <v>Master</v>
      </c>
      <c r="J89" t="s">
        <v>38</v>
      </c>
      <c r="K89">
        <v>1</v>
      </c>
      <c r="L89">
        <v>116</v>
      </c>
      <c r="M89">
        <v>4</v>
      </c>
      <c r="N89" t="str">
        <f>_xlfn.XLOOKUP(M89,Lookup!E:E,Lookup!F:F)</f>
        <v>Very High</v>
      </c>
      <c r="O89" t="s">
        <v>46</v>
      </c>
      <c r="P89">
        <v>96</v>
      </c>
      <c r="Q89">
        <v>3</v>
      </c>
      <c r="R89" t="str">
        <f>_xlfn.XLOOKUP(Q89,Lookup!G:G,Lookup!H:H)</f>
        <v>High</v>
      </c>
      <c r="S89">
        <v>1</v>
      </c>
      <c r="T89" s="7" t="str">
        <f>_xlfn.XLOOKUP(S89,Lookup!A:A,Lookup!B:B)</f>
        <v>Entry Level</v>
      </c>
      <c r="U89" t="s">
        <v>50</v>
      </c>
      <c r="V89">
        <v>4</v>
      </c>
      <c r="W89" t="str">
        <f>_xlfn.XLOOKUP(V89,Lookup!I:I,Lookup!J:J)</f>
        <v>Very High</v>
      </c>
      <c r="X89" t="s">
        <v>48</v>
      </c>
      <c r="Y89">
        <v>2075</v>
      </c>
      <c r="Z89" t="str" cm="1">
        <f t="array" ref="Z89">_xlfn.IFS(Y89&lt;3000,"Low",Y89&lt;7000,"Medium",TRUE,"High")</f>
        <v>Low</v>
      </c>
      <c r="AA89">
        <v>18725</v>
      </c>
      <c r="AB89">
        <v>3</v>
      </c>
      <c r="AC89" t="s">
        <v>42</v>
      </c>
      <c r="AD89" t="s">
        <v>43</v>
      </c>
      <c r="AE89">
        <v>23</v>
      </c>
      <c r="AF89">
        <v>4</v>
      </c>
      <c r="AG89" t="str">
        <f>_xlfn.XLOOKUP(AF89,Lookup!K:K,Lookup!L:L)</f>
        <v>Exceed Expect</v>
      </c>
      <c r="AH89">
        <v>2</v>
      </c>
      <c r="AI89" t="str">
        <f>LOOKUP(AH89,Lookup!M:M,Lookup!N:N)</f>
        <v>Medium</v>
      </c>
      <c r="AJ89">
        <v>80</v>
      </c>
      <c r="AK89">
        <v>2</v>
      </c>
      <c r="AL89" t="str">
        <f>_xlfn.XLOOKUP(AK89,Lookup!O:O,Lookup!P:P)</f>
        <v>Medium</v>
      </c>
      <c r="AM89">
        <v>10</v>
      </c>
      <c r="AN89" t="str" cm="1">
        <f t="array" ref="AN89">_xlfn.IFS(
AM89&lt;=5,"0-5",
AM89&lt;=10,"6-10",
AM89&lt;=20,"11-20",
TRUE,"20+")</f>
        <v>6-10</v>
      </c>
      <c r="AO89">
        <v>4</v>
      </c>
      <c r="AP89">
        <v>3</v>
      </c>
      <c r="AQ89" t="str">
        <f>_xlfn.XLOOKUP(AP89,Lookup!Q:Q,Lookup!R:R)</f>
        <v>Better</v>
      </c>
      <c r="AR89">
        <v>4</v>
      </c>
      <c r="AS89" t="str" cm="1">
        <f t="array" ref="AS89">_xlfn.IFS(
AR89 &lt;=1,"New Employee",
AR89 &lt;=3, "Early Career",
AR89 &lt;=7, "Experienced",
TRUE, "Veteran")</f>
        <v>Experienced</v>
      </c>
      <c r="AT89">
        <v>2</v>
      </c>
      <c r="AU89">
        <v>0</v>
      </c>
      <c r="AV89" t="str" cm="1">
        <f t="array" ref="AV89">_xlfn.IFS(
AU89=0,"Recently Promoted",
AU89&lt;=3, "Normal",
TRUE, "Long Time No Promotion")</f>
        <v>Recently Promoted</v>
      </c>
      <c r="AW89">
        <v>3</v>
      </c>
      <c r="AX89">
        <f>IF(COUNTIF(L89:$L$1471,L89)&gt;1,1,0)</f>
        <v>0</v>
      </c>
      <c r="BA89">
        <f t="shared" si="13"/>
        <v>0</v>
      </c>
      <c r="BC89">
        <f t="shared" si="14"/>
        <v>0</v>
      </c>
      <c r="BE89">
        <f t="shared" si="8"/>
        <v>0</v>
      </c>
      <c r="BG89">
        <f t="shared" si="9"/>
        <v>0</v>
      </c>
      <c r="BI89">
        <f t="shared" si="10"/>
        <v>0</v>
      </c>
      <c r="BR89" t="str" cm="1">
        <f t="array" ref="BR89">_xlfn.IFS(
A89&lt;=25,"18-25",
A89&lt;=35,"26-35",
A89&lt;=45,"36-45",
A89&lt;=59,"46-59",
TRUE,"60+")</f>
        <v>46-59</v>
      </c>
      <c r="BX89" t="b">
        <f t="shared" si="11"/>
        <v>1</v>
      </c>
      <c r="BY89" t="b">
        <f t="shared" si="12"/>
        <v>1</v>
      </c>
      <c r="BZ89" t="b">
        <f t="shared" si="15"/>
        <v>1</v>
      </c>
      <c r="CA89">
        <f>IF(tblemployee[[#This Row],[Attrition]]="Yes",1,0)</f>
        <v>0</v>
      </c>
      <c r="CB89">
        <f>IF(tblemployee[[#This Row],[OverTime]]="Yes",1,0)</f>
        <v>0</v>
      </c>
    </row>
    <row r="90" spans="1:80" hidden="1">
      <c r="A90">
        <v>30</v>
      </c>
      <c r="B90" t="s">
        <v>43</v>
      </c>
      <c r="C90" t="s">
        <v>36</v>
      </c>
      <c r="D90">
        <v>288</v>
      </c>
      <c r="E90" t="s">
        <v>45</v>
      </c>
      <c r="F90">
        <v>2</v>
      </c>
      <c r="G90" t="str" cm="1">
        <f t="array" ref="G90">_xlfn.IFS(
F90 &lt;= 10, "Near",
F90 &lt;= 20, "Far",
TRUE, "Very Far")</f>
        <v>Near</v>
      </c>
      <c r="H90">
        <v>3</v>
      </c>
      <c r="I90" t="str">
        <f>_xlfn.XLOOKUP(H90,Lookup!C:C,Lookup!D:D)</f>
        <v>Bachelor</v>
      </c>
      <c r="J90" t="s">
        <v>38</v>
      </c>
      <c r="K90">
        <v>1</v>
      </c>
      <c r="L90">
        <v>117</v>
      </c>
      <c r="M90">
        <v>3</v>
      </c>
      <c r="N90" t="str">
        <f>_xlfn.XLOOKUP(M90,Lookup!E:E,Lookup!F:F)</f>
        <v>High</v>
      </c>
      <c r="O90" t="s">
        <v>46</v>
      </c>
      <c r="P90">
        <v>99</v>
      </c>
      <c r="Q90">
        <v>2</v>
      </c>
      <c r="R90" t="str">
        <f>_xlfn.XLOOKUP(Q90,Lookup!G:G,Lookup!H:H)</f>
        <v>Medium</v>
      </c>
      <c r="S90">
        <v>2</v>
      </c>
      <c r="T90" s="7" t="str">
        <f>_xlfn.XLOOKUP(S90,Lookup!A:A,Lookup!B:B)</f>
        <v>Junior</v>
      </c>
      <c r="U90" t="s">
        <v>54</v>
      </c>
      <c r="V90">
        <v>4</v>
      </c>
      <c r="W90" t="str">
        <f>_xlfn.XLOOKUP(V90,Lookup!I:I,Lookup!J:J)</f>
        <v>Very High</v>
      </c>
      <c r="X90" t="s">
        <v>48</v>
      </c>
      <c r="Y90">
        <v>4152</v>
      </c>
      <c r="Z90" t="str" cm="1">
        <f t="array" ref="Z90">_xlfn.IFS(Y90&lt;3000,"Low",Y90&lt;7000,"Medium",TRUE,"High")</f>
        <v>Medium</v>
      </c>
      <c r="AA90">
        <v>15830</v>
      </c>
      <c r="AB90">
        <v>1</v>
      </c>
      <c r="AC90" t="s">
        <v>42</v>
      </c>
      <c r="AD90" t="s">
        <v>43</v>
      </c>
      <c r="AE90">
        <v>19</v>
      </c>
      <c r="AF90">
        <v>3</v>
      </c>
      <c r="AG90" t="str">
        <f>_xlfn.XLOOKUP(AF90,Lookup!K:K,Lookup!L:L)</f>
        <v>Meet Expect</v>
      </c>
      <c r="AH90">
        <v>1</v>
      </c>
      <c r="AI90" t="str">
        <f>LOOKUP(AH90,Lookup!M:M,Lookup!N:N)</f>
        <v>Low</v>
      </c>
      <c r="AJ90">
        <v>80</v>
      </c>
      <c r="AK90">
        <v>3</v>
      </c>
      <c r="AL90" t="str">
        <f>_xlfn.XLOOKUP(AK90,Lookup!O:O,Lookup!P:P)</f>
        <v>High</v>
      </c>
      <c r="AM90">
        <v>11</v>
      </c>
      <c r="AN90" t="str" cm="1">
        <f t="array" ref="AN90">_xlfn.IFS(
AM90&lt;=5,"0-5",
AM90&lt;=10,"6-10",
AM90&lt;=20,"11-20",
TRUE,"20+")</f>
        <v>11-20</v>
      </c>
      <c r="AO90">
        <v>3</v>
      </c>
      <c r="AP90">
        <v>3</v>
      </c>
      <c r="AQ90" t="str">
        <f>_xlfn.XLOOKUP(AP90,Lookup!Q:Q,Lookup!R:R)</f>
        <v>Better</v>
      </c>
      <c r="AR90">
        <v>11</v>
      </c>
      <c r="AS90" t="str" cm="1">
        <f t="array" ref="AS90">_xlfn.IFS(
AR90 &lt;=1,"New Employee",
AR90 &lt;=3, "Early Career",
AR90 &lt;=7, "Experienced",
TRUE, "Veteran")</f>
        <v>Veteran</v>
      </c>
      <c r="AT90">
        <v>10</v>
      </c>
      <c r="AU90">
        <v>10</v>
      </c>
      <c r="AV90" t="str" cm="1">
        <f t="array" ref="AV90">_xlfn.IFS(
AU90=0,"Recently Promoted",
AU90&lt;=3, "Normal",
TRUE, "Long Time No Promotion")</f>
        <v>Long Time No Promotion</v>
      </c>
      <c r="AW90">
        <v>8</v>
      </c>
      <c r="AX90">
        <f>IF(COUNTIF(L90:$L$1471,L90)&gt;1,1,0)</f>
        <v>0</v>
      </c>
      <c r="BA90">
        <f t="shared" si="13"/>
        <v>0</v>
      </c>
      <c r="BC90">
        <f t="shared" si="14"/>
        <v>0</v>
      </c>
      <c r="BE90">
        <f t="shared" si="8"/>
        <v>0</v>
      </c>
      <c r="BG90">
        <f t="shared" si="9"/>
        <v>0</v>
      </c>
      <c r="BI90">
        <f t="shared" si="10"/>
        <v>0</v>
      </c>
      <c r="BR90" t="str" cm="1">
        <f t="array" ref="BR90">_xlfn.IFS(
A90&lt;=25,"18-25",
A90&lt;=35,"26-35",
A90&lt;=45,"36-45",
A90&lt;=59,"46-59",
TRUE,"60+")</f>
        <v>26-35</v>
      </c>
      <c r="BX90" t="b">
        <f t="shared" si="11"/>
        <v>1</v>
      </c>
      <c r="BY90" t="b">
        <f t="shared" si="12"/>
        <v>1</v>
      </c>
      <c r="BZ90" t="b">
        <f t="shared" si="15"/>
        <v>1</v>
      </c>
      <c r="CA90">
        <f>IF(tblemployee[[#This Row],[Attrition]]="Yes",1,0)</f>
        <v>0</v>
      </c>
      <c r="CB90">
        <f>IF(tblemployee[[#This Row],[OverTime]]="Yes",1,0)</f>
        <v>0</v>
      </c>
    </row>
    <row r="91" spans="1:80" hidden="1">
      <c r="A91">
        <v>46</v>
      </c>
      <c r="B91" t="s">
        <v>35</v>
      </c>
      <c r="C91" t="s">
        <v>36</v>
      </c>
      <c r="D91">
        <v>669</v>
      </c>
      <c r="E91" t="s">
        <v>37</v>
      </c>
      <c r="F91">
        <v>9</v>
      </c>
      <c r="G91" t="str" cm="1">
        <f t="array" ref="G91">_xlfn.IFS(
F91 &lt;= 10, "Near",
F91 &lt;= 20, "Far",
TRUE, "Very Far")</f>
        <v>Near</v>
      </c>
      <c r="H91">
        <v>2</v>
      </c>
      <c r="I91" t="str">
        <f>_xlfn.XLOOKUP(H91,Lookup!C:C,Lookup!D:D)</f>
        <v>College</v>
      </c>
      <c r="J91" t="s">
        <v>51</v>
      </c>
      <c r="K91">
        <v>1</v>
      </c>
      <c r="L91">
        <v>118</v>
      </c>
      <c r="M91">
        <v>3</v>
      </c>
      <c r="N91" t="str">
        <f>_xlfn.XLOOKUP(M91,Lookup!E:E,Lookup!F:F)</f>
        <v>High</v>
      </c>
      <c r="O91" t="s">
        <v>46</v>
      </c>
      <c r="P91">
        <v>64</v>
      </c>
      <c r="Q91">
        <v>2</v>
      </c>
      <c r="R91" t="str">
        <f>_xlfn.XLOOKUP(Q91,Lookup!G:G,Lookup!H:H)</f>
        <v>Medium</v>
      </c>
      <c r="S91">
        <v>3</v>
      </c>
      <c r="T91" s="7" t="str">
        <f>_xlfn.XLOOKUP(S91,Lookup!A:A,Lookup!B:B)</f>
        <v>Senior</v>
      </c>
      <c r="U91" t="s">
        <v>40</v>
      </c>
      <c r="V91">
        <v>4</v>
      </c>
      <c r="W91" t="str">
        <f>_xlfn.XLOOKUP(V91,Lookup!I:I,Lookup!J:J)</f>
        <v>Very High</v>
      </c>
      <c r="X91" t="s">
        <v>41</v>
      </c>
      <c r="Y91">
        <v>9619</v>
      </c>
      <c r="Z91" t="str" cm="1">
        <f t="array" ref="Z91">_xlfn.IFS(Y91&lt;3000,"Low",Y91&lt;7000,"Medium",TRUE,"High")</f>
        <v>High</v>
      </c>
      <c r="AA91">
        <v>13596</v>
      </c>
      <c r="AB91">
        <v>1</v>
      </c>
      <c r="AC91" t="s">
        <v>42</v>
      </c>
      <c r="AD91" t="s">
        <v>43</v>
      </c>
      <c r="AE91">
        <v>16</v>
      </c>
      <c r="AF91">
        <v>3</v>
      </c>
      <c r="AG91" t="str">
        <f>_xlfn.XLOOKUP(AF91,Lookup!K:K,Lookup!L:L)</f>
        <v>Meet Expect</v>
      </c>
      <c r="AH91">
        <v>4</v>
      </c>
      <c r="AI91" t="str">
        <f>LOOKUP(AH91,Lookup!M:M,Lookup!N:N)</f>
        <v>Very High</v>
      </c>
      <c r="AJ91">
        <v>80</v>
      </c>
      <c r="AK91">
        <v>0</v>
      </c>
      <c r="AL91" t="str">
        <f>_xlfn.XLOOKUP(AK91,Lookup!O:O,Lookup!P:P)</f>
        <v>None</v>
      </c>
      <c r="AM91">
        <v>9</v>
      </c>
      <c r="AN91" t="str" cm="1">
        <f t="array" ref="AN91">_xlfn.IFS(
AM91&lt;=5,"0-5",
AM91&lt;=10,"6-10",
AM91&lt;=20,"11-20",
TRUE,"20+")</f>
        <v>6-10</v>
      </c>
      <c r="AO91">
        <v>3</v>
      </c>
      <c r="AP91">
        <v>3</v>
      </c>
      <c r="AQ91" t="str">
        <f>_xlfn.XLOOKUP(AP91,Lookup!Q:Q,Lookup!R:R)</f>
        <v>Better</v>
      </c>
      <c r="AR91">
        <v>9</v>
      </c>
      <c r="AS91" t="str" cm="1">
        <f t="array" ref="AS91">_xlfn.IFS(
AR91 &lt;=1,"New Employee",
AR91 &lt;=3, "Early Career",
AR91 &lt;=7, "Experienced",
TRUE, "Veteran")</f>
        <v>Veteran</v>
      </c>
      <c r="AT91">
        <v>8</v>
      </c>
      <c r="AU91">
        <v>4</v>
      </c>
      <c r="AV91" t="str" cm="1">
        <f t="array" ref="AV91">_xlfn.IFS(
AU91=0,"Recently Promoted",
AU91&lt;=3, "Normal",
TRUE, "Long Time No Promotion")</f>
        <v>Long Time No Promotion</v>
      </c>
      <c r="AW91">
        <v>7</v>
      </c>
      <c r="AX91">
        <f>IF(COUNTIF(L91:$L$1471,L91)&gt;1,1,0)</f>
        <v>0</v>
      </c>
      <c r="BA91">
        <f t="shared" si="13"/>
        <v>0</v>
      </c>
      <c r="BC91">
        <f t="shared" si="14"/>
        <v>0</v>
      </c>
      <c r="BE91">
        <f t="shared" si="8"/>
        <v>0</v>
      </c>
      <c r="BG91">
        <f t="shared" si="9"/>
        <v>0</v>
      </c>
      <c r="BI91">
        <f t="shared" si="10"/>
        <v>0</v>
      </c>
      <c r="BR91" t="str" cm="1">
        <f t="array" ref="BR91">_xlfn.IFS(
A91&lt;=25,"18-25",
A91&lt;=35,"26-35",
A91&lt;=45,"36-45",
A91&lt;=59,"46-59",
TRUE,"60+")</f>
        <v>46-59</v>
      </c>
      <c r="BX91" t="b">
        <f t="shared" si="11"/>
        <v>1</v>
      </c>
      <c r="BY91" t="b">
        <f t="shared" si="12"/>
        <v>1</v>
      </c>
      <c r="BZ91" t="b">
        <f t="shared" si="15"/>
        <v>1</v>
      </c>
      <c r="CA91">
        <f>IF(tblemployee[[#This Row],[Attrition]]="Yes",1,0)</f>
        <v>1</v>
      </c>
      <c r="CB91">
        <f>IF(tblemployee[[#This Row],[OverTime]]="Yes",1,0)</f>
        <v>0</v>
      </c>
    </row>
    <row r="92" spans="1:80" hidden="1">
      <c r="A92">
        <v>40</v>
      </c>
      <c r="B92" t="s">
        <v>43</v>
      </c>
      <c r="C92" t="s">
        <v>44</v>
      </c>
      <c r="D92">
        <v>530</v>
      </c>
      <c r="E92" t="s">
        <v>45</v>
      </c>
      <c r="F92">
        <v>1</v>
      </c>
      <c r="G92" t="str" cm="1">
        <f t="array" ref="G92">_xlfn.IFS(
F92 &lt;= 10, "Near",
F92 &lt;= 20, "Far",
TRUE, "Very Far")</f>
        <v>Near</v>
      </c>
      <c r="H92">
        <v>4</v>
      </c>
      <c r="I92" t="str">
        <f>_xlfn.XLOOKUP(H92,Lookup!C:C,Lookup!D:D)</f>
        <v>Master</v>
      </c>
      <c r="J92" t="s">
        <v>38</v>
      </c>
      <c r="K92">
        <v>1</v>
      </c>
      <c r="L92">
        <v>119</v>
      </c>
      <c r="M92">
        <v>3</v>
      </c>
      <c r="N92" t="str">
        <f>_xlfn.XLOOKUP(M92,Lookup!E:E,Lookup!F:F)</f>
        <v>High</v>
      </c>
      <c r="O92" t="s">
        <v>46</v>
      </c>
      <c r="P92">
        <v>78</v>
      </c>
      <c r="Q92">
        <v>2</v>
      </c>
      <c r="R92" t="str">
        <f>_xlfn.XLOOKUP(Q92,Lookup!G:G,Lookup!H:H)</f>
        <v>Medium</v>
      </c>
      <c r="S92">
        <v>4</v>
      </c>
      <c r="T92" s="7" t="str">
        <f>_xlfn.XLOOKUP(S92,Lookup!A:A,Lookup!B:B)</f>
        <v>Manager</v>
      </c>
      <c r="U92" t="s">
        <v>54</v>
      </c>
      <c r="V92">
        <v>2</v>
      </c>
      <c r="W92" t="str">
        <f>_xlfn.XLOOKUP(V92,Lookup!I:I,Lookup!J:J)</f>
        <v>Medium</v>
      </c>
      <c r="X92" t="s">
        <v>48</v>
      </c>
      <c r="Y92">
        <v>13503</v>
      </c>
      <c r="Z92" t="str" cm="1">
        <f t="array" ref="Z92">_xlfn.IFS(Y92&lt;3000,"Low",Y92&lt;7000,"Medium",TRUE,"High")</f>
        <v>High</v>
      </c>
      <c r="AA92">
        <v>14115</v>
      </c>
      <c r="AB92">
        <v>1</v>
      </c>
      <c r="AC92" t="s">
        <v>42</v>
      </c>
      <c r="AD92" t="s">
        <v>43</v>
      </c>
      <c r="AE92">
        <v>22</v>
      </c>
      <c r="AF92">
        <v>4</v>
      </c>
      <c r="AG92" t="str">
        <f>_xlfn.XLOOKUP(AF92,Lookup!K:K,Lookup!L:L)</f>
        <v>Exceed Expect</v>
      </c>
      <c r="AH92">
        <v>4</v>
      </c>
      <c r="AI92" t="str">
        <f>LOOKUP(AH92,Lookup!M:M,Lookup!N:N)</f>
        <v>Very High</v>
      </c>
      <c r="AJ92">
        <v>80</v>
      </c>
      <c r="AK92">
        <v>1</v>
      </c>
      <c r="AL92" t="str">
        <f>_xlfn.XLOOKUP(AK92,Lookup!O:O,Lookup!P:P)</f>
        <v>Basic</v>
      </c>
      <c r="AM92">
        <v>22</v>
      </c>
      <c r="AN92" t="str" cm="1">
        <f t="array" ref="AN92">_xlfn.IFS(
AM92&lt;=5,"0-5",
AM92&lt;=10,"6-10",
AM92&lt;=20,"11-20",
TRUE,"20+")</f>
        <v>20+</v>
      </c>
      <c r="AO92">
        <v>3</v>
      </c>
      <c r="AP92">
        <v>2</v>
      </c>
      <c r="AQ92" t="str">
        <f>_xlfn.XLOOKUP(AP92,Lookup!Q:Q,Lookup!R:R)</f>
        <v>Good</v>
      </c>
      <c r="AR92">
        <v>22</v>
      </c>
      <c r="AS92" t="str" cm="1">
        <f t="array" ref="AS92">_xlfn.IFS(
AR92 &lt;=1,"New Employee",
AR92 &lt;=3, "Early Career",
AR92 &lt;=7, "Experienced",
TRUE, "Veteran")</f>
        <v>Veteran</v>
      </c>
      <c r="AT92">
        <v>3</v>
      </c>
      <c r="AU92">
        <v>11</v>
      </c>
      <c r="AV92" t="str" cm="1">
        <f t="array" ref="AV92">_xlfn.IFS(
AU92=0,"Recently Promoted",
AU92&lt;=3, "Normal",
TRUE, "Long Time No Promotion")</f>
        <v>Long Time No Promotion</v>
      </c>
      <c r="AW92">
        <v>11</v>
      </c>
      <c r="AX92">
        <f>IF(COUNTIF(L92:$L$1471,L92)&gt;1,1,0)</f>
        <v>0</v>
      </c>
      <c r="BA92">
        <f t="shared" si="13"/>
        <v>0</v>
      </c>
      <c r="BC92">
        <f t="shared" si="14"/>
        <v>0</v>
      </c>
      <c r="BE92">
        <f t="shared" si="8"/>
        <v>0</v>
      </c>
      <c r="BG92">
        <f t="shared" si="9"/>
        <v>0</v>
      </c>
      <c r="BI92">
        <f t="shared" si="10"/>
        <v>0</v>
      </c>
      <c r="BR92" t="str" cm="1">
        <f t="array" ref="BR92">_xlfn.IFS(
A92&lt;=25,"18-25",
A92&lt;=35,"26-35",
A92&lt;=45,"36-45",
A92&lt;=59,"46-59",
TRUE,"60+")</f>
        <v>36-45</v>
      </c>
      <c r="BX92" t="b">
        <f t="shared" si="11"/>
        <v>1</v>
      </c>
      <c r="BY92" t="b">
        <f t="shared" si="12"/>
        <v>1</v>
      </c>
      <c r="BZ92" t="b">
        <f t="shared" si="15"/>
        <v>1</v>
      </c>
      <c r="CA92">
        <f>IF(tblemployee[[#This Row],[Attrition]]="Yes",1,0)</f>
        <v>0</v>
      </c>
      <c r="CB92">
        <f>IF(tblemployee[[#This Row],[OverTime]]="Yes",1,0)</f>
        <v>0</v>
      </c>
    </row>
    <row r="93" spans="1:80" hidden="1">
      <c r="A93">
        <v>51</v>
      </c>
      <c r="B93" t="s">
        <v>43</v>
      </c>
      <c r="C93" t="s">
        <v>36</v>
      </c>
      <c r="D93">
        <v>632</v>
      </c>
      <c r="E93" t="s">
        <v>37</v>
      </c>
      <c r="F93">
        <v>21</v>
      </c>
      <c r="G93" t="str" cm="1">
        <f t="array" ref="G93">_xlfn.IFS(
F93 &lt;= 10, "Near",
F93 &lt;= 20, "Far",
TRUE, "Very Far")</f>
        <v>Very Far</v>
      </c>
      <c r="H93">
        <v>4</v>
      </c>
      <c r="I93" t="str">
        <f>_xlfn.XLOOKUP(H93,Lookup!C:C,Lookup!D:D)</f>
        <v>Master</v>
      </c>
      <c r="J93" t="s">
        <v>59</v>
      </c>
      <c r="K93">
        <v>1</v>
      </c>
      <c r="L93">
        <v>120</v>
      </c>
      <c r="M93">
        <v>3</v>
      </c>
      <c r="N93" t="str">
        <f>_xlfn.XLOOKUP(M93,Lookup!E:E,Lookup!F:F)</f>
        <v>High</v>
      </c>
      <c r="O93" t="s">
        <v>46</v>
      </c>
      <c r="P93">
        <v>71</v>
      </c>
      <c r="Q93">
        <v>3</v>
      </c>
      <c r="R93" t="str">
        <f>_xlfn.XLOOKUP(Q93,Lookup!G:G,Lookup!H:H)</f>
        <v>High</v>
      </c>
      <c r="S93">
        <v>2</v>
      </c>
      <c r="T93" s="7" t="str">
        <f>_xlfn.XLOOKUP(S93,Lookup!A:A,Lookup!B:B)</f>
        <v>Junior</v>
      </c>
      <c r="U93" t="s">
        <v>40</v>
      </c>
      <c r="V93">
        <v>4</v>
      </c>
      <c r="W93" t="str">
        <f>_xlfn.XLOOKUP(V93,Lookup!I:I,Lookup!J:J)</f>
        <v>Very High</v>
      </c>
      <c r="X93" t="s">
        <v>41</v>
      </c>
      <c r="Y93">
        <v>5441</v>
      </c>
      <c r="Z93" t="str" cm="1">
        <f t="array" ref="Z93">_xlfn.IFS(Y93&lt;3000,"Low",Y93&lt;7000,"Medium",TRUE,"High")</f>
        <v>Medium</v>
      </c>
      <c r="AA93">
        <v>8423</v>
      </c>
      <c r="AB93">
        <v>0</v>
      </c>
      <c r="AC93" t="s">
        <v>42</v>
      </c>
      <c r="AD93" t="s">
        <v>35</v>
      </c>
      <c r="AE93">
        <v>22</v>
      </c>
      <c r="AF93">
        <v>4</v>
      </c>
      <c r="AG93" t="str">
        <f>_xlfn.XLOOKUP(AF93,Lookup!K:K,Lookup!L:L)</f>
        <v>Exceed Expect</v>
      </c>
      <c r="AH93">
        <v>4</v>
      </c>
      <c r="AI93" t="str">
        <f>LOOKUP(AH93,Lookup!M:M,Lookup!N:N)</f>
        <v>Very High</v>
      </c>
      <c r="AJ93">
        <v>80</v>
      </c>
      <c r="AK93">
        <v>0</v>
      </c>
      <c r="AL93" t="str">
        <f>_xlfn.XLOOKUP(AK93,Lookup!O:O,Lookup!P:P)</f>
        <v>None</v>
      </c>
      <c r="AM93">
        <v>11</v>
      </c>
      <c r="AN93" t="str" cm="1">
        <f t="array" ref="AN93">_xlfn.IFS(
AM93&lt;=5,"0-5",
AM93&lt;=10,"6-10",
AM93&lt;=20,"11-20",
TRUE,"20+")</f>
        <v>11-20</v>
      </c>
      <c r="AO93">
        <v>2</v>
      </c>
      <c r="AP93">
        <v>1</v>
      </c>
      <c r="AQ93" t="str">
        <f>_xlfn.XLOOKUP(AP93,Lookup!Q:Q,Lookup!R:R)</f>
        <v>Bad</v>
      </c>
      <c r="AR93">
        <v>10</v>
      </c>
      <c r="AS93" t="str" cm="1">
        <f t="array" ref="AS93">_xlfn.IFS(
AR93 &lt;=1,"New Employee",
AR93 &lt;=3, "Early Career",
AR93 &lt;=7, "Experienced",
TRUE, "Veteran")</f>
        <v>Veteran</v>
      </c>
      <c r="AT93">
        <v>7</v>
      </c>
      <c r="AU93">
        <v>1</v>
      </c>
      <c r="AV93" t="str" cm="1">
        <f t="array" ref="AV93">_xlfn.IFS(
AU93=0,"Recently Promoted",
AU93&lt;=3, "Normal",
TRUE, "Long Time No Promotion")</f>
        <v>Normal</v>
      </c>
      <c r="AW93">
        <v>0</v>
      </c>
      <c r="AX93">
        <f>IF(COUNTIF(L93:$L$1471,L93)&gt;1,1,0)</f>
        <v>0</v>
      </c>
      <c r="BA93">
        <f t="shared" si="13"/>
        <v>0</v>
      </c>
      <c r="BC93">
        <f t="shared" si="14"/>
        <v>0</v>
      </c>
      <c r="BE93">
        <f t="shared" si="8"/>
        <v>0</v>
      </c>
      <c r="BG93">
        <f t="shared" si="9"/>
        <v>0</v>
      </c>
      <c r="BI93">
        <f t="shared" si="10"/>
        <v>0</v>
      </c>
      <c r="BR93" t="str" cm="1">
        <f t="array" ref="BR93">_xlfn.IFS(
A93&lt;=25,"18-25",
A93&lt;=35,"26-35",
A93&lt;=45,"36-45",
A93&lt;=59,"46-59",
TRUE,"60+")</f>
        <v>46-59</v>
      </c>
      <c r="BX93" t="b">
        <f t="shared" si="11"/>
        <v>1</v>
      </c>
      <c r="BY93" t="b">
        <f t="shared" si="12"/>
        <v>1</v>
      </c>
      <c r="BZ93" t="b">
        <f t="shared" si="15"/>
        <v>1</v>
      </c>
      <c r="CA93">
        <f>IF(tblemployee[[#This Row],[Attrition]]="Yes",1,0)</f>
        <v>0</v>
      </c>
      <c r="CB93">
        <f>IF(tblemployee[[#This Row],[OverTime]]="Yes",1,0)</f>
        <v>1</v>
      </c>
    </row>
    <row r="94" spans="1:80" hidden="1">
      <c r="A94">
        <v>30</v>
      </c>
      <c r="B94" t="s">
        <v>43</v>
      </c>
      <c r="C94" t="s">
        <v>36</v>
      </c>
      <c r="D94">
        <v>1334</v>
      </c>
      <c r="E94" t="s">
        <v>37</v>
      </c>
      <c r="F94">
        <v>4</v>
      </c>
      <c r="G94" t="str" cm="1">
        <f t="array" ref="G94">_xlfn.IFS(
F94 &lt;= 10, "Near",
F94 &lt;= 20, "Far",
TRUE, "Very Far")</f>
        <v>Near</v>
      </c>
      <c r="H94">
        <v>2</v>
      </c>
      <c r="I94" t="str">
        <f>_xlfn.XLOOKUP(H94,Lookup!C:C,Lookup!D:D)</f>
        <v>College</v>
      </c>
      <c r="J94" t="s">
        <v>51</v>
      </c>
      <c r="K94">
        <v>1</v>
      </c>
      <c r="L94">
        <v>121</v>
      </c>
      <c r="M94">
        <v>3</v>
      </c>
      <c r="N94" t="str">
        <f>_xlfn.XLOOKUP(M94,Lookup!E:E,Lookup!F:F)</f>
        <v>High</v>
      </c>
      <c r="O94" t="s">
        <v>39</v>
      </c>
      <c r="P94">
        <v>63</v>
      </c>
      <c r="Q94">
        <v>2</v>
      </c>
      <c r="R94" t="str">
        <f>_xlfn.XLOOKUP(Q94,Lookup!G:G,Lookup!H:H)</f>
        <v>Medium</v>
      </c>
      <c r="S94">
        <v>2</v>
      </c>
      <c r="T94" s="7" t="str">
        <f>_xlfn.XLOOKUP(S94,Lookup!A:A,Lookup!B:B)</f>
        <v>Junior</v>
      </c>
      <c r="U94" t="s">
        <v>40</v>
      </c>
      <c r="V94">
        <v>2</v>
      </c>
      <c r="W94" t="str">
        <f>_xlfn.XLOOKUP(V94,Lookup!I:I,Lookup!J:J)</f>
        <v>Medium</v>
      </c>
      <c r="X94" t="s">
        <v>52</v>
      </c>
      <c r="Y94">
        <v>5209</v>
      </c>
      <c r="Z94" t="str" cm="1">
        <f t="array" ref="Z94">_xlfn.IFS(Y94&lt;3000,"Low",Y94&lt;7000,"Medium",TRUE,"High")</f>
        <v>Medium</v>
      </c>
      <c r="AA94">
        <v>19760</v>
      </c>
      <c r="AB94">
        <v>1</v>
      </c>
      <c r="AC94" t="s">
        <v>42</v>
      </c>
      <c r="AD94" t="s">
        <v>35</v>
      </c>
      <c r="AE94">
        <v>12</v>
      </c>
      <c r="AF94">
        <v>3</v>
      </c>
      <c r="AG94" t="str">
        <f>_xlfn.XLOOKUP(AF94,Lookup!K:K,Lookup!L:L)</f>
        <v>Meet Expect</v>
      </c>
      <c r="AH94">
        <v>2</v>
      </c>
      <c r="AI94" t="str">
        <f>LOOKUP(AH94,Lookup!M:M,Lookup!N:N)</f>
        <v>Medium</v>
      </c>
      <c r="AJ94">
        <v>80</v>
      </c>
      <c r="AK94">
        <v>3</v>
      </c>
      <c r="AL94" t="str">
        <f>_xlfn.XLOOKUP(AK94,Lookup!O:O,Lookup!P:P)</f>
        <v>High</v>
      </c>
      <c r="AM94">
        <v>11</v>
      </c>
      <c r="AN94" t="str" cm="1">
        <f t="array" ref="AN94">_xlfn.IFS(
AM94&lt;=5,"0-5",
AM94&lt;=10,"6-10",
AM94&lt;=20,"11-20",
TRUE,"20+")</f>
        <v>11-20</v>
      </c>
      <c r="AO94">
        <v>4</v>
      </c>
      <c r="AP94">
        <v>2</v>
      </c>
      <c r="AQ94" t="str">
        <f>_xlfn.XLOOKUP(AP94,Lookup!Q:Q,Lookup!R:R)</f>
        <v>Good</v>
      </c>
      <c r="AR94">
        <v>11</v>
      </c>
      <c r="AS94" t="str" cm="1">
        <f t="array" ref="AS94">_xlfn.IFS(
AR94 &lt;=1,"New Employee",
AR94 &lt;=3, "Early Career",
AR94 &lt;=7, "Experienced",
TRUE, "Veteran")</f>
        <v>Veteran</v>
      </c>
      <c r="AT94">
        <v>8</v>
      </c>
      <c r="AU94">
        <v>2</v>
      </c>
      <c r="AV94" t="str" cm="1">
        <f t="array" ref="AV94">_xlfn.IFS(
AU94=0,"Recently Promoted",
AU94&lt;=3, "Normal",
TRUE, "Long Time No Promotion")</f>
        <v>Normal</v>
      </c>
      <c r="AW94">
        <v>7</v>
      </c>
      <c r="AX94">
        <f>IF(COUNTIF(L94:$L$1471,L94)&gt;1,1,0)</f>
        <v>0</v>
      </c>
      <c r="BA94">
        <f t="shared" si="13"/>
        <v>0</v>
      </c>
      <c r="BC94">
        <f t="shared" si="14"/>
        <v>0</v>
      </c>
      <c r="BE94">
        <f t="shared" si="8"/>
        <v>0</v>
      </c>
      <c r="BG94">
        <f t="shared" si="9"/>
        <v>0</v>
      </c>
      <c r="BI94">
        <f t="shared" si="10"/>
        <v>0</v>
      </c>
      <c r="BR94" t="str" cm="1">
        <f t="array" ref="BR94">_xlfn.IFS(
A94&lt;=25,"18-25",
A94&lt;=35,"26-35",
A94&lt;=45,"36-45",
A94&lt;=59,"46-59",
TRUE,"60+")</f>
        <v>26-35</v>
      </c>
      <c r="BX94" t="b">
        <f t="shared" si="11"/>
        <v>1</v>
      </c>
      <c r="BY94" t="b">
        <f t="shared" si="12"/>
        <v>1</v>
      </c>
      <c r="BZ94" t="b">
        <f t="shared" si="15"/>
        <v>1</v>
      </c>
      <c r="CA94">
        <f>IF(tblemployee[[#This Row],[Attrition]]="Yes",1,0)</f>
        <v>0</v>
      </c>
      <c r="CB94">
        <f>IF(tblemployee[[#This Row],[OverTime]]="Yes",1,0)</f>
        <v>1</v>
      </c>
    </row>
    <row r="95" spans="1:80" hidden="1">
      <c r="A95">
        <v>46</v>
      </c>
      <c r="B95" t="s">
        <v>43</v>
      </c>
      <c r="C95" t="s">
        <v>44</v>
      </c>
      <c r="D95">
        <v>638</v>
      </c>
      <c r="E95" t="s">
        <v>45</v>
      </c>
      <c r="F95">
        <v>1</v>
      </c>
      <c r="G95" t="str" cm="1">
        <f t="array" ref="G95">_xlfn.IFS(
F95 &lt;= 10, "Near",
F95 &lt;= 20, "Far",
TRUE, "Very Far")</f>
        <v>Near</v>
      </c>
      <c r="H95">
        <v>3</v>
      </c>
      <c r="I95" t="str">
        <f>_xlfn.XLOOKUP(H95,Lookup!C:C,Lookup!D:D)</f>
        <v>Bachelor</v>
      </c>
      <c r="J95" t="s">
        <v>51</v>
      </c>
      <c r="K95">
        <v>1</v>
      </c>
      <c r="L95">
        <v>124</v>
      </c>
      <c r="M95">
        <v>3</v>
      </c>
      <c r="N95" t="str">
        <f>_xlfn.XLOOKUP(M95,Lookup!E:E,Lookup!F:F)</f>
        <v>High</v>
      </c>
      <c r="O95" t="s">
        <v>46</v>
      </c>
      <c r="P95">
        <v>40</v>
      </c>
      <c r="Q95">
        <v>2</v>
      </c>
      <c r="R95" t="str">
        <f>_xlfn.XLOOKUP(Q95,Lookup!G:G,Lookup!H:H)</f>
        <v>Medium</v>
      </c>
      <c r="S95">
        <v>3</v>
      </c>
      <c r="T95" s="7" t="str">
        <f>_xlfn.XLOOKUP(S95,Lookup!A:A,Lookup!B:B)</f>
        <v>Senior</v>
      </c>
      <c r="U95" t="s">
        <v>54</v>
      </c>
      <c r="V95">
        <v>1</v>
      </c>
      <c r="W95" t="str">
        <f>_xlfn.XLOOKUP(V95,Lookup!I:I,Lookup!J:J)</f>
        <v>Low</v>
      </c>
      <c r="X95" t="s">
        <v>48</v>
      </c>
      <c r="Y95">
        <v>10673</v>
      </c>
      <c r="Z95" t="str" cm="1">
        <f t="array" ref="Z95">_xlfn.IFS(Y95&lt;3000,"Low",Y95&lt;7000,"Medium",TRUE,"High")</f>
        <v>High</v>
      </c>
      <c r="AA95">
        <v>3142</v>
      </c>
      <c r="AB95">
        <v>2</v>
      </c>
      <c r="AC95" t="s">
        <v>42</v>
      </c>
      <c r="AD95" t="s">
        <v>35</v>
      </c>
      <c r="AE95">
        <v>13</v>
      </c>
      <c r="AF95">
        <v>3</v>
      </c>
      <c r="AG95" t="str">
        <f>_xlfn.XLOOKUP(AF95,Lookup!K:K,Lookup!L:L)</f>
        <v>Meet Expect</v>
      </c>
      <c r="AH95">
        <v>3</v>
      </c>
      <c r="AI95" t="str">
        <f>LOOKUP(AH95,Lookup!M:M,Lookup!N:N)</f>
        <v>High</v>
      </c>
      <c r="AJ95">
        <v>80</v>
      </c>
      <c r="AK95">
        <v>1</v>
      </c>
      <c r="AL95" t="str">
        <f>_xlfn.XLOOKUP(AK95,Lookup!O:O,Lookup!P:P)</f>
        <v>Basic</v>
      </c>
      <c r="AM95">
        <v>21</v>
      </c>
      <c r="AN95" t="str" cm="1">
        <f t="array" ref="AN95">_xlfn.IFS(
AM95&lt;=5,"0-5",
AM95&lt;=10,"6-10",
AM95&lt;=20,"11-20",
TRUE,"20+")</f>
        <v>20+</v>
      </c>
      <c r="AO95">
        <v>5</v>
      </c>
      <c r="AP95">
        <v>2</v>
      </c>
      <c r="AQ95" t="str">
        <f>_xlfn.XLOOKUP(AP95,Lookup!Q:Q,Lookup!R:R)</f>
        <v>Good</v>
      </c>
      <c r="AR95">
        <v>10</v>
      </c>
      <c r="AS95" t="str" cm="1">
        <f t="array" ref="AS95">_xlfn.IFS(
AR95 &lt;=1,"New Employee",
AR95 &lt;=3, "Early Career",
AR95 &lt;=7, "Experienced",
TRUE, "Veteran")</f>
        <v>Veteran</v>
      </c>
      <c r="AT95">
        <v>9</v>
      </c>
      <c r="AU95">
        <v>9</v>
      </c>
      <c r="AV95" t="str" cm="1">
        <f t="array" ref="AV95">_xlfn.IFS(
AU95=0,"Recently Promoted",
AU95&lt;=3, "Normal",
TRUE, "Long Time No Promotion")</f>
        <v>Long Time No Promotion</v>
      </c>
      <c r="AW95">
        <v>5</v>
      </c>
      <c r="AX95">
        <f>IF(COUNTIF(L95:$L$1471,L95)&gt;1,1,0)</f>
        <v>0</v>
      </c>
      <c r="BA95">
        <f t="shared" si="13"/>
        <v>0</v>
      </c>
      <c r="BC95">
        <f t="shared" si="14"/>
        <v>0</v>
      </c>
      <c r="BE95">
        <f t="shared" si="8"/>
        <v>0</v>
      </c>
      <c r="BG95">
        <f t="shared" si="9"/>
        <v>0</v>
      </c>
      <c r="BI95">
        <f t="shared" si="10"/>
        <v>0</v>
      </c>
      <c r="BR95" t="str" cm="1">
        <f t="array" ref="BR95">_xlfn.IFS(
A95&lt;=25,"18-25",
A95&lt;=35,"26-35",
A95&lt;=45,"36-45",
A95&lt;=59,"46-59",
TRUE,"60+")</f>
        <v>46-59</v>
      </c>
      <c r="BX95" t="b">
        <f t="shared" si="11"/>
        <v>1</v>
      </c>
      <c r="BY95" t="b">
        <f t="shared" si="12"/>
        <v>1</v>
      </c>
      <c r="BZ95" t="b">
        <f t="shared" si="15"/>
        <v>1</v>
      </c>
      <c r="CA95">
        <f>IF(tblemployee[[#This Row],[Attrition]]="Yes",1,0)</f>
        <v>0</v>
      </c>
      <c r="CB95">
        <f>IF(tblemployee[[#This Row],[OverTime]]="Yes",1,0)</f>
        <v>1</v>
      </c>
    </row>
    <row r="96" spans="1:80" hidden="1">
      <c r="A96">
        <v>32</v>
      </c>
      <c r="B96" t="s">
        <v>43</v>
      </c>
      <c r="C96" t="s">
        <v>36</v>
      </c>
      <c r="D96">
        <v>1093</v>
      </c>
      <c r="E96" t="s">
        <v>37</v>
      </c>
      <c r="F96">
        <v>6</v>
      </c>
      <c r="G96" t="str" cm="1">
        <f t="array" ref="G96">_xlfn.IFS(
F96 &lt;= 10, "Near",
F96 &lt;= 20, "Far",
TRUE, "Very Far")</f>
        <v>Near</v>
      </c>
      <c r="H96">
        <v>4</v>
      </c>
      <c r="I96" t="str">
        <f>_xlfn.XLOOKUP(H96,Lookup!C:C,Lookup!D:D)</f>
        <v>Master</v>
      </c>
      <c r="J96" t="s">
        <v>51</v>
      </c>
      <c r="K96">
        <v>1</v>
      </c>
      <c r="L96">
        <v>125</v>
      </c>
      <c r="M96">
        <v>2</v>
      </c>
      <c r="N96" t="str">
        <f>_xlfn.XLOOKUP(M96,Lookup!E:E,Lookup!F:F)</f>
        <v>Medium</v>
      </c>
      <c r="O96" t="s">
        <v>46</v>
      </c>
      <c r="P96">
        <v>87</v>
      </c>
      <c r="Q96">
        <v>3</v>
      </c>
      <c r="R96" t="str">
        <f>_xlfn.XLOOKUP(Q96,Lookup!G:G,Lookup!H:H)</f>
        <v>High</v>
      </c>
      <c r="S96">
        <v>2</v>
      </c>
      <c r="T96" s="7" t="str">
        <f>_xlfn.XLOOKUP(S96,Lookup!A:A,Lookup!B:B)</f>
        <v>Junior</v>
      </c>
      <c r="U96" t="s">
        <v>40</v>
      </c>
      <c r="V96">
        <v>3</v>
      </c>
      <c r="W96" t="str">
        <f>_xlfn.XLOOKUP(V96,Lookup!I:I,Lookup!J:J)</f>
        <v>High</v>
      </c>
      <c r="X96" t="s">
        <v>41</v>
      </c>
      <c r="Y96">
        <v>5010</v>
      </c>
      <c r="Z96" t="str" cm="1">
        <f t="array" ref="Z96">_xlfn.IFS(Y96&lt;3000,"Low",Y96&lt;7000,"Medium",TRUE,"High")</f>
        <v>Medium</v>
      </c>
      <c r="AA96">
        <v>24301</v>
      </c>
      <c r="AB96">
        <v>1</v>
      </c>
      <c r="AC96" t="s">
        <v>42</v>
      </c>
      <c r="AD96" t="s">
        <v>43</v>
      </c>
      <c r="AE96">
        <v>16</v>
      </c>
      <c r="AF96">
        <v>3</v>
      </c>
      <c r="AG96" t="str">
        <f>_xlfn.XLOOKUP(AF96,Lookup!K:K,Lookup!L:L)</f>
        <v>Meet Expect</v>
      </c>
      <c r="AH96">
        <v>1</v>
      </c>
      <c r="AI96" t="str">
        <f>LOOKUP(AH96,Lookup!M:M,Lookup!N:N)</f>
        <v>Low</v>
      </c>
      <c r="AJ96">
        <v>80</v>
      </c>
      <c r="AK96">
        <v>0</v>
      </c>
      <c r="AL96" t="str">
        <f>_xlfn.XLOOKUP(AK96,Lookup!O:O,Lookup!P:P)</f>
        <v>None</v>
      </c>
      <c r="AM96">
        <v>12</v>
      </c>
      <c r="AN96" t="str" cm="1">
        <f t="array" ref="AN96">_xlfn.IFS(
AM96&lt;=5,"0-5",
AM96&lt;=10,"6-10",
AM96&lt;=20,"11-20",
TRUE,"20+")</f>
        <v>11-20</v>
      </c>
      <c r="AO96">
        <v>0</v>
      </c>
      <c r="AP96">
        <v>3</v>
      </c>
      <c r="AQ96" t="str">
        <f>_xlfn.XLOOKUP(AP96,Lookup!Q:Q,Lookup!R:R)</f>
        <v>Better</v>
      </c>
      <c r="AR96">
        <v>11</v>
      </c>
      <c r="AS96" t="str" cm="1">
        <f t="array" ref="AS96">_xlfn.IFS(
AR96 &lt;=1,"New Employee",
AR96 &lt;=3, "Early Career",
AR96 &lt;=7, "Experienced",
TRUE, "Veteran")</f>
        <v>Veteran</v>
      </c>
      <c r="AT96">
        <v>8</v>
      </c>
      <c r="AU96">
        <v>5</v>
      </c>
      <c r="AV96" t="str" cm="1">
        <f t="array" ref="AV96">_xlfn.IFS(
AU96=0,"Recently Promoted",
AU96&lt;=3, "Normal",
TRUE, "Long Time No Promotion")</f>
        <v>Long Time No Promotion</v>
      </c>
      <c r="AW96">
        <v>7</v>
      </c>
      <c r="AX96">
        <f>IF(COUNTIF(L96:$L$1471,L96)&gt;1,1,0)</f>
        <v>0</v>
      </c>
      <c r="BA96">
        <f t="shared" si="13"/>
        <v>0</v>
      </c>
      <c r="BC96">
        <f t="shared" si="14"/>
        <v>0</v>
      </c>
      <c r="BE96">
        <f t="shared" si="8"/>
        <v>0</v>
      </c>
      <c r="BG96">
        <f t="shared" si="9"/>
        <v>0</v>
      </c>
      <c r="BI96">
        <f t="shared" si="10"/>
        <v>0</v>
      </c>
      <c r="BR96" t="str" cm="1">
        <f t="array" ref="BR96">_xlfn.IFS(
A96&lt;=25,"18-25",
A96&lt;=35,"26-35",
A96&lt;=45,"36-45",
A96&lt;=59,"46-59",
TRUE,"60+")</f>
        <v>26-35</v>
      </c>
      <c r="BX96" t="b">
        <f t="shared" si="11"/>
        <v>1</v>
      </c>
      <c r="BY96" t="b">
        <f t="shared" si="12"/>
        <v>1</v>
      </c>
      <c r="BZ96" t="b">
        <f t="shared" si="15"/>
        <v>1</v>
      </c>
      <c r="CA96">
        <f>IF(tblemployee[[#This Row],[Attrition]]="Yes",1,0)</f>
        <v>0</v>
      </c>
      <c r="CB96">
        <f>IF(tblemployee[[#This Row],[OverTime]]="Yes",1,0)</f>
        <v>0</v>
      </c>
    </row>
    <row r="97" spans="1:80" hidden="1">
      <c r="A97">
        <v>54</v>
      </c>
      <c r="B97" t="s">
        <v>43</v>
      </c>
      <c r="C97" t="s">
        <v>36</v>
      </c>
      <c r="D97">
        <v>1217</v>
      </c>
      <c r="E97" t="s">
        <v>45</v>
      </c>
      <c r="F97">
        <v>2</v>
      </c>
      <c r="G97" t="str" cm="1">
        <f t="array" ref="G97">_xlfn.IFS(
F97 &lt;= 10, "Near",
F97 &lt;= 20, "Far",
TRUE, "Very Far")</f>
        <v>Near</v>
      </c>
      <c r="H97">
        <v>4</v>
      </c>
      <c r="I97" t="str">
        <f>_xlfn.XLOOKUP(H97,Lookup!C:C,Lookup!D:D)</f>
        <v>Master</v>
      </c>
      <c r="J97" t="s">
        <v>60</v>
      </c>
      <c r="K97">
        <v>1</v>
      </c>
      <c r="L97">
        <v>126</v>
      </c>
      <c r="M97">
        <v>1</v>
      </c>
      <c r="N97" t="str">
        <f>_xlfn.XLOOKUP(M97,Lookup!E:E,Lookup!F:F)</f>
        <v>Low</v>
      </c>
      <c r="O97" t="s">
        <v>39</v>
      </c>
      <c r="P97">
        <v>60</v>
      </c>
      <c r="Q97">
        <v>3</v>
      </c>
      <c r="R97" t="str">
        <f>_xlfn.XLOOKUP(Q97,Lookup!G:G,Lookup!H:H)</f>
        <v>High</v>
      </c>
      <c r="S97">
        <v>3</v>
      </c>
      <c r="T97" s="7" t="str">
        <f>_xlfn.XLOOKUP(S97,Lookup!A:A,Lookup!B:B)</f>
        <v>Senior</v>
      </c>
      <c r="U97" t="s">
        <v>58</v>
      </c>
      <c r="V97">
        <v>3</v>
      </c>
      <c r="W97" t="str">
        <f>_xlfn.XLOOKUP(V97,Lookup!I:I,Lookup!J:J)</f>
        <v>High</v>
      </c>
      <c r="X97" t="s">
        <v>48</v>
      </c>
      <c r="Y97">
        <v>13549</v>
      </c>
      <c r="Z97" t="str" cm="1">
        <f t="array" ref="Z97">_xlfn.IFS(Y97&lt;3000,"Low",Y97&lt;7000,"Medium",TRUE,"High")</f>
        <v>High</v>
      </c>
      <c r="AA97">
        <v>24001</v>
      </c>
      <c r="AB97">
        <v>9</v>
      </c>
      <c r="AC97" t="s">
        <v>42</v>
      </c>
      <c r="AD97" t="s">
        <v>43</v>
      </c>
      <c r="AE97">
        <v>12</v>
      </c>
      <c r="AF97">
        <v>3</v>
      </c>
      <c r="AG97" t="str">
        <f>_xlfn.XLOOKUP(AF97,Lookup!K:K,Lookup!L:L)</f>
        <v>Meet Expect</v>
      </c>
      <c r="AH97">
        <v>1</v>
      </c>
      <c r="AI97" t="str">
        <f>LOOKUP(AH97,Lookup!M:M,Lookup!N:N)</f>
        <v>Low</v>
      </c>
      <c r="AJ97">
        <v>80</v>
      </c>
      <c r="AK97">
        <v>1</v>
      </c>
      <c r="AL97" t="str">
        <f>_xlfn.XLOOKUP(AK97,Lookup!O:O,Lookup!P:P)</f>
        <v>Basic</v>
      </c>
      <c r="AM97">
        <v>16</v>
      </c>
      <c r="AN97" t="str" cm="1">
        <f t="array" ref="AN97">_xlfn.IFS(
AM97&lt;=5,"0-5",
AM97&lt;=10,"6-10",
AM97&lt;=20,"11-20",
TRUE,"20+")</f>
        <v>11-20</v>
      </c>
      <c r="AO97">
        <v>5</v>
      </c>
      <c r="AP97">
        <v>1</v>
      </c>
      <c r="AQ97" t="str">
        <f>_xlfn.XLOOKUP(AP97,Lookup!Q:Q,Lookup!R:R)</f>
        <v>Bad</v>
      </c>
      <c r="AR97">
        <v>4</v>
      </c>
      <c r="AS97" t="str" cm="1">
        <f t="array" ref="AS97">_xlfn.IFS(
AR97 &lt;=1,"New Employee",
AR97 &lt;=3, "Early Career",
AR97 &lt;=7, "Experienced",
TRUE, "Veteran")</f>
        <v>Experienced</v>
      </c>
      <c r="AT97">
        <v>3</v>
      </c>
      <c r="AU97">
        <v>0</v>
      </c>
      <c r="AV97" t="str" cm="1">
        <f t="array" ref="AV97">_xlfn.IFS(
AU97=0,"Recently Promoted",
AU97&lt;=3, "Normal",
TRUE, "Long Time No Promotion")</f>
        <v>Recently Promoted</v>
      </c>
      <c r="AW97">
        <v>3</v>
      </c>
      <c r="AX97">
        <f>IF(COUNTIF(L97:$L$1471,L97)&gt;1,1,0)</f>
        <v>0</v>
      </c>
      <c r="BA97">
        <f t="shared" si="13"/>
        <v>0</v>
      </c>
      <c r="BC97">
        <f t="shared" si="14"/>
        <v>0</v>
      </c>
      <c r="BE97">
        <f t="shared" si="8"/>
        <v>0</v>
      </c>
      <c r="BG97">
        <f t="shared" si="9"/>
        <v>0</v>
      </c>
      <c r="BI97">
        <f t="shared" si="10"/>
        <v>0</v>
      </c>
      <c r="BR97" t="str" cm="1">
        <f t="array" ref="BR97">_xlfn.IFS(
A97&lt;=25,"18-25",
A97&lt;=35,"26-35",
A97&lt;=45,"36-45",
A97&lt;=59,"46-59",
TRUE,"60+")</f>
        <v>46-59</v>
      </c>
      <c r="BX97" t="b">
        <f t="shared" si="11"/>
        <v>1</v>
      </c>
      <c r="BY97" t="b">
        <f t="shared" si="12"/>
        <v>1</v>
      </c>
      <c r="BZ97" t="b">
        <f t="shared" si="15"/>
        <v>1</v>
      </c>
      <c r="CA97">
        <f>IF(tblemployee[[#This Row],[Attrition]]="Yes",1,0)</f>
        <v>0</v>
      </c>
      <c r="CB97">
        <f>IF(tblemployee[[#This Row],[OverTime]]="Yes",1,0)</f>
        <v>0</v>
      </c>
    </row>
    <row r="98" spans="1:80" hidden="1">
      <c r="A98">
        <v>24</v>
      </c>
      <c r="B98" t="s">
        <v>43</v>
      </c>
      <c r="C98" t="s">
        <v>36</v>
      </c>
      <c r="D98">
        <v>1353</v>
      </c>
      <c r="E98" t="s">
        <v>37</v>
      </c>
      <c r="F98">
        <v>3</v>
      </c>
      <c r="G98" t="str" cm="1">
        <f t="array" ref="G98">_xlfn.IFS(
F98 &lt;= 10, "Near",
F98 &lt;= 20, "Far",
TRUE, "Very Far")</f>
        <v>Near</v>
      </c>
      <c r="H98">
        <v>2</v>
      </c>
      <c r="I98" t="str">
        <f>_xlfn.XLOOKUP(H98,Lookup!C:C,Lookup!D:D)</f>
        <v>College</v>
      </c>
      <c r="J98" t="s">
        <v>49</v>
      </c>
      <c r="K98">
        <v>1</v>
      </c>
      <c r="L98">
        <v>128</v>
      </c>
      <c r="M98">
        <v>1</v>
      </c>
      <c r="N98" t="str">
        <f>_xlfn.XLOOKUP(M98,Lookup!E:E,Lookup!F:F)</f>
        <v>Low</v>
      </c>
      <c r="O98" t="s">
        <v>39</v>
      </c>
      <c r="P98">
        <v>33</v>
      </c>
      <c r="Q98">
        <v>3</v>
      </c>
      <c r="R98" t="str">
        <f>_xlfn.XLOOKUP(Q98,Lookup!G:G,Lookup!H:H)</f>
        <v>High</v>
      </c>
      <c r="S98">
        <v>2</v>
      </c>
      <c r="T98" s="7" t="str">
        <f>_xlfn.XLOOKUP(S98,Lookup!A:A,Lookup!B:B)</f>
        <v>Junior</v>
      </c>
      <c r="U98" t="s">
        <v>40</v>
      </c>
      <c r="V98">
        <v>3</v>
      </c>
      <c r="W98" t="str">
        <f>_xlfn.XLOOKUP(V98,Lookup!I:I,Lookup!J:J)</f>
        <v>High</v>
      </c>
      <c r="X98" t="s">
        <v>48</v>
      </c>
      <c r="Y98">
        <v>4999</v>
      </c>
      <c r="Z98" t="str" cm="1">
        <f t="array" ref="Z98">_xlfn.IFS(Y98&lt;3000,"Low",Y98&lt;7000,"Medium",TRUE,"High")</f>
        <v>Medium</v>
      </c>
      <c r="AA98">
        <v>17519</v>
      </c>
      <c r="AB98">
        <v>0</v>
      </c>
      <c r="AC98" t="s">
        <v>42</v>
      </c>
      <c r="AD98" t="s">
        <v>43</v>
      </c>
      <c r="AE98">
        <v>21</v>
      </c>
      <c r="AF98">
        <v>4</v>
      </c>
      <c r="AG98" t="str">
        <f>_xlfn.XLOOKUP(AF98,Lookup!K:K,Lookup!L:L)</f>
        <v>Exceed Expect</v>
      </c>
      <c r="AH98">
        <v>1</v>
      </c>
      <c r="AI98" t="str">
        <f>LOOKUP(AH98,Lookup!M:M,Lookup!N:N)</f>
        <v>Low</v>
      </c>
      <c r="AJ98">
        <v>80</v>
      </c>
      <c r="AK98">
        <v>1</v>
      </c>
      <c r="AL98" t="str">
        <f>_xlfn.XLOOKUP(AK98,Lookup!O:O,Lookup!P:P)</f>
        <v>Basic</v>
      </c>
      <c r="AM98">
        <v>4</v>
      </c>
      <c r="AN98" t="str" cm="1">
        <f t="array" ref="AN98">_xlfn.IFS(
AM98&lt;=5,"0-5",
AM98&lt;=10,"6-10",
AM98&lt;=20,"11-20",
TRUE,"20+")</f>
        <v>0-5</v>
      </c>
      <c r="AO98">
        <v>2</v>
      </c>
      <c r="AP98">
        <v>2</v>
      </c>
      <c r="AQ98" t="str">
        <f>_xlfn.XLOOKUP(AP98,Lookup!Q:Q,Lookup!R:R)</f>
        <v>Good</v>
      </c>
      <c r="AR98">
        <v>3</v>
      </c>
      <c r="AS98" t="str" cm="1">
        <f t="array" ref="AS98">_xlfn.IFS(
AR98 &lt;=1,"New Employee",
AR98 &lt;=3, "Early Career",
AR98 &lt;=7, "Experienced",
TRUE, "Veteran")</f>
        <v>Early Career</v>
      </c>
      <c r="AT98">
        <v>2</v>
      </c>
      <c r="AU98">
        <v>0</v>
      </c>
      <c r="AV98" t="str" cm="1">
        <f t="array" ref="AV98">_xlfn.IFS(
AU98=0,"Recently Promoted",
AU98&lt;=3, "Normal",
TRUE, "Long Time No Promotion")</f>
        <v>Recently Promoted</v>
      </c>
      <c r="AW98">
        <v>2</v>
      </c>
      <c r="AX98">
        <f>IF(COUNTIF(L98:$L$1471,L98)&gt;1,1,0)</f>
        <v>0</v>
      </c>
      <c r="BA98">
        <f t="shared" si="13"/>
        <v>0</v>
      </c>
      <c r="BC98">
        <f t="shared" si="14"/>
        <v>0</v>
      </c>
      <c r="BE98">
        <f t="shared" si="8"/>
        <v>0</v>
      </c>
      <c r="BG98">
        <f t="shared" si="9"/>
        <v>0</v>
      </c>
      <c r="BI98">
        <f t="shared" si="10"/>
        <v>0</v>
      </c>
      <c r="BR98" t="str" cm="1">
        <f t="array" ref="BR98">_xlfn.IFS(
A98&lt;=25,"18-25",
A98&lt;=35,"26-35",
A98&lt;=45,"36-45",
A98&lt;=59,"46-59",
TRUE,"60+")</f>
        <v>18-25</v>
      </c>
      <c r="BX98" t="b">
        <f t="shared" si="11"/>
        <v>1</v>
      </c>
      <c r="BY98" t="b">
        <f t="shared" si="12"/>
        <v>1</v>
      </c>
      <c r="BZ98" t="b">
        <f t="shared" si="15"/>
        <v>1</v>
      </c>
      <c r="CA98">
        <f>IF(tblemployee[[#This Row],[Attrition]]="Yes",1,0)</f>
        <v>0</v>
      </c>
      <c r="CB98">
        <f>IF(tblemployee[[#This Row],[OverTime]]="Yes",1,0)</f>
        <v>0</v>
      </c>
    </row>
    <row r="99" spans="1:80" hidden="1">
      <c r="A99">
        <v>28</v>
      </c>
      <c r="B99" t="s">
        <v>43</v>
      </c>
      <c r="C99" t="s">
        <v>55</v>
      </c>
      <c r="D99">
        <v>120</v>
      </c>
      <c r="E99" t="s">
        <v>37</v>
      </c>
      <c r="F99">
        <v>4</v>
      </c>
      <c r="G99" t="str" cm="1">
        <f t="array" ref="G99">_xlfn.IFS(
F99 &lt;= 10, "Near",
F99 &lt;= 20, "Far",
TRUE, "Very Far")</f>
        <v>Near</v>
      </c>
      <c r="H99">
        <v>3</v>
      </c>
      <c r="I99" t="str">
        <f>_xlfn.XLOOKUP(H99,Lookup!C:C,Lookup!D:D)</f>
        <v>Bachelor</v>
      </c>
      <c r="J99" t="s">
        <v>51</v>
      </c>
      <c r="K99">
        <v>1</v>
      </c>
      <c r="L99">
        <v>129</v>
      </c>
      <c r="M99">
        <v>2</v>
      </c>
      <c r="N99" t="str">
        <f>_xlfn.XLOOKUP(M99,Lookup!E:E,Lookup!F:F)</f>
        <v>Medium</v>
      </c>
      <c r="O99" t="s">
        <v>46</v>
      </c>
      <c r="P99">
        <v>43</v>
      </c>
      <c r="Q99">
        <v>3</v>
      </c>
      <c r="R99" t="str">
        <f>_xlfn.XLOOKUP(Q99,Lookup!G:G,Lookup!H:H)</f>
        <v>High</v>
      </c>
      <c r="S99">
        <v>2</v>
      </c>
      <c r="T99" s="7" t="str">
        <f>_xlfn.XLOOKUP(S99,Lookup!A:A,Lookup!B:B)</f>
        <v>Junior</v>
      </c>
      <c r="U99" t="s">
        <v>40</v>
      </c>
      <c r="V99">
        <v>3</v>
      </c>
      <c r="W99" t="str">
        <f>_xlfn.XLOOKUP(V99,Lookup!I:I,Lookup!J:J)</f>
        <v>High</v>
      </c>
      <c r="X99" t="s">
        <v>48</v>
      </c>
      <c r="Y99">
        <v>4221</v>
      </c>
      <c r="Z99" t="str" cm="1">
        <f t="array" ref="Z99">_xlfn.IFS(Y99&lt;3000,"Low",Y99&lt;7000,"Medium",TRUE,"High")</f>
        <v>Medium</v>
      </c>
      <c r="AA99">
        <v>8863</v>
      </c>
      <c r="AB99">
        <v>1</v>
      </c>
      <c r="AC99" t="s">
        <v>42</v>
      </c>
      <c r="AD99" t="s">
        <v>43</v>
      </c>
      <c r="AE99">
        <v>15</v>
      </c>
      <c r="AF99">
        <v>3</v>
      </c>
      <c r="AG99" t="str">
        <f>_xlfn.XLOOKUP(AF99,Lookup!K:K,Lookup!L:L)</f>
        <v>Meet Expect</v>
      </c>
      <c r="AH99">
        <v>2</v>
      </c>
      <c r="AI99" t="str">
        <f>LOOKUP(AH99,Lookup!M:M,Lookup!N:N)</f>
        <v>Medium</v>
      </c>
      <c r="AJ99">
        <v>80</v>
      </c>
      <c r="AK99">
        <v>0</v>
      </c>
      <c r="AL99" t="str">
        <f>_xlfn.XLOOKUP(AK99,Lookup!O:O,Lookup!P:P)</f>
        <v>None</v>
      </c>
      <c r="AM99">
        <v>5</v>
      </c>
      <c r="AN99" t="str" cm="1">
        <f t="array" ref="AN99">_xlfn.IFS(
AM99&lt;=5,"0-5",
AM99&lt;=10,"6-10",
AM99&lt;=20,"11-20",
TRUE,"20+")</f>
        <v>0-5</v>
      </c>
      <c r="AO99">
        <v>3</v>
      </c>
      <c r="AP99">
        <v>4</v>
      </c>
      <c r="AQ99" t="str">
        <f>_xlfn.XLOOKUP(AP99,Lookup!Q:Q,Lookup!R:R)</f>
        <v>Best</v>
      </c>
      <c r="AR99">
        <v>5</v>
      </c>
      <c r="AS99" t="str" cm="1">
        <f t="array" ref="AS99">_xlfn.IFS(
AR99 &lt;=1,"New Employee",
AR99 &lt;=3, "Early Career",
AR99 &lt;=7, "Experienced",
TRUE, "Veteran")</f>
        <v>Experienced</v>
      </c>
      <c r="AT99">
        <v>4</v>
      </c>
      <c r="AU99">
        <v>0</v>
      </c>
      <c r="AV99" t="str" cm="1">
        <f t="array" ref="AV99">_xlfn.IFS(
AU99=0,"Recently Promoted",
AU99&lt;=3, "Normal",
TRUE, "Long Time No Promotion")</f>
        <v>Recently Promoted</v>
      </c>
      <c r="AW99">
        <v>4</v>
      </c>
      <c r="AX99">
        <f>IF(COUNTIF(L99:$L$1471,L99)&gt;1,1,0)</f>
        <v>0</v>
      </c>
      <c r="BA99">
        <f t="shared" si="13"/>
        <v>0</v>
      </c>
      <c r="BC99">
        <f t="shared" si="14"/>
        <v>0</v>
      </c>
      <c r="BE99">
        <f t="shared" si="8"/>
        <v>0</v>
      </c>
      <c r="BG99">
        <f t="shared" si="9"/>
        <v>0</v>
      </c>
      <c r="BI99">
        <f t="shared" si="10"/>
        <v>0</v>
      </c>
      <c r="BR99" t="str" cm="1">
        <f t="array" ref="BR99">_xlfn.IFS(
A99&lt;=25,"18-25",
A99&lt;=35,"26-35",
A99&lt;=45,"36-45",
A99&lt;=59,"46-59",
TRUE,"60+")</f>
        <v>26-35</v>
      </c>
      <c r="BX99" t="b">
        <f t="shared" si="11"/>
        <v>1</v>
      </c>
      <c r="BY99" t="b">
        <f t="shared" si="12"/>
        <v>1</v>
      </c>
      <c r="BZ99" t="b">
        <f t="shared" si="15"/>
        <v>1</v>
      </c>
      <c r="CA99">
        <f>IF(tblemployee[[#This Row],[Attrition]]="Yes",1,0)</f>
        <v>0</v>
      </c>
      <c r="CB99">
        <f>IF(tblemployee[[#This Row],[OverTime]]="Yes",1,0)</f>
        <v>0</v>
      </c>
    </row>
    <row r="100" spans="1:80" hidden="1">
      <c r="A100">
        <v>58</v>
      </c>
      <c r="B100" t="s">
        <v>43</v>
      </c>
      <c r="C100" t="s">
        <v>36</v>
      </c>
      <c r="D100">
        <v>682</v>
      </c>
      <c r="E100" t="s">
        <v>37</v>
      </c>
      <c r="F100">
        <v>10</v>
      </c>
      <c r="G100" t="str" cm="1">
        <f t="array" ref="G100">_xlfn.IFS(
F100 &lt;= 10, "Near",
F100 &lt;= 20, "Far",
TRUE, "Very Far")</f>
        <v>Near</v>
      </c>
      <c r="H100">
        <v>4</v>
      </c>
      <c r="I100" t="str">
        <f>_xlfn.XLOOKUP(H100,Lookup!C:C,Lookup!D:D)</f>
        <v>Master</v>
      </c>
      <c r="J100" t="s">
        <v>51</v>
      </c>
      <c r="K100">
        <v>1</v>
      </c>
      <c r="L100">
        <v>131</v>
      </c>
      <c r="M100">
        <v>4</v>
      </c>
      <c r="N100" t="str">
        <f>_xlfn.XLOOKUP(M100,Lookup!E:E,Lookup!F:F)</f>
        <v>Very High</v>
      </c>
      <c r="O100" t="s">
        <v>46</v>
      </c>
      <c r="P100">
        <v>37</v>
      </c>
      <c r="Q100">
        <v>3</v>
      </c>
      <c r="R100" t="str">
        <f>_xlfn.XLOOKUP(Q100,Lookup!G:G,Lookup!H:H)</f>
        <v>High</v>
      </c>
      <c r="S100">
        <v>4</v>
      </c>
      <c r="T100" s="7" t="str">
        <f>_xlfn.XLOOKUP(S100,Lookup!A:A,Lookup!B:B)</f>
        <v>Manager</v>
      </c>
      <c r="U100" t="s">
        <v>40</v>
      </c>
      <c r="V100">
        <v>3</v>
      </c>
      <c r="W100" t="str">
        <f>_xlfn.XLOOKUP(V100,Lookup!I:I,Lookup!J:J)</f>
        <v>High</v>
      </c>
      <c r="X100" t="s">
        <v>41</v>
      </c>
      <c r="Y100">
        <v>13872</v>
      </c>
      <c r="Z100" t="str" cm="1">
        <f t="array" ref="Z100">_xlfn.IFS(Y100&lt;3000,"Low",Y100&lt;7000,"Medium",TRUE,"High")</f>
        <v>High</v>
      </c>
      <c r="AA100">
        <v>24409</v>
      </c>
      <c r="AB100">
        <v>0</v>
      </c>
      <c r="AC100" t="s">
        <v>42</v>
      </c>
      <c r="AD100" t="s">
        <v>43</v>
      </c>
      <c r="AE100">
        <v>13</v>
      </c>
      <c r="AF100">
        <v>3</v>
      </c>
      <c r="AG100" t="str">
        <f>_xlfn.XLOOKUP(AF100,Lookup!K:K,Lookup!L:L)</f>
        <v>Meet Expect</v>
      </c>
      <c r="AH100">
        <v>3</v>
      </c>
      <c r="AI100" t="str">
        <f>LOOKUP(AH100,Lookup!M:M,Lookup!N:N)</f>
        <v>High</v>
      </c>
      <c r="AJ100">
        <v>80</v>
      </c>
      <c r="AK100">
        <v>0</v>
      </c>
      <c r="AL100" t="str">
        <f>_xlfn.XLOOKUP(AK100,Lookup!O:O,Lookup!P:P)</f>
        <v>None</v>
      </c>
      <c r="AM100">
        <v>38</v>
      </c>
      <c r="AN100" t="str" cm="1">
        <f t="array" ref="AN100">_xlfn.IFS(
AM100&lt;=5,"0-5",
AM100&lt;=10,"6-10",
AM100&lt;=20,"11-20",
TRUE,"20+")</f>
        <v>20+</v>
      </c>
      <c r="AO100">
        <v>1</v>
      </c>
      <c r="AP100">
        <v>2</v>
      </c>
      <c r="AQ100" t="str">
        <f>_xlfn.XLOOKUP(AP100,Lookup!Q:Q,Lookup!R:R)</f>
        <v>Good</v>
      </c>
      <c r="AR100">
        <v>37</v>
      </c>
      <c r="AS100" t="str" cm="1">
        <f t="array" ref="AS100">_xlfn.IFS(
AR100 &lt;=1,"New Employee",
AR100 &lt;=3, "Early Career",
AR100 &lt;=7, "Experienced",
TRUE, "Veteran")</f>
        <v>Veteran</v>
      </c>
      <c r="AT100">
        <v>10</v>
      </c>
      <c r="AU100">
        <v>1</v>
      </c>
      <c r="AV100" t="str" cm="1">
        <f t="array" ref="AV100">_xlfn.IFS(
AU100=0,"Recently Promoted",
AU100&lt;=3, "Normal",
TRUE, "Long Time No Promotion")</f>
        <v>Normal</v>
      </c>
      <c r="AW100">
        <v>8</v>
      </c>
      <c r="AX100">
        <f>IF(COUNTIF(L100:$L$1471,L100)&gt;1,1,0)</f>
        <v>0</v>
      </c>
      <c r="BA100">
        <f t="shared" si="13"/>
        <v>0</v>
      </c>
      <c r="BC100">
        <f t="shared" si="14"/>
        <v>0</v>
      </c>
      <c r="BE100">
        <f t="shared" si="8"/>
        <v>0</v>
      </c>
      <c r="BG100">
        <f t="shared" si="9"/>
        <v>0</v>
      </c>
      <c r="BI100">
        <f t="shared" si="10"/>
        <v>0</v>
      </c>
      <c r="BR100" t="str" cm="1">
        <f t="array" ref="BR100">_xlfn.IFS(
A100&lt;=25,"18-25",
A100&lt;=35,"26-35",
A100&lt;=45,"36-45",
A100&lt;=59,"46-59",
TRUE,"60+")</f>
        <v>46-59</v>
      </c>
      <c r="BX100" t="b">
        <f t="shared" si="11"/>
        <v>1</v>
      </c>
      <c r="BY100" t="b">
        <f t="shared" si="12"/>
        <v>1</v>
      </c>
      <c r="BZ100" t="b">
        <f t="shared" si="15"/>
        <v>1</v>
      </c>
      <c r="CA100">
        <f>IF(tblemployee[[#This Row],[Attrition]]="Yes",1,0)</f>
        <v>0</v>
      </c>
      <c r="CB100">
        <f>IF(tblemployee[[#This Row],[OverTime]]="Yes",1,0)</f>
        <v>0</v>
      </c>
    </row>
    <row r="101" spans="1:80" hidden="1">
      <c r="A101">
        <v>44</v>
      </c>
      <c r="B101" t="s">
        <v>43</v>
      </c>
      <c r="C101" t="s">
        <v>55</v>
      </c>
      <c r="D101">
        <v>489</v>
      </c>
      <c r="E101" t="s">
        <v>45</v>
      </c>
      <c r="F101">
        <v>23</v>
      </c>
      <c r="G101" t="str" cm="1">
        <f t="array" ref="G101">_xlfn.IFS(
F101 &lt;= 10, "Near",
F101 &lt;= 20, "Far",
TRUE, "Very Far")</f>
        <v>Very Far</v>
      </c>
      <c r="H101">
        <v>3</v>
      </c>
      <c r="I101" t="str">
        <f>_xlfn.XLOOKUP(H101,Lookup!C:C,Lookup!D:D)</f>
        <v>Bachelor</v>
      </c>
      <c r="J101" t="s">
        <v>51</v>
      </c>
      <c r="K101">
        <v>1</v>
      </c>
      <c r="L101">
        <v>132</v>
      </c>
      <c r="M101">
        <v>2</v>
      </c>
      <c r="N101" t="str">
        <f>_xlfn.XLOOKUP(M101,Lookup!E:E,Lookup!F:F)</f>
        <v>Medium</v>
      </c>
      <c r="O101" t="s">
        <v>46</v>
      </c>
      <c r="P101">
        <v>67</v>
      </c>
      <c r="Q101">
        <v>3</v>
      </c>
      <c r="R101" t="str">
        <f>_xlfn.XLOOKUP(Q101,Lookup!G:G,Lookup!H:H)</f>
        <v>High</v>
      </c>
      <c r="S101">
        <v>2</v>
      </c>
      <c r="T101" s="7" t="str">
        <f>_xlfn.XLOOKUP(S101,Lookup!A:A,Lookup!B:B)</f>
        <v>Junior</v>
      </c>
      <c r="U101" t="s">
        <v>50</v>
      </c>
      <c r="V101">
        <v>2</v>
      </c>
      <c r="W101" t="str">
        <f>_xlfn.XLOOKUP(V101,Lookup!I:I,Lookup!J:J)</f>
        <v>Medium</v>
      </c>
      <c r="X101" t="s">
        <v>48</v>
      </c>
      <c r="Y101">
        <v>2042</v>
      </c>
      <c r="Z101" t="str" cm="1">
        <f t="array" ref="Z101">_xlfn.IFS(Y101&lt;3000,"Low",Y101&lt;7000,"Medium",TRUE,"High")</f>
        <v>Low</v>
      </c>
      <c r="AA101">
        <v>25043</v>
      </c>
      <c r="AB101">
        <v>4</v>
      </c>
      <c r="AC101" t="s">
        <v>42</v>
      </c>
      <c r="AD101" t="s">
        <v>43</v>
      </c>
      <c r="AE101">
        <v>12</v>
      </c>
      <c r="AF101">
        <v>3</v>
      </c>
      <c r="AG101" t="str">
        <f>_xlfn.XLOOKUP(AF101,Lookup!K:K,Lookup!L:L)</f>
        <v>Meet Expect</v>
      </c>
      <c r="AH101">
        <v>3</v>
      </c>
      <c r="AI101" t="str">
        <f>LOOKUP(AH101,Lookup!M:M,Lookup!N:N)</f>
        <v>High</v>
      </c>
      <c r="AJ101">
        <v>80</v>
      </c>
      <c r="AK101">
        <v>1</v>
      </c>
      <c r="AL101" t="str">
        <f>_xlfn.XLOOKUP(AK101,Lookup!O:O,Lookup!P:P)</f>
        <v>Basic</v>
      </c>
      <c r="AM101">
        <v>17</v>
      </c>
      <c r="AN101" t="str" cm="1">
        <f t="array" ref="AN101">_xlfn.IFS(
AM101&lt;=5,"0-5",
AM101&lt;=10,"6-10",
AM101&lt;=20,"11-20",
TRUE,"20+")</f>
        <v>11-20</v>
      </c>
      <c r="AO101">
        <v>3</v>
      </c>
      <c r="AP101">
        <v>4</v>
      </c>
      <c r="AQ101" t="str">
        <f>_xlfn.XLOOKUP(AP101,Lookup!Q:Q,Lookup!R:R)</f>
        <v>Best</v>
      </c>
      <c r="AR101">
        <v>3</v>
      </c>
      <c r="AS101" t="str" cm="1">
        <f t="array" ref="AS101">_xlfn.IFS(
AR101 &lt;=1,"New Employee",
AR101 &lt;=3, "Early Career",
AR101 &lt;=7, "Experienced",
TRUE, "Veteran")</f>
        <v>Early Career</v>
      </c>
      <c r="AT101">
        <v>2</v>
      </c>
      <c r="AU101">
        <v>1</v>
      </c>
      <c r="AV101" t="str" cm="1">
        <f t="array" ref="AV101">_xlfn.IFS(
AU101=0,"Recently Promoted",
AU101&lt;=3, "Normal",
TRUE, "Long Time No Promotion")</f>
        <v>Normal</v>
      </c>
      <c r="AW101">
        <v>2</v>
      </c>
      <c r="AX101">
        <f>IF(COUNTIF(L101:$L$1471,L101)&gt;1,1,0)</f>
        <v>0</v>
      </c>
      <c r="BA101">
        <f t="shared" si="13"/>
        <v>0</v>
      </c>
      <c r="BC101">
        <f t="shared" si="14"/>
        <v>0</v>
      </c>
      <c r="BE101">
        <f t="shared" si="8"/>
        <v>0</v>
      </c>
      <c r="BG101">
        <f t="shared" si="9"/>
        <v>0</v>
      </c>
      <c r="BI101">
        <f t="shared" si="10"/>
        <v>0</v>
      </c>
      <c r="BR101" t="str" cm="1">
        <f t="array" ref="BR101">_xlfn.IFS(
A101&lt;=25,"18-25",
A101&lt;=35,"26-35",
A101&lt;=45,"36-45",
A101&lt;=59,"46-59",
TRUE,"60+")</f>
        <v>36-45</v>
      </c>
      <c r="BX101" t="b">
        <f t="shared" si="11"/>
        <v>1</v>
      </c>
      <c r="BY101" t="b">
        <f t="shared" si="12"/>
        <v>1</v>
      </c>
      <c r="BZ101" t="b">
        <f t="shared" si="15"/>
        <v>1</v>
      </c>
      <c r="CA101">
        <f>IF(tblemployee[[#This Row],[Attrition]]="Yes",1,0)</f>
        <v>0</v>
      </c>
      <c r="CB101">
        <f>IF(tblemployee[[#This Row],[OverTime]]="Yes",1,0)</f>
        <v>0</v>
      </c>
    </row>
    <row r="102" spans="1:80">
      <c r="A102">
        <v>37</v>
      </c>
      <c r="B102" t="s">
        <v>35</v>
      </c>
      <c r="C102" t="s">
        <v>36</v>
      </c>
      <c r="D102">
        <v>807</v>
      </c>
      <c r="E102" t="s">
        <v>61</v>
      </c>
      <c r="F102">
        <v>6</v>
      </c>
      <c r="G102" t="str" cm="1">
        <f t="array" ref="G102">_xlfn.IFS(
F102 &lt;= 10, "Near",
F102 &lt;= 20, "Far",
TRUE, "Very Far")</f>
        <v>Near</v>
      </c>
      <c r="H102">
        <v>4</v>
      </c>
      <c r="I102" t="str">
        <f>_xlfn.XLOOKUP(H102,Lookup!C:C,Lookup!D:D)</f>
        <v>Master</v>
      </c>
      <c r="J102" t="s">
        <v>61</v>
      </c>
      <c r="K102">
        <v>1</v>
      </c>
      <c r="L102">
        <v>133</v>
      </c>
      <c r="M102">
        <v>3</v>
      </c>
      <c r="N102" t="str">
        <f>_xlfn.XLOOKUP(M102,Lookup!E:E,Lookup!F:F)</f>
        <v>High</v>
      </c>
      <c r="O102" t="s">
        <v>46</v>
      </c>
      <c r="P102">
        <v>63</v>
      </c>
      <c r="Q102">
        <v>3</v>
      </c>
      <c r="R102" t="str">
        <f>_xlfn.XLOOKUP(Q102,Lookup!G:G,Lookup!H:H)</f>
        <v>High</v>
      </c>
      <c r="S102">
        <v>1</v>
      </c>
      <c r="T102" s="7" t="str">
        <f>_xlfn.XLOOKUP(S102,Lookup!A:A,Lookup!B:B)</f>
        <v>Entry Level</v>
      </c>
      <c r="U102" t="s">
        <v>61</v>
      </c>
      <c r="V102">
        <v>1</v>
      </c>
      <c r="W102" t="str">
        <f>_xlfn.XLOOKUP(V102,Lookup!I:I,Lookup!J:J)</f>
        <v>Low</v>
      </c>
      <c r="X102" t="s">
        <v>52</v>
      </c>
      <c r="Y102">
        <v>2073</v>
      </c>
      <c r="Z102" t="str" cm="1">
        <f t="array" ref="Z102">_xlfn.IFS(Y102&lt;3000,"Low",Y102&lt;7000,"Medium",TRUE,"High")</f>
        <v>Low</v>
      </c>
      <c r="AA102">
        <v>23648</v>
      </c>
      <c r="AB102">
        <v>4</v>
      </c>
      <c r="AC102" t="s">
        <v>42</v>
      </c>
      <c r="AD102" t="s">
        <v>35</v>
      </c>
      <c r="AE102">
        <v>22</v>
      </c>
      <c r="AF102">
        <v>4</v>
      </c>
      <c r="AG102" t="str">
        <f>_xlfn.XLOOKUP(AF102,Lookup!K:K,Lookup!L:L)</f>
        <v>Exceed Expect</v>
      </c>
      <c r="AH102">
        <v>4</v>
      </c>
      <c r="AI102" t="str">
        <f>LOOKUP(AH102,Lookup!M:M,Lookup!N:N)</f>
        <v>Very High</v>
      </c>
      <c r="AJ102">
        <v>80</v>
      </c>
      <c r="AK102">
        <v>0</v>
      </c>
      <c r="AL102" t="str">
        <f>_xlfn.XLOOKUP(AK102,Lookup!O:O,Lookup!P:P)</f>
        <v>None</v>
      </c>
      <c r="AM102">
        <v>7</v>
      </c>
      <c r="AN102" t="str" cm="1">
        <f t="array" ref="AN102">_xlfn.IFS(
AM102&lt;=5,"0-5",
AM102&lt;=10,"6-10",
AM102&lt;=20,"11-20",
TRUE,"20+")</f>
        <v>6-10</v>
      </c>
      <c r="AO102">
        <v>3</v>
      </c>
      <c r="AP102">
        <v>3</v>
      </c>
      <c r="AQ102" t="str">
        <f>_xlfn.XLOOKUP(AP102,Lookup!Q:Q,Lookup!R:R)</f>
        <v>Better</v>
      </c>
      <c r="AR102">
        <v>3</v>
      </c>
      <c r="AS102" t="str" cm="1">
        <f t="array" ref="AS102">_xlfn.IFS(
AR102 &lt;=1,"New Employee",
AR102 &lt;=3, "Early Career",
AR102 &lt;=7, "Experienced",
TRUE, "Veteran")</f>
        <v>Early Career</v>
      </c>
      <c r="AT102">
        <v>2</v>
      </c>
      <c r="AU102">
        <v>0</v>
      </c>
      <c r="AV102" t="str" cm="1">
        <f t="array" ref="AV102">_xlfn.IFS(
AU102=0,"Recently Promoted",
AU102&lt;=3, "Normal",
TRUE, "Long Time No Promotion")</f>
        <v>Recently Promoted</v>
      </c>
      <c r="AW102">
        <v>2</v>
      </c>
      <c r="AX102">
        <f>IF(COUNTIF(L102:$L$1471,L102)&gt;1,1,0)</f>
        <v>0</v>
      </c>
      <c r="BA102">
        <f t="shared" si="13"/>
        <v>0</v>
      </c>
      <c r="BC102">
        <f t="shared" si="14"/>
        <v>0</v>
      </c>
      <c r="BE102">
        <f t="shared" si="8"/>
        <v>0</v>
      </c>
      <c r="BG102">
        <f t="shared" si="9"/>
        <v>0</v>
      </c>
      <c r="BI102">
        <f t="shared" si="10"/>
        <v>0</v>
      </c>
      <c r="BR102" t="str" cm="1">
        <f t="array" ref="BR102">_xlfn.IFS(
A102&lt;=25,"18-25",
A102&lt;=35,"26-35",
A102&lt;=45,"36-45",
A102&lt;=59,"46-59",
TRUE,"60+")</f>
        <v>36-45</v>
      </c>
      <c r="BX102" t="b">
        <f t="shared" si="11"/>
        <v>1</v>
      </c>
      <c r="BY102" t="b">
        <f t="shared" si="12"/>
        <v>1</v>
      </c>
      <c r="BZ102" t="b">
        <f t="shared" si="15"/>
        <v>1</v>
      </c>
      <c r="CA102">
        <f>IF(tblemployee[[#This Row],[Attrition]]="Yes",1,0)</f>
        <v>1</v>
      </c>
      <c r="CB102">
        <f>IF(tblemployee[[#This Row],[OverTime]]="Yes",1,0)</f>
        <v>1</v>
      </c>
    </row>
    <row r="103" spans="1:80" hidden="1">
      <c r="A103">
        <v>32</v>
      </c>
      <c r="B103" t="s">
        <v>43</v>
      </c>
      <c r="C103" t="s">
        <v>36</v>
      </c>
      <c r="D103">
        <v>827</v>
      </c>
      <c r="E103" t="s">
        <v>45</v>
      </c>
      <c r="F103">
        <v>1</v>
      </c>
      <c r="G103" t="str" cm="1">
        <f t="array" ref="G103">_xlfn.IFS(
F103 &lt;= 10, "Near",
F103 &lt;= 20, "Far",
TRUE, "Very Far")</f>
        <v>Near</v>
      </c>
      <c r="H103">
        <v>1</v>
      </c>
      <c r="I103" t="str">
        <f>_xlfn.XLOOKUP(H103,Lookup!C:C,Lookup!D:D)</f>
        <v>Below College</v>
      </c>
      <c r="J103" t="s">
        <v>38</v>
      </c>
      <c r="K103">
        <v>1</v>
      </c>
      <c r="L103">
        <v>134</v>
      </c>
      <c r="M103">
        <v>4</v>
      </c>
      <c r="N103" t="str">
        <f>_xlfn.XLOOKUP(M103,Lookup!E:E,Lookup!F:F)</f>
        <v>Very High</v>
      </c>
      <c r="O103" t="s">
        <v>46</v>
      </c>
      <c r="P103">
        <v>71</v>
      </c>
      <c r="Q103">
        <v>3</v>
      </c>
      <c r="R103" t="str">
        <f>_xlfn.XLOOKUP(Q103,Lookup!G:G,Lookup!H:H)</f>
        <v>High</v>
      </c>
      <c r="S103">
        <v>1</v>
      </c>
      <c r="T103" s="7" t="str">
        <f>_xlfn.XLOOKUP(S103,Lookup!A:A,Lookup!B:B)</f>
        <v>Entry Level</v>
      </c>
      <c r="U103" t="s">
        <v>47</v>
      </c>
      <c r="V103">
        <v>1</v>
      </c>
      <c r="W103" t="str">
        <f>_xlfn.XLOOKUP(V103,Lookup!I:I,Lookup!J:J)</f>
        <v>Low</v>
      </c>
      <c r="X103" t="s">
        <v>41</v>
      </c>
      <c r="Y103">
        <v>2956</v>
      </c>
      <c r="Z103" t="str" cm="1">
        <f t="array" ref="Z103">_xlfn.IFS(Y103&lt;3000,"Low",Y103&lt;7000,"Medium",TRUE,"High")</f>
        <v>Low</v>
      </c>
      <c r="AA103">
        <v>15178</v>
      </c>
      <c r="AB103">
        <v>1</v>
      </c>
      <c r="AC103" t="s">
        <v>42</v>
      </c>
      <c r="AD103" t="s">
        <v>43</v>
      </c>
      <c r="AE103">
        <v>13</v>
      </c>
      <c r="AF103">
        <v>3</v>
      </c>
      <c r="AG103" t="str">
        <f>_xlfn.XLOOKUP(AF103,Lookup!K:K,Lookup!L:L)</f>
        <v>Meet Expect</v>
      </c>
      <c r="AH103">
        <v>4</v>
      </c>
      <c r="AI103" t="str">
        <f>LOOKUP(AH103,Lookup!M:M,Lookup!N:N)</f>
        <v>Very High</v>
      </c>
      <c r="AJ103">
        <v>80</v>
      </c>
      <c r="AK103">
        <v>0</v>
      </c>
      <c r="AL103" t="str">
        <f>_xlfn.XLOOKUP(AK103,Lookup!O:O,Lookup!P:P)</f>
        <v>None</v>
      </c>
      <c r="AM103">
        <v>1</v>
      </c>
      <c r="AN103" t="str" cm="1">
        <f t="array" ref="AN103">_xlfn.IFS(
AM103&lt;=5,"0-5",
AM103&lt;=10,"6-10",
AM103&lt;=20,"11-20",
TRUE,"20+")</f>
        <v>0-5</v>
      </c>
      <c r="AO103">
        <v>2</v>
      </c>
      <c r="AP103">
        <v>3</v>
      </c>
      <c r="AQ103" t="str">
        <f>_xlfn.XLOOKUP(AP103,Lookup!Q:Q,Lookup!R:R)</f>
        <v>Better</v>
      </c>
      <c r="AR103">
        <v>1</v>
      </c>
      <c r="AS103" t="str" cm="1">
        <f t="array" ref="AS103">_xlfn.IFS(
AR103 &lt;=1,"New Employee",
AR103 &lt;=3, "Early Career",
AR103 &lt;=7, "Experienced",
TRUE, "Veteran")</f>
        <v>New Employee</v>
      </c>
      <c r="AT103">
        <v>0</v>
      </c>
      <c r="AU103">
        <v>0</v>
      </c>
      <c r="AV103" t="str" cm="1">
        <f t="array" ref="AV103">_xlfn.IFS(
AU103=0,"Recently Promoted",
AU103&lt;=3, "Normal",
TRUE, "Long Time No Promotion")</f>
        <v>Recently Promoted</v>
      </c>
      <c r="AW103">
        <v>0</v>
      </c>
      <c r="AX103">
        <f>IF(COUNTIF(L103:$L$1471,L103)&gt;1,1,0)</f>
        <v>0</v>
      </c>
      <c r="BA103">
        <f t="shared" si="13"/>
        <v>0</v>
      </c>
      <c r="BC103">
        <f t="shared" si="14"/>
        <v>0</v>
      </c>
      <c r="BE103">
        <f t="shared" si="8"/>
        <v>0</v>
      </c>
      <c r="BG103">
        <f t="shared" si="9"/>
        <v>0</v>
      </c>
      <c r="BI103">
        <f t="shared" si="10"/>
        <v>0</v>
      </c>
      <c r="BR103" t="str" cm="1">
        <f t="array" ref="BR103">_xlfn.IFS(
A103&lt;=25,"18-25",
A103&lt;=35,"26-35",
A103&lt;=45,"36-45",
A103&lt;=59,"46-59",
TRUE,"60+")</f>
        <v>26-35</v>
      </c>
      <c r="BX103" t="b">
        <f t="shared" si="11"/>
        <v>1</v>
      </c>
      <c r="BY103" t="b">
        <f t="shared" si="12"/>
        <v>1</v>
      </c>
      <c r="BZ103" t="b">
        <f t="shared" si="15"/>
        <v>1</v>
      </c>
      <c r="CA103">
        <f>IF(tblemployee[[#This Row],[Attrition]]="Yes",1,0)</f>
        <v>0</v>
      </c>
      <c r="CB103">
        <f>IF(tblemployee[[#This Row],[OverTime]]="Yes",1,0)</f>
        <v>0</v>
      </c>
    </row>
    <row r="104" spans="1:80" hidden="1">
      <c r="A104">
        <v>20</v>
      </c>
      <c r="B104" t="s">
        <v>35</v>
      </c>
      <c r="C104" t="s">
        <v>44</v>
      </c>
      <c r="D104">
        <v>871</v>
      </c>
      <c r="E104" t="s">
        <v>45</v>
      </c>
      <c r="F104">
        <v>6</v>
      </c>
      <c r="G104" t="str" cm="1">
        <f t="array" ref="G104">_xlfn.IFS(
F104 &lt;= 10, "Near",
F104 &lt;= 20, "Far",
TRUE, "Very Far")</f>
        <v>Near</v>
      </c>
      <c r="H104">
        <v>3</v>
      </c>
      <c r="I104" t="str">
        <f>_xlfn.XLOOKUP(H104,Lookup!C:C,Lookup!D:D)</f>
        <v>Bachelor</v>
      </c>
      <c r="J104" t="s">
        <v>38</v>
      </c>
      <c r="K104">
        <v>1</v>
      </c>
      <c r="L104">
        <v>137</v>
      </c>
      <c r="M104">
        <v>4</v>
      </c>
      <c r="N104" t="str">
        <f>_xlfn.XLOOKUP(M104,Lookup!E:E,Lookup!F:F)</f>
        <v>Very High</v>
      </c>
      <c r="O104" t="s">
        <v>39</v>
      </c>
      <c r="P104">
        <v>66</v>
      </c>
      <c r="Q104">
        <v>2</v>
      </c>
      <c r="R104" t="str">
        <f>_xlfn.XLOOKUP(Q104,Lookup!G:G,Lookup!H:H)</f>
        <v>Medium</v>
      </c>
      <c r="S104">
        <v>1</v>
      </c>
      <c r="T104" s="7" t="str">
        <f>_xlfn.XLOOKUP(S104,Lookup!A:A,Lookup!B:B)</f>
        <v>Entry Level</v>
      </c>
      <c r="U104" t="s">
        <v>50</v>
      </c>
      <c r="V104">
        <v>4</v>
      </c>
      <c r="W104" t="str">
        <f>_xlfn.XLOOKUP(V104,Lookup!I:I,Lookup!J:J)</f>
        <v>Very High</v>
      </c>
      <c r="X104" t="s">
        <v>41</v>
      </c>
      <c r="Y104">
        <v>2926</v>
      </c>
      <c r="Z104" t="str" cm="1">
        <f t="array" ref="Z104">_xlfn.IFS(Y104&lt;3000,"Low",Y104&lt;7000,"Medium",TRUE,"High")</f>
        <v>Low</v>
      </c>
      <c r="AA104">
        <v>19783</v>
      </c>
      <c r="AB104">
        <v>1</v>
      </c>
      <c r="AC104" t="s">
        <v>42</v>
      </c>
      <c r="AD104" t="s">
        <v>35</v>
      </c>
      <c r="AE104">
        <v>18</v>
      </c>
      <c r="AF104">
        <v>3</v>
      </c>
      <c r="AG104" t="str">
        <f>_xlfn.XLOOKUP(AF104,Lookup!K:K,Lookup!L:L)</f>
        <v>Meet Expect</v>
      </c>
      <c r="AH104">
        <v>2</v>
      </c>
      <c r="AI104" t="str">
        <f>LOOKUP(AH104,Lookup!M:M,Lookup!N:N)</f>
        <v>Medium</v>
      </c>
      <c r="AJ104">
        <v>80</v>
      </c>
      <c r="AK104">
        <v>0</v>
      </c>
      <c r="AL104" t="str">
        <f>_xlfn.XLOOKUP(AK104,Lookup!O:O,Lookup!P:P)</f>
        <v>None</v>
      </c>
      <c r="AM104">
        <v>1</v>
      </c>
      <c r="AN104" t="str" cm="1">
        <f t="array" ref="AN104">_xlfn.IFS(
AM104&lt;=5,"0-5",
AM104&lt;=10,"6-10",
AM104&lt;=20,"11-20",
TRUE,"20+")</f>
        <v>0-5</v>
      </c>
      <c r="AO104">
        <v>5</v>
      </c>
      <c r="AP104">
        <v>3</v>
      </c>
      <c r="AQ104" t="str">
        <f>_xlfn.XLOOKUP(AP104,Lookup!Q:Q,Lookup!R:R)</f>
        <v>Better</v>
      </c>
      <c r="AR104">
        <v>1</v>
      </c>
      <c r="AS104" t="str" cm="1">
        <f t="array" ref="AS104">_xlfn.IFS(
AR104 &lt;=1,"New Employee",
AR104 &lt;=3, "Early Career",
AR104 &lt;=7, "Experienced",
TRUE, "Veteran")</f>
        <v>New Employee</v>
      </c>
      <c r="AT104">
        <v>0</v>
      </c>
      <c r="AU104">
        <v>1</v>
      </c>
      <c r="AV104" t="str" cm="1">
        <f t="array" ref="AV104">_xlfn.IFS(
AU104=0,"Recently Promoted",
AU104&lt;=3, "Normal",
TRUE, "Long Time No Promotion")</f>
        <v>Normal</v>
      </c>
      <c r="AW104">
        <v>0</v>
      </c>
      <c r="AX104">
        <f>IF(COUNTIF(L104:$L$1471,L104)&gt;1,1,0)</f>
        <v>0</v>
      </c>
      <c r="BA104">
        <f t="shared" si="13"/>
        <v>0</v>
      </c>
      <c r="BC104">
        <f t="shared" si="14"/>
        <v>0</v>
      </c>
      <c r="BE104">
        <f t="shared" si="8"/>
        <v>0</v>
      </c>
      <c r="BG104">
        <f t="shared" si="9"/>
        <v>0</v>
      </c>
      <c r="BI104">
        <f t="shared" si="10"/>
        <v>0</v>
      </c>
      <c r="BR104" t="str" cm="1">
        <f t="array" ref="BR104">_xlfn.IFS(
A104&lt;=25,"18-25",
A104&lt;=35,"26-35",
A104&lt;=45,"36-45",
A104&lt;=59,"46-59",
TRUE,"60+")</f>
        <v>18-25</v>
      </c>
      <c r="BX104" t="b">
        <f t="shared" si="11"/>
        <v>1</v>
      </c>
      <c r="BY104" t="b">
        <f t="shared" si="12"/>
        <v>1</v>
      </c>
      <c r="BZ104" t="b">
        <f t="shared" si="15"/>
        <v>1</v>
      </c>
      <c r="CA104">
        <f>IF(tblemployee[[#This Row],[Attrition]]="Yes",1,0)</f>
        <v>1</v>
      </c>
      <c r="CB104">
        <f>IF(tblemployee[[#This Row],[OverTime]]="Yes",1,0)</f>
        <v>1</v>
      </c>
    </row>
    <row r="105" spans="1:80" hidden="1">
      <c r="A105">
        <v>34</v>
      </c>
      <c r="B105" t="s">
        <v>43</v>
      </c>
      <c r="C105" t="s">
        <v>36</v>
      </c>
      <c r="D105">
        <v>665</v>
      </c>
      <c r="E105" t="s">
        <v>45</v>
      </c>
      <c r="F105">
        <v>6</v>
      </c>
      <c r="G105" t="str" cm="1">
        <f t="array" ref="G105">_xlfn.IFS(
F105 &lt;= 10, "Near",
F105 &lt;= 20, "Far",
TRUE, "Very Far")</f>
        <v>Near</v>
      </c>
      <c r="H105">
        <v>4</v>
      </c>
      <c r="I105" t="str">
        <f>_xlfn.XLOOKUP(H105,Lookup!C:C,Lookup!D:D)</f>
        <v>Master</v>
      </c>
      <c r="J105" t="s">
        <v>49</v>
      </c>
      <c r="K105">
        <v>1</v>
      </c>
      <c r="L105">
        <v>138</v>
      </c>
      <c r="M105">
        <v>1</v>
      </c>
      <c r="N105" t="str">
        <f>_xlfn.XLOOKUP(M105,Lookup!E:E,Lookup!F:F)</f>
        <v>Low</v>
      </c>
      <c r="O105" t="s">
        <v>39</v>
      </c>
      <c r="P105">
        <v>41</v>
      </c>
      <c r="Q105">
        <v>3</v>
      </c>
      <c r="R105" t="str">
        <f>_xlfn.XLOOKUP(Q105,Lookup!G:G,Lookup!H:H)</f>
        <v>High</v>
      </c>
      <c r="S105">
        <v>2</v>
      </c>
      <c r="T105" s="7" t="str">
        <f>_xlfn.XLOOKUP(S105,Lookup!A:A,Lookup!B:B)</f>
        <v>Junior</v>
      </c>
      <c r="U105" t="s">
        <v>47</v>
      </c>
      <c r="V105">
        <v>3</v>
      </c>
      <c r="W105" t="str">
        <f>_xlfn.XLOOKUP(V105,Lookup!I:I,Lookup!J:J)</f>
        <v>High</v>
      </c>
      <c r="X105" t="s">
        <v>41</v>
      </c>
      <c r="Y105">
        <v>4809</v>
      </c>
      <c r="Z105" t="str" cm="1">
        <f t="array" ref="Z105">_xlfn.IFS(Y105&lt;3000,"Low",Y105&lt;7000,"Medium",TRUE,"High")</f>
        <v>Medium</v>
      </c>
      <c r="AA105">
        <v>12482</v>
      </c>
      <c r="AB105">
        <v>1</v>
      </c>
      <c r="AC105" t="s">
        <v>42</v>
      </c>
      <c r="AD105" t="s">
        <v>43</v>
      </c>
      <c r="AE105">
        <v>14</v>
      </c>
      <c r="AF105">
        <v>3</v>
      </c>
      <c r="AG105" t="str">
        <f>_xlfn.XLOOKUP(AF105,Lookup!K:K,Lookup!L:L)</f>
        <v>Meet Expect</v>
      </c>
      <c r="AH105">
        <v>3</v>
      </c>
      <c r="AI105" t="str">
        <f>LOOKUP(AH105,Lookup!M:M,Lookup!N:N)</f>
        <v>High</v>
      </c>
      <c r="AJ105">
        <v>80</v>
      </c>
      <c r="AK105">
        <v>0</v>
      </c>
      <c r="AL105" t="str">
        <f>_xlfn.XLOOKUP(AK105,Lookup!O:O,Lookup!P:P)</f>
        <v>None</v>
      </c>
      <c r="AM105">
        <v>16</v>
      </c>
      <c r="AN105" t="str" cm="1">
        <f t="array" ref="AN105">_xlfn.IFS(
AM105&lt;=5,"0-5",
AM105&lt;=10,"6-10",
AM105&lt;=20,"11-20",
TRUE,"20+")</f>
        <v>11-20</v>
      </c>
      <c r="AO105">
        <v>3</v>
      </c>
      <c r="AP105">
        <v>3</v>
      </c>
      <c r="AQ105" t="str">
        <f>_xlfn.XLOOKUP(AP105,Lookup!Q:Q,Lookup!R:R)</f>
        <v>Better</v>
      </c>
      <c r="AR105">
        <v>16</v>
      </c>
      <c r="AS105" t="str" cm="1">
        <f t="array" ref="AS105">_xlfn.IFS(
AR105 &lt;=1,"New Employee",
AR105 &lt;=3, "Early Career",
AR105 &lt;=7, "Experienced",
TRUE, "Veteran")</f>
        <v>Veteran</v>
      </c>
      <c r="AT105">
        <v>13</v>
      </c>
      <c r="AU105">
        <v>2</v>
      </c>
      <c r="AV105" t="str" cm="1">
        <f t="array" ref="AV105">_xlfn.IFS(
AU105=0,"Recently Promoted",
AU105&lt;=3, "Normal",
TRUE, "Long Time No Promotion")</f>
        <v>Normal</v>
      </c>
      <c r="AW105">
        <v>10</v>
      </c>
      <c r="AX105">
        <f>IF(COUNTIF(L105:$L$1471,L105)&gt;1,1,0)</f>
        <v>0</v>
      </c>
      <c r="BA105">
        <f t="shared" si="13"/>
        <v>0</v>
      </c>
      <c r="BC105">
        <f t="shared" si="14"/>
        <v>0</v>
      </c>
      <c r="BE105">
        <f t="shared" si="8"/>
        <v>0</v>
      </c>
      <c r="BG105">
        <f t="shared" si="9"/>
        <v>0</v>
      </c>
      <c r="BI105">
        <f t="shared" si="10"/>
        <v>0</v>
      </c>
      <c r="BR105" t="str" cm="1">
        <f t="array" ref="BR105">_xlfn.IFS(
A105&lt;=25,"18-25",
A105&lt;=35,"26-35",
A105&lt;=45,"36-45",
A105&lt;=59,"46-59",
TRUE,"60+")</f>
        <v>26-35</v>
      </c>
      <c r="BX105" t="b">
        <f t="shared" si="11"/>
        <v>1</v>
      </c>
      <c r="BY105" t="b">
        <f t="shared" si="12"/>
        <v>1</v>
      </c>
      <c r="BZ105" t="b">
        <f t="shared" si="15"/>
        <v>1</v>
      </c>
      <c r="CA105">
        <f>IF(tblemployee[[#This Row],[Attrition]]="Yes",1,0)</f>
        <v>0</v>
      </c>
      <c r="CB105">
        <f>IF(tblemployee[[#This Row],[OverTime]]="Yes",1,0)</f>
        <v>0</v>
      </c>
    </row>
    <row r="106" spans="1:80" hidden="1">
      <c r="A106">
        <v>37</v>
      </c>
      <c r="B106" t="s">
        <v>43</v>
      </c>
      <c r="C106" t="s">
        <v>55</v>
      </c>
      <c r="D106">
        <v>1040</v>
      </c>
      <c r="E106" t="s">
        <v>45</v>
      </c>
      <c r="F106">
        <v>2</v>
      </c>
      <c r="G106" t="str" cm="1">
        <f t="array" ref="G106">_xlfn.IFS(
F106 &lt;= 10, "Near",
F106 &lt;= 20, "Far",
TRUE, "Very Far")</f>
        <v>Near</v>
      </c>
      <c r="H106">
        <v>2</v>
      </c>
      <c r="I106" t="str">
        <f>_xlfn.XLOOKUP(H106,Lookup!C:C,Lookup!D:D)</f>
        <v>College</v>
      </c>
      <c r="J106" t="s">
        <v>38</v>
      </c>
      <c r="K106">
        <v>1</v>
      </c>
      <c r="L106">
        <v>139</v>
      </c>
      <c r="M106">
        <v>3</v>
      </c>
      <c r="N106" t="str">
        <f>_xlfn.XLOOKUP(M106,Lookup!E:E,Lookup!F:F)</f>
        <v>High</v>
      </c>
      <c r="O106" t="s">
        <v>46</v>
      </c>
      <c r="P106">
        <v>100</v>
      </c>
      <c r="Q106">
        <v>2</v>
      </c>
      <c r="R106" t="str">
        <f>_xlfn.XLOOKUP(Q106,Lookup!G:G,Lookup!H:H)</f>
        <v>Medium</v>
      </c>
      <c r="S106">
        <v>2</v>
      </c>
      <c r="T106" s="7" t="str">
        <f>_xlfn.XLOOKUP(S106,Lookup!A:A,Lookup!B:B)</f>
        <v>Junior</v>
      </c>
      <c r="U106" t="s">
        <v>54</v>
      </c>
      <c r="V106">
        <v>4</v>
      </c>
      <c r="W106" t="str">
        <f>_xlfn.XLOOKUP(V106,Lookup!I:I,Lookup!J:J)</f>
        <v>Very High</v>
      </c>
      <c r="X106" t="s">
        <v>52</v>
      </c>
      <c r="Y106">
        <v>5163</v>
      </c>
      <c r="Z106" t="str" cm="1">
        <f t="array" ref="Z106">_xlfn.IFS(Y106&lt;3000,"Low",Y106&lt;7000,"Medium",TRUE,"High")</f>
        <v>Medium</v>
      </c>
      <c r="AA106">
        <v>15850</v>
      </c>
      <c r="AB106">
        <v>5</v>
      </c>
      <c r="AC106" t="s">
        <v>42</v>
      </c>
      <c r="AD106" t="s">
        <v>43</v>
      </c>
      <c r="AE106">
        <v>14</v>
      </c>
      <c r="AF106">
        <v>3</v>
      </c>
      <c r="AG106" t="str">
        <f>_xlfn.XLOOKUP(AF106,Lookup!K:K,Lookup!L:L)</f>
        <v>Meet Expect</v>
      </c>
      <c r="AH106">
        <v>4</v>
      </c>
      <c r="AI106" t="str">
        <f>LOOKUP(AH106,Lookup!M:M,Lookup!N:N)</f>
        <v>Very High</v>
      </c>
      <c r="AJ106">
        <v>80</v>
      </c>
      <c r="AK106">
        <v>1</v>
      </c>
      <c r="AL106" t="str">
        <f>_xlfn.XLOOKUP(AK106,Lookup!O:O,Lookup!P:P)</f>
        <v>Basic</v>
      </c>
      <c r="AM106">
        <v>17</v>
      </c>
      <c r="AN106" t="str" cm="1">
        <f t="array" ref="AN106">_xlfn.IFS(
AM106&lt;=5,"0-5",
AM106&lt;=10,"6-10",
AM106&lt;=20,"11-20",
TRUE,"20+")</f>
        <v>11-20</v>
      </c>
      <c r="AO106">
        <v>2</v>
      </c>
      <c r="AP106">
        <v>4</v>
      </c>
      <c r="AQ106" t="str">
        <f>_xlfn.XLOOKUP(AP106,Lookup!Q:Q,Lookup!R:R)</f>
        <v>Best</v>
      </c>
      <c r="AR106">
        <v>1</v>
      </c>
      <c r="AS106" t="str" cm="1">
        <f t="array" ref="AS106">_xlfn.IFS(
AR106 &lt;=1,"New Employee",
AR106 &lt;=3, "Early Career",
AR106 &lt;=7, "Experienced",
TRUE, "Veteran")</f>
        <v>New Employee</v>
      </c>
      <c r="AT106">
        <v>0</v>
      </c>
      <c r="AU106">
        <v>0</v>
      </c>
      <c r="AV106" t="str" cm="1">
        <f t="array" ref="AV106">_xlfn.IFS(
AU106=0,"Recently Promoted",
AU106&lt;=3, "Normal",
TRUE, "Long Time No Promotion")</f>
        <v>Recently Promoted</v>
      </c>
      <c r="AW106">
        <v>0</v>
      </c>
      <c r="AX106">
        <f>IF(COUNTIF(L106:$L$1471,L106)&gt;1,1,0)</f>
        <v>0</v>
      </c>
      <c r="BA106">
        <f t="shared" si="13"/>
        <v>0</v>
      </c>
      <c r="BC106">
        <f t="shared" si="14"/>
        <v>0</v>
      </c>
      <c r="BE106">
        <f t="shared" si="8"/>
        <v>0</v>
      </c>
      <c r="BG106">
        <f t="shared" si="9"/>
        <v>0</v>
      </c>
      <c r="BI106">
        <f t="shared" si="10"/>
        <v>0</v>
      </c>
      <c r="BR106" t="str" cm="1">
        <f t="array" ref="BR106">_xlfn.IFS(
A106&lt;=25,"18-25",
A106&lt;=35,"26-35",
A106&lt;=45,"36-45",
A106&lt;=59,"46-59",
TRUE,"60+")</f>
        <v>36-45</v>
      </c>
      <c r="BX106" t="b">
        <f t="shared" si="11"/>
        <v>1</v>
      </c>
      <c r="BY106" t="b">
        <f t="shared" si="12"/>
        <v>1</v>
      </c>
      <c r="BZ106" t="b">
        <f t="shared" si="15"/>
        <v>1</v>
      </c>
      <c r="CA106">
        <f>IF(tblemployee[[#This Row],[Attrition]]="Yes",1,0)</f>
        <v>0</v>
      </c>
      <c r="CB106">
        <f>IF(tblemployee[[#This Row],[OverTime]]="Yes",1,0)</f>
        <v>0</v>
      </c>
    </row>
    <row r="107" spans="1:80">
      <c r="A107">
        <v>59</v>
      </c>
      <c r="B107" t="s">
        <v>43</v>
      </c>
      <c r="C107" t="s">
        <v>55</v>
      </c>
      <c r="D107">
        <v>1420</v>
      </c>
      <c r="E107" t="s">
        <v>61</v>
      </c>
      <c r="F107">
        <v>2</v>
      </c>
      <c r="G107" t="str" cm="1">
        <f t="array" ref="G107">_xlfn.IFS(
F107 &lt;= 10, "Near",
F107 &lt;= 20, "Far",
TRUE, "Very Far")</f>
        <v>Near</v>
      </c>
      <c r="H107">
        <v>4</v>
      </c>
      <c r="I107" t="str">
        <f>_xlfn.XLOOKUP(H107,Lookup!C:C,Lookup!D:D)</f>
        <v>Master</v>
      </c>
      <c r="J107" t="s">
        <v>61</v>
      </c>
      <c r="K107">
        <v>1</v>
      </c>
      <c r="L107">
        <v>140</v>
      </c>
      <c r="M107">
        <v>3</v>
      </c>
      <c r="N107" t="str">
        <f>_xlfn.XLOOKUP(M107,Lookup!E:E,Lookup!F:F)</f>
        <v>High</v>
      </c>
      <c r="O107" t="s">
        <v>39</v>
      </c>
      <c r="P107">
        <v>32</v>
      </c>
      <c r="Q107">
        <v>2</v>
      </c>
      <c r="R107" t="str">
        <f>_xlfn.XLOOKUP(Q107,Lookup!G:G,Lookup!H:H)</f>
        <v>Medium</v>
      </c>
      <c r="S107">
        <v>5</v>
      </c>
      <c r="T107" s="7" t="str">
        <f>_xlfn.XLOOKUP(S107,Lookup!A:A,Lookup!B:B)</f>
        <v>Director</v>
      </c>
      <c r="U107" t="s">
        <v>56</v>
      </c>
      <c r="V107">
        <v>4</v>
      </c>
      <c r="W107" t="str">
        <f>_xlfn.XLOOKUP(V107,Lookup!I:I,Lookup!J:J)</f>
        <v>Very High</v>
      </c>
      <c r="X107" t="s">
        <v>48</v>
      </c>
      <c r="Y107">
        <v>18844</v>
      </c>
      <c r="Z107" t="str" cm="1">
        <f t="array" ref="Z107">_xlfn.IFS(Y107&lt;3000,"Low",Y107&lt;7000,"Medium",TRUE,"High")</f>
        <v>High</v>
      </c>
      <c r="AA107">
        <v>21922</v>
      </c>
      <c r="AB107">
        <v>9</v>
      </c>
      <c r="AC107" t="s">
        <v>42</v>
      </c>
      <c r="AD107" t="s">
        <v>43</v>
      </c>
      <c r="AE107">
        <v>21</v>
      </c>
      <c r="AF107">
        <v>4</v>
      </c>
      <c r="AG107" t="str">
        <f>_xlfn.XLOOKUP(AF107,Lookup!K:K,Lookup!L:L)</f>
        <v>Exceed Expect</v>
      </c>
      <c r="AH107">
        <v>4</v>
      </c>
      <c r="AI107" t="str">
        <f>LOOKUP(AH107,Lookup!M:M,Lookup!N:N)</f>
        <v>Very High</v>
      </c>
      <c r="AJ107">
        <v>80</v>
      </c>
      <c r="AK107">
        <v>1</v>
      </c>
      <c r="AL107" t="str">
        <f>_xlfn.XLOOKUP(AK107,Lookup!O:O,Lookup!P:P)</f>
        <v>Basic</v>
      </c>
      <c r="AM107">
        <v>30</v>
      </c>
      <c r="AN107" t="str" cm="1">
        <f t="array" ref="AN107">_xlfn.IFS(
AM107&lt;=5,"0-5",
AM107&lt;=10,"6-10",
AM107&lt;=20,"11-20",
TRUE,"20+")</f>
        <v>20+</v>
      </c>
      <c r="AO107">
        <v>3</v>
      </c>
      <c r="AP107">
        <v>3</v>
      </c>
      <c r="AQ107" t="str">
        <f>_xlfn.XLOOKUP(AP107,Lookup!Q:Q,Lookup!R:R)</f>
        <v>Better</v>
      </c>
      <c r="AR107">
        <v>3</v>
      </c>
      <c r="AS107" t="str" cm="1">
        <f t="array" ref="AS107">_xlfn.IFS(
AR107 &lt;=1,"New Employee",
AR107 &lt;=3, "Early Career",
AR107 &lt;=7, "Experienced",
TRUE, "Veteran")</f>
        <v>Early Career</v>
      </c>
      <c r="AT107">
        <v>2</v>
      </c>
      <c r="AU107">
        <v>2</v>
      </c>
      <c r="AV107" t="str" cm="1">
        <f t="array" ref="AV107">_xlfn.IFS(
AU107=0,"Recently Promoted",
AU107&lt;=3, "Normal",
TRUE, "Long Time No Promotion")</f>
        <v>Normal</v>
      </c>
      <c r="AW107">
        <v>2</v>
      </c>
      <c r="AX107">
        <f>IF(COUNTIF(L107:$L$1471,L107)&gt;1,1,0)</f>
        <v>0</v>
      </c>
      <c r="BA107">
        <f t="shared" si="13"/>
        <v>0</v>
      </c>
      <c r="BC107">
        <f t="shared" si="14"/>
        <v>0</v>
      </c>
      <c r="BE107">
        <f t="shared" si="8"/>
        <v>0</v>
      </c>
      <c r="BG107">
        <f t="shared" si="9"/>
        <v>0</v>
      </c>
      <c r="BI107">
        <f t="shared" si="10"/>
        <v>0</v>
      </c>
      <c r="BR107" t="str" cm="1">
        <f t="array" ref="BR107">_xlfn.IFS(
A107&lt;=25,"18-25",
A107&lt;=35,"26-35",
A107&lt;=45,"36-45",
A107&lt;=59,"46-59",
TRUE,"60+")</f>
        <v>46-59</v>
      </c>
      <c r="BX107" t="b">
        <f t="shared" si="11"/>
        <v>1</v>
      </c>
      <c r="BY107" t="b">
        <f t="shared" si="12"/>
        <v>1</v>
      </c>
      <c r="BZ107" t="b">
        <f t="shared" si="15"/>
        <v>1</v>
      </c>
      <c r="CA107">
        <f>IF(tblemployee[[#This Row],[Attrition]]="Yes",1,0)</f>
        <v>0</v>
      </c>
      <c r="CB107">
        <f>IF(tblemployee[[#This Row],[OverTime]]="Yes",1,0)</f>
        <v>0</v>
      </c>
    </row>
    <row r="108" spans="1:80" hidden="1">
      <c r="A108">
        <v>50</v>
      </c>
      <c r="B108" t="s">
        <v>43</v>
      </c>
      <c r="C108" t="s">
        <v>44</v>
      </c>
      <c r="D108">
        <v>1115</v>
      </c>
      <c r="E108" t="s">
        <v>45</v>
      </c>
      <c r="F108">
        <v>1</v>
      </c>
      <c r="G108" t="str" cm="1">
        <f t="array" ref="G108">_xlfn.IFS(
F108 &lt;= 10, "Near",
F108 &lt;= 20, "Far",
TRUE, "Very Far")</f>
        <v>Near</v>
      </c>
      <c r="H108">
        <v>3</v>
      </c>
      <c r="I108" t="str">
        <f>_xlfn.XLOOKUP(H108,Lookup!C:C,Lookup!D:D)</f>
        <v>Bachelor</v>
      </c>
      <c r="J108" t="s">
        <v>38</v>
      </c>
      <c r="K108">
        <v>1</v>
      </c>
      <c r="L108">
        <v>141</v>
      </c>
      <c r="M108">
        <v>1</v>
      </c>
      <c r="N108" t="str">
        <f>_xlfn.XLOOKUP(M108,Lookup!E:E,Lookup!F:F)</f>
        <v>Low</v>
      </c>
      <c r="O108" t="s">
        <v>39</v>
      </c>
      <c r="P108">
        <v>73</v>
      </c>
      <c r="Q108">
        <v>3</v>
      </c>
      <c r="R108" t="str">
        <f>_xlfn.XLOOKUP(Q108,Lookup!G:G,Lookup!H:H)</f>
        <v>High</v>
      </c>
      <c r="S108">
        <v>5</v>
      </c>
      <c r="T108" s="7" t="str">
        <f>_xlfn.XLOOKUP(S108,Lookup!A:A,Lookup!B:B)</f>
        <v>Director</v>
      </c>
      <c r="U108" t="s">
        <v>58</v>
      </c>
      <c r="V108">
        <v>2</v>
      </c>
      <c r="W108" t="str">
        <f>_xlfn.XLOOKUP(V108,Lookup!I:I,Lookup!J:J)</f>
        <v>Medium</v>
      </c>
      <c r="X108" t="s">
        <v>48</v>
      </c>
      <c r="Y108">
        <v>18172</v>
      </c>
      <c r="Z108" t="str" cm="1">
        <f t="array" ref="Z108">_xlfn.IFS(Y108&lt;3000,"Low",Y108&lt;7000,"Medium",TRUE,"High")</f>
        <v>High</v>
      </c>
      <c r="AA108">
        <v>9755</v>
      </c>
      <c r="AB108">
        <v>3</v>
      </c>
      <c r="AC108" t="s">
        <v>42</v>
      </c>
      <c r="AD108" t="s">
        <v>35</v>
      </c>
      <c r="AE108">
        <v>19</v>
      </c>
      <c r="AF108">
        <v>3</v>
      </c>
      <c r="AG108" t="str">
        <f>_xlfn.XLOOKUP(AF108,Lookup!K:K,Lookup!L:L)</f>
        <v>Meet Expect</v>
      </c>
      <c r="AH108">
        <v>1</v>
      </c>
      <c r="AI108" t="str">
        <f>LOOKUP(AH108,Lookup!M:M,Lookup!N:N)</f>
        <v>Low</v>
      </c>
      <c r="AJ108">
        <v>80</v>
      </c>
      <c r="AK108">
        <v>0</v>
      </c>
      <c r="AL108" t="str">
        <f>_xlfn.XLOOKUP(AK108,Lookup!O:O,Lookup!P:P)</f>
        <v>None</v>
      </c>
      <c r="AM108">
        <v>28</v>
      </c>
      <c r="AN108" t="str" cm="1">
        <f t="array" ref="AN108">_xlfn.IFS(
AM108&lt;=5,"0-5",
AM108&lt;=10,"6-10",
AM108&lt;=20,"11-20",
TRUE,"20+")</f>
        <v>20+</v>
      </c>
      <c r="AO108">
        <v>1</v>
      </c>
      <c r="AP108">
        <v>2</v>
      </c>
      <c r="AQ108" t="str">
        <f>_xlfn.XLOOKUP(AP108,Lookup!Q:Q,Lookup!R:R)</f>
        <v>Good</v>
      </c>
      <c r="AR108">
        <v>8</v>
      </c>
      <c r="AS108" t="str" cm="1">
        <f t="array" ref="AS108">_xlfn.IFS(
AR108 &lt;=1,"New Employee",
AR108 &lt;=3, "Early Career",
AR108 &lt;=7, "Experienced",
TRUE, "Veteran")</f>
        <v>Veteran</v>
      </c>
      <c r="AT108">
        <v>3</v>
      </c>
      <c r="AU108">
        <v>0</v>
      </c>
      <c r="AV108" t="str" cm="1">
        <f t="array" ref="AV108">_xlfn.IFS(
AU108=0,"Recently Promoted",
AU108&lt;=3, "Normal",
TRUE, "Long Time No Promotion")</f>
        <v>Recently Promoted</v>
      </c>
      <c r="AW108">
        <v>7</v>
      </c>
      <c r="AX108">
        <f>IF(COUNTIF(L108:$L$1471,L108)&gt;1,1,0)</f>
        <v>0</v>
      </c>
      <c r="BA108">
        <f t="shared" si="13"/>
        <v>0</v>
      </c>
      <c r="BC108">
        <f t="shared" si="14"/>
        <v>0</v>
      </c>
      <c r="BE108">
        <f t="shared" si="8"/>
        <v>0</v>
      </c>
      <c r="BG108">
        <f t="shared" si="9"/>
        <v>0</v>
      </c>
      <c r="BI108">
        <f t="shared" si="10"/>
        <v>0</v>
      </c>
      <c r="BR108" t="str" cm="1">
        <f t="array" ref="BR108">_xlfn.IFS(
A108&lt;=25,"18-25",
A108&lt;=35,"26-35",
A108&lt;=45,"36-45",
A108&lt;=59,"46-59",
TRUE,"60+")</f>
        <v>46-59</v>
      </c>
      <c r="BX108" t="b">
        <f t="shared" si="11"/>
        <v>1</v>
      </c>
      <c r="BY108" t="b">
        <f t="shared" si="12"/>
        <v>1</v>
      </c>
      <c r="BZ108" t="b">
        <f t="shared" si="15"/>
        <v>1</v>
      </c>
      <c r="CA108">
        <f>IF(tblemployee[[#This Row],[Attrition]]="Yes",1,0)</f>
        <v>0</v>
      </c>
      <c r="CB108">
        <f>IF(tblemployee[[#This Row],[OverTime]]="Yes",1,0)</f>
        <v>1</v>
      </c>
    </row>
    <row r="109" spans="1:80" hidden="1">
      <c r="A109">
        <v>25</v>
      </c>
      <c r="B109" t="s">
        <v>35</v>
      </c>
      <c r="C109" t="s">
        <v>36</v>
      </c>
      <c r="D109">
        <v>240</v>
      </c>
      <c r="E109" t="s">
        <v>37</v>
      </c>
      <c r="F109">
        <v>5</v>
      </c>
      <c r="G109" t="str" cm="1">
        <f t="array" ref="G109">_xlfn.IFS(
F109 &lt;= 10, "Near",
F109 &lt;= 20, "Far",
TRUE, "Very Far")</f>
        <v>Near</v>
      </c>
      <c r="H109">
        <v>3</v>
      </c>
      <c r="I109" t="str">
        <f>_xlfn.XLOOKUP(H109,Lookup!C:C,Lookup!D:D)</f>
        <v>Bachelor</v>
      </c>
      <c r="J109" t="s">
        <v>59</v>
      </c>
      <c r="K109">
        <v>1</v>
      </c>
      <c r="L109">
        <v>142</v>
      </c>
      <c r="M109">
        <v>3</v>
      </c>
      <c r="N109" t="str">
        <f>_xlfn.XLOOKUP(M109,Lookup!E:E,Lookup!F:F)</f>
        <v>High</v>
      </c>
      <c r="O109" t="s">
        <v>46</v>
      </c>
      <c r="P109">
        <v>46</v>
      </c>
      <c r="Q109">
        <v>2</v>
      </c>
      <c r="R109" t="str">
        <f>_xlfn.XLOOKUP(Q109,Lookup!G:G,Lookup!H:H)</f>
        <v>Medium</v>
      </c>
      <c r="S109">
        <v>2</v>
      </c>
      <c r="T109" s="7" t="str">
        <f>_xlfn.XLOOKUP(S109,Lookup!A:A,Lookup!B:B)</f>
        <v>Junior</v>
      </c>
      <c r="U109" t="s">
        <v>40</v>
      </c>
      <c r="V109">
        <v>3</v>
      </c>
      <c r="W109" t="str">
        <f>_xlfn.XLOOKUP(V109,Lookup!I:I,Lookup!J:J)</f>
        <v>High</v>
      </c>
      <c r="X109" t="s">
        <v>41</v>
      </c>
      <c r="Y109">
        <v>5744</v>
      </c>
      <c r="Z109" t="str" cm="1">
        <f t="array" ref="Z109">_xlfn.IFS(Y109&lt;3000,"Low",Y109&lt;7000,"Medium",TRUE,"High")</f>
        <v>Medium</v>
      </c>
      <c r="AA109">
        <v>26959</v>
      </c>
      <c r="AB109">
        <v>1</v>
      </c>
      <c r="AC109" t="s">
        <v>42</v>
      </c>
      <c r="AD109" t="s">
        <v>35</v>
      </c>
      <c r="AE109">
        <v>11</v>
      </c>
      <c r="AF109">
        <v>3</v>
      </c>
      <c r="AG109" t="str">
        <f>_xlfn.XLOOKUP(AF109,Lookup!K:K,Lookup!L:L)</f>
        <v>Meet Expect</v>
      </c>
      <c r="AH109">
        <v>4</v>
      </c>
      <c r="AI109" t="str">
        <f>LOOKUP(AH109,Lookup!M:M,Lookup!N:N)</f>
        <v>Very High</v>
      </c>
      <c r="AJ109">
        <v>80</v>
      </c>
      <c r="AK109">
        <v>0</v>
      </c>
      <c r="AL109" t="str">
        <f>_xlfn.XLOOKUP(AK109,Lookup!O:O,Lookup!P:P)</f>
        <v>None</v>
      </c>
      <c r="AM109">
        <v>6</v>
      </c>
      <c r="AN109" t="str" cm="1">
        <f t="array" ref="AN109">_xlfn.IFS(
AM109&lt;=5,"0-5",
AM109&lt;=10,"6-10",
AM109&lt;=20,"11-20",
TRUE,"20+")</f>
        <v>6-10</v>
      </c>
      <c r="AO109">
        <v>1</v>
      </c>
      <c r="AP109">
        <v>3</v>
      </c>
      <c r="AQ109" t="str">
        <f>_xlfn.XLOOKUP(AP109,Lookup!Q:Q,Lookup!R:R)</f>
        <v>Better</v>
      </c>
      <c r="AR109">
        <v>6</v>
      </c>
      <c r="AS109" t="str" cm="1">
        <f t="array" ref="AS109">_xlfn.IFS(
AR109 &lt;=1,"New Employee",
AR109 &lt;=3, "Early Career",
AR109 &lt;=7, "Experienced",
TRUE, "Veteran")</f>
        <v>Experienced</v>
      </c>
      <c r="AT109">
        <v>4</v>
      </c>
      <c r="AU109">
        <v>0</v>
      </c>
      <c r="AV109" t="str" cm="1">
        <f t="array" ref="AV109">_xlfn.IFS(
AU109=0,"Recently Promoted",
AU109&lt;=3, "Normal",
TRUE, "Long Time No Promotion")</f>
        <v>Recently Promoted</v>
      </c>
      <c r="AW109">
        <v>3</v>
      </c>
      <c r="AX109">
        <f>IF(COUNTIF(L109:$L$1471,L109)&gt;1,1,0)</f>
        <v>0</v>
      </c>
      <c r="BA109">
        <f t="shared" si="13"/>
        <v>0</v>
      </c>
      <c r="BC109">
        <f t="shared" si="14"/>
        <v>0</v>
      </c>
      <c r="BE109">
        <f t="shared" si="8"/>
        <v>0</v>
      </c>
      <c r="BG109">
        <f t="shared" si="9"/>
        <v>0</v>
      </c>
      <c r="BI109">
        <f t="shared" si="10"/>
        <v>0</v>
      </c>
      <c r="BR109" t="str" cm="1">
        <f t="array" ref="BR109">_xlfn.IFS(
A109&lt;=25,"18-25",
A109&lt;=35,"26-35",
A109&lt;=45,"36-45",
A109&lt;=59,"46-59",
TRUE,"60+")</f>
        <v>18-25</v>
      </c>
      <c r="BX109" t="b">
        <f t="shared" si="11"/>
        <v>1</v>
      </c>
      <c r="BY109" t="b">
        <f t="shared" si="12"/>
        <v>1</v>
      </c>
      <c r="BZ109" t="b">
        <f t="shared" si="15"/>
        <v>1</v>
      </c>
      <c r="CA109">
        <f>IF(tblemployee[[#This Row],[Attrition]]="Yes",1,0)</f>
        <v>1</v>
      </c>
      <c r="CB109">
        <f>IF(tblemployee[[#This Row],[OverTime]]="Yes",1,0)</f>
        <v>1</v>
      </c>
    </row>
    <row r="110" spans="1:80" hidden="1">
      <c r="A110">
        <v>25</v>
      </c>
      <c r="B110" t="s">
        <v>43</v>
      </c>
      <c r="C110" t="s">
        <v>36</v>
      </c>
      <c r="D110">
        <v>1280</v>
      </c>
      <c r="E110" t="s">
        <v>45</v>
      </c>
      <c r="F110">
        <v>7</v>
      </c>
      <c r="G110" t="str" cm="1">
        <f t="array" ref="G110">_xlfn.IFS(
F110 &lt;= 10, "Near",
F110 &lt;= 20, "Far",
TRUE, "Very Far")</f>
        <v>Near</v>
      </c>
      <c r="H110">
        <v>1</v>
      </c>
      <c r="I110" t="str">
        <f>_xlfn.XLOOKUP(H110,Lookup!C:C,Lookup!D:D)</f>
        <v>Below College</v>
      </c>
      <c r="J110" t="s">
        <v>51</v>
      </c>
      <c r="K110">
        <v>1</v>
      </c>
      <c r="L110">
        <v>143</v>
      </c>
      <c r="M110">
        <v>4</v>
      </c>
      <c r="N110" t="str">
        <f>_xlfn.XLOOKUP(M110,Lookup!E:E,Lookup!F:F)</f>
        <v>Very High</v>
      </c>
      <c r="O110" t="s">
        <v>46</v>
      </c>
      <c r="P110">
        <v>64</v>
      </c>
      <c r="Q110">
        <v>2</v>
      </c>
      <c r="R110" t="str">
        <f>_xlfn.XLOOKUP(Q110,Lookup!G:G,Lookup!H:H)</f>
        <v>Medium</v>
      </c>
      <c r="S110">
        <v>1</v>
      </c>
      <c r="T110" s="7" t="str">
        <f>_xlfn.XLOOKUP(S110,Lookup!A:A,Lookup!B:B)</f>
        <v>Entry Level</v>
      </c>
      <c r="U110" t="s">
        <v>47</v>
      </c>
      <c r="V110">
        <v>4</v>
      </c>
      <c r="W110" t="str">
        <f>_xlfn.XLOOKUP(V110,Lookup!I:I,Lookup!J:J)</f>
        <v>Very High</v>
      </c>
      <c r="X110" t="s">
        <v>48</v>
      </c>
      <c r="Y110">
        <v>2889</v>
      </c>
      <c r="Z110" t="str" cm="1">
        <f t="array" ref="Z110">_xlfn.IFS(Y110&lt;3000,"Low",Y110&lt;7000,"Medium",TRUE,"High")</f>
        <v>Low</v>
      </c>
      <c r="AA110">
        <v>26897</v>
      </c>
      <c r="AB110">
        <v>1</v>
      </c>
      <c r="AC110" t="s">
        <v>42</v>
      </c>
      <c r="AD110" t="s">
        <v>43</v>
      </c>
      <c r="AE110">
        <v>11</v>
      </c>
      <c r="AF110">
        <v>3</v>
      </c>
      <c r="AG110" t="str">
        <f>_xlfn.XLOOKUP(AF110,Lookup!K:K,Lookup!L:L)</f>
        <v>Meet Expect</v>
      </c>
      <c r="AH110">
        <v>3</v>
      </c>
      <c r="AI110" t="str">
        <f>LOOKUP(AH110,Lookup!M:M,Lookup!N:N)</f>
        <v>High</v>
      </c>
      <c r="AJ110">
        <v>80</v>
      </c>
      <c r="AK110">
        <v>2</v>
      </c>
      <c r="AL110" t="str">
        <f>_xlfn.XLOOKUP(AK110,Lookup!O:O,Lookup!P:P)</f>
        <v>Medium</v>
      </c>
      <c r="AM110">
        <v>2</v>
      </c>
      <c r="AN110" t="str" cm="1">
        <f t="array" ref="AN110">_xlfn.IFS(
AM110&lt;=5,"0-5",
AM110&lt;=10,"6-10",
AM110&lt;=20,"11-20",
TRUE,"20+")</f>
        <v>0-5</v>
      </c>
      <c r="AO110">
        <v>2</v>
      </c>
      <c r="AP110">
        <v>3</v>
      </c>
      <c r="AQ110" t="str">
        <f>_xlfn.XLOOKUP(AP110,Lookup!Q:Q,Lookup!R:R)</f>
        <v>Better</v>
      </c>
      <c r="AR110">
        <v>2</v>
      </c>
      <c r="AS110" t="str" cm="1">
        <f t="array" ref="AS110">_xlfn.IFS(
AR110 &lt;=1,"New Employee",
AR110 &lt;=3, "Early Career",
AR110 &lt;=7, "Experienced",
TRUE, "Veteran")</f>
        <v>Early Career</v>
      </c>
      <c r="AT110">
        <v>2</v>
      </c>
      <c r="AU110">
        <v>2</v>
      </c>
      <c r="AV110" t="str" cm="1">
        <f t="array" ref="AV110">_xlfn.IFS(
AU110=0,"Recently Promoted",
AU110&lt;=3, "Normal",
TRUE, "Long Time No Promotion")</f>
        <v>Normal</v>
      </c>
      <c r="AW110">
        <v>1</v>
      </c>
      <c r="AX110">
        <f>IF(COUNTIF(L110:$L$1471,L110)&gt;1,1,0)</f>
        <v>0</v>
      </c>
      <c r="BA110">
        <f t="shared" si="13"/>
        <v>0</v>
      </c>
      <c r="BC110">
        <f t="shared" si="14"/>
        <v>0</v>
      </c>
      <c r="BE110">
        <f t="shared" si="8"/>
        <v>0</v>
      </c>
      <c r="BG110">
        <f t="shared" si="9"/>
        <v>0</v>
      </c>
      <c r="BI110">
        <f t="shared" si="10"/>
        <v>0</v>
      </c>
      <c r="BR110" t="str" cm="1">
        <f t="array" ref="BR110">_xlfn.IFS(
A110&lt;=25,"18-25",
A110&lt;=35,"26-35",
A110&lt;=45,"36-45",
A110&lt;=59,"46-59",
TRUE,"60+")</f>
        <v>18-25</v>
      </c>
      <c r="BX110" t="b">
        <f t="shared" si="11"/>
        <v>1</v>
      </c>
      <c r="BY110" t="b">
        <f t="shared" si="12"/>
        <v>1</v>
      </c>
      <c r="BZ110" t="b">
        <f t="shared" si="15"/>
        <v>1</v>
      </c>
      <c r="CA110">
        <f>IF(tblemployee[[#This Row],[Attrition]]="Yes",1,0)</f>
        <v>0</v>
      </c>
      <c r="CB110">
        <f>IF(tblemployee[[#This Row],[OverTime]]="Yes",1,0)</f>
        <v>0</v>
      </c>
    </row>
    <row r="111" spans="1:80" hidden="1">
      <c r="A111">
        <v>22</v>
      </c>
      <c r="B111" t="s">
        <v>43</v>
      </c>
      <c r="C111" t="s">
        <v>36</v>
      </c>
      <c r="D111">
        <v>534</v>
      </c>
      <c r="E111" t="s">
        <v>45</v>
      </c>
      <c r="F111">
        <v>15</v>
      </c>
      <c r="G111" t="str" cm="1">
        <f t="array" ref="G111">_xlfn.IFS(
F111 &lt;= 10, "Near",
F111 &lt;= 20, "Far",
TRUE, "Very Far")</f>
        <v>Far</v>
      </c>
      <c r="H111">
        <v>3</v>
      </c>
      <c r="I111" t="str">
        <f>_xlfn.XLOOKUP(H111,Lookup!C:C,Lookup!D:D)</f>
        <v>Bachelor</v>
      </c>
      <c r="J111" t="s">
        <v>51</v>
      </c>
      <c r="K111">
        <v>1</v>
      </c>
      <c r="L111">
        <v>144</v>
      </c>
      <c r="M111">
        <v>2</v>
      </c>
      <c r="N111" t="str">
        <f>_xlfn.XLOOKUP(M111,Lookup!E:E,Lookup!F:F)</f>
        <v>Medium</v>
      </c>
      <c r="O111" t="s">
        <v>39</v>
      </c>
      <c r="P111">
        <v>59</v>
      </c>
      <c r="Q111">
        <v>3</v>
      </c>
      <c r="R111" t="str">
        <f>_xlfn.XLOOKUP(Q111,Lookup!G:G,Lookup!H:H)</f>
        <v>High</v>
      </c>
      <c r="S111">
        <v>1</v>
      </c>
      <c r="T111" s="7" t="str">
        <f>_xlfn.XLOOKUP(S111,Lookup!A:A,Lookup!B:B)</f>
        <v>Entry Level</v>
      </c>
      <c r="U111" t="s">
        <v>50</v>
      </c>
      <c r="V111">
        <v>4</v>
      </c>
      <c r="W111" t="str">
        <f>_xlfn.XLOOKUP(V111,Lookup!I:I,Lookup!J:J)</f>
        <v>Very High</v>
      </c>
      <c r="X111" t="s">
        <v>41</v>
      </c>
      <c r="Y111">
        <v>2871</v>
      </c>
      <c r="Z111" t="str" cm="1">
        <f t="array" ref="Z111">_xlfn.IFS(Y111&lt;3000,"Low",Y111&lt;7000,"Medium",TRUE,"High")</f>
        <v>Low</v>
      </c>
      <c r="AA111">
        <v>23785</v>
      </c>
      <c r="AB111">
        <v>1</v>
      </c>
      <c r="AC111" t="s">
        <v>42</v>
      </c>
      <c r="AD111" t="s">
        <v>43</v>
      </c>
      <c r="AE111">
        <v>15</v>
      </c>
      <c r="AF111">
        <v>3</v>
      </c>
      <c r="AG111" t="str">
        <f>_xlfn.XLOOKUP(AF111,Lookup!K:K,Lookup!L:L)</f>
        <v>Meet Expect</v>
      </c>
      <c r="AH111">
        <v>3</v>
      </c>
      <c r="AI111" t="str">
        <f>LOOKUP(AH111,Lookup!M:M,Lookup!N:N)</f>
        <v>High</v>
      </c>
      <c r="AJ111">
        <v>80</v>
      </c>
      <c r="AK111">
        <v>0</v>
      </c>
      <c r="AL111" t="str">
        <f>_xlfn.XLOOKUP(AK111,Lookup!O:O,Lookup!P:P)</f>
        <v>None</v>
      </c>
      <c r="AM111">
        <v>1</v>
      </c>
      <c r="AN111" t="str" cm="1">
        <f t="array" ref="AN111">_xlfn.IFS(
AM111&lt;=5,"0-5",
AM111&lt;=10,"6-10",
AM111&lt;=20,"11-20",
TRUE,"20+")</f>
        <v>0-5</v>
      </c>
      <c r="AO111">
        <v>5</v>
      </c>
      <c r="AP111">
        <v>3</v>
      </c>
      <c r="AQ111" t="str">
        <f>_xlfn.XLOOKUP(AP111,Lookup!Q:Q,Lookup!R:R)</f>
        <v>Better</v>
      </c>
      <c r="AR111">
        <v>0</v>
      </c>
      <c r="AS111" t="str" cm="1">
        <f t="array" ref="AS111">_xlfn.IFS(
AR111 &lt;=1,"New Employee",
AR111 &lt;=3, "Early Career",
AR111 &lt;=7, "Experienced",
TRUE, "Veteran")</f>
        <v>New Employee</v>
      </c>
      <c r="AT111">
        <v>0</v>
      </c>
      <c r="AU111">
        <v>0</v>
      </c>
      <c r="AV111" t="str" cm="1">
        <f t="array" ref="AV111">_xlfn.IFS(
AU111=0,"Recently Promoted",
AU111&lt;=3, "Normal",
TRUE, "Long Time No Promotion")</f>
        <v>Recently Promoted</v>
      </c>
      <c r="AW111">
        <v>0</v>
      </c>
      <c r="AX111">
        <f>IF(COUNTIF(L111:$L$1471,L111)&gt;1,1,0)</f>
        <v>0</v>
      </c>
      <c r="BA111">
        <f t="shared" si="13"/>
        <v>0</v>
      </c>
      <c r="BC111">
        <f t="shared" si="14"/>
        <v>0</v>
      </c>
      <c r="BE111">
        <f t="shared" si="8"/>
        <v>0</v>
      </c>
      <c r="BG111">
        <f t="shared" si="9"/>
        <v>0</v>
      </c>
      <c r="BI111">
        <f t="shared" si="10"/>
        <v>0</v>
      </c>
      <c r="BR111" t="str" cm="1">
        <f t="array" ref="BR111">_xlfn.IFS(
A111&lt;=25,"18-25",
A111&lt;=35,"26-35",
A111&lt;=45,"36-45",
A111&lt;=59,"46-59",
TRUE,"60+")</f>
        <v>18-25</v>
      </c>
      <c r="BX111" t="b">
        <f t="shared" si="11"/>
        <v>1</v>
      </c>
      <c r="BY111" t="b">
        <f t="shared" si="12"/>
        <v>1</v>
      </c>
      <c r="BZ111" t="b">
        <f t="shared" si="15"/>
        <v>1</v>
      </c>
      <c r="CA111">
        <f>IF(tblemployee[[#This Row],[Attrition]]="Yes",1,0)</f>
        <v>0</v>
      </c>
      <c r="CB111">
        <f>IF(tblemployee[[#This Row],[OverTime]]="Yes",1,0)</f>
        <v>0</v>
      </c>
    </row>
    <row r="112" spans="1:80" hidden="1">
      <c r="A112">
        <v>51</v>
      </c>
      <c r="B112" t="s">
        <v>43</v>
      </c>
      <c r="C112" t="s">
        <v>44</v>
      </c>
      <c r="D112">
        <v>1456</v>
      </c>
      <c r="E112" t="s">
        <v>45</v>
      </c>
      <c r="F112">
        <v>1</v>
      </c>
      <c r="G112" t="str" cm="1">
        <f t="array" ref="G112">_xlfn.IFS(
F112 &lt;= 10, "Near",
F112 &lt;= 20, "Far",
TRUE, "Very Far")</f>
        <v>Near</v>
      </c>
      <c r="H112">
        <v>4</v>
      </c>
      <c r="I112" t="str">
        <f>_xlfn.XLOOKUP(H112,Lookup!C:C,Lookup!D:D)</f>
        <v>Master</v>
      </c>
      <c r="J112" t="s">
        <v>51</v>
      </c>
      <c r="K112">
        <v>1</v>
      </c>
      <c r="L112">
        <v>145</v>
      </c>
      <c r="M112">
        <v>1</v>
      </c>
      <c r="N112" t="str">
        <f>_xlfn.XLOOKUP(M112,Lookup!E:E,Lookup!F:F)</f>
        <v>Low</v>
      </c>
      <c r="O112" t="s">
        <v>39</v>
      </c>
      <c r="P112">
        <v>30</v>
      </c>
      <c r="Q112">
        <v>2</v>
      </c>
      <c r="R112" t="str">
        <f>_xlfn.XLOOKUP(Q112,Lookup!G:G,Lookup!H:H)</f>
        <v>Medium</v>
      </c>
      <c r="S112">
        <v>3</v>
      </c>
      <c r="T112" s="7" t="str">
        <f>_xlfn.XLOOKUP(S112,Lookup!A:A,Lookup!B:B)</f>
        <v>Senior</v>
      </c>
      <c r="U112" t="s">
        <v>54</v>
      </c>
      <c r="V112">
        <v>1</v>
      </c>
      <c r="W112" t="str">
        <f>_xlfn.XLOOKUP(V112,Lookup!I:I,Lookup!J:J)</f>
        <v>Low</v>
      </c>
      <c r="X112" t="s">
        <v>41</v>
      </c>
      <c r="Y112">
        <v>7484</v>
      </c>
      <c r="Z112" t="str" cm="1">
        <f t="array" ref="Z112">_xlfn.IFS(Y112&lt;3000,"Low",Y112&lt;7000,"Medium",TRUE,"High")</f>
        <v>High</v>
      </c>
      <c r="AA112">
        <v>25796</v>
      </c>
      <c r="AB112">
        <v>3</v>
      </c>
      <c r="AC112" t="s">
        <v>42</v>
      </c>
      <c r="AD112" t="s">
        <v>43</v>
      </c>
      <c r="AE112">
        <v>20</v>
      </c>
      <c r="AF112">
        <v>4</v>
      </c>
      <c r="AG112" t="str">
        <f>_xlfn.XLOOKUP(AF112,Lookup!K:K,Lookup!L:L)</f>
        <v>Exceed Expect</v>
      </c>
      <c r="AH112">
        <v>3</v>
      </c>
      <c r="AI112" t="str">
        <f>LOOKUP(AH112,Lookup!M:M,Lookup!N:N)</f>
        <v>High</v>
      </c>
      <c r="AJ112">
        <v>80</v>
      </c>
      <c r="AK112">
        <v>0</v>
      </c>
      <c r="AL112" t="str">
        <f>_xlfn.XLOOKUP(AK112,Lookup!O:O,Lookup!P:P)</f>
        <v>None</v>
      </c>
      <c r="AM112">
        <v>23</v>
      </c>
      <c r="AN112" t="str" cm="1">
        <f t="array" ref="AN112">_xlfn.IFS(
AM112&lt;=5,"0-5",
AM112&lt;=10,"6-10",
AM112&lt;=20,"11-20",
TRUE,"20+")</f>
        <v>20+</v>
      </c>
      <c r="AO112">
        <v>1</v>
      </c>
      <c r="AP112">
        <v>2</v>
      </c>
      <c r="AQ112" t="str">
        <f>_xlfn.XLOOKUP(AP112,Lookup!Q:Q,Lookup!R:R)</f>
        <v>Good</v>
      </c>
      <c r="AR112">
        <v>13</v>
      </c>
      <c r="AS112" t="str" cm="1">
        <f t="array" ref="AS112">_xlfn.IFS(
AR112 &lt;=1,"New Employee",
AR112 &lt;=3, "Early Career",
AR112 &lt;=7, "Experienced",
TRUE, "Veteran")</f>
        <v>Veteran</v>
      </c>
      <c r="AT112">
        <v>12</v>
      </c>
      <c r="AU112">
        <v>12</v>
      </c>
      <c r="AV112" t="str" cm="1">
        <f t="array" ref="AV112">_xlfn.IFS(
AU112=0,"Recently Promoted",
AU112&lt;=3, "Normal",
TRUE, "Long Time No Promotion")</f>
        <v>Long Time No Promotion</v>
      </c>
      <c r="AW112">
        <v>8</v>
      </c>
      <c r="AX112">
        <f>IF(COUNTIF(L112:$L$1471,L112)&gt;1,1,0)</f>
        <v>0</v>
      </c>
      <c r="BA112">
        <f t="shared" si="13"/>
        <v>0</v>
      </c>
      <c r="BC112">
        <f t="shared" si="14"/>
        <v>0</v>
      </c>
      <c r="BE112">
        <f t="shared" si="8"/>
        <v>0</v>
      </c>
      <c r="BG112">
        <f t="shared" si="9"/>
        <v>0</v>
      </c>
      <c r="BI112">
        <f t="shared" si="10"/>
        <v>0</v>
      </c>
      <c r="BR112" t="str" cm="1">
        <f t="array" ref="BR112">_xlfn.IFS(
A112&lt;=25,"18-25",
A112&lt;=35,"26-35",
A112&lt;=45,"36-45",
A112&lt;=59,"46-59",
TRUE,"60+")</f>
        <v>46-59</v>
      </c>
      <c r="BX112" t="b">
        <f t="shared" si="11"/>
        <v>1</v>
      </c>
      <c r="BY112" t="b">
        <f t="shared" si="12"/>
        <v>1</v>
      </c>
      <c r="BZ112" t="b">
        <f t="shared" si="15"/>
        <v>1</v>
      </c>
      <c r="CA112">
        <f>IF(tblemployee[[#This Row],[Attrition]]="Yes",1,0)</f>
        <v>0</v>
      </c>
      <c r="CB112">
        <f>IF(tblemployee[[#This Row],[OverTime]]="Yes",1,0)</f>
        <v>0</v>
      </c>
    </row>
    <row r="113" spans="1:80" hidden="1">
      <c r="A113">
        <v>34</v>
      </c>
      <c r="B113" t="s">
        <v>35</v>
      </c>
      <c r="C113" t="s">
        <v>44</v>
      </c>
      <c r="D113">
        <v>658</v>
      </c>
      <c r="E113" t="s">
        <v>45</v>
      </c>
      <c r="F113">
        <v>7</v>
      </c>
      <c r="G113" t="str" cm="1">
        <f t="array" ref="G113">_xlfn.IFS(
F113 &lt;= 10, "Near",
F113 &lt;= 20, "Far",
TRUE, "Very Far")</f>
        <v>Near</v>
      </c>
      <c r="H113">
        <v>3</v>
      </c>
      <c r="I113" t="str">
        <f>_xlfn.XLOOKUP(H113,Lookup!C:C,Lookup!D:D)</f>
        <v>Bachelor</v>
      </c>
      <c r="J113" t="s">
        <v>38</v>
      </c>
      <c r="K113">
        <v>1</v>
      </c>
      <c r="L113">
        <v>147</v>
      </c>
      <c r="M113">
        <v>1</v>
      </c>
      <c r="N113" t="str">
        <f>_xlfn.XLOOKUP(M113,Lookup!E:E,Lookup!F:F)</f>
        <v>Low</v>
      </c>
      <c r="O113" t="s">
        <v>46</v>
      </c>
      <c r="P113">
        <v>66</v>
      </c>
      <c r="Q113">
        <v>1</v>
      </c>
      <c r="R113" t="str">
        <f>_xlfn.XLOOKUP(Q113,Lookup!G:G,Lookup!H:H)</f>
        <v>Low</v>
      </c>
      <c r="S113">
        <v>2</v>
      </c>
      <c r="T113" s="7" t="str">
        <f>_xlfn.XLOOKUP(S113,Lookup!A:A,Lookup!B:B)</f>
        <v>Junior</v>
      </c>
      <c r="U113" t="s">
        <v>50</v>
      </c>
      <c r="V113">
        <v>3</v>
      </c>
      <c r="W113" t="str">
        <f>_xlfn.XLOOKUP(V113,Lookup!I:I,Lookup!J:J)</f>
        <v>High</v>
      </c>
      <c r="X113" t="s">
        <v>41</v>
      </c>
      <c r="Y113">
        <v>6074</v>
      </c>
      <c r="Z113" t="str" cm="1">
        <f t="array" ref="Z113">_xlfn.IFS(Y113&lt;3000,"Low",Y113&lt;7000,"Medium",TRUE,"High")</f>
        <v>Medium</v>
      </c>
      <c r="AA113">
        <v>22887</v>
      </c>
      <c r="AB113">
        <v>1</v>
      </c>
      <c r="AC113" t="s">
        <v>42</v>
      </c>
      <c r="AD113" t="s">
        <v>35</v>
      </c>
      <c r="AE113">
        <v>24</v>
      </c>
      <c r="AF113">
        <v>4</v>
      </c>
      <c r="AG113" t="str">
        <f>_xlfn.XLOOKUP(AF113,Lookup!K:K,Lookup!L:L)</f>
        <v>Exceed Expect</v>
      </c>
      <c r="AH113">
        <v>4</v>
      </c>
      <c r="AI113" t="str">
        <f>LOOKUP(AH113,Lookup!M:M,Lookup!N:N)</f>
        <v>Very High</v>
      </c>
      <c r="AJ113">
        <v>80</v>
      </c>
      <c r="AK113">
        <v>0</v>
      </c>
      <c r="AL113" t="str">
        <f>_xlfn.XLOOKUP(AK113,Lookup!O:O,Lookup!P:P)</f>
        <v>None</v>
      </c>
      <c r="AM113">
        <v>9</v>
      </c>
      <c r="AN113" t="str" cm="1">
        <f t="array" ref="AN113">_xlfn.IFS(
AM113&lt;=5,"0-5",
AM113&lt;=10,"6-10",
AM113&lt;=20,"11-20",
TRUE,"20+")</f>
        <v>6-10</v>
      </c>
      <c r="AO113">
        <v>3</v>
      </c>
      <c r="AP113">
        <v>3</v>
      </c>
      <c r="AQ113" t="str">
        <f>_xlfn.XLOOKUP(AP113,Lookup!Q:Q,Lookup!R:R)</f>
        <v>Better</v>
      </c>
      <c r="AR113">
        <v>9</v>
      </c>
      <c r="AS113" t="str" cm="1">
        <f t="array" ref="AS113">_xlfn.IFS(
AR113 &lt;=1,"New Employee",
AR113 &lt;=3, "Early Career",
AR113 &lt;=7, "Experienced",
TRUE, "Veteran")</f>
        <v>Veteran</v>
      </c>
      <c r="AT113">
        <v>7</v>
      </c>
      <c r="AU113">
        <v>0</v>
      </c>
      <c r="AV113" t="str" cm="1">
        <f t="array" ref="AV113">_xlfn.IFS(
AU113=0,"Recently Promoted",
AU113&lt;=3, "Normal",
TRUE, "Long Time No Promotion")</f>
        <v>Recently Promoted</v>
      </c>
      <c r="AW113">
        <v>6</v>
      </c>
      <c r="AX113">
        <f>IF(COUNTIF(L113:$L$1471,L113)&gt;1,1,0)</f>
        <v>0</v>
      </c>
      <c r="BA113">
        <f t="shared" si="13"/>
        <v>0</v>
      </c>
      <c r="BC113">
        <f t="shared" si="14"/>
        <v>0</v>
      </c>
      <c r="BE113">
        <f t="shared" si="8"/>
        <v>0</v>
      </c>
      <c r="BG113">
        <f t="shared" si="9"/>
        <v>0</v>
      </c>
      <c r="BI113">
        <f t="shared" si="10"/>
        <v>0</v>
      </c>
      <c r="BR113" t="str" cm="1">
        <f t="array" ref="BR113">_xlfn.IFS(
A113&lt;=25,"18-25",
A113&lt;=35,"26-35",
A113&lt;=45,"36-45",
A113&lt;=59,"46-59",
TRUE,"60+")</f>
        <v>26-35</v>
      </c>
      <c r="BX113" t="b">
        <f t="shared" si="11"/>
        <v>1</v>
      </c>
      <c r="BY113" t="b">
        <f t="shared" si="12"/>
        <v>1</v>
      </c>
      <c r="BZ113" t="b">
        <f t="shared" si="15"/>
        <v>1</v>
      </c>
      <c r="CA113">
        <f>IF(tblemployee[[#This Row],[Attrition]]="Yes",1,0)</f>
        <v>1</v>
      </c>
      <c r="CB113">
        <f>IF(tblemployee[[#This Row],[OverTime]]="Yes",1,0)</f>
        <v>1</v>
      </c>
    </row>
    <row r="114" spans="1:80">
      <c r="A114">
        <v>54</v>
      </c>
      <c r="B114" t="s">
        <v>43</v>
      </c>
      <c r="C114" t="s">
        <v>55</v>
      </c>
      <c r="D114">
        <v>142</v>
      </c>
      <c r="E114" t="s">
        <v>61</v>
      </c>
      <c r="F114">
        <v>26</v>
      </c>
      <c r="G114" t="str" cm="1">
        <f t="array" ref="G114">_xlfn.IFS(
F114 &lt;= 10, "Near",
F114 &lt;= 20, "Far",
TRUE, "Very Far")</f>
        <v>Very Far</v>
      </c>
      <c r="H114">
        <v>3</v>
      </c>
      <c r="I114" t="str">
        <f>_xlfn.XLOOKUP(H114,Lookup!C:C,Lookup!D:D)</f>
        <v>Bachelor</v>
      </c>
      <c r="J114" t="s">
        <v>61</v>
      </c>
      <c r="K114">
        <v>1</v>
      </c>
      <c r="L114">
        <v>148</v>
      </c>
      <c r="M114">
        <v>4</v>
      </c>
      <c r="N114" t="str">
        <f>_xlfn.XLOOKUP(M114,Lookup!E:E,Lookup!F:F)</f>
        <v>Very High</v>
      </c>
      <c r="O114" t="s">
        <v>39</v>
      </c>
      <c r="P114">
        <v>30</v>
      </c>
      <c r="Q114">
        <v>4</v>
      </c>
      <c r="R114" t="str">
        <f>_xlfn.XLOOKUP(Q114,Lookup!G:G,Lookup!H:H)</f>
        <v>Very High</v>
      </c>
      <c r="S114">
        <v>4</v>
      </c>
      <c r="T114" s="7" t="str">
        <f>_xlfn.XLOOKUP(S114,Lookup!A:A,Lookup!B:B)</f>
        <v>Manager</v>
      </c>
      <c r="U114" t="s">
        <v>56</v>
      </c>
      <c r="V114">
        <v>4</v>
      </c>
      <c r="W114" t="str">
        <f>_xlfn.XLOOKUP(V114,Lookup!I:I,Lookup!J:J)</f>
        <v>Very High</v>
      </c>
      <c r="X114" t="s">
        <v>41</v>
      </c>
      <c r="Y114">
        <v>17328</v>
      </c>
      <c r="Z114" t="str" cm="1">
        <f t="array" ref="Z114">_xlfn.IFS(Y114&lt;3000,"Low",Y114&lt;7000,"Medium",TRUE,"High")</f>
        <v>High</v>
      </c>
      <c r="AA114">
        <v>13871</v>
      </c>
      <c r="AB114">
        <v>2</v>
      </c>
      <c r="AC114" t="s">
        <v>42</v>
      </c>
      <c r="AD114" t="s">
        <v>35</v>
      </c>
      <c r="AE114">
        <v>12</v>
      </c>
      <c r="AF114">
        <v>3</v>
      </c>
      <c r="AG114" t="str">
        <f>_xlfn.XLOOKUP(AF114,Lookup!K:K,Lookup!L:L)</f>
        <v>Meet Expect</v>
      </c>
      <c r="AH114">
        <v>3</v>
      </c>
      <c r="AI114" t="str">
        <f>LOOKUP(AH114,Lookup!M:M,Lookup!N:N)</f>
        <v>High</v>
      </c>
      <c r="AJ114">
        <v>80</v>
      </c>
      <c r="AK114">
        <v>0</v>
      </c>
      <c r="AL114" t="str">
        <f>_xlfn.XLOOKUP(AK114,Lookup!O:O,Lookup!P:P)</f>
        <v>None</v>
      </c>
      <c r="AM114">
        <v>23</v>
      </c>
      <c r="AN114" t="str" cm="1">
        <f t="array" ref="AN114">_xlfn.IFS(
AM114&lt;=5,"0-5",
AM114&lt;=10,"6-10",
AM114&lt;=20,"11-20",
TRUE,"20+")</f>
        <v>20+</v>
      </c>
      <c r="AO114">
        <v>3</v>
      </c>
      <c r="AP114">
        <v>3</v>
      </c>
      <c r="AQ114" t="str">
        <f>_xlfn.XLOOKUP(AP114,Lookup!Q:Q,Lookup!R:R)</f>
        <v>Better</v>
      </c>
      <c r="AR114">
        <v>5</v>
      </c>
      <c r="AS114" t="str" cm="1">
        <f t="array" ref="AS114">_xlfn.IFS(
AR114 &lt;=1,"New Employee",
AR114 &lt;=3, "Early Career",
AR114 &lt;=7, "Experienced",
TRUE, "Veteran")</f>
        <v>Experienced</v>
      </c>
      <c r="AT114">
        <v>3</v>
      </c>
      <c r="AU114">
        <v>4</v>
      </c>
      <c r="AV114" t="str" cm="1">
        <f t="array" ref="AV114">_xlfn.IFS(
AU114=0,"Recently Promoted",
AU114&lt;=3, "Normal",
TRUE, "Long Time No Promotion")</f>
        <v>Long Time No Promotion</v>
      </c>
      <c r="AW114">
        <v>4</v>
      </c>
      <c r="AX114">
        <f>IF(COUNTIF(L114:$L$1471,L114)&gt;1,1,0)</f>
        <v>0</v>
      </c>
      <c r="BA114">
        <f t="shared" si="13"/>
        <v>0</v>
      </c>
      <c r="BC114">
        <f t="shared" si="14"/>
        <v>0</v>
      </c>
      <c r="BE114">
        <f t="shared" si="8"/>
        <v>0</v>
      </c>
      <c r="BG114">
        <f t="shared" si="9"/>
        <v>0</v>
      </c>
      <c r="BI114">
        <f t="shared" si="10"/>
        <v>0</v>
      </c>
      <c r="BR114" t="str" cm="1">
        <f t="array" ref="BR114">_xlfn.IFS(
A114&lt;=25,"18-25",
A114&lt;=35,"26-35",
A114&lt;=45,"36-45",
A114&lt;=59,"46-59",
TRUE,"60+")</f>
        <v>46-59</v>
      </c>
      <c r="BX114" t="b">
        <f t="shared" si="11"/>
        <v>1</v>
      </c>
      <c r="BY114" t="b">
        <f t="shared" si="12"/>
        <v>1</v>
      </c>
      <c r="BZ114" t="b">
        <f t="shared" si="15"/>
        <v>1</v>
      </c>
      <c r="CA114">
        <f>IF(tblemployee[[#This Row],[Attrition]]="Yes",1,0)</f>
        <v>0</v>
      </c>
      <c r="CB114">
        <f>IF(tblemployee[[#This Row],[OverTime]]="Yes",1,0)</f>
        <v>1</v>
      </c>
    </row>
    <row r="115" spans="1:80" hidden="1">
      <c r="A115">
        <v>24</v>
      </c>
      <c r="B115" t="s">
        <v>43</v>
      </c>
      <c r="C115" t="s">
        <v>36</v>
      </c>
      <c r="D115">
        <v>1127</v>
      </c>
      <c r="E115" t="s">
        <v>45</v>
      </c>
      <c r="F115">
        <v>18</v>
      </c>
      <c r="G115" t="str" cm="1">
        <f t="array" ref="G115">_xlfn.IFS(
F115 &lt;= 10, "Near",
F115 &lt;= 20, "Far",
TRUE, "Very Far")</f>
        <v>Far</v>
      </c>
      <c r="H115">
        <v>1</v>
      </c>
      <c r="I115" t="str">
        <f>_xlfn.XLOOKUP(H115,Lookup!C:C,Lookup!D:D)</f>
        <v>Below College</v>
      </c>
      <c r="J115" t="s">
        <v>38</v>
      </c>
      <c r="K115">
        <v>1</v>
      </c>
      <c r="L115">
        <v>150</v>
      </c>
      <c r="M115">
        <v>2</v>
      </c>
      <c r="N115" t="str">
        <f>_xlfn.XLOOKUP(M115,Lookup!E:E,Lookup!F:F)</f>
        <v>Medium</v>
      </c>
      <c r="O115" t="s">
        <v>46</v>
      </c>
      <c r="P115">
        <v>52</v>
      </c>
      <c r="Q115">
        <v>3</v>
      </c>
      <c r="R115" t="str">
        <f>_xlfn.XLOOKUP(Q115,Lookup!G:G,Lookup!H:H)</f>
        <v>High</v>
      </c>
      <c r="S115">
        <v>1</v>
      </c>
      <c r="T115" s="7" t="str">
        <f>_xlfn.XLOOKUP(S115,Lookup!A:A,Lookup!B:B)</f>
        <v>Entry Level</v>
      </c>
      <c r="U115" t="s">
        <v>50</v>
      </c>
      <c r="V115">
        <v>3</v>
      </c>
      <c r="W115" t="str">
        <f>_xlfn.XLOOKUP(V115,Lookup!I:I,Lookup!J:J)</f>
        <v>High</v>
      </c>
      <c r="X115" t="s">
        <v>48</v>
      </c>
      <c r="Y115">
        <v>2774</v>
      </c>
      <c r="Z115" t="str" cm="1">
        <f t="array" ref="Z115">_xlfn.IFS(Y115&lt;3000,"Low",Y115&lt;7000,"Medium",TRUE,"High")</f>
        <v>Low</v>
      </c>
      <c r="AA115">
        <v>13257</v>
      </c>
      <c r="AB115">
        <v>0</v>
      </c>
      <c r="AC115" t="s">
        <v>42</v>
      </c>
      <c r="AD115" t="s">
        <v>43</v>
      </c>
      <c r="AE115">
        <v>12</v>
      </c>
      <c r="AF115">
        <v>3</v>
      </c>
      <c r="AG115" t="str">
        <f>_xlfn.XLOOKUP(AF115,Lookup!K:K,Lookup!L:L)</f>
        <v>Meet Expect</v>
      </c>
      <c r="AH115">
        <v>3</v>
      </c>
      <c r="AI115" t="str">
        <f>LOOKUP(AH115,Lookup!M:M,Lookup!N:N)</f>
        <v>High</v>
      </c>
      <c r="AJ115">
        <v>80</v>
      </c>
      <c r="AK115">
        <v>1</v>
      </c>
      <c r="AL115" t="str">
        <f>_xlfn.XLOOKUP(AK115,Lookup!O:O,Lookup!P:P)</f>
        <v>Basic</v>
      </c>
      <c r="AM115">
        <v>6</v>
      </c>
      <c r="AN115" t="str" cm="1">
        <f t="array" ref="AN115">_xlfn.IFS(
AM115&lt;=5,"0-5",
AM115&lt;=10,"6-10",
AM115&lt;=20,"11-20",
TRUE,"20+")</f>
        <v>6-10</v>
      </c>
      <c r="AO115">
        <v>2</v>
      </c>
      <c r="AP115">
        <v>3</v>
      </c>
      <c r="AQ115" t="str">
        <f>_xlfn.XLOOKUP(AP115,Lookup!Q:Q,Lookup!R:R)</f>
        <v>Better</v>
      </c>
      <c r="AR115">
        <v>5</v>
      </c>
      <c r="AS115" t="str" cm="1">
        <f t="array" ref="AS115">_xlfn.IFS(
AR115 &lt;=1,"New Employee",
AR115 &lt;=3, "Early Career",
AR115 &lt;=7, "Experienced",
TRUE, "Veteran")</f>
        <v>Experienced</v>
      </c>
      <c r="AT115">
        <v>3</v>
      </c>
      <c r="AU115">
        <v>1</v>
      </c>
      <c r="AV115" t="str" cm="1">
        <f t="array" ref="AV115">_xlfn.IFS(
AU115=0,"Recently Promoted",
AU115&lt;=3, "Normal",
TRUE, "Long Time No Promotion")</f>
        <v>Normal</v>
      </c>
      <c r="AW115">
        <v>2</v>
      </c>
      <c r="AX115">
        <f>IF(COUNTIF(L115:$L$1471,L115)&gt;1,1,0)</f>
        <v>0</v>
      </c>
      <c r="BA115">
        <f t="shared" si="13"/>
        <v>0</v>
      </c>
      <c r="BC115">
        <f t="shared" si="14"/>
        <v>0</v>
      </c>
      <c r="BE115">
        <f t="shared" si="8"/>
        <v>0</v>
      </c>
      <c r="BG115">
        <f t="shared" si="9"/>
        <v>0</v>
      </c>
      <c r="BI115">
        <f t="shared" si="10"/>
        <v>0</v>
      </c>
      <c r="BR115" t="str" cm="1">
        <f t="array" ref="BR115">_xlfn.IFS(
A115&lt;=25,"18-25",
A115&lt;=35,"26-35",
A115&lt;=45,"36-45",
A115&lt;=59,"46-59",
TRUE,"60+")</f>
        <v>18-25</v>
      </c>
      <c r="BX115" t="b">
        <f t="shared" si="11"/>
        <v>1</v>
      </c>
      <c r="BY115" t="b">
        <f t="shared" si="12"/>
        <v>1</v>
      </c>
      <c r="BZ115" t="b">
        <f t="shared" si="15"/>
        <v>1</v>
      </c>
      <c r="CA115">
        <f>IF(tblemployee[[#This Row],[Attrition]]="Yes",1,0)</f>
        <v>0</v>
      </c>
      <c r="CB115">
        <f>IF(tblemployee[[#This Row],[OverTime]]="Yes",1,0)</f>
        <v>0</v>
      </c>
    </row>
    <row r="116" spans="1:80" hidden="1">
      <c r="A116">
        <v>34</v>
      </c>
      <c r="B116" t="s">
        <v>43</v>
      </c>
      <c r="C116" t="s">
        <v>36</v>
      </c>
      <c r="D116">
        <v>1031</v>
      </c>
      <c r="E116" t="s">
        <v>45</v>
      </c>
      <c r="F116">
        <v>6</v>
      </c>
      <c r="G116" t="str" cm="1">
        <f t="array" ref="G116">_xlfn.IFS(
F116 &lt;= 10, "Near",
F116 &lt;= 20, "Far",
TRUE, "Very Far")</f>
        <v>Near</v>
      </c>
      <c r="H116">
        <v>4</v>
      </c>
      <c r="I116" t="str">
        <f>_xlfn.XLOOKUP(H116,Lookup!C:C,Lookup!D:D)</f>
        <v>Master</v>
      </c>
      <c r="J116" t="s">
        <v>38</v>
      </c>
      <c r="K116">
        <v>1</v>
      </c>
      <c r="L116">
        <v>151</v>
      </c>
      <c r="M116">
        <v>3</v>
      </c>
      <c r="N116" t="str">
        <f>_xlfn.XLOOKUP(M116,Lookup!E:E,Lookup!F:F)</f>
        <v>High</v>
      </c>
      <c r="O116" t="s">
        <v>39</v>
      </c>
      <c r="P116">
        <v>45</v>
      </c>
      <c r="Q116">
        <v>2</v>
      </c>
      <c r="R116" t="str">
        <f>_xlfn.XLOOKUP(Q116,Lookup!G:G,Lookup!H:H)</f>
        <v>Medium</v>
      </c>
      <c r="S116">
        <v>2</v>
      </c>
      <c r="T116" s="7" t="str">
        <f>_xlfn.XLOOKUP(S116,Lookup!A:A,Lookup!B:B)</f>
        <v>Junior</v>
      </c>
      <c r="U116" t="s">
        <v>47</v>
      </c>
      <c r="V116">
        <v>2</v>
      </c>
      <c r="W116" t="str">
        <f>_xlfn.XLOOKUP(V116,Lookup!I:I,Lookup!J:J)</f>
        <v>Medium</v>
      </c>
      <c r="X116" t="s">
        <v>52</v>
      </c>
      <c r="Y116">
        <v>4505</v>
      </c>
      <c r="Z116" t="str" cm="1">
        <f t="array" ref="Z116">_xlfn.IFS(Y116&lt;3000,"Low",Y116&lt;7000,"Medium",TRUE,"High")</f>
        <v>Medium</v>
      </c>
      <c r="AA116">
        <v>15000</v>
      </c>
      <c r="AB116">
        <v>6</v>
      </c>
      <c r="AC116" t="s">
        <v>42</v>
      </c>
      <c r="AD116" t="s">
        <v>43</v>
      </c>
      <c r="AE116">
        <v>15</v>
      </c>
      <c r="AF116">
        <v>3</v>
      </c>
      <c r="AG116" t="str">
        <f>_xlfn.XLOOKUP(AF116,Lookup!K:K,Lookup!L:L)</f>
        <v>Meet Expect</v>
      </c>
      <c r="AH116">
        <v>3</v>
      </c>
      <c r="AI116" t="str">
        <f>LOOKUP(AH116,Lookup!M:M,Lookup!N:N)</f>
        <v>High</v>
      </c>
      <c r="AJ116">
        <v>80</v>
      </c>
      <c r="AK116">
        <v>1</v>
      </c>
      <c r="AL116" t="str">
        <f>_xlfn.XLOOKUP(AK116,Lookup!O:O,Lookup!P:P)</f>
        <v>Basic</v>
      </c>
      <c r="AM116">
        <v>12</v>
      </c>
      <c r="AN116" t="str" cm="1">
        <f t="array" ref="AN116">_xlfn.IFS(
AM116&lt;=5,"0-5",
AM116&lt;=10,"6-10",
AM116&lt;=20,"11-20",
TRUE,"20+")</f>
        <v>11-20</v>
      </c>
      <c r="AO116">
        <v>3</v>
      </c>
      <c r="AP116">
        <v>3</v>
      </c>
      <c r="AQ116" t="str">
        <f>_xlfn.XLOOKUP(AP116,Lookup!Q:Q,Lookup!R:R)</f>
        <v>Better</v>
      </c>
      <c r="AR116">
        <v>1</v>
      </c>
      <c r="AS116" t="str" cm="1">
        <f t="array" ref="AS116">_xlfn.IFS(
AR116 &lt;=1,"New Employee",
AR116 &lt;=3, "Early Career",
AR116 &lt;=7, "Experienced",
TRUE, "Veteran")</f>
        <v>New Employee</v>
      </c>
      <c r="AT116">
        <v>0</v>
      </c>
      <c r="AU116">
        <v>0</v>
      </c>
      <c r="AV116" t="str" cm="1">
        <f t="array" ref="AV116">_xlfn.IFS(
AU116=0,"Recently Promoted",
AU116&lt;=3, "Normal",
TRUE, "Long Time No Promotion")</f>
        <v>Recently Promoted</v>
      </c>
      <c r="AW116">
        <v>0</v>
      </c>
      <c r="AX116">
        <f>IF(COUNTIF(L116:$L$1471,L116)&gt;1,1,0)</f>
        <v>0</v>
      </c>
      <c r="BA116">
        <f t="shared" si="13"/>
        <v>0</v>
      </c>
      <c r="BC116">
        <f t="shared" si="14"/>
        <v>0</v>
      </c>
      <c r="BE116">
        <f t="shared" si="8"/>
        <v>0</v>
      </c>
      <c r="BG116">
        <f t="shared" si="9"/>
        <v>0</v>
      </c>
      <c r="BI116">
        <f t="shared" si="10"/>
        <v>0</v>
      </c>
      <c r="BR116" t="str" cm="1">
        <f t="array" ref="BR116">_xlfn.IFS(
A116&lt;=25,"18-25",
A116&lt;=35,"26-35",
A116&lt;=45,"36-45",
A116&lt;=59,"46-59",
TRUE,"60+")</f>
        <v>26-35</v>
      </c>
      <c r="BX116" t="b">
        <f t="shared" si="11"/>
        <v>1</v>
      </c>
      <c r="BY116" t="b">
        <f t="shared" si="12"/>
        <v>1</v>
      </c>
      <c r="BZ116" t="b">
        <f t="shared" si="15"/>
        <v>1</v>
      </c>
      <c r="CA116">
        <f>IF(tblemployee[[#This Row],[Attrition]]="Yes",1,0)</f>
        <v>0</v>
      </c>
      <c r="CB116">
        <f>IF(tblemployee[[#This Row],[OverTime]]="Yes",1,0)</f>
        <v>0</v>
      </c>
    </row>
    <row r="117" spans="1:80" hidden="1">
      <c r="A117">
        <v>37</v>
      </c>
      <c r="B117" t="s">
        <v>43</v>
      </c>
      <c r="C117" t="s">
        <v>36</v>
      </c>
      <c r="D117">
        <v>1189</v>
      </c>
      <c r="E117" t="s">
        <v>37</v>
      </c>
      <c r="F117">
        <v>3</v>
      </c>
      <c r="G117" t="str" cm="1">
        <f t="array" ref="G117">_xlfn.IFS(
F117 &lt;= 10, "Near",
F117 &lt;= 20, "Far",
TRUE, "Very Far")</f>
        <v>Near</v>
      </c>
      <c r="H117">
        <v>3</v>
      </c>
      <c r="I117" t="str">
        <f>_xlfn.XLOOKUP(H117,Lookup!C:C,Lookup!D:D)</f>
        <v>Bachelor</v>
      </c>
      <c r="J117" t="s">
        <v>38</v>
      </c>
      <c r="K117">
        <v>1</v>
      </c>
      <c r="L117">
        <v>152</v>
      </c>
      <c r="M117">
        <v>3</v>
      </c>
      <c r="N117" t="str">
        <f>_xlfn.XLOOKUP(M117,Lookup!E:E,Lookup!F:F)</f>
        <v>High</v>
      </c>
      <c r="O117" t="s">
        <v>46</v>
      </c>
      <c r="P117">
        <v>87</v>
      </c>
      <c r="Q117">
        <v>3</v>
      </c>
      <c r="R117" t="str">
        <f>_xlfn.XLOOKUP(Q117,Lookup!G:G,Lookup!H:H)</f>
        <v>High</v>
      </c>
      <c r="S117">
        <v>3</v>
      </c>
      <c r="T117" s="7" t="str">
        <f>_xlfn.XLOOKUP(S117,Lookup!A:A,Lookup!B:B)</f>
        <v>Senior</v>
      </c>
      <c r="U117" t="s">
        <v>40</v>
      </c>
      <c r="V117">
        <v>4</v>
      </c>
      <c r="W117" t="str">
        <f>_xlfn.XLOOKUP(V117,Lookup!I:I,Lookup!J:J)</f>
        <v>Very High</v>
      </c>
      <c r="X117" t="s">
        <v>41</v>
      </c>
      <c r="Y117">
        <v>7428</v>
      </c>
      <c r="Z117" t="str" cm="1">
        <f t="array" ref="Z117">_xlfn.IFS(Y117&lt;3000,"Low",Y117&lt;7000,"Medium",TRUE,"High")</f>
        <v>High</v>
      </c>
      <c r="AA117">
        <v>14506</v>
      </c>
      <c r="AB117">
        <v>2</v>
      </c>
      <c r="AC117" t="s">
        <v>42</v>
      </c>
      <c r="AD117" t="s">
        <v>43</v>
      </c>
      <c r="AE117">
        <v>12</v>
      </c>
      <c r="AF117">
        <v>3</v>
      </c>
      <c r="AG117" t="str">
        <f>_xlfn.XLOOKUP(AF117,Lookup!K:K,Lookup!L:L)</f>
        <v>Meet Expect</v>
      </c>
      <c r="AH117">
        <v>1</v>
      </c>
      <c r="AI117" t="str">
        <f>LOOKUP(AH117,Lookup!M:M,Lookup!N:N)</f>
        <v>Low</v>
      </c>
      <c r="AJ117">
        <v>80</v>
      </c>
      <c r="AK117">
        <v>0</v>
      </c>
      <c r="AL117" t="str">
        <f>_xlfn.XLOOKUP(AK117,Lookup!O:O,Lookup!P:P)</f>
        <v>None</v>
      </c>
      <c r="AM117">
        <v>12</v>
      </c>
      <c r="AN117" t="str" cm="1">
        <f t="array" ref="AN117">_xlfn.IFS(
AM117&lt;=5,"0-5",
AM117&lt;=10,"6-10",
AM117&lt;=20,"11-20",
TRUE,"20+")</f>
        <v>11-20</v>
      </c>
      <c r="AO117">
        <v>3</v>
      </c>
      <c r="AP117">
        <v>3</v>
      </c>
      <c r="AQ117" t="str">
        <f>_xlfn.XLOOKUP(AP117,Lookup!Q:Q,Lookup!R:R)</f>
        <v>Better</v>
      </c>
      <c r="AR117">
        <v>5</v>
      </c>
      <c r="AS117" t="str" cm="1">
        <f t="array" ref="AS117">_xlfn.IFS(
AR117 &lt;=1,"New Employee",
AR117 &lt;=3, "Early Career",
AR117 &lt;=7, "Experienced",
TRUE, "Veteran")</f>
        <v>Experienced</v>
      </c>
      <c r="AT117">
        <v>3</v>
      </c>
      <c r="AU117">
        <v>1</v>
      </c>
      <c r="AV117" t="str" cm="1">
        <f t="array" ref="AV117">_xlfn.IFS(
AU117=0,"Recently Promoted",
AU117&lt;=3, "Normal",
TRUE, "Long Time No Promotion")</f>
        <v>Normal</v>
      </c>
      <c r="AW117">
        <v>3</v>
      </c>
      <c r="AX117">
        <f>IF(COUNTIF(L117:$L$1471,L117)&gt;1,1,0)</f>
        <v>0</v>
      </c>
      <c r="BA117">
        <f t="shared" si="13"/>
        <v>0</v>
      </c>
      <c r="BC117">
        <f t="shared" si="14"/>
        <v>0</v>
      </c>
      <c r="BE117">
        <f t="shared" si="8"/>
        <v>0</v>
      </c>
      <c r="BG117">
        <f t="shared" si="9"/>
        <v>0</v>
      </c>
      <c r="BI117">
        <f t="shared" si="10"/>
        <v>0</v>
      </c>
      <c r="BR117" t="str" cm="1">
        <f t="array" ref="BR117">_xlfn.IFS(
A117&lt;=25,"18-25",
A117&lt;=35,"26-35",
A117&lt;=45,"36-45",
A117&lt;=59,"46-59",
TRUE,"60+")</f>
        <v>36-45</v>
      </c>
      <c r="BX117" t="b">
        <f t="shared" si="11"/>
        <v>1</v>
      </c>
      <c r="BY117" t="b">
        <f t="shared" si="12"/>
        <v>1</v>
      </c>
      <c r="BZ117" t="b">
        <f t="shared" si="15"/>
        <v>1</v>
      </c>
      <c r="CA117">
        <f>IF(tblemployee[[#This Row],[Attrition]]="Yes",1,0)</f>
        <v>0</v>
      </c>
      <c r="CB117">
        <f>IF(tblemployee[[#This Row],[OverTime]]="Yes",1,0)</f>
        <v>0</v>
      </c>
    </row>
    <row r="118" spans="1:80" hidden="1">
      <c r="A118">
        <v>34</v>
      </c>
      <c r="B118" t="s">
        <v>43</v>
      </c>
      <c r="C118" t="s">
        <v>36</v>
      </c>
      <c r="D118">
        <v>1354</v>
      </c>
      <c r="E118" t="s">
        <v>45</v>
      </c>
      <c r="F118">
        <v>5</v>
      </c>
      <c r="G118" t="str" cm="1">
        <f t="array" ref="G118">_xlfn.IFS(
F118 &lt;= 10, "Near",
F118 &lt;= 20, "Far",
TRUE, "Very Far")</f>
        <v>Near</v>
      </c>
      <c r="H118">
        <v>3</v>
      </c>
      <c r="I118" t="str">
        <f>_xlfn.XLOOKUP(H118,Lookup!C:C,Lookup!D:D)</f>
        <v>Bachelor</v>
      </c>
      <c r="J118" t="s">
        <v>51</v>
      </c>
      <c r="K118">
        <v>1</v>
      </c>
      <c r="L118">
        <v>153</v>
      </c>
      <c r="M118">
        <v>3</v>
      </c>
      <c r="N118" t="str">
        <f>_xlfn.XLOOKUP(M118,Lookup!E:E,Lookup!F:F)</f>
        <v>High</v>
      </c>
      <c r="O118" t="s">
        <v>39</v>
      </c>
      <c r="P118">
        <v>45</v>
      </c>
      <c r="Q118">
        <v>2</v>
      </c>
      <c r="R118" t="str">
        <f>_xlfn.XLOOKUP(Q118,Lookup!G:G,Lookup!H:H)</f>
        <v>Medium</v>
      </c>
      <c r="S118">
        <v>3</v>
      </c>
      <c r="T118" s="7" t="str">
        <f>_xlfn.XLOOKUP(S118,Lookup!A:A,Lookup!B:B)</f>
        <v>Senior</v>
      </c>
      <c r="U118" t="s">
        <v>56</v>
      </c>
      <c r="V118">
        <v>1</v>
      </c>
      <c r="W118" t="str">
        <f>_xlfn.XLOOKUP(V118,Lookup!I:I,Lookup!J:J)</f>
        <v>Low</v>
      </c>
      <c r="X118" t="s">
        <v>41</v>
      </c>
      <c r="Y118">
        <v>11631</v>
      </c>
      <c r="Z118" t="str" cm="1">
        <f t="array" ref="Z118">_xlfn.IFS(Y118&lt;3000,"Low",Y118&lt;7000,"Medium",TRUE,"High")</f>
        <v>High</v>
      </c>
      <c r="AA118">
        <v>5615</v>
      </c>
      <c r="AB118">
        <v>2</v>
      </c>
      <c r="AC118" t="s">
        <v>42</v>
      </c>
      <c r="AD118" t="s">
        <v>43</v>
      </c>
      <c r="AE118">
        <v>12</v>
      </c>
      <c r="AF118">
        <v>3</v>
      </c>
      <c r="AG118" t="str">
        <f>_xlfn.XLOOKUP(AF118,Lookup!K:K,Lookup!L:L)</f>
        <v>Meet Expect</v>
      </c>
      <c r="AH118">
        <v>4</v>
      </c>
      <c r="AI118" t="str">
        <f>LOOKUP(AH118,Lookup!M:M,Lookup!N:N)</f>
        <v>Very High</v>
      </c>
      <c r="AJ118">
        <v>80</v>
      </c>
      <c r="AK118">
        <v>0</v>
      </c>
      <c r="AL118" t="str">
        <f>_xlfn.XLOOKUP(AK118,Lookup!O:O,Lookup!P:P)</f>
        <v>None</v>
      </c>
      <c r="AM118">
        <v>14</v>
      </c>
      <c r="AN118" t="str" cm="1">
        <f t="array" ref="AN118">_xlfn.IFS(
AM118&lt;=5,"0-5",
AM118&lt;=10,"6-10",
AM118&lt;=20,"11-20",
TRUE,"20+")</f>
        <v>11-20</v>
      </c>
      <c r="AO118">
        <v>6</v>
      </c>
      <c r="AP118">
        <v>3</v>
      </c>
      <c r="AQ118" t="str">
        <f>_xlfn.XLOOKUP(AP118,Lookup!Q:Q,Lookup!R:R)</f>
        <v>Better</v>
      </c>
      <c r="AR118">
        <v>11</v>
      </c>
      <c r="AS118" t="str" cm="1">
        <f t="array" ref="AS118">_xlfn.IFS(
AR118 &lt;=1,"New Employee",
AR118 &lt;=3, "Early Career",
AR118 &lt;=7, "Experienced",
TRUE, "Veteran")</f>
        <v>Veteran</v>
      </c>
      <c r="AT118">
        <v>10</v>
      </c>
      <c r="AU118">
        <v>5</v>
      </c>
      <c r="AV118" t="str" cm="1">
        <f t="array" ref="AV118">_xlfn.IFS(
AU118=0,"Recently Promoted",
AU118&lt;=3, "Normal",
TRUE, "Long Time No Promotion")</f>
        <v>Long Time No Promotion</v>
      </c>
      <c r="AW118">
        <v>8</v>
      </c>
      <c r="AX118">
        <f>IF(COUNTIF(L118:$L$1471,L118)&gt;1,1,0)</f>
        <v>0</v>
      </c>
      <c r="BA118">
        <f t="shared" si="13"/>
        <v>0</v>
      </c>
      <c r="BC118">
        <f t="shared" si="14"/>
        <v>0</v>
      </c>
      <c r="BE118">
        <f t="shared" si="8"/>
        <v>0</v>
      </c>
      <c r="BG118">
        <f t="shared" si="9"/>
        <v>0</v>
      </c>
      <c r="BI118">
        <f t="shared" si="10"/>
        <v>0</v>
      </c>
      <c r="BR118" t="str" cm="1">
        <f t="array" ref="BR118">_xlfn.IFS(
A118&lt;=25,"18-25",
A118&lt;=35,"26-35",
A118&lt;=45,"36-45",
A118&lt;=59,"46-59",
TRUE,"60+")</f>
        <v>26-35</v>
      </c>
      <c r="BX118" t="b">
        <f t="shared" si="11"/>
        <v>1</v>
      </c>
      <c r="BY118" t="b">
        <f t="shared" si="12"/>
        <v>1</v>
      </c>
      <c r="BZ118" t="b">
        <f t="shared" si="15"/>
        <v>1</v>
      </c>
      <c r="CA118">
        <f>IF(tblemployee[[#This Row],[Attrition]]="Yes",1,0)</f>
        <v>0</v>
      </c>
      <c r="CB118">
        <f>IF(tblemployee[[#This Row],[OverTime]]="Yes",1,0)</f>
        <v>0</v>
      </c>
    </row>
    <row r="119" spans="1:80" hidden="1">
      <c r="A119">
        <v>36</v>
      </c>
      <c r="B119" t="s">
        <v>43</v>
      </c>
      <c r="C119" t="s">
        <v>44</v>
      </c>
      <c r="D119">
        <v>1467</v>
      </c>
      <c r="E119" t="s">
        <v>37</v>
      </c>
      <c r="F119">
        <v>11</v>
      </c>
      <c r="G119" t="str" cm="1">
        <f t="array" ref="G119">_xlfn.IFS(
F119 &lt;= 10, "Near",
F119 &lt;= 20, "Far",
TRUE, "Very Far")</f>
        <v>Far</v>
      </c>
      <c r="H119">
        <v>2</v>
      </c>
      <c r="I119" t="str">
        <f>_xlfn.XLOOKUP(H119,Lookup!C:C,Lookup!D:D)</f>
        <v>College</v>
      </c>
      <c r="J119" t="s">
        <v>60</v>
      </c>
      <c r="K119">
        <v>1</v>
      </c>
      <c r="L119">
        <v>154</v>
      </c>
      <c r="M119">
        <v>2</v>
      </c>
      <c r="N119" t="str">
        <f>_xlfn.XLOOKUP(M119,Lookup!E:E,Lookup!F:F)</f>
        <v>Medium</v>
      </c>
      <c r="O119" t="s">
        <v>39</v>
      </c>
      <c r="P119">
        <v>92</v>
      </c>
      <c r="Q119">
        <v>3</v>
      </c>
      <c r="R119" t="str">
        <f>_xlfn.XLOOKUP(Q119,Lookup!G:G,Lookup!H:H)</f>
        <v>High</v>
      </c>
      <c r="S119">
        <v>3</v>
      </c>
      <c r="T119" s="7" t="str">
        <f>_xlfn.XLOOKUP(S119,Lookup!A:A,Lookup!B:B)</f>
        <v>Senior</v>
      </c>
      <c r="U119" t="s">
        <v>40</v>
      </c>
      <c r="V119">
        <v>4</v>
      </c>
      <c r="W119" t="str">
        <f>_xlfn.XLOOKUP(V119,Lookup!I:I,Lookup!J:J)</f>
        <v>Very High</v>
      </c>
      <c r="X119" t="s">
        <v>48</v>
      </c>
      <c r="Y119">
        <v>9738</v>
      </c>
      <c r="Z119" t="str" cm="1">
        <f t="array" ref="Z119">_xlfn.IFS(Y119&lt;3000,"Low",Y119&lt;7000,"Medium",TRUE,"High")</f>
        <v>High</v>
      </c>
      <c r="AA119">
        <v>22952</v>
      </c>
      <c r="AB119">
        <v>0</v>
      </c>
      <c r="AC119" t="s">
        <v>42</v>
      </c>
      <c r="AD119" t="s">
        <v>43</v>
      </c>
      <c r="AE119">
        <v>14</v>
      </c>
      <c r="AF119">
        <v>3</v>
      </c>
      <c r="AG119" t="str">
        <f>_xlfn.XLOOKUP(AF119,Lookup!K:K,Lookup!L:L)</f>
        <v>Meet Expect</v>
      </c>
      <c r="AH119">
        <v>3</v>
      </c>
      <c r="AI119" t="str">
        <f>LOOKUP(AH119,Lookup!M:M,Lookup!N:N)</f>
        <v>High</v>
      </c>
      <c r="AJ119">
        <v>80</v>
      </c>
      <c r="AK119">
        <v>1</v>
      </c>
      <c r="AL119" t="str">
        <f>_xlfn.XLOOKUP(AK119,Lookup!O:O,Lookup!P:P)</f>
        <v>Basic</v>
      </c>
      <c r="AM119">
        <v>10</v>
      </c>
      <c r="AN119" t="str" cm="1">
        <f t="array" ref="AN119">_xlfn.IFS(
AM119&lt;=5,"0-5",
AM119&lt;=10,"6-10",
AM119&lt;=20,"11-20",
TRUE,"20+")</f>
        <v>6-10</v>
      </c>
      <c r="AO119">
        <v>6</v>
      </c>
      <c r="AP119">
        <v>3</v>
      </c>
      <c r="AQ119" t="str">
        <f>_xlfn.XLOOKUP(AP119,Lookup!Q:Q,Lookup!R:R)</f>
        <v>Better</v>
      </c>
      <c r="AR119">
        <v>9</v>
      </c>
      <c r="AS119" t="str" cm="1">
        <f t="array" ref="AS119">_xlfn.IFS(
AR119 &lt;=1,"New Employee",
AR119 &lt;=3, "Early Career",
AR119 &lt;=7, "Experienced",
TRUE, "Veteran")</f>
        <v>Veteran</v>
      </c>
      <c r="AT119">
        <v>7</v>
      </c>
      <c r="AU119">
        <v>2</v>
      </c>
      <c r="AV119" t="str" cm="1">
        <f t="array" ref="AV119">_xlfn.IFS(
AU119=0,"Recently Promoted",
AU119&lt;=3, "Normal",
TRUE, "Long Time No Promotion")</f>
        <v>Normal</v>
      </c>
      <c r="AW119">
        <v>8</v>
      </c>
      <c r="AX119">
        <f>IF(COUNTIF(L119:$L$1471,L119)&gt;1,1,0)</f>
        <v>0</v>
      </c>
      <c r="BA119">
        <f t="shared" si="13"/>
        <v>0</v>
      </c>
      <c r="BC119">
        <f t="shared" si="14"/>
        <v>0</v>
      </c>
      <c r="BE119">
        <f t="shared" si="8"/>
        <v>0</v>
      </c>
      <c r="BG119">
        <f t="shared" si="9"/>
        <v>0</v>
      </c>
      <c r="BI119">
        <f t="shared" si="10"/>
        <v>0</v>
      </c>
      <c r="BR119" t="str" cm="1">
        <f t="array" ref="BR119">_xlfn.IFS(
A119&lt;=25,"18-25",
A119&lt;=35,"26-35",
A119&lt;=45,"36-45",
A119&lt;=59,"46-59",
TRUE,"60+")</f>
        <v>36-45</v>
      </c>
      <c r="BX119" t="b">
        <f t="shared" si="11"/>
        <v>1</v>
      </c>
      <c r="BY119" t="b">
        <f t="shared" si="12"/>
        <v>1</v>
      </c>
      <c r="BZ119" t="b">
        <f t="shared" si="15"/>
        <v>1</v>
      </c>
      <c r="CA119">
        <f>IF(tblemployee[[#This Row],[Attrition]]="Yes",1,0)</f>
        <v>0</v>
      </c>
      <c r="CB119">
        <f>IF(tblemployee[[#This Row],[OverTime]]="Yes",1,0)</f>
        <v>0</v>
      </c>
    </row>
    <row r="120" spans="1:80" hidden="1">
      <c r="A120">
        <v>36</v>
      </c>
      <c r="B120" t="s">
        <v>43</v>
      </c>
      <c r="C120" t="s">
        <v>36</v>
      </c>
      <c r="D120">
        <v>922</v>
      </c>
      <c r="E120" t="s">
        <v>45</v>
      </c>
      <c r="F120">
        <v>3</v>
      </c>
      <c r="G120" t="str" cm="1">
        <f t="array" ref="G120">_xlfn.IFS(
F120 &lt;= 10, "Near",
F120 &lt;= 20, "Far",
TRUE, "Very Far")</f>
        <v>Near</v>
      </c>
      <c r="H120">
        <v>2</v>
      </c>
      <c r="I120" t="str">
        <f>_xlfn.XLOOKUP(H120,Lookup!C:C,Lookup!D:D)</f>
        <v>College</v>
      </c>
      <c r="J120" t="s">
        <v>38</v>
      </c>
      <c r="K120">
        <v>1</v>
      </c>
      <c r="L120">
        <v>155</v>
      </c>
      <c r="M120">
        <v>1</v>
      </c>
      <c r="N120" t="str">
        <f>_xlfn.XLOOKUP(M120,Lookup!E:E,Lookup!F:F)</f>
        <v>Low</v>
      </c>
      <c r="O120" t="s">
        <v>39</v>
      </c>
      <c r="P120">
        <v>39</v>
      </c>
      <c r="Q120">
        <v>3</v>
      </c>
      <c r="R120" t="str">
        <f>_xlfn.XLOOKUP(Q120,Lookup!G:G,Lookup!H:H)</f>
        <v>High</v>
      </c>
      <c r="S120">
        <v>1</v>
      </c>
      <c r="T120" s="7" t="str">
        <f>_xlfn.XLOOKUP(S120,Lookup!A:A,Lookup!B:B)</f>
        <v>Entry Level</v>
      </c>
      <c r="U120" t="s">
        <v>50</v>
      </c>
      <c r="V120">
        <v>4</v>
      </c>
      <c r="W120" t="str">
        <f>_xlfn.XLOOKUP(V120,Lookup!I:I,Lookup!J:J)</f>
        <v>Very High</v>
      </c>
      <c r="X120" t="s">
        <v>52</v>
      </c>
      <c r="Y120">
        <v>2835</v>
      </c>
      <c r="Z120" t="str" cm="1">
        <f t="array" ref="Z120">_xlfn.IFS(Y120&lt;3000,"Low",Y120&lt;7000,"Medium",TRUE,"High")</f>
        <v>Low</v>
      </c>
      <c r="AA120">
        <v>2561</v>
      </c>
      <c r="AB120">
        <v>5</v>
      </c>
      <c r="AC120" t="s">
        <v>42</v>
      </c>
      <c r="AD120" t="s">
        <v>43</v>
      </c>
      <c r="AE120">
        <v>22</v>
      </c>
      <c r="AF120">
        <v>4</v>
      </c>
      <c r="AG120" t="str">
        <f>_xlfn.XLOOKUP(AF120,Lookup!K:K,Lookup!L:L)</f>
        <v>Exceed Expect</v>
      </c>
      <c r="AH120">
        <v>1</v>
      </c>
      <c r="AI120" t="str">
        <f>LOOKUP(AH120,Lookup!M:M,Lookup!N:N)</f>
        <v>Low</v>
      </c>
      <c r="AJ120">
        <v>80</v>
      </c>
      <c r="AK120">
        <v>1</v>
      </c>
      <c r="AL120" t="str">
        <f>_xlfn.XLOOKUP(AK120,Lookup!O:O,Lookup!P:P)</f>
        <v>Basic</v>
      </c>
      <c r="AM120">
        <v>7</v>
      </c>
      <c r="AN120" t="str" cm="1">
        <f t="array" ref="AN120">_xlfn.IFS(
AM120&lt;=5,"0-5",
AM120&lt;=10,"6-10",
AM120&lt;=20,"11-20",
TRUE,"20+")</f>
        <v>6-10</v>
      </c>
      <c r="AO120">
        <v>2</v>
      </c>
      <c r="AP120">
        <v>3</v>
      </c>
      <c r="AQ120" t="str">
        <f>_xlfn.XLOOKUP(AP120,Lookup!Q:Q,Lookup!R:R)</f>
        <v>Better</v>
      </c>
      <c r="AR120">
        <v>1</v>
      </c>
      <c r="AS120" t="str" cm="1">
        <f t="array" ref="AS120">_xlfn.IFS(
AR120 &lt;=1,"New Employee",
AR120 &lt;=3, "Early Career",
AR120 &lt;=7, "Experienced",
TRUE, "Veteran")</f>
        <v>New Employee</v>
      </c>
      <c r="AT120">
        <v>0</v>
      </c>
      <c r="AU120">
        <v>0</v>
      </c>
      <c r="AV120" t="str" cm="1">
        <f t="array" ref="AV120">_xlfn.IFS(
AU120=0,"Recently Promoted",
AU120&lt;=3, "Normal",
TRUE, "Long Time No Promotion")</f>
        <v>Recently Promoted</v>
      </c>
      <c r="AW120">
        <v>0</v>
      </c>
      <c r="AX120">
        <f>IF(COUNTIF(L120:$L$1471,L120)&gt;1,1,0)</f>
        <v>0</v>
      </c>
      <c r="BA120">
        <f t="shared" si="13"/>
        <v>0</v>
      </c>
      <c r="BC120">
        <f t="shared" si="14"/>
        <v>0</v>
      </c>
      <c r="BE120">
        <f t="shared" si="8"/>
        <v>0</v>
      </c>
      <c r="BG120">
        <f t="shared" si="9"/>
        <v>0</v>
      </c>
      <c r="BI120">
        <f t="shared" si="10"/>
        <v>0</v>
      </c>
      <c r="BR120" t="str" cm="1">
        <f t="array" ref="BR120">_xlfn.IFS(
A120&lt;=25,"18-25",
A120&lt;=35,"26-35",
A120&lt;=45,"36-45",
A120&lt;=59,"46-59",
TRUE,"60+")</f>
        <v>36-45</v>
      </c>
      <c r="BX120" t="b">
        <f t="shared" si="11"/>
        <v>1</v>
      </c>
      <c r="BY120" t="b">
        <f t="shared" si="12"/>
        <v>1</v>
      </c>
      <c r="BZ120" t="b">
        <f t="shared" si="15"/>
        <v>1</v>
      </c>
      <c r="CA120">
        <f>IF(tblemployee[[#This Row],[Attrition]]="Yes",1,0)</f>
        <v>0</v>
      </c>
      <c r="CB120">
        <f>IF(tblemployee[[#This Row],[OverTime]]="Yes",1,0)</f>
        <v>0</v>
      </c>
    </row>
    <row r="121" spans="1:80" hidden="1">
      <c r="A121">
        <v>43</v>
      </c>
      <c r="B121" t="s">
        <v>43</v>
      </c>
      <c r="C121" t="s">
        <v>44</v>
      </c>
      <c r="D121">
        <v>394</v>
      </c>
      <c r="E121" t="s">
        <v>37</v>
      </c>
      <c r="F121">
        <v>26</v>
      </c>
      <c r="G121" t="str" cm="1">
        <f t="array" ref="G121">_xlfn.IFS(
F121 &lt;= 10, "Near",
F121 &lt;= 20, "Far",
TRUE, "Very Far")</f>
        <v>Very Far</v>
      </c>
      <c r="H121">
        <v>2</v>
      </c>
      <c r="I121" t="str">
        <f>_xlfn.XLOOKUP(H121,Lookup!C:C,Lookup!D:D)</f>
        <v>College</v>
      </c>
      <c r="J121" t="s">
        <v>38</v>
      </c>
      <c r="K121">
        <v>1</v>
      </c>
      <c r="L121">
        <v>158</v>
      </c>
      <c r="M121">
        <v>3</v>
      </c>
      <c r="N121" t="str">
        <f>_xlfn.XLOOKUP(M121,Lookup!E:E,Lookup!F:F)</f>
        <v>High</v>
      </c>
      <c r="O121" t="s">
        <v>46</v>
      </c>
      <c r="P121">
        <v>92</v>
      </c>
      <c r="Q121">
        <v>3</v>
      </c>
      <c r="R121" t="str">
        <f>_xlfn.XLOOKUP(Q121,Lookup!G:G,Lookup!H:H)</f>
        <v>High</v>
      </c>
      <c r="S121">
        <v>4</v>
      </c>
      <c r="T121" s="7" t="str">
        <f>_xlfn.XLOOKUP(S121,Lookup!A:A,Lookup!B:B)</f>
        <v>Manager</v>
      </c>
      <c r="U121" t="s">
        <v>56</v>
      </c>
      <c r="V121">
        <v>4</v>
      </c>
      <c r="W121" t="str">
        <f>_xlfn.XLOOKUP(V121,Lookup!I:I,Lookup!J:J)</f>
        <v>Very High</v>
      </c>
      <c r="X121" t="s">
        <v>48</v>
      </c>
      <c r="Y121">
        <v>16959</v>
      </c>
      <c r="Z121" t="str" cm="1">
        <f t="array" ref="Z121">_xlfn.IFS(Y121&lt;3000,"Low",Y121&lt;7000,"Medium",TRUE,"High")</f>
        <v>High</v>
      </c>
      <c r="AA121">
        <v>19494</v>
      </c>
      <c r="AB121">
        <v>1</v>
      </c>
      <c r="AC121" t="s">
        <v>42</v>
      </c>
      <c r="AD121" t="s">
        <v>35</v>
      </c>
      <c r="AE121">
        <v>12</v>
      </c>
      <c r="AF121">
        <v>3</v>
      </c>
      <c r="AG121" t="str">
        <f>_xlfn.XLOOKUP(AF121,Lookup!K:K,Lookup!L:L)</f>
        <v>Meet Expect</v>
      </c>
      <c r="AH121">
        <v>4</v>
      </c>
      <c r="AI121" t="str">
        <f>LOOKUP(AH121,Lookup!M:M,Lookup!N:N)</f>
        <v>Very High</v>
      </c>
      <c r="AJ121">
        <v>80</v>
      </c>
      <c r="AK121">
        <v>2</v>
      </c>
      <c r="AL121" t="str">
        <f>_xlfn.XLOOKUP(AK121,Lookup!O:O,Lookup!P:P)</f>
        <v>Medium</v>
      </c>
      <c r="AM121">
        <v>25</v>
      </c>
      <c r="AN121" t="str" cm="1">
        <f t="array" ref="AN121">_xlfn.IFS(
AM121&lt;=5,"0-5",
AM121&lt;=10,"6-10",
AM121&lt;=20,"11-20",
TRUE,"20+")</f>
        <v>20+</v>
      </c>
      <c r="AO121">
        <v>3</v>
      </c>
      <c r="AP121">
        <v>4</v>
      </c>
      <c r="AQ121" t="str">
        <f>_xlfn.XLOOKUP(AP121,Lookup!Q:Q,Lookup!R:R)</f>
        <v>Best</v>
      </c>
      <c r="AR121">
        <v>25</v>
      </c>
      <c r="AS121" t="str" cm="1">
        <f t="array" ref="AS121">_xlfn.IFS(
AR121 &lt;=1,"New Employee",
AR121 &lt;=3, "Early Career",
AR121 &lt;=7, "Experienced",
TRUE, "Veteran")</f>
        <v>Veteran</v>
      </c>
      <c r="AT121">
        <v>12</v>
      </c>
      <c r="AU121">
        <v>4</v>
      </c>
      <c r="AV121" t="str" cm="1">
        <f t="array" ref="AV121">_xlfn.IFS(
AU121=0,"Recently Promoted",
AU121&lt;=3, "Normal",
TRUE, "Long Time No Promotion")</f>
        <v>Long Time No Promotion</v>
      </c>
      <c r="AW121">
        <v>12</v>
      </c>
      <c r="AX121">
        <f>IF(COUNTIF(L121:$L$1471,L121)&gt;1,1,0)</f>
        <v>0</v>
      </c>
      <c r="BA121">
        <f t="shared" si="13"/>
        <v>0</v>
      </c>
      <c r="BC121">
        <f t="shared" si="14"/>
        <v>0</v>
      </c>
      <c r="BE121">
        <f t="shared" si="8"/>
        <v>0</v>
      </c>
      <c r="BG121">
        <f t="shared" si="9"/>
        <v>0</v>
      </c>
      <c r="BI121">
        <f t="shared" si="10"/>
        <v>0</v>
      </c>
      <c r="BR121" t="str" cm="1">
        <f t="array" ref="BR121">_xlfn.IFS(
A121&lt;=25,"18-25",
A121&lt;=35,"26-35",
A121&lt;=45,"36-45",
A121&lt;=59,"46-59",
TRUE,"60+")</f>
        <v>36-45</v>
      </c>
      <c r="BX121" t="b">
        <f t="shared" si="11"/>
        <v>1</v>
      </c>
      <c r="BY121" t="b">
        <f t="shared" si="12"/>
        <v>1</v>
      </c>
      <c r="BZ121" t="b">
        <f t="shared" si="15"/>
        <v>1</v>
      </c>
      <c r="CA121">
        <f>IF(tblemployee[[#This Row],[Attrition]]="Yes",1,0)</f>
        <v>0</v>
      </c>
      <c r="CB121">
        <f>IF(tblemployee[[#This Row],[OverTime]]="Yes",1,0)</f>
        <v>1</v>
      </c>
    </row>
    <row r="122" spans="1:80" hidden="1">
      <c r="A122">
        <v>30</v>
      </c>
      <c r="B122" t="s">
        <v>43</v>
      </c>
      <c r="C122" t="s">
        <v>44</v>
      </c>
      <c r="D122">
        <v>1312</v>
      </c>
      <c r="E122" t="s">
        <v>45</v>
      </c>
      <c r="F122">
        <v>23</v>
      </c>
      <c r="G122" t="str" cm="1">
        <f t="array" ref="G122">_xlfn.IFS(
F122 &lt;= 10, "Near",
F122 &lt;= 20, "Far",
TRUE, "Very Far")</f>
        <v>Very Far</v>
      </c>
      <c r="H122">
        <v>3</v>
      </c>
      <c r="I122" t="str">
        <f>_xlfn.XLOOKUP(H122,Lookup!C:C,Lookup!D:D)</f>
        <v>Bachelor</v>
      </c>
      <c r="J122" t="s">
        <v>38</v>
      </c>
      <c r="K122">
        <v>1</v>
      </c>
      <c r="L122">
        <v>159</v>
      </c>
      <c r="M122">
        <v>1</v>
      </c>
      <c r="N122" t="str">
        <f>_xlfn.XLOOKUP(M122,Lookup!E:E,Lookup!F:F)</f>
        <v>Low</v>
      </c>
      <c r="O122" t="s">
        <v>46</v>
      </c>
      <c r="P122">
        <v>96</v>
      </c>
      <c r="Q122">
        <v>1</v>
      </c>
      <c r="R122" t="str">
        <f>_xlfn.XLOOKUP(Q122,Lookup!G:G,Lookup!H:H)</f>
        <v>Low</v>
      </c>
      <c r="S122">
        <v>1</v>
      </c>
      <c r="T122" s="7" t="str">
        <f>_xlfn.XLOOKUP(S122,Lookup!A:A,Lookup!B:B)</f>
        <v>Entry Level</v>
      </c>
      <c r="U122" t="s">
        <v>47</v>
      </c>
      <c r="V122">
        <v>3</v>
      </c>
      <c r="W122" t="str">
        <f>_xlfn.XLOOKUP(V122,Lookup!I:I,Lookup!J:J)</f>
        <v>High</v>
      </c>
      <c r="X122" t="s">
        <v>52</v>
      </c>
      <c r="Y122">
        <v>2613</v>
      </c>
      <c r="Z122" t="str" cm="1">
        <f t="array" ref="Z122">_xlfn.IFS(Y122&lt;3000,"Low",Y122&lt;7000,"Medium",TRUE,"High")</f>
        <v>Low</v>
      </c>
      <c r="AA122">
        <v>22310</v>
      </c>
      <c r="AB122">
        <v>1</v>
      </c>
      <c r="AC122" t="s">
        <v>42</v>
      </c>
      <c r="AD122" t="s">
        <v>43</v>
      </c>
      <c r="AE122">
        <v>25</v>
      </c>
      <c r="AF122">
        <v>4</v>
      </c>
      <c r="AG122" t="str">
        <f>_xlfn.XLOOKUP(AF122,Lookup!K:K,Lookup!L:L)</f>
        <v>Exceed Expect</v>
      </c>
      <c r="AH122">
        <v>3</v>
      </c>
      <c r="AI122" t="str">
        <f>LOOKUP(AH122,Lookup!M:M,Lookup!N:N)</f>
        <v>High</v>
      </c>
      <c r="AJ122">
        <v>80</v>
      </c>
      <c r="AK122">
        <v>3</v>
      </c>
      <c r="AL122" t="str">
        <f>_xlfn.XLOOKUP(AK122,Lookup!O:O,Lookup!P:P)</f>
        <v>High</v>
      </c>
      <c r="AM122">
        <v>10</v>
      </c>
      <c r="AN122" t="str" cm="1">
        <f t="array" ref="AN122">_xlfn.IFS(
AM122&lt;=5,"0-5",
AM122&lt;=10,"6-10",
AM122&lt;=20,"11-20",
TRUE,"20+")</f>
        <v>6-10</v>
      </c>
      <c r="AO122">
        <v>2</v>
      </c>
      <c r="AP122">
        <v>2</v>
      </c>
      <c r="AQ122" t="str">
        <f>_xlfn.XLOOKUP(AP122,Lookup!Q:Q,Lookup!R:R)</f>
        <v>Good</v>
      </c>
      <c r="AR122">
        <v>10</v>
      </c>
      <c r="AS122" t="str" cm="1">
        <f t="array" ref="AS122">_xlfn.IFS(
AR122 &lt;=1,"New Employee",
AR122 &lt;=3, "Early Career",
AR122 &lt;=7, "Experienced",
TRUE, "Veteran")</f>
        <v>Veteran</v>
      </c>
      <c r="AT122">
        <v>7</v>
      </c>
      <c r="AU122">
        <v>0</v>
      </c>
      <c r="AV122" t="str" cm="1">
        <f t="array" ref="AV122">_xlfn.IFS(
AU122=0,"Recently Promoted",
AU122&lt;=3, "Normal",
TRUE, "Long Time No Promotion")</f>
        <v>Recently Promoted</v>
      </c>
      <c r="AW122">
        <v>9</v>
      </c>
      <c r="AX122">
        <f>IF(COUNTIF(L122:$L$1471,L122)&gt;1,1,0)</f>
        <v>0</v>
      </c>
      <c r="BA122">
        <f t="shared" si="13"/>
        <v>0</v>
      </c>
      <c r="BC122">
        <f t="shared" si="14"/>
        <v>0</v>
      </c>
      <c r="BE122">
        <f t="shared" si="8"/>
        <v>0</v>
      </c>
      <c r="BG122">
        <f t="shared" si="9"/>
        <v>0</v>
      </c>
      <c r="BI122">
        <f t="shared" si="10"/>
        <v>0</v>
      </c>
      <c r="BR122" t="str" cm="1">
        <f t="array" ref="BR122">_xlfn.IFS(
A122&lt;=25,"18-25",
A122&lt;=35,"26-35",
A122&lt;=45,"36-45",
A122&lt;=59,"46-59",
TRUE,"60+")</f>
        <v>26-35</v>
      </c>
      <c r="BX122" t="b">
        <f t="shared" si="11"/>
        <v>1</v>
      </c>
      <c r="BY122" t="b">
        <f t="shared" si="12"/>
        <v>1</v>
      </c>
      <c r="BZ122" t="b">
        <f t="shared" si="15"/>
        <v>1</v>
      </c>
      <c r="CA122">
        <f>IF(tblemployee[[#This Row],[Attrition]]="Yes",1,0)</f>
        <v>0</v>
      </c>
      <c r="CB122">
        <f>IF(tblemployee[[#This Row],[OverTime]]="Yes",1,0)</f>
        <v>0</v>
      </c>
    </row>
    <row r="123" spans="1:80" hidden="1">
      <c r="A123">
        <v>33</v>
      </c>
      <c r="B123" t="s">
        <v>43</v>
      </c>
      <c r="C123" t="s">
        <v>55</v>
      </c>
      <c r="D123">
        <v>750</v>
      </c>
      <c r="E123" t="s">
        <v>37</v>
      </c>
      <c r="F123">
        <v>22</v>
      </c>
      <c r="G123" t="str" cm="1">
        <f t="array" ref="G123">_xlfn.IFS(
F123 &lt;= 10, "Near",
F123 &lt;= 20, "Far",
TRUE, "Very Far")</f>
        <v>Very Far</v>
      </c>
      <c r="H123">
        <v>2</v>
      </c>
      <c r="I123" t="str">
        <f>_xlfn.XLOOKUP(H123,Lookup!C:C,Lookup!D:D)</f>
        <v>College</v>
      </c>
      <c r="J123" t="s">
        <v>59</v>
      </c>
      <c r="K123">
        <v>1</v>
      </c>
      <c r="L123">
        <v>160</v>
      </c>
      <c r="M123">
        <v>3</v>
      </c>
      <c r="N123" t="str">
        <f>_xlfn.XLOOKUP(M123,Lookup!E:E,Lookup!F:F)</f>
        <v>High</v>
      </c>
      <c r="O123" t="s">
        <v>46</v>
      </c>
      <c r="P123">
        <v>95</v>
      </c>
      <c r="Q123">
        <v>3</v>
      </c>
      <c r="R123" t="str">
        <f>_xlfn.XLOOKUP(Q123,Lookup!G:G,Lookup!H:H)</f>
        <v>High</v>
      </c>
      <c r="S123">
        <v>2</v>
      </c>
      <c r="T123" s="7" t="str">
        <f>_xlfn.XLOOKUP(S123,Lookup!A:A,Lookup!B:B)</f>
        <v>Junior</v>
      </c>
      <c r="U123" t="s">
        <v>40</v>
      </c>
      <c r="V123">
        <v>2</v>
      </c>
      <c r="W123" t="str">
        <f>_xlfn.XLOOKUP(V123,Lookup!I:I,Lookup!J:J)</f>
        <v>Medium</v>
      </c>
      <c r="X123" t="s">
        <v>48</v>
      </c>
      <c r="Y123">
        <v>6146</v>
      </c>
      <c r="Z123" t="str" cm="1">
        <f t="array" ref="Z123">_xlfn.IFS(Y123&lt;3000,"Low",Y123&lt;7000,"Medium",TRUE,"High")</f>
        <v>Medium</v>
      </c>
      <c r="AA123">
        <v>15480</v>
      </c>
      <c r="AB123">
        <v>0</v>
      </c>
      <c r="AC123" t="s">
        <v>42</v>
      </c>
      <c r="AD123" t="s">
        <v>43</v>
      </c>
      <c r="AE123">
        <v>13</v>
      </c>
      <c r="AF123">
        <v>3</v>
      </c>
      <c r="AG123" t="str">
        <f>_xlfn.XLOOKUP(AF123,Lookup!K:K,Lookup!L:L)</f>
        <v>Meet Expect</v>
      </c>
      <c r="AH123">
        <v>1</v>
      </c>
      <c r="AI123" t="str">
        <f>LOOKUP(AH123,Lookup!M:M,Lookup!N:N)</f>
        <v>Low</v>
      </c>
      <c r="AJ123">
        <v>80</v>
      </c>
      <c r="AK123">
        <v>1</v>
      </c>
      <c r="AL123" t="str">
        <f>_xlfn.XLOOKUP(AK123,Lookup!O:O,Lookup!P:P)</f>
        <v>Basic</v>
      </c>
      <c r="AM123">
        <v>8</v>
      </c>
      <c r="AN123" t="str" cm="1">
        <f t="array" ref="AN123">_xlfn.IFS(
AM123&lt;=5,"0-5",
AM123&lt;=10,"6-10",
AM123&lt;=20,"11-20",
TRUE,"20+")</f>
        <v>6-10</v>
      </c>
      <c r="AO123">
        <v>2</v>
      </c>
      <c r="AP123">
        <v>4</v>
      </c>
      <c r="AQ123" t="str">
        <f>_xlfn.XLOOKUP(AP123,Lookup!Q:Q,Lookup!R:R)</f>
        <v>Best</v>
      </c>
      <c r="AR123">
        <v>7</v>
      </c>
      <c r="AS123" t="str" cm="1">
        <f t="array" ref="AS123">_xlfn.IFS(
AR123 &lt;=1,"New Employee",
AR123 &lt;=3, "Early Career",
AR123 &lt;=7, "Experienced",
TRUE, "Veteran")</f>
        <v>Experienced</v>
      </c>
      <c r="AT123">
        <v>7</v>
      </c>
      <c r="AU123">
        <v>0</v>
      </c>
      <c r="AV123" t="str" cm="1">
        <f t="array" ref="AV123">_xlfn.IFS(
AU123=0,"Recently Promoted",
AU123&lt;=3, "Normal",
TRUE, "Long Time No Promotion")</f>
        <v>Recently Promoted</v>
      </c>
      <c r="AW123">
        <v>7</v>
      </c>
      <c r="AX123">
        <f>IF(COUNTIF(L123:$L$1471,L123)&gt;1,1,0)</f>
        <v>0</v>
      </c>
      <c r="BA123">
        <f t="shared" si="13"/>
        <v>0</v>
      </c>
      <c r="BC123">
        <f t="shared" si="14"/>
        <v>0</v>
      </c>
      <c r="BE123">
        <f t="shared" si="8"/>
        <v>0</v>
      </c>
      <c r="BG123">
        <f t="shared" si="9"/>
        <v>0</v>
      </c>
      <c r="BI123">
        <f t="shared" si="10"/>
        <v>0</v>
      </c>
      <c r="BR123" t="str" cm="1">
        <f t="array" ref="BR123">_xlfn.IFS(
A123&lt;=25,"18-25",
A123&lt;=35,"26-35",
A123&lt;=45,"36-45",
A123&lt;=59,"46-59",
TRUE,"60+")</f>
        <v>26-35</v>
      </c>
      <c r="BX123" t="b">
        <f t="shared" si="11"/>
        <v>1</v>
      </c>
      <c r="BY123" t="b">
        <f t="shared" si="12"/>
        <v>1</v>
      </c>
      <c r="BZ123" t="b">
        <f t="shared" si="15"/>
        <v>1</v>
      </c>
      <c r="CA123">
        <f>IF(tblemployee[[#This Row],[Attrition]]="Yes",1,0)</f>
        <v>0</v>
      </c>
      <c r="CB123">
        <f>IF(tblemployee[[#This Row],[OverTime]]="Yes",1,0)</f>
        <v>0</v>
      </c>
    </row>
    <row r="124" spans="1:80" hidden="1">
      <c r="A124">
        <v>56</v>
      </c>
      <c r="B124" t="s">
        <v>35</v>
      </c>
      <c r="C124" t="s">
        <v>36</v>
      </c>
      <c r="D124">
        <v>441</v>
      </c>
      <c r="E124" t="s">
        <v>45</v>
      </c>
      <c r="F124">
        <v>14</v>
      </c>
      <c r="G124" t="str" cm="1">
        <f t="array" ref="G124">_xlfn.IFS(
F124 &lt;= 10, "Near",
F124 &lt;= 20, "Far",
TRUE, "Very Far")</f>
        <v>Far</v>
      </c>
      <c r="H124">
        <v>4</v>
      </c>
      <c r="I124" t="str">
        <f>_xlfn.XLOOKUP(H124,Lookup!C:C,Lookup!D:D)</f>
        <v>Master</v>
      </c>
      <c r="J124" t="s">
        <v>38</v>
      </c>
      <c r="K124">
        <v>1</v>
      </c>
      <c r="L124">
        <v>161</v>
      </c>
      <c r="M124">
        <v>2</v>
      </c>
      <c r="N124" t="str">
        <f>_xlfn.XLOOKUP(M124,Lookup!E:E,Lookup!F:F)</f>
        <v>Medium</v>
      </c>
      <c r="O124" t="s">
        <v>39</v>
      </c>
      <c r="P124">
        <v>72</v>
      </c>
      <c r="Q124">
        <v>3</v>
      </c>
      <c r="R124" t="str">
        <f>_xlfn.XLOOKUP(Q124,Lookup!G:G,Lookup!H:H)</f>
        <v>High</v>
      </c>
      <c r="S124">
        <v>1</v>
      </c>
      <c r="T124" s="7" t="str">
        <f>_xlfn.XLOOKUP(S124,Lookup!A:A,Lookup!B:B)</f>
        <v>Entry Level</v>
      </c>
      <c r="U124" t="s">
        <v>47</v>
      </c>
      <c r="V124">
        <v>2</v>
      </c>
      <c r="W124" t="str">
        <f>_xlfn.XLOOKUP(V124,Lookup!I:I,Lookup!J:J)</f>
        <v>Medium</v>
      </c>
      <c r="X124" t="s">
        <v>48</v>
      </c>
      <c r="Y124">
        <v>4963</v>
      </c>
      <c r="Z124" t="str" cm="1">
        <f t="array" ref="Z124">_xlfn.IFS(Y124&lt;3000,"Low",Y124&lt;7000,"Medium",TRUE,"High")</f>
        <v>Medium</v>
      </c>
      <c r="AA124">
        <v>4510</v>
      </c>
      <c r="AB124">
        <v>9</v>
      </c>
      <c r="AC124" t="s">
        <v>42</v>
      </c>
      <c r="AD124" t="s">
        <v>35</v>
      </c>
      <c r="AE124">
        <v>18</v>
      </c>
      <c r="AF124">
        <v>3</v>
      </c>
      <c r="AG124" t="str">
        <f>_xlfn.XLOOKUP(AF124,Lookup!K:K,Lookup!L:L)</f>
        <v>Meet Expect</v>
      </c>
      <c r="AH124">
        <v>1</v>
      </c>
      <c r="AI124" t="str">
        <f>LOOKUP(AH124,Lookup!M:M,Lookup!N:N)</f>
        <v>Low</v>
      </c>
      <c r="AJ124">
        <v>80</v>
      </c>
      <c r="AK124">
        <v>3</v>
      </c>
      <c r="AL124" t="str">
        <f>_xlfn.XLOOKUP(AK124,Lookup!O:O,Lookup!P:P)</f>
        <v>High</v>
      </c>
      <c r="AM124">
        <v>7</v>
      </c>
      <c r="AN124" t="str" cm="1">
        <f t="array" ref="AN124">_xlfn.IFS(
AM124&lt;=5,"0-5",
AM124&lt;=10,"6-10",
AM124&lt;=20,"11-20",
TRUE,"20+")</f>
        <v>6-10</v>
      </c>
      <c r="AO124">
        <v>2</v>
      </c>
      <c r="AP124">
        <v>3</v>
      </c>
      <c r="AQ124" t="str">
        <f>_xlfn.XLOOKUP(AP124,Lookup!Q:Q,Lookup!R:R)</f>
        <v>Better</v>
      </c>
      <c r="AR124">
        <v>5</v>
      </c>
      <c r="AS124" t="str" cm="1">
        <f t="array" ref="AS124">_xlfn.IFS(
AR124 &lt;=1,"New Employee",
AR124 &lt;=3, "Early Career",
AR124 &lt;=7, "Experienced",
TRUE, "Veteran")</f>
        <v>Experienced</v>
      </c>
      <c r="AT124">
        <v>4</v>
      </c>
      <c r="AU124">
        <v>4</v>
      </c>
      <c r="AV124" t="str" cm="1">
        <f t="array" ref="AV124">_xlfn.IFS(
AU124=0,"Recently Promoted",
AU124&lt;=3, "Normal",
TRUE, "Long Time No Promotion")</f>
        <v>Long Time No Promotion</v>
      </c>
      <c r="AW124">
        <v>3</v>
      </c>
      <c r="AX124">
        <f>IF(COUNTIF(L124:$L$1471,L124)&gt;1,1,0)</f>
        <v>0</v>
      </c>
      <c r="BA124">
        <f t="shared" si="13"/>
        <v>0</v>
      </c>
      <c r="BC124">
        <f t="shared" si="14"/>
        <v>0</v>
      </c>
      <c r="BE124">
        <f t="shared" si="8"/>
        <v>0</v>
      </c>
      <c r="BG124">
        <f t="shared" si="9"/>
        <v>0</v>
      </c>
      <c r="BI124">
        <f t="shared" si="10"/>
        <v>0</v>
      </c>
      <c r="BR124" t="str" cm="1">
        <f t="array" ref="BR124">_xlfn.IFS(
A124&lt;=25,"18-25",
A124&lt;=35,"26-35",
A124&lt;=45,"36-45",
A124&lt;=59,"46-59",
TRUE,"60+")</f>
        <v>46-59</v>
      </c>
      <c r="BX124" t="b">
        <f t="shared" si="11"/>
        <v>1</v>
      </c>
      <c r="BY124" t="b">
        <f t="shared" si="12"/>
        <v>1</v>
      </c>
      <c r="BZ124" t="b">
        <f t="shared" si="15"/>
        <v>1</v>
      </c>
      <c r="CA124">
        <f>IF(tblemployee[[#This Row],[Attrition]]="Yes",1,0)</f>
        <v>1</v>
      </c>
      <c r="CB124">
        <f>IF(tblemployee[[#This Row],[OverTime]]="Yes",1,0)</f>
        <v>1</v>
      </c>
    </row>
    <row r="125" spans="1:80" hidden="1">
      <c r="A125">
        <v>51</v>
      </c>
      <c r="B125" t="s">
        <v>43</v>
      </c>
      <c r="C125" t="s">
        <v>36</v>
      </c>
      <c r="D125">
        <v>684</v>
      </c>
      <c r="E125" t="s">
        <v>45</v>
      </c>
      <c r="F125">
        <v>6</v>
      </c>
      <c r="G125" t="str" cm="1">
        <f t="array" ref="G125">_xlfn.IFS(
F125 &lt;= 10, "Near",
F125 &lt;= 20, "Far",
TRUE, "Very Far")</f>
        <v>Near</v>
      </c>
      <c r="H125">
        <v>3</v>
      </c>
      <c r="I125" t="str">
        <f>_xlfn.XLOOKUP(H125,Lookup!C:C,Lookup!D:D)</f>
        <v>Bachelor</v>
      </c>
      <c r="J125" t="s">
        <v>38</v>
      </c>
      <c r="K125">
        <v>1</v>
      </c>
      <c r="L125">
        <v>162</v>
      </c>
      <c r="M125">
        <v>1</v>
      </c>
      <c r="N125" t="str">
        <f>_xlfn.XLOOKUP(M125,Lookup!E:E,Lookup!F:F)</f>
        <v>Low</v>
      </c>
      <c r="O125" t="s">
        <v>46</v>
      </c>
      <c r="P125">
        <v>51</v>
      </c>
      <c r="Q125">
        <v>3</v>
      </c>
      <c r="R125" t="str">
        <f>_xlfn.XLOOKUP(Q125,Lookup!G:G,Lookup!H:H)</f>
        <v>High</v>
      </c>
      <c r="S125">
        <v>5</v>
      </c>
      <c r="T125" s="7" t="str">
        <f>_xlfn.XLOOKUP(S125,Lookup!A:A,Lookup!B:B)</f>
        <v>Director</v>
      </c>
      <c r="U125" t="s">
        <v>58</v>
      </c>
      <c r="V125">
        <v>3</v>
      </c>
      <c r="W125" t="str">
        <f>_xlfn.XLOOKUP(V125,Lookup!I:I,Lookup!J:J)</f>
        <v>High</v>
      </c>
      <c r="X125" t="s">
        <v>41</v>
      </c>
      <c r="Y125">
        <v>19537</v>
      </c>
      <c r="Z125" t="str" cm="1">
        <f t="array" ref="Z125">_xlfn.IFS(Y125&lt;3000,"Low",Y125&lt;7000,"Medium",TRUE,"High")</f>
        <v>High</v>
      </c>
      <c r="AA125">
        <v>6462</v>
      </c>
      <c r="AB125">
        <v>7</v>
      </c>
      <c r="AC125" t="s">
        <v>42</v>
      </c>
      <c r="AD125" t="s">
        <v>43</v>
      </c>
      <c r="AE125">
        <v>13</v>
      </c>
      <c r="AF125">
        <v>3</v>
      </c>
      <c r="AG125" t="str">
        <f>_xlfn.XLOOKUP(AF125,Lookup!K:K,Lookup!L:L)</f>
        <v>Meet Expect</v>
      </c>
      <c r="AH125">
        <v>3</v>
      </c>
      <c r="AI125" t="str">
        <f>LOOKUP(AH125,Lookup!M:M,Lookup!N:N)</f>
        <v>High</v>
      </c>
      <c r="AJ125">
        <v>80</v>
      </c>
      <c r="AK125">
        <v>0</v>
      </c>
      <c r="AL125" t="str">
        <f>_xlfn.XLOOKUP(AK125,Lookup!O:O,Lookup!P:P)</f>
        <v>None</v>
      </c>
      <c r="AM125">
        <v>23</v>
      </c>
      <c r="AN125" t="str" cm="1">
        <f t="array" ref="AN125">_xlfn.IFS(
AM125&lt;=5,"0-5",
AM125&lt;=10,"6-10",
AM125&lt;=20,"11-20",
TRUE,"20+")</f>
        <v>20+</v>
      </c>
      <c r="AO125">
        <v>5</v>
      </c>
      <c r="AP125">
        <v>3</v>
      </c>
      <c r="AQ125" t="str">
        <f>_xlfn.XLOOKUP(AP125,Lookup!Q:Q,Lookup!R:R)</f>
        <v>Better</v>
      </c>
      <c r="AR125">
        <v>20</v>
      </c>
      <c r="AS125" t="str" cm="1">
        <f t="array" ref="AS125">_xlfn.IFS(
AR125 &lt;=1,"New Employee",
AR125 &lt;=3, "Early Career",
AR125 &lt;=7, "Experienced",
TRUE, "Veteran")</f>
        <v>Veteran</v>
      </c>
      <c r="AT125">
        <v>18</v>
      </c>
      <c r="AU125">
        <v>15</v>
      </c>
      <c r="AV125" t="str" cm="1">
        <f t="array" ref="AV125">_xlfn.IFS(
AU125=0,"Recently Promoted",
AU125&lt;=3, "Normal",
TRUE, "Long Time No Promotion")</f>
        <v>Long Time No Promotion</v>
      </c>
      <c r="AW125">
        <v>15</v>
      </c>
      <c r="AX125">
        <f>IF(COUNTIF(L125:$L$1471,L125)&gt;1,1,0)</f>
        <v>0</v>
      </c>
      <c r="BA125">
        <f t="shared" si="13"/>
        <v>0</v>
      </c>
      <c r="BC125">
        <f t="shared" si="14"/>
        <v>0</v>
      </c>
      <c r="BE125">
        <f t="shared" si="8"/>
        <v>0</v>
      </c>
      <c r="BG125">
        <f t="shared" si="9"/>
        <v>0</v>
      </c>
      <c r="BI125">
        <f t="shared" si="10"/>
        <v>0</v>
      </c>
      <c r="BR125" t="str" cm="1">
        <f t="array" ref="BR125">_xlfn.IFS(
A125&lt;=25,"18-25",
A125&lt;=35,"26-35",
A125&lt;=45,"36-45",
A125&lt;=59,"46-59",
TRUE,"60+")</f>
        <v>46-59</v>
      </c>
      <c r="BX125" t="b">
        <f t="shared" si="11"/>
        <v>1</v>
      </c>
      <c r="BY125" t="b">
        <f t="shared" si="12"/>
        <v>1</v>
      </c>
      <c r="BZ125" t="b">
        <f t="shared" si="15"/>
        <v>1</v>
      </c>
      <c r="CA125">
        <f>IF(tblemployee[[#This Row],[Attrition]]="Yes",1,0)</f>
        <v>0</v>
      </c>
      <c r="CB125">
        <f>IF(tblemployee[[#This Row],[OverTime]]="Yes",1,0)</f>
        <v>0</v>
      </c>
    </row>
    <row r="126" spans="1:80" hidden="1">
      <c r="A126">
        <v>31</v>
      </c>
      <c r="B126" t="s">
        <v>35</v>
      </c>
      <c r="C126" t="s">
        <v>36</v>
      </c>
      <c r="D126">
        <v>249</v>
      </c>
      <c r="E126" t="s">
        <v>37</v>
      </c>
      <c r="F126">
        <v>6</v>
      </c>
      <c r="G126" t="str" cm="1">
        <f t="array" ref="G126">_xlfn.IFS(
F126 &lt;= 10, "Near",
F126 &lt;= 20, "Far",
TRUE, "Very Far")</f>
        <v>Near</v>
      </c>
      <c r="H126">
        <v>4</v>
      </c>
      <c r="I126" t="str">
        <f>_xlfn.XLOOKUP(H126,Lookup!C:C,Lookup!D:D)</f>
        <v>Master</v>
      </c>
      <c r="J126" t="s">
        <v>38</v>
      </c>
      <c r="K126">
        <v>1</v>
      </c>
      <c r="L126">
        <v>163</v>
      </c>
      <c r="M126">
        <v>2</v>
      </c>
      <c r="N126" t="str">
        <f>_xlfn.XLOOKUP(M126,Lookup!E:E,Lookup!F:F)</f>
        <v>Medium</v>
      </c>
      <c r="O126" t="s">
        <v>46</v>
      </c>
      <c r="P126">
        <v>76</v>
      </c>
      <c r="Q126">
        <v>1</v>
      </c>
      <c r="R126" t="str">
        <f>_xlfn.XLOOKUP(Q126,Lookup!G:G,Lookup!H:H)</f>
        <v>Low</v>
      </c>
      <c r="S126">
        <v>2</v>
      </c>
      <c r="T126" s="7" t="str">
        <f>_xlfn.XLOOKUP(S126,Lookup!A:A,Lookup!B:B)</f>
        <v>Junior</v>
      </c>
      <c r="U126" t="s">
        <v>40</v>
      </c>
      <c r="V126">
        <v>3</v>
      </c>
      <c r="W126" t="str">
        <f>_xlfn.XLOOKUP(V126,Lookup!I:I,Lookup!J:J)</f>
        <v>High</v>
      </c>
      <c r="X126" t="s">
        <v>48</v>
      </c>
      <c r="Y126">
        <v>6172</v>
      </c>
      <c r="Z126" t="str" cm="1">
        <f t="array" ref="Z126">_xlfn.IFS(Y126&lt;3000,"Low",Y126&lt;7000,"Medium",TRUE,"High")</f>
        <v>Medium</v>
      </c>
      <c r="AA126">
        <v>20739</v>
      </c>
      <c r="AB126">
        <v>4</v>
      </c>
      <c r="AC126" t="s">
        <v>42</v>
      </c>
      <c r="AD126" t="s">
        <v>35</v>
      </c>
      <c r="AE126">
        <v>18</v>
      </c>
      <c r="AF126">
        <v>3</v>
      </c>
      <c r="AG126" t="str">
        <f>_xlfn.XLOOKUP(AF126,Lookup!K:K,Lookup!L:L)</f>
        <v>Meet Expect</v>
      </c>
      <c r="AH126">
        <v>2</v>
      </c>
      <c r="AI126" t="str">
        <f>LOOKUP(AH126,Lookup!M:M,Lookup!N:N)</f>
        <v>Medium</v>
      </c>
      <c r="AJ126">
        <v>80</v>
      </c>
      <c r="AK126">
        <v>0</v>
      </c>
      <c r="AL126" t="str">
        <f>_xlfn.XLOOKUP(AK126,Lookup!O:O,Lookup!P:P)</f>
        <v>None</v>
      </c>
      <c r="AM126">
        <v>12</v>
      </c>
      <c r="AN126" t="str" cm="1">
        <f t="array" ref="AN126">_xlfn.IFS(
AM126&lt;=5,"0-5",
AM126&lt;=10,"6-10",
AM126&lt;=20,"11-20",
TRUE,"20+")</f>
        <v>11-20</v>
      </c>
      <c r="AO126">
        <v>3</v>
      </c>
      <c r="AP126">
        <v>2</v>
      </c>
      <c r="AQ126" t="str">
        <f>_xlfn.XLOOKUP(AP126,Lookup!Q:Q,Lookup!R:R)</f>
        <v>Good</v>
      </c>
      <c r="AR126">
        <v>7</v>
      </c>
      <c r="AS126" t="str" cm="1">
        <f t="array" ref="AS126">_xlfn.IFS(
AR126 &lt;=1,"New Employee",
AR126 &lt;=3, "Early Career",
AR126 &lt;=7, "Experienced",
TRUE, "Veteran")</f>
        <v>Experienced</v>
      </c>
      <c r="AT126">
        <v>7</v>
      </c>
      <c r="AU126">
        <v>7</v>
      </c>
      <c r="AV126" t="str" cm="1">
        <f t="array" ref="AV126">_xlfn.IFS(
AU126=0,"Recently Promoted",
AU126&lt;=3, "Normal",
TRUE, "Long Time No Promotion")</f>
        <v>Long Time No Promotion</v>
      </c>
      <c r="AW126">
        <v>7</v>
      </c>
      <c r="AX126">
        <f>IF(COUNTIF(L126:$L$1471,L126)&gt;1,1,0)</f>
        <v>0</v>
      </c>
      <c r="BA126">
        <f t="shared" si="13"/>
        <v>0</v>
      </c>
      <c r="BC126">
        <f t="shared" si="14"/>
        <v>0</v>
      </c>
      <c r="BE126">
        <f t="shared" si="8"/>
        <v>0</v>
      </c>
      <c r="BG126">
        <f t="shared" si="9"/>
        <v>0</v>
      </c>
      <c r="BI126">
        <f t="shared" si="10"/>
        <v>0</v>
      </c>
      <c r="BR126" t="str" cm="1">
        <f t="array" ref="BR126">_xlfn.IFS(
A126&lt;=25,"18-25",
A126&lt;=35,"26-35",
A126&lt;=45,"36-45",
A126&lt;=59,"46-59",
TRUE,"60+")</f>
        <v>26-35</v>
      </c>
      <c r="BX126" t="b">
        <f t="shared" si="11"/>
        <v>1</v>
      </c>
      <c r="BY126" t="b">
        <f t="shared" si="12"/>
        <v>1</v>
      </c>
      <c r="BZ126" t="b">
        <f t="shared" si="15"/>
        <v>1</v>
      </c>
      <c r="CA126">
        <f>IF(tblemployee[[#This Row],[Attrition]]="Yes",1,0)</f>
        <v>1</v>
      </c>
      <c r="CB126">
        <f>IF(tblemployee[[#This Row],[OverTime]]="Yes",1,0)</f>
        <v>1</v>
      </c>
    </row>
    <row r="127" spans="1:80" hidden="1">
      <c r="A127">
        <v>26</v>
      </c>
      <c r="B127" t="s">
        <v>43</v>
      </c>
      <c r="C127" t="s">
        <v>36</v>
      </c>
      <c r="D127">
        <v>841</v>
      </c>
      <c r="E127" t="s">
        <v>45</v>
      </c>
      <c r="F127">
        <v>6</v>
      </c>
      <c r="G127" t="str" cm="1">
        <f t="array" ref="G127">_xlfn.IFS(
F127 &lt;= 10, "Near",
F127 &lt;= 20, "Far",
TRUE, "Very Far")</f>
        <v>Near</v>
      </c>
      <c r="H127">
        <v>3</v>
      </c>
      <c r="I127" t="str">
        <f>_xlfn.XLOOKUP(H127,Lookup!C:C,Lookup!D:D)</f>
        <v>Bachelor</v>
      </c>
      <c r="J127" t="s">
        <v>49</v>
      </c>
      <c r="K127">
        <v>1</v>
      </c>
      <c r="L127">
        <v>164</v>
      </c>
      <c r="M127">
        <v>3</v>
      </c>
      <c r="N127" t="str">
        <f>_xlfn.XLOOKUP(M127,Lookup!E:E,Lookup!F:F)</f>
        <v>High</v>
      </c>
      <c r="O127" t="s">
        <v>39</v>
      </c>
      <c r="P127">
        <v>46</v>
      </c>
      <c r="Q127">
        <v>2</v>
      </c>
      <c r="R127" t="str">
        <f>_xlfn.XLOOKUP(Q127,Lookup!G:G,Lookup!H:H)</f>
        <v>Medium</v>
      </c>
      <c r="S127">
        <v>1</v>
      </c>
      <c r="T127" s="7" t="str">
        <f>_xlfn.XLOOKUP(S127,Lookup!A:A,Lookup!B:B)</f>
        <v>Entry Level</v>
      </c>
      <c r="U127" t="s">
        <v>47</v>
      </c>
      <c r="V127">
        <v>2</v>
      </c>
      <c r="W127" t="str">
        <f>_xlfn.XLOOKUP(V127,Lookup!I:I,Lookup!J:J)</f>
        <v>Medium</v>
      </c>
      <c r="X127" t="s">
        <v>48</v>
      </c>
      <c r="Y127">
        <v>2368</v>
      </c>
      <c r="Z127" t="str" cm="1">
        <f t="array" ref="Z127">_xlfn.IFS(Y127&lt;3000,"Low",Y127&lt;7000,"Medium",TRUE,"High")</f>
        <v>Low</v>
      </c>
      <c r="AA127">
        <v>23300</v>
      </c>
      <c r="AB127">
        <v>1</v>
      </c>
      <c r="AC127" t="s">
        <v>42</v>
      </c>
      <c r="AD127" t="s">
        <v>43</v>
      </c>
      <c r="AE127">
        <v>19</v>
      </c>
      <c r="AF127">
        <v>3</v>
      </c>
      <c r="AG127" t="str">
        <f>_xlfn.XLOOKUP(AF127,Lookup!K:K,Lookup!L:L)</f>
        <v>Meet Expect</v>
      </c>
      <c r="AH127">
        <v>3</v>
      </c>
      <c r="AI127" t="str">
        <f>LOOKUP(AH127,Lookup!M:M,Lookup!N:N)</f>
        <v>High</v>
      </c>
      <c r="AJ127">
        <v>80</v>
      </c>
      <c r="AK127">
        <v>0</v>
      </c>
      <c r="AL127" t="str">
        <f>_xlfn.XLOOKUP(AK127,Lookup!O:O,Lookup!P:P)</f>
        <v>None</v>
      </c>
      <c r="AM127">
        <v>5</v>
      </c>
      <c r="AN127" t="str" cm="1">
        <f t="array" ref="AN127">_xlfn.IFS(
AM127&lt;=5,"0-5",
AM127&lt;=10,"6-10",
AM127&lt;=20,"11-20",
TRUE,"20+")</f>
        <v>0-5</v>
      </c>
      <c r="AO127">
        <v>3</v>
      </c>
      <c r="AP127">
        <v>2</v>
      </c>
      <c r="AQ127" t="str">
        <f>_xlfn.XLOOKUP(AP127,Lookup!Q:Q,Lookup!R:R)</f>
        <v>Good</v>
      </c>
      <c r="AR127">
        <v>5</v>
      </c>
      <c r="AS127" t="str" cm="1">
        <f t="array" ref="AS127">_xlfn.IFS(
AR127 &lt;=1,"New Employee",
AR127 &lt;=3, "Early Career",
AR127 &lt;=7, "Experienced",
TRUE, "Veteran")</f>
        <v>Experienced</v>
      </c>
      <c r="AT127">
        <v>4</v>
      </c>
      <c r="AU127">
        <v>4</v>
      </c>
      <c r="AV127" t="str" cm="1">
        <f t="array" ref="AV127">_xlfn.IFS(
AU127=0,"Recently Promoted",
AU127&lt;=3, "Normal",
TRUE, "Long Time No Promotion")</f>
        <v>Long Time No Promotion</v>
      </c>
      <c r="AW127">
        <v>3</v>
      </c>
      <c r="AX127">
        <f>IF(COUNTIF(L127:$L$1471,L127)&gt;1,1,0)</f>
        <v>0</v>
      </c>
      <c r="BA127">
        <f t="shared" si="13"/>
        <v>0</v>
      </c>
      <c r="BC127">
        <f t="shared" si="14"/>
        <v>0</v>
      </c>
      <c r="BE127">
        <f t="shared" si="8"/>
        <v>0</v>
      </c>
      <c r="BG127">
        <f t="shared" si="9"/>
        <v>0</v>
      </c>
      <c r="BI127">
        <f t="shared" si="10"/>
        <v>0</v>
      </c>
      <c r="BR127" t="str" cm="1">
        <f t="array" ref="BR127">_xlfn.IFS(
A127&lt;=25,"18-25",
A127&lt;=35,"26-35",
A127&lt;=45,"36-45",
A127&lt;=59,"46-59",
TRUE,"60+")</f>
        <v>26-35</v>
      </c>
      <c r="BX127" t="b">
        <f t="shared" si="11"/>
        <v>1</v>
      </c>
      <c r="BY127" t="b">
        <f t="shared" si="12"/>
        <v>1</v>
      </c>
      <c r="BZ127" t="b">
        <f t="shared" si="15"/>
        <v>1</v>
      </c>
      <c r="CA127">
        <f>IF(tblemployee[[#This Row],[Attrition]]="Yes",1,0)</f>
        <v>0</v>
      </c>
      <c r="CB127">
        <f>IF(tblemployee[[#This Row],[OverTime]]="Yes",1,0)</f>
        <v>0</v>
      </c>
    </row>
    <row r="128" spans="1:80" hidden="1">
      <c r="A128">
        <v>58</v>
      </c>
      <c r="B128" t="s">
        <v>35</v>
      </c>
      <c r="C128" t="s">
        <v>36</v>
      </c>
      <c r="D128">
        <v>147</v>
      </c>
      <c r="E128" t="s">
        <v>45</v>
      </c>
      <c r="F128">
        <v>23</v>
      </c>
      <c r="G128" t="str" cm="1">
        <f t="array" ref="G128">_xlfn.IFS(
F128 &lt;= 10, "Near",
F128 &lt;= 20, "Far",
TRUE, "Very Far")</f>
        <v>Very Far</v>
      </c>
      <c r="H128">
        <v>4</v>
      </c>
      <c r="I128" t="str">
        <f>_xlfn.XLOOKUP(H128,Lookup!C:C,Lookup!D:D)</f>
        <v>Master</v>
      </c>
      <c r="J128" t="s">
        <v>51</v>
      </c>
      <c r="K128">
        <v>1</v>
      </c>
      <c r="L128">
        <v>165</v>
      </c>
      <c r="M128">
        <v>4</v>
      </c>
      <c r="N128" t="str">
        <f>_xlfn.XLOOKUP(M128,Lookup!E:E,Lookup!F:F)</f>
        <v>Very High</v>
      </c>
      <c r="O128" t="s">
        <v>39</v>
      </c>
      <c r="P128">
        <v>94</v>
      </c>
      <c r="Q128">
        <v>3</v>
      </c>
      <c r="R128" t="str">
        <f>_xlfn.XLOOKUP(Q128,Lookup!G:G,Lookup!H:H)</f>
        <v>High</v>
      </c>
      <c r="S128">
        <v>3</v>
      </c>
      <c r="T128" s="7" t="str">
        <f>_xlfn.XLOOKUP(S128,Lookup!A:A,Lookup!B:B)</f>
        <v>Senior</v>
      </c>
      <c r="U128" t="s">
        <v>54</v>
      </c>
      <c r="V128">
        <v>4</v>
      </c>
      <c r="W128" t="str">
        <f>_xlfn.XLOOKUP(V128,Lookup!I:I,Lookup!J:J)</f>
        <v>Very High</v>
      </c>
      <c r="X128" t="s">
        <v>48</v>
      </c>
      <c r="Y128">
        <v>10312</v>
      </c>
      <c r="Z128" t="str" cm="1">
        <f t="array" ref="Z128">_xlfn.IFS(Y128&lt;3000,"Low",Y128&lt;7000,"Medium",TRUE,"High")</f>
        <v>High</v>
      </c>
      <c r="AA128">
        <v>3465</v>
      </c>
      <c r="AB128">
        <v>1</v>
      </c>
      <c r="AC128" t="s">
        <v>42</v>
      </c>
      <c r="AD128" t="s">
        <v>43</v>
      </c>
      <c r="AE128">
        <v>12</v>
      </c>
      <c r="AF128">
        <v>3</v>
      </c>
      <c r="AG128" t="str">
        <f>_xlfn.XLOOKUP(AF128,Lookup!K:K,Lookup!L:L)</f>
        <v>Meet Expect</v>
      </c>
      <c r="AH128">
        <v>4</v>
      </c>
      <c r="AI128" t="str">
        <f>LOOKUP(AH128,Lookup!M:M,Lookup!N:N)</f>
        <v>Very High</v>
      </c>
      <c r="AJ128">
        <v>80</v>
      </c>
      <c r="AK128">
        <v>1</v>
      </c>
      <c r="AL128" t="str">
        <f>_xlfn.XLOOKUP(AK128,Lookup!O:O,Lookup!P:P)</f>
        <v>Basic</v>
      </c>
      <c r="AM128">
        <v>40</v>
      </c>
      <c r="AN128" t="str" cm="1">
        <f t="array" ref="AN128">_xlfn.IFS(
AM128&lt;=5,"0-5",
AM128&lt;=10,"6-10",
AM128&lt;=20,"11-20",
TRUE,"20+")</f>
        <v>20+</v>
      </c>
      <c r="AO128">
        <v>3</v>
      </c>
      <c r="AP128">
        <v>2</v>
      </c>
      <c r="AQ128" t="str">
        <f>_xlfn.XLOOKUP(AP128,Lookup!Q:Q,Lookup!R:R)</f>
        <v>Good</v>
      </c>
      <c r="AR128">
        <v>40</v>
      </c>
      <c r="AS128" t="str" cm="1">
        <f t="array" ref="AS128">_xlfn.IFS(
AR128 &lt;=1,"New Employee",
AR128 &lt;=3, "Early Career",
AR128 &lt;=7, "Experienced",
TRUE, "Veteran")</f>
        <v>Veteran</v>
      </c>
      <c r="AT128">
        <v>10</v>
      </c>
      <c r="AU128">
        <v>15</v>
      </c>
      <c r="AV128" t="str" cm="1">
        <f t="array" ref="AV128">_xlfn.IFS(
AU128=0,"Recently Promoted",
AU128&lt;=3, "Normal",
TRUE, "Long Time No Promotion")</f>
        <v>Long Time No Promotion</v>
      </c>
      <c r="AW128">
        <v>6</v>
      </c>
      <c r="AX128">
        <f>IF(COUNTIF(L128:$L$1471,L128)&gt;1,1,0)</f>
        <v>0</v>
      </c>
      <c r="BA128">
        <f t="shared" si="13"/>
        <v>0</v>
      </c>
      <c r="BC128">
        <f t="shared" si="14"/>
        <v>0</v>
      </c>
      <c r="BE128">
        <f t="shared" si="8"/>
        <v>0</v>
      </c>
      <c r="BG128">
        <f t="shared" si="9"/>
        <v>0</v>
      </c>
      <c r="BI128">
        <f t="shared" si="10"/>
        <v>0</v>
      </c>
      <c r="BR128" t="str" cm="1">
        <f t="array" ref="BR128">_xlfn.IFS(
A128&lt;=25,"18-25",
A128&lt;=35,"26-35",
A128&lt;=45,"36-45",
A128&lt;=59,"46-59",
TRUE,"60+")</f>
        <v>46-59</v>
      </c>
      <c r="BX128" t="b">
        <f t="shared" si="11"/>
        <v>1</v>
      </c>
      <c r="BY128" t="b">
        <f t="shared" si="12"/>
        <v>1</v>
      </c>
      <c r="BZ128" t="b">
        <f t="shared" si="15"/>
        <v>1</v>
      </c>
      <c r="CA128">
        <f>IF(tblemployee[[#This Row],[Attrition]]="Yes",1,0)</f>
        <v>1</v>
      </c>
      <c r="CB128">
        <f>IF(tblemployee[[#This Row],[OverTime]]="Yes",1,0)</f>
        <v>0</v>
      </c>
    </row>
    <row r="129" spans="1:80" hidden="1">
      <c r="A129">
        <v>19</v>
      </c>
      <c r="B129" t="s">
        <v>35</v>
      </c>
      <c r="C129" t="s">
        <v>36</v>
      </c>
      <c r="D129">
        <v>528</v>
      </c>
      <c r="E129" t="s">
        <v>37</v>
      </c>
      <c r="F129">
        <v>22</v>
      </c>
      <c r="G129" t="str" cm="1">
        <f t="array" ref="G129">_xlfn.IFS(
F129 &lt;= 10, "Near",
F129 &lt;= 20, "Far",
TRUE, "Very Far")</f>
        <v>Very Far</v>
      </c>
      <c r="H129">
        <v>1</v>
      </c>
      <c r="I129" t="str">
        <f>_xlfn.XLOOKUP(H129,Lookup!C:C,Lookup!D:D)</f>
        <v>Below College</v>
      </c>
      <c r="J129" t="s">
        <v>59</v>
      </c>
      <c r="K129">
        <v>1</v>
      </c>
      <c r="L129">
        <v>167</v>
      </c>
      <c r="M129">
        <v>4</v>
      </c>
      <c r="N129" t="str">
        <f>_xlfn.XLOOKUP(M129,Lookup!E:E,Lookup!F:F)</f>
        <v>Very High</v>
      </c>
      <c r="O129" t="s">
        <v>46</v>
      </c>
      <c r="P129">
        <v>50</v>
      </c>
      <c r="Q129">
        <v>3</v>
      </c>
      <c r="R129" t="str">
        <f>_xlfn.XLOOKUP(Q129,Lookup!G:G,Lookup!H:H)</f>
        <v>High</v>
      </c>
      <c r="S129">
        <v>1</v>
      </c>
      <c r="T129" s="7" t="str">
        <f>_xlfn.XLOOKUP(S129,Lookup!A:A,Lookup!B:B)</f>
        <v>Entry Level</v>
      </c>
      <c r="U129" t="s">
        <v>57</v>
      </c>
      <c r="V129">
        <v>3</v>
      </c>
      <c r="W129" t="str">
        <f>_xlfn.XLOOKUP(V129,Lookup!I:I,Lookup!J:J)</f>
        <v>High</v>
      </c>
      <c r="X129" t="s">
        <v>41</v>
      </c>
      <c r="Y129">
        <v>1675</v>
      </c>
      <c r="Z129" t="str" cm="1">
        <f t="array" ref="Z129">_xlfn.IFS(Y129&lt;3000,"Low",Y129&lt;7000,"Medium",TRUE,"High")</f>
        <v>Low</v>
      </c>
      <c r="AA129">
        <v>26820</v>
      </c>
      <c r="AB129">
        <v>1</v>
      </c>
      <c r="AC129" t="s">
        <v>42</v>
      </c>
      <c r="AD129" t="s">
        <v>35</v>
      </c>
      <c r="AE129">
        <v>19</v>
      </c>
      <c r="AF129">
        <v>3</v>
      </c>
      <c r="AG129" t="str">
        <f>_xlfn.XLOOKUP(AF129,Lookup!K:K,Lookup!L:L)</f>
        <v>Meet Expect</v>
      </c>
      <c r="AH129">
        <v>4</v>
      </c>
      <c r="AI129" t="str">
        <f>LOOKUP(AH129,Lookup!M:M,Lookup!N:N)</f>
        <v>Very High</v>
      </c>
      <c r="AJ129">
        <v>80</v>
      </c>
      <c r="AK129">
        <v>0</v>
      </c>
      <c r="AL129" t="str">
        <f>_xlfn.XLOOKUP(AK129,Lookup!O:O,Lookup!P:P)</f>
        <v>None</v>
      </c>
      <c r="AM129">
        <v>0</v>
      </c>
      <c r="AN129" t="str" cm="1">
        <f t="array" ref="AN129">_xlfn.IFS(
AM129&lt;=5,"0-5",
AM129&lt;=10,"6-10",
AM129&lt;=20,"11-20",
TRUE,"20+")</f>
        <v>0-5</v>
      </c>
      <c r="AO129">
        <v>2</v>
      </c>
      <c r="AP129">
        <v>2</v>
      </c>
      <c r="AQ129" t="str">
        <f>_xlfn.XLOOKUP(AP129,Lookup!Q:Q,Lookup!R:R)</f>
        <v>Good</v>
      </c>
      <c r="AR129">
        <v>0</v>
      </c>
      <c r="AS129" t="str" cm="1">
        <f t="array" ref="AS129">_xlfn.IFS(
AR129 &lt;=1,"New Employee",
AR129 &lt;=3, "Early Career",
AR129 &lt;=7, "Experienced",
TRUE, "Veteran")</f>
        <v>New Employee</v>
      </c>
      <c r="AT129">
        <v>0</v>
      </c>
      <c r="AU129">
        <v>0</v>
      </c>
      <c r="AV129" t="str" cm="1">
        <f t="array" ref="AV129">_xlfn.IFS(
AU129=0,"Recently Promoted",
AU129&lt;=3, "Normal",
TRUE, "Long Time No Promotion")</f>
        <v>Recently Promoted</v>
      </c>
      <c r="AW129">
        <v>0</v>
      </c>
      <c r="AX129">
        <f>IF(COUNTIF(L129:$L$1471,L129)&gt;1,1,0)</f>
        <v>0</v>
      </c>
      <c r="BA129">
        <f t="shared" si="13"/>
        <v>0</v>
      </c>
      <c r="BC129">
        <f t="shared" si="14"/>
        <v>0</v>
      </c>
      <c r="BE129">
        <f t="shared" si="8"/>
        <v>0</v>
      </c>
      <c r="BG129">
        <f t="shared" si="9"/>
        <v>0</v>
      </c>
      <c r="BI129">
        <f t="shared" si="10"/>
        <v>0</v>
      </c>
      <c r="BR129" t="str" cm="1">
        <f t="array" ref="BR129">_xlfn.IFS(
A129&lt;=25,"18-25",
A129&lt;=35,"26-35",
A129&lt;=45,"36-45",
A129&lt;=59,"46-59",
TRUE,"60+")</f>
        <v>18-25</v>
      </c>
      <c r="BX129" t="b">
        <f t="shared" si="11"/>
        <v>1</v>
      </c>
      <c r="BY129" t="b">
        <f t="shared" si="12"/>
        <v>1</v>
      </c>
      <c r="BZ129" t="b">
        <f t="shared" si="15"/>
        <v>1</v>
      </c>
      <c r="CA129">
        <f>IF(tblemployee[[#This Row],[Attrition]]="Yes",1,0)</f>
        <v>1</v>
      </c>
      <c r="CB129">
        <f>IF(tblemployee[[#This Row],[OverTime]]="Yes",1,0)</f>
        <v>1</v>
      </c>
    </row>
    <row r="130" spans="1:80" hidden="1">
      <c r="A130">
        <v>22</v>
      </c>
      <c r="B130" t="s">
        <v>43</v>
      </c>
      <c r="C130" t="s">
        <v>36</v>
      </c>
      <c r="D130">
        <v>594</v>
      </c>
      <c r="E130" t="s">
        <v>45</v>
      </c>
      <c r="F130">
        <v>2</v>
      </c>
      <c r="G130" t="str" cm="1">
        <f t="array" ref="G130">_xlfn.IFS(
F130 &lt;= 10, "Near",
F130 &lt;= 20, "Far",
TRUE, "Very Far")</f>
        <v>Near</v>
      </c>
      <c r="H130">
        <v>1</v>
      </c>
      <c r="I130" t="str">
        <f>_xlfn.XLOOKUP(H130,Lookup!C:C,Lookup!D:D)</f>
        <v>Below College</v>
      </c>
      <c r="J130" t="s">
        <v>60</v>
      </c>
      <c r="K130">
        <v>1</v>
      </c>
      <c r="L130">
        <v>169</v>
      </c>
      <c r="M130">
        <v>3</v>
      </c>
      <c r="N130" t="str">
        <f>_xlfn.XLOOKUP(M130,Lookup!E:E,Lookup!F:F)</f>
        <v>High</v>
      </c>
      <c r="O130" t="s">
        <v>46</v>
      </c>
      <c r="P130">
        <v>100</v>
      </c>
      <c r="Q130">
        <v>3</v>
      </c>
      <c r="R130" t="str">
        <f>_xlfn.XLOOKUP(Q130,Lookup!G:G,Lookup!H:H)</f>
        <v>High</v>
      </c>
      <c r="S130">
        <v>1</v>
      </c>
      <c r="T130" s="7" t="str">
        <f>_xlfn.XLOOKUP(S130,Lookup!A:A,Lookup!B:B)</f>
        <v>Entry Level</v>
      </c>
      <c r="U130" t="s">
        <v>50</v>
      </c>
      <c r="V130">
        <v>4</v>
      </c>
      <c r="W130" t="str">
        <f>_xlfn.XLOOKUP(V130,Lookup!I:I,Lookup!J:J)</f>
        <v>Very High</v>
      </c>
      <c r="X130" t="s">
        <v>48</v>
      </c>
      <c r="Y130">
        <v>2523</v>
      </c>
      <c r="Z130" t="str" cm="1">
        <f t="array" ref="Z130">_xlfn.IFS(Y130&lt;3000,"Low",Y130&lt;7000,"Medium",TRUE,"High")</f>
        <v>Low</v>
      </c>
      <c r="AA130">
        <v>19299</v>
      </c>
      <c r="AB130">
        <v>0</v>
      </c>
      <c r="AC130" t="s">
        <v>42</v>
      </c>
      <c r="AD130" t="s">
        <v>43</v>
      </c>
      <c r="AE130">
        <v>14</v>
      </c>
      <c r="AF130">
        <v>3</v>
      </c>
      <c r="AG130" t="str">
        <f>_xlfn.XLOOKUP(AF130,Lookup!K:K,Lookup!L:L)</f>
        <v>Meet Expect</v>
      </c>
      <c r="AH130">
        <v>3</v>
      </c>
      <c r="AI130" t="str">
        <f>LOOKUP(AH130,Lookup!M:M,Lookup!N:N)</f>
        <v>High</v>
      </c>
      <c r="AJ130">
        <v>80</v>
      </c>
      <c r="AK130">
        <v>1</v>
      </c>
      <c r="AL130" t="str">
        <f>_xlfn.XLOOKUP(AK130,Lookup!O:O,Lookup!P:P)</f>
        <v>Basic</v>
      </c>
      <c r="AM130">
        <v>3</v>
      </c>
      <c r="AN130" t="str" cm="1">
        <f t="array" ref="AN130">_xlfn.IFS(
AM130&lt;=5,"0-5",
AM130&lt;=10,"6-10",
AM130&lt;=20,"11-20",
TRUE,"20+")</f>
        <v>0-5</v>
      </c>
      <c r="AO130">
        <v>2</v>
      </c>
      <c r="AP130">
        <v>3</v>
      </c>
      <c r="AQ130" t="str">
        <f>_xlfn.XLOOKUP(AP130,Lookup!Q:Q,Lookup!R:R)</f>
        <v>Better</v>
      </c>
      <c r="AR130">
        <v>2</v>
      </c>
      <c r="AS130" t="str" cm="1">
        <f t="array" ref="AS130">_xlfn.IFS(
AR130 &lt;=1,"New Employee",
AR130 &lt;=3, "Early Career",
AR130 &lt;=7, "Experienced",
TRUE, "Veteran")</f>
        <v>Early Career</v>
      </c>
      <c r="AT130">
        <v>1</v>
      </c>
      <c r="AU130">
        <v>2</v>
      </c>
      <c r="AV130" t="str" cm="1">
        <f t="array" ref="AV130">_xlfn.IFS(
AU130=0,"Recently Promoted",
AU130&lt;=3, "Normal",
TRUE, "Long Time No Promotion")</f>
        <v>Normal</v>
      </c>
      <c r="AW130">
        <v>1</v>
      </c>
      <c r="AX130">
        <f>IF(COUNTIF(L130:$L$1471,L130)&gt;1,1,0)</f>
        <v>0</v>
      </c>
      <c r="BA130">
        <f t="shared" si="13"/>
        <v>0</v>
      </c>
      <c r="BC130">
        <f t="shared" si="14"/>
        <v>0</v>
      </c>
      <c r="BE130">
        <f t="shared" ref="BE130:BE193" si="16">IF(BD130=J130,1,0)</f>
        <v>0</v>
      </c>
      <c r="BG130">
        <f t="shared" ref="BG130:BG193" si="17">IF(BF130=E130,1,0)</f>
        <v>0</v>
      </c>
      <c r="BI130">
        <f t="shared" ref="BI130:BI193" si="18">IF(C130=BH130,1,0)</f>
        <v>0</v>
      </c>
      <c r="BR130" t="str" cm="1">
        <f t="array" ref="BR130">_xlfn.IFS(
A130&lt;=25,"18-25",
A130&lt;=35,"26-35",
A130&lt;=45,"36-45",
A130&lt;=59,"46-59",
TRUE,"60+")</f>
        <v>18-25</v>
      </c>
      <c r="BX130" t="b">
        <f t="shared" ref="BX130:BX193" si="19">AND(ISNUMBER(A130),ISNUMBER(D130),ISNUMBER(A130),ISNUMBER(F130),ISNUMBER(H130),ISNUMBER(K130),ISNUMBER(L130),ISNUMBER(M130),ISNUMBER(P130),ISNUMBER(Q130),ISNUMBER(S130),ISNUMBER(V130),ISNUMBER(Y130),ISNUMBER(AA130),ISNUMBER(AB130))</f>
        <v>1</v>
      </c>
      <c r="BY130" t="b">
        <f t="shared" ref="BY130:BY193" si="20">AND(ISNUMBER(A130),ISNUMBER(D130),ISNUMBER(A130),ISNUMBER(F130),ISNUMBER(H130),ISNUMBER(K130),ISNUMBER(L130),ISNUMBER(M130),ISNUMBER(P130),ISNUMBER(Q130),ISNUMBER(S130),ISNUMBER(V130),ISNUMBER(Y130),ISNUMBER(AA130),ISNUMBER(AB130))&gt;0</f>
        <v>1</v>
      </c>
      <c r="BZ130" t="b">
        <f t="shared" si="15"/>
        <v>1</v>
      </c>
      <c r="CA130">
        <f>IF(tblemployee[[#This Row],[Attrition]]="Yes",1,0)</f>
        <v>0</v>
      </c>
      <c r="CB130">
        <f>IF(tblemployee[[#This Row],[OverTime]]="Yes",1,0)</f>
        <v>0</v>
      </c>
    </row>
    <row r="131" spans="1:80" hidden="1">
      <c r="A131">
        <v>49</v>
      </c>
      <c r="B131" t="s">
        <v>43</v>
      </c>
      <c r="C131" t="s">
        <v>36</v>
      </c>
      <c r="D131">
        <v>470</v>
      </c>
      <c r="E131" t="s">
        <v>45</v>
      </c>
      <c r="F131">
        <v>20</v>
      </c>
      <c r="G131" t="str" cm="1">
        <f t="array" ref="G131">_xlfn.IFS(
F131 &lt;= 10, "Near",
F131 &lt;= 20, "Far",
TRUE, "Very Far")</f>
        <v>Far</v>
      </c>
      <c r="H131">
        <v>4</v>
      </c>
      <c r="I131" t="str">
        <f>_xlfn.XLOOKUP(H131,Lookup!C:C,Lookup!D:D)</f>
        <v>Master</v>
      </c>
      <c r="J131" t="s">
        <v>51</v>
      </c>
      <c r="K131">
        <v>1</v>
      </c>
      <c r="L131">
        <v>170</v>
      </c>
      <c r="M131">
        <v>3</v>
      </c>
      <c r="N131" t="str">
        <f>_xlfn.XLOOKUP(M131,Lookup!E:E,Lookup!F:F)</f>
        <v>High</v>
      </c>
      <c r="O131" t="s">
        <v>39</v>
      </c>
      <c r="P131">
        <v>96</v>
      </c>
      <c r="Q131">
        <v>3</v>
      </c>
      <c r="R131" t="str">
        <f>_xlfn.XLOOKUP(Q131,Lookup!G:G,Lookup!H:H)</f>
        <v>High</v>
      </c>
      <c r="S131">
        <v>2</v>
      </c>
      <c r="T131" s="7" t="str">
        <f>_xlfn.XLOOKUP(S131,Lookup!A:A,Lookup!B:B)</f>
        <v>Junior</v>
      </c>
      <c r="U131" t="s">
        <v>53</v>
      </c>
      <c r="V131">
        <v>1</v>
      </c>
      <c r="W131" t="str">
        <f>_xlfn.XLOOKUP(V131,Lookup!I:I,Lookup!J:J)</f>
        <v>Low</v>
      </c>
      <c r="X131" t="s">
        <v>48</v>
      </c>
      <c r="Y131">
        <v>6567</v>
      </c>
      <c r="Z131" t="str" cm="1">
        <f t="array" ref="Z131">_xlfn.IFS(Y131&lt;3000,"Low",Y131&lt;7000,"Medium",TRUE,"High")</f>
        <v>Medium</v>
      </c>
      <c r="AA131">
        <v>5549</v>
      </c>
      <c r="AB131">
        <v>1</v>
      </c>
      <c r="AC131" t="s">
        <v>42</v>
      </c>
      <c r="AD131" t="s">
        <v>43</v>
      </c>
      <c r="AE131">
        <v>14</v>
      </c>
      <c r="AF131">
        <v>3</v>
      </c>
      <c r="AG131" t="str">
        <f>_xlfn.XLOOKUP(AF131,Lookup!K:K,Lookup!L:L)</f>
        <v>Meet Expect</v>
      </c>
      <c r="AH131">
        <v>3</v>
      </c>
      <c r="AI131" t="str">
        <f>LOOKUP(AH131,Lookup!M:M,Lookup!N:N)</f>
        <v>High</v>
      </c>
      <c r="AJ131">
        <v>80</v>
      </c>
      <c r="AK131">
        <v>0</v>
      </c>
      <c r="AL131" t="str">
        <f>_xlfn.XLOOKUP(AK131,Lookup!O:O,Lookup!P:P)</f>
        <v>None</v>
      </c>
      <c r="AM131">
        <v>16</v>
      </c>
      <c r="AN131" t="str" cm="1">
        <f t="array" ref="AN131">_xlfn.IFS(
AM131&lt;=5,"0-5",
AM131&lt;=10,"6-10",
AM131&lt;=20,"11-20",
TRUE,"20+")</f>
        <v>11-20</v>
      </c>
      <c r="AO131">
        <v>2</v>
      </c>
      <c r="AP131">
        <v>2</v>
      </c>
      <c r="AQ131" t="str">
        <f>_xlfn.XLOOKUP(AP131,Lookup!Q:Q,Lookup!R:R)</f>
        <v>Good</v>
      </c>
      <c r="AR131">
        <v>15</v>
      </c>
      <c r="AS131" t="str" cm="1">
        <f t="array" ref="AS131">_xlfn.IFS(
AR131 &lt;=1,"New Employee",
AR131 &lt;=3, "Early Career",
AR131 &lt;=7, "Experienced",
TRUE, "Veteran")</f>
        <v>Veteran</v>
      </c>
      <c r="AT131">
        <v>11</v>
      </c>
      <c r="AU131">
        <v>5</v>
      </c>
      <c r="AV131" t="str" cm="1">
        <f t="array" ref="AV131">_xlfn.IFS(
AU131=0,"Recently Promoted",
AU131&lt;=3, "Normal",
TRUE, "Long Time No Promotion")</f>
        <v>Long Time No Promotion</v>
      </c>
      <c r="AW131">
        <v>11</v>
      </c>
      <c r="AX131">
        <f>IF(COUNTIF(L131:$L$1471,L131)&gt;1,1,0)</f>
        <v>0</v>
      </c>
      <c r="BA131">
        <f t="shared" ref="BA131:BA194" si="21">IF(AZ131=X131,1,0)</f>
        <v>0</v>
      </c>
      <c r="BC131">
        <f t="shared" ref="BC131:BC194" si="22">IF(U131=BB131,1,0)</f>
        <v>0</v>
      </c>
      <c r="BE131">
        <f t="shared" si="16"/>
        <v>0</v>
      </c>
      <c r="BG131">
        <f t="shared" si="17"/>
        <v>0</v>
      </c>
      <c r="BI131">
        <f t="shared" si="18"/>
        <v>0</v>
      </c>
      <c r="BR131" t="str" cm="1">
        <f t="array" ref="BR131">_xlfn.IFS(
A131&lt;=25,"18-25",
A131&lt;=35,"26-35",
A131&lt;=45,"36-45",
A131&lt;=59,"46-59",
TRUE,"60+")</f>
        <v>46-59</v>
      </c>
      <c r="BX131" t="b">
        <f t="shared" si="19"/>
        <v>1</v>
      </c>
      <c r="BY131" t="b">
        <f t="shared" si="20"/>
        <v>1</v>
      </c>
      <c r="BZ131" t="b">
        <f t="shared" ref="BZ131:BZ194" si="23">COUNT(AE131:AW131)&gt;0</f>
        <v>1</v>
      </c>
      <c r="CA131">
        <f>IF(tblemployee[[#This Row],[Attrition]]="Yes",1,0)</f>
        <v>0</v>
      </c>
      <c r="CB131">
        <f>IF(tblemployee[[#This Row],[OverTime]]="Yes",1,0)</f>
        <v>0</v>
      </c>
    </row>
    <row r="132" spans="1:80" hidden="1">
      <c r="A132">
        <v>43</v>
      </c>
      <c r="B132" t="s">
        <v>43</v>
      </c>
      <c r="C132" t="s">
        <v>44</v>
      </c>
      <c r="D132">
        <v>957</v>
      </c>
      <c r="E132" t="s">
        <v>45</v>
      </c>
      <c r="F132">
        <v>28</v>
      </c>
      <c r="G132" t="str" cm="1">
        <f t="array" ref="G132">_xlfn.IFS(
F132 &lt;= 10, "Near",
F132 &lt;= 20, "Far",
TRUE, "Very Far")</f>
        <v>Very Far</v>
      </c>
      <c r="H132">
        <v>3</v>
      </c>
      <c r="I132" t="str">
        <f>_xlfn.XLOOKUP(H132,Lookup!C:C,Lookup!D:D)</f>
        <v>Bachelor</v>
      </c>
      <c r="J132" t="s">
        <v>51</v>
      </c>
      <c r="K132">
        <v>1</v>
      </c>
      <c r="L132">
        <v>171</v>
      </c>
      <c r="M132">
        <v>2</v>
      </c>
      <c r="N132" t="str">
        <f>_xlfn.XLOOKUP(M132,Lookup!E:E,Lookup!F:F)</f>
        <v>Medium</v>
      </c>
      <c r="O132" t="s">
        <v>39</v>
      </c>
      <c r="P132">
        <v>72</v>
      </c>
      <c r="Q132">
        <v>4</v>
      </c>
      <c r="R132" t="str">
        <f>_xlfn.XLOOKUP(Q132,Lookup!G:G,Lookup!H:H)</f>
        <v>Very High</v>
      </c>
      <c r="S132">
        <v>1</v>
      </c>
      <c r="T132" s="7" t="str">
        <f>_xlfn.XLOOKUP(S132,Lookup!A:A,Lookup!B:B)</f>
        <v>Entry Level</v>
      </c>
      <c r="U132" t="s">
        <v>47</v>
      </c>
      <c r="V132">
        <v>3</v>
      </c>
      <c r="W132" t="str">
        <f>_xlfn.XLOOKUP(V132,Lookup!I:I,Lookup!J:J)</f>
        <v>High</v>
      </c>
      <c r="X132" t="s">
        <v>41</v>
      </c>
      <c r="Y132">
        <v>4739</v>
      </c>
      <c r="Z132" t="str" cm="1">
        <f t="array" ref="Z132">_xlfn.IFS(Y132&lt;3000,"Low",Y132&lt;7000,"Medium",TRUE,"High")</f>
        <v>Medium</v>
      </c>
      <c r="AA132">
        <v>16090</v>
      </c>
      <c r="AB132">
        <v>4</v>
      </c>
      <c r="AC132" t="s">
        <v>42</v>
      </c>
      <c r="AD132" t="s">
        <v>43</v>
      </c>
      <c r="AE132">
        <v>12</v>
      </c>
      <c r="AF132">
        <v>3</v>
      </c>
      <c r="AG132" t="str">
        <f>_xlfn.XLOOKUP(AF132,Lookup!K:K,Lookup!L:L)</f>
        <v>Meet Expect</v>
      </c>
      <c r="AH132">
        <v>4</v>
      </c>
      <c r="AI132" t="str">
        <f>LOOKUP(AH132,Lookup!M:M,Lookup!N:N)</f>
        <v>Very High</v>
      </c>
      <c r="AJ132">
        <v>80</v>
      </c>
      <c r="AK132">
        <v>0</v>
      </c>
      <c r="AL132" t="str">
        <f>_xlfn.XLOOKUP(AK132,Lookup!O:O,Lookup!P:P)</f>
        <v>None</v>
      </c>
      <c r="AM132">
        <v>18</v>
      </c>
      <c r="AN132" t="str" cm="1">
        <f t="array" ref="AN132">_xlfn.IFS(
AM132&lt;=5,"0-5",
AM132&lt;=10,"6-10",
AM132&lt;=20,"11-20",
TRUE,"20+")</f>
        <v>11-20</v>
      </c>
      <c r="AO132">
        <v>2</v>
      </c>
      <c r="AP132">
        <v>3</v>
      </c>
      <c r="AQ132" t="str">
        <f>_xlfn.XLOOKUP(AP132,Lookup!Q:Q,Lookup!R:R)</f>
        <v>Better</v>
      </c>
      <c r="AR132">
        <v>3</v>
      </c>
      <c r="AS132" t="str" cm="1">
        <f t="array" ref="AS132">_xlfn.IFS(
AR132 &lt;=1,"New Employee",
AR132 &lt;=3, "Early Career",
AR132 &lt;=7, "Experienced",
TRUE, "Veteran")</f>
        <v>Early Career</v>
      </c>
      <c r="AT132">
        <v>2</v>
      </c>
      <c r="AU132">
        <v>1</v>
      </c>
      <c r="AV132" t="str" cm="1">
        <f t="array" ref="AV132">_xlfn.IFS(
AU132=0,"Recently Promoted",
AU132&lt;=3, "Normal",
TRUE, "Long Time No Promotion")</f>
        <v>Normal</v>
      </c>
      <c r="AW132">
        <v>2</v>
      </c>
      <c r="AX132">
        <f>IF(COUNTIF(L132:$L$1471,L132)&gt;1,1,0)</f>
        <v>0</v>
      </c>
      <c r="BA132">
        <f t="shared" si="21"/>
        <v>0</v>
      </c>
      <c r="BC132">
        <f t="shared" si="22"/>
        <v>0</v>
      </c>
      <c r="BE132">
        <f t="shared" si="16"/>
        <v>0</v>
      </c>
      <c r="BG132">
        <f t="shared" si="17"/>
        <v>0</v>
      </c>
      <c r="BI132">
        <f t="shared" si="18"/>
        <v>0</v>
      </c>
      <c r="BR132" t="str" cm="1">
        <f t="array" ref="BR132">_xlfn.IFS(
A132&lt;=25,"18-25",
A132&lt;=35,"26-35",
A132&lt;=45,"36-45",
A132&lt;=59,"46-59",
TRUE,"60+")</f>
        <v>36-45</v>
      </c>
      <c r="BX132" t="b">
        <f t="shared" si="19"/>
        <v>1</v>
      </c>
      <c r="BY132" t="b">
        <f t="shared" si="20"/>
        <v>1</v>
      </c>
      <c r="BZ132" t="b">
        <f t="shared" si="23"/>
        <v>1</v>
      </c>
      <c r="CA132">
        <f>IF(tblemployee[[#This Row],[Attrition]]="Yes",1,0)</f>
        <v>0</v>
      </c>
      <c r="CB132">
        <f>IF(tblemployee[[#This Row],[OverTime]]="Yes",1,0)</f>
        <v>0</v>
      </c>
    </row>
    <row r="133" spans="1:80" hidden="1">
      <c r="A133">
        <v>50</v>
      </c>
      <c r="B133" t="s">
        <v>43</v>
      </c>
      <c r="C133" t="s">
        <v>44</v>
      </c>
      <c r="D133">
        <v>809</v>
      </c>
      <c r="E133" t="s">
        <v>37</v>
      </c>
      <c r="F133">
        <v>12</v>
      </c>
      <c r="G133" t="str" cm="1">
        <f t="array" ref="G133">_xlfn.IFS(
F133 &lt;= 10, "Near",
F133 &lt;= 20, "Far",
TRUE, "Very Far")</f>
        <v>Far</v>
      </c>
      <c r="H133">
        <v>3</v>
      </c>
      <c r="I133" t="str">
        <f>_xlfn.XLOOKUP(H133,Lookup!C:C,Lookup!D:D)</f>
        <v>Bachelor</v>
      </c>
      <c r="J133" t="s">
        <v>59</v>
      </c>
      <c r="K133">
        <v>1</v>
      </c>
      <c r="L133">
        <v>174</v>
      </c>
      <c r="M133">
        <v>3</v>
      </c>
      <c r="N133" t="str">
        <f>_xlfn.XLOOKUP(M133,Lookup!E:E,Lookup!F:F)</f>
        <v>High</v>
      </c>
      <c r="O133" t="s">
        <v>39</v>
      </c>
      <c r="P133">
        <v>77</v>
      </c>
      <c r="Q133">
        <v>3</v>
      </c>
      <c r="R133" t="str">
        <f>_xlfn.XLOOKUP(Q133,Lookup!G:G,Lookup!H:H)</f>
        <v>High</v>
      </c>
      <c r="S133">
        <v>3</v>
      </c>
      <c r="T133" s="7" t="str">
        <f>_xlfn.XLOOKUP(S133,Lookup!A:A,Lookup!B:B)</f>
        <v>Senior</v>
      </c>
      <c r="U133" t="s">
        <v>40</v>
      </c>
      <c r="V133">
        <v>4</v>
      </c>
      <c r="W133" t="str">
        <f>_xlfn.XLOOKUP(V133,Lookup!I:I,Lookup!J:J)</f>
        <v>Very High</v>
      </c>
      <c r="X133" t="s">
        <v>41</v>
      </c>
      <c r="Y133">
        <v>9208</v>
      </c>
      <c r="Z133" t="str" cm="1">
        <f t="array" ref="Z133">_xlfn.IFS(Y133&lt;3000,"Low",Y133&lt;7000,"Medium",TRUE,"High")</f>
        <v>High</v>
      </c>
      <c r="AA133">
        <v>6645</v>
      </c>
      <c r="AB133">
        <v>4</v>
      </c>
      <c r="AC133" t="s">
        <v>42</v>
      </c>
      <c r="AD133" t="s">
        <v>43</v>
      </c>
      <c r="AE133">
        <v>11</v>
      </c>
      <c r="AF133">
        <v>3</v>
      </c>
      <c r="AG133" t="str">
        <f>_xlfn.XLOOKUP(AF133,Lookup!K:K,Lookup!L:L)</f>
        <v>Meet Expect</v>
      </c>
      <c r="AH133">
        <v>4</v>
      </c>
      <c r="AI133" t="str">
        <f>LOOKUP(AH133,Lookup!M:M,Lookup!N:N)</f>
        <v>Very High</v>
      </c>
      <c r="AJ133">
        <v>80</v>
      </c>
      <c r="AK133">
        <v>0</v>
      </c>
      <c r="AL133" t="str">
        <f>_xlfn.XLOOKUP(AK133,Lookup!O:O,Lookup!P:P)</f>
        <v>None</v>
      </c>
      <c r="AM133">
        <v>16</v>
      </c>
      <c r="AN133" t="str" cm="1">
        <f t="array" ref="AN133">_xlfn.IFS(
AM133&lt;=5,"0-5",
AM133&lt;=10,"6-10",
AM133&lt;=20,"11-20",
TRUE,"20+")</f>
        <v>11-20</v>
      </c>
      <c r="AO133">
        <v>3</v>
      </c>
      <c r="AP133">
        <v>3</v>
      </c>
      <c r="AQ133" t="str">
        <f>_xlfn.XLOOKUP(AP133,Lookup!Q:Q,Lookup!R:R)</f>
        <v>Better</v>
      </c>
      <c r="AR133">
        <v>2</v>
      </c>
      <c r="AS133" t="str" cm="1">
        <f t="array" ref="AS133">_xlfn.IFS(
AR133 &lt;=1,"New Employee",
AR133 &lt;=3, "Early Career",
AR133 &lt;=7, "Experienced",
TRUE, "Veteran")</f>
        <v>Early Career</v>
      </c>
      <c r="AT133">
        <v>2</v>
      </c>
      <c r="AU133">
        <v>2</v>
      </c>
      <c r="AV133" t="str" cm="1">
        <f t="array" ref="AV133">_xlfn.IFS(
AU133=0,"Recently Promoted",
AU133&lt;=3, "Normal",
TRUE, "Long Time No Promotion")</f>
        <v>Normal</v>
      </c>
      <c r="AW133">
        <v>1</v>
      </c>
      <c r="AX133">
        <f>IF(COUNTIF(L133:$L$1471,L133)&gt;1,1,0)</f>
        <v>0</v>
      </c>
      <c r="BA133">
        <f t="shared" si="21"/>
        <v>0</v>
      </c>
      <c r="BC133">
        <f t="shared" si="22"/>
        <v>0</v>
      </c>
      <c r="BE133">
        <f t="shared" si="16"/>
        <v>0</v>
      </c>
      <c r="BG133">
        <f t="shared" si="17"/>
        <v>0</v>
      </c>
      <c r="BI133">
        <f t="shared" si="18"/>
        <v>0</v>
      </c>
      <c r="BR133" t="str" cm="1">
        <f t="array" ref="BR133">_xlfn.IFS(
A133&lt;=25,"18-25",
A133&lt;=35,"26-35",
A133&lt;=45,"36-45",
A133&lt;=59,"46-59",
TRUE,"60+")</f>
        <v>46-59</v>
      </c>
      <c r="BX133" t="b">
        <f t="shared" si="19"/>
        <v>1</v>
      </c>
      <c r="BY133" t="b">
        <f t="shared" si="20"/>
        <v>1</v>
      </c>
      <c r="BZ133" t="b">
        <f t="shared" si="23"/>
        <v>1</v>
      </c>
      <c r="CA133">
        <f>IF(tblemployee[[#This Row],[Attrition]]="Yes",1,0)</f>
        <v>0</v>
      </c>
      <c r="CB133">
        <f>IF(tblemployee[[#This Row],[OverTime]]="Yes",1,0)</f>
        <v>0</v>
      </c>
    </row>
    <row r="134" spans="1:80" hidden="1">
      <c r="A134">
        <v>31</v>
      </c>
      <c r="B134" t="s">
        <v>35</v>
      </c>
      <c r="C134" t="s">
        <v>36</v>
      </c>
      <c r="D134">
        <v>542</v>
      </c>
      <c r="E134" t="s">
        <v>37</v>
      </c>
      <c r="F134">
        <v>20</v>
      </c>
      <c r="G134" t="str" cm="1">
        <f t="array" ref="G134">_xlfn.IFS(
F134 &lt;= 10, "Near",
F134 &lt;= 20, "Far",
TRUE, "Very Far")</f>
        <v>Far</v>
      </c>
      <c r="H134">
        <v>3</v>
      </c>
      <c r="I134" t="str">
        <f>_xlfn.XLOOKUP(H134,Lookup!C:C,Lookup!D:D)</f>
        <v>Bachelor</v>
      </c>
      <c r="J134" t="s">
        <v>38</v>
      </c>
      <c r="K134">
        <v>1</v>
      </c>
      <c r="L134">
        <v>175</v>
      </c>
      <c r="M134">
        <v>2</v>
      </c>
      <c r="N134" t="str">
        <f>_xlfn.XLOOKUP(M134,Lookup!E:E,Lookup!F:F)</f>
        <v>Medium</v>
      </c>
      <c r="O134" t="s">
        <v>39</v>
      </c>
      <c r="P134">
        <v>71</v>
      </c>
      <c r="Q134">
        <v>1</v>
      </c>
      <c r="R134" t="str">
        <f>_xlfn.XLOOKUP(Q134,Lookup!G:G,Lookup!H:H)</f>
        <v>Low</v>
      </c>
      <c r="S134">
        <v>2</v>
      </c>
      <c r="T134" s="7" t="str">
        <f>_xlfn.XLOOKUP(S134,Lookup!A:A,Lookup!B:B)</f>
        <v>Junior</v>
      </c>
      <c r="U134" t="s">
        <v>40</v>
      </c>
      <c r="V134">
        <v>3</v>
      </c>
      <c r="W134" t="str">
        <f>_xlfn.XLOOKUP(V134,Lookup!I:I,Lookup!J:J)</f>
        <v>High</v>
      </c>
      <c r="X134" t="s">
        <v>48</v>
      </c>
      <c r="Y134">
        <v>4559</v>
      </c>
      <c r="Z134" t="str" cm="1">
        <f t="array" ref="Z134">_xlfn.IFS(Y134&lt;3000,"Low",Y134&lt;7000,"Medium",TRUE,"High")</f>
        <v>Medium</v>
      </c>
      <c r="AA134">
        <v>24788</v>
      </c>
      <c r="AB134">
        <v>3</v>
      </c>
      <c r="AC134" t="s">
        <v>42</v>
      </c>
      <c r="AD134" t="s">
        <v>35</v>
      </c>
      <c r="AE134">
        <v>11</v>
      </c>
      <c r="AF134">
        <v>3</v>
      </c>
      <c r="AG134" t="str">
        <f>_xlfn.XLOOKUP(AF134,Lookup!K:K,Lookup!L:L)</f>
        <v>Meet Expect</v>
      </c>
      <c r="AH134">
        <v>3</v>
      </c>
      <c r="AI134" t="str">
        <f>LOOKUP(AH134,Lookup!M:M,Lookup!N:N)</f>
        <v>High</v>
      </c>
      <c r="AJ134">
        <v>80</v>
      </c>
      <c r="AK134">
        <v>1</v>
      </c>
      <c r="AL134" t="str">
        <f>_xlfn.XLOOKUP(AK134,Lookup!O:O,Lookup!P:P)</f>
        <v>Basic</v>
      </c>
      <c r="AM134">
        <v>4</v>
      </c>
      <c r="AN134" t="str" cm="1">
        <f t="array" ref="AN134">_xlfn.IFS(
AM134&lt;=5,"0-5",
AM134&lt;=10,"6-10",
AM134&lt;=20,"11-20",
TRUE,"20+")</f>
        <v>0-5</v>
      </c>
      <c r="AO134">
        <v>2</v>
      </c>
      <c r="AP134">
        <v>3</v>
      </c>
      <c r="AQ134" t="str">
        <f>_xlfn.XLOOKUP(AP134,Lookup!Q:Q,Lookup!R:R)</f>
        <v>Better</v>
      </c>
      <c r="AR134">
        <v>2</v>
      </c>
      <c r="AS134" t="str" cm="1">
        <f t="array" ref="AS134">_xlfn.IFS(
AR134 &lt;=1,"New Employee",
AR134 &lt;=3, "Early Career",
AR134 &lt;=7, "Experienced",
TRUE, "Veteran")</f>
        <v>Early Career</v>
      </c>
      <c r="AT134">
        <v>2</v>
      </c>
      <c r="AU134">
        <v>2</v>
      </c>
      <c r="AV134" t="str" cm="1">
        <f t="array" ref="AV134">_xlfn.IFS(
AU134=0,"Recently Promoted",
AU134&lt;=3, "Normal",
TRUE, "Long Time No Promotion")</f>
        <v>Normal</v>
      </c>
      <c r="AW134">
        <v>2</v>
      </c>
      <c r="AX134">
        <f>IF(COUNTIF(L134:$L$1471,L134)&gt;1,1,0)</f>
        <v>0</v>
      </c>
      <c r="BA134">
        <f t="shared" si="21"/>
        <v>0</v>
      </c>
      <c r="BC134">
        <f t="shared" si="22"/>
        <v>0</v>
      </c>
      <c r="BE134">
        <f t="shared" si="16"/>
        <v>0</v>
      </c>
      <c r="BG134">
        <f t="shared" si="17"/>
        <v>0</v>
      </c>
      <c r="BI134">
        <f t="shared" si="18"/>
        <v>0</v>
      </c>
      <c r="BR134" t="str" cm="1">
        <f t="array" ref="BR134">_xlfn.IFS(
A134&lt;=25,"18-25",
A134&lt;=35,"26-35",
A134&lt;=45,"36-45",
A134&lt;=59,"46-59",
TRUE,"60+")</f>
        <v>26-35</v>
      </c>
      <c r="BX134" t="b">
        <f t="shared" si="19"/>
        <v>1</v>
      </c>
      <c r="BY134" t="b">
        <f t="shared" si="20"/>
        <v>1</v>
      </c>
      <c r="BZ134" t="b">
        <f t="shared" si="23"/>
        <v>1</v>
      </c>
      <c r="CA134">
        <f>IF(tblemployee[[#This Row],[Attrition]]="Yes",1,0)</f>
        <v>1</v>
      </c>
      <c r="CB134">
        <f>IF(tblemployee[[#This Row],[OverTime]]="Yes",1,0)</f>
        <v>1</v>
      </c>
    </row>
    <row r="135" spans="1:80" hidden="1">
      <c r="A135">
        <v>41</v>
      </c>
      <c r="B135" t="s">
        <v>43</v>
      </c>
      <c r="C135" t="s">
        <v>36</v>
      </c>
      <c r="D135">
        <v>802</v>
      </c>
      <c r="E135" t="s">
        <v>37</v>
      </c>
      <c r="F135">
        <v>9</v>
      </c>
      <c r="G135" t="str" cm="1">
        <f t="array" ref="G135">_xlfn.IFS(
F135 &lt;= 10, "Near",
F135 &lt;= 20, "Far",
TRUE, "Very Far")</f>
        <v>Near</v>
      </c>
      <c r="H135">
        <v>1</v>
      </c>
      <c r="I135" t="str">
        <f>_xlfn.XLOOKUP(H135,Lookup!C:C,Lookup!D:D)</f>
        <v>Below College</v>
      </c>
      <c r="J135" t="s">
        <v>38</v>
      </c>
      <c r="K135">
        <v>1</v>
      </c>
      <c r="L135">
        <v>176</v>
      </c>
      <c r="M135">
        <v>3</v>
      </c>
      <c r="N135" t="str">
        <f>_xlfn.XLOOKUP(M135,Lookup!E:E,Lookup!F:F)</f>
        <v>High</v>
      </c>
      <c r="O135" t="s">
        <v>46</v>
      </c>
      <c r="P135">
        <v>96</v>
      </c>
      <c r="Q135">
        <v>3</v>
      </c>
      <c r="R135" t="str">
        <f>_xlfn.XLOOKUP(Q135,Lookup!G:G,Lookup!H:H)</f>
        <v>High</v>
      </c>
      <c r="S135">
        <v>3</v>
      </c>
      <c r="T135" s="7" t="str">
        <f>_xlfn.XLOOKUP(S135,Lookup!A:A,Lookup!B:B)</f>
        <v>Senior</v>
      </c>
      <c r="U135" t="s">
        <v>40</v>
      </c>
      <c r="V135">
        <v>3</v>
      </c>
      <c r="W135" t="str">
        <f>_xlfn.XLOOKUP(V135,Lookup!I:I,Lookup!J:J)</f>
        <v>High</v>
      </c>
      <c r="X135" t="s">
        <v>52</v>
      </c>
      <c r="Y135">
        <v>8189</v>
      </c>
      <c r="Z135" t="str" cm="1">
        <f t="array" ref="Z135">_xlfn.IFS(Y135&lt;3000,"Low",Y135&lt;7000,"Medium",TRUE,"High")</f>
        <v>High</v>
      </c>
      <c r="AA135">
        <v>21196</v>
      </c>
      <c r="AB135">
        <v>3</v>
      </c>
      <c r="AC135" t="s">
        <v>42</v>
      </c>
      <c r="AD135" t="s">
        <v>35</v>
      </c>
      <c r="AE135">
        <v>13</v>
      </c>
      <c r="AF135">
        <v>3</v>
      </c>
      <c r="AG135" t="str">
        <f>_xlfn.XLOOKUP(AF135,Lookup!K:K,Lookup!L:L)</f>
        <v>Meet Expect</v>
      </c>
      <c r="AH135">
        <v>3</v>
      </c>
      <c r="AI135" t="str">
        <f>LOOKUP(AH135,Lookup!M:M,Lookup!N:N)</f>
        <v>High</v>
      </c>
      <c r="AJ135">
        <v>80</v>
      </c>
      <c r="AK135">
        <v>1</v>
      </c>
      <c r="AL135" t="str">
        <f>_xlfn.XLOOKUP(AK135,Lookup!O:O,Lookup!P:P)</f>
        <v>Basic</v>
      </c>
      <c r="AM135">
        <v>12</v>
      </c>
      <c r="AN135" t="str" cm="1">
        <f t="array" ref="AN135">_xlfn.IFS(
AM135&lt;=5,"0-5",
AM135&lt;=10,"6-10",
AM135&lt;=20,"11-20",
TRUE,"20+")</f>
        <v>11-20</v>
      </c>
      <c r="AO135">
        <v>2</v>
      </c>
      <c r="AP135">
        <v>3</v>
      </c>
      <c r="AQ135" t="str">
        <f>_xlfn.XLOOKUP(AP135,Lookup!Q:Q,Lookup!R:R)</f>
        <v>Better</v>
      </c>
      <c r="AR135">
        <v>9</v>
      </c>
      <c r="AS135" t="str" cm="1">
        <f t="array" ref="AS135">_xlfn.IFS(
AR135 &lt;=1,"New Employee",
AR135 &lt;=3, "Early Career",
AR135 &lt;=7, "Experienced",
TRUE, "Veteran")</f>
        <v>Veteran</v>
      </c>
      <c r="AT135">
        <v>7</v>
      </c>
      <c r="AU135">
        <v>0</v>
      </c>
      <c r="AV135" t="str" cm="1">
        <f t="array" ref="AV135">_xlfn.IFS(
AU135=0,"Recently Promoted",
AU135&lt;=3, "Normal",
TRUE, "Long Time No Promotion")</f>
        <v>Recently Promoted</v>
      </c>
      <c r="AW135">
        <v>7</v>
      </c>
      <c r="AX135">
        <f>IF(COUNTIF(L135:$L$1471,L135)&gt;1,1,0)</f>
        <v>0</v>
      </c>
      <c r="BA135">
        <f t="shared" si="21"/>
        <v>0</v>
      </c>
      <c r="BC135">
        <f t="shared" si="22"/>
        <v>0</v>
      </c>
      <c r="BE135">
        <f t="shared" si="16"/>
        <v>0</v>
      </c>
      <c r="BG135">
        <f t="shared" si="17"/>
        <v>0</v>
      </c>
      <c r="BI135">
        <f t="shared" si="18"/>
        <v>0</v>
      </c>
      <c r="BR135" t="str" cm="1">
        <f t="array" ref="BR135">_xlfn.IFS(
A135&lt;=25,"18-25",
A135&lt;=35,"26-35",
A135&lt;=45,"36-45",
A135&lt;=59,"46-59",
TRUE,"60+")</f>
        <v>36-45</v>
      </c>
      <c r="BX135" t="b">
        <f t="shared" si="19"/>
        <v>1</v>
      </c>
      <c r="BY135" t="b">
        <f t="shared" si="20"/>
        <v>1</v>
      </c>
      <c r="BZ135" t="b">
        <f t="shared" si="23"/>
        <v>1</v>
      </c>
      <c r="CA135">
        <f>IF(tblemployee[[#This Row],[Attrition]]="Yes",1,0)</f>
        <v>0</v>
      </c>
      <c r="CB135">
        <f>IF(tblemployee[[#This Row],[OverTime]]="Yes",1,0)</f>
        <v>1</v>
      </c>
    </row>
    <row r="136" spans="1:80">
      <c r="A136">
        <v>26</v>
      </c>
      <c r="B136" t="s">
        <v>43</v>
      </c>
      <c r="C136" t="s">
        <v>36</v>
      </c>
      <c r="D136">
        <v>1355</v>
      </c>
      <c r="E136" t="s">
        <v>61</v>
      </c>
      <c r="F136">
        <v>25</v>
      </c>
      <c r="G136" t="str" cm="1">
        <f t="array" ref="G136">_xlfn.IFS(
F136 &lt;= 10, "Near",
F136 &lt;= 20, "Far",
TRUE, "Very Far")</f>
        <v>Very Far</v>
      </c>
      <c r="H136">
        <v>1</v>
      </c>
      <c r="I136" t="str">
        <f>_xlfn.XLOOKUP(H136,Lookup!C:C,Lookup!D:D)</f>
        <v>Below College</v>
      </c>
      <c r="J136" t="s">
        <v>38</v>
      </c>
      <c r="K136">
        <v>1</v>
      </c>
      <c r="L136">
        <v>177</v>
      </c>
      <c r="M136">
        <v>3</v>
      </c>
      <c r="N136" t="str">
        <f>_xlfn.XLOOKUP(M136,Lookup!E:E,Lookup!F:F)</f>
        <v>High</v>
      </c>
      <c r="O136" t="s">
        <v>39</v>
      </c>
      <c r="P136">
        <v>61</v>
      </c>
      <c r="Q136">
        <v>3</v>
      </c>
      <c r="R136" t="str">
        <f>_xlfn.XLOOKUP(Q136,Lookup!G:G,Lookup!H:H)</f>
        <v>High</v>
      </c>
      <c r="S136">
        <v>1</v>
      </c>
      <c r="T136" s="7" t="str">
        <f>_xlfn.XLOOKUP(S136,Lookup!A:A,Lookup!B:B)</f>
        <v>Entry Level</v>
      </c>
      <c r="U136" t="s">
        <v>61</v>
      </c>
      <c r="V136">
        <v>3</v>
      </c>
      <c r="W136" t="str">
        <f>_xlfn.XLOOKUP(V136,Lookup!I:I,Lookup!J:J)</f>
        <v>High</v>
      </c>
      <c r="X136" t="s">
        <v>48</v>
      </c>
      <c r="Y136">
        <v>2942</v>
      </c>
      <c r="Z136" t="str" cm="1">
        <f t="array" ref="Z136">_xlfn.IFS(Y136&lt;3000,"Low",Y136&lt;7000,"Medium",TRUE,"High")</f>
        <v>Low</v>
      </c>
      <c r="AA136">
        <v>8916</v>
      </c>
      <c r="AB136">
        <v>1</v>
      </c>
      <c r="AC136" t="s">
        <v>42</v>
      </c>
      <c r="AD136" t="s">
        <v>43</v>
      </c>
      <c r="AE136">
        <v>23</v>
      </c>
      <c r="AF136">
        <v>4</v>
      </c>
      <c r="AG136" t="str">
        <f>_xlfn.XLOOKUP(AF136,Lookup!K:K,Lookup!L:L)</f>
        <v>Exceed Expect</v>
      </c>
      <c r="AH136">
        <v>4</v>
      </c>
      <c r="AI136" t="str">
        <f>LOOKUP(AH136,Lookup!M:M,Lookup!N:N)</f>
        <v>Very High</v>
      </c>
      <c r="AJ136">
        <v>80</v>
      </c>
      <c r="AK136">
        <v>1</v>
      </c>
      <c r="AL136" t="str">
        <f>_xlfn.XLOOKUP(AK136,Lookup!O:O,Lookup!P:P)</f>
        <v>Basic</v>
      </c>
      <c r="AM136">
        <v>8</v>
      </c>
      <c r="AN136" t="str" cm="1">
        <f t="array" ref="AN136">_xlfn.IFS(
AM136&lt;=5,"0-5",
AM136&lt;=10,"6-10",
AM136&lt;=20,"11-20",
TRUE,"20+")</f>
        <v>6-10</v>
      </c>
      <c r="AO136">
        <v>3</v>
      </c>
      <c r="AP136">
        <v>3</v>
      </c>
      <c r="AQ136" t="str">
        <f>_xlfn.XLOOKUP(AP136,Lookup!Q:Q,Lookup!R:R)</f>
        <v>Better</v>
      </c>
      <c r="AR136">
        <v>8</v>
      </c>
      <c r="AS136" t="str" cm="1">
        <f t="array" ref="AS136">_xlfn.IFS(
AR136 &lt;=1,"New Employee",
AR136 &lt;=3, "Early Career",
AR136 &lt;=7, "Experienced",
TRUE, "Veteran")</f>
        <v>Veteran</v>
      </c>
      <c r="AT136">
        <v>7</v>
      </c>
      <c r="AU136">
        <v>5</v>
      </c>
      <c r="AV136" t="str" cm="1">
        <f t="array" ref="AV136">_xlfn.IFS(
AU136=0,"Recently Promoted",
AU136&lt;=3, "Normal",
TRUE, "Long Time No Promotion")</f>
        <v>Long Time No Promotion</v>
      </c>
      <c r="AW136">
        <v>7</v>
      </c>
      <c r="AX136">
        <f>IF(COUNTIF(L136:$L$1471,L136)&gt;1,1,0)</f>
        <v>0</v>
      </c>
      <c r="BA136">
        <f t="shared" si="21"/>
        <v>0</v>
      </c>
      <c r="BC136">
        <f t="shared" si="22"/>
        <v>0</v>
      </c>
      <c r="BE136">
        <f t="shared" si="16"/>
        <v>0</v>
      </c>
      <c r="BG136">
        <f t="shared" si="17"/>
        <v>0</v>
      </c>
      <c r="BI136">
        <f t="shared" si="18"/>
        <v>0</v>
      </c>
      <c r="BR136" t="str" cm="1">
        <f t="array" ref="BR136">_xlfn.IFS(
A136&lt;=25,"18-25",
A136&lt;=35,"26-35",
A136&lt;=45,"36-45",
A136&lt;=59,"46-59",
TRUE,"60+")</f>
        <v>26-35</v>
      </c>
      <c r="BX136" t="b">
        <f t="shared" si="19"/>
        <v>1</v>
      </c>
      <c r="BY136" t="b">
        <f t="shared" si="20"/>
        <v>1</v>
      </c>
      <c r="BZ136" t="b">
        <f t="shared" si="23"/>
        <v>1</v>
      </c>
      <c r="CA136">
        <f>IF(tblemployee[[#This Row],[Attrition]]="Yes",1,0)</f>
        <v>0</v>
      </c>
      <c r="CB136">
        <f>IF(tblemployee[[#This Row],[OverTime]]="Yes",1,0)</f>
        <v>0</v>
      </c>
    </row>
    <row r="137" spans="1:80" hidden="1">
      <c r="A137">
        <v>36</v>
      </c>
      <c r="B137" t="s">
        <v>43</v>
      </c>
      <c r="C137" t="s">
        <v>36</v>
      </c>
      <c r="D137">
        <v>216</v>
      </c>
      <c r="E137" t="s">
        <v>45</v>
      </c>
      <c r="F137">
        <v>6</v>
      </c>
      <c r="G137" t="str" cm="1">
        <f t="array" ref="G137">_xlfn.IFS(
F137 &lt;= 10, "Near",
F137 &lt;= 20, "Far",
TRUE, "Very Far")</f>
        <v>Near</v>
      </c>
      <c r="H137">
        <v>2</v>
      </c>
      <c r="I137" t="str">
        <f>_xlfn.XLOOKUP(H137,Lookup!C:C,Lookup!D:D)</f>
        <v>College</v>
      </c>
      <c r="J137" t="s">
        <v>51</v>
      </c>
      <c r="K137">
        <v>1</v>
      </c>
      <c r="L137">
        <v>178</v>
      </c>
      <c r="M137">
        <v>2</v>
      </c>
      <c r="N137" t="str">
        <f>_xlfn.XLOOKUP(M137,Lookup!E:E,Lookup!F:F)</f>
        <v>Medium</v>
      </c>
      <c r="O137" t="s">
        <v>46</v>
      </c>
      <c r="P137">
        <v>84</v>
      </c>
      <c r="Q137">
        <v>3</v>
      </c>
      <c r="R137" t="str">
        <f>_xlfn.XLOOKUP(Q137,Lookup!G:G,Lookup!H:H)</f>
        <v>High</v>
      </c>
      <c r="S137">
        <v>2</v>
      </c>
      <c r="T137" s="7" t="str">
        <f>_xlfn.XLOOKUP(S137,Lookup!A:A,Lookup!B:B)</f>
        <v>Junior</v>
      </c>
      <c r="U137" t="s">
        <v>53</v>
      </c>
      <c r="V137">
        <v>2</v>
      </c>
      <c r="W137" t="str">
        <f>_xlfn.XLOOKUP(V137,Lookup!I:I,Lookup!J:J)</f>
        <v>Medium</v>
      </c>
      <c r="X137" t="s">
        <v>52</v>
      </c>
      <c r="Y137">
        <v>4941</v>
      </c>
      <c r="Z137" t="str" cm="1">
        <f t="array" ref="Z137">_xlfn.IFS(Y137&lt;3000,"Low",Y137&lt;7000,"Medium",TRUE,"High")</f>
        <v>Medium</v>
      </c>
      <c r="AA137">
        <v>2819</v>
      </c>
      <c r="AB137">
        <v>6</v>
      </c>
      <c r="AC137" t="s">
        <v>42</v>
      </c>
      <c r="AD137" t="s">
        <v>43</v>
      </c>
      <c r="AE137">
        <v>20</v>
      </c>
      <c r="AF137">
        <v>4</v>
      </c>
      <c r="AG137" t="str">
        <f>_xlfn.XLOOKUP(AF137,Lookup!K:K,Lookup!L:L)</f>
        <v>Exceed Expect</v>
      </c>
      <c r="AH137">
        <v>4</v>
      </c>
      <c r="AI137" t="str">
        <f>LOOKUP(AH137,Lookup!M:M,Lookup!N:N)</f>
        <v>Very High</v>
      </c>
      <c r="AJ137">
        <v>80</v>
      </c>
      <c r="AK137">
        <v>2</v>
      </c>
      <c r="AL137" t="str">
        <f>_xlfn.XLOOKUP(AK137,Lookup!O:O,Lookup!P:P)</f>
        <v>Medium</v>
      </c>
      <c r="AM137">
        <v>7</v>
      </c>
      <c r="AN137" t="str" cm="1">
        <f t="array" ref="AN137">_xlfn.IFS(
AM137&lt;=5,"0-5",
AM137&lt;=10,"6-10",
AM137&lt;=20,"11-20",
TRUE,"20+")</f>
        <v>6-10</v>
      </c>
      <c r="AO137">
        <v>0</v>
      </c>
      <c r="AP137">
        <v>3</v>
      </c>
      <c r="AQ137" t="str">
        <f>_xlfn.XLOOKUP(AP137,Lookup!Q:Q,Lookup!R:R)</f>
        <v>Better</v>
      </c>
      <c r="AR137">
        <v>3</v>
      </c>
      <c r="AS137" t="str" cm="1">
        <f t="array" ref="AS137">_xlfn.IFS(
AR137 &lt;=1,"New Employee",
AR137 &lt;=3, "Early Career",
AR137 &lt;=7, "Experienced",
TRUE, "Veteran")</f>
        <v>Early Career</v>
      </c>
      <c r="AT137">
        <v>2</v>
      </c>
      <c r="AU137">
        <v>0</v>
      </c>
      <c r="AV137" t="str" cm="1">
        <f t="array" ref="AV137">_xlfn.IFS(
AU137=0,"Recently Promoted",
AU137&lt;=3, "Normal",
TRUE, "Long Time No Promotion")</f>
        <v>Recently Promoted</v>
      </c>
      <c r="AW137">
        <v>1</v>
      </c>
      <c r="AX137">
        <f>IF(COUNTIF(L137:$L$1471,L137)&gt;1,1,0)</f>
        <v>0</v>
      </c>
      <c r="BA137">
        <f t="shared" si="21"/>
        <v>0</v>
      </c>
      <c r="BC137">
        <f t="shared" si="22"/>
        <v>0</v>
      </c>
      <c r="BE137">
        <f t="shared" si="16"/>
        <v>0</v>
      </c>
      <c r="BG137">
        <f t="shared" si="17"/>
        <v>0</v>
      </c>
      <c r="BI137">
        <f t="shared" si="18"/>
        <v>0</v>
      </c>
      <c r="BR137" t="str" cm="1">
        <f t="array" ref="BR137">_xlfn.IFS(
A137&lt;=25,"18-25",
A137&lt;=35,"26-35",
A137&lt;=45,"36-45",
A137&lt;=59,"46-59",
TRUE,"60+")</f>
        <v>36-45</v>
      </c>
      <c r="BX137" t="b">
        <f t="shared" si="19"/>
        <v>1</v>
      </c>
      <c r="BY137" t="b">
        <f t="shared" si="20"/>
        <v>1</v>
      </c>
      <c r="BZ137" t="b">
        <f t="shared" si="23"/>
        <v>1</v>
      </c>
      <c r="CA137">
        <f>IF(tblemployee[[#This Row],[Attrition]]="Yes",1,0)</f>
        <v>0</v>
      </c>
      <c r="CB137">
        <f>IF(tblemployee[[#This Row],[OverTime]]="Yes",1,0)</f>
        <v>0</v>
      </c>
    </row>
    <row r="138" spans="1:80" hidden="1">
      <c r="A138">
        <v>51</v>
      </c>
      <c r="B138" t="s">
        <v>35</v>
      </c>
      <c r="C138" t="s">
        <v>44</v>
      </c>
      <c r="D138">
        <v>1150</v>
      </c>
      <c r="E138" t="s">
        <v>45</v>
      </c>
      <c r="F138">
        <v>8</v>
      </c>
      <c r="G138" t="str" cm="1">
        <f t="array" ref="G138">_xlfn.IFS(
F138 &lt;= 10, "Near",
F138 &lt;= 20, "Far",
TRUE, "Very Far")</f>
        <v>Near</v>
      </c>
      <c r="H138">
        <v>4</v>
      </c>
      <c r="I138" t="str">
        <f>_xlfn.XLOOKUP(H138,Lookup!C:C,Lookup!D:D)</f>
        <v>Master</v>
      </c>
      <c r="J138" t="s">
        <v>38</v>
      </c>
      <c r="K138">
        <v>1</v>
      </c>
      <c r="L138">
        <v>179</v>
      </c>
      <c r="M138">
        <v>1</v>
      </c>
      <c r="N138" t="str">
        <f>_xlfn.XLOOKUP(M138,Lookup!E:E,Lookup!F:F)</f>
        <v>Low</v>
      </c>
      <c r="O138" t="s">
        <v>46</v>
      </c>
      <c r="P138">
        <v>53</v>
      </c>
      <c r="Q138">
        <v>1</v>
      </c>
      <c r="R138" t="str">
        <f>_xlfn.XLOOKUP(Q138,Lookup!G:G,Lookup!H:H)</f>
        <v>Low</v>
      </c>
      <c r="S138">
        <v>3</v>
      </c>
      <c r="T138" s="7" t="str">
        <f>_xlfn.XLOOKUP(S138,Lookup!A:A,Lookup!B:B)</f>
        <v>Senior</v>
      </c>
      <c r="U138" t="s">
        <v>53</v>
      </c>
      <c r="V138">
        <v>4</v>
      </c>
      <c r="W138" t="str">
        <f>_xlfn.XLOOKUP(V138,Lookup!I:I,Lookup!J:J)</f>
        <v>Very High</v>
      </c>
      <c r="X138" t="s">
        <v>41</v>
      </c>
      <c r="Y138">
        <v>10650</v>
      </c>
      <c r="Z138" t="str" cm="1">
        <f t="array" ref="Z138">_xlfn.IFS(Y138&lt;3000,"Low",Y138&lt;7000,"Medium",TRUE,"High")</f>
        <v>High</v>
      </c>
      <c r="AA138">
        <v>25150</v>
      </c>
      <c r="AB138">
        <v>2</v>
      </c>
      <c r="AC138" t="s">
        <v>42</v>
      </c>
      <c r="AD138" t="s">
        <v>43</v>
      </c>
      <c r="AE138">
        <v>15</v>
      </c>
      <c r="AF138">
        <v>3</v>
      </c>
      <c r="AG138" t="str">
        <f>_xlfn.XLOOKUP(AF138,Lookup!K:K,Lookup!L:L)</f>
        <v>Meet Expect</v>
      </c>
      <c r="AH138">
        <v>4</v>
      </c>
      <c r="AI138" t="str">
        <f>LOOKUP(AH138,Lookup!M:M,Lookup!N:N)</f>
        <v>Very High</v>
      </c>
      <c r="AJ138">
        <v>80</v>
      </c>
      <c r="AK138">
        <v>0</v>
      </c>
      <c r="AL138" t="str">
        <f>_xlfn.XLOOKUP(AK138,Lookup!O:O,Lookup!P:P)</f>
        <v>None</v>
      </c>
      <c r="AM138">
        <v>18</v>
      </c>
      <c r="AN138" t="str" cm="1">
        <f t="array" ref="AN138">_xlfn.IFS(
AM138&lt;=5,"0-5",
AM138&lt;=10,"6-10",
AM138&lt;=20,"11-20",
TRUE,"20+")</f>
        <v>11-20</v>
      </c>
      <c r="AO138">
        <v>2</v>
      </c>
      <c r="AP138">
        <v>3</v>
      </c>
      <c r="AQ138" t="str">
        <f>_xlfn.XLOOKUP(AP138,Lookup!Q:Q,Lookup!R:R)</f>
        <v>Better</v>
      </c>
      <c r="AR138">
        <v>4</v>
      </c>
      <c r="AS138" t="str" cm="1">
        <f t="array" ref="AS138">_xlfn.IFS(
AR138 &lt;=1,"New Employee",
AR138 &lt;=3, "Early Career",
AR138 &lt;=7, "Experienced",
TRUE, "Veteran")</f>
        <v>Experienced</v>
      </c>
      <c r="AT138">
        <v>2</v>
      </c>
      <c r="AU138">
        <v>0</v>
      </c>
      <c r="AV138" t="str" cm="1">
        <f t="array" ref="AV138">_xlfn.IFS(
AU138=0,"Recently Promoted",
AU138&lt;=3, "Normal",
TRUE, "Long Time No Promotion")</f>
        <v>Recently Promoted</v>
      </c>
      <c r="AW138">
        <v>3</v>
      </c>
      <c r="AX138">
        <f>IF(COUNTIF(L138:$L$1471,L138)&gt;1,1,0)</f>
        <v>0</v>
      </c>
      <c r="BA138">
        <f t="shared" si="21"/>
        <v>0</v>
      </c>
      <c r="BC138">
        <f t="shared" si="22"/>
        <v>0</v>
      </c>
      <c r="BE138">
        <f t="shared" si="16"/>
        <v>0</v>
      </c>
      <c r="BG138">
        <f t="shared" si="17"/>
        <v>0</v>
      </c>
      <c r="BI138">
        <f t="shared" si="18"/>
        <v>0</v>
      </c>
      <c r="BR138" t="str" cm="1">
        <f t="array" ref="BR138">_xlfn.IFS(
A138&lt;=25,"18-25",
A138&lt;=35,"26-35",
A138&lt;=45,"36-45",
A138&lt;=59,"46-59",
TRUE,"60+")</f>
        <v>46-59</v>
      </c>
      <c r="BX138" t="b">
        <f t="shared" si="19"/>
        <v>1</v>
      </c>
      <c r="BY138" t="b">
        <f t="shared" si="20"/>
        <v>1</v>
      </c>
      <c r="BZ138" t="b">
        <f t="shared" si="23"/>
        <v>1</v>
      </c>
      <c r="CA138">
        <f>IF(tblemployee[[#This Row],[Attrition]]="Yes",1,0)</f>
        <v>1</v>
      </c>
      <c r="CB138">
        <f>IF(tblemployee[[#This Row],[OverTime]]="Yes",1,0)</f>
        <v>0</v>
      </c>
    </row>
    <row r="139" spans="1:80" hidden="1">
      <c r="A139">
        <v>39</v>
      </c>
      <c r="B139" t="s">
        <v>43</v>
      </c>
      <c r="C139" t="s">
        <v>36</v>
      </c>
      <c r="D139">
        <v>1329</v>
      </c>
      <c r="E139" t="s">
        <v>37</v>
      </c>
      <c r="F139">
        <v>4</v>
      </c>
      <c r="G139" t="str" cm="1">
        <f t="array" ref="G139">_xlfn.IFS(
F139 &lt;= 10, "Near",
F139 &lt;= 20, "Far",
TRUE, "Very Far")</f>
        <v>Near</v>
      </c>
      <c r="H139">
        <v>4</v>
      </c>
      <c r="I139" t="str">
        <f>_xlfn.XLOOKUP(H139,Lookup!C:C,Lookup!D:D)</f>
        <v>Master</v>
      </c>
      <c r="J139" t="s">
        <v>38</v>
      </c>
      <c r="K139">
        <v>1</v>
      </c>
      <c r="L139">
        <v>182</v>
      </c>
      <c r="M139">
        <v>4</v>
      </c>
      <c r="N139" t="str">
        <f>_xlfn.XLOOKUP(M139,Lookup!E:E,Lookup!F:F)</f>
        <v>Very High</v>
      </c>
      <c r="O139" t="s">
        <v>39</v>
      </c>
      <c r="P139">
        <v>47</v>
      </c>
      <c r="Q139">
        <v>2</v>
      </c>
      <c r="R139" t="str">
        <f>_xlfn.XLOOKUP(Q139,Lookup!G:G,Lookup!H:H)</f>
        <v>Medium</v>
      </c>
      <c r="S139">
        <v>2</v>
      </c>
      <c r="T139" s="7" t="str">
        <f>_xlfn.XLOOKUP(S139,Lookup!A:A,Lookup!B:B)</f>
        <v>Junior</v>
      </c>
      <c r="U139" t="s">
        <v>40</v>
      </c>
      <c r="V139">
        <v>3</v>
      </c>
      <c r="W139" t="str">
        <f>_xlfn.XLOOKUP(V139,Lookup!I:I,Lookup!J:J)</f>
        <v>High</v>
      </c>
      <c r="X139" t="s">
        <v>48</v>
      </c>
      <c r="Y139">
        <v>5902</v>
      </c>
      <c r="Z139" t="str" cm="1">
        <f t="array" ref="Z139">_xlfn.IFS(Y139&lt;3000,"Low",Y139&lt;7000,"Medium",TRUE,"High")</f>
        <v>Medium</v>
      </c>
      <c r="AA139">
        <v>14590</v>
      </c>
      <c r="AB139">
        <v>4</v>
      </c>
      <c r="AC139" t="s">
        <v>42</v>
      </c>
      <c r="AD139" t="s">
        <v>43</v>
      </c>
      <c r="AE139">
        <v>14</v>
      </c>
      <c r="AF139">
        <v>3</v>
      </c>
      <c r="AG139" t="str">
        <f>_xlfn.XLOOKUP(AF139,Lookup!K:K,Lookup!L:L)</f>
        <v>Meet Expect</v>
      </c>
      <c r="AH139">
        <v>3</v>
      </c>
      <c r="AI139" t="str">
        <f>LOOKUP(AH139,Lookup!M:M,Lookup!N:N)</f>
        <v>High</v>
      </c>
      <c r="AJ139">
        <v>80</v>
      </c>
      <c r="AK139">
        <v>1</v>
      </c>
      <c r="AL139" t="str">
        <f>_xlfn.XLOOKUP(AK139,Lookup!O:O,Lookup!P:P)</f>
        <v>Basic</v>
      </c>
      <c r="AM139">
        <v>17</v>
      </c>
      <c r="AN139" t="str" cm="1">
        <f t="array" ref="AN139">_xlfn.IFS(
AM139&lt;=5,"0-5",
AM139&lt;=10,"6-10",
AM139&lt;=20,"11-20",
TRUE,"20+")</f>
        <v>11-20</v>
      </c>
      <c r="AO139">
        <v>1</v>
      </c>
      <c r="AP139">
        <v>4</v>
      </c>
      <c r="AQ139" t="str">
        <f>_xlfn.XLOOKUP(AP139,Lookup!Q:Q,Lookup!R:R)</f>
        <v>Best</v>
      </c>
      <c r="AR139">
        <v>15</v>
      </c>
      <c r="AS139" t="str" cm="1">
        <f t="array" ref="AS139">_xlfn.IFS(
AR139 &lt;=1,"New Employee",
AR139 &lt;=3, "Early Career",
AR139 &lt;=7, "Experienced",
TRUE, "Veteran")</f>
        <v>Veteran</v>
      </c>
      <c r="AT139">
        <v>11</v>
      </c>
      <c r="AU139">
        <v>5</v>
      </c>
      <c r="AV139" t="str" cm="1">
        <f t="array" ref="AV139">_xlfn.IFS(
AU139=0,"Recently Promoted",
AU139&lt;=3, "Normal",
TRUE, "Long Time No Promotion")</f>
        <v>Long Time No Promotion</v>
      </c>
      <c r="AW139">
        <v>9</v>
      </c>
      <c r="AX139">
        <f>IF(COUNTIF(L139:$L$1471,L139)&gt;1,1,0)</f>
        <v>0</v>
      </c>
      <c r="BA139">
        <f t="shared" si="21"/>
        <v>0</v>
      </c>
      <c r="BC139">
        <f t="shared" si="22"/>
        <v>0</v>
      </c>
      <c r="BE139">
        <f t="shared" si="16"/>
        <v>0</v>
      </c>
      <c r="BG139">
        <f t="shared" si="17"/>
        <v>0</v>
      </c>
      <c r="BI139">
        <f t="shared" si="18"/>
        <v>0</v>
      </c>
      <c r="BR139" t="str" cm="1">
        <f t="array" ref="BR139">_xlfn.IFS(
A139&lt;=25,"18-25",
A139&lt;=35,"26-35",
A139&lt;=45,"36-45",
A139&lt;=59,"46-59",
TRUE,"60+")</f>
        <v>36-45</v>
      </c>
      <c r="BX139" t="b">
        <f t="shared" si="19"/>
        <v>1</v>
      </c>
      <c r="BY139" t="b">
        <f t="shared" si="20"/>
        <v>1</v>
      </c>
      <c r="BZ139" t="b">
        <f t="shared" si="23"/>
        <v>1</v>
      </c>
      <c r="CA139">
        <f>IF(tblemployee[[#This Row],[Attrition]]="Yes",1,0)</f>
        <v>0</v>
      </c>
      <c r="CB139">
        <f>IF(tblemployee[[#This Row],[OverTime]]="Yes",1,0)</f>
        <v>0</v>
      </c>
    </row>
    <row r="140" spans="1:80" hidden="1">
      <c r="A140">
        <v>25</v>
      </c>
      <c r="B140" t="s">
        <v>43</v>
      </c>
      <c r="C140" t="s">
        <v>36</v>
      </c>
      <c r="D140">
        <v>959</v>
      </c>
      <c r="E140" t="s">
        <v>37</v>
      </c>
      <c r="F140">
        <v>28</v>
      </c>
      <c r="G140" t="str" cm="1">
        <f t="array" ref="G140">_xlfn.IFS(
F140 &lt;= 10, "Near",
F140 &lt;= 20, "Far",
TRUE, "Very Far")</f>
        <v>Very Far</v>
      </c>
      <c r="H140">
        <v>3</v>
      </c>
      <c r="I140" t="str">
        <f>_xlfn.XLOOKUP(H140,Lookup!C:C,Lookup!D:D)</f>
        <v>Bachelor</v>
      </c>
      <c r="J140" t="s">
        <v>38</v>
      </c>
      <c r="K140">
        <v>1</v>
      </c>
      <c r="L140">
        <v>183</v>
      </c>
      <c r="M140">
        <v>1</v>
      </c>
      <c r="N140" t="str">
        <f>_xlfn.XLOOKUP(M140,Lookup!E:E,Lookup!F:F)</f>
        <v>Low</v>
      </c>
      <c r="O140" t="s">
        <v>46</v>
      </c>
      <c r="P140">
        <v>41</v>
      </c>
      <c r="Q140">
        <v>2</v>
      </c>
      <c r="R140" t="str">
        <f>_xlfn.XLOOKUP(Q140,Lookup!G:G,Lookup!H:H)</f>
        <v>Medium</v>
      </c>
      <c r="S140">
        <v>2</v>
      </c>
      <c r="T140" s="7" t="str">
        <f>_xlfn.XLOOKUP(S140,Lookup!A:A,Lookup!B:B)</f>
        <v>Junior</v>
      </c>
      <c r="U140" t="s">
        <v>40</v>
      </c>
      <c r="V140">
        <v>3</v>
      </c>
      <c r="W140" t="str">
        <f>_xlfn.XLOOKUP(V140,Lookup!I:I,Lookup!J:J)</f>
        <v>High</v>
      </c>
      <c r="X140" t="s">
        <v>48</v>
      </c>
      <c r="Y140">
        <v>8639</v>
      </c>
      <c r="Z140" t="str" cm="1">
        <f t="array" ref="Z140">_xlfn.IFS(Y140&lt;3000,"Low",Y140&lt;7000,"Medium",TRUE,"High")</f>
        <v>High</v>
      </c>
      <c r="AA140">
        <v>24835</v>
      </c>
      <c r="AB140">
        <v>2</v>
      </c>
      <c r="AC140" t="s">
        <v>42</v>
      </c>
      <c r="AD140" t="s">
        <v>43</v>
      </c>
      <c r="AE140">
        <v>18</v>
      </c>
      <c r="AF140">
        <v>3</v>
      </c>
      <c r="AG140" t="str">
        <f>_xlfn.XLOOKUP(AF140,Lookup!K:K,Lookup!L:L)</f>
        <v>Meet Expect</v>
      </c>
      <c r="AH140">
        <v>4</v>
      </c>
      <c r="AI140" t="str">
        <f>LOOKUP(AH140,Lookup!M:M,Lookup!N:N)</f>
        <v>Very High</v>
      </c>
      <c r="AJ140">
        <v>80</v>
      </c>
      <c r="AK140">
        <v>0</v>
      </c>
      <c r="AL140" t="str">
        <f>_xlfn.XLOOKUP(AK140,Lookup!O:O,Lookup!P:P)</f>
        <v>None</v>
      </c>
      <c r="AM140">
        <v>6</v>
      </c>
      <c r="AN140" t="str" cm="1">
        <f t="array" ref="AN140">_xlfn.IFS(
AM140&lt;=5,"0-5",
AM140&lt;=10,"6-10",
AM140&lt;=20,"11-20",
TRUE,"20+")</f>
        <v>6-10</v>
      </c>
      <c r="AO140">
        <v>3</v>
      </c>
      <c r="AP140">
        <v>3</v>
      </c>
      <c r="AQ140" t="str">
        <f>_xlfn.XLOOKUP(AP140,Lookup!Q:Q,Lookup!R:R)</f>
        <v>Better</v>
      </c>
      <c r="AR140">
        <v>2</v>
      </c>
      <c r="AS140" t="str" cm="1">
        <f t="array" ref="AS140">_xlfn.IFS(
AR140 &lt;=1,"New Employee",
AR140 &lt;=3, "Early Career",
AR140 &lt;=7, "Experienced",
TRUE, "Veteran")</f>
        <v>Early Career</v>
      </c>
      <c r="AT140">
        <v>2</v>
      </c>
      <c r="AU140">
        <v>2</v>
      </c>
      <c r="AV140" t="str" cm="1">
        <f t="array" ref="AV140">_xlfn.IFS(
AU140=0,"Recently Promoted",
AU140&lt;=3, "Normal",
TRUE, "Long Time No Promotion")</f>
        <v>Normal</v>
      </c>
      <c r="AW140">
        <v>2</v>
      </c>
      <c r="AX140">
        <f>IF(COUNTIF(L140:$L$1471,L140)&gt;1,1,0)</f>
        <v>0</v>
      </c>
      <c r="BA140">
        <f t="shared" si="21"/>
        <v>0</v>
      </c>
      <c r="BC140">
        <f t="shared" si="22"/>
        <v>0</v>
      </c>
      <c r="BE140">
        <f t="shared" si="16"/>
        <v>0</v>
      </c>
      <c r="BG140">
        <f t="shared" si="17"/>
        <v>0</v>
      </c>
      <c r="BI140">
        <f t="shared" si="18"/>
        <v>0</v>
      </c>
      <c r="BR140" t="str" cm="1">
        <f t="array" ref="BR140">_xlfn.IFS(
A140&lt;=25,"18-25",
A140&lt;=35,"26-35",
A140&lt;=45,"36-45",
A140&lt;=59,"46-59",
TRUE,"60+")</f>
        <v>18-25</v>
      </c>
      <c r="BX140" t="b">
        <f t="shared" si="19"/>
        <v>1</v>
      </c>
      <c r="BY140" t="b">
        <f t="shared" si="20"/>
        <v>1</v>
      </c>
      <c r="BZ140" t="b">
        <f t="shared" si="23"/>
        <v>1</v>
      </c>
      <c r="CA140">
        <f>IF(tblemployee[[#This Row],[Attrition]]="Yes",1,0)</f>
        <v>0</v>
      </c>
      <c r="CB140">
        <f>IF(tblemployee[[#This Row],[OverTime]]="Yes",1,0)</f>
        <v>0</v>
      </c>
    </row>
    <row r="141" spans="1:80">
      <c r="A141">
        <v>30</v>
      </c>
      <c r="B141" t="s">
        <v>43</v>
      </c>
      <c r="C141" t="s">
        <v>36</v>
      </c>
      <c r="D141">
        <v>1240</v>
      </c>
      <c r="E141" t="s">
        <v>61</v>
      </c>
      <c r="F141">
        <v>9</v>
      </c>
      <c r="G141" t="str" cm="1">
        <f t="array" ref="G141">_xlfn.IFS(
F141 &lt;= 10, "Near",
F141 &lt;= 20, "Far",
TRUE, "Very Far")</f>
        <v>Near</v>
      </c>
      <c r="H141">
        <v>3</v>
      </c>
      <c r="I141" t="str">
        <f>_xlfn.XLOOKUP(H141,Lookup!C:C,Lookup!D:D)</f>
        <v>Bachelor</v>
      </c>
      <c r="J141" t="s">
        <v>61</v>
      </c>
      <c r="K141">
        <v>1</v>
      </c>
      <c r="L141">
        <v>184</v>
      </c>
      <c r="M141">
        <v>3</v>
      </c>
      <c r="N141" t="str">
        <f>_xlfn.XLOOKUP(M141,Lookup!E:E,Lookup!F:F)</f>
        <v>High</v>
      </c>
      <c r="O141" t="s">
        <v>46</v>
      </c>
      <c r="P141">
        <v>48</v>
      </c>
      <c r="Q141">
        <v>3</v>
      </c>
      <c r="R141" t="str">
        <f>_xlfn.XLOOKUP(Q141,Lookup!G:G,Lookup!H:H)</f>
        <v>High</v>
      </c>
      <c r="S141">
        <v>2</v>
      </c>
      <c r="T141" s="7" t="str">
        <f>_xlfn.XLOOKUP(S141,Lookup!A:A,Lookup!B:B)</f>
        <v>Junior</v>
      </c>
      <c r="U141" t="s">
        <v>61</v>
      </c>
      <c r="V141">
        <v>4</v>
      </c>
      <c r="W141" t="str">
        <f>_xlfn.XLOOKUP(V141,Lookup!I:I,Lookup!J:J)</f>
        <v>Very High</v>
      </c>
      <c r="X141" t="s">
        <v>48</v>
      </c>
      <c r="Y141">
        <v>6347</v>
      </c>
      <c r="Z141" t="str" cm="1">
        <f t="array" ref="Z141">_xlfn.IFS(Y141&lt;3000,"Low",Y141&lt;7000,"Medium",TRUE,"High")</f>
        <v>Medium</v>
      </c>
      <c r="AA141">
        <v>13982</v>
      </c>
      <c r="AB141">
        <v>0</v>
      </c>
      <c r="AC141" t="s">
        <v>42</v>
      </c>
      <c r="AD141" t="s">
        <v>35</v>
      </c>
      <c r="AE141">
        <v>19</v>
      </c>
      <c r="AF141">
        <v>3</v>
      </c>
      <c r="AG141" t="str">
        <f>_xlfn.XLOOKUP(AF141,Lookup!K:K,Lookup!L:L)</f>
        <v>Meet Expect</v>
      </c>
      <c r="AH141">
        <v>4</v>
      </c>
      <c r="AI141" t="str">
        <f>LOOKUP(AH141,Lookup!M:M,Lookup!N:N)</f>
        <v>Very High</v>
      </c>
      <c r="AJ141">
        <v>80</v>
      </c>
      <c r="AK141">
        <v>0</v>
      </c>
      <c r="AL141" t="str">
        <f>_xlfn.XLOOKUP(AK141,Lookup!O:O,Lookup!P:P)</f>
        <v>None</v>
      </c>
      <c r="AM141">
        <v>12</v>
      </c>
      <c r="AN141" t="str" cm="1">
        <f t="array" ref="AN141">_xlfn.IFS(
AM141&lt;=5,"0-5",
AM141&lt;=10,"6-10",
AM141&lt;=20,"11-20",
TRUE,"20+")</f>
        <v>11-20</v>
      </c>
      <c r="AO141">
        <v>2</v>
      </c>
      <c r="AP141">
        <v>1</v>
      </c>
      <c r="AQ141" t="str">
        <f>_xlfn.XLOOKUP(AP141,Lookup!Q:Q,Lookup!R:R)</f>
        <v>Bad</v>
      </c>
      <c r="AR141">
        <v>11</v>
      </c>
      <c r="AS141" t="str" cm="1">
        <f t="array" ref="AS141">_xlfn.IFS(
AR141 &lt;=1,"New Employee",
AR141 &lt;=3, "Early Career",
AR141 &lt;=7, "Experienced",
TRUE, "Veteran")</f>
        <v>Veteran</v>
      </c>
      <c r="AT141">
        <v>9</v>
      </c>
      <c r="AU141">
        <v>4</v>
      </c>
      <c r="AV141" t="str" cm="1">
        <f t="array" ref="AV141">_xlfn.IFS(
AU141=0,"Recently Promoted",
AU141&lt;=3, "Normal",
TRUE, "Long Time No Promotion")</f>
        <v>Long Time No Promotion</v>
      </c>
      <c r="AW141">
        <v>7</v>
      </c>
      <c r="AX141">
        <f>IF(COUNTIF(L141:$L$1471,L141)&gt;1,1,0)</f>
        <v>0</v>
      </c>
      <c r="BA141">
        <f t="shared" si="21"/>
        <v>0</v>
      </c>
      <c r="BC141">
        <f t="shared" si="22"/>
        <v>0</v>
      </c>
      <c r="BE141">
        <f t="shared" si="16"/>
        <v>0</v>
      </c>
      <c r="BG141">
        <f t="shared" si="17"/>
        <v>0</v>
      </c>
      <c r="BI141">
        <f t="shared" si="18"/>
        <v>0</v>
      </c>
      <c r="BR141" t="str" cm="1">
        <f t="array" ref="BR141">_xlfn.IFS(
A141&lt;=25,"18-25",
A141&lt;=35,"26-35",
A141&lt;=45,"36-45",
A141&lt;=59,"46-59",
TRUE,"60+")</f>
        <v>26-35</v>
      </c>
      <c r="BX141" t="b">
        <f t="shared" si="19"/>
        <v>1</v>
      </c>
      <c r="BY141" t="b">
        <f t="shared" si="20"/>
        <v>1</v>
      </c>
      <c r="BZ141" t="b">
        <f t="shared" si="23"/>
        <v>1</v>
      </c>
      <c r="CA141">
        <f>IF(tblemployee[[#This Row],[Attrition]]="Yes",1,0)</f>
        <v>0</v>
      </c>
      <c r="CB141">
        <f>IF(tblemployee[[#This Row],[OverTime]]="Yes",1,0)</f>
        <v>1</v>
      </c>
    </row>
    <row r="142" spans="1:80" hidden="1">
      <c r="A142">
        <v>32</v>
      </c>
      <c r="B142" t="s">
        <v>35</v>
      </c>
      <c r="C142" t="s">
        <v>36</v>
      </c>
      <c r="D142">
        <v>1033</v>
      </c>
      <c r="E142" t="s">
        <v>45</v>
      </c>
      <c r="F142">
        <v>9</v>
      </c>
      <c r="G142" t="str" cm="1">
        <f t="array" ref="G142">_xlfn.IFS(
F142 &lt;= 10, "Near",
F142 &lt;= 20, "Far",
TRUE, "Very Far")</f>
        <v>Near</v>
      </c>
      <c r="H142">
        <v>3</v>
      </c>
      <c r="I142" t="str">
        <f>_xlfn.XLOOKUP(H142,Lookup!C:C,Lookup!D:D)</f>
        <v>Bachelor</v>
      </c>
      <c r="J142" t="s">
        <v>51</v>
      </c>
      <c r="K142">
        <v>1</v>
      </c>
      <c r="L142">
        <v>190</v>
      </c>
      <c r="M142">
        <v>1</v>
      </c>
      <c r="N142" t="str">
        <f>_xlfn.XLOOKUP(M142,Lookup!E:E,Lookup!F:F)</f>
        <v>Low</v>
      </c>
      <c r="O142" t="s">
        <v>39</v>
      </c>
      <c r="P142">
        <v>41</v>
      </c>
      <c r="Q142">
        <v>3</v>
      </c>
      <c r="R142" t="str">
        <f>_xlfn.XLOOKUP(Q142,Lookup!G:G,Lookup!H:H)</f>
        <v>High</v>
      </c>
      <c r="S142">
        <v>1</v>
      </c>
      <c r="T142" s="7" t="str">
        <f>_xlfn.XLOOKUP(S142,Lookup!A:A,Lookup!B:B)</f>
        <v>Entry Level</v>
      </c>
      <c r="U142" t="s">
        <v>50</v>
      </c>
      <c r="V142">
        <v>1</v>
      </c>
      <c r="W142" t="str">
        <f>_xlfn.XLOOKUP(V142,Lookup!I:I,Lookup!J:J)</f>
        <v>Low</v>
      </c>
      <c r="X142" t="s">
        <v>41</v>
      </c>
      <c r="Y142">
        <v>4200</v>
      </c>
      <c r="Z142" t="str" cm="1">
        <f t="array" ref="Z142">_xlfn.IFS(Y142&lt;3000,"Low",Y142&lt;7000,"Medium",TRUE,"High")</f>
        <v>Medium</v>
      </c>
      <c r="AA142">
        <v>10224</v>
      </c>
      <c r="AB142">
        <v>7</v>
      </c>
      <c r="AC142" t="s">
        <v>42</v>
      </c>
      <c r="AD142" t="s">
        <v>43</v>
      </c>
      <c r="AE142">
        <v>22</v>
      </c>
      <c r="AF142">
        <v>4</v>
      </c>
      <c r="AG142" t="str">
        <f>_xlfn.XLOOKUP(AF142,Lookup!K:K,Lookup!L:L)</f>
        <v>Exceed Expect</v>
      </c>
      <c r="AH142">
        <v>1</v>
      </c>
      <c r="AI142" t="str">
        <f>LOOKUP(AH142,Lookup!M:M,Lookup!N:N)</f>
        <v>Low</v>
      </c>
      <c r="AJ142">
        <v>80</v>
      </c>
      <c r="AK142">
        <v>0</v>
      </c>
      <c r="AL142" t="str">
        <f>_xlfn.XLOOKUP(AK142,Lookup!O:O,Lookup!P:P)</f>
        <v>None</v>
      </c>
      <c r="AM142">
        <v>10</v>
      </c>
      <c r="AN142" t="str" cm="1">
        <f t="array" ref="AN142">_xlfn.IFS(
AM142&lt;=5,"0-5",
AM142&lt;=10,"6-10",
AM142&lt;=20,"11-20",
TRUE,"20+")</f>
        <v>6-10</v>
      </c>
      <c r="AO142">
        <v>2</v>
      </c>
      <c r="AP142">
        <v>4</v>
      </c>
      <c r="AQ142" t="str">
        <f>_xlfn.XLOOKUP(AP142,Lookup!Q:Q,Lookup!R:R)</f>
        <v>Best</v>
      </c>
      <c r="AR142">
        <v>5</v>
      </c>
      <c r="AS142" t="str" cm="1">
        <f t="array" ref="AS142">_xlfn.IFS(
AR142 &lt;=1,"New Employee",
AR142 &lt;=3, "Early Career",
AR142 &lt;=7, "Experienced",
TRUE, "Veteran")</f>
        <v>Experienced</v>
      </c>
      <c r="AT142">
        <v>4</v>
      </c>
      <c r="AU142">
        <v>0</v>
      </c>
      <c r="AV142" t="str" cm="1">
        <f t="array" ref="AV142">_xlfn.IFS(
AU142=0,"Recently Promoted",
AU142&lt;=3, "Normal",
TRUE, "Long Time No Promotion")</f>
        <v>Recently Promoted</v>
      </c>
      <c r="AW142">
        <v>4</v>
      </c>
      <c r="AX142">
        <f>IF(COUNTIF(L142:$L$1471,L142)&gt;1,1,0)</f>
        <v>0</v>
      </c>
      <c r="BA142">
        <f t="shared" si="21"/>
        <v>0</v>
      </c>
      <c r="BC142">
        <f t="shared" si="22"/>
        <v>0</v>
      </c>
      <c r="BE142">
        <f t="shared" si="16"/>
        <v>0</v>
      </c>
      <c r="BG142">
        <f t="shared" si="17"/>
        <v>0</v>
      </c>
      <c r="BI142">
        <f t="shared" si="18"/>
        <v>0</v>
      </c>
      <c r="BR142" t="str" cm="1">
        <f t="array" ref="BR142">_xlfn.IFS(
A142&lt;=25,"18-25",
A142&lt;=35,"26-35",
A142&lt;=45,"36-45",
A142&lt;=59,"46-59",
TRUE,"60+")</f>
        <v>26-35</v>
      </c>
      <c r="BX142" t="b">
        <f t="shared" si="19"/>
        <v>1</v>
      </c>
      <c r="BY142" t="b">
        <f t="shared" si="20"/>
        <v>1</v>
      </c>
      <c r="BZ142" t="b">
        <f t="shared" si="23"/>
        <v>1</v>
      </c>
      <c r="CA142">
        <f>IF(tblemployee[[#This Row],[Attrition]]="Yes",1,0)</f>
        <v>1</v>
      </c>
      <c r="CB142">
        <f>IF(tblemployee[[#This Row],[OverTime]]="Yes",1,0)</f>
        <v>0</v>
      </c>
    </row>
    <row r="143" spans="1:80" hidden="1">
      <c r="A143">
        <v>45</v>
      </c>
      <c r="B143" t="s">
        <v>43</v>
      </c>
      <c r="C143" t="s">
        <v>36</v>
      </c>
      <c r="D143">
        <v>1316</v>
      </c>
      <c r="E143" t="s">
        <v>45</v>
      </c>
      <c r="F143">
        <v>29</v>
      </c>
      <c r="G143" t="str" cm="1">
        <f t="array" ref="G143">_xlfn.IFS(
F143 &lt;= 10, "Near",
F143 &lt;= 20, "Far",
TRUE, "Very Far")</f>
        <v>Very Far</v>
      </c>
      <c r="H143">
        <v>3</v>
      </c>
      <c r="I143" t="str">
        <f>_xlfn.XLOOKUP(H143,Lookup!C:C,Lookup!D:D)</f>
        <v>Bachelor</v>
      </c>
      <c r="J143" t="s">
        <v>51</v>
      </c>
      <c r="K143">
        <v>1</v>
      </c>
      <c r="L143">
        <v>192</v>
      </c>
      <c r="M143">
        <v>3</v>
      </c>
      <c r="N143" t="str">
        <f>_xlfn.XLOOKUP(M143,Lookup!E:E,Lookup!F:F)</f>
        <v>High</v>
      </c>
      <c r="O143" t="s">
        <v>46</v>
      </c>
      <c r="P143">
        <v>83</v>
      </c>
      <c r="Q143">
        <v>3</v>
      </c>
      <c r="R143" t="str">
        <f>_xlfn.XLOOKUP(Q143,Lookup!G:G,Lookup!H:H)</f>
        <v>High</v>
      </c>
      <c r="S143">
        <v>1</v>
      </c>
      <c r="T143" s="7" t="str">
        <f>_xlfn.XLOOKUP(S143,Lookup!A:A,Lookup!B:B)</f>
        <v>Entry Level</v>
      </c>
      <c r="U143" t="s">
        <v>47</v>
      </c>
      <c r="V143">
        <v>4</v>
      </c>
      <c r="W143" t="str">
        <f>_xlfn.XLOOKUP(V143,Lookup!I:I,Lookup!J:J)</f>
        <v>Very High</v>
      </c>
      <c r="X143" t="s">
        <v>41</v>
      </c>
      <c r="Y143">
        <v>3452</v>
      </c>
      <c r="Z143" t="str" cm="1">
        <f t="array" ref="Z143">_xlfn.IFS(Y143&lt;3000,"Low",Y143&lt;7000,"Medium",TRUE,"High")</f>
        <v>Medium</v>
      </c>
      <c r="AA143">
        <v>9752</v>
      </c>
      <c r="AB143">
        <v>5</v>
      </c>
      <c r="AC143" t="s">
        <v>42</v>
      </c>
      <c r="AD143" t="s">
        <v>43</v>
      </c>
      <c r="AE143">
        <v>13</v>
      </c>
      <c r="AF143">
        <v>3</v>
      </c>
      <c r="AG143" t="str">
        <f>_xlfn.XLOOKUP(AF143,Lookup!K:K,Lookup!L:L)</f>
        <v>Meet Expect</v>
      </c>
      <c r="AH143">
        <v>2</v>
      </c>
      <c r="AI143" t="str">
        <f>LOOKUP(AH143,Lookup!M:M,Lookup!N:N)</f>
        <v>Medium</v>
      </c>
      <c r="AJ143">
        <v>80</v>
      </c>
      <c r="AK143">
        <v>0</v>
      </c>
      <c r="AL143" t="str">
        <f>_xlfn.XLOOKUP(AK143,Lookup!O:O,Lookup!P:P)</f>
        <v>None</v>
      </c>
      <c r="AM143">
        <v>9</v>
      </c>
      <c r="AN143" t="str" cm="1">
        <f t="array" ref="AN143">_xlfn.IFS(
AM143&lt;=5,"0-5",
AM143&lt;=10,"6-10",
AM143&lt;=20,"11-20",
TRUE,"20+")</f>
        <v>6-10</v>
      </c>
      <c r="AO143">
        <v>2</v>
      </c>
      <c r="AP143">
        <v>2</v>
      </c>
      <c r="AQ143" t="str">
        <f>_xlfn.XLOOKUP(AP143,Lookup!Q:Q,Lookup!R:R)</f>
        <v>Good</v>
      </c>
      <c r="AR143">
        <v>6</v>
      </c>
      <c r="AS143" t="str" cm="1">
        <f t="array" ref="AS143">_xlfn.IFS(
AR143 &lt;=1,"New Employee",
AR143 &lt;=3, "Early Career",
AR143 &lt;=7, "Experienced",
TRUE, "Veteran")</f>
        <v>Experienced</v>
      </c>
      <c r="AT143">
        <v>5</v>
      </c>
      <c r="AU143">
        <v>0</v>
      </c>
      <c r="AV143" t="str" cm="1">
        <f t="array" ref="AV143">_xlfn.IFS(
AU143=0,"Recently Promoted",
AU143&lt;=3, "Normal",
TRUE, "Long Time No Promotion")</f>
        <v>Recently Promoted</v>
      </c>
      <c r="AW143">
        <v>3</v>
      </c>
      <c r="AX143">
        <f>IF(COUNTIF(L143:$L$1471,L143)&gt;1,1,0)</f>
        <v>0</v>
      </c>
      <c r="BA143">
        <f t="shared" si="21"/>
        <v>0</v>
      </c>
      <c r="BC143">
        <f t="shared" si="22"/>
        <v>0</v>
      </c>
      <c r="BE143">
        <f t="shared" si="16"/>
        <v>0</v>
      </c>
      <c r="BG143">
        <f t="shared" si="17"/>
        <v>0</v>
      </c>
      <c r="BI143">
        <f t="shared" si="18"/>
        <v>0</v>
      </c>
      <c r="BR143" t="str" cm="1">
        <f t="array" ref="BR143">_xlfn.IFS(
A143&lt;=25,"18-25",
A143&lt;=35,"26-35",
A143&lt;=45,"36-45",
A143&lt;=59,"46-59",
TRUE,"60+")</f>
        <v>36-45</v>
      </c>
      <c r="BX143" t="b">
        <f t="shared" si="19"/>
        <v>1</v>
      </c>
      <c r="BY143" t="b">
        <f t="shared" si="20"/>
        <v>1</v>
      </c>
      <c r="BZ143" t="b">
        <f t="shared" si="23"/>
        <v>1</v>
      </c>
      <c r="CA143">
        <f>IF(tblemployee[[#This Row],[Attrition]]="Yes",1,0)</f>
        <v>0</v>
      </c>
      <c r="CB143">
        <f>IF(tblemployee[[#This Row],[OverTime]]="Yes",1,0)</f>
        <v>0</v>
      </c>
    </row>
    <row r="144" spans="1:80" hidden="1">
      <c r="A144">
        <v>38</v>
      </c>
      <c r="B144" t="s">
        <v>43</v>
      </c>
      <c r="C144" t="s">
        <v>36</v>
      </c>
      <c r="D144">
        <v>364</v>
      </c>
      <c r="E144" t="s">
        <v>45</v>
      </c>
      <c r="F144">
        <v>3</v>
      </c>
      <c r="G144" t="str" cm="1">
        <f t="array" ref="G144">_xlfn.IFS(
F144 &lt;= 10, "Near",
F144 &lt;= 20, "Far",
TRUE, "Very Far")</f>
        <v>Near</v>
      </c>
      <c r="H144">
        <v>5</v>
      </c>
      <c r="I144" t="str">
        <f>_xlfn.XLOOKUP(H144,Lookup!C:C,Lookup!D:D)</f>
        <v>Doctor</v>
      </c>
      <c r="J144" t="s">
        <v>60</v>
      </c>
      <c r="K144">
        <v>1</v>
      </c>
      <c r="L144">
        <v>193</v>
      </c>
      <c r="M144">
        <v>4</v>
      </c>
      <c r="N144" t="str">
        <f>_xlfn.XLOOKUP(M144,Lookup!E:E,Lookup!F:F)</f>
        <v>Very High</v>
      </c>
      <c r="O144" t="s">
        <v>39</v>
      </c>
      <c r="P144">
        <v>32</v>
      </c>
      <c r="Q144">
        <v>3</v>
      </c>
      <c r="R144" t="str">
        <f>_xlfn.XLOOKUP(Q144,Lookup!G:G,Lookup!H:H)</f>
        <v>High</v>
      </c>
      <c r="S144">
        <v>2</v>
      </c>
      <c r="T144" s="7" t="str">
        <f>_xlfn.XLOOKUP(S144,Lookup!A:A,Lookup!B:B)</f>
        <v>Junior</v>
      </c>
      <c r="U144" t="s">
        <v>47</v>
      </c>
      <c r="V144">
        <v>3</v>
      </c>
      <c r="W144" t="str">
        <f>_xlfn.XLOOKUP(V144,Lookup!I:I,Lookup!J:J)</f>
        <v>High</v>
      </c>
      <c r="X144" t="s">
        <v>41</v>
      </c>
      <c r="Y144">
        <v>4317</v>
      </c>
      <c r="Z144" t="str" cm="1">
        <f t="array" ref="Z144">_xlfn.IFS(Y144&lt;3000,"Low",Y144&lt;7000,"Medium",TRUE,"High")</f>
        <v>Medium</v>
      </c>
      <c r="AA144">
        <v>2302</v>
      </c>
      <c r="AB144">
        <v>3</v>
      </c>
      <c r="AC144" t="s">
        <v>42</v>
      </c>
      <c r="AD144" t="s">
        <v>35</v>
      </c>
      <c r="AE144">
        <v>20</v>
      </c>
      <c r="AF144">
        <v>4</v>
      </c>
      <c r="AG144" t="str">
        <f>_xlfn.XLOOKUP(AF144,Lookup!K:K,Lookup!L:L)</f>
        <v>Exceed Expect</v>
      </c>
      <c r="AH144">
        <v>2</v>
      </c>
      <c r="AI144" t="str">
        <f>LOOKUP(AH144,Lookup!M:M,Lookup!N:N)</f>
        <v>Medium</v>
      </c>
      <c r="AJ144">
        <v>80</v>
      </c>
      <c r="AK144">
        <v>0</v>
      </c>
      <c r="AL144" t="str">
        <f>_xlfn.XLOOKUP(AK144,Lookup!O:O,Lookup!P:P)</f>
        <v>None</v>
      </c>
      <c r="AM144">
        <v>19</v>
      </c>
      <c r="AN144" t="str" cm="1">
        <f t="array" ref="AN144">_xlfn.IFS(
AM144&lt;=5,"0-5",
AM144&lt;=10,"6-10",
AM144&lt;=20,"11-20",
TRUE,"20+")</f>
        <v>11-20</v>
      </c>
      <c r="AO144">
        <v>2</v>
      </c>
      <c r="AP144">
        <v>3</v>
      </c>
      <c r="AQ144" t="str">
        <f>_xlfn.XLOOKUP(AP144,Lookup!Q:Q,Lookup!R:R)</f>
        <v>Better</v>
      </c>
      <c r="AR144">
        <v>3</v>
      </c>
      <c r="AS144" t="str" cm="1">
        <f t="array" ref="AS144">_xlfn.IFS(
AR144 &lt;=1,"New Employee",
AR144 &lt;=3, "Early Career",
AR144 &lt;=7, "Experienced",
TRUE, "Veteran")</f>
        <v>Early Career</v>
      </c>
      <c r="AT144">
        <v>2</v>
      </c>
      <c r="AU144">
        <v>2</v>
      </c>
      <c r="AV144" t="str" cm="1">
        <f t="array" ref="AV144">_xlfn.IFS(
AU144=0,"Recently Promoted",
AU144&lt;=3, "Normal",
TRUE, "Long Time No Promotion")</f>
        <v>Normal</v>
      </c>
      <c r="AW144">
        <v>2</v>
      </c>
      <c r="AX144">
        <f>IF(COUNTIF(L144:$L$1471,L144)&gt;1,1,0)</f>
        <v>0</v>
      </c>
      <c r="BA144">
        <f t="shared" si="21"/>
        <v>0</v>
      </c>
      <c r="BC144">
        <f t="shared" si="22"/>
        <v>0</v>
      </c>
      <c r="BE144">
        <f t="shared" si="16"/>
        <v>0</v>
      </c>
      <c r="BG144">
        <f t="shared" si="17"/>
        <v>0</v>
      </c>
      <c r="BI144">
        <f t="shared" si="18"/>
        <v>0</v>
      </c>
      <c r="BR144" t="str" cm="1">
        <f t="array" ref="BR144">_xlfn.IFS(
A144&lt;=25,"18-25",
A144&lt;=35,"26-35",
A144&lt;=45,"36-45",
A144&lt;=59,"46-59",
TRUE,"60+")</f>
        <v>36-45</v>
      </c>
      <c r="BX144" t="b">
        <f t="shared" si="19"/>
        <v>1</v>
      </c>
      <c r="BY144" t="b">
        <f t="shared" si="20"/>
        <v>1</v>
      </c>
      <c r="BZ144" t="b">
        <f t="shared" si="23"/>
        <v>1</v>
      </c>
      <c r="CA144">
        <f>IF(tblemployee[[#This Row],[Attrition]]="Yes",1,0)</f>
        <v>0</v>
      </c>
      <c r="CB144">
        <f>IF(tblemployee[[#This Row],[OverTime]]="Yes",1,0)</f>
        <v>1</v>
      </c>
    </row>
    <row r="145" spans="1:80" hidden="1">
      <c r="A145">
        <v>30</v>
      </c>
      <c r="B145" t="s">
        <v>43</v>
      </c>
      <c r="C145" t="s">
        <v>36</v>
      </c>
      <c r="D145">
        <v>438</v>
      </c>
      <c r="E145" t="s">
        <v>45</v>
      </c>
      <c r="F145">
        <v>18</v>
      </c>
      <c r="G145" t="str" cm="1">
        <f t="array" ref="G145">_xlfn.IFS(
F145 &lt;= 10, "Near",
F145 &lt;= 20, "Far",
TRUE, "Very Far")</f>
        <v>Far</v>
      </c>
      <c r="H145">
        <v>3</v>
      </c>
      <c r="I145" t="str">
        <f>_xlfn.XLOOKUP(H145,Lookup!C:C,Lookup!D:D)</f>
        <v>Bachelor</v>
      </c>
      <c r="J145" t="s">
        <v>38</v>
      </c>
      <c r="K145">
        <v>1</v>
      </c>
      <c r="L145">
        <v>194</v>
      </c>
      <c r="M145">
        <v>1</v>
      </c>
      <c r="N145" t="str">
        <f>_xlfn.XLOOKUP(M145,Lookup!E:E,Lookup!F:F)</f>
        <v>Low</v>
      </c>
      <c r="O145" t="s">
        <v>39</v>
      </c>
      <c r="P145">
        <v>75</v>
      </c>
      <c r="Q145">
        <v>3</v>
      </c>
      <c r="R145" t="str">
        <f>_xlfn.XLOOKUP(Q145,Lookup!G:G,Lookup!H:H)</f>
        <v>High</v>
      </c>
      <c r="S145">
        <v>1</v>
      </c>
      <c r="T145" s="7" t="str">
        <f>_xlfn.XLOOKUP(S145,Lookup!A:A,Lookup!B:B)</f>
        <v>Entry Level</v>
      </c>
      <c r="U145" t="s">
        <v>47</v>
      </c>
      <c r="V145">
        <v>3</v>
      </c>
      <c r="W145" t="str">
        <f>_xlfn.XLOOKUP(V145,Lookup!I:I,Lookup!J:J)</f>
        <v>High</v>
      </c>
      <c r="X145" t="s">
        <v>41</v>
      </c>
      <c r="Y145">
        <v>2632</v>
      </c>
      <c r="Z145" t="str" cm="1">
        <f t="array" ref="Z145">_xlfn.IFS(Y145&lt;3000,"Low",Y145&lt;7000,"Medium",TRUE,"High")</f>
        <v>Low</v>
      </c>
      <c r="AA145">
        <v>23910</v>
      </c>
      <c r="AB145">
        <v>1</v>
      </c>
      <c r="AC145" t="s">
        <v>42</v>
      </c>
      <c r="AD145" t="s">
        <v>43</v>
      </c>
      <c r="AE145">
        <v>14</v>
      </c>
      <c r="AF145">
        <v>3</v>
      </c>
      <c r="AG145" t="str">
        <f>_xlfn.XLOOKUP(AF145,Lookup!K:K,Lookup!L:L)</f>
        <v>Meet Expect</v>
      </c>
      <c r="AH145">
        <v>3</v>
      </c>
      <c r="AI145" t="str">
        <f>LOOKUP(AH145,Lookup!M:M,Lookup!N:N)</f>
        <v>High</v>
      </c>
      <c r="AJ145">
        <v>80</v>
      </c>
      <c r="AK145">
        <v>0</v>
      </c>
      <c r="AL145" t="str">
        <f>_xlfn.XLOOKUP(AK145,Lookup!O:O,Lookup!P:P)</f>
        <v>None</v>
      </c>
      <c r="AM145">
        <v>5</v>
      </c>
      <c r="AN145" t="str" cm="1">
        <f t="array" ref="AN145">_xlfn.IFS(
AM145&lt;=5,"0-5",
AM145&lt;=10,"6-10",
AM145&lt;=20,"11-20",
TRUE,"20+")</f>
        <v>0-5</v>
      </c>
      <c r="AO145">
        <v>4</v>
      </c>
      <c r="AP145">
        <v>2</v>
      </c>
      <c r="AQ145" t="str">
        <f>_xlfn.XLOOKUP(AP145,Lookup!Q:Q,Lookup!R:R)</f>
        <v>Good</v>
      </c>
      <c r="AR145">
        <v>5</v>
      </c>
      <c r="AS145" t="str" cm="1">
        <f t="array" ref="AS145">_xlfn.IFS(
AR145 &lt;=1,"New Employee",
AR145 &lt;=3, "Early Career",
AR145 &lt;=7, "Experienced",
TRUE, "Veteran")</f>
        <v>Experienced</v>
      </c>
      <c r="AT145">
        <v>4</v>
      </c>
      <c r="AU145">
        <v>0</v>
      </c>
      <c r="AV145" t="str" cm="1">
        <f t="array" ref="AV145">_xlfn.IFS(
AU145=0,"Recently Promoted",
AU145&lt;=3, "Normal",
TRUE, "Long Time No Promotion")</f>
        <v>Recently Promoted</v>
      </c>
      <c r="AW145">
        <v>4</v>
      </c>
      <c r="AX145">
        <f>IF(COUNTIF(L145:$L$1471,L145)&gt;1,1,0)</f>
        <v>0</v>
      </c>
      <c r="BA145">
        <f t="shared" si="21"/>
        <v>0</v>
      </c>
      <c r="BC145">
        <f t="shared" si="22"/>
        <v>0</v>
      </c>
      <c r="BE145">
        <f t="shared" si="16"/>
        <v>0</v>
      </c>
      <c r="BG145">
        <f t="shared" si="17"/>
        <v>0</v>
      </c>
      <c r="BI145">
        <f t="shared" si="18"/>
        <v>0</v>
      </c>
      <c r="BR145" t="str" cm="1">
        <f t="array" ref="BR145">_xlfn.IFS(
A145&lt;=25,"18-25",
A145&lt;=35,"26-35",
A145&lt;=45,"36-45",
A145&lt;=59,"46-59",
TRUE,"60+")</f>
        <v>26-35</v>
      </c>
      <c r="BX145" t="b">
        <f t="shared" si="19"/>
        <v>1</v>
      </c>
      <c r="BY145" t="b">
        <f t="shared" si="20"/>
        <v>1</v>
      </c>
      <c r="BZ145" t="b">
        <f t="shared" si="23"/>
        <v>1</v>
      </c>
      <c r="CA145">
        <f>IF(tblemployee[[#This Row],[Attrition]]="Yes",1,0)</f>
        <v>0</v>
      </c>
      <c r="CB145">
        <f>IF(tblemployee[[#This Row],[OverTime]]="Yes",1,0)</f>
        <v>0</v>
      </c>
    </row>
    <row r="146" spans="1:80" hidden="1">
      <c r="A146">
        <v>32</v>
      </c>
      <c r="B146" t="s">
        <v>43</v>
      </c>
      <c r="C146" t="s">
        <v>44</v>
      </c>
      <c r="D146">
        <v>689</v>
      </c>
      <c r="E146" t="s">
        <v>37</v>
      </c>
      <c r="F146">
        <v>9</v>
      </c>
      <c r="G146" t="str" cm="1">
        <f t="array" ref="G146">_xlfn.IFS(
F146 &lt;= 10, "Near",
F146 &lt;= 20, "Far",
TRUE, "Very Far")</f>
        <v>Near</v>
      </c>
      <c r="H146">
        <v>2</v>
      </c>
      <c r="I146" t="str">
        <f>_xlfn.XLOOKUP(H146,Lookup!C:C,Lookup!D:D)</f>
        <v>College</v>
      </c>
      <c r="J146" t="s">
        <v>51</v>
      </c>
      <c r="K146">
        <v>1</v>
      </c>
      <c r="L146">
        <v>195</v>
      </c>
      <c r="M146">
        <v>4</v>
      </c>
      <c r="N146" t="str">
        <f>_xlfn.XLOOKUP(M146,Lookup!E:E,Lookup!F:F)</f>
        <v>Very High</v>
      </c>
      <c r="O146" t="s">
        <v>46</v>
      </c>
      <c r="P146">
        <v>35</v>
      </c>
      <c r="Q146">
        <v>1</v>
      </c>
      <c r="R146" t="str">
        <f>_xlfn.XLOOKUP(Q146,Lookup!G:G,Lookup!H:H)</f>
        <v>Low</v>
      </c>
      <c r="S146">
        <v>2</v>
      </c>
      <c r="T146" s="7" t="str">
        <f>_xlfn.XLOOKUP(S146,Lookup!A:A,Lookup!B:B)</f>
        <v>Junior</v>
      </c>
      <c r="U146" t="s">
        <v>40</v>
      </c>
      <c r="V146">
        <v>4</v>
      </c>
      <c r="W146" t="str">
        <f>_xlfn.XLOOKUP(V146,Lookup!I:I,Lookup!J:J)</f>
        <v>Very High</v>
      </c>
      <c r="X146" t="s">
        <v>52</v>
      </c>
      <c r="Y146">
        <v>4668</v>
      </c>
      <c r="Z146" t="str" cm="1">
        <f t="array" ref="Z146">_xlfn.IFS(Y146&lt;3000,"Low",Y146&lt;7000,"Medium",TRUE,"High")</f>
        <v>Medium</v>
      </c>
      <c r="AA146">
        <v>22812</v>
      </c>
      <c r="AB146">
        <v>0</v>
      </c>
      <c r="AC146" t="s">
        <v>42</v>
      </c>
      <c r="AD146" t="s">
        <v>43</v>
      </c>
      <c r="AE146">
        <v>17</v>
      </c>
      <c r="AF146">
        <v>3</v>
      </c>
      <c r="AG146" t="str">
        <f>_xlfn.XLOOKUP(AF146,Lookup!K:K,Lookup!L:L)</f>
        <v>Meet Expect</v>
      </c>
      <c r="AH146">
        <v>4</v>
      </c>
      <c r="AI146" t="str">
        <f>LOOKUP(AH146,Lookup!M:M,Lookup!N:N)</f>
        <v>Very High</v>
      </c>
      <c r="AJ146">
        <v>80</v>
      </c>
      <c r="AK146">
        <v>3</v>
      </c>
      <c r="AL146" t="str">
        <f>_xlfn.XLOOKUP(AK146,Lookup!O:O,Lookup!P:P)</f>
        <v>High</v>
      </c>
      <c r="AM146">
        <v>9</v>
      </c>
      <c r="AN146" t="str" cm="1">
        <f t="array" ref="AN146">_xlfn.IFS(
AM146&lt;=5,"0-5",
AM146&lt;=10,"6-10",
AM146&lt;=20,"11-20",
TRUE,"20+")</f>
        <v>6-10</v>
      </c>
      <c r="AO146">
        <v>2</v>
      </c>
      <c r="AP146">
        <v>4</v>
      </c>
      <c r="AQ146" t="str">
        <f>_xlfn.XLOOKUP(AP146,Lookup!Q:Q,Lookup!R:R)</f>
        <v>Best</v>
      </c>
      <c r="AR146">
        <v>8</v>
      </c>
      <c r="AS146" t="str" cm="1">
        <f t="array" ref="AS146">_xlfn.IFS(
AR146 &lt;=1,"New Employee",
AR146 &lt;=3, "Early Career",
AR146 &lt;=7, "Experienced",
TRUE, "Veteran")</f>
        <v>Veteran</v>
      </c>
      <c r="AT146">
        <v>7</v>
      </c>
      <c r="AU146">
        <v>0</v>
      </c>
      <c r="AV146" t="str" cm="1">
        <f t="array" ref="AV146">_xlfn.IFS(
AU146=0,"Recently Promoted",
AU146&lt;=3, "Normal",
TRUE, "Long Time No Promotion")</f>
        <v>Recently Promoted</v>
      </c>
      <c r="AW146">
        <v>7</v>
      </c>
      <c r="AX146">
        <f>IF(COUNTIF(L146:$L$1471,L146)&gt;1,1,0)</f>
        <v>0</v>
      </c>
      <c r="BA146">
        <f t="shared" si="21"/>
        <v>0</v>
      </c>
      <c r="BC146">
        <f t="shared" si="22"/>
        <v>0</v>
      </c>
      <c r="BE146">
        <f t="shared" si="16"/>
        <v>0</v>
      </c>
      <c r="BG146">
        <f t="shared" si="17"/>
        <v>0</v>
      </c>
      <c r="BI146">
        <f t="shared" si="18"/>
        <v>0</v>
      </c>
      <c r="BR146" t="str" cm="1">
        <f t="array" ref="BR146">_xlfn.IFS(
A146&lt;=25,"18-25",
A146&lt;=35,"26-35",
A146&lt;=45,"36-45",
A146&lt;=59,"46-59",
TRUE,"60+")</f>
        <v>26-35</v>
      </c>
      <c r="BX146" t="b">
        <f t="shared" si="19"/>
        <v>1</v>
      </c>
      <c r="BY146" t="b">
        <f t="shared" si="20"/>
        <v>1</v>
      </c>
      <c r="BZ146" t="b">
        <f t="shared" si="23"/>
        <v>1</v>
      </c>
      <c r="CA146">
        <f>IF(tblemployee[[#This Row],[Attrition]]="Yes",1,0)</f>
        <v>0</v>
      </c>
      <c r="CB146">
        <f>IF(tblemployee[[#This Row],[OverTime]]="Yes",1,0)</f>
        <v>0</v>
      </c>
    </row>
    <row r="147" spans="1:80" hidden="1">
      <c r="A147">
        <v>30</v>
      </c>
      <c r="B147" t="s">
        <v>43</v>
      </c>
      <c r="C147" t="s">
        <v>36</v>
      </c>
      <c r="D147">
        <v>201</v>
      </c>
      <c r="E147" t="s">
        <v>45</v>
      </c>
      <c r="F147">
        <v>5</v>
      </c>
      <c r="G147" t="str" cm="1">
        <f t="array" ref="G147">_xlfn.IFS(
F147 &lt;= 10, "Near",
F147 &lt;= 20, "Far",
TRUE, "Very Far")</f>
        <v>Near</v>
      </c>
      <c r="H147">
        <v>3</v>
      </c>
      <c r="I147" t="str">
        <f>_xlfn.XLOOKUP(H147,Lookup!C:C,Lookup!D:D)</f>
        <v>Bachelor</v>
      </c>
      <c r="J147" t="s">
        <v>60</v>
      </c>
      <c r="K147">
        <v>1</v>
      </c>
      <c r="L147">
        <v>197</v>
      </c>
      <c r="M147">
        <v>4</v>
      </c>
      <c r="N147" t="str">
        <f>_xlfn.XLOOKUP(M147,Lookup!E:E,Lookup!F:F)</f>
        <v>Very High</v>
      </c>
      <c r="O147" t="s">
        <v>39</v>
      </c>
      <c r="P147">
        <v>84</v>
      </c>
      <c r="Q147">
        <v>3</v>
      </c>
      <c r="R147" t="str">
        <f>_xlfn.XLOOKUP(Q147,Lookup!G:G,Lookup!H:H)</f>
        <v>High</v>
      </c>
      <c r="S147">
        <v>1</v>
      </c>
      <c r="T147" s="7" t="str">
        <f>_xlfn.XLOOKUP(S147,Lookup!A:A,Lookup!B:B)</f>
        <v>Entry Level</v>
      </c>
      <c r="U147" t="s">
        <v>47</v>
      </c>
      <c r="V147">
        <v>1</v>
      </c>
      <c r="W147" t="str">
        <f>_xlfn.XLOOKUP(V147,Lookup!I:I,Lookup!J:J)</f>
        <v>Low</v>
      </c>
      <c r="X147" t="s">
        <v>52</v>
      </c>
      <c r="Y147">
        <v>3204</v>
      </c>
      <c r="Z147" t="str" cm="1">
        <f t="array" ref="Z147">_xlfn.IFS(Y147&lt;3000,"Low",Y147&lt;7000,"Medium",TRUE,"High")</f>
        <v>Medium</v>
      </c>
      <c r="AA147">
        <v>10415</v>
      </c>
      <c r="AB147">
        <v>5</v>
      </c>
      <c r="AC147" t="s">
        <v>42</v>
      </c>
      <c r="AD147" t="s">
        <v>43</v>
      </c>
      <c r="AE147">
        <v>14</v>
      </c>
      <c r="AF147">
        <v>3</v>
      </c>
      <c r="AG147" t="str">
        <f>_xlfn.XLOOKUP(AF147,Lookup!K:K,Lookup!L:L)</f>
        <v>Meet Expect</v>
      </c>
      <c r="AH147">
        <v>4</v>
      </c>
      <c r="AI147" t="str">
        <f>LOOKUP(AH147,Lookup!M:M,Lookup!N:N)</f>
        <v>Very High</v>
      </c>
      <c r="AJ147">
        <v>80</v>
      </c>
      <c r="AK147">
        <v>1</v>
      </c>
      <c r="AL147" t="str">
        <f>_xlfn.XLOOKUP(AK147,Lookup!O:O,Lookup!P:P)</f>
        <v>Basic</v>
      </c>
      <c r="AM147">
        <v>8</v>
      </c>
      <c r="AN147" t="str" cm="1">
        <f t="array" ref="AN147">_xlfn.IFS(
AM147&lt;=5,"0-5",
AM147&lt;=10,"6-10",
AM147&lt;=20,"11-20",
TRUE,"20+")</f>
        <v>6-10</v>
      </c>
      <c r="AO147">
        <v>3</v>
      </c>
      <c r="AP147">
        <v>3</v>
      </c>
      <c r="AQ147" t="str">
        <f>_xlfn.XLOOKUP(AP147,Lookup!Q:Q,Lookup!R:R)</f>
        <v>Better</v>
      </c>
      <c r="AR147">
        <v>3</v>
      </c>
      <c r="AS147" t="str" cm="1">
        <f t="array" ref="AS147">_xlfn.IFS(
AR147 &lt;=1,"New Employee",
AR147 &lt;=3, "Early Career",
AR147 &lt;=7, "Experienced",
TRUE, "Veteran")</f>
        <v>Early Career</v>
      </c>
      <c r="AT147">
        <v>2</v>
      </c>
      <c r="AU147">
        <v>2</v>
      </c>
      <c r="AV147" t="str" cm="1">
        <f t="array" ref="AV147">_xlfn.IFS(
AU147=0,"Recently Promoted",
AU147&lt;=3, "Normal",
TRUE, "Long Time No Promotion")</f>
        <v>Normal</v>
      </c>
      <c r="AW147">
        <v>2</v>
      </c>
      <c r="AX147">
        <f>IF(COUNTIF(L147:$L$1471,L147)&gt;1,1,0)</f>
        <v>0</v>
      </c>
      <c r="BA147">
        <f t="shared" si="21"/>
        <v>0</v>
      </c>
      <c r="BC147">
        <f t="shared" si="22"/>
        <v>0</v>
      </c>
      <c r="BE147">
        <f t="shared" si="16"/>
        <v>0</v>
      </c>
      <c r="BG147">
        <f t="shared" si="17"/>
        <v>0</v>
      </c>
      <c r="BI147">
        <f t="shared" si="18"/>
        <v>0</v>
      </c>
      <c r="BR147" t="str" cm="1">
        <f t="array" ref="BR147">_xlfn.IFS(
A147&lt;=25,"18-25",
A147&lt;=35,"26-35",
A147&lt;=45,"36-45",
A147&lt;=59,"46-59",
TRUE,"60+")</f>
        <v>26-35</v>
      </c>
      <c r="BX147" t="b">
        <f t="shared" si="19"/>
        <v>1</v>
      </c>
      <c r="BY147" t="b">
        <f t="shared" si="20"/>
        <v>1</v>
      </c>
      <c r="BZ147" t="b">
        <f t="shared" si="23"/>
        <v>1</v>
      </c>
      <c r="CA147">
        <f>IF(tblemployee[[#This Row],[Attrition]]="Yes",1,0)</f>
        <v>0</v>
      </c>
      <c r="CB147">
        <f>IF(tblemployee[[#This Row],[OverTime]]="Yes",1,0)</f>
        <v>0</v>
      </c>
    </row>
    <row r="148" spans="1:80" hidden="1">
      <c r="A148">
        <v>30</v>
      </c>
      <c r="B148" t="s">
        <v>43</v>
      </c>
      <c r="C148" t="s">
        <v>36</v>
      </c>
      <c r="D148">
        <v>1427</v>
      </c>
      <c r="E148" t="s">
        <v>45</v>
      </c>
      <c r="F148">
        <v>2</v>
      </c>
      <c r="G148" t="str" cm="1">
        <f t="array" ref="G148">_xlfn.IFS(
F148 &lt;= 10, "Near",
F148 &lt;= 20, "Far",
TRUE, "Very Far")</f>
        <v>Near</v>
      </c>
      <c r="H148">
        <v>1</v>
      </c>
      <c r="I148" t="str">
        <f>_xlfn.XLOOKUP(H148,Lookup!C:C,Lookup!D:D)</f>
        <v>Below College</v>
      </c>
      <c r="J148" t="s">
        <v>51</v>
      </c>
      <c r="K148">
        <v>1</v>
      </c>
      <c r="L148">
        <v>198</v>
      </c>
      <c r="M148">
        <v>2</v>
      </c>
      <c r="N148" t="str">
        <f>_xlfn.XLOOKUP(M148,Lookup!E:E,Lookup!F:F)</f>
        <v>Medium</v>
      </c>
      <c r="O148" t="s">
        <v>46</v>
      </c>
      <c r="P148">
        <v>35</v>
      </c>
      <c r="Q148">
        <v>2</v>
      </c>
      <c r="R148" t="str">
        <f>_xlfn.XLOOKUP(Q148,Lookup!G:G,Lookup!H:H)</f>
        <v>Medium</v>
      </c>
      <c r="S148">
        <v>1</v>
      </c>
      <c r="T148" s="7" t="str">
        <f>_xlfn.XLOOKUP(S148,Lookup!A:A,Lookup!B:B)</f>
        <v>Entry Level</v>
      </c>
      <c r="U148" t="s">
        <v>50</v>
      </c>
      <c r="V148">
        <v>4</v>
      </c>
      <c r="W148" t="str">
        <f>_xlfn.XLOOKUP(V148,Lookup!I:I,Lookup!J:J)</f>
        <v>Very High</v>
      </c>
      <c r="X148" t="s">
        <v>41</v>
      </c>
      <c r="Y148">
        <v>2720</v>
      </c>
      <c r="Z148" t="str" cm="1">
        <f t="array" ref="Z148">_xlfn.IFS(Y148&lt;3000,"Low",Y148&lt;7000,"Medium",TRUE,"High")</f>
        <v>Low</v>
      </c>
      <c r="AA148">
        <v>11162</v>
      </c>
      <c r="AB148">
        <v>0</v>
      </c>
      <c r="AC148" t="s">
        <v>42</v>
      </c>
      <c r="AD148" t="s">
        <v>43</v>
      </c>
      <c r="AE148">
        <v>13</v>
      </c>
      <c r="AF148">
        <v>3</v>
      </c>
      <c r="AG148" t="str">
        <f>_xlfn.XLOOKUP(AF148,Lookup!K:K,Lookup!L:L)</f>
        <v>Meet Expect</v>
      </c>
      <c r="AH148">
        <v>4</v>
      </c>
      <c r="AI148" t="str">
        <f>LOOKUP(AH148,Lookup!M:M,Lookup!N:N)</f>
        <v>Very High</v>
      </c>
      <c r="AJ148">
        <v>80</v>
      </c>
      <c r="AK148">
        <v>0</v>
      </c>
      <c r="AL148" t="str">
        <f>_xlfn.XLOOKUP(AK148,Lookup!O:O,Lookup!P:P)</f>
        <v>None</v>
      </c>
      <c r="AM148">
        <v>6</v>
      </c>
      <c r="AN148" t="str" cm="1">
        <f t="array" ref="AN148">_xlfn.IFS(
AM148&lt;=5,"0-5",
AM148&lt;=10,"6-10",
AM148&lt;=20,"11-20",
TRUE,"20+")</f>
        <v>6-10</v>
      </c>
      <c r="AO148">
        <v>3</v>
      </c>
      <c r="AP148">
        <v>3</v>
      </c>
      <c r="AQ148" t="str">
        <f>_xlfn.XLOOKUP(AP148,Lookup!Q:Q,Lookup!R:R)</f>
        <v>Better</v>
      </c>
      <c r="AR148">
        <v>5</v>
      </c>
      <c r="AS148" t="str" cm="1">
        <f t="array" ref="AS148">_xlfn.IFS(
AR148 &lt;=1,"New Employee",
AR148 &lt;=3, "Early Career",
AR148 &lt;=7, "Experienced",
TRUE, "Veteran")</f>
        <v>Experienced</v>
      </c>
      <c r="AT148">
        <v>3</v>
      </c>
      <c r="AU148">
        <v>1</v>
      </c>
      <c r="AV148" t="str" cm="1">
        <f t="array" ref="AV148">_xlfn.IFS(
AU148=0,"Recently Promoted",
AU148&lt;=3, "Normal",
TRUE, "Long Time No Promotion")</f>
        <v>Normal</v>
      </c>
      <c r="AW148">
        <v>2</v>
      </c>
      <c r="AX148">
        <f>IF(COUNTIF(L148:$L$1471,L148)&gt;1,1,0)</f>
        <v>0</v>
      </c>
      <c r="BA148">
        <f t="shared" si="21"/>
        <v>0</v>
      </c>
      <c r="BC148">
        <f t="shared" si="22"/>
        <v>0</v>
      </c>
      <c r="BE148">
        <f t="shared" si="16"/>
        <v>0</v>
      </c>
      <c r="BG148">
        <f t="shared" si="17"/>
        <v>0</v>
      </c>
      <c r="BI148">
        <f t="shared" si="18"/>
        <v>0</v>
      </c>
      <c r="BR148" t="str" cm="1">
        <f t="array" ref="BR148">_xlfn.IFS(
A148&lt;=25,"18-25",
A148&lt;=35,"26-35",
A148&lt;=45,"36-45",
A148&lt;=59,"46-59",
TRUE,"60+")</f>
        <v>26-35</v>
      </c>
      <c r="BX148" t="b">
        <f t="shared" si="19"/>
        <v>1</v>
      </c>
      <c r="BY148" t="b">
        <f t="shared" si="20"/>
        <v>1</v>
      </c>
      <c r="BZ148" t="b">
        <f t="shared" si="23"/>
        <v>1</v>
      </c>
      <c r="CA148">
        <f>IF(tblemployee[[#This Row],[Attrition]]="Yes",1,0)</f>
        <v>0</v>
      </c>
      <c r="CB148">
        <f>IF(tblemployee[[#This Row],[OverTime]]="Yes",1,0)</f>
        <v>0</v>
      </c>
    </row>
    <row r="149" spans="1:80" hidden="1">
      <c r="A149">
        <v>41</v>
      </c>
      <c r="B149" t="s">
        <v>43</v>
      </c>
      <c r="C149" t="s">
        <v>44</v>
      </c>
      <c r="D149">
        <v>857</v>
      </c>
      <c r="E149" t="s">
        <v>45</v>
      </c>
      <c r="F149">
        <v>10</v>
      </c>
      <c r="G149" t="str" cm="1">
        <f t="array" ref="G149">_xlfn.IFS(
F149 &lt;= 10, "Near",
F149 &lt;= 20, "Far",
TRUE, "Very Far")</f>
        <v>Near</v>
      </c>
      <c r="H149">
        <v>3</v>
      </c>
      <c r="I149" t="str">
        <f>_xlfn.XLOOKUP(H149,Lookup!C:C,Lookup!D:D)</f>
        <v>Bachelor</v>
      </c>
      <c r="J149" t="s">
        <v>38</v>
      </c>
      <c r="K149">
        <v>1</v>
      </c>
      <c r="L149">
        <v>199</v>
      </c>
      <c r="M149">
        <v>4</v>
      </c>
      <c r="N149" t="str">
        <f>_xlfn.XLOOKUP(M149,Lookup!E:E,Lookup!F:F)</f>
        <v>Very High</v>
      </c>
      <c r="O149" t="s">
        <v>46</v>
      </c>
      <c r="P149">
        <v>91</v>
      </c>
      <c r="Q149">
        <v>2</v>
      </c>
      <c r="R149" t="str">
        <f>_xlfn.XLOOKUP(Q149,Lookup!G:G,Lookup!H:H)</f>
        <v>Medium</v>
      </c>
      <c r="S149">
        <v>4</v>
      </c>
      <c r="T149" s="7" t="str">
        <f>_xlfn.XLOOKUP(S149,Lookup!A:A,Lookup!B:B)</f>
        <v>Manager</v>
      </c>
      <c r="U149" t="s">
        <v>56</v>
      </c>
      <c r="V149">
        <v>1</v>
      </c>
      <c r="W149" t="str">
        <f>_xlfn.XLOOKUP(V149,Lookup!I:I,Lookup!J:J)</f>
        <v>Low</v>
      </c>
      <c r="X149" t="s">
        <v>52</v>
      </c>
      <c r="Y149">
        <v>17181</v>
      </c>
      <c r="Z149" t="str" cm="1">
        <f t="array" ref="Z149">_xlfn.IFS(Y149&lt;3000,"Low",Y149&lt;7000,"Medium",TRUE,"High")</f>
        <v>High</v>
      </c>
      <c r="AA149">
        <v>12888</v>
      </c>
      <c r="AB149">
        <v>4</v>
      </c>
      <c r="AC149" t="s">
        <v>42</v>
      </c>
      <c r="AD149" t="s">
        <v>43</v>
      </c>
      <c r="AE149">
        <v>13</v>
      </c>
      <c r="AF149">
        <v>3</v>
      </c>
      <c r="AG149" t="str">
        <f>_xlfn.XLOOKUP(AF149,Lookup!K:K,Lookup!L:L)</f>
        <v>Meet Expect</v>
      </c>
      <c r="AH149">
        <v>2</v>
      </c>
      <c r="AI149" t="str">
        <f>LOOKUP(AH149,Lookup!M:M,Lookup!N:N)</f>
        <v>Medium</v>
      </c>
      <c r="AJ149">
        <v>80</v>
      </c>
      <c r="AK149">
        <v>1</v>
      </c>
      <c r="AL149" t="str">
        <f>_xlfn.XLOOKUP(AK149,Lookup!O:O,Lookup!P:P)</f>
        <v>Basic</v>
      </c>
      <c r="AM149">
        <v>21</v>
      </c>
      <c r="AN149" t="str" cm="1">
        <f t="array" ref="AN149">_xlfn.IFS(
AM149&lt;=5,"0-5",
AM149&lt;=10,"6-10",
AM149&lt;=20,"11-20",
TRUE,"20+")</f>
        <v>20+</v>
      </c>
      <c r="AO149">
        <v>2</v>
      </c>
      <c r="AP149">
        <v>2</v>
      </c>
      <c r="AQ149" t="str">
        <f>_xlfn.XLOOKUP(AP149,Lookup!Q:Q,Lookup!R:R)</f>
        <v>Good</v>
      </c>
      <c r="AR149">
        <v>7</v>
      </c>
      <c r="AS149" t="str" cm="1">
        <f t="array" ref="AS149">_xlfn.IFS(
AR149 &lt;=1,"New Employee",
AR149 &lt;=3, "Early Career",
AR149 &lt;=7, "Experienced",
TRUE, "Veteran")</f>
        <v>Experienced</v>
      </c>
      <c r="AT149">
        <v>6</v>
      </c>
      <c r="AU149">
        <v>7</v>
      </c>
      <c r="AV149" t="str" cm="1">
        <f t="array" ref="AV149">_xlfn.IFS(
AU149=0,"Recently Promoted",
AU149&lt;=3, "Normal",
TRUE, "Long Time No Promotion")</f>
        <v>Long Time No Promotion</v>
      </c>
      <c r="AW149">
        <v>7</v>
      </c>
      <c r="AX149">
        <f>IF(COUNTIF(L149:$L$1471,L149)&gt;1,1,0)</f>
        <v>0</v>
      </c>
      <c r="BA149">
        <f t="shared" si="21"/>
        <v>0</v>
      </c>
      <c r="BC149">
        <f t="shared" si="22"/>
        <v>0</v>
      </c>
      <c r="BE149">
        <f t="shared" si="16"/>
        <v>0</v>
      </c>
      <c r="BG149">
        <f t="shared" si="17"/>
        <v>0</v>
      </c>
      <c r="BI149">
        <f t="shared" si="18"/>
        <v>0</v>
      </c>
      <c r="BR149" t="str" cm="1">
        <f t="array" ref="BR149">_xlfn.IFS(
A149&lt;=25,"18-25",
A149&lt;=35,"26-35",
A149&lt;=45,"36-45",
A149&lt;=59,"46-59",
TRUE,"60+")</f>
        <v>36-45</v>
      </c>
      <c r="BX149" t="b">
        <f t="shared" si="19"/>
        <v>1</v>
      </c>
      <c r="BY149" t="b">
        <f t="shared" si="20"/>
        <v>1</v>
      </c>
      <c r="BZ149" t="b">
        <f t="shared" si="23"/>
        <v>1</v>
      </c>
      <c r="CA149">
        <f>IF(tblemployee[[#This Row],[Attrition]]="Yes",1,0)</f>
        <v>0</v>
      </c>
      <c r="CB149">
        <f>IF(tblemployee[[#This Row],[OverTime]]="Yes",1,0)</f>
        <v>0</v>
      </c>
    </row>
    <row r="150" spans="1:80" hidden="1">
      <c r="A150">
        <v>41</v>
      </c>
      <c r="B150" t="s">
        <v>43</v>
      </c>
      <c r="C150" t="s">
        <v>36</v>
      </c>
      <c r="D150">
        <v>933</v>
      </c>
      <c r="E150" t="s">
        <v>45</v>
      </c>
      <c r="F150">
        <v>9</v>
      </c>
      <c r="G150" t="str" cm="1">
        <f t="array" ref="G150">_xlfn.IFS(
F150 &lt;= 10, "Near",
F150 &lt;= 20, "Far",
TRUE, "Very Far")</f>
        <v>Near</v>
      </c>
      <c r="H150">
        <v>4</v>
      </c>
      <c r="I150" t="str">
        <f>_xlfn.XLOOKUP(H150,Lookup!C:C,Lookup!D:D)</f>
        <v>Master</v>
      </c>
      <c r="J150" t="s">
        <v>38</v>
      </c>
      <c r="K150">
        <v>1</v>
      </c>
      <c r="L150">
        <v>200</v>
      </c>
      <c r="M150">
        <v>3</v>
      </c>
      <c r="N150" t="str">
        <f>_xlfn.XLOOKUP(M150,Lookup!E:E,Lookup!F:F)</f>
        <v>High</v>
      </c>
      <c r="O150" t="s">
        <v>46</v>
      </c>
      <c r="P150">
        <v>94</v>
      </c>
      <c r="Q150">
        <v>3</v>
      </c>
      <c r="R150" t="str">
        <f>_xlfn.XLOOKUP(Q150,Lookup!G:G,Lookup!H:H)</f>
        <v>High</v>
      </c>
      <c r="S150">
        <v>1</v>
      </c>
      <c r="T150" s="7" t="str">
        <f>_xlfn.XLOOKUP(S150,Lookup!A:A,Lookup!B:B)</f>
        <v>Entry Level</v>
      </c>
      <c r="U150" t="s">
        <v>50</v>
      </c>
      <c r="V150">
        <v>1</v>
      </c>
      <c r="W150" t="str">
        <f>_xlfn.XLOOKUP(V150,Lookup!I:I,Lookup!J:J)</f>
        <v>Low</v>
      </c>
      <c r="X150" t="s">
        <v>48</v>
      </c>
      <c r="Y150">
        <v>2238</v>
      </c>
      <c r="Z150" t="str" cm="1">
        <f t="array" ref="Z150">_xlfn.IFS(Y150&lt;3000,"Low",Y150&lt;7000,"Medium",TRUE,"High")</f>
        <v>Low</v>
      </c>
      <c r="AA150">
        <v>6961</v>
      </c>
      <c r="AB150">
        <v>2</v>
      </c>
      <c r="AC150" t="s">
        <v>42</v>
      </c>
      <c r="AD150" t="s">
        <v>43</v>
      </c>
      <c r="AE150">
        <v>21</v>
      </c>
      <c r="AF150">
        <v>4</v>
      </c>
      <c r="AG150" t="str">
        <f>_xlfn.XLOOKUP(AF150,Lookup!K:K,Lookup!L:L)</f>
        <v>Exceed Expect</v>
      </c>
      <c r="AH150">
        <v>4</v>
      </c>
      <c r="AI150" t="str">
        <f>LOOKUP(AH150,Lookup!M:M,Lookup!N:N)</f>
        <v>Very High</v>
      </c>
      <c r="AJ150">
        <v>80</v>
      </c>
      <c r="AK150">
        <v>1</v>
      </c>
      <c r="AL150" t="str">
        <f>_xlfn.XLOOKUP(AK150,Lookup!O:O,Lookup!P:P)</f>
        <v>Basic</v>
      </c>
      <c r="AM150">
        <v>7</v>
      </c>
      <c r="AN150" t="str" cm="1">
        <f t="array" ref="AN150">_xlfn.IFS(
AM150&lt;=5,"0-5",
AM150&lt;=10,"6-10",
AM150&lt;=20,"11-20",
TRUE,"20+")</f>
        <v>6-10</v>
      </c>
      <c r="AO150">
        <v>2</v>
      </c>
      <c r="AP150">
        <v>3</v>
      </c>
      <c r="AQ150" t="str">
        <f>_xlfn.XLOOKUP(AP150,Lookup!Q:Q,Lookup!R:R)</f>
        <v>Better</v>
      </c>
      <c r="AR150">
        <v>5</v>
      </c>
      <c r="AS150" t="str" cm="1">
        <f t="array" ref="AS150">_xlfn.IFS(
AR150 &lt;=1,"New Employee",
AR150 &lt;=3, "Early Career",
AR150 &lt;=7, "Experienced",
TRUE, "Veteran")</f>
        <v>Experienced</v>
      </c>
      <c r="AT150">
        <v>0</v>
      </c>
      <c r="AU150">
        <v>1</v>
      </c>
      <c r="AV150" t="str" cm="1">
        <f t="array" ref="AV150">_xlfn.IFS(
AU150=0,"Recently Promoted",
AU150&lt;=3, "Normal",
TRUE, "Long Time No Promotion")</f>
        <v>Normal</v>
      </c>
      <c r="AW150">
        <v>4</v>
      </c>
      <c r="AX150">
        <f>IF(COUNTIF(L150:$L$1471,L150)&gt;1,1,0)</f>
        <v>0</v>
      </c>
      <c r="BA150">
        <f t="shared" si="21"/>
        <v>0</v>
      </c>
      <c r="BC150">
        <f t="shared" si="22"/>
        <v>0</v>
      </c>
      <c r="BE150">
        <f t="shared" si="16"/>
        <v>0</v>
      </c>
      <c r="BG150">
        <f t="shared" si="17"/>
        <v>0</v>
      </c>
      <c r="BI150">
        <f t="shared" si="18"/>
        <v>0</v>
      </c>
      <c r="BR150" t="str" cm="1">
        <f t="array" ref="BR150">_xlfn.IFS(
A150&lt;=25,"18-25",
A150&lt;=35,"26-35",
A150&lt;=45,"36-45",
A150&lt;=59,"46-59",
TRUE,"60+")</f>
        <v>36-45</v>
      </c>
      <c r="BX150" t="b">
        <f t="shared" si="19"/>
        <v>1</v>
      </c>
      <c r="BY150" t="b">
        <f t="shared" si="20"/>
        <v>1</v>
      </c>
      <c r="BZ150" t="b">
        <f t="shared" si="23"/>
        <v>1</v>
      </c>
      <c r="CA150">
        <f>IF(tblemployee[[#This Row],[Attrition]]="Yes",1,0)</f>
        <v>0</v>
      </c>
      <c r="CB150">
        <f>IF(tblemployee[[#This Row],[OverTime]]="Yes",1,0)</f>
        <v>0</v>
      </c>
    </row>
    <row r="151" spans="1:80" hidden="1">
      <c r="A151">
        <v>19</v>
      </c>
      <c r="B151" t="s">
        <v>43</v>
      </c>
      <c r="C151" t="s">
        <v>36</v>
      </c>
      <c r="D151">
        <v>1181</v>
      </c>
      <c r="E151" t="s">
        <v>45</v>
      </c>
      <c r="F151">
        <v>3</v>
      </c>
      <c r="G151" t="str" cm="1">
        <f t="array" ref="G151">_xlfn.IFS(
F151 &lt;= 10, "Near",
F151 &lt;= 20, "Far",
TRUE, "Very Far")</f>
        <v>Near</v>
      </c>
      <c r="H151">
        <v>1</v>
      </c>
      <c r="I151" t="str">
        <f>_xlfn.XLOOKUP(H151,Lookup!C:C,Lookup!D:D)</f>
        <v>Below College</v>
      </c>
      <c r="J151" t="s">
        <v>51</v>
      </c>
      <c r="K151">
        <v>1</v>
      </c>
      <c r="L151">
        <v>201</v>
      </c>
      <c r="M151">
        <v>2</v>
      </c>
      <c r="N151" t="str">
        <f>_xlfn.XLOOKUP(M151,Lookup!E:E,Lookup!F:F)</f>
        <v>Medium</v>
      </c>
      <c r="O151" t="s">
        <v>39</v>
      </c>
      <c r="P151">
        <v>79</v>
      </c>
      <c r="Q151">
        <v>3</v>
      </c>
      <c r="R151" t="str">
        <f>_xlfn.XLOOKUP(Q151,Lookup!G:G,Lookup!H:H)</f>
        <v>High</v>
      </c>
      <c r="S151">
        <v>1</v>
      </c>
      <c r="T151" s="7" t="str">
        <f>_xlfn.XLOOKUP(S151,Lookup!A:A,Lookup!B:B)</f>
        <v>Entry Level</v>
      </c>
      <c r="U151" t="s">
        <v>50</v>
      </c>
      <c r="V151">
        <v>2</v>
      </c>
      <c r="W151" t="str">
        <f>_xlfn.XLOOKUP(V151,Lookup!I:I,Lookup!J:J)</f>
        <v>Medium</v>
      </c>
      <c r="X151" t="s">
        <v>41</v>
      </c>
      <c r="Y151">
        <v>1483</v>
      </c>
      <c r="Z151" t="str" cm="1">
        <f t="array" ref="Z151">_xlfn.IFS(Y151&lt;3000,"Low",Y151&lt;7000,"Medium",TRUE,"High")</f>
        <v>Low</v>
      </c>
      <c r="AA151">
        <v>16102</v>
      </c>
      <c r="AB151">
        <v>1</v>
      </c>
      <c r="AC151" t="s">
        <v>42</v>
      </c>
      <c r="AD151" t="s">
        <v>43</v>
      </c>
      <c r="AE151">
        <v>14</v>
      </c>
      <c r="AF151">
        <v>3</v>
      </c>
      <c r="AG151" t="str">
        <f>_xlfn.XLOOKUP(AF151,Lookup!K:K,Lookup!L:L)</f>
        <v>Meet Expect</v>
      </c>
      <c r="AH151">
        <v>4</v>
      </c>
      <c r="AI151" t="str">
        <f>LOOKUP(AH151,Lookup!M:M,Lookup!N:N)</f>
        <v>Very High</v>
      </c>
      <c r="AJ151">
        <v>80</v>
      </c>
      <c r="AK151">
        <v>0</v>
      </c>
      <c r="AL151" t="str">
        <f>_xlfn.XLOOKUP(AK151,Lookup!O:O,Lookup!P:P)</f>
        <v>None</v>
      </c>
      <c r="AM151">
        <v>1</v>
      </c>
      <c r="AN151" t="str" cm="1">
        <f t="array" ref="AN151">_xlfn.IFS(
AM151&lt;=5,"0-5",
AM151&lt;=10,"6-10",
AM151&lt;=20,"11-20",
TRUE,"20+")</f>
        <v>0-5</v>
      </c>
      <c r="AO151">
        <v>3</v>
      </c>
      <c r="AP151">
        <v>3</v>
      </c>
      <c r="AQ151" t="str">
        <f>_xlfn.XLOOKUP(AP151,Lookup!Q:Q,Lookup!R:R)</f>
        <v>Better</v>
      </c>
      <c r="AR151">
        <v>1</v>
      </c>
      <c r="AS151" t="str" cm="1">
        <f t="array" ref="AS151">_xlfn.IFS(
AR151 &lt;=1,"New Employee",
AR151 &lt;=3, "Early Career",
AR151 &lt;=7, "Experienced",
TRUE, "Veteran")</f>
        <v>New Employee</v>
      </c>
      <c r="AT151">
        <v>0</v>
      </c>
      <c r="AU151">
        <v>0</v>
      </c>
      <c r="AV151" t="str" cm="1">
        <f t="array" ref="AV151">_xlfn.IFS(
AU151=0,"Recently Promoted",
AU151&lt;=3, "Normal",
TRUE, "Long Time No Promotion")</f>
        <v>Recently Promoted</v>
      </c>
      <c r="AW151">
        <v>0</v>
      </c>
      <c r="AX151">
        <f>IF(COUNTIF(L151:$L$1471,L151)&gt;1,1,0)</f>
        <v>0</v>
      </c>
      <c r="BA151">
        <f t="shared" si="21"/>
        <v>0</v>
      </c>
      <c r="BC151">
        <f t="shared" si="22"/>
        <v>0</v>
      </c>
      <c r="BE151">
        <f t="shared" si="16"/>
        <v>0</v>
      </c>
      <c r="BG151">
        <f t="shared" si="17"/>
        <v>0</v>
      </c>
      <c r="BI151">
        <f t="shared" si="18"/>
        <v>0</v>
      </c>
      <c r="BR151" t="str" cm="1">
        <f t="array" ref="BR151">_xlfn.IFS(
A151&lt;=25,"18-25",
A151&lt;=35,"26-35",
A151&lt;=45,"36-45",
A151&lt;=59,"46-59",
TRUE,"60+")</f>
        <v>18-25</v>
      </c>
      <c r="BX151" t="b">
        <f t="shared" si="19"/>
        <v>1</v>
      </c>
      <c r="BY151" t="b">
        <f t="shared" si="20"/>
        <v>1</v>
      </c>
      <c r="BZ151" t="b">
        <f t="shared" si="23"/>
        <v>1</v>
      </c>
      <c r="CA151">
        <f>IF(tblemployee[[#This Row],[Attrition]]="Yes",1,0)</f>
        <v>0</v>
      </c>
      <c r="CB151">
        <f>IF(tblemployee[[#This Row],[OverTime]]="Yes",1,0)</f>
        <v>0</v>
      </c>
    </row>
    <row r="152" spans="1:80" hidden="1">
      <c r="A152">
        <v>40</v>
      </c>
      <c r="B152" t="s">
        <v>43</v>
      </c>
      <c r="C152" t="s">
        <v>44</v>
      </c>
      <c r="D152">
        <v>1395</v>
      </c>
      <c r="E152" t="s">
        <v>45</v>
      </c>
      <c r="F152">
        <v>26</v>
      </c>
      <c r="G152" t="str" cm="1">
        <f t="array" ref="G152">_xlfn.IFS(
F152 &lt;= 10, "Near",
F152 &lt;= 20, "Far",
TRUE, "Very Far")</f>
        <v>Very Far</v>
      </c>
      <c r="H152">
        <v>3</v>
      </c>
      <c r="I152" t="str">
        <f>_xlfn.XLOOKUP(H152,Lookup!C:C,Lookup!D:D)</f>
        <v>Bachelor</v>
      </c>
      <c r="J152" t="s">
        <v>51</v>
      </c>
      <c r="K152">
        <v>1</v>
      </c>
      <c r="L152">
        <v>202</v>
      </c>
      <c r="M152">
        <v>2</v>
      </c>
      <c r="N152" t="str">
        <f>_xlfn.XLOOKUP(M152,Lookup!E:E,Lookup!F:F)</f>
        <v>Medium</v>
      </c>
      <c r="O152" t="s">
        <v>39</v>
      </c>
      <c r="P152">
        <v>54</v>
      </c>
      <c r="Q152">
        <v>3</v>
      </c>
      <c r="R152" t="str">
        <f>_xlfn.XLOOKUP(Q152,Lookup!G:G,Lookup!H:H)</f>
        <v>High</v>
      </c>
      <c r="S152">
        <v>2</v>
      </c>
      <c r="T152" s="7" t="str">
        <f>_xlfn.XLOOKUP(S152,Lookup!A:A,Lookup!B:B)</f>
        <v>Junior</v>
      </c>
      <c r="U152" t="s">
        <v>47</v>
      </c>
      <c r="V152">
        <v>2</v>
      </c>
      <c r="W152" t="str">
        <f>_xlfn.XLOOKUP(V152,Lookup!I:I,Lookup!J:J)</f>
        <v>Medium</v>
      </c>
      <c r="X152" t="s">
        <v>52</v>
      </c>
      <c r="Y152">
        <v>5605</v>
      </c>
      <c r="Z152" t="str" cm="1">
        <f t="array" ref="Z152">_xlfn.IFS(Y152&lt;3000,"Low",Y152&lt;7000,"Medium",TRUE,"High")</f>
        <v>Medium</v>
      </c>
      <c r="AA152">
        <v>8504</v>
      </c>
      <c r="AB152">
        <v>1</v>
      </c>
      <c r="AC152" t="s">
        <v>42</v>
      </c>
      <c r="AD152" t="s">
        <v>43</v>
      </c>
      <c r="AE152">
        <v>11</v>
      </c>
      <c r="AF152">
        <v>3</v>
      </c>
      <c r="AG152" t="str">
        <f>_xlfn.XLOOKUP(AF152,Lookup!K:K,Lookup!L:L)</f>
        <v>Meet Expect</v>
      </c>
      <c r="AH152">
        <v>1</v>
      </c>
      <c r="AI152" t="str">
        <f>LOOKUP(AH152,Lookup!M:M,Lookup!N:N)</f>
        <v>Low</v>
      </c>
      <c r="AJ152">
        <v>80</v>
      </c>
      <c r="AK152">
        <v>1</v>
      </c>
      <c r="AL152" t="str">
        <f>_xlfn.XLOOKUP(AK152,Lookup!O:O,Lookup!P:P)</f>
        <v>Basic</v>
      </c>
      <c r="AM152">
        <v>20</v>
      </c>
      <c r="AN152" t="str" cm="1">
        <f t="array" ref="AN152">_xlfn.IFS(
AM152&lt;=5,"0-5",
AM152&lt;=10,"6-10",
AM152&lt;=20,"11-20",
TRUE,"20+")</f>
        <v>11-20</v>
      </c>
      <c r="AO152">
        <v>2</v>
      </c>
      <c r="AP152">
        <v>3</v>
      </c>
      <c r="AQ152" t="str">
        <f>_xlfn.XLOOKUP(AP152,Lookup!Q:Q,Lookup!R:R)</f>
        <v>Better</v>
      </c>
      <c r="AR152">
        <v>20</v>
      </c>
      <c r="AS152" t="str" cm="1">
        <f t="array" ref="AS152">_xlfn.IFS(
AR152 &lt;=1,"New Employee",
AR152 &lt;=3, "Early Career",
AR152 &lt;=7, "Experienced",
TRUE, "Veteran")</f>
        <v>Veteran</v>
      </c>
      <c r="AT152">
        <v>7</v>
      </c>
      <c r="AU152">
        <v>2</v>
      </c>
      <c r="AV152" t="str" cm="1">
        <f t="array" ref="AV152">_xlfn.IFS(
AU152=0,"Recently Promoted",
AU152&lt;=3, "Normal",
TRUE, "Long Time No Promotion")</f>
        <v>Normal</v>
      </c>
      <c r="AW152">
        <v>13</v>
      </c>
      <c r="AX152">
        <f>IF(COUNTIF(L152:$L$1471,L152)&gt;1,1,0)</f>
        <v>0</v>
      </c>
      <c r="BA152">
        <f t="shared" si="21"/>
        <v>0</v>
      </c>
      <c r="BC152">
        <f t="shared" si="22"/>
        <v>0</v>
      </c>
      <c r="BE152">
        <f t="shared" si="16"/>
        <v>0</v>
      </c>
      <c r="BG152">
        <f t="shared" si="17"/>
        <v>0</v>
      </c>
      <c r="BI152">
        <f t="shared" si="18"/>
        <v>0</v>
      </c>
      <c r="BR152" t="str" cm="1">
        <f t="array" ref="BR152">_xlfn.IFS(
A152&lt;=25,"18-25",
A152&lt;=35,"26-35",
A152&lt;=45,"36-45",
A152&lt;=59,"46-59",
TRUE,"60+")</f>
        <v>36-45</v>
      </c>
      <c r="BX152" t="b">
        <f t="shared" si="19"/>
        <v>1</v>
      </c>
      <c r="BY152" t="b">
        <f t="shared" si="20"/>
        <v>1</v>
      </c>
      <c r="BZ152" t="b">
        <f t="shared" si="23"/>
        <v>1</v>
      </c>
      <c r="CA152">
        <f>IF(tblemployee[[#This Row],[Attrition]]="Yes",1,0)</f>
        <v>0</v>
      </c>
      <c r="CB152">
        <f>IF(tblemployee[[#This Row],[OverTime]]="Yes",1,0)</f>
        <v>0</v>
      </c>
    </row>
    <row r="153" spans="1:80" hidden="1">
      <c r="A153">
        <v>35</v>
      </c>
      <c r="B153" t="s">
        <v>43</v>
      </c>
      <c r="C153" t="s">
        <v>36</v>
      </c>
      <c r="D153">
        <v>662</v>
      </c>
      <c r="E153" t="s">
        <v>37</v>
      </c>
      <c r="F153">
        <v>1</v>
      </c>
      <c r="G153" t="str" cm="1">
        <f t="array" ref="G153">_xlfn.IFS(
F153 &lt;= 10, "Near",
F153 &lt;= 20, "Far",
TRUE, "Very Far")</f>
        <v>Near</v>
      </c>
      <c r="H153">
        <v>5</v>
      </c>
      <c r="I153" t="str">
        <f>_xlfn.XLOOKUP(H153,Lookup!C:C,Lookup!D:D)</f>
        <v>Doctor</v>
      </c>
      <c r="J153" t="s">
        <v>59</v>
      </c>
      <c r="K153">
        <v>1</v>
      </c>
      <c r="L153">
        <v>204</v>
      </c>
      <c r="M153">
        <v>3</v>
      </c>
      <c r="N153" t="str">
        <f>_xlfn.XLOOKUP(M153,Lookup!E:E,Lookup!F:F)</f>
        <v>High</v>
      </c>
      <c r="O153" t="s">
        <v>46</v>
      </c>
      <c r="P153">
        <v>94</v>
      </c>
      <c r="Q153">
        <v>3</v>
      </c>
      <c r="R153" t="str">
        <f>_xlfn.XLOOKUP(Q153,Lookup!G:G,Lookup!H:H)</f>
        <v>High</v>
      </c>
      <c r="S153">
        <v>3</v>
      </c>
      <c r="T153" s="7" t="str">
        <f>_xlfn.XLOOKUP(S153,Lookup!A:A,Lookup!B:B)</f>
        <v>Senior</v>
      </c>
      <c r="U153" t="s">
        <v>40</v>
      </c>
      <c r="V153">
        <v>2</v>
      </c>
      <c r="W153" t="str">
        <f>_xlfn.XLOOKUP(V153,Lookup!I:I,Lookup!J:J)</f>
        <v>Medium</v>
      </c>
      <c r="X153" t="s">
        <v>48</v>
      </c>
      <c r="Y153">
        <v>7295</v>
      </c>
      <c r="Z153" t="str" cm="1">
        <f t="array" ref="Z153">_xlfn.IFS(Y153&lt;3000,"Low",Y153&lt;7000,"Medium",TRUE,"High")</f>
        <v>High</v>
      </c>
      <c r="AA153">
        <v>11439</v>
      </c>
      <c r="AB153">
        <v>1</v>
      </c>
      <c r="AC153" t="s">
        <v>42</v>
      </c>
      <c r="AD153" t="s">
        <v>43</v>
      </c>
      <c r="AE153">
        <v>13</v>
      </c>
      <c r="AF153">
        <v>3</v>
      </c>
      <c r="AG153" t="str">
        <f>_xlfn.XLOOKUP(AF153,Lookup!K:K,Lookup!L:L)</f>
        <v>Meet Expect</v>
      </c>
      <c r="AH153">
        <v>1</v>
      </c>
      <c r="AI153" t="str">
        <f>LOOKUP(AH153,Lookup!M:M,Lookup!N:N)</f>
        <v>Low</v>
      </c>
      <c r="AJ153">
        <v>80</v>
      </c>
      <c r="AK153">
        <v>2</v>
      </c>
      <c r="AL153" t="str">
        <f>_xlfn.XLOOKUP(AK153,Lookup!O:O,Lookup!P:P)</f>
        <v>Medium</v>
      </c>
      <c r="AM153">
        <v>10</v>
      </c>
      <c r="AN153" t="str" cm="1">
        <f t="array" ref="AN153">_xlfn.IFS(
AM153&lt;=5,"0-5",
AM153&lt;=10,"6-10",
AM153&lt;=20,"11-20",
TRUE,"20+")</f>
        <v>6-10</v>
      </c>
      <c r="AO153">
        <v>3</v>
      </c>
      <c r="AP153">
        <v>3</v>
      </c>
      <c r="AQ153" t="str">
        <f>_xlfn.XLOOKUP(AP153,Lookup!Q:Q,Lookup!R:R)</f>
        <v>Better</v>
      </c>
      <c r="AR153">
        <v>10</v>
      </c>
      <c r="AS153" t="str" cm="1">
        <f t="array" ref="AS153">_xlfn.IFS(
AR153 &lt;=1,"New Employee",
AR153 &lt;=3, "Early Career",
AR153 &lt;=7, "Experienced",
TRUE, "Veteran")</f>
        <v>Veteran</v>
      </c>
      <c r="AT153">
        <v>8</v>
      </c>
      <c r="AU153">
        <v>0</v>
      </c>
      <c r="AV153" t="str" cm="1">
        <f t="array" ref="AV153">_xlfn.IFS(
AU153=0,"Recently Promoted",
AU153&lt;=3, "Normal",
TRUE, "Long Time No Promotion")</f>
        <v>Recently Promoted</v>
      </c>
      <c r="AW153">
        <v>6</v>
      </c>
      <c r="AX153">
        <f>IF(COUNTIF(L153:$L$1471,L153)&gt;1,1,0)</f>
        <v>0</v>
      </c>
      <c r="BA153">
        <f t="shared" si="21"/>
        <v>0</v>
      </c>
      <c r="BC153">
        <f t="shared" si="22"/>
        <v>0</v>
      </c>
      <c r="BE153">
        <f t="shared" si="16"/>
        <v>0</v>
      </c>
      <c r="BG153">
        <f t="shared" si="17"/>
        <v>0</v>
      </c>
      <c r="BI153">
        <f t="shared" si="18"/>
        <v>0</v>
      </c>
      <c r="BR153" t="str" cm="1">
        <f t="array" ref="BR153">_xlfn.IFS(
A153&lt;=25,"18-25",
A153&lt;=35,"26-35",
A153&lt;=45,"36-45",
A153&lt;=59,"46-59",
TRUE,"60+")</f>
        <v>26-35</v>
      </c>
      <c r="BX153" t="b">
        <f t="shared" si="19"/>
        <v>1</v>
      </c>
      <c r="BY153" t="b">
        <f t="shared" si="20"/>
        <v>1</v>
      </c>
      <c r="BZ153" t="b">
        <f t="shared" si="23"/>
        <v>1</v>
      </c>
      <c r="CA153">
        <f>IF(tblemployee[[#This Row],[Attrition]]="Yes",1,0)</f>
        <v>0</v>
      </c>
      <c r="CB153">
        <f>IF(tblemployee[[#This Row],[OverTime]]="Yes",1,0)</f>
        <v>0</v>
      </c>
    </row>
    <row r="154" spans="1:80" hidden="1">
      <c r="A154">
        <v>53</v>
      </c>
      <c r="B154" t="s">
        <v>43</v>
      </c>
      <c r="C154" t="s">
        <v>36</v>
      </c>
      <c r="D154">
        <v>1436</v>
      </c>
      <c r="E154" t="s">
        <v>37</v>
      </c>
      <c r="F154">
        <v>6</v>
      </c>
      <c r="G154" t="str" cm="1">
        <f t="array" ref="G154">_xlfn.IFS(
F154 &lt;= 10, "Near",
F154 &lt;= 20, "Far",
TRUE, "Very Far")</f>
        <v>Near</v>
      </c>
      <c r="H154">
        <v>2</v>
      </c>
      <c r="I154" t="str">
        <f>_xlfn.XLOOKUP(H154,Lookup!C:C,Lookup!D:D)</f>
        <v>College</v>
      </c>
      <c r="J154" t="s">
        <v>59</v>
      </c>
      <c r="K154">
        <v>1</v>
      </c>
      <c r="L154">
        <v>205</v>
      </c>
      <c r="M154">
        <v>2</v>
      </c>
      <c r="N154" t="str">
        <f>_xlfn.XLOOKUP(M154,Lookup!E:E,Lookup!F:F)</f>
        <v>Medium</v>
      </c>
      <c r="O154" t="s">
        <v>46</v>
      </c>
      <c r="P154">
        <v>34</v>
      </c>
      <c r="Q154">
        <v>3</v>
      </c>
      <c r="R154" t="str">
        <f>_xlfn.XLOOKUP(Q154,Lookup!G:G,Lookup!H:H)</f>
        <v>High</v>
      </c>
      <c r="S154">
        <v>2</v>
      </c>
      <c r="T154" s="7" t="str">
        <f>_xlfn.XLOOKUP(S154,Lookup!A:A,Lookup!B:B)</f>
        <v>Junior</v>
      </c>
      <c r="U154" t="s">
        <v>57</v>
      </c>
      <c r="V154">
        <v>3</v>
      </c>
      <c r="W154" t="str">
        <f>_xlfn.XLOOKUP(V154,Lookup!I:I,Lookup!J:J)</f>
        <v>High</v>
      </c>
      <c r="X154" t="s">
        <v>48</v>
      </c>
      <c r="Y154">
        <v>2306</v>
      </c>
      <c r="Z154" t="str" cm="1">
        <f t="array" ref="Z154">_xlfn.IFS(Y154&lt;3000,"Low",Y154&lt;7000,"Medium",TRUE,"High")</f>
        <v>Low</v>
      </c>
      <c r="AA154">
        <v>16047</v>
      </c>
      <c r="AB154">
        <v>2</v>
      </c>
      <c r="AC154" t="s">
        <v>42</v>
      </c>
      <c r="AD154" t="s">
        <v>35</v>
      </c>
      <c r="AE154">
        <v>20</v>
      </c>
      <c r="AF154">
        <v>4</v>
      </c>
      <c r="AG154" t="str">
        <f>_xlfn.XLOOKUP(AF154,Lookup!K:K,Lookup!L:L)</f>
        <v>Exceed Expect</v>
      </c>
      <c r="AH154">
        <v>4</v>
      </c>
      <c r="AI154" t="str">
        <f>LOOKUP(AH154,Lookup!M:M,Lookup!N:N)</f>
        <v>Very High</v>
      </c>
      <c r="AJ154">
        <v>80</v>
      </c>
      <c r="AK154">
        <v>1</v>
      </c>
      <c r="AL154" t="str">
        <f>_xlfn.XLOOKUP(AK154,Lookup!O:O,Lookup!P:P)</f>
        <v>Basic</v>
      </c>
      <c r="AM154">
        <v>13</v>
      </c>
      <c r="AN154" t="str" cm="1">
        <f t="array" ref="AN154">_xlfn.IFS(
AM154&lt;=5,"0-5",
AM154&lt;=10,"6-10",
AM154&lt;=20,"11-20",
TRUE,"20+")</f>
        <v>11-20</v>
      </c>
      <c r="AO154">
        <v>3</v>
      </c>
      <c r="AP154">
        <v>1</v>
      </c>
      <c r="AQ154" t="str">
        <f>_xlfn.XLOOKUP(AP154,Lookup!Q:Q,Lookup!R:R)</f>
        <v>Bad</v>
      </c>
      <c r="AR154">
        <v>7</v>
      </c>
      <c r="AS154" t="str" cm="1">
        <f t="array" ref="AS154">_xlfn.IFS(
AR154 &lt;=1,"New Employee",
AR154 &lt;=3, "Early Career",
AR154 &lt;=7, "Experienced",
TRUE, "Veteran")</f>
        <v>Experienced</v>
      </c>
      <c r="AT154">
        <v>7</v>
      </c>
      <c r="AU154">
        <v>4</v>
      </c>
      <c r="AV154" t="str" cm="1">
        <f t="array" ref="AV154">_xlfn.IFS(
AU154=0,"Recently Promoted",
AU154&lt;=3, "Normal",
TRUE, "Long Time No Promotion")</f>
        <v>Long Time No Promotion</v>
      </c>
      <c r="AW154">
        <v>5</v>
      </c>
      <c r="AX154">
        <f>IF(COUNTIF(L154:$L$1471,L154)&gt;1,1,0)</f>
        <v>0</v>
      </c>
      <c r="BA154">
        <f t="shared" si="21"/>
        <v>0</v>
      </c>
      <c r="BC154">
        <f t="shared" si="22"/>
        <v>0</v>
      </c>
      <c r="BE154">
        <f t="shared" si="16"/>
        <v>0</v>
      </c>
      <c r="BG154">
        <f t="shared" si="17"/>
        <v>0</v>
      </c>
      <c r="BI154">
        <f t="shared" si="18"/>
        <v>0</v>
      </c>
      <c r="BR154" t="str" cm="1">
        <f t="array" ref="BR154">_xlfn.IFS(
A154&lt;=25,"18-25",
A154&lt;=35,"26-35",
A154&lt;=45,"36-45",
A154&lt;=59,"46-59",
TRUE,"60+")</f>
        <v>46-59</v>
      </c>
      <c r="BX154" t="b">
        <f t="shared" si="19"/>
        <v>1</v>
      </c>
      <c r="BY154" t="b">
        <f t="shared" si="20"/>
        <v>1</v>
      </c>
      <c r="BZ154" t="b">
        <f t="shared" si="23"/>
        <v>1</v>
      </c>
      <c r="CA154">
        <f>IF(tblemployee[[#This Row],[Attrition]]="Yes",1,0)</f>
        <v>0</v>
      </c>
      <c r="CB154">
        <f>IF(tblemployee[[#This Row],[OverTime]]="Yes",1,0)</f>
        <v>1</v>
      </c>
    </row>
    <row r="155" spans="1:80" hidden="1">
      <c r="A155">
        <v>45</v>
      </c>
      <c r="B155" t="s">
        <v>43</v>
      </c>
      <c r="C155" t="s">
        <v>36</v>
      </c>
      <c r="D155">
        <v>194</v>
      </c>
      <c r="E155" t="s">
        <v>45</v>
      </c>
      <c r="F155">
        <v>9</v>
      </c>
      <c r="G155" t="str" cm="1">
        <f t="array" ref="G155">_xlfn.IFS(
F155 &lt;= 10, "Near",
F155 &lt;= 20, "Far",
TRUE, "Very Far")</f>
        <v>Near</v>
      </c>
      <c r="H155">
        <v>3</v>
      </c>
      <c r="I155" t="str">
        <f>_xlfn.XLOOKUP(H155,Lookup!C:C,Lookup!D:D)</f>
        <v>Bachelor</v>
      </c>
      <c r="J155" t="s">
        <v>38</v>
      </c>
      <c r="K155">
        <v>1</v>
      </c>
      <c r="L155">
        <v>206</v>
      </c>
      <c r="M155">
        <v>2</v>
      </c>
      <c r="N155" t="str">
        <f>_xlfn.XLOOKUP(M155,Lookup!E:E,Lookup!F:F)</f>
        <v>Medium</v>
      </c>
      <c r="O155" t="s">
        <v>46</v>
      </c>
      <c r="P155">
        <v>60</v>
      </c>
      <c r="Q155">
        <v>3</v>
      </c>
      <c r="R155" t="str">
        <f>_xlfn.XLOOKUP(Q155,Lookup!G:G,Lookup!H:H)</f>
        <v>High</v>
      </c>
      <c r="S155">
        <v>2</v>
      </c>
      <c r="T155" s="7" t="str">
        <f>_xlfn.XLOOKUP(S155,Lookup!A:A,Lookup!B:B)</f>
        <v>Junior</v>
      </c>
      <c r="U155" t="s">
        <v>50</v>
      </c>
      <c r="V155">
        <v>2</v>
      </c>
      <c r="W155" t="str">
        <f>_xlfn.XLOOKUP(V155,Lookup!I:I,Lookup!J:J)</f>
        <v>Medium</v>
      </c>
      <c r="X155" t="s">
        <v>52</v>
      </c>
      <c r="Y155">
        <v>2348</v>
      </c>
      <c r="Z155" t="str" cm="1">
        <f t="array" ref="Z155">_xlfn.IFS(Y155&lt;3000,"Low",Y155&lt;7000,"Medium",TRUE,"High")</f>
        <v>Low</v>
      </c>
      <c r="AA155">
        <v>10901</v>
      </c>
      <c r="AB155">
        <v>8</v>
      </c>
      <c r="AC155" t="s">
        <v>42</v>
      </c>
      <c r="AD155" t="s">
        <v>43</v>
      </c>
      <c r="AE155">
        <v>18</v>
      </c>
      <c r="AF155">
        <v>3</v>
      </c>
      <c r="AG155" t="str">
        <f>_xlfn.XLOOKUP(AF155,Lookup!K:K,Lookup!L:L)</f>
        <v>Meet Expect</v>
      </c>
      <c r="AH155">
        <v>3</v>
      </c>
      <c r="AI155" t="str">
        <f>LOOKUP(AH155,Lookup!M:M,Lookup!N:N)</f>
        <v>High</v>
      </c>
      <c r="AJ155">
        <v>80</v>
      </c>
      <c r="AK155">
        <v>1</v>
      </c>
      <c r="AL155" t="str">
        <f>_xlfn.XLOOKUP(AK155,Lookup!O:O,Lookup!P:P)</f>
        <v>Basic</v>
      </c>
      <c r="AM155">
        <v>20</v>
      </c>
      <c r="AN155" t="str" cm="1">
        <f t="array" ref="AN155">_xlfn.IFS(
AM155&lt;=5,"0-5",
AM155&lt;=10,"6-10",
AM155&lt;=20,"11-20",
TRUE,"20+")</f>
        <v>11-20</v>
      </c>
      <c r="AO155">
        <v>2</v>
      </c>
      <c r="AP155">
        <v>1</v>
      </c>
      <c r="AQ155" t="str">
        <f>_xlfn.XLOOKUP(AP155,Lookup!Q:Q,Lookup!R:R)</f>
        <v>Bad</v>
      </c>
      <c r="AR155">
        <v>17</v>
      </c>
      <c r="AS155" t="str" cm="1">
        <f t="array" ref="AS155">_xlfn.IFS(
AR155 &lt;=1,"New Employee",
AR155 &lt;=3, "Early Career",
AR155 &lt;=7, "Experienced",
TRUE, "Veteran")</f>
        <v>Veteran</v>
      </c>
      <c r="AT155">
        <v>9</v>
      </c>
      <c r="AU155">
        <v>0</v>
      </c>
      <c r="AV155" t="str" cm="1">
        <f t="array" ref="AV155">_xlfn.IFS(
AU155=0,"Recently Promoted",
AU155&lt;=3, "Normal",
TRUE, "Long Time No Promotion")</f>
        <v>Recently Promoted</v>
      </c>
      <c r="AW155">
        <v>15</v>
      </c>
      <c r="AX155">
        <f>IF(COUNTIF(L155:$L$1471,L155)&gt;1,1,0)</f>
        <v>0</v>
      </c>
      <c r="BA155">
        <f t="shared" si="21"/>
        <v>0</v>
      </c>
      <c r="BC155">
        <f t="shared" si="22"/>
        <v>0</v>
      </c>
      <c r="BE155">
        <f t="shared" si="16"/>
        <v>0</v>
      </c>
      <c r="BG155">
        <f t="shared" si="17"/>
        <v>0</v>
      </c>
      <c r="BI155">
        <f t="shared" si="18"/>
        <v>0</v>
      </c>
      <c r="BR155" t="str" cm="1">
        <f t="array" ref="BR155">_xlfn.IFS(
A155&lt;=25,"18-25",
A155&lt;=35,"26-35",
A155&lt;=45,"36-45",
A155&lt;=59,"46-59",
TRUE,"60+")</f>
        <v>36-45</v>
      </c>
      <c r="BX155" t="b">
        <f t="shared" si="19"/>
        <v>1</v>
      </c>
      <c r="BY155" t="b">
        <f t="shared" si="20"/>
        <v>1</v>
      </c>
      <c r="BZ155" t="b">
        <f t="shared" si="23"/>
        <v>1</v>
      </c>
      <c r="CA155">
        <f>IF(tblemployee[[#This Row],[Attrition]]="Yes",1,0)</f>
        <v>0</v>
      </c>
      <c r="CB155">
        <f>IF(tblemployee[[#This Row],[OverTime]]="Yes",1,0)</f>
        <v>0</v>
      </c>
    </row>
    <row r="156" spans="1:80" hidden="1">
      <c r="A156">
        <v>32</v>
      </c>
      <c r="B156" t="s">
        <v>43</v>
      </c>
      <c r="C156" t="s">
        <v>44</v>
      </c>
      <c r="D156">
        <v>967</v>
      </c>
      <c r="E156" t="s">
        <v>37</v>
      </c>
      <c r="F156">
        <v>8</v>
      </c>
      <c r="G156" t="str" cm="1">
        <f t="array" ref="G156">_xlfn.IFS(
F156 &lt;= 10, "Near",
F156 &lt;= 20, "Far",
TRUE, "Very Far")</f>
        <v>Near</v>
      </c>
      <c r="H156">
        <v>3</v>
      </c>
      <c r="I156" t="str">
        <f>_xlfn.XLOOKUP(H156,Lookup!C:C,Lookup!D:D)</f>
        <v>Bachelor</v>
      </c>
      <c r="J156" t="s">
        <v>59</v>
      </c>
      <c r="K156">
        <v>1</v>
      </c>
      <c r="L156">
        <v>207</v>
      </c>
      <c r="M156">
        <v>2</v>
      </c>
      <c r="N156" t="str">
        <f>_xlfn.XLOOKUP(M156,Lookup!E:E,Lookup!F:F)</f>
        <v>Medium</v>
      </c>
      <c r="O156" t="s">
        <v>39</v>
      </c>
      <c r="P156">
        <v>43</v>
      </c>
      <c r="Q156">
        <v>3</v>
      </c>
      <c r="R156" t="str">
        <f>_xlfn.XLOOKUP(Q156,Lookup!G:G,Lookup!H:H)</f>
        <v>High</v>
      </c>
      <c r="S156">
        <v>3</v>
      </c>
      <c r="T156" s="7" t="str">
        <f>_xlfn.XLOOKUP(S156,Lookup!A:A,Lookup!B:B)</f>
        <v>Senior</v>
      </c>
      <c r="U156" t="s">
        <v>40</v>
      </c>
      <c r="V156">
        <v>4</v>
      </c>
      <c r="W156" t="str">
        <f>_xlfn.XLOOKUP(V156,Lookup!I:I,Lookup!J:J)</f>
        <v>Very High</v>
      </c>
      <c r="X156" t="s">
        <v>41</v>
      </c>
      <c r="Y156">
        <v>8998</v>
      </c>
      <c r="Z156" t="str" cm="1">
        <f t="array" ref="Z156">_xlfn.IFS(Y156&lt;3000,"Low",Y156&lt;7000,"Medium",TRUE,"High")</f>
        <v>High</v>
      </c>
      <c r="AA156">
        <v>15589</v>
      </c>
      <c r="AB156">
        <v>1</v>
      </c>
      <c r="AC156" t="s">
        <v>42</v>
      </c>
      <c r="AD156" t="s">
        <v>43</v>
      </c>
      <c r="AE156">
        <v>14</v>
      </c>
      <c r="AF156">
        <v>3</v>
      </c>
      <c r="AG156" t="str">
        <f>_xlfn.XLOOKUP(AF156,Lookup!K:K,Lookup!L:L)</f>
        <v>Meet Expect</v>
      </c>
      <c r="AH156">
        <v>4</v>
      </c>
      <c r="AI156" t="str">
        <f>LOOKUP(AH156,Lookup!M:M,Lookup!N:N)</f>
        <v>Very High</v>
      </c>
      <c r="AJ156">
        <v>80</v>
      </c>
      <c r="AK156">
        <v>0</v>
      </c>
      <c r="AL156" t="str">
        <f>_xlfn.XLOOKUP(AK156,Lookup!O:O,Lookup!P:P)</f>
        <v>None</v>
      </c>
      <c r="AM156">
        <v>9</v>
      </c>
      <c r="AN156" t="str" cm="1">
        <f t="array" ref="AN156">_xlfn.IFS(
AM156&lt;=5,"0-5",
AM156&lt;=10,"6-10",
AM156&lt;=20,"11-20",
TRUE,"20+")</f>
        <v>6-10</v>
      </c>
      <c r="AO156">
        <v>2</v>
      </c>
      <c r="AP156">
        <v>3</v>
      </c>
      <c r="AQ156" t="str">
        <f>_xlfn.XLOOKUP(AP156,Lookup!Q:Q,Lookup!R:R)</f>
        <v>Better</v>
      </c>
      <c r="AR156">
        <v>9</v>
      </c>
      <c r="AS156" t="str" cm="1">
        <f t="array" ref="AS156">_xlfn.IFS(
AR156 &lt;=1,"New Employee",
AR156 &lt;=3, "Early Career",
AR156 &lt;=7, "Experienced",
TRUE, "Veteran")</f>
        <v>Veteran</v>
      </c>
      <c r="AT156">
        <v>8</v>
      </c>
      <c r="AU156">
        <v>3</v>
      </c>
      <c r="AV156" t="str" cm="1">
        <f t="array" ref="AV156">_xlfn.IFS(
AU156=0,"Recently Promoted",
AU156&lt;=3, "Normal",
TRUE, "Long Time No Promotion")</f>
        <v>Normal</v>
      </c>
      <c r="AW156">
        <v>7</v>
      </c>
      <c r="AX156">
        <f>IF(COUNTIF(L156:$L$1471,L156)&gt;1,1,0)</f>
        <v>0</v>
      </c>
      <c r="BA156">
        <f t="shared" si="21"/>
        <v>0</v>
      </c>
      <c r="BC156">
        <f t="shared" si="22"/>
        <v>0</v>
      </c>
      <c r="BE156">
        <f t="shared" si="16"/>
        <v>0</v>
      </c>
      <c r="BG156">
        <f t="shared" si="17"/>
        <v>0</v>
      </c>
      <c r="BI156">
        <f t="shared" si="18"/>
        <v>0</v>
      </c>
      <c r="BR156" t="str" cm="1">
        <f t="array" ref="BR156">_xlfn.IFS(
A156&lt;=25,"18-25",
A156&lt;=35,"26-35",
A156&lt;=45,"36-45",
A156&lt;=59,"46-59",
TRUE,"60+")</f>
        <v>26-35</v>
      </c>
      <c r="BX156" t="b">
        <f t="shared" si="19"/>
        <v>1</v>
      </c>
      <c r="BY156" t="b">
        <f t="shared" si="20"/>
        <v>1</v>
      </c>
      <c r="BZ156" t="b">
        <f t="shared" si="23"/>
        <v>1</v>
      </c>
      <c r="CA156">
        <f>IF(tblemployee[[#This Row],[Attrition]]="Yes",1,0)</f>
        <v>0</v>
      </c>
      <c r="CB156">
        <f>IF(tblemployee[[#This Row],[OverTime]]="Yes",1,0)</f>
        <v>0</v>
      </c>
    </row>
    <row r="157" spans="1:80" hidden="1">
      <c r="A157">
        <v>29</v>
      </c>
      <c r="B157" t="s">
        <v>43</v>
      </c>
      <c r="C157" t="s">
        <v>55</v>
      </c>
      <c r="D157">
        <v>1496</v>
      </c>
      <c r="E157" t="s">
        <v>45</v>
      </c>
      <c r="F157">
        <v>1</v>
      </c>
      <c r="G157" t="str" cm="1">
        <f t="array" ref="G157">_xlfn.IFS(
F157 &lt;= 10, "Near",
F157 &lt;= 20, "Far",
TRUE, "Very Far")</f>
        <v>Near</v>
      </c>
      <c r="H157">
        <v>1</v>
      </c>
      <c r="I157" t="str">
        <f>_xlfn.XLOOKUP(H157,Lookup!C:C,Lookup!D:D)</f>
        <v>Below College</v>
      </c>
      <c r="J157" t="s">
        <v>60</v>
      </c>
      <c r="K157">
        <v>1</v>
      </c>
      <c r="L157">
        <v>208</v>
      </c>
      <c r="M157">
        <v>4</v>
      </c>
      <c r="N157" t="str">
        <f>_xlfn.XLOOKUP(M157,Lookup!E:E,Lookup!F:F)</f>
        <v>Very High</v>
      </c>
      <c r="O157" t="s">
        <v>46</v>
      </c>
      <c r="P157">
        <v>41</v>
      </c>
      <c r="Q157">
        <v>3</v>
      </c>
      <c r="R157" t="str">
        <f>_xlfn.XLOOKUP(Q157,Lookup!G:G,Lookup!H:H)</f>
        <v>High</v>
      </c>
      <c r="S157">
        <v>2</v>
      </c>
      <c r="T157" s="7" t="str">
        <f>_xlfn.XLOOKUP(S157,Lookup!A:A,Lookup!B:B)</f>
        <v>Junior</v>
      </c>
      <c r="U157" t="s">
        <v>53</v>
      </c>
      <c r="V157">
        <v>3</v>
      </c>
      <c r="W157" t="str">
        <f>_xlfn.XLOOKUP(V157,Lookup!I:I,Lookup!J:J)</f>
        <v>High</v>
      </c>
      <c r="X157" t="s">
        <v>48</v>
      </c>
      <c r="Y157">
        <v>4319</v>
      </c>
      <c r="Z157" t="str" cm="1">
        <f t="array" ref="Z157">_xlfn.IFS(Y157&lt;3000,"Low",Y157&lt;7000,"Medium",TRUE,"High")</f>
        <v>Medium</v>
      </c>
      <c r="AA157">
        <v>26283</v>
      </c>
      <c r="AB157">
        <v>1</v>
      </c>
      <c r="AC157" t="s">
        <v>42</v>
      </c>
      <c r="AD157" t="s">
        <v>43</v>
      </c>
      <c r="AE157">
        <v>13</v>
      </c>
      <c r="AF157">
        <v>3</v>
      </c>
      <c r="AG157" t="str">
        <f>_xlfn.XLOOKUP(AF157,Lookup!K:K,Lookup!L:L)</f>
        <v>Meet Expect</v>
      </c>
      <c r="AH157">
        <v>1</v>
      </c>
      <c r="AI157" t="str">
        <f>LOOKUP(AH157,Lookup!M:M,Lookup!N:N)</f>
        <v>Low</v>
      </c>
      <c r="AJ157">
        <v>80</v>
      </c>
      <c r="AK157">
        <v>1</v>
      </c>
      <c r="AL157" t="str">
        <f>_xlfn.XLOOKUP(AK157,Lookup!O:O,Lookup!P:P)</f>
        <v>Basic</v>
      </c>
      <c r="AM157">
        <v>10</v>
      </c>
      <c r="AN157" t="str" cm="1">
        <f t="array" ref="AN157">_xlfn.IFS(
AM157&lt;=5,"0-5",
AM157&lt;=10,"6-10",
AM157&lt;=20,"11-20",
TRUE,"20+")</f>
        <v>6-10</v>
      </c>
      <c r="AO157">
        <v>1</v>
      </c>
      <c r="AP157">
        <v>3</v>
      </c>
      <c r="AQ157" t="str">
        <f>_xlfn.XLOOKUP(AP157,Lookup!Q:Q,Lookup!R:R)</f>
        <v>Better</v>
      </c>
      <c r="AR157">
        <v>10</v>
      </c>
      <c r="AS157" t="str" cm="1">
        <f t="array" ref="AS157">_xlfn.IFS(
AR157 &lt;=1,"New Employee",
AR157 &lt;=3, "Early Career",
AR157 &lt;=7, "Experienced",
TRUE, "Veteran")</f>
        <v>Veteran</v>
      </c>
      <c r="AT157">
        <v>7</v>
      </c>
      <c r="AU157">
        <v>0</v>
      </c>
      <c r="AV157" t="str" cm="1">
        <f t="array" ref="AV157">_xlfn.IFS(
AU157=0,"Recently Promoted",
AU157&lt;=3, "Normal",
TRUE, "Long Time No Promotion")</f>
        <v>Recently Promoted</v>
      </c>
      <c r="AW157">
        <v>9</v>
      </c>
      <c r="AX157">
        <f>IF(COUNTIF(L157:$L$1471,L157)&gt;1,1,0)</f>
        <v>0</v>
      </c>
      <c r="BA157">
        <f t="shared" si="21"/>
        <v>0</v>
      </c>
      <c r="BC157">
        <f t="shared" si="22"/>
        <v>0</v>
      </c>
      <c r="BE157">
        <f t="shared" si="16"/>
        <v>0</v>
      </c>
      <c r="BG157">
        <f t="shared" si="17"/>
        <v>0</v>
      </c>
      <c r="BI157">
        <f t="shared" si="18"/>
        <v>0</v>
      </c>
      <c r="BR157" t="str" cm="1">
        <f t="array" ref="BR157">_xlfn.IFS(
A157&lt;=25,"18-25",
A157&lt;=35,"26-35",
A157&lt;=45,"36-45",
A157&lt;=59,"46-59",
TRUE,"60+")</f>
        <v>26-35</v>
      </c>
      <c r="BX157" t="b">
        <f t="shared" si="19"/>
        <v>1</v>
      </c>
      <c r="BY157" t="b">
        <f t="shared" si="20"/>
        <v>1</v>
      </c>
      <c r="BZ157" t="b">
        <f t="shared" si="23"/>
        <v>1</v>
      </c>
      <c r="CA157">
        <f>IF(tblemployee[[#This Row],[Attrition]]="Yes",1,0)</f>
        <v>0</v>
      </c>
      <c r="CB157">
        <f>IF(tblemployee[[#This Row],[OverTime]]="Yes",1,0)</f>
        <v>0</v>
      </c>
    </row>
    <row r="158" spans="1:80" hidden="1">
      <c r="A158">
        <v>51</v>
      </c>
      <c r="B158" t="s">
        <v>43</v>
      </c>
      <c r="C158" t="s">
        <v>36</v>
      </c>
      <c r="D158">
        <v>1169</v>
      </c>
      <c r="E158" t="s">
        <v>45</v>
      </c>
      <c r="F158">
        <v>7</v>
      </c>
      <c r="G158" t="str" cm="1">
        <f t="array" ref="G158">_xlfn.IFS(
F158 &lt;= 10, "Near",
F158 &lt;= 20, "Far",
TRUE, "Very Far")</f>
        <v>Near</v>
      </c>
      <c r="H158">
        <v>4</v>
      </c>
      <c r="I158" t="str">
        <f>_xlfn.XLOOKUP(H158,Lookup!C:C,Lookup!D:D)</f>
        <v>Master</v>
      </c>
      <c r="J158" t="s">
        <v>51</v>
      </c>
      <c r="K158">
        <v>1</v>
      </c>
      <c r="L158">
        <v>211</v>
      </c>
      <c r="M158">
        <v>2</v>
      </c>
      <c r="N158" t="str">
        <f>_xlfn.XLOOKUP(M158,Lookup!E:E,Lookup!F:F)</f>
        <v>Medium</v>
      </c>
      <c r="O158" t="s">
        <v>46</v>
      </c>
      <c r="P158">
        <v>34</v>
      </c>
      <c r="Q158">
        <v>2</v>
      </c>
      <c r="R158" t="str">
        <f>_xlfn.XLOOKUP(Q158,Lookup!G:G,Lookup!H:H)</f>
        <v>Medium</v>
      </c>
      <c r="S158">
        <v>2</v>
      </c>
      <c r="T158" s="7" t="str">
        <f>_xlfn.XLOOKUP(S158,Lookup!A:A,Lookup!B:B)</f>
        <v>Junior</v>
      </c>
      <c r="U158" t="s">
        <v>53</v>
      </c>
      <c r="V158">
        <v>3</v>
      </c>
      <c r="W158" t="str">
        <f>_xlfn.XLOOKUP(V158,Lookup!I:I,Lookup!J:J)</f>
        <v>High</v>
      </c>
      <c r="X158" t="s">
        <v>48</v>
      </c>
      <c r="Y158">
        <v>6132</v>
      </c>
      <c r="Z158" t="str" cm="1">
        <f t="array" ref="Z158">_xlfn.IFS(Y158&lt;3000,"Low",Y158&lt;7000,"Medium",TRUE,"High")</f>
        <v>Medium</v>
      </c>
      <c r="AA158">
        <v>13983</v>
      </c>
      <c r="AB158">
        <v>2</v>
      </c>
      <c r="AC158" t="s">
        <v>42</v>
      </c>
      <c r="AD158" t="s">
        <v>43</v>
      </c>
      <c r="AE158">
        <v>17</v>
      </c>
      <c r="AF158">
        <v>3</v>
      </c>
      <c r="AG158" t="str">
        <f>_xlfn.XLOOKUP(AF158,Lookup!K:K,Lookup!L:L)</f>
        <v>Meet Expect</v>
      </c>
      <c r="AH158">
        <v>3</v>
      </c>
      <c r="AI158" t="str">
        <f>LOOKUP(AH158,Lookup!M:M,Lookup!N:N)</f>
        <v>High</v>
      </c>
      <c r="AJ158">
        <v>80</v>
      </c>
      <c r="AK158">
        <v>0</v>
      </c>
      <c r="AL158" t="str">
        <f>_xlfn.XLOOKUP(AK158,Lookup!O:O,Lookup!P:P)</f>
        <v>None</v>
      </c>
      <c r="AM158">
        <v>10</v>
      </c>
      <c r="AN158" t="str" cm="1">
        <f t="array" ref="AN158">_xlfn.IFS(
AM158&lt;=5,"0-5",
AM158&lt;=10,"6-10",
AM158&lt;=20,"11-20",
TRUE,"20+")</f>
        <v>6-10</v>
      </c>
      <c r="AO158">
        <v>2</v>
      </c>
      <c r="AP158">
        <v>3</v>
      </c>
      <c r="AQ158" t="str">
        <f>_xlfn.XLOOKUP(AP158,Lookup!Q:Q,Lookup!R:R)</f>
        <v>Better</v>
      </c>
      <c r="AR158">
        <v>1</v>
      </c>
      <c r="AS158" t="str" cm="1">
        <f t="array" ref="AS158">_xlfn.IFS(
AR158 &lt;=1,"New Employee",
AR158 &lt;=3, "Early Career",
AR158 &lt;=7, "Experienced",
TRUE, "Veteran")</f>
        <v>New Employee</v>
      </c>
      <c r="AT158">
        <v>0</v>
      </c>
      <c r="AU158">
        <v>0</v>
      </c>
      <c r="AV158" t="str" cm="1">
        <f t="array" ref="AV158">_xlfn.IFS(
AU158=0,"Recently Promoted",
AU158&lt;=3, "Normal",
TRUE, "Long Time No Promotion")</f>
        <v>Recently Promoted</v>
      </c>
      <c r="AW158">
        <v>0</v>
      </c>
      <c r="AX158">
        <f>IF(COUNTIF(L158:$L$1471,L158)&gt;1,1,0)</f>
        <v>0</v>
      </c>
      <c r="BA158">
        <f t="shared" si="21"/>
        <v>0</v>
      </c>
      <c r="BC158">
        <f t="shared" si="22"/>
        <v>0</v>
      </c>
      <c r="BE158">
        <f t="shared" si="16"/>
        <v>0</v>
      </c>
      <c r="BG158">
        <f t="shared" si="17"/>
        <v>0</v>
      </c>
      <c r="BI158">
        <f t="shared" si="18"/>
        <v>0</v>
      </c>
      <c r="BR158" t="str" cm="1">
        <f t="array" ref="BR158">_xlfn.IFS(
A158&lt;=25,"18-25",
A158&lt;=35,"26-35",
A158&lt;=45,"36-45",
A158&lt;=59,"46-59",
TRUE,"60+")</f>
        <v>46-59</v>
      </c>
      <c r="BX158" t="b">
        <f t="shared" si="19"/>
        <v>1</v>
      </c>
      <c r="BY158" t="b">
        <f t="shared" si="20"/>
        <v>1</v>
      </c>
      <c r="BZ158" t="b">
        <f t="shared" si="23"/>
        <v>1</v>
      </c>
      <c r="CA158">
        <f>IF(tblemployee[[#This Row],[Attrition]]="Yes",1,0)</f>
        <v>0</v>
      </c>
      <c r="CB158">
        <f>IF(tblemployee[[#This Row],[OverTime]]="Yes",1,0)</f>
        <v>0</v>
      </c>
    </row>
    <row r="159" spans="1:80" hidden="1">
      <c r="A159">
        <v>58</v>
      </c>
      <c r="B159" t="s">
        <v>43</v>
      </c>
      <c r="C159" t="s">
        <v>36</v>
      </c>
      <c r="D159">
        <v>1145</v>
      </c>
      <c r="E159" t="s">
        <v>45</v>
      </c>
      <c r="F159">
        <v>9</v>
      </c>
      <c r="G159" t="str" cm="1">
        <f t="array" ref="G159">_xlfn.IFS(
F159 &lt;= 10, "Near",
F159 &lt;= 20, "Far",
TRUE, "Very Far")</f>
        <v>Near</v>
      </c>
      <c r="H159">
        <v>3</v>
      </c>
      <c r="I159" t="str">
        <f>_xlfn.XLOOKUP(H159,Lookup!C:C,Lookup!D:D)</f>
        <v>Bachelor</v>
      </c>
      <c r="J159" t="s">
        <v>51</v>
      </c>
      <c r="K159">
        <v>1</v>
      </c>
      <c r="L159">
        <v>214</v>
      </c>
      <c r="M159">
        <v>2</v>
      </c>
      <c r="N159" t="str">
        <f>_xlfn.XLOOKUP(M159,Lookup!E:E,Lookup!F:F)</f>
        <v>Medium</v>
      </c>
      <c r="O159" t="s">
        <v>39</v>
      </c>
      <c r="P159">
        <v>75</v>
      </c>
      <c r="Q159">
        <v>2</v>
      </c>
      <c r="R159" t="str">
        <f>_xlfn.XLOOKUP(Q159,Lookup!G:G,Lookup!H:H)</f>
        <v>Medium</v>
      </c>
      <c r="S159">
        <v>1</v>
      </c>
      <c r="T159" s="7" t="str">
        <f>_xlfn.XLOOKUP(S159,Lookup!A:A,Lookup!B:B)</f>
        <v>Entry Level</v>
      </c>
      <c r="U159" t="s">
        <v>47</v>
      </c>
      <c r="V159">
        <v>2</v>
      </c>
      <c r="W159" t="str">
        <f>_xlfn.XLOOKUP(V159,Lookup!I:I,Lookup!J:J)</f>
        <v>Medium</v>
      </c>
      <c r="X159" t="s">
        <v>48</v>
      </c>
      <c r="Y159">
        <v>3346</v>
      </c>
      <c r="Z159" t="str" cm="1">
        <f t="array" ref="Z159">_xlfn.IFS(Y159&lt;3000,"Low",Y159&lt;7000,"Medium",TRUE,"High")</f>
        <v>Medium</v>
      </c>
      <c r="AA159">
        <v>11873</v>
      </c>
      <c r="AB159">
        <v>4</v>
      </c>
      <c r="AC159" t="s">
        <v>42</v>
      </c>
      <c r="AD159" t="s">
        <v>35</v>
      </c>
      <c r="AE159">
        <v>20</v>
      </c>
      <c r="AF159">
        <v>4</v>
      </c>
      <c r="AG159" t="str">
        <f>_xlfn.XLOOKUP(AF159,Lookup!K:K,Lookup!L:L)</f>
        <v>Exceed Expect</v>
      </c>
      <c r="AH159">
        <v>2</v>
      </c>
      <c r="AI159" t="str">
        <f>LOOKUP(AH159,Lookup!M:M,Lookup!N:N)</f>
        <v>Medium</v>
      </c>
      <c r="AJ159">
        <v>80</v>
      </c>
      <c r="AK159">
        <v>1</v>
      </c>
      <c r="AL159" t="str">
        <f>_xlfn.XLOOKUP(AK159,Lookup!O:O,Lookup!P:P)</f>
        <v>Basic</v>
      </c>
      <c r="AM159">
        <v>9</v>
      </c>
      <c r="AN159" t="str" cm="1">
        <f t="array" ref="AN159">_xlfn.IFS(
AM159&lt;=5,"0-5",
AM159&lt;=10,"6-10",
AM159&lt;=20,"11-20",
TRUE,"20+")</f>
        <v>6-10</v>
      </c>
      <c r="AO159">
        <v>3</v>
      </c>
      <c r="AP159">
        <v>2</v>
      </c>
      <c r="AQ159" t="str">
        <f>_xlfn.XLOOKUP(AP159,Lookup!Q:Q,Lookup!R:R)</f>
        <v>Good</v>
      </c>
      <c r="AR159">
        <v>1</v>
      </c>
      <c r="AS159" t="str" cm="1">
        <f t="array" ref="AS159">_xlfn.IFS(
AR159 &lt;=1,"New Employee",
AR159 &lt;=3, "Early Career",
AR159 &lt;=7, "Experienced",
TRUE, "Veteran")</f>
        <v>New Employee</v>
      </c>
      <c r="AT159">
        <v>0</v>
      </c>
      <c r="AU159">
        <v>0</v>
      </c>
      <c r="AV159" t="str" cm="1">
        <f t="array" ref="AV159">_xlfn.IFS(
AU159=0,"Recently Promoted",
AU159&lt;=3, "Normal",
TRUE, "Long Time No Promotion")</f>
        <v>Recently Promoted</v>
      </c>
      <c r="AW159">
        <v>0</v>
      </c>
      <c r="AX159">
        <f>IF(COUNTIF(L159:$L$1471,L159)&gt;1,1,0)</f>
        <v>0</v>
      </c>
      <c r="BA159">
        <f t="shared" si="21"/>
        <v>0</v>
      </c>
      <c r="BC159">
        <f t="shared" si="22"/>
        <v>0</v>
      </c>
      <c r="BE159">
        <f t="shared" si="16"/>
        <v>0</v>
      </c>
      <c r="BG159">
        <f t="shared" si="17"/>
        <v>0</v>
      </c>
      <c r="BI159">
        <f t="shared" si="18"/>
        <v>0</v>
      </c>
      <c r="BR159" t="str" cm="1">
        <f t="array" ref="BR159">_xlfn.IFS(
A159&lt;=25,"18-25",
A159&lt;=35,"26-35",
A159&lt;=45,"36-45",
A159&lt;=59,"46-59",
TRUE,"60+")</f>
        <v>46-59</v>
      </c>
      <c r="BX159" t="b">
        <f t="shared" si="19"/>
        <v>1</v>
      </c>
      <c r="BY159" t="b">
        <f t="shared" si="20"/>
        <v>1</v>
      </c>
      <c r="BZ159" t="b">
        <f t="shared" si="23"/>
        <v>1</v>
      </c>
      <c r="CA159">
        <f>IF(tblemployee[[#This Row],[Attrition]]="Yes",1,0)</f>
        <v>0</v>
      </c>
      <c r="CB159">
        <f>IF(tblemployee[[#This Row],[OverTime]]="Yes",1,0)</f>
        <v>1</v>
      </c>
    </row>
    <row r="160" spans="1:80" hidden="1">
      <c r="A160">
        <v>40</v>
      </c>
      <c r="B160" t="s">
        <v>43</v>
      </c>
      <c r="C160" t="s">
        <v>36</v>
      </c>
      <c r="D160">
        <v>630</v>
      </c>
      <c r="E160" t="s">
        <v>37</v>
      </c>
      <c r="F160">
        <v>4</v>
      </c>
      <c r="G160" t="str" cm="1">
        <f t="array" ref="G160">_xlfn.IFS(
F160 &lt;= 10, "Near",
F160 &lt;= 20, "Far",
TRUE, "Very Far")</f>
        <v>Near</v>
      </c>
      <c r="H160">
        <v>4</v>
      </c>
      <c r="I160" t="str">
        <f>_xlfn.XLOOKUP(H160,Lookup!C:C,Lookup!D:D)</f>
        <v>Master</v>
      </c>
      <c r="J160" t="s">
        <v>59</v>
      </c>
      <c r="K160">
        <v>1</v>
      </c>
      <c r="L160">
        <v>215</v>
      </c>
      <c r="M160">
        <v>3</v>
      </c>
      <c r="N160" t="str">
        <f>_xlfn.XLOOKUP(M160,Lookup!E:E,Lookup!F:F)</f>
        <v>High</v>
      </c>
      <c r="O160" t="s">
        <v>46</v>
      </c>
      <c r="P160">
        <v>67</v>
      </c>
      <c r="Q160">
        <v>2</v>
      </c>
      <c r="R160" t="str">
        <f>_xlfn.XLOOKUP(Q160,Lookup!G:G,Lookup!H:H)</f>
        <v>Medium</v>
      </c>
      <c r="S160">
        <v>3</v>
      </c>
      <c r="T160" s="7" t="str">
        <f>_xlfn.XLOOKUP(S160,Lookup!A:A,Lookup!B:B)</f>
        <v>Senior</v>
      </c>
      <c r="U160" t="s">
        <v>40</v>
      </c>
      <c r="V160">
        <v>4</v>
      </c>
      <c r="W160" t="str">
        <f>_xlfn.XLOOKUP(V160,Lookup!I:I,Lookup!J:J)</f>
        <v>Very High</v>
      </c>
      <c r="X160" t="s">
        <v>48</v>
      </c>
      <c r="Y160">
        <v>10855</v>
      </c>
      <c r="Z160" t="str" cm="1">
        <f t="array" ref="Z160">_xlfn.IFS(Y160&lt;3000,"Low",Y160&lt;7000,"Medium",TRUE,"High")</f>
        <v>High</v>
      </c>
      <c r="AA160">
        <v>8552</v>
      </c>
      <c r="AB160">
        <v>7</v>
      </c>
      <c r="AC160" t="s">
        <v>42</v>
      </c>
      <c r="AD160" t="s">
        <v>43</v>
      </c>
      <c r="AE160">
        <v>11</v>
      </c>
      <c r="AF160">
        <v>3</v>
      </c>
      <c r="AG160" t="str">
        <f>_xlfn.XLOOKUP(AF160,Lookup!K:K,Lookup!L:L)</f>
        <v>Meet Expect</v>
      </c>
      <c r="AH160">
        <v>1</v>
      </c>
      <c r="AI160" t="str">
        <f>LOOKUP(AH160,Lookup!M:M,Lookup!N:N)</f>
        <v>Low</v>
      </c>
      <c r="AJ160">
        <v>80</v>
      </c>
      <c r="AK160">
        <v>1</v>
      </c>
      <c r="AL160" t="str">
        <f>_xlfn.XLOOKUP(AK160,Lookup!O:O,Lookup!P:P)</f>
        <v>Basic</v>
      </c>
      <c r="AM160">
        <v>15</v>
      </c>
      <c r="AN160" t="str" cm="1">
        <f t="array" ref="AN160">_xlfn.IFS(
AM160&lt;=5,"0-5",
AM160&lt;=10,"6-10",
AM160&lt;=20,"11-20",
TRUE,"20+")</f>
        <v>11-20</v>
      </c>
      <c r="AO160">
        <v>2</v>
      </c>
      <c r="AP160">
        <v>2</v>
      </c>
      <c r="AQ160" t="str">
        <f>_xlfn.XLOOKUP(AP160,Lookup!Q:Q,Lookup!R:R)</f>
        <v>Good</v>
      </c>
      <c r="AR160">
        <v>12</v>
      </c>
      <c r="AS160" t="str" cm="1">
        <f t="array" ref="AS160">_xlfn.IFS(
AR160 &lt;=1,"New Employee",
AR160 &lt;=3, "Early Career",
AR160 &lt;=7, "Experienced",
TRUE, "Veteran")</f>
        <v>Veteran</v>
      </c>
      <c r="AT160">
        <v>11</v>
      </c>
      <c r="AU160">
        <v>2</v>
      </c>
      <c r="AV160" t="str" cm="1">
        <f t="array" ref="AV160">_xlfn.IFS(
AU160=0,"Recently Promoted",
AU160&lt;=3, "Normal",
TRUE, "Long Time No Promotion")</f>
        <v>Normal</v>
      </c>
      <c r="AW160">
        <v>11</v>
      </c>
      <c r="AX160">
        <f>IF(COUNTIF(L160:$L$1471,L160)&gt;1,1,0)</f>
        <v>0</v>
      </c>
      <c r="BA160">
        <f t="shared" si="21"/>
        <v>0</v>
      </c>
      <c r="BC160">
        <f t="shared" si="22"/>
        <v>0</v>
      </c>
      <c r="BE160">
        <f t="shared" si="16"/>
        <v>0</v>
      </c>
      <c r="BG160">
        <f t="shared" si="17"/>
        <v>0</v>
      </c>
      <c r="BI160">
        <f t="shared" si="18"/>
        <v>0</v>
      </c>
      <c r="BR160" t="str" cm="1">
        <f t="array" ref="BR160">_xlfn.IFS(
A160&lt;=25,"18-25",
A160&lt;=35,"26-35",
A160&lt;=45,"36-45",
A160&lt;=59,"46-59",
TRUE,"60+")</f>
        <v>36-45</v>
      </c>
      <c r="BX160" t="b">
        <f t="shared" si="19"/>
        <v>1</v>
      </c>
      <c r="BY160" t="b">
        <f t="shared" si="20"/>
        <v>1</v>
      </c>
      <c r="BZ160" t="b">
        <f t="shared" si="23"/>
        <v>1</v>
      </c>
      <c r="CA160">
        <f>IF(tblemployee[[#This Row],[Attrition]]="Yes",1,0)</f>
        <v>0</v>
      </c>
      <c r="CB160">
        <f>IF(tblemployee[[#This Row],[OverTime]]="Yes",1,0)</f>
        <v>0</v>
      </c>
    </row>
    <row r="161" spans="1:80" hidden="1">
      <c r="A161">
        <v>34</v>
      </c>
      <c r="B161" t="s">
        <v>43</v>
      </c>
      <c r="C161" t="s">
        <v>44</v>
      </c>
      <c r="D161">
        <v>303</v>
      </c>
      <c r="E161" t="s">
        <v>37</v>
      </c>
      <c r="F161">
        <v>2</v>
      </c>
      <c r="G161" t="str" cm="1">
        <f t="array" ref="G161">_xlfn.IFS(
F161 &lt;= 10, "Near",
F161 &lt;= 20, "Far",
TRUE, "Very Far")</f>
        <v>Near</v>
      </c>
      <c r="H161">
        <v>4</v>
      </c>
      <c r="I161" t="str">
        <f>_xlfn.XLOOKUP(H161,Lookup!C:C,Lookup!D:D)</f>
        <v>Master</v>
      </c>
      <c r="J161" t="s">
        <v>59</v>
      </c>
      <c r="K161">
        <v>1</v>
      </c>
      <c r="L161">
        <v>216</v>
      </c>
      <c r="M161">
        <v>3</v>
      </c>
      <c r="N161" t="str">
        <f>_xlfn.XLOOKUP(M161,Lookup!E:E,Lookup!F:F)</f>
        <v>High</v>
      </c>
      <c r="O161" t="s">
        <v>39</v>
      </c>
      <c r="P161">
        <v>75</v>
      </c>
      <c r="Q161">
        <v>3</v>
      </c>
      <c r="R161" t="str">
        <f>_xlfn.XLOOKUP(Q161,Lookup!G:G,Lookup!H:H)</f>
        <v>High</v>
      </c>
      <c r="S161">
        <v>1</v>
      </c>
      <c r="T161" s="7" t="str">
        <f>_xlfn.XLOOKUP(S161,Lookup!A:A,Lookup!B:B)</f>
        <v>Entry Level</v>
      </c>
      <c r="U161" t="s">
        <v>57</v>
      </c>
      <c r="V161">
        <v>3</v>
      </c>
      <c r="W161" t="str">
        <f>_xlfn.XLOOKUP(V161,Lookup!I:I,Lookup!J:J)</f>
        <v>High</v>
      </c>
      <c r="X161" t="s">
        <v>48</v>
      </c>
      <c r="Y161">
        <v>2231</v>
      </c>
      <c r="Z161" t="str" cm="1">
        <f t="array" ref="Z161">_xlfn.IFS(Y161&lt;3000,"Low",Y161&lt;7000,"Medium",TRUE,"High")</f>
        <v>Low</v>
      </c>
      <c r="AA161">
        <v>11314</v>
      </c>
      <c r="AB161">
        <v>6</v>
      </c>
      <c r="AC161" t="s">
        <v>42</v>
      </c>
      <c r="AD161" t="s">
        <v>43</v>
      </c>
      <c r="AE161">
        <v>18</v>
      </c>
      <c r="AF161">
        <v>3</v>
      </c>
      <c r="AG161" t="str">
        <f>_xlfn.XLOOKUP(AF161,Lookup!K:K,Lookup!L:L)</f>
        <v>Meet Expect</v>
      </c>
      <c r="AH161">
        <v>4</v>
      </c>
      <c r="AI161" t="str">
        <f>LOOKUP(AH161,Lookup!M:M,Lookup!N:N)</f>
        <v>Very High</v>
      </c>
      <c r="AJ161">
        <v>80</v>
      </c>
      <c r="AK161">
        <v>1</v>
      </c>
      <c r="AL161" t="str">
        <f>_xlfn.XLOOKUP(AK161,Lookup!O:O,Lookup!P:P)</f>
        <v>Basic</v>
      </c>
      <c r="AM161">
        <v>6</v>
      </c>
      <c r="AN161" t="str" cm="1">
        <f t="array" ref="AN161">_xlfn.IFS(
AM161&lt;=5,"0-5",
AM161&lt;=10,"6-10",
AM161&lt;=20,"11-20",
TRUE,"20+")</f>
        <v>6-10</v>
      </c>
      <c r="AO161">
        <v>3</v>
      </c>
      <c r="AP161">
        <v>3</v>
      </c>
      <c r="AQ161" t="str">
        <f>_xlfn.XLOOKUP(AP161,Lookup!Q:Q,Lookup!R:R)</f>
        <v>Better</v>
      </c>
      <c r="AR161">
        <v>4</v>
      </c>
      <c r="AS161" t="str" cm="1">
        <f t="array" ref="AS161">_xlfn.IFS(
AR161 &lt;=1,"New Employee",
AR161 &lt;=3, "Early Career",
AR161 &lt;=7, "Experienced",
TRUE, "Veteran")</f>
        <v>Experienced</v>
      </c>
      <c r="AT161">
        <v>3</v>
      </c>
      <c r="AU161">
        <v>1</v>
      </c>
      <c r="AV161" t="str" cm="1">
        <f t="array" ref="AV161">_xlfn.IFS(
AU161=0,"Recently Promoted",
AU161&lt;=3, "Normal",
TRUE, "Long Time No Promotion")</f>
        <v>Normal</v>
      </c>
      <c r="AW161">
        <v>2</v>
      </c>
      <c r="AX161">
        <f>IF(COUNTIF(L161:$L$1471,L161)&gt;1,1,0)</f>
        <v>0</v>
      </c>
      <c r="BA161">
        <f t="shared" si="21"/>
        <v>0</v>
      </c>
      <c r="BC161">
        <f t="shared" si="22"/>
        <v>0</v>
      </c>
      <c r="BE161">
        <f t="shared" si="16"/>
        <v>0</v>
      </c>
      <c r="BG161">
        <f t="shared" si="17"/>
        <v>0</v>
      </c>
      <c r="BI161">
        <f t="shared" si="18"/>
        <v>0</v>
      </c>
      <c r="BR161" t="str" cm="1">
        <f t="array" ref="BR161">_xlfn.IFS(
A161&lt;=25,"18-25",
A161&lt;=35,"26-35",
A161&lt;=45,"36-45",
A161&lt;=59,"46-59",
TRUE,"60+")</f>
        <v>26-35</v>
      </c>
      <c r="BX161" t="b">
        <f t="shared" si="19"/>
        <v>1</v>
      </c>
      <c r="BY161" t="b">
        <f t="shared" si="20"/>
        <v>1</v>
      </c>
      <c r="BZ161" t="b">
        <f t="shared" si="23"/>
        <v>1</v>
      </c>
      <c r="CA161">
        <f>IF(tblemployee[[#This Row],[Attrition]]="Yes",1,0)</f>
        <v>0</v>
      </c>
      <c r="CB161">
        <f>IF(tblemployee[[#This Row],[OverTime]]="Yes",1,0)</f>
        <v>0</v>
      </c>
    </row>
    <row r="162" spans="1:80" hidden="1">
      <c r="A162">
        <v>22</v>
      </c>
      <c r="B162" t="s">
        <v>43</v>
      </c>
      <c r="C162" t="s">
        <v>36</v>
      </c>
      <c r="D162">
        <v>1256</v>
      </c>
      <c r="E162" t="s">
        <v>45</v>
      </c>
      <c r="F162">
        <v>19</v>
      </c>
      <c r="G162" t="str" cm="1">
        <f t="array" ref="G162">_xlfn.IFS(
F162 &lt;= 10, "Near",
F162 &lt;= 20, "Far",
TRUE, "Very Far")</f>
        <v>Far</v>
      </c>
      <c r="H162">
        <v>1</v>
      </c>
      <c r="I162" t="str">
        <f>_xlfn.XLOOKUP(H162,Lookup!C:C,Lookup!D:D)</f>
        <v>Below College</v>
      </c>
      <c r="J162" t="s">
        <v>51</v>
      </c>
      <c r="K162">
        <v>1</v>
      </c>
      <c r="L162">
        <v>217</v>
      </c>
      <c r="M162">
        <v>3</v>
      </c>
      <c r="N162" t="str">
        <f>_xlfn.XLOOKUP(M162,Lookup!E:E,Lookup!F:F)</f>
        <v>High</v>
      </c>
      <c r="O162" t="s">
        <v>46</v>
      </c>
      <c r="P162">
        <v>80</v>
      </c>
      <c r="Q162">
        <v>3</v>
      </c>
      <c r="R162" t="str">
        <f>_xlfn.XLOOKUP(Q162,Lookup!G:G,Lookup!H:H)</f>
        <v>High</v>
      </c>
      <c r="S162">
        <v>1</v>
      </c>
      <c r="T162" s="7" t="str">
        <f>_xlfn.XLOOKUP(S162,Lookup!A:A,Lookup!B:B)</f>
        <v>Entry Level</v>
      </c>
      <c r="U162" t="s">
        <v>47</v>
      </c>
      <c r="V162">
        <v>4</v>
      </c>
      <c r="W162" t="str">
        <f>_xlfn.XLOOKUP(V162,Lookup!I:I,Lookup!J:J)</f>
        <v>Very High</v>
      </c>
      <c r="X162" t="s">
        <v>48</v>
      </c>
      <c r="Y162">
        <v>2323</v>
      </c>
      <c r="Z162" t="str" cm="1">
        <f t="array" ref="Z162">_xlfn.IFS(Y162&lt;3000,"Low",Y162&lt;7000,"Medium",TRUE,"High")</f>
        <v>Low</v>
      </c>
      <c r="AA162">
        <v>11992</v>
      </c>
      <c r="AB162">
        <v>1</v>
      </c>
      <c r="AC162" t="s">
        <v>42</v>
      </c>
      <c r="AD162" t="s">
        <v>43</v>
      </c>
      <c r="AE162">
        <v>24</v>
      </c>
      <c r="AF162">
        <v>4</v>
      </c>
      <c r="AG162" t="str">
        <f>_xlfn.XLOOKUP(AF162,Lookup!K:K,Lookup!L:L)</f>
        <v>Exceed Expect</v>
      </c>
      <c r="AH162">
        <v>1</v>
      </c>
      <c r="AI162" t="str">
        <f>LOOKUP(AH162,Lookup!M:M,Lookup!N:N)</f>
        <v>Low</v>
      </c>
      <c r="AJ162">
        <v>80</v>
      </c>
      <c r="AK162">
        <v>2</v>
      </c>
      <c r="AL162" t="str">
        <f>_xlfn.XLOOKUP(AK162,Lookup!O:O,Lookup!P:P)</f>
        <v>Medium</v>
      </c>
      <c r="AM162">
        <v>2</v>
      </c>
      <c r="AN162" t="str" cm="1">
        <f t="array" ref="AN162">_xlfn.IFS(
AM162&lt;=5,"0-5",
AM162&lt;=10,"6-10",
AM162&lt;=20,"11-20",
TRUE,"20+")</f>
        <v>0-5</v>
      </c>
      <c r="AO162">
        <v>6</v>
      </c>
      <c r="AP162">
        <v>3</v>
      </c>
      <c r="AQ162" t="str">
        <f>_xlfn.XLOOKUP(AP162,Lookup!Q:Q,Lookup!R:R)</f>
        <v>Better</v>
      </c>
      <c r="AR162">
        <v>2</v>
      </c>
      <c r="AS162" t="str" cm="1">
        <f t="array" ref="AS162">_xlfn.IFS(
AR162 &lt;=1,"New Employee",
AR162 &lt;=3, "Early Career",
AR162 &lt;=7, "Experienced",
TRUE, "Veteran")</f>
        <v>Early Career</v>
      </c>
      <c r="AT162">
        <v>2</v>
      </c>
      <c r="AU162">
        <v>2</v>
      </c>
      <c r="AV162" t="str" cm="1">
        <f t="array" ref="AV162">_xlfn.IFS(
AU162=0,"Recently Promoted",
AU162&lt;=3, "Normal",
TRUE, "Long Time No Promotion")</f>
        <v>Normal</v>
      </c>
      <c r="AW162">
        <v>2</v>
      </c>
      <c r="AX162">
        <f>IF(COUNTIF(L162:$L$1471,L162)&gt;1,1,0)</f>
        <v>0</v>
      </c>
      <c r="BA162">
        <f t="shared" si="21"/>
        <v>0</v>
      </c>
      <c r="BC162">
        <f t="shared" si="22"/>
        <v>0</v>
      </c>
      <c r="BE162">
        <f t="shared" si="16"/>
        <v>0</v>
      </c>
      <c r="BG162">
        <f t="shared" si="17"/>
        <v>0</v>
      </c>
      <c r="BI162">
        <f t="shared" si="18"/>
        <v>0</v>
      </c>
      <c r="BR162" t="str" cm="1">
        <f t="array" ref="BR162">_xlfn.IFS(
A162&lt;=25,"18-25",
A162&lt;=35,"26-35",
A162&lt;=45,"36-45",
A162&lt;=59,"46-59",
TRUE,"60+")</f>
        <v>18-25</v>
      </c>
      <c r="BX162" t="b">
        <f t="shared" si="19"/>
        <v>1</v>
      </c>
      <c r="BY162" t="b">
        <f t="shared" si="20"/>
        <v>1</v>
      </c>
      <c r="BZ162" t="b">
        <f t="shared" si="23"/>
        <v>1</v>
      </c>
      <c r="CA162">
        <f>IF(tblemployee[[#This Row],[Attrition]]="Yes",1,0)</f>
        <v>0</v>
      </c>
      <c r="CB162">
        <f>IF(tblemployee[[#This Row],[OverTime]]="Yes",1,0)</f>
        <v>0</v>
      </c>
    </row>
    <row r="163" spans="1:80" hidden="1">
      <c r="A163">
        <v>27</v>
      </c>
      <c r="B163" t="s">
        <v>43</v>
      </c>
      <c r="C163" t="s">
        <v>55</v>
      </c>
      <c r="D163">
        <v>691</v>
      </c>
      <c r="E163" t="s">
        <v>45</v>
      </c>
      <c r="F163">
        <v>9</v>
      </c>
      <c r="G163" t="str" cm="1">
        <f t="array" ref="G163">_xlfn.IFS(
F163 &lt;= 10, "Near",
F163 &lt;= 20, "Far",
TRUE, "Very Far")</f>
        <v>Near</v>
      </c>
      <c r="H163">
        <v>3</v>
      </c>
      <c r="I163" t="str">
        <f>_xlfn.XLOOKUP(H163,Lookup!C:C,Lookup!D:D)</f>
        <v>Bachelor</v>
      </c>
      <c r="J163" t="s">
        <v>51</v>
      </c>
      <c r="K163">
        <v>1</v>
      </c>
      <c r="L163">
        <v>218</v>
      </c>
      <c r="M163">
        <v>4</v>
      </c>
      <c r="N163" t="str">
        <f>_xlfn.XLOOKUP(M163,Lookup!E:E,Lookup!F:F)</f>
        <v>Very High</v>
      </c>
      <c r="O163" t="s">
        <v>46</v>
      </c>
      <c r="P163">
        <v>57</v>
      </c>
      <c r="Q163">
        <v>3</v>
      </c>
      <c r="R163" t="str">
        <f>_xlfn.XLOOKUP(Q163,Lookup!G:G,Lookup!H:H)</f>
        <v>High</v>
      </c>
      <c r="S163">
        <v>1</v>
      </c>
      <c r="T163" s="7" t="str">
        <f>_xlfn.XLOOKUP(S163,Lookup!A:A,Lookup!B:B)</f>
        <v>Entry Level</v>
      </c>
      <c r="U163" t="s">
        <v>47</v>
      </c>
      <c r="V163">
        <v>2</v>
      </c>
      <c r="W163" t="str">
        <f>_xlfn.XLOOKUP(V163,Lookup!I:I,Lookup!J:J)</f>
        <v>Medium</v>
      </c>
      <c r="X163" t="s">
        <v>52</v>
      </c>
      <c r="Y163">
        <v>2024</v>
      </c>
      <c r="Z163" t="str" cm="1">
        <f t="array" ref="Z163">_xlfn.IFS(Y163&lt;3000,"Low",Y163&lt;7000,"Medium",TRUE,"High")</f>
        <v>Low</v>
      </c>
      <c r="AA163">
        <v>5970</v>
      </c>
      <c r="AB163">
        <v>6</v>
      </c>
      <c r="AC163" t="s">
        <v>42</v>
      </c>
      <c r="AD163" t="s">
        <v>43</v>
      </c>
      <c r="AE163">
        <v>18</v>
      </c>
      <c r="AF163">
        <v>3</v>
      </c>
      <c r="AG163" t="str">
        <f>_xlfn.XLOOKUP(AF163,Lookup!K:K,Lookup!L:L)</f>
        <v>Meet Expect</v>
      </c>
      <c r="AH163">
        <v>4</v>
      </c>
      <c r="AI163" t="str">
        <f>LOOKUP(AH163,Lookup!M:M,Lookup!N:N)</f>
        <v>Very High</v>
      </c>
      <c r="AJ163">
        <v>80</v>
      </c>
      <c r="AK163">
        <v>1</v>
      </c>
      <c r="AL163" t="str">
        <f>_xlfn.XLOOKUP(AK163,Lookup!O:O,Lookup!P:P)</f>
        <v>Basic</v>
      </c>
      <c r="AM163">
        <v>6</v>
      </c>
      <c r="AN163" t="str" cm="1">
        <f t="array" ref="AN163">_xlfn.IFS(
AM163&lt;=5,"0-5",
AM163&lt;=10,"6-10",
AM163&lt;=20,"11-20",
TRUE,"20+")</f>
        <v>6-10</v>
      </c>
      <c r="AO163">
        <v>1</v>
      </c>
      <c r="AP163">
        <v>1</v>
      </c>
      <c r="AQ163" t="str">
        <f>_xlfn.XLOOKUP(AP163,Lookup!Q:Q,Lookup!R:R)</f>
        <v>Bad</v>
      </c>
      <c r="AR163">
        <v>2</v>
      </c>
      <c r="AS163" t="str" cm="1">
        <f t="array" ref="AS163">_xlfn.IFS(
AR163 &lt;=1,"New Employee",
AR163 &lt;=3, "Early Career",
AR163 &lt;=7, "Experienced",
TRUE, "Veteran")</f>
        <v>Early Career</v>
      </c>
      <c r="AT163">
        <v>2</v>
      </c>
      <c r="AU163">
        <v>2</v>
      </c>
      <c r="AV163" t="str" cm="1">
        <f t="array" ref="AV163">_xlfn.IFS(
AU163=0,"Recently Promoted",
AU163&lt;=3, "Normal",
TRUE, "Long Time No Promotion")</f>
        <v>Normal</v>
      </c>
      <c r="AW163">
        <v>2</v>
      </c>
      <c r="AX163">
        <f>IF(COUNTIF(L163:$L$1471,L163)&gt;1,1,0)</f>
        <v>0</v>
      </c>
      <c r="BA163">
        <f t="shared" si="21"/>
        <v>0</v>
      </c>
      <c r="BC163">
        <f t="shared" si="22"/>
        <v>0</v>
      </c>
      <c r="BE163">
        <f t="shared" si="16"/>
        <v>0</v>
      </c>
      <c r="BG163">
        <f t="shared" si="17"/>
        <v>0</v>
      </c>
      <c r="BI163">
        <f t="shared" si="18"/>
        <v>0</v>
      </c>
      <c r="BR163" t="str" cm="1">
        <f t="array" ref="BR163">_xlfn.IFS(
A163&lt;=25,"18-25",
A163&lt;=35,"26-35",
A163&lt;=45,"36-45",
A163&lt;=59,"46-59",
TRUE,"60+")</f>
        <v>26-35</v>
      </c>
      <c r="BX163" t="b">
        <f t="shared" si="19"/>
        <v>1</v>
      </c>
      <c r="BY163" t="b">
        <f t="shared" si="20"/>
        <v>1</v>
      </c>
      <c r="BZ163" t="b">
        <f t="shared" si="23"/>
        <v>1</v>
      </c>
      <c r="CA163">
        <f>IF(tblemployee[[#This Row],[Attrition]]="Yes",1,0)</f>
        <v>0</v>
      </c>
      <c r="CB163">
        <f>IF(tblemployee[[#This Row],[OverTime]]="Yes",1,0)</f>
        <v>0</v>
      </c>
    </row>
    <row r="164" spans="1:80" hidden="1">
      <c r="A164">
        <v>28</v>
      </c>
      <c r="B164" t="s">
        <v>43</v>
      </c>
      <c r="C164" t="s">
        <v>36</v>
      </c>
      <c r="D164">
        <v>440</v>
      </c>
      <c r="E164" t="s">
        <v>45</v>
      </c>
      <c r="F164">
        <v>21</v>
      </c>
      <c r="G164" t="str" cm="1">
        <f t="array" ref="G164">_xlfn.IFS(
F164 &lt;= 10, "Near",
F164 &lt;= 20, "Far",
TRUE, "Very Far")</f>
        <v>Very Far</v>
      </c>
      <c r="H164">
        <v>3</v>
      </c>
      <c r="I164" t="str">
        <f>_xlfn.XLOOKUP(H164,Lookup!C:C,Lookup!D:D)</f>
        <v>Bachelor</v>
      </c>
      <c r="J164" t="s">
        <v>51</v>
      </c>
      <c r="K164">
        <v>1</v>
      </c>
      <c r="L164">
        <v>221</v>
      </c>
      <c r="M164">
        <v>3</v>
      </c>
      <c r="N164" t="str">
        <f>_xlfn.XLOOKUP(M164,Lookup!E:E,Lookup!F:F)</f>
        <v>High</v>
      </c>
      <c r="O164" t="s">
        <v>46</v>
      </c>
      <c r="P164">
        <v>42</v>
      </c>
      <c r="Q164">
        <v>3</v>
      </c>
      <c r="R164" t="str">
        <f>_xlfn.XLOOKUP(Q164,Lookup!G:G,Lookup!H:H)</f>
        <v>High</v>
      </c>
      <c r="S164">
        <v>1</v>
      </c>
      <c r="T164" s="7" t="str">
        <f>_xlfn.XLOOKUP(S164,Lookup!A:A,Lookup!B:B)</f>
        <v>Entry Level</v>
      </c>
      <c r="U164" t="s">
        <v>47</v>
      </c>
      <c r="V164">
        <v>4</v>
      </c>
      <c r="W164" t="str">
        <f>_xlfn.XLOOKUP(V164,Lookup!I:I,Lookup!J:J)</f>
        <v>Very High</v>
      </c>
      <c r="X164" t="s">
        <v>48</v>
      </c>
      <c r="Y164">
        <v>2713</v>
      </c>
      <c r="Z164" t="str" cm="1">
        <f t="array" ref="Z164">_xlfn.IFS(Y164&lt;3000,"Low",Y164&lt;7000,"Medium",TRUE,"High")</f>
        <v>Low</v>
      </c>
      <c r="AA164">
        <v>6672</v>
      </c>
      <c r="AB164">
        <v>1</v>
      </c>
      <c r="AC164" t="s">
        <v>42</v>
      </c>
      <c r="AD164" t="s">
        <v>43</v>
      </c>
      <c r="AE164">
        <v>11</v>
      </c>
      <c r="AF164">
        <v>3</v>
      </c>
      <c r="AG164" t="str">
        <f>_xlfn.XLOOKUP(AF164,Lookup!K:K,Lookup!L:L)</f>
        <v>Meet Expect</v>
      </c>
      <c r="AH164">
        <v>3</v>
      </c>
      <c r="AI164" t="str">
        <f>LOOKUP(AH164,Lookup!M:M,Lookup!N:N)</f>
        <v>High</v>
      </c>
      <c r="AJ164">
        <v>80</v>
      </c>
      <c r="AK164">
        <v>1</v>
      </c>
      <c r="AL164" t="str">
        <f>_xlfn.XLOOKUP(AK164,Lookup!O:O,Lookup!P:P)</f>
        <v>Basic</v>
      </c>
      <c r="AM164">
        <v>5</v>
      </c>
      <c r="AN164" t="str" cm="1">
        <f t="array" ref="AN164">_xlfn.IFS(
AM164&lt;=5,"0-5",
AM164&lt;=10,"6-10",
AM164&lt;=20,"11-20",
TRUE,"20+")</f>
        <v>0-5</v>
      </c>
      <c r="AO164">
        <v>2</v>
      </c>
      <c r="AP164">
        <v>1</v>
      </c>
      <c r="AQ164" t="str">
        <f>_xlfn.XLOOKUP(AP164,Lookup!Q:Q,Lookup!R:R)</f>
        <v>Bad</v>
      </c>
      <c r="AR164">
        <v>5</v>
      </c>
      <c r="AS164" t="str" cm="1">
        <f t="array" ref="AS164">_xlfn.IFS(
AR164 &lt;=1,"New Employee",
AR164 &lt;=3, "Early Career",
AR164 &lt;=7, "Experienced",
TRUE, "Veteran")</f>
        <v>Experienced</v>
      </c>
      <c r="AT164">
        <v>2</v>
      </c>
      <c r="AU164">
        <v>0</v>
      </c>
      <c r="AV164" t="str" cm="1">
        <f t="array" ref="AV164">_xlfn.IFS(
AU164=0,"Recently Promoted",
AU164&lt;=3, "Normal",
TRUE, "Long Time No Promotion")</f>
        <v>Recently Promoted</v>
      </c>
      <c r="AW164">
        <v>2</v>
      </c>
      <c r="AX164">
        <f>IF(COUNTIF(L164:$L$1471,L164)&gt;1,1,0)</f>
        <v>0</v>
      </c>
      <c r="BA164">
        <f t="shared" si="21"/>
        <v>0</v>
      </c>
      <c r="BC164">
        <f t="shared" si="22"/>
        <v>0</v>
      </c>
      <c r="BE164">
        <f t="shared" si="16"/>
        <v>0</v>
      </c>
      <c r="BG164">
        <f t="shared" si="17"/>
        <v>0</v>
      </c>
      <c r="BI164">
        <f t="shared" si="18"/>
        <v>0</v>
      </c>
      <c r="BR164" t="str" cm="1">
        <f t="array" ref="BR164">_xlfn.IFS(
A164&lt;=25,"18-25",
A164&lt;=35,"26-35",
A164&lt;=45,"36-45",
A164&lt;=59,"46-59",
TRUE,"60+")</f>
        <v>26-35</v>
      </c>
      <c r="BX164" t="b">
        <f t="shared" si="19"/>
        <v>1</v>
      </c>
      <c r="BY164" t="b">
        <f t="shared" si="20"/>
        <v>1</v>
      </c>
      <c r="BZ164" t="b">
        <f t="shared" si="23"/>
        <v>1</v>
      </c>
      <c r="CA164">
        <f>IF(tblemployee[[#This Row],[Attrition]]="Yes",1,0)</f>
        <v>0</v>
      </c>
      <c r="CB164">
        <f>IF(tblemployee[[#This Row],[OverTime]]="Yes",1,0)</f>
        <v>0</v>
      </c>
    </row>
    <row r="165" spans="1:80" hidden="1">
      <c r="A165">
        <v>57</v>
      </c>
      <c r="B165" t="s">
        <v>43</v>
      </c>
      <c r="C165" t="s">
        <v>36</v>
      </c>
      <c r="D165">
        <v>334</v>
      </c>
      <c r="E165" t="s">
        <v>45</v>
      </c>
      <c r="F165">
        <v>24</v>
      </c>
      <c r="G165" t="str" cm="1">
        <f t="array" ref="G165">_xlfn.IFS(
F165 &lt;= 10, "Near",
F165 &lt;= 20, "Far",
TRUE, "Very Far")</f>
        <v>Very Far</v>
      </c>
      <c r="H165">
        <v>2</v>
      </c>
      <c r="I165" t="str">
        <f>_xlfn.XLOOKUP(H165,Lookup!C:C,Lookup!D:D)</f>
        <v>College</v>
      </c>
      <c r="J165" t="s">
        <v>38</v>
      </c>
      <c r="K165">
        <v>1</v>
      </c>
      <c r="L165">
        <v>223</v>
      </c>
      <c r="M165">
        <v>3</v>
      </c>
      <c r="N165" t="str">
        <f>_xlfn.XLOOKUP(M165,Lookup!E:E,Lookup!F:F)</f>
        <v>High</v>
      </c>
      <c r="O165" t="s">
        <v>46</v>
      </c>
      <c r="P165">
        <v>83</v>
      </c>
      <c r="Q165">
        <v>4</v>
      </c>
      <c r="R165" t="str">
        <f>_xlfn.XLOOKUP(Q165,Lookup!G:G,Lookup!H:H)</f>
        <v>Very High</v>
      </c>
      <c r="S165">
        <v>3</v>
      </c>
      <c r="T165" s="7" t="str">
        <f>_xlfn.XLOOKUP(S165,Lookup!A:A,Lookup!B:B)</f>
        <v>Senior</v>
      </c>
      <c r="U165" t="s">
        <v>54</v>
      </c>
      <c r="V165">
        <v>4</v>
      </c>
      <c r="W165" t="str">
        <f>_xlfn.XLOOKUP(V165,Lookup!I:I,Lookup!J:J)</f>
        <v>Very High</v>
      </c>
      <c r="X165" t="s">
        <v>52</v>
      </c>
      <c r="Y165">
        <v>9439</v>
      </c>
      <c r="Z165" t="str" cm="1">
        <f t="array" ref="Z165">_xlfn.IFS(Y165&lt;3000,"Low",Y165&lt;7000,"Medium",TRUE,"High")</f>
        <v>High</v>
      </c>
      <c r="AA165">
        <v>23402</v>
      </c>
      <c r="AB165">
        <v>3</v>
      </c>
      <c r="AC165" t="s">
        <v>42</v>
      </c>
      <c r="AD165" t="s">
        <v>35</v>
      </c>
      <c r="AE165">
        <v>16</v>
      </c>
      <c r="AF165">
        <v>3</v>
      </c>
      <c r="AG165" t="str">
        <f>_xlfn.XLOOKUP(AF165,Lookup!K:K,Lookup!L:L)</f>
        <v>Meet Expect</v>
      </c>
      <c r="AH165">
        <v>2</v>
      </c>
      <c r="AI165" t="str">
        <f>LOOKUP(AH165,Lookup!M:M,Lookup!N:N)</f>
        <v>Medium</v>
      </c>
      <c r="AJ165">
        <v>80</v>
      </c>
      <c r="AK165">
        <v>1</v>
      </c>
      <c r="AL165" t="str">
        <f>_xlfn.XLOOKUP(AK165,Lookup!O:O,Lookup!P:P)</f>
        <v>Basic</v>
      </c>
      <c r="AM165">
        <v>12</v>
      </c>
      <c r="AN165" t="str" cm="1">
        <f t="array" ref="AN165">_xlfn.IFS(
AM165&lt;=5,"0-5",
AM165&lt;=10,"6-10",
AM165&lt;=20,"11-20",
TRUE,"20+")</f>
        <v>11-20</v>
      </c>
      <c r="AO165">
        <v>2</v>
      </c>
      <c r="AP165">
        <v>1</v>
      </c>
      <c r="AQ165" t="str">
        <f>_xlfn.XLOOKUP(AP165,Lookup!Q:Q,Lookup!R:R)</f>
        <v>Bad</v>
      </c>
      <c r="AR165">
        <v>5</v>
      </c>
      <c r="AS165" t="str" cm="1">
        <f t="array" ref="AS165">_xlfn.IFS(
AR165 &lt;=1,"New Employee",
AR165 &lt;=3, "Early Career",
AR165 &lt;=7, "Experienced",
TRUE, "Veteran")</f>
        <v>Experienced</v>
      </c>
      <c r="AT165">
        <v>3</v>
      </c>
      <c r="AU165">
        <v>1</v>
      </c>
      <c r="AV165" t="str" cm="1">
        <f t="array" ref="AV165">_xlfn.IFS(
AU165=0,"Recently Promoted",
AU165&lt;=3, "Normal",
TRUE, "Long Time No Promotion")</f>
        <v>Normal</v>
      </c>
      <c r="AW165">
        <v>4</v>
      </c>
      <c r="AX165">
        <f>IF(COUNTIF(L165:$L$1471,L165)&gt;1,1,0)</f>
        <v>0</v>
      </c>
      <c r="BA165">
        <f t="shared" si="21"/>
        <v>0</v>
      </c>
      <c r="BC165">
        <f t="shared" si="22"/>
        <v>0</v>
      </c>
      <c r="BE165">
        <f t="shared" si="16"/>
        <v>0</v>
      </c>
      <c r="BG165">
        <f t="shared" si="17"/>
        <v>0</v>
      </c>
      <c r="BI165">
        <f t="shared" si="18"/>
        <v>0</v>
      </c>
      <c r="BR165" t="str" cm="1">
        <f t="array" ref="BR165">_xlfn.IFS(
A165&lt;=25,"18-25",
A165&lt;=35,"26-35",
A165&lt;=45,"36-45",
A165&lt;=59,"46-59",
TRUE,"60+")</f>
        <v>46-59</v>
      </c>
      <c r="BX165" t="b">
        <f t="shared" si="19"/>
        <v>1</v>
      </c>
      <c r="BY165" t="b">
        <f t="shared" si="20"/>
        <v>1</v>
      </c>
      <c r="BZ165" t="b">
        <f t="shared" si="23"/>
        <v>1</v>
      </c>
      <c r="CA165">
        <f>IF(tblemployee[[#This Row],[Attrition]]="Yes",1,0)</f>
        <v>0</v>
      </c>
      <c r="CB165">
        <f>IF(tblemployee[[#This Row],[OverTime]]="Yes",1,0)</f>
        <v>1</v>
      </c>
    </row>
    <row r="166" spans="1:80" hidden="1">
      <c r="A166">
        <v>27</v>
      </c>
      <c r="B166" t="s">
        <v>43</v>
      </c>
      <c r="C166" t="s">
        <v>55</v>
      </c>
      <c r="D166">
        <v>1450</v>
      </c>
      <c r="E166" t="s">
        <v>45</v>
      </c>
      <c r="F166">
        <v>3</v>
      </c>
      <c r="G166" t="str" cm="1">
        <f t="array" ref="G166">_xlfn.IFS(
F166 &lt;= 10, "Near",
F166 &lt;= 20, "Far",
TRUE, "Very Far")</f>
        <v>Near</v>
      </c>
      <c r="H166">
        <v>3</v>
      </c>
      <c r="I166" t="str">
        <f>_xlfn.XLOOKUP(H166,Lookup!C:C,Lookup!D:D)</f>
        <v>Bachelor</v>
      </c>
      <c r="J166" t="s">
        <v>51</v>
      </c>
      <c r="K166">
        <v>1</v>
      </c>
      <c r="L166">
        <v>224</v>
      </c>
      <c r="M166">
        <v>3</v>
      </c>
      <c r="N166" t="str">
        <f>_xlfn.XLOOKUP(M166,Lookup!E:E,Lookup!F:F)</f>
        <v>High</v>
      </c>
      <c r="O166" t="s">
        <v>46</v>
      </c>
      <c r="P166">
        <v>79</v>
      </c>
      <c r="Q166">
        <v>2</v>
      </c>
      <c r="R166" t="str">
        <f>_xlfn.XLOOKUP(Q166,Lookup!G:G,Lookup!H:H)</f>
        <v>Medium</v>
      </c>
      <c r="S166">
        <v>1</v>
      </c>
      <c r="T166" s="7" t="str">
        <f>_xlfn.XLOOKUP(S166,Lookup!A:A,Lookup!B:B)</f>
        <v>Entry Level</v>
      </c>
      <c r="U166" t="s">
        <v>47</v>
      </c>
      <c r="V166">
        <v>3</v>
      </c>
      <c r="W166" t="str">
        <f>_xlfn.XLOOKUP(V166,Lookup!I:I,Lookup!J:J)</f>
        <v>High</v>
      </c>
      <c r="X166" t="s">
        <v>52</v>
      </c>
      <c r="Y166">
        <v>2566</v>
      </c>
      <c r="Z166" t="str" cm="1">
        <f t="array" ref="Z166">_xlfn.IFS(Y166&lt;3000,"Low",Y166&lt;7000,"Medium",TRUE,"High")</f>
        <v>Low</v>
      </c>
      <c r="AA166">
        <v>25326</v>
      </c>
      <c r="AB166">
        <v>1</v>
      </c>
      <c r="AC166" t="s">
        <v>42</v>
      </c>
      <c r="AD166" t="s">
        <v>35</v>
      </c>
      <c r="AE166">
        <v>15</v>
      </c>
      <c r="AF166">
        <v>3</v>
      </c>
      <c r="AG166" t="str">
        <f>_xlfn.XLOOKUP(AF166,Lookup!K:K,Lookup!L:L)</f>
        <v>Meet Expect</v>
      </c>
      <c r="AH166">
        <v>4</v>
      </c>
      <c r="AI166" t="str">
        <f>LOOKUP(AH166,Lookup!M:M,Lookup!N:N)</f>
        <v>Very High</v>
      </c>
      <c r="AJ166">
        <v>80</v>
      </c>
      <c r="AK166">
        <v>1</v>
      </c>
      <c r="AL166" t="str">
        <f>_xlfn.XLOOKUP(AK166,Lookup!O:O,Lookup!P:P)</f>
        <v>Basic</v>
      </c>
      <c r="AM166">
        <v>1</v>
      </c>
      <c r="AN166" t="str" cm="1">
        <f t="array" ref="AN166">_xlfn.IFS(
AM166&lt;=5,"0-5",
AM166&lt;=10,"6-10",
AM166&lt;=20,"11-20",
TRUE,"20+")</f>
        <v>0-5</v>
      </c>
      <c r="AO166">
        <v>2</v>
      </c>
      <c r="AP166">
        <v>2</v>
      </c>
      <c r="AQ166" t="str">
        <f>_xlfn.XLOOKUP(AP166,Lookup!Q:Q,Lookup!R:R)</f>
        <v>Good</v>
      </c>
      <c r="AR166">
        <v>1</v>
      </c>
      <c r="AS166" t="str" cm="1">
        <f t="array" ref="AS166">_xlfn.IFS(
AR166 &lt;=1,"New Employee",
AR166 &lt;=3, "Early Career",
AR166 &lt;=7, "Experienced",
TRUE, "Veteran")</f>
        <v>New Employee</v>
      </c>
      <c r="AT166">
        <v>1</v>
      </c>
      <c r="AU166">
        <v>0</v>
      </c>
      <c r="AV166" t="str" cm="1">
        <f t="array" ref="AV166">_xlfn.IFS(
AU166=0,"Recently Promoted",
AU166&lt;=3, "Normal",
TRUE, "Long Time No Promotion")</f>
        <v>Recently Promoted</v>
      </c>
      <c r="AW166">
        <v>1</v>
      </c>
      <c r="AX166">
        <f>IF(COUNTIF(L166:$L$1471,L166)&gt;1,1,0)</f>
        <v>0</v>
      </c>
      <c r="BA166">
        <f t="shared" si="21"/>
        <v>0</v>
      </c>
      <c r="BC166">
        <f t="shared" si="22"/>
        <v>0</v>
      </c>
      <c r="BE166">
        <f t="shared" si="16"/>
        <v>0</v>
      </c>
      <c r="BG166">
        <f t="shared" si="17"/>
        <v>0</v>
      </c>
      <c r="BI166">
        <f t="shared" si="18"/>
        <v>0</v>
      </c>
      <c r="BR166" t="str" cm="1">
        <f t="array" ref="BR166">_xlfn.IFS(
A166&lt;=25,"18-25",
A166&lt;=35,"26-35",
A166&lt;=45,"36-45",
A166&lt;=59,"46-59",
TRUE,"60+")</f>
        <v>26-35</v>
      </c>
      <c r="BX166" t="b">
        <f t="shared" si="19"/>
        <v>1</v>
      </c>
      <c r="BY166" t="b">
        <f t="shared" si="20"/>
        <v>1</v>
      </c>
      <c r="BZ166" t="b">
        <f t="shared" si="23"/>
        <v>1</v>
      </c>
      <c r="CA166">
        <f>IF(tblemployee[[#This Row],[Attrition]]="Yes",1,0)</f>
        <v>0</v>
      </c>
      <c r="CB166">
        <f>IF(tblemployee[[#This Row],[OverTime]]="Yes",1,0)</f>
        <v>1</v>
      </c>
    </row>
    <row r="167" spans="1:80" hidden="1">
      <c r="A167">
        <v>50</v>
      </c>
      <c r="B167" t="s">
        <v>43</v>
      </c>
      <c r="C167" t="s">
        <v>36</v>
      </c>
      <c r="D167">
        <v>1452</v>
      </c>
      <c r="E167" t="s">
        <v>45</v>
      </c>
      <c r="F167">
        <v>11</v>
      </c>
      <c r="G167" t="str" cm="1">
        <f t="array" ref="G167">_xlfn.IFS(
F167 &lt;= 10, "Near",
F167 &lt;= 20, "Far",
TRUE, "Very Far")</f>
        <v>Far</v>
      </c>
      <c r="H167">
        <v>3</v>
      </c>
      <c r="I167" t="str">
        <f>_xlfn.XLOOKUP(H167,Lookup!C:C,Lookup!D:D)</f>
        <v>Bachelor</v>
      </c>
      <c r="J167" t="s">
        <v>38</v>
      </c>
      <c r="K167">
        <v>1</v>
      </c>
      <c r="L167">
        <v>226</v>
      </c>
      <c r="M167">
        <v>3</v>
      </c>
      <c r="N167" t="str">
        <f>_xlfn.XLOOKUP(M167,Lookup!E:E,Lookup!F:F)</f>
        <v>High</v>
      </c>
      <c r="O167" t="s">
        <v>39</v>
      </c>
      <c r="P167">
        <v>53</v>
      </c>
      <c r="Q167">
        <v>3</v>
      </c>
      <c r="R167" t="str">
        <f>_xlfn.XLOOKUP(Q167,Lookup!G:G,Lookup!H:H)</f>
        <v>High</v>
      </c>
      <c r="S167">
        <v>5</v>
      </c>
      <c r="T167" s="7" t="str">
        <f>_xlfn.XLOOKUP(S167,Lookup!A:A,Lookup!B:B)</f>
        <v>Director</v>
      </c>
      <c r="U167" t="s">
        <v>56</v>
      </c>
      <c r="V167">
        <v>2</v>
      </c>
      <c r="W167" t="str">
        <f>_xlfn.XLOOKUP(V167,Lookup!I:I,Lookup!J:J)</f>
        <v>Medium</v>
      </c>
      <c r="X167" t="s">
        <v>41</v>
      </c>
      <c r="Y167">
        <v>19926</v>
      </c>
      <c r="Z167" t="str" cm="1">
        <f t="array" ref="Z167">_xlfn.IFS(Y167&lt;3000,"Low",Y167&lt;7000,"Medium",TRUE,"High")</f>
        <v>High</v>
      </c>
      <c r="AA167">
        <v>17053</v>
      </c>
      <c r="AB167">
        <v>3</v>
      </c>
      <c r="AC167" t="s">
        <v>42</v>
      </c>
      <c r="AD167" t="s">
        <v>43</v>
      </c>
      <c r="AE167">
        <v>15</v>
      </c>
      <c r="AF167">
        <v>3</v>
      </c>
      <c r="AG167" t="str">
        <f>_xlfn.XLOOKUP(AF167,Lookup!K:K,Lookup!L:L)</f>
        <v>Meet Expect</v>
      </c>
      <c r="AH167">
        <v>2</v>
      </c>
      <c r="AI167" t="str">
        <f>LOOKUP(AH167,Lookup!M:M,Lookup!N:N)</f>
        <v>Medium</v>
      </c>
      <c r="AJ167">
        <v>80</v>
      </c>
      <c r="AK167">
        <v>0</v>
      </c>
      <c r="AL167" t="str">
        <f>_xlfn.XLOOKUP(AK167,Lookup!O:O,Lookup!P:P)</f>
        <v>None</v>
      </c>
      <c r="AM167">
        <v>21</v>
      </c>
      <c r="AN167" t="str" cm="1">
        <f t="array" ref="AN167">_xlfn.IFS(
AM167&lt;=5,"0-5",
AM167&lt;=10,"6-10",
AM167&lt;=20,"11-20",
TRUE,"20+")</f>
        <v>20+</v>
      </c>
      <c r="AO167">
        <v>5</v>
      </c>
      <c r="AP167">
        <v>3</v>
      </c>
      <c r="AQ167" t="str">
        <f>_xlfn.XLOOKUP(AP167,Lookup!Q:Q,Lookup!R:R)</f>
        <v>Better</v>
      </c>
      <c r="AR167">
        <v>5</v>
      </c>
      <c r="AS167" t="str" cm="1">
        <f t="array" ref="AS167">_xlfn.IFS(
AR167 &lt;=1,"New Employee",
AR167 &lt;=3, "Early Career",
AR167 &lt;=7, "Experienced",
TRUE, "Veteran")</f>
        <v>Experienced</v>
      </c>
      <c r="AT167">
        <v>4</v>
      </c>
      <c r="AU167">
        <v>4</v>
      </c>
      <c r="AV167" t="str" cm="1">
        <f t="array" ref="AV167">_xlfn.IFS(
AU167=0,"Recently Promoted",
AU167&lt;=3, "Normal",
TRUE, "Long Time No Promotion")</f>
        <v>Long Time No Promotion</v>
      </c>
      <c r="AW167">
        <v>4</v>
      </c>
      <c r="AX167">
        <f>IF(COUNTIF(L167:$L$1471,L167)&gt;1,1,0)</f>
        <v>0</v>
      </c>
      <c r="BA167">
        <f t="shared" si="21"/>
        <v>0</v>
      </c>
      <c r="BC167">
        <f t="shared" si="22"/>
        <v>0</v>
      </c>
      <c r="BE167">
        <f t="shared" si="16"/>
        <v>0</v>
      </c>
      <c r="BG167">
        <f t="shared" si="17"/>
        <v>0</v>
      </c>
      <c r="BI167">
        <f t="shared" si="18"/>
        <v>0</v>
      </c>
      <c r="BR167" t="str" cm="1">
        <f t="array" ref="BR167">_xlfn.IFS(
A167&lt;=25,"18-25",
A167&lt;=35,"26-35",
A167&lt;=45,"36-45",
A167&lt;=59,"46-59",
TRUE,"60+")</f>
        <v>46-59</v>
      </c>
      <c r="BX167" t="b">
        <f t="shared" si="19"/>
        <v>1</v>
      </c>
      <c r="BY167" t="b">
        <f t="shared" si="20"/>
        <v>1</v>
      </c>
      <c r="BZ167" t="b">
        <f t="shared" si="23"/>
        <v>1</v>
      </c>
      <c r="CA167">
        <f>IF(tblemployee[[#This Row],[Attrition]]="Yes",1,0)</f>
        <v>0</v>
      </c>
      <c r="CB167">
        <f>IF(tblemployee[[#This Row],[OverTime]]="Yes",1,0)</f>
        <v>0</v>
      </c>
    </row>
    <row r="168" spans="1:80" hidden="1">
      <c r="A168">
        <v>41</v>
      </c>
      <c r="B168" t="s">
        <v>43</v>
      </c>
      <c r="C168" t="s">
        <v>36</v>
      </c>
      <c r="D168">
        <v>465</v>
      </c>
      <c r="E168" t="s">
        <v>45</v>
      </c>
      <c r="F168">
        <v>14</v>
      </c>
      <c r="G168" t="str" cm="1">
        <f t="array" ref="G168">_xlfn.IFS(
F168 &lt;= 10, "Near",
F168 &lt;= 20, "Far",
TRUE, "Very Far")</f>
        <v>Far</v>
      </c>
      <c r="H168">
        <v>3</v>
      </c>
      <c r="I168" t="str">
        <f>_xlfn.XLOOKUP(H168,Lookup!C:C,Lookup!D:D)</f>
        <v>Bachelor</v>
      </c>
      <c r="J168" t="s">
        <v>38</v>
      </c>
      <c r="K168">
        <v>1</v>
      </c>
      <c r="L168">
        <v>227</v>
      </c>
      <c r="M168">
        <v>1</v>
      </c>
      <c r="N168" t="str">
        <f>_xlfn.XLOOKUP(M168,Lookup!E:E,Lookup!F:F)</f>
        <v>Low</v>
      </c>
      <c r="O168" t="s">
        <v>46</v>
      </c>
      <c r="P168">
        <v>56</v>
      </c>
      <c r="Q168">
        <v>3</v>
      </c>
      <c r="R168" t="str">
        <f>_xlfn.XLOOKUP(Q168,Lookup!G:G,Lookup!H:H)</f>
        <v>High</v>
      </c>
      <c r="S168">
        <v>1</v>
      </c>
      <c r="T168" s="7" t="str">
        <f>_xlfn.XLOOKUP(S168,Lookup!A:A,Lookup!B:B)</f>
        <v>Entry Level</v>
      </c>
      <c r="U168" t="s">
        <v>47</v>
      </c>
      <c r="V168">
        <v>3</v>
      </c>
      <c r="W168" t="str">
        <f>_xlfn.XLOOKUP(V168,Lookup!I:I,Lookup!J:J)</f>
        <v>High</v>
      </c>
      <c r="X168" t="s">
        <v>52</v>
      </c>
      <c r="Y168">
        <v>2451</v>
      </c>
      <c r="Z168" t="str" cm="1">
        <f t="array" ref="Z168">_xlfn.IFS(Y168&lt;3000,"Low",Y168&lt;7000,"Medium",TRUE,"High")</f>
        <v>Low</v>
      </c>
      <c r="AA168">
        <v>4609</v>
      </c>
      <c r="AB168">
        <v>4</v>
      </c>
      <c r="AC168" t="s">
        <v>42</v>
      </c>
      <c r="AD168" t="s">
        <v>43</v>
      </c>
      <c r="AE168">
        <v>12</v>
      </c>
      <c r="AF168">
        <v>3</v>
      </c>
      <c r="AG168" t="str">
        <f>_xlfn.XLOOKUP(AF168,Lookup!K:K,Lookup!L:L)</f>
        <v>Meet Expect</v>
      </c>
      <c r="AH168">
        <v>1</v>
      </c>
      <c r="AI168" t="str">
        <f>LOOKUP(AH168,Lookup!M:M,Lookup!N:N)</f>
        <v>Low</v>
      </c>
      <c r="AJ168">
        <v>80</v>
      </c>
      <c r="AK168">
        <v>1</v>
      </c>
      <c r="AL168" t="str">
        <f>_xlfn.XLOOKUP(AK168,Lookup!O:O,Lookup!P:P)</f>
        <v>Basic</v>
      </c>
      <c r="AM168">
        <v>13</v>
      </c>
      <c r="AN168" t="str" cm="1">
        <f t="array" ref="AN168">_xlfn.IFS(
AM168&lt;=5,"0-5",
AM168&lt;=10,"6-10",
AM168&lt;=20,"11-20",
TRUE,"20+")</f>
        <v>11-20</v>
      </c>
      <c r="AO168">
        <v>2</v>
      </c>
      <c r="AP168">
        <v>3</v>
      </c>
      <c r="AQ168" t="str">
        <f>_xlfn.XLOOKUP(AP168,Lookup!Q:Q,Lookup!R:R)</f>
        <v>Better</v>
      </c>
      <c r="AR168">
        <v>9</v>
      </c>
      <c r="AS168" t="str" cm="1">
        <f t="array" ref="AS168">_xlfn.IFS(
AR168 &lt;=1,"New Employee",
AR168 &lt;=3, "Early Career",
AR168 &lt;=7, "Experienced",
TRUE, "Veteran")</f>
        <v>Veteran</v>
      </c>
      <c r="AT168">
        <v>8</v>
      </c>
      <c r="AU168">
        <v>1</v>
      </c>
      <c r="AV168" t="str" cm="1">
        <f t="array" ref="AV168">_xlfn.IFS(
AU168=0,"Recently Promoted",
AU168&lt;=3, "Normal",
TRUE, "Long Time No Promotion")</f>
        <v>Normal</v>
      </c>
      <c r="AW168">
        <v>8</v>
      </c>
      <c r="AX168">
        <f>IF(COUNTIF(L168:$L$1471,L168)&gt;1,1,0)</f>
        <v>0</v>
      </c>
      <c r="BA168">
        <f t="shared" si="21"/>
        <v>0</v>
      </c>
      <c r="BC168">
        <f t="shared" si="22"/>
        <v>0</v>
      </c>
      <c r="BE168">
        <f t="shared" si="16"/>
        <v>0</v>
      </c>
      <c r="BG168">
        <f t="shared" si="17"/>
        <v>0</v>
      </c>
      <c r="BI168">
        <f t="shared" si="18"/>
        <v>0</v>
      </c>
      <c r="BR168" t="str" cm="1">
        <f t="array" ref="BR168">_xlfn.IFS(
A168&lt;=25,"18-25",
A168&lt;=35,"26-35",
A168&lt;=45,"36-45",
A168&lt;=59,"46-59",
TRUE,"60+")</f>
        <v>36-45</v>
      </c>
      <c r="BX168" t="b">
        <f t="shared" si="19"/>
        <v>1</v>
      </c>
      <c r="BY168" t="b">
        <f t="shared" si="20"/>
        <v>1</v>
      </c>
      <c r="BZ168" t="b">
        <f t="shared" si="23"/>
        <v>1</v>
      </c>
      <c r="CA168">
        <f>IF(tblemployee[[#This Row],[Attrition]]="Yes",1,0)</f>
        <v>0</v>
      </c>
      <c r="CB168">
        <f>IF(tblemployee[[#This Row],[OverTime]]="Yes",1,0)</f>
        <v>0</v>
      </c>
    </row>
    <row r="169" spans="1:80" hidden="1">
      <c r="A169">
        <v>30</v>
      </c>
      <c r="B169" t="s">
        <v>43</v>
      </c>
      <c r="C169" t="s">
        <v>36</v>
      </c>
      <c r="D169">
        <v>1339</v>
      </c>
      <c r="E169" t="s">
        <v>37</v>
      </c>
      <c r="F169">
        <v>5</v>
      </c>
      <c r="G169" t="str" cm="1">
        <f t="array" ref="G169">_xlfn.IFS(
F169 &lt;= 10, "Near",
F169 &lt;= 20, "Far",
TRUE, "Very Far")</f>
        <v>Near</v>
      </c>
      <c r="H169">
        <v>3</v>
      </c>
      <c r="I169" t="str">
        <f>_xlfn.XLOOKUP(H169,Lookup!C:C,Lookup!D:D)</f>
        <v>Bachelor</v>
      </c>
      <c r="J169" t="s">
        <v>38</v>
      </c>
      <c r="K169">
        <v>1</v>
      </c>
      <c r="L169">
        <v>228</v>
      </c>
      <c r="M169">
        <v>2</v>
      </c>
      <c r="N169" t="str">
        <f>_xlfn.XLOOKUP(M169,Lookup!E:E,Lookup!F:F)</f>
        <v>Medium</v>
      </c>
      <c r="O169" t="s">
        <v>39</v>
      </c>
      <c r="P169">
        <v>41</v>
      </c>
      <c r="Q169">
        <v>3</v>
      </c>
      <c r="R169" t="str">
        <f>_xlfn.XLOOKUP(Q169,Lookup!G:G,Lookup!H:H)</f>
        <v>High</v>
      </c>
      <c r="S169">
        <v>3</v>
      </c>
      <c r="T169" s="7" t="str">
        <f>_xlfn.XLOOKUP(S169,Lookup!A:A,Lookup!B:B)</f>
        <v>Senior</v>
      </c>
      <c r="U169" t="s">
        <v>40</v>
      </c>
      <c r="V169">
        <v>4</v>
      </c>
      <c r="W169" t="str">
        <f>_xlfn.XLOOKUP(V169,Lookup!I:I,Lookup!J:J)</f>
        <v>Very High</v>
      </c>
      <c r="X169" t="s">
        <v>48</v>
      </c>
      <c r="Y169">
        <v>9419</v>
      </c>
      <c r="Z169" t="str" cm="1">
        <f t="array" ref="Z169">_xlfn.IFS(Y169&lt;3000,"Low",Y169&lt;7000,"Medium",TRUE,"High")</f>
        <v>High</v>
      </c>
      <c r="AA169">
        <v>8053</v>
      </c>
      <c r="AB169">
        <v>2</v>
      </c>
      <c r="AC169" t="s">
        <v>42</v>
      </c>
      <c r="AD169" t="s">
        <v>43</v>
      </c>
      <c r="AE169">
        <v>12</v>
      </c>
      <c r="AF169">
        <v>3</v>
      </c>
      <c r="AG169" t="str">
        <f>_xlfn.XLOOKUP(AF169,Lookup!K:K,Lookup!L:L)</f>
        <v>Meet Expect</v>
      </c>
      <c r="AH169">
        <v>3</v>
      </c>
      <c r="AI169" t="str">
        <f>LOOKUP(AH169,Lookup!M:M,Lookup!N:N)</f>
        <v>High</v>
      </c>
      <c r="AJ169">
        <v>80</v>
      </c>
      <c r="AK169">
        <v>1</v>
      </c>
      <c r="AL169" t="str">
        <f>_xlfn.XLOOKUP(AK169,Lookup!O:O,Lookup!P:P)</f>
        <v>Basic</v>
      </c>
      <c r="AM169">
        <v>12</v>
      </c>
      <c r="AN169" t="str" cm="1">
        <f t="array" ref="AN169">_xlfn.IFS(
AM169&lt;=5,"0-5",
AM169&lt;=10,"6-10",
AM169&lt;=20,"11-20",
TRUE,"20+")</f>
        <v>11-20</v>
      </c>
      <c r="AO169">
        <v>2</v>
      </c>
      <c r="AP169">
        <v>3</v>
      </c>
      <c r="AQ169" t="str">
        <f>_xlfn.XLOOKUP(AP169,Lookup!Q:Q,Lookup!R:R)</f>
        <v>Better</v>
      </c>
      <c r="AR169">
        <v>10</v>
      </c>
      <c r="AS169" t="str" cm="1">
        <f t="array" ref="AS169">_xlfn.IFS(
AR169 &lt;=1,"New Employee",
AR169 &lt;=3, "Early Career",
AR169 &lt;=7, "Experienced",
TRUE, "Veteran")</f>
        <v>Veteran</v>
      </c>
      <c r="AT169">
        <v>9</v>
      </c>
      <c r="AU169">
        <v>7</v>
      </c>
      <c r="AV169" t="str" cm="1">
        <f t="array" ref="AV169">_xlfn.IFS(
AU169=0,"Recently Promoted",
AU169&lt;=3, "Normal",
TRUE, "Long Time No Promotion")</f>
        <v>Long Time No Promotion</v>
      </c>
      <c r="AW169">
        <v>4</v>
      </c>
      <c r="AX169">
        <f>IF(COUNTIF(L169:$L$1471,L169)&gt;1,1,0)</f>
        <v>0</v>
      </c>
      <c r="BA169">
        <f t="shared" si="21"/>
        <v>0</v>
      </c>
      <c r="BC169">
        <f t="shared" si="22"/>
        <v>0</v>
      </c>
      <c r="BE169">
        <f t="shared" si="16"/>
        <v>0</v>
      </c>
      <c r="BG169">
        <f t="shared" si="17"/>
        <v>0</v>
      </c>
      <c r="BI169">
        <f t="shared" si="18"/>
        <v>0</v>
      </c>
      <c r="BR169" t="str" cm="1">
        <f t="array" ref="BR169">_xlfn.IFS(
A169&lt;=25,"18-25",
A169&lt;=35,"26-35",
A169&lt;=45,"36-45",
A169&lt;=59,"46-59",
TRUE,"60+")</f>
        <v>26-35</v>
      </c>
      <c r="BX169" t="b">
        <f t="shared" si="19"/>
        <v>1</v>
      </c>
      <c r="BY169" t="b">
        <f t="shared" si="20"/>
        <v>1</v>
      </c>
      <c r="BZ169" t="b">
        <f t="shared" si="23"/>
        <v>1</v>
      </c>
      <c r="CA169">
        <f>IF(tblemployee[[#This Row],[Attrition]]="Yes",1,0)</f>
        <v>0</v>
      </c>
      <c r="CB169">
        <f>IF(tblemployee[[#This Row],[OverTime]]="Yes",1,0)</f>
        <v>0</v>
      </c>
    </row>
    <row r="170" spans="1:80" hidden="1">
      <c r="A170">
        <v>38</v>
      </c>
      <c r="B170" t="s">
        <v>43</v>
      </c>
      <c r="C170" t="s">
        <v>36</v>
      </c>
      <c r="D170">
        <v>702</v>
      </c>
      <c r="E170" t="s">
        <v>37</v>
      </c>
      <c r="F170">
        <v>1</v>
      </c>
      <c r="G170" t="str" cm="1">
        <f t="array" ref="G170">_xlfn.IFS(
F170 &lt;= 10, "Near",
F170 &lt;= 20, "Far",
TRUE, "Very Far")</f>
        <v>Near</v>
      </c>
      <c r="H170">
        <v>4</v>
      </c>
      <c r="I170" t="str">
        <f>_xlfn.XLOOKUP(H170,Lookup!C:C,Lookup!D:D)</f>
        <v>Master</v>
      </c>
      <c r="J170" t="s">
        <v>38</v>
      </c>
      <c r="K170">
        <v>1</v>
      </c>
      <c r="L170">
        <v>230</v>
      </c>
      <c r="M170">
        <v>1</v>
      </c>
      <c r="N170" t="str">
        <f>_xlfn.XLOOKUP(M170,Lookup!E:E,Lookup!F:F)</f>
        <v>Low</v>
      </c>
      <c r="O170" t="s">
        <v>39</v>
      </c>
      <c r="P170">
        <v>59</v>
      </c>
      <c r="Q170">
        <v>2</v>
      </c>
      <c r="R170" t="str">
        <f>_xlfn.XLOOKUP(Q170,Lookup!G:G,Lookup!H:H)</f>
        <v>Medium</v>
      </c>
      <c r="S170">
        <v>2</v>
      </c>
      <c r="T170" s="7" t="str">
        <f>_xlfn.XLOOKUP(S170,Lookup!A:A,Lookup!B:B)</f>
        <v>Junior</v>
      </c>
      <c r="U170" t="s">
        <v>40</v>
      </c>
      <c r="V170">
        <v>4</v>
      </c>
      <c r="W170" t="str">
        <f>_xlfn.XLOOKUP(V170,Lookup!I:I,Lookup!J:J)</f>
        <v>Very High</v>
      </c>
      <c r="X170" t="s">
        <v>41</v>
      </c>
      <c r="Y170">
        <v>8686</v>
      </c>
      <c r="Z170" t="str" cm="1">
        <f t="array" ref="Z170">_xlfn.IFS(Y170&lt;3000,"Low",Y170&lt;7000,"Medium",TRUE,"High")</f>
        <v>High</v>
      </c>
      <c r="AA170">
        <v>12930</v>
      </c>
      <c r="AB170">
        <v>4</v>
      </c>
      <c r="AC170" t="s">
        <v>42</v>
      </c>
      <c r="AD170" t="s">
        <v>43</v>
      </c>
      <c r="AE170">
        <v>22</v>
      </c>
      <c r="AF170">
        <v>4</v>
      </c>
      <c r="AG170" t="str">
        <f>_xlfn.XLOOKUP(AF170,Lookup!K:K,Lookup!L:L)</f>
        <v>Exceed Expect</v>
      </c>
      <c r="AH170">
        <v>3</v>
      </c>
      <c r="AI170" t="str">
        <f>LOOKUP(AH170,Lookup!M:M,Lookup!N:N)</f>
        <v>High</v>
      </c>
      <c r="AJ170">
        <v>80</v>
      </c>
      <c r="AK170">
        <v>0</v>
      </c>
      <c r="AL170" t="str">
        <f>_xlfn.XLOOKUP(AK170,Lookup!O:O,Lookup!P:P)</f>
        <v>None</v>
      </c>
      <c r="AM170">
        <v>12</v>
      </c>
      <c r="AN170" t="str" cm="1">
        <f t="array" ref="AN170">_xlfn.IFS(
AM170&lt;=5,"0-5",
AM170&lt;=10,"6-10",
AM170&lt;=20,"11-20",
TRUE,"20+")</f>
        <v>11-20</v>
      </c>
      <c r="AO170">
        <v>2</v>
      </c>
      <c r="AP170">
        <v>4</v>
      </c>
      <c r="AQ170" t="str">
        <f>_xlfn.XLOOKUP(AP170,Lookup!Q:Q,Lookup!R:R)</f>
        <v>Best</v>
      </c>
      <c r="AR170">
        <v>8</v>
      </c>
      <c r="AS170" t="str" cm="1">
        <f t="array" ref="AS170">_xlfn.IFS(
AR170 &lt;=1,"New Employee",
AR170 &lt;=3, "Early Career",
AR170 &lt;=7, "Experienced",
TRUE, "Veteran")</f>
        <v>Veteran</v>
      </c>
      <c r="AT170">
        <v>3</v>
      </c>
      <c r="AU170">
        <v>0</v>
      </c>
      <c r="AV170" t="str" cm="1">
        <f t="array" ref="AV170">_xlfn.IFS(
AU170=0,"Recently Promoted",
AU170&lt;=3, "Normal",
TRUE, "Long Time No Promotion")</f>
        <v>Recently Promoted</v>
      </c>
      <c r="AW170">
        <v>7</v>
      </c>
      <c r="AX170">
        <f>IF(COUNTIF(L170:$L$1471,L170)&gt;1,1,0)</f>
        <v>0</v>
      </c>
      <c r="BA170">
        <f t="shared" si="21"/>
        <v>0</v>
      </c>
      <c r="BC170">
        <f t="shared" si="22"/>
        <v>0</v>
      </c>
      <c r="BE170">
        <f t="shared" si="16"/>
        <v>0</v>
      </c>
      <c r="BG170">
        <f t="shared" si="17"/>
        <v>0</v>
      </c>
      <c r="BI170">
        <f t="shared" si="18"/>
        <v>0</v>
      </c>
      <c r="BR170" t="str" cm="1">
        <f t="array" ref="BR170">_xlfn.IFS(
A170&lt;=25,"18-25",
A170&lt;=35,"26-35",
A170&lt;=45,"36-45",
A170&lt;=59,"46-59",
TRUE,"60+")</f>
        <v>36-45</v>
      </c>
      <c r="BX170" t="b">
        <f t="shared" si="19"/>
        <v>1</v>
      </c>
      <c r="BY170" t="b">
        <f t="shared" si="20"/>
        <v>1</v>
      </c>
      <c r="BZ170" t="b">
        <f t="shared" si="23"/>
        <v>1</v>
      </c>
      <c r="CA170">
        <f>IF(tblemployee[[#This Row],[Attrition]]="Yes",1,0)</f>
        <v>0</v>
      </c>
      <c r="CB170">
        <f>IF(tblemployee[[#This Row],[OverTime]]="Yes",1,0)</f>
        <v>0</v>
      </c>
    </row>
    <row r="171" spans="1:80" hidden="1">
      <c r="A171">
        <v>32</v>
      </c>
      <c r="B171" t="s">
        <v>43</v>
      </c>
      <c r="C171" t="s">
        <v>36</v>
      </c>
      <c r="D171">
        <v>120</v>
      </c>
      <c r="E171" t="s">
        <v>45</v>
      </c>
      <c r="F171">
        <v>6</v>
      </c>
      <c r="G171" t="str" cm="1">
        <f t="array" ref="G171">_xlfn.IFS(
F171 &lt;= 10, "Near",
F171 &lt;= 20, "Far",
TRUE, "Very Far")</f>
        <v>Near</v>
      </c>
      <c r="H171">
        <v>5</v>
      </c>
      <c r="I171" t="str">
        <f>_xlfn.XLOOKUP(H171,Lookup!C:C,Lookup!D:D)</f>
        <v>Doctor</v>
      </c>
      <c r="J171" t="s">
        <v>38</v>
      </c>
      <c r="K171">
        <v>1</v>
      </c>
      <c r="L171">
        <v>231</v>
      </c>
      <c r="M171">
        <v>3</v>
      </c>
      <c r="N171" t="str">
        <f>_xlfn.XLOOKUP(M171,Lookup!E:E,Lookup!F:F)</f>
        <v>High</v>
      </c>
      <c r="O171" t="s">
        <v>46</v>
      </c>
      <c r="P171">
        <v>43</v>
      </c>
      <c r="Q171">
        <v>3</v>
      </c>
      <c r="R171" t="str">
        <f>_xlfn.XLOOKUP(Q171,Lookup!G:G,Lookup!H:H)</f>
        <v>High</v>
      </c>
      <c r="S171">
        <v>1</v>
      </c>
      <c r="T171" s="7" t="str">
        <f>_xlfn.XLOOKUP(S171,Lookup!A:A,Lookup!B:B)</f>
        <v>Entry Level</v>
      </c>
      <c r="U171" t="s">
        <v>47</v>
      </c>
      <c r="V171">
        <v>3</v>
      </c>
      <c r="W171" t="str">
        <f>_xlfn.XLOOKUP(V171,Lookup!I:I,Lookup!J:J)</f>
        <v>High</v>
      </c>
      <c r="X171" t="s">
        <v>41</v>
      </c>
      <c r="Y171">
        <v>3038</v>
      </c>
      <c r="Z171" t="str" cm="1">
        <f t="array" ref="Z171">_xlfn.IFS(Y171&lt;3000,"Low",Y171&lt;7000,"Medium",TRUE,"High")</f>
        <v>Medium</v>
      </c>
      <c r="AA171">
        <v>12430</v>
      </c>
      <c r="AB171">
        <v>3</v>
      </c>
      <c r="AC171" t="s">
        <v>42</v>
      </c>
      <c r="AD171" t="s">
        <v>43</v>
      </c>
      <c r="AE171">
        <v>20</v>
      </c>
      <c r="AF171">
        <v>4</v>
      </c>
      <c r="AG171" t="str">
        <f>_xlfn.XLOOKUP(AF171,Lookup!K:K,Lookup!L:L)</f>
        <v>Exceed Expect</v>
      </c>
      <c r="AH171">
        <v>1</v>
      </c>
      <c r="AI171" t="str">
        <f>LOOKUP(AH171,Lookup!M:M,Lookup!N:N)</f>
        <v>Low</v>
      </c>
      <c r="AJ171">
        <v>80</v>
      </c>
      <c r="AK171">
        <v>0</v>
      </c>
      <c r="AL171" t="str">
        <f>_xlfn.XLOOKUP(AK171,Lookup!O:O,Lookup!P:P)</f>
        <v>None</v>
      </c>
      <c r="AM171">
        <v>8</v>
      </c>
      <c r="AN171" t="str" cm="1">
        <f t="array" ref="AN171">_xlfn.IFS(
AM171&lt;=5,"0-5",
AM171&lt;=10,"6-10",
AM171&lt;=20,"11-20",
TRUE,"20+")</f>
        <v>6-10</v>
      </c>
      <c r="AO171">
        <v>2</v>
      </c>
      <c r="AP171">
        <v>3</v>
      </c>
      <c r="AQ171" t="str">
        <f>_xlfn.XLOOKUP(AP171,Lookup!Q:Q,Lookup!R:R)</f>
        <v>Better</v>
      </c>
      <c r="AR171">
        <v>5</v>
      </c>
      <c r="AS171" t="str" cm="1">
        <f t="array" ref="AS171">_xlfn.IFS(
AR171 &lt;=1,"New Employee",
AR171 &lt;=3, "Early Career",
AR171 &lt;=7, "Experienced",
TRUE, "Veteran")</f>
        <v>Experienced</v>
      </c>
      <c r="AT171">
        <v>4</v>
      </c>
      <c r="AU171">
        <v>1</v>
      </c>
      <c r="AV171" t="str" cm="1">
        <f t="array" ref="AV171">_xlfn.IFS(
AU171=0,"Recently Promoted",
AU171&lt;=3, "Normal",
TRUE, "Long Time No Promotion")</f>
        <v>Normal</v>
      </c>
      <c r="AW171">
        <v>4</v>
      </c>
      <c r="AX171">
        <f>IF(COUNTIF(L171:$L$1471,L171)&gt;1,1,0)</f>
        <v>0</v>
      </c>
      <c r="BA171">
        <f t="shared" si="21"/>
        <v>0</v>
      </c>
      <c r="BC171">
        <f t="shared" si="22"/>
        <v>0</v>
      </c>
      <c r="BE171">
        <f t="shared" si="16"/>
        <v>0</v>
      </c>
      <c r="BG171">
        <f t="shared" si="17"/>
        <v>0</v>
      </c>
      <c r="BI171">
        <f t="shared" si="18"/>
        <v>0</v>
      </c>
      <c r="BR171" t="str" cm="1">
        <f t="array" ref="BR171">_xlfn.IFS(
A171&lt;=25,"18-25",
A171&lt;=35,"26-35",
A171&lt;=45,"36-45",
A171&lt;=59,"46-59",
TRUE,"60+")</f>
        <v>26-35</v>
      </c>
      <c r="BX171" t="b">
        <f t="shared" si="19"/>
        <v>1</v>
      </c>
      <c r="BY171" t="b">
        <f t="shared" si="20"/>
        <v>1</v>
      </c>
      <c r="BZ171" t="b">
        <f t="shared" si="23"/>
        <v>1</v>
      </c>
      <c r="CA171">
        <f>IF(tblemployee[[#This Row],[Attrition]]="Yes",1,0)</f>
        <v>0</v>
      </c>
      <c r="CB171">
        <f>IF(tblemployee[[#This Row],[OverTime]]="Yes",1,0)</f>
        <v>0</v>
      </c>
    </row>
    <row r="172" spans="1:80" hidden="1">
      <c r="A172">
        <v>27</v>
      </c>
      <c r="B172" t="s">
        <v>43</v>
      </c>
      <c r="C172" t="s">
        <v>36</v>
      </c>
      <c r="D172">
        <v>1157</v>
      </c>
      <c r="E172" t="s">
        <v>45</v>
      </c>
      <c r="F172">
        <v>17</v>
      </c>
      <c r="G172" t="str" cm="1">
        <f t="array" ref="G172">_xlfn.IFS(
F172 &lt;= 10, "Near",
F172 &lt;= 20, "Far",
TRUE, "Very Far")</f>
        <v>Far</v>
      </c>
      <c r="H172">
        <v>3</v>
      </c>
      <c r="I172" t="str">
        <f>_xlfn.XLOOKUP(H172,Lookup!C:C,Lookup!D:D)</f>
        <v>Bachelor</v>
      </c>
      <c r="J172" t="s">
        <v>60</v>
      </c>
      <c r="K172">
        <v>1</v>
      </c>
      <c r="L172">
        <v>233</v>
      </c>
      <c r="M172">
        <v>3</v>
      </c>
      <c r="N172" t="str">
        <f>_xlfn.XLOOKUP(M172,Lookup!E:E,Lookup!F:F)</f>
        <v>High</v>
      </c>
      <c r="O172" t="s">
        <v>46</v>
      </c>
      <c r="P172">
        <v>51</v>
      </c>
      <c r="Q172">
        <v>3</v>
      </c>
      <c r="R172" t="str">
        <f>_xlfn.XLOOKUP(Q172,Lookup!G:G,Lookup!H:H)</f>
        <v>High</v>
      </c>
      <c r="S172">
        <v>1</v>
      </c>
      <c r="T172" s="7" t="str">
        <f>_xlfn.XLOOKUP(S172,Lookup!A:A,Lookup!B:B)</f>
        <v>Entry Level</v>
      </c>
      <c r="U172" t="s">
        <v>47</v>
      </c>
      <c r="V172">
        <v>2</v>
      </c>
      <c r="W172" t="str">
        <f>_xlfn.XLOOKUP(V172,Lookup!I:I,Lookup!J:J)</f>
        <v>Medium</v>
      </c>
      <c r="X172" t="s">
        <v>48</v>
      </c>
      <c r="Y172">
        <v>3058</v>
      </c>
      <c r="Z172" t="str" cm="1">
        <f t="array" ref="Z172">_xlfn.IFS(Y172&lt;3000,"Low",Y172&lt;7000,"Medium",TRUE,"High")</f>
        <v>Medium</v>
      </c>
      <c r="AA172">
        <v>13364</v>
      </c>
      <c r="AB172">
        <v>0</v>
      </c>
      <c r="AC172" t="s">
        <v>42</v>
      </c>
      <c r="AD172" t="s">
        <v>35</v>
      </c>
      <c r="AE172">
        <v>16</v>
      </c>
      <c r="AF172">
        <v>3</v>
      </c>
      <c r="AG172" t="str">
        <f>_xlfn.XLOOKUP(AF172,Lookup!K:K,Lookup!L:L)</f>
        <v>Meet Expect</v>
      </c>
      <c r="AH172">
        <v>4</v>
      </c>
      <c r="AI172" t="str">
        <f>LOOKUP(AH172,Lookup!M:M,Lookup!N:N)</f>
        <v>Very High</v>
      </c>
      <c r="AJ172">
        <v>80</v>
      </c>
      <c r="AK172">
        <v>1</v>
      </c>
      <c r="AL172" t="str">
        <f>_xlfn.XLOOKUP(AK172,Lookup!O:O,Lookup!P:P)</f>
        <v>Basic</v>
      </c>
      <c r="AM172">
        <v>6</v>
      </c>
      <c r="AN172" t="str" cm="1">
        <f t="array" ref="AN172">_xlfn.IFS(
AM172&lt;=5,"0-5",
AM172&lt;=10,"6-10",
AM172&lt;=20,"11-20",
TRUE,"20+")</f>
        <v>6-10</v>
      </c>
      <c r="AO172">
        <v>3</v>
      </c>
      <c r="AP172">
        <v>2</v>
      </c>
      <c r="AQ172" t="str">
        <f>_xlfn.XLOOKUP(AP172,Lookup!Q:Q,Lookup!R:R)</f>
        <v>Good</v>
      </c>
      <c r="AR172">
        <v>5</v>
      </c>
      <c r="AS172" t="str" cm="1">
        <f t="array" ref="AS172">_xlfn.IFS(
AR172 &lt;=1,"New Employee",
AR172 &lt;=3, "Early Career",
AR172 &lt;=7, "Experienced",
TRUE, "Veteran")</f>
        <v>Experienced</v>
      </c>
      <c r="AT172">
        <v>2</v>
      </c>
      <c r="AU172">
        <v>1</v>
      </c>
      <c r="AV172" t="str" cm="1">
        <f t="array" ref="AV172">_xlfn.IFS(
AU172=0,"Recently Promoted",
AU172&lt;=3, "Normal",
TRUE, "Long Time No Promotion")</f>
        <v>Normal</v>
      </c>
      <c r="AW172">
        <v>1</v>
      </c>
      <c r="AX172">
        <f>IF(COUNTIF(L172:$L$1471,L172)&gt;1,1,0)</f>
        <v>0</v>
      </c>
      <c r="BA172">
        <f t="shared" si="21"/>
        <v>0</v>
      </c>
      <c r="BC172">
        <f t="shared" si="22"/>
        <v>0</v>
      </c>
      <c r="BE172">
        <f t="shared" si="16"/>
        <v>0</v>
      </c>
      <c r="BG172">
        <f t="shared" si="17"/>
        <v>0</v>
      </c>
      <c r="BI172">
        <f t="shared" si="18"/>
        <v>0</v>
      </c>
      <c r="BR172" t="str" cm="1">
        <f t="array" ref="BR172">_xlfn.IFS(
A172&lt;=25,"18-25",
A172&lt;=35,"26-35",
A172&lt;=45,"36-45",
A172&lt;=59,"46-59",
TRUE,"60+")</f>
        <v>26-35</v>
      </c>
      <c r="BX172" t="b">
        <f t="shared" si="19"/>
        <v>1</v>
      </c>
      <c r="BY172" t="b">
        <f t="shared" si="20"/>
        <v>1</v>
      </c>
      <c r="BZ172" t="b">
        <f t="shared" si="23"/>
        <v>1</v>
      </c>
      <c r="CA172">
        <f>IF(tblemployee[[#This Row],[Attrition]]="Yes",1,0)</f>
        <v>0</v>
      </c>
      <c r="CB172">
        <f>IF(tblemployee[[#This Row],[OverTime]]="Yes",1,0)</f>
        <v>1</v>
      </c>
    </row>
    <row r="173" spans="1:80" hidden="1">
      <c r="A173">
        <v>19</v>
      </c>
      <c r="B173" t="s">
        <v>35</v>
      </c>
      <c r="C173" t="s">
        <v>44</v>
      </c>
      <c r="D173">
        <v>602</v>
      </c>
      <c r="E173" t="s">
        <v>37</v>
      </c>
      <c r="F173">
        <v>1</v>
      </c>
      <c r="G173" t="str" cm="1">
        <f t="array" ref="G173">_xlfn.IFS(
F173 &lt;= 10, "Near",
F173 &lt;= 20, "Far",
TRUE, "Very Far")</f>
        <v>Near</v>
      </c>
      <c r="H173">
        <v>1</v>
      </c>
      <c r="I173" t="str">
        <f>_xlfn.XLOOKUP(H173,Lookup!C:C,Lookup!D:D)</f>
        <v>Below College</v>
      </c>
      <c r="J173" t="s">
        <v>60</v>
      </c>
      <c r="K173">
        <v>1</v>
      </c>
      <c r="L173">
        <v>235</v>
      </c>
      <c r="M173">
        <v>3</v>
      </c>
      <c r="N173" t="str">
        <f>_xlfn.XLOOKUP(M173,Lookup!E:E,Lookup!F:F)</f>
        <v>High</v>
      </c>
      <c r="O173" t="s">
        <v>39</v>
      </c>
      <c r="P173">
        <v>100</v>
      </c>
      <c r="Q173">
        <v>1</v>
      </c>
      <c r="R173" t="str">
        <f>_xlfn.XLOOKUP(Q173,Lookup!G:G,Lookup!H:H)</f>
        <v>Low</v>
      </c>
      <c r="S173">
        <v>1</v>
      </c>
      <c r="T173" s="7" t="str">
        <f>_xlfn.XLOOKUP(S173,Lookup!A:A,Lookup!B:B)</f>
        <v>Entry Level</v>
      </c>
      <c r="U173" t="s">
        <v>57</v>
      </c>
      <c r="V173">
        <v>1</v>
      </c>
      <c r="W173" t="str">
        <f>_xlfn.XLOOKUP(V173,Lookup!I:I,Lookup!J:J)</f>
        <v>Low</v>
      </c>
      <c r="X173" t="s">
        <v>41</v>
      </c>
      <c r="Y173">
        <v>2325</v>
      </c>
      <c r="Z173" t="str" cm="1">
        <f t="array" ref="Z173">_xlfn.IFS(Y173&lt;3000,"Low",Y173&lt;7000,"Medium",TRUE,"High")</f>
        <v>Low</v>
      </c>
      <c r="AA173">
        <v>20989</v>
      </c>
      <c r="AB173">
        <v>0</v>
      </c>
      <c r="AC173" t="s">
        <v>42</v>
      </c>
      <c r="AD173" t="s">
        <v>43</v>
      </c>
      <c r="AE173">
        <v>21</v>
      </c>
      <c r="AF173">
        <v>4</v>
      </c>
      <c r="AG173" t="str">
        <f>_xlfn.XLOOKUP(AF173,Lookup!K:K,Lookup!L:L)</f>
        <v>Exceed Expect</v>
      </c>
      <c r="AH173">
        <v>1</v>
      </c>
      <c r="AI173" t="str">
        <f>LOOKUP(AH173,Lookup!M:M,Lookup!N:N)</f>
        <v>Low</v>
      </c>
      <c r="AJ173">
        <v>80</v>
      </c>
      <c r="AK173">
        <v>0</v>
      </c>
      <c r="AL173" t="str">
        <f>_xlfn.XLOOKUP(AK173,Lookup!O:O,Lookup!P:P)</f>
        <v>None</v>
      </c>
      <c r="AM173">
        <v>1</v>
      </c>
      <c r="AN173" t="str" cm="1">
        <f t="array" ref="AN173">_xlfn.IFS(
AM173&lt;=5,"0-5",
AM173&lt;=10,"6-10",
AM173&lt;=20,"11-20",
TRUE,"20+")</f>
        <v>0-5</v>
      </c>
      <c r="AO173">
        <v>5</v>
      </c>
      <c r="AP173">
        <v>4</v>
      </c>
      <c r="AQ173" t="str">
        <f>_xlfn.XLOOKUP(AP173,Lookup!Q:Q,Lookup!R:R)</f>
        <v>Best</v>
      </c>
      <c r="AR173">
        <v>0</v>
      </c>
      <c r="AS173" t="str" cm="1">
        <f t="array" ref="AS173">_xlfn.IFS(
AR173 &lt;=1,"New Employee",
AR173 &lt;=3, "Early Career",
AR173 &lt;=7, "Experienced",
TRUE, "Veteran")</f>
        <v>New Employee</v>
      </c>
      <c r="AT173">
        <v>0</v>
      </c>
      <c r="AU173">
        <v>0</v>
      </c>
      <c r="AV173" t="str" cm="1">
        <f t="array" ref="AV173">_xlfn.IFS(
AU173=0,"Recently Promoted",
AU173&lt;=3, "Normal",
TRUE, "Long Time No Promotion")</f>
        <v>Recently Promoted</v>
      </c>
      <c r="AW173">
        <v>0</v>
      </c>
      <c r="AX173">
        <f>IF(COUNTIF(L173:$L$1471,L173)&gt;1,1,0)</f>
        <v>0</v>
      </c>
      <c r="BA173">
        <f t="shared" si="21"/>
        <v>0</v>
      </c>
      <c r="BC173">
        <f t="shared" si="22"/>
        <v>0</v>
      </c>
      <c r="BE173">
        <f t="shared" si="16"/>
        <v>0</v>
      </c>
      <c r="BG173">
        <f t="shared" si="17"/>
        <v>0</v>
      </c>
      <c r="BI173">
        <f t="shared" si="18"/>
        <v>0</v>
      </c>
      <c r="BR173" t="str" cm="1">
        <f t="array" ref="BR173">_xlfn.IFS(
A173&lt;=25,"18-25",
A173&lt;=35,"26-35",
A173&lt;=45,"36-45",
A173&lt;=59,"46-59",
TRUE,"60+")</f>
        <v>18-25</v>
      </c>
      <c r="BX173" t="b">
        <f t="shared" si="19"/>
        <v>1</v>
      </c>
      <c r="BY173" t="b">
        <f t="shared" si="20"/>
        <v>1</v>
      </c>
      <c r="BZ173" t="b">
        <f t="shared" si="23"/>
        <v>1</v>
      </c>
      <c r="CA173">
        <f>IF(tblemployee[[#This Row],[Attrition]]="Yes",1,0)</f>
        <v>1</v>
      </c>
      <c r="CB173">
        <f>IF(tblemployee[[#This Row],[OverTime]]="Yes",1,0)</f>
        <v>0</v>
      </c>
    </row>
    <row r="174" spans="1:80" hidden="1">
      <c r="A174">
        <v>36</v>
      </c>
      <c r="B174" t="s">
        <v>43</v>
      </c>
      <c r="C174" t="s">
        <v>44</v>
      </c>
      <c r="D174">
        <v>1480</v>
      </c>
      <c r="E174" t="s">
        <v>45</v>
      </c>
      <c r="F174">
        <v>3</v>
      </c>
      <c r="G174" t="str" cm="1">
        <f t="array" ref="G174">_xlfn.IFS(
F174 &lt;= 10, "Near",
F174 &lt;= 20, "Far",
TRUE, "Very Far")</f>
        <v>Near</v>
      </c>
      <c r="H174">
        <v>2</v>
      </c>
      <c r="I174" t="str">
        <f>_xlfn.XLOOKUP(H174,Lookup!C:C,Lookup!D:D)</f>
        <v>College</v>
      </c>
      <c r="J174" t="s">
        <v>51</v>
      </c>
      <c r="K174">
        <v>1</v>
      </c>
      <c r="L174">
        <v>238</v>
      </c>
      <c r="M174">
        <v>4</v>
      </c>
      <c r="N174" t="str">
        <f>_xlfn.XLOOKUP(M174,Lookup!E:E,Lookup!F:F)</f>
        <v>Very High</v>
      </c>
      <c r="O174" t="s">
        <v>46</v>
      </c>
      <c r="P174">
        <v>30</v>
      </c>
      <c r="Q174">
        <v>3</v>
      </c>
      <c r="R174" t="str">
        <f>_xlfn.XLOOKUP(Q174,Lookup!G:G,Lookup!H:H)</f>
        <v>High</v>
      </c>
      <c r="S174">
        <v>1</v>
      </c>
      <c r="T174" s="7" t="str">
        <f>_xlfn.XLOOKUP(S174,Lookup!A:A,Lookup!B:B)</f>
        <v>Entry Level</v>
      </c>
      <c r="U174" t="s">
        <v>50</v>
      </c>
      <c r="V174">
        <v>2</v>
      </c>
      <c r="W174" t="str">
        <f>_xlfn.XLOOKUP(V174,Lookup!I:I,Lookup!J:J)</f>
        <v>Medium</v>
      </c>
      <c r="X174" t="s">
        <v>41</v>
      </c>
      <c r="Y174">
        <v>2088</v>
      </c>
      <c r="Z174" t="str" cm="1">
        <f t="array" ref="Z174">_xlfn.IFS(Y174&lt;3000,"Low",Y174&lt;7000,"Medium",TRUE,"High")</f>
        <v>Low</v>
      </c>
      <c r="AA174">
        <v>15062</v>
      </c>
      <c r="AB174">
        <v>4</v>
      </c>
      <c r="AC174" t="s">
        <v>42</v>
      </c>
      <c r="AD174" t="s">
        <v>43</v>
      </c>
      <c r="AE174">
        <v>12</v>
      </c>
      <c r="AF174">
        <v>3</v>
      </c>
      <c r="AG174" t="str">
        <f>_xlfn.XLOOKUP(AF174,Lookup!K:K,Lookup!L:L)</f>
        <v>Meet Expect</v>
      </c>
      <c r="AH174">
        <v>3</v>
      </c>
      <c r="AI174" t="str">
        <f>LOOKUP(AH174,Lookup!M:M,Lookup!N:N)</f>
        <v>High</v>
      </c>
      <c r="AJ174">
        <v>80</v>
      </c>
      <c r="AK174">
        <v>0</v>
      </c>
      <c r="AL174" t="str">
        <f>_xlfn.XLOOKUP(AK174,Lookup!O:O,Lookup!P:P)</f>
        <v>None</v>
      </c>
      <c r="AM174">
        <v>13</v>
      </c>
      <c r="AN174" t="str" cm="1">
        <f t="array" ref="AN174">_xlfn.IFS(
AM174&lt;=5,"0-5",
AM174&lt;=10,"6-10",
AM174&lt;=20,"11-20",
TRUE,"20+")</f>
        <v>11-20</v>
      </c>
      <c r="AO174">
        <v>3</v>
      </c>
      <c r="AP174">
        <v>2</v>
      </c>
      <c r="AQ174" t="str">
        <f>_xlfn.XLOOKUP(AP174,Lookup!Q:Q,Lookup!R:R)</f>
        <v>Good</v>
      </c>
      <c r="AR174">
        <v>8</v>
      </c>
      <c r="AS174" t="str" cm="1">
        <f t="array" ref="AS174">_xlfn.IFS(
AR174 &lt;=1,"New Employee",
AR174 &lt;=3, "Early Career",
AR174 &lt;=7, "Experienced",
TRUE, "Veteran")</f>
        <v>Veteran</v>
      </c>
      <c r="AT174">
        <v>7</v>
      </c>
      <c r="AU174">
        <v>7</v>
      </c>
      <c r="AV174" t="str" cm="1">
        <f t="array" ref="AV174">_xlfn.IFS(
AU174=0,"Recently Promoted",
AU174&lt;=3, "Normal",
TRUE, "Long Time No Promotion")</f>
        <v>Long Time No Promotion</v>
      </c>
      <c r="AW174">
        <v>2</v>
      </c>
      <c r="AX174">
        <f>IF(COUNTIF(L174:$L$1471,L174)&gt;1,1,0)</f>
        <v>0</v>
      </c>
      <c r="BA174">
        <f t="shared" si="21"/>
        <v>0</v>
      </c>
      <c r="BC174">
        <f t="shared" si="22"/>
        <v>0</v>
      </c>
      <c r="BE174">
        <f t="shared" si="16"/>
        <v>0</v>
      </c>
      <c r="BG174">
        <f t="shared" si="17"/>
        <v>0</v>
      </c>
      <c r="BI174">
        <f t="shared" si="18"/>
        <v>0</v>
      </c>
      <c r="BR174" t="str" cm="1">
        <f t="array" ref="BR174">_xlfn.IFS(
A174&lt;=25,"18-25",
A174&lt;=35,"26-35",
A174&lt;=45,"36-45",
A174&lt;=59,"46-59",
TRUE,"60+")</f>
        <v>36-45</v>
      </c>
      <c r="BX174" t="b">
        <f t="shared" si="19"/>
        <v>1</v>
      </c>
      <c r="BY174" t="b">
        <f t="shared" si="20"/>
        <v>1</v>
      </c>
      <c r="BZ174" t="b">
        <f t="shared" si="23"/>
        <v>1</v>
      </c>
      <c r="CA174">
        <f>IF(tblemployee[[#This Row],[Attrition]]="Yes",1,0)</f>
        <v>0</v>
      </c>
      <c r="CB174">
        <f>IF(tblemployee[[#This Row],[OverTime]]="Yes",1,0)</f>
        <v>0</v>
      </c>
    </row>
    <row r="175" spans="1:80" hidden="1">
      <c r="A175">
        <v>30</v>
      </c>
      <c r="B175" t="s">
        <v>43</v>
      </c>
      <c r="C175" t="s">
        <v>55</v>
      </c>
      <c r="D175">
        <v>111</v>
      </c>
      <c r="E175" t="s">
        <v>45</v>
      </c>
      <c r="F175">
        <v>9</v>
      </c>
      <c r="G175" t="str" cm="1">
        <f t="array" ref="G175">_xlfn.IFS(
F175 &lt;= 10, "Near",
F175 &lt;= 20, "Far",
TRUE, "Very Far")</f>
        <v>Near</v>
      </c>
      <c r="H175">
        <v>3</v>
      </c>
      <c r="I175" t="str">
        <f>_xlfn.XLOOKUP(H175,Lookup!C:C,Lookup!D:D)</f>
        <v>Bachelor</v>
      </c>
      <c r="J175" t="s">
        <v>51</v>
      </c>
      <c r="K175">
        <v>1</v>
      </c>
      <c r="L175">
        <v>239</v>
      </c>
      <c r="M175">
        <v>3</v>
      </c>
      <c r="N175" t="str">
        <f>_xlfn.XLOOKUP(M175,Lookup!E:E,Lookup!F:F)</f>
        <v>High</v>
      </c>
      <c r="O175" t="s">
        <v>46</v>
      </c>
      <c r="P175">
        <v>66</v>
      </c>
      <c r="Q175">
        <v>3</v>
      </c>
      <c r="R175" t="str">
        <f>_xlfn.XLOOKUP(Q175,Lookup!G:G,Lookup!H:H)</f>
        <v>High</v>
      </c>
      <c r="S175">
        <v>2</v>
      </c>
      <c r="T175" s="7" t="str">
        <f>_xlfn.XLOOKUP(S175,Lookup!A:A,Lookup!B:B)</f>
        <v>Junior</v>
      </c>
      <c r="U175" t="s">
        <v>50</v>
      </c>
      <c r="V175">
        <v>1</v>
      </c>
      <c r="W175" t="str">
        <f>_xlfn.XLOOKUP(V175,Lookup!I:I,Lookup!J:J)</f>
        <v>Low</v>
      </c>
      <c r="X175" t="s">
        <v>52</v>
      </c>
      <c r="Y175">
        <v>3072</v>
      </c>
      <c r="Z175" t="str" cm="1">
        <f t="array" ref="Z175">_xlfn.IFS(Y175&lt;3000,"Low",Y175&lt;7000,"Medium",TRUE,"High")</f>
        <v>Medium</v>
      </c>
      <c r="AA175">
        <v>11012</v>
      </c>
      <c r="AB175">
        <v>1</v>
      </c>
      <c r="AC175" t="s">
        <v>42</v>
      </c>
      <c r="AD175" t="s">
        <v>43</v>
      </c>
      <c r="AE175">
        <v>11</v>
      </c>
      <c r="AF175">
        <v>3</v>
      </c>
      <c r="AG175" t="str">
        <f>_xlfn.XLOOKUP(AF175,Lookup!K:K,Lookup!L:L)</f>
        <v>Meet Expect</v>
      </c>
      <c r="AH175">
        <v>3</v>
      </c>
      <c r="AI175" t="str">
        <f>LOOKUP(AH175,Lookup!M:M,Lookup!N:N)</f>
        <v>High</v>
      </c>
      <c r="AJ175">
        <v>80</v>
      </c>
      <c r="AK175">
        <v>2</v>
      </c>
      <c r="AL175" t="str">
        <f>_xlfn.XLOOKUP(AK175,Lookup!O:O,Lookup!P:P)</f>
        <v>Medium</v>
      </c>
      <c r="AM175">
        <v>12</v>
      </c>
      <c r="AN175" t="str" cm="1">
        <f t="array" ref="AN175">_xlfn.IFS(
AM175&lt;=5,"0-5",
AM175&lt;=10,"6-10",
AM175&lt;=20,"11-20",
TRUE,"20+")</f>
        <v>11-20</v>
      </c>
      <c r="AO175">
        <v>4</v>
      </c>
      <c r="AP175">
        <v>3</v>
      </c>
      <c r="AQ175" t="str">
        <f>_xlfn.XLOOKUP(AP175,Lookup!Q:Q,Lookup!R:R)</f>
        <v>Better</v>
      </c>
      <c r="AR175">
        <v>12</v>
      </c>
      <c r="AS175" t="str" cm="1">
        <f t="array" ref="AS175">_xlfn.IFS(
AR175 &lt;=1,"New Employee",
AR175 &lt;=3, "Early Career",
AR175 &lt;=7, "Experienced",
TRUE, "Veteran")</f>
        <v>Veteran</v>
      </c>
      <c r="AT175">
        <v>9</v>
      </c>
      <c r="AU175">
        <v>6</v>
      </c>
      <c r="AV175" t="str" cm="1">
        <f t="array" ref="AV175">_xlfn.IFS(
AU175=0,"Recently Promoted",
AU175&lt;=3, "Normal",
TRUE, "Long Time No Promotion")</f>
        <v>Long Time No Promotion</v>
      </c>
      <c r="AW175">
        <v>10</v>
      </c>
      <c r="AX175">
        <f>IF(COUNTIF(L175:$L$1471,L175)&gt;1,1,0)</f>
        <v>0</v>
      </c>
      <c r="BA175">
        <f t="shared" si="21"/>
        <v>0</v>
      </c>
      <c r="BC175">
        <f t="shared" si="22"/>
        <v>0</v>
      </c>
      <c r="BE175">
        <f t="shared" si="16"/>
        <v>0</v>
      </c>
      <c r="BG175">
        <f t="shared" si="17"/>
        <v>0</v>
      </c>
      <c r="BI175">
        <f t="shared" si="18"/>
        <v>0</v>
      </c>
      <c r="BR175" t="str" cm="1">
        <f t="array" ref="BR175">_xlfn.IFS(
A175&lt;=25,"18-25",
A175&lt;=35,"26-35",
A175&lt;=45,"36-45",
A175&lt;=59,"46-59",
TRUE,"60+")</f>
        <v>26-35</v>
      </c>
      <c r="BX175" t="b">
        <f t="shared" si="19"/>
        <v>1</v>
      </c>
      <c r="BY175" t="b">
        <f t="shared" si="20"/>
        <v>1</v>
      </c>
      <c r="BZ175" t="b">
        <f t="shared" si="23"/>
        <v>1</v>
      </c>
      <c r="CA175">
        <f>IF(tblemployee[[#This Row],[Attrition]]="Yes",1,0)</f>
        <v>0</v>
      </c>
      <c r="CB175">
        <f>IF(tblemployee[[#This Row],[OverTime]]="Yes",1,0)</f>
        <v>0</v>
      </c>
    </row>
    <row r="176" spans="1:80" hidden="1">
      <c r="A176">
        <v>45</v>
      </c>
      <c r="B176" t="s">
        <v>43</v>
      </c>
      <c r="C176" t="s">
        <v>36</v>
      </c>
      <c r="D176">
        <v>1268</v>
      </c>
      <c r="E176" t="s">
        <v>37</v>
      </c>
      <c r="F176">
        <v>4</v>
      </c>
      <c r="G176" t="str" cm="1">
        <f t="array" ref="G176">_xlfn.IFS(
F176 &lt;= 10, "Near",
F176 &lt;= 20, "Far",
TRUE, "Very Far")</f>
        <v>Near</v>
      </c>
      <c r="H176">
        <v>2</v>
      </c>
      <c r="I176" t="str">
        <f>_xlfn.XLOOKUP(H176,Lookup!C:C,Lookup!D:D)</f>
        <v>College</v>
      </c>
      <c r="J176" t="s">
        <v>38</v>
      </c>
      <c r="K176">
        <v>1</v>
      </c>
      <c r="L176">
        <v>240</v>
      </c>
      <c r="M176">
        <v>3</v>
      </c>
      <c r="N176" t="str">
        <f>_xlfn.XLOOKUP(M176,Lookup!E:E,Lookup!F:F)</f>
        <v>High</v>
      </c>
      <c r="O176" t="s">
        <v>39</v>
      </c>
      <c r="P176">
        <v>30</v>
      </c>
      <c r="Q176">
        <v>3</v>
      </c>
      <c r="R176" t="str">
        <f>_xlfn.XLOOKUP(Q176,Lookup!G:G,Lookup!H:H)</f>
        <v>High</v>
      </c>
      <c r="S176">
        <v>2</v>
      </c>
      <c r="T176" s="7" t="str">
        <f>_xlfn.XLOOKUP(S176,Lookup!A:A,Lookup!B:B)</f>
        <v>Junior</v>
      </c>
      <c r="U176" t="s">
        <v>40</v>
      </c>
      <c r="V176">
        <v>1</v>
      </c>
      <c r="W176" t="str">
        <f>_xlfn.XLOOKUP(V176,Lookup!I:I,Lookup!J:J)</f>
        <v>Low</v>
      </c>
      <c r="X176" t="s">
        <v>52</v>
      </c>
      <c r="Y176">
        <v>5006</v>
      </c>
      <c r="Z176" t="str" cm="1">
        <f t="array" ref="Z176">_xlfn.IFS(Y176&lt;3000,"Low",Y176&lt;7000,"Medium",TRUE,"High")</f>
        <v>Medium</v>
      </c>
      <c r="AA176">
        <v>6319</v>
      </c>
      <c r="AB176">
        <v>4</v>
      </c>
      <c r="AC176" t="s">
        <v>42</v>
      </c>
      <c r="AD176" t="s">
        <v>35</v>
      </c>
      <c r="AE176">
        <v>11</v>
      </c>
      <c r="AF176">
        <v>3</v>
      </c>
      <c r="AG176" t="str">
        <f>_xlfn.XLOOKUP(AF176,Lookup!K:K,Lookup!L:L)</f>
        <v>Meet Expect</v>
      </c>
      <c r="AH176">
        <v>1</v>
      </c>
      <c r="AI176" t="str">
        <f>LOOKUP(AH176,Lookup!M:M,Lookup!N:N)</f>
        <v>Low</v>
      </c>
      <c r="AJ176">
        <v>80</v>
      </c>
      <c r="AK176">
        <v>1</v>
      </c>
      <c r="AL176" t="str">
        <f>_xlfn.XLOOKUP(AK176,Lookup!O:O,Lookup!P:P)</f>
        <v>Basic</v>
      </c>
      <c r="AM176">
        <v>9</v>
      </c>
      <c r="AN176" t="str" cm="1">
        <f t="array" ref="AN176">_xlfn.IFS(
AM176&lt;=5,"0-5",
AM176&lt;=10,"6-10",
AM176&lt;=20,"11-20",
TRUE,"20+")</f>
        <v>6-10</v>
      </c>
      <c r="AO176">
        <v>3</v>
      </c>
      <c r="AP176">
        <v>4</v>
      </c>
      <c r="AQ176" t="str">
        <f>_xlfn.XLOOKUP(AP176,Lookup!Q:Q,Lookup!R:R)</f>
        <v>Best</v>
      </c>
      <c r="AR176">
        <v>5</v>
      </c>
      <c r="AS176" t="str" cm="1">
        <f t="array" ref="AS176">_xlfn.IFS(
AR176 &lt;=1,"New Employee",
AR176 &lt;=3, "Early Career",
AR176 &lt;=7, "Experienced",
TRUE, "Veteran")</f>
        <v>Experienced</v>
      </c>
      <c r="AT176">
        <v>4</v>
      </c>
      <c r="AU176">
        <v>0</v>
      </c>
      <c r="AV176" t="str" cm="1">
        <f t="array" ref="AV176">_xlfn.IFS(
AU176=0,"Recently Promoted",
AU176&lt;=3, "Normal",
TRUE, "Long Time No Promotion")</f>
        <v>Recently Promoted</v>
      </c>
      <c r="AW176">
        <v>3</v>
      </c>
      <c r="AX176">
        <f>IF(COUNTIF(L176:$L$1471,L176)&gt;1,1,0)</f>
        <v>0</v>
      </c>
      <c r="BA176">
        <f t="shared" si="21"/>
        <v>0</v>
      </c>
      <c r="BC176">
        <f t="shared" si="22"/>
        <v>0</v>
      </c>
      <c r="BE176">
        <f t="shared" si="16"/>
        <v>0</v>
      </c>
      <c r="BG176">
        <f t="shared" si="17"/>
        <v>0</v>
      </c>
      <c r="BI176">
        <f t="shared" si="18"/>
        <v>0</v>
      </c>
      <c r="BR176" t="str" cm="1">
        <f t="array" ref="BR176">_xlfn.IFS(
A176&lt;=25,"18-25",
A176&lt;=35,"26-35",
A176&lt;=45,"36-45",
A176&lt;=59,"46-59",
TRUE,"60+")</f>
        <v>36-45</v>
      </c>
      <c r="BX176" t="b">
        <f t="shared" si="19"/>
        <v>1</v>
      </c>
      <c r="BY176" t="b">
        <f t="shared" si="20"/>
        <v>1</v>
      </c>
      <c r="BZ176" t="b">
        <f t="shared" si="23"/>
        <v>1</v>
      </c>
      <c r="CA176">
        <f>IF(tblemployee[[#This Row],[Attrition]]="Yes",1,0)</f>
        <v>0</v>
      </c>
      <c r="CB176">
        <f>IF(tblemployee[[#This Row],[OverTime]]="Yes",1,0)</f>
        <v>1</v>
      </c>
    </row>
    <row r="177" spans="1:80" hidden="1">
      <c r="A177">
        <v>56</v>
      </c>
      <c r="B177" t="s">
        <v>43</v>
      </c>
      <c r="C177" t="s">
        <v>36</v>
      </c>
      <c r="D177">
        <v>713</v>
      </c>
      <c r="E177" t="s">
        <v>45</v>
      </c>
      <c r="F177">
        <v>8</v>
      </c>
      <c r="G177" t="str" cm="1">
        <f t="array" ref="G177">_xlfn.IFS(
F177 &lt;= 10, "Near",
F177 &lt;= 20, "Far",
TRUE, "Very Far")</f>
        <v>Near</v>
      </c>
      <c r="H177">
        <v>3</v>
      </c>
      <c r="I177" t="str">
        <f>_xlfn.XLOOKUP(H177,Lookup!C:C,Lookup!D:D)</f>
        <v>Bachelor</v>
      </c>
      <c r="J177" t="s">
        <v>38</v>
      </c>
      <c r="K177">
        <v>1</v>
      </c>
      <c r="L177">
        <v>241</v>
      </c>
      <c r="M177">
        <v>3</v>
      </c>
      <c r="N177" t="str">
        <f>_xlfn.XLOOKUP(M177,Lookup!E:E,Lookup!F:F)</f>
        <v>High</v>
      </c>
      <c r="O177" t="s">
        <v>39</v>
      </c>
      <c r="P177">
        <v>67</v>
      </c>
      <c r="Q177">
        <v>3</v>
      </c>
      <c r="R177" t="str">
        <f>_xlfn.XLOOKUP(Q177,Lookup!G:G,Lookup!H:H)</f>
        <v>High</v>
      </c>
      <c r="S177">
        <v>1</v>
      </c>
      <c r="T177" s="7" t="str">
        <f>_xlfn.XLOOKUP(S177,Lookup!A:A,Lookup!B:B)</f>
        <v>Entry Level</v>
      </c>
      <c r="U177" t="s">
        <v>47</v>
      </c>
      <c r="V177">
        <v>1</v>
      </c>
      <c r="W177" t="str">
        <f>_xlfn.XLOOKUP(V177,Lookup!I:I,Lookup!J:J)</f>
        <v>Low</v>
      </c>
      <c r="X177" t="s">
        <v>52</v>
      </c>
      <c r="Y177">
        <v>4257</v>
      </c>
      <c r="Z177" t="str" cm="1">
        <f t="array" ref="Z177">_xlfn.IFS(Y177&lt;3000,"Low",Y177&lt;7000,"Medium",TRUE,"High")</f>
        <v>Medium</v>
      </c>
      <c r="AA177">
        <v>13939</v>
      </c>
      <c r="AB177">
        <v>4</v>
      </c>
      <c r="AC177" t="s">
        <v>42</v>
      </c>
      <c r="AD177" t="s">
        <v>35</v>
      </c>
      <c r="AE177">
        <v>18</v>
      </c>
      <c r="AF177">
        <v>3</v>
      </c>
      <c r="AG177" t="str">
        <f>_xlfn.XLOOKUP(AF177,Lookup!K:K,Lookup!L:L)</f>
        <v>Meet Expect</v>
      </c>
      <c r="AH177">
        <v>3</v>
      </c>
      <c r="AI177" t="str">
        <f>LOOKUP(AH177,Lookup!M:M,Lookup!N:N)</f>
        <v>High</v>
      </c>
      <c r="AJ177">
        <v>80</v>
      </c>
      <c r="AK177">
        <v>1</v>
      </c>
      <c r="AL177" t="str">
        <f>_xlfn.XLOOKUP(AK177,Lookup!O:O,Lookup!P:P)</f>
        <v>Basic</v>
      </c>
      <c r="AM177">
        <v>19</v>
      </c>
      <c r="AN177" t="str" cm="1">
        <f t="array" ref="AN177">_xlfn.IFS(
AM177&lt;=5,"0-5",
AM177&lt;=10,"6-10",
AM177&lt;=20,"11-20",
TRUE,"20+")</f>
        <v>11-20</v>
      </c>
      <c r="AO177">
        <v>3</v>
      </c>
      <c r="AP177">
        <v>3</v>
      </c>
      <c r="AQ177" t="str">
        <f>_xlfn.XLOOKUP(AP177,Lookup!Q:Q,Lookup!R:R)</f>
        <v>Better</v>
      </c>
      <c r="AR177">
        <v>2</v>
      </c>
      <c r="AS177" t="str" cm="1">
        <f t="array" ref="AS177">_xlfn.IFS(
AR177 &lt;=1,"New Employee",
AR177 &lt;=3, "Early Career",
AR177 &lt;=7, "Experienced",
TRUE, "Veteran")</f>
        <v>Early Career</v>
      </c>
      <c r="AT177">
        <v>2</v>
      </c>
      <c r="AU177">
        <v>2</v>
      </c>
      <c r="AV177" t="str" cm="1">
        <f t="array" ref="AV177">_xlfn.IFS(
AU177=0,"Recently Promoted",
AU177&lt;=3, "Normal",
TRUE, "Long Time No Promotion")</f>
        <v>Normal</v>
      </c>
      <c r="AW177">
        <v>2</v>
      </c>
      <c r="AX177">
        <f>IF(COUNTIF(L177:$L$1471,L177)&gt;1,1,0)</f>
        <v>0</v>
      </c>
      <c r="BA177">
        <f t="shared" si="21"/>
        <v>0</v>
      </c>
      <c r="BC177">
        <f t="shared" si="22"/>
        <v>0</v>
      </c>
      <c r="BE177">
        <f t="shared" si="16"/>
        <v>0</v>
      </c>
      <c r="BG177">
        <f t="shared" si="17"/>
        <v>0</v>
      </c>
      <c r="BI177">
        <f t="shared" si="18"/>
        <v>0</v>
      </c>
      <c r="BR177" t="str" cm="1">
        <f t="array" ref="BR177">_xlfn.IFS(
A177&lt;=25,"18-25",
A177&lt;=35,"26-35",
A177&lt;=45,"36-45",
A177&lt;=59,"46-59",
TRUE,"60+")</f>
        <v>46-59</v>
      </c>
      <c r="BX177" t="b">
        <f t="shared" si="19"/>
        <v>1</v>
      </c>
      <c r="BY177" t="b">
        <f t="shared" si="20"/>
        <v>1</v>
      </c>
      <c r="BZ177" t="b">
        <f t="shared" si="23"/>
        <v>1</v>
      </c>
      <c r="CA177">
        <f>IF(tblemployee[[#This Row],[Attrition]]="Yes",1,0)</f>
        <v>0</v>
      </c>
      <c r="CB177">
        <f>IF(tblemployee[[#This Row],[OverTime]]="Yes",1,0)</f>
        <v>1</v>
      </c>
    </row>
    <row r="178" spans="1:80" hidden="1">
      <c r="A178">
        <v>33</v>
      </c>
      <c r="B178" t="s">
        <v>43</v>
      </c>
      <c r="C178" t="s">
        <v>36</v>
      </c>
      <c r="D178">
        <v>134</v>
      </c>
      <c r="E178" t="s">
        <v>45</v>
      </c>
      <c r="F178">
        <v>2</v>
      </c>
      <c r="G178" t="str" cm="1">
        <f t="array" ref="G178">_xlfn.IFS(
F178 &lt;= 10, "Near",
F178 &lt;= 20, "Far",
TRUE, "Very Far")</f>
        <v>Near</v>
      </c>
      <c r="H178">
        <v>3</v>
      </c>
      <c r="I178" t="str">
        <f>_xlfn.XLOOKUP(H178,Lookup!C:C,Lookup!D:D)</f>
        <v>Bachelor</v>
      </c>
      <c r="J178" t="s">
        <v>38</v>
      </c>
      <c r="K178">
        <v>1</v>
      </c>
      <c r="L178">
        <v>242</v>
      </c>
      <c r="M178">
        <v>3</v>
      </c>
      <c r="N178" t="str">
        <f>_xlfn.XLOOKUP(M178,Lookup!E:E,Lookup!F:F)</f>
        <v>High</v>
      </c>
      <c r="O178" t="s">
        <v>46</v>
      </c>
      <c r="P178">
        <v>90</v>
      </c>
      <c r="Q178">
        <v>3</v>
      </c>
      <c r="R178" t="str">
        <f>_xlfn.XLOOKUP(Q178,Lookup!G:G,Lookup!H:H)</f>
        <v>High</v>
      </c>
      <c r="S178">
        <v>1</v>
      </c>
      <c r="T178" s="7" t="str">
        <f>_xlfn.XLOOKUP(S178,Lookup!A:A,Lookup!B:B)</f>
        <v>Entry Level</v>
      </c>
      <c r="U178" t="s">
        <v>47</v>
      </c>
      <c r="V178">
        <v>4</v>
      </c>
      <c r="W178" t="str">
        <f>_xlfn.XLOOKUP(V178,Lookup!I:I,Lookup!J:J)</f>
        <v>Very High</v>
      </c>
      <c r="X178" t="s">
        <v>41</v>
      </c>
      <c r="Y178">
        <v>2500</v>
      </c>
      <c r="Z178" t="str" cm="1">
        <f t="array" ref="Z178">_xlfn.IFS(Y178&lt;3000,"Low",Y178&lt;7000,"Medium",TRUE,"High")</f>
        <v>Low</v>
      </c>
      <c r="AA178">
        <v>10515</v>
      </c>
      <c r="AB178">
        <v>0</v>
      </c>
      <c r="AC178" t="s">
        <v>42</v>
      </c>
      <c r="AD178" t="s">
        <v>43</v>
      </c>
      <c r="AE178">
        <v>14</v>
      </c>
      <c r="AF178">
        <v>3</v>
      </c>
      <c r="AG178" t="str">
        <f>_xlfn.XLOOKUP(AF178,Lookup!K:K,Lookup!L:L)</f>
        <v>Meet Expect</v>
      </c>
      <c r="AH178">
        <v>1</v>
      </c>
      <c r="AI178" t="str">
        <f>LOOKUP(AH178,Lookup!M:M,Lookup!N:N)</f>
        <v>Low</v>
      </c>
      <c r="AJ178">
        <v>80</v>
      </c>
      <c r="AK178">
        <v>0</v>
      </c>
      <c r="AL178" t="str">
        <f>_xlfn.XLOOKUP(AK178,Lookup!O:O,Lookup!P:P)</f>
        <v>None</v>
      </c>
      <c r="AM178">
        <v>4</v>
      </c>
      <c r="AN178" t="str" cm="1">
        <f t="array" ref="AN178">_xlfn.IFS(
AM178&lt;=5,"0-5",
AM178&lt;=10,"6-10",
AM178&lt;=20,"11-20",
TRUE,"20+")</f>
        <v>0-5</v>
      </c>
      <c r="AO178">
        <v>2</v>
      </c>
      <c r="AP178">
        <v>4</v>
      </c>
      <c r="AQ178" t="str">
        <f>_xlfn.XLOOKUP(AP178,Lookup!Q:Q,Lookup!R:R)</f>
        <v>Best</v>
      </c>
      <c r="AR178">
        <v>3</v>
      </c>
      <c r="AS178" t="str" cm="1">
        <f t="array" ref="AS178">_xlfn.IFS(
AR178 &lt;=1,"New Employee",
AR178 &lt;=3, "Early Career",
AR178 &lt;=7, "Experienced",
TRUE, "Veteran")</f>
        <v>Early Career</v>
      </c>
      <c r="AT178">
        <v>1</v>
      </c>
      <c r="AU178">
        <v>0</v>
      </c>
      <c r="AV178" t="str" cm="1">
        <f t="array" ref="AV178">_xlfn.IFS(
AU178=0,"Recently Promoted",
AU178&lt;=3, "Normal",
TRUE, "Long Time No Promotion")</f>
        <v>Recently Promoted</v>
      </c>
      <c r="AW178">
        <v>2</v>
      </c>
      <c r="AX178">
        <f>IF(COUNTIF(L178:$L$1471,L178)&gt;1,1,0)</f>
        <v>0</v>
      </c>
      <c r="BA178">
        <f t="shared" si="21"/>
        <v>0</v>
      </c>
      <c r="BC178">
        <f t="shared" si="22"/>
        <v>0</v>
      </c>
      <c r="BE178">
        <f t="shared" si="16"/>
        <v>0</v>
      </c>
      <c r="BG178">
        <f t="shared" si="17"/>
        <v>0</v>
      </c>
      <c r="BI178">
        <f t="shared" si="18"/>
        <v>0</v>
      </c>
      <c r="BR178" t="str" cm="1">
        <f t="array" ref="BR178">_xlfn.IFS(
A178&lt;=25,"18-25",
A178&lt;=35,"26-35",
A178&lt;=45,"36-45",
A178&lt;=59,"46-59",
TRUE,"60+")</f>
        <v>26-35</v>
      </c>
      <c r="BX178" t="b">
        <f t="shared" si="19"/>
        <v>1</v>
      </c>
      <c r="BY178" t="b">
        <f t="shared" si="20"/>
        <v>1</v>
      </c>
      <c r="BZ178" t="b">
        <f t="shared" si="23"/>
        <v>1</v>
      </c>
      <c r="CA178">
        <f>IF(tblemployee[[#This Row],[Attrition]]="Yes",1,0)</f>
        <v>0</v>
      </c>
      <c r="CB178">
        <f>IF(tblemployee[[#This Row],[OverTime]]="Yes",1,0)</f>
        <v>0</v>
      </c>
    </row>
    <row r="179" spans="1:80" hidden="1">
      <c r="A179">
        <v>19</v>
      </c>
      <c r="B179" t="s">
        <v>35</v>
      </c>
      <c r="C179" t="s">
        <v>36</v>
      </c>
      <c r="D179">
        <v>303</v>
      </c>
      <c r="E179" t="s">
        <v>45</v>
      </c>
      <c r="F179">
        <v>2</v>
      </c>
      <c r="G179" t="str" cm="1">
        <f t="array" ref="G179">_xlfn.IFS(
F179 &lt;= 10, "Near",
F179 &lt;= 20, "Far",
TRUE, "Very Far")</f>
        <v>Near</v>
      </c>
      <c r="H179">
        <v>3</v>
      </c>
      <c r="I179" t="str">
        <f>_xlfn.XLOOKUP(H179,Lookup!C:C,Lookup!D:D)</f>
        <v>Bachelor</v>
      </c>
      <c r="J179" t="s">
        <v>38</v>
      </c>
      <c r="K179">
        <v>1</v>
      </c>
      <c r="L179">
        <v>243</v>
      </c>
      <c r="M179">
        <v>2</v>
      </c>
      <c r="N179" t="str">
        <f>_xlfn.XLOOKUP(M179,Lookup!E:E,Lookup!F:F)</f>
        <v>Medium</v>
      </c>
      <c r="O179" t="s">
        <v>46</v>
      </c>
      <c r="P179">
        <v>47</v>
      </c>
      <c r="Q179">
        <v>2</v>
      </c>
      <c r="R179" t="str">
        <f>_xlfn.XLOOKUP(Q179,Lookup!G:G,Lookup!H:H)</f>
        <v>Medium</v>
      </c>
      <c r="S179">
        <v>1</v>
      </c>
      <c r="T179" s="7" t="str">
        <f>_xlfn.XLOOKUP(S179,Lookup!A:A,Lookup!B:B)</f>
        <v>Entry Level</v>
      </c>
      <c r="U179" t="s">
        <v>50</v>
      </c>
      <c r="V179">
        <v>4</v>
      </c>
      <c r="W179" t="str">
        <f>_xlfn.XLOOKUP(V179,Lookup!I:I,Lookup!J:J)</f>
        <v>Very High</v>
      </c>
      <c r="X179" t="s">
        <v>41</v>
      </c>
      <c r="Y179">
        <v>1102</v>
      </c>
      <c r="Z179" t="str" cm="1">
        <f t="array" ref="Z179">_xlfn.IFS(Y179&lt;3000,"Low",Y179&lt;7000,"Medium",TRUE,"High")</f>
        <v>Low</v>
      </c>
      <c r="AA179">
        <v>9241</v>
      </c>
      <c r="AB179">
        <v>1</v>
      </c>
      <c r="AC179" t="s">
        <v>42</v>
      </c>
      <c r="AD179" t="s">
        <v>43</v>
      </c>
      <c r="AE179">
        <v>22</v>
      </c>
      <c r="AF179">
        <v>4</v>
      </c>
      <c r="AG179" t="str">
        <f>_xlfn.XLOOKUP(AF179,Lookup!K:K,Lookup!L:L)</f>
        <v>Exceed Expect</v>
      </c>
      <c r="AH179">
        <v>3</v>
      </c>
      <c r="AI179" t="str">
        <f>LOOKUP(AH179,Lookup!M:M,Lookup!N:N)</f>
        <v>High</v>
      </c>
      <c r="AJ179">
        <v>80</v>
      </c>
      <c r="AK179">
        <v>0</v>
      </c>
      <c r="AL179" t="str">
        <f>_xlfn.XLOOKUP(AK179,Lookup!O:O,Lookup!P:P)</f>
        <v>None</v>
      </c>
      <c r="AM179">
        <v>1</v>
      </c>
      <c r="AN179" t="str" cm="1">
        <f t="array" ref="AN179">_xlfn.IFS(
AM179&lt;=5,"0-5",
AM179&lt;=10,"6-10",
AM179&lt;=20,"11-20",
TRUE,"20+")</f>
        <v>0-5</v>
      </c>
      <c r="AO179">
        <v>3</v>
      </c>
      <c r="AP179">
        <v>2</v>
      </c>
      <c r="AQ179" t="str">
        <f>_xlfn.XLOOKUP(AP179,Lookup!Q:Q,Lookup!R:R)</f>
        <v>Good</v>
      </c>
      <c r="AR179">
        <v>1</v>
      </c>
      <c r="AS179" t="str" cm="1">
        <f t="array" ref="AS179">_xlfn.IFS(
AR179 &lt;=1,"New Employee",
AR179 &lt;=3, "Early Career",
AR179 &lt;=7, "Experienced",
TRUE, "Veteran")</f>
        <v>New Employee</v>
      </c>
      <c r="AT179">
        <v>0</v>
      </c>
      <c r="AU179">
        <v>1</v>
      </c>
      <c r="AV179" t="str" cm="1">
        <f t="array" ref="AV179">_xlfn.IFS(
AU179=0,"Recently Promoted",
AU179&lt;=3, "Normal",
TRUE, "Long Time No Promotion")</f>
        <v>Normal</v>
      </c>
      <c r="AW179">
        <v>0</v>
      </c>
      <c r="AX179">
        <f>IF(COUNTIF(L179:$L$1471,L179)&gt;1,1,0)</f>
        <v>0</v>
      </c>
      <c r="BA179">
        <f t="shared" si="21"/>
        <v>0</v>
      </c>
      <c r="BC179">
        <f t="shared" si="22"/>
        <v>0</v>
      </c>
      <c r="BE179">
        <f t="shared" si="16"/>
        <v>0</v>
      </c>
      <c r="BG179">
        <f t="shared" si="17"/>
        <v>0</v>
      </c>
      <c r="BI179">
        <f t="shared" si="18"/>
        <v>0</v>
      </c>
      <c r="BR179" t="str" cm="1">
        <f t="array" ref="BR179">_xlfn.IFS(
A179&lt;=25,"18-25",
A179&lt;=35,"26-35",
A179&lt;=45,"36-45",
A179&lt;=59,"46-59",
TRUE,"60+")</f>
        <v>18-25</v>
      </c>
      <c r="BX179" t="b">
        <f t="shared" si="19"/>
        <v>1</v>
      </c>
      <c r="BY179" t="b">
        <f t="shared" si="20"/>
        <v>1</v>
      </c>
      <c r="BZ179" t="b">
        <f t="shared" si="23"/>
        <v>1</v>
      </c>
      <c r="CA179">
        <f>IF(tblemployee[[#This Row],[Attrition]]="Yes",1,0)</f>
        <v>1</v>
      </c>
      <c r="CB179">
        <f>IF(tblemployee[[#This Row],[OverTime]]="Yes",1,0)</f>
        <v>0</v>
      </c>
    </row>
    <row r="180" spans="1:80" hidden="1">
      <c r="A180">
        <v>46</v>
      </c>
      <c r="B180" t="s">
        <v>43</v>
      </c>
      <c r="C180" t="s">
        <v>36</v>
      </c>
      <c r="D180">
        <v>526</v>
      </c>
      <c r="E180" t="s">
        <v>37</v>
      </c>
      <c r="F180">
        <v>1</v>
      </c>
      <c r="G180" t="str" cm="1">
        <f t="array" ref="G180">_xlfn.IFS(
F180 &lt;= 10, "Near",
F180 &lt;= 20, "Far",
TRUE, "Very Far")</f>
        <v>Near</v>
      </c>
      <c r="H180">
        <v>2</v>
      </c>
      <c r="I180" t="str">
        <f>_xlfn.XLOOKUP(H180,Lookup!C:C,Lookup!D:D)</f>
        <v>College</v>
      </c>
      <c r="J180" t="s">
        <v>59</v>
      </c>
      <c r="K180">
        <v>1</v>
      </c>
      <c r="L180">
        <v>244</v>
      </c>
      <c r="M180">
        <v>2</v>
      </c>
      <c r="N180" t="str">
        <f>_xlfn.XLOOKUP(M180,Lookup!E:E,Lookup!F:F)</f>
        <v>Medium</v>
      </c>
      <c r="O180" t="s">
        <v>39</v>
      </c>
      <c r="P180">
        <v>92</v>
      </c>
      <c r="Q180">
        <v>3</v>
      </c>
      <c r="R180" t="str">
        <f>_xlfn.XLOOKUP(Q180,Lookup!G:G,Lookup!H:H)</f>
        <v>High</v>
      </c>
      <c r="S180">
        <v>3</v>
      </c>
      <c r="T180" s="7" t="str">
        <f>_xlfn.XLOOKUP(S180,Lookup!A:A,Lookup!B:B)</f>
        <v>Senior</v>
      </c>
      <c r="U180" t="s">
        <v>40</v>
      </c>
      <c r="V180">
        <v>1</v>
      </c>
      <c r="W180" t="str">
        <f>_xlfn.XLOOKUP(V180,Lookup!I:I,Lookup!J:J)</f>
        <v>Low</v>
      </c>
      <c r="X180" t="s">
        <v>52</v>
      </c>
      <c r="Y180">
        <v>10453</v>
      </c>
      <c r="Z180" t="str" cm="1">
        <f t="array" ref="Z180">_xlfn.IFS(Y180&lt;3000,"Low",Y180&lt;7000,"Medium",TRUE,"High")</f>
        <v>High</v>
      </c>
      <c r="AA180">
        <v>2137</v>
      </c>
      <c r="AB180">
        <v>1</v>
      </c>
      <c r="AC180" t="s">
        <v>42</v>
      </c>
      <c r="AD180" t="s">
        <v>43</v>
      </c>
      <c r="AE180">
        <v>25</v>
      </c>
      <c r="AF180">
        <v>4</v>
      </c>
      <c r="AG180" t="str">
        <f>_xlfn.XLOOKUP(AF180,Lookup!K:K,Lookup!L:L)</f>
        <v>Exceed Expect</v>
      </c>
      <c r="AH180">
        <v>3</v>
      </c>
      <c r="AI180" t="str">
        <f>LOOKUP(AH180,Lookup!M:M,Lookup!N:N)</f>
        <v>High</v>
      </c>
      <c r="AJ180">
        <v>80</v>
      </c>
      <c r="AK180">
        <v>3</v>
      </c>
      <c r="AL180" t="str">
        <f>_xlfn.XLOOKUP(AK180,Lookup!O:O,Lookup!P:P)</f>
        <v>High</v>
      </c>
      <c r="AM180">
        <v>24</v>
      </c>
      <c r="AN180" t="str" cm="1">
        <f t="array" ref="AN180">_xlfn.IFS(
AM180&lt;=5,"0-5",
AM180&lt;=10,"6-10",
AM180&lt;=20,"11-20",
TRUE,"20+")</f>
        <v>20+</v>
      </c>
      <c r="AO180">
        <v>2</v>
      </c>
      <c r="AP180">
        <v>3</v>
      </c>
      <c r="AQ180" t="str">
        <f>_xlfn.XLOOKUP(AP180,Lookup!Q:Q,Lookup!R:R)</f>
        <v>Better</v>
      </c>
      <c r="AR180">
        <v>24</v>
      </c>
      <c r="AS180" t="str" cm="1">
        <f t="array" ref="AS180">_xlfn.IFS(
AR180 &lt;=1,"New Employee",
AR180 &lt;=3, "Early Career",
AR180 &lt;=7, "Experienced",
TRUE, "Veteran")</f>
        <v>Veteran</v>
      </c>
      <c r="AT180">
        <v>13</v>
      </c>
      <c r="AU180">
        <v>15</v>
      </c>
      <c r="AV180" t="str" cm="1">
        <f t="array" ref="AV180">_xlfn.IFS(
AU180=0,"Recently Promoted",
AU180&lt;=3, "Normal",
TRUE, "Long Time No Promotion")</f>
        <v>Long Time No Promotion</v>
      </c>
      <c r="AW180">
        <v>7</v>
      </c>
      <c r="AX180">
        <f>IF(COUNTIF(L180:$L$1471,L180)&gt;1,1,0)</f>
        <v>0</v>
      </c>
      <c r="BA180">
        <f t="shared" si="21"/>
        <v>0</v>
      </c>
      <c r="BC180">
        <f t="shared" si="22"/>
        <v>0</v>
      </c>
      <c r="BE180">
        <f t="shared" si="16"/>
        <v>0</v>
      </c>
      <c r="BG180">
        <f t="shared" si="17"/>
        <v>0</v>
      </c>
      <c r="BI180">
        <f t="shared" si="18"/>
        <v>0</v>
      </c>
      <c r="BR180" t="str" cm="1">
        <f t="array" ref="BR180">_xlfn.IFS(
A180&lt;=25,"18-25",
A180&lt;=35,"26-35",
A180&lt;=45,"36-45",
A180&lt;=59,"46-59",
TRUE,"60+")</f>
        <v>46-59</v>
      </c>
      <c r="BX180" t="b">
        <f t="shared" si="19"/>
        <v>1</v>
      </c>
      <c r="BY180" t="b">
        <f t="shared" si="20"/>
        <v>1</v>
      </c>
      <c r="BZ180" t="b">
        <f t="shared" si="23"/>
        <v>1</v>
      </c>
      <c r="CA180">
        <f>IF(tblemployee[[#This Row],[Attrition]]="Yes",1,0)</f>
        <v>0</v>
      </c>
      <c r="CB180">
        <f>IF(tblemployee[[#This Row],[OverTime]]="Yes",1,0)</f>
        <v>0</v>
      </c>
    </row>
    <row r="181" spans="1:80" hidden="1">
      <c r="A181">
        <v>38</v>
      </c>
      <c r="B181" t="s">
        <v>43</v>
      </c>
      <c r="C181" t="s">
        <v>36</v>
      </c>
      <c r="D181">
        <v>1380</v>
      </c>
      <c r="E181" t="s">
        <v>45</v>
      </c>
      <c r="F181">
        <v>9</v>
      </c>
      <c r="G181" t="str" cm="1">
        <f t="array" ref="G181">_xlfn.IFS(
F181 &lt;= 10, "Near",
F181 &lt;= 20, "Far",
TRUE, "Very Far")</f>
        <v>Near</v>
      </c>
      <c r="H181">
        <v>2</v>
      </c>
      <c r="I181" t="str">
        <f>_xlfn.XLOOKUP(H181,Lookup!C:C,Lookup!D:D)</f>
        <v>College</v>
      </c>
      <c r="J181" t="s">
        <v>38</v>
      </c>
      <c r="K181">
        <v>1</v>
      </c>
      <c r="L181">
        <v>245</v>
      </c>
      <c r="M181">
        <v>3</v>
      </c>
      <c r="N181" t="str">
        <f>_xlfn.XLOOKUP(M181,Lookup!E:E,Lookup!F:F)</f>
        <v>High</v>
      </c>
      <c r="O181" t="s">
        <v>39</v>
      </c>
      <c r="P181">
        <v>75</v>
      </c>
      <c r="Q181">
        <v>3</v>
      </c>
      <c r="R181" t="str">
        <f>_xlfn.XLOOKUP(Q181,Lookup!G:G,Lookup!H:H)</f>
        <v>High</v>
      </c>
      <c r="S181">
        <v>1</v>
      </c>
      <c r="T181" s="7" t="str">
        <f>_xlfn.XLOOKUP(S181,Lookup!A:A,Lookup!B:B)</f>
        <v>Entry Level</v>
      </c>
      <c r="U181" t="s">
        <v>50</v>
      </c>
      <c r="V181">
        <v>4</v>
      </c>
      <c r="W181" t="str">
        <f>_xlfn.XLOOKUP(V181,Lookup!I:I,Lookup!J:J)</f>
        <v>Very High</v>
      </c>
      <c r="X181" t="s">
        <v>41</v>
      </c>
      <c r="Y181">
        <v>2288</v>
      </c>
      <c r="Z181" t="str" cm="1">
        <f t="array" ref="Z181">_xlfn.IFS(Y181&lt;3000,"Low",Y181&lt;7000,"Medium",TRUE,"High")</f>
        <v>Low</v>
      </c>
      <c r="AA181">
        <v>6319</v>
      </c>
      <c r="AB181">
        <v>1</v>
      </c>
      <c r="AC181" t="s">
        <v>42</v>
      </c>
      <c r="AD181" t="s">
        <v>43</v>
      </c>
      <c r="AE181">
        <v>12</v>
      </c>
      <c r="AF181">
        <v>3</v>
      </c>
      <c r="AG181" t="str">
        <f>_xlfn.XLOOKUP(AF181,Lookup!K:K,Lookup!L:L)</f>
        <v>Meet Expect</v>
      </c>
      <c r="AH181">
        <v>3</v>
      </c>
      <c r="AI181" t="str">
        <f>LOOKUP(AH181,Lookup!M:M,Lookup!N:N)</f>
        <v>High</v>
      </c>
      <c r="AJ181">
        <v>80</v>
      </c>
      <c r="AK181">
        <v>0</v>
      </c>
      <c r="AL181" t="str">
        <f>_xlfn.XLOOKUP(AK181,Lookup!O:O,Lookup!P:P)</f>
        <v>None</v>
      </c>
      <c r="AM181">
        <v>2</v>
      </c>
      <c r="AN181" t="str" cm="1">
        <f t="array" ref="AN181">_xlfn.IFS(
AM181&lt;=5,"0-5",
AM181&lt;=10,"6-10",
AM181&lt;=20,"11-20",
TRUE,"20+")</f>
        <v>0-5</v>
      </c>
      <c r="AO181">
        <v>3</v>
      </c>
      <c r="AP181">
        <v>3</v>
      </c>
      <c r="AQ181" t="str">
        <f>_xlfn.XLOOKUP(AP181,Lookup!Q:Q,Lookup!R:R)</f>
        <v>Better</v>
      </c>
      <c r="AR181">
        <v>2</v>
      </c>
      <c r="AS181" t="str" cm="1">
        <f t="array" ref="AS181">_xlfn.IFS(
AR181 &lt;=1,"New Employee",
AR181 &lt;=3, "Early Career",
AR181 &lt;=7, "Experienced",
TRUE, "Veteran")</f>
        <v>Early Career</v>
      </c>
      <c r="AT181">
        <v>2</v>
      </c>
      <c r="AU181">
        <v>2</v>
      </c>
      <c r="AV181" t="str" cm="1">
        <f t="array" ref="AV181">_xlfn.IFS(
AU181=0,"Recently Promoted",
AU181&lt;=3, "Normal",
TRUE, "Long Time No Promotion")</f>
        <v>Normal</v>
      </c>
      <c r="AW181">
        <v>1</v>
      </c>
      <c r="AX181">
        <f>IF(COUNTIF(L181:$L$1471,L181)&gt;1,1,0)</f>
        <v>0</v>
      </c>
      <c r="BA181">
        <f t="shared" si="21"/>
        <v>0</v>
      </c>
      <c r="BC181">
        <f t="shared" si="22"/>
        <v>0</v>
      </c>
      <c r="BE181">
        <f t="shared" si="16"/>
        <v>0</v>
      </c>
      <c r="BG181">
        <f t="shared" si="17"/>
        <v>0</v>
      </c>
      <c r="BI181">
        <f t="shared" si="18"/>
        <v>0</v>
      </c>
      <c r="BR181" t="str" cm="1">
        <f t="array" ref="BR181">_xlfn.IFS(
A181&lt;=25,"18-25",
A181&lt;=35,"26-35",
A181&lt;=45,"36-45",
A181&lt;=59,"46-59",
TRUE,"60+")</f>
        <v>36-45</v>
      </c>
      <c r="BX181" t="b">
        <f t="shared" si="19"/>
        <v>1</v>
      </c>
      <c r="BY181" t="b">
        <f t="shared" si="20"/>
        <v>1</v>
      </c>
      <c r="BZ181" t="b">
        <f t="shared" si="23"/>
        <v>1</v>
      </c>
      <c r="CA181">
        <f>IF(tblemployee[[#This Row],[Attrition]]="Yes",1,0)</f>
        <v>0</v>
      </c>
      <c r="CB181">
        <f>IF(tblemployee[[#This Row],[OverTime]]="Yes",1,0)</f>
        <v>0</v>
      </c>
    </row>
    <row r="182" spans="1:80" hidden="1">
      <c r="A182">
        <v>31</v>
      </c>
      <c r="B182" t="s">
        <v>43</v>
      </c>
      <c r="C182" t="s">
        <v>36</v>
      </c>
      <c r="D182">
        <v>140</v>
      </c>
      <c r="E182" t="s">
        <v>45</v>
      </c>
      <c r="F182">
        <v>12</v>
      </c>
      <c r="G182" t="str" cm="1">
        <f t="array" ref="G182">_xlfn.IFS(
F182 &lt;= 10, "Near",
F182 &lt;= 20, "Far",
TRUE, "Very Far")</f>
        <v>Far</v>
      </c>
      <c r="H182">
        <v>1</v>
      </c>
      <c r="I182" t="str">
        <f>_xlfn.XLOOKUP(H182,Lookup!C:C,Lookup!D:D)</f>
        <v>Below College</v>
      </c>
      <c r="J182" t="s">
        <v>51</v>
      </c>
      <c r="K182">
        <v>1</v>
      </c>
      <c r="L182">
        <v>246</v>
      </c>
      <c r="M182">
        <v>3</v>
      </c>
      <c r="N182" t="str">
        <f>_xlfn.XLOOKUP(M182,Lookup!E:E,Lookup!F:F)</f>
        <v>High</v>
      </c>
      <c r="O182" t="s">
        <v>39</v>
      </c>
      <c r="P182">
        <v>95</v>
      </c>
      <c r="Q182">
        <v>3</v>
      </c>
      <c r="R182" t="str">
        <f>_xlfn.XLOOKUP(Q182,Lookup!G:G,Lookup!H:H)</f>
        <v>High</v>
      </c>
      <c r="S182">
        <v>1</v>
      </c>
      <c r="T182" s="7" t="str">
        <f>_xlfn.XLOOKUP(S182,Lookup!A:A,Lookup!B:B)</f>
        <v>Entry Level</v>
      </c>
      <c r="U182" t="s">
        <v>47</v>
      </c>
      <c r="V182">
        <v>4</v>
      </c>
      <c r="W182" t="str">
        <f>_xlfn.XLOOKUP(V182,Lookup!I:I,Lookup!J:J)</f>
        <v>Very High</v>
      </c>
      <c r="X182" t="s">
        <v>48</v>
      </c>
      <c r="Y182">
        <v>3929</v>
      </c>
      <c r="Z182" t="str" cm="1">
        <f t="array" ref="Z182">_xlfn.IFS(Y182&lt;3000,"Low",Y182&lt;7000,"Medium",TRUE,"High")</f>
        <v>Medium</v>
      </c>
      <c r="AA182">
        <v>6984</v>
      </c>
      <c r="AB182">
        <v>8</v>
      </c>
      <c r="AC182" t="s">
        <v>42</v>
      </c>
      <c r="AD182" t="s">
        <v>35</v>
      </c>
      <c r="AE182">
        <v>23</v>
      </c>
      <c r="AF182">
        <v>4</v>
      </c>
      <c r="AG182" t="str">
        <f>_xlfn.XLOOKUP(AF182,Lookup!K:K,Lookup!L:L)</f>
        <v>Exceed Expect</v>
      </c>
      <c r="AH182">
        <v>3</v>
      </c>
      <c r="AI182" t="str">
        <f>LOOKUP(AH182,Lookup!M:M,Lookup!N:N)</f>
        <v>High</v>
      </c>
      <c r="AJ182">
        <v>80</v>
      </c>
      <c r="AK182">
        <v>1</v>
      </c>
      <c r="AL182" t="str">
        <f>_xlfn.XLOOKUP(AK182,Lookup!O:O,Lookup!P:P)</f>
        <v>Basic</v>
      </c>
      <c r="AM182">
        <v>7</v>
      </c>
      <c r="AN182" t="str" cm="1">
        <f t="array" ref="AN182">_xlfn.IFS(
AM182&lt;=5,"0-5",
AM182&lt;=10,"6-10",
AM182&lt;=20,"11-20",
TRUE,"20+")</f>
        <v>6-10</v>
      </c>
      <c r="AO182">
        <v>0</v>
      </c>
      <c r="AP182">
        <v>3</v>
      </c>
      <c r="AQ182" t="str">
        <f>_xlfn.XLOOKUP(AP182,Lookup!Q:Q,Lookup!R:R)</f>
        <v>Better</v>
      </c>
      <c r="AR182">
        <v>4</v>
      </c>
      <c r="AS182" t="str" cm="1">
        <f t="array" ref="AS182">_xlfn.IFS(
AR182 &lt;=1,"New Employee",
AR182 &lt;=3, "Early Career",
AR182 &lt;=7, "Experienced",
TRUE, "Veteran")</f>
        <v>Experienced</v>
      </c>
      <c r="AT182">
        <v>2</v>
      </c>
      <c r="AU182">
        <v>0</v>
      </c>
      <c r="AV182" t="str" cm="1">
        <f t="array" ref="AV182">_xlfn.IFS(
AU182=0,"Recently Promoted",
AU182&lt;=3, "Normal",
TRUE, "Long Time No Promotion")</f>
        <v>Recently Promoted</v>
      </c>
      <c r="AW182">
        <v>2</v>
      </c>
      <c r="AX182">
        <f>IF(COUNTIF(L182:$L$1471,L182)&gt;1,1,0)</f>
        <v>0</v>
      </c>
      <c r="BA182">
        <f t="shared" si="21"/>
        <v>0</v>
      </c>
      <c r="BC182">
        <f t="shared" si="22"/>
        <v>0</v>
      </c>
      <c r="BE182">
        <f t="shared" si="16"/>
        <v>0</v>
      </c>
      <c r="BG182">
        <f t="shared" si="17"/>
        <v>0</v>
      </c>
      <c r="BI182">
        <f t="shared" si="18"/>
        <v>0</v>
      </c>
      <c r="BR182" t="str" cm="1">
        <f t="array" ref="BR182">_xlfn.IFS(
A182&lt;=25,"18-25",
A182&lt;=35,"26-35",
A182&lt;=45,"36-45",
A182&lt;=59,"46-59",
TRUE,"60+")</f>
        <v>26-35</v>
      </c>
      <c r="BX182" t="b">
        <f t="shared" si="19"/>
        <v>1</v>
      </c>
      <c r="BY182" t="b">
        <f t="shared" si="20"/>
        <v>1</v>
      </c>
      <c r="BZ182" t="b">
        <f t="shared" si="23"/>
        <v>1</v>
      </c>
      <c r="CA182">
        <f>IF(tblemployee[[#This Row],[Attrition]]="Yes",1,0)</f>
        <v>0</v>
      </c>
      <c r="CB182">
        <f>IF(tblemployee[[#This Row],[OverTime]]="Yes",1,0)</f>
        <v>1</v>
      </c>
    </row>
    <row r="183" spans="1:80" hidden="1">
      <c r="A183">
        <v>34</v>
      </c>
      <c r="B183" t="s">
        <v>43</v>
      </c>
      <c r="C183" t="s">
        <v>36</v>
      </c>
      <c r="D183">
        <v>629</v>
      </c>
      <c r="E183" t="s">
        <v>45</v>
      </c>
      <c r="F183">
        <v>27</v>
      </c>
      <c r="G183" t="str" cm="1">
        <f t="array" ref="G183">_xlfn.IFS(
F183 &lt;= 10, "Near",
F183 &lt;= 20, "Far",
TRUE, "Very Far")</f>
        <v>Very Far</v>
      </c>
      <c r="H183">
        <v>2</v>
      </c>
      <c r="I183" t="str">
        <f>_xlfn.XLOOKUP(H183,Lookup!C:C,Lookup!D:D)</f>
        <v>College</v>
      </c>
      <c r="J183" t="s">
        <v>51</v>
      </c>
      <c r="K183">
        <v>1</v>
      </c>
      <c r="L183">
        <v>247</v>
      </c>
      <c r="M183">
        <v>4</v>
      </c>
      <c r="N183" t="str">
        <f>_xlfn.XLOOKUP(M183,Lookup!E:E,Lookup!F:F)</f>
        <v>Very High</v>
      </c>
      <c r="O183" t="s">
        <v>39</v>
      </c>
      <c r="P183">
        <v>95</v>
      </c>
      <c r="Q183">
        <v>3</v>
      </c>
      <c r="R183" t="str">
        <f>_xlfn.XLOOKUP(Q183,Lookup!G:G,Lookup!H:H)</f>
        <v>High</v>
      </c>
      <c r="S183">
        <v>1</v>
      </c>
      <c r="T183" s="7" t="str">
        <f>_xlfn.XLOOKUP(S183,Lookup!A:A,Lookup!B:B)</f>
        <v>Entry Level</v>
      </c>
      <c r="U183" t="s">
        <v>47</v>
      </c>
      <c r="V183">
        <v>2</v>
      </c>
      <c r="W183" t="str">
        <f>_xlfn.XLOOKUP(V183,Lookup!I:I,Lookup!J:J)</f>
        <v>Medium</v>
      </c>
      <c r="X183" t="s">
        <v>41</v>
      </c>
      <c r="Y183">
        <v>2311</v>
      </c>
      <c r="Z183" t="str" cm="1">
        <f t="array" ref="Z183">_xlfn.IFS(Y183&lt;3000,"Low",Y183&lt;7000,"Medium",TRUE,"High")</f>
        <v>Low</v>
      </c>
      <c r="AA183">
        <v>5711</v>
      </c>
      <c r="AB183">
        <v>2</v>
      </c>
      <c r="AC183" t="s">
        <v>42</v>
      </c>
      <c r="AD183" t="s">
        <v>43</v>
      </c>
      <c r="AE183">
        <v>15</v>
      </c>
      <c r="AF183">
        <v>3</v>
      </c>
      <c r="AG183" t="str">
        <f>_xlfn.XLOOKUP(AF183,Lookup!K:K,Lookup!L:L)</f>
        <v>Meet Expect</v>
      </c>
      <c r="AH183">
        <v>4</v>
      </c>
      <c r="AI183" t="str">
        <f>LOOKUP(AH183,Lookup!M:M,Lookup!N:N)</f>
        <v>Very High</v>
      </c>
      <c r="AJ183">
        <v>80</v>
      </c>
      <c r="AK183">
        <v>0</v>
      </c>
      <c r="AL183" t="str">
        <f>_xlfn.XLOOKUP(AK183,Lookup!O:O,Lookup!P:P)</f>
        <v>None</v>
      </c>
      <c r="AM183">
        <v>9</v>
      </c>
      <c r="AN183" t="str" cm="1">
        <f t="array" ref="AN183">_xlfn.IFS(
AM183&lt;=5,"0-5",
AM183&lt;=10,"6-10",
AM183&lt;=20,"11-20",
TRUE,"20+")</f>
        <v>6-10</v>
      </c>
      <c r="AO183">
        <v>3</v>
      </c>
      <c r="AP183">
        <v>3</v>
      </c>
      <c r="AQ183" t="str">
        <f>_xlfn.XLOOKUP(AP183,Lookup!Q:Q,Lookup!R:R)</f>
        <v>Better</v>
      </c>
      <c r="AR183">
        <v>3</v>
      </c>
      <c r="AS183" t="str" cm="1">
        <f t="array" ref="AS183">_xlfn.IFS(
AR183 &lt;=1,"New Employee",
AR183 &lt;=3, "Early Career",
AR183 &lt;=7, "Experienced",
TRUE, "Veteran")</f>
        <v>Early Career</v>
      </c>
      <c r="AT183">
        <v>2</v>
      </c>
      <c r="AU183">
        <v>1</v>
      </c>
      <c r="AV183" t="str" cm="1">
        <f t="array" ref="AV183">_xlfn.IFS(
AU183=0,"Recently Promoted",
AU183&lt;=3, "Normal",
TRUE, "Long Time No Promotion")</f>
        <v>Normal</v>
      </c>
      <c r="AW183">
        <v>2</v>
      </c>
      <c r="AX183">
        <f>IF(COUNTIF(L183:$L$1471,L183)&gt;1,1,0)</f>
        <v>0</v>
      </c>
      <c r="BA183">
        <f t="shared" si="21"/>
        <v>0</v>
      </c>
      <c r="BC183">
        <f t="shared" si="22"/>
        <v>0</v>
      </c>
      <c r="BE183">
        <f t="shared" si="16"/>
        <v>0</v>
      </c>
      <c r="BG183">
        <f t="shared" si="17"/>
        <v>0</v>
      </c>
      <c r="BI183">
        <f t="shared" si="18"/>
        <v>0</v>
      </c>
      <c r="BR183" t="str" cm="1">
        <f t="array" ref="BR183">_xlfn.IFS(
A183&lt;=25,"18-25",
A183&lt;=35,"26-35",
A183&lt;=45,"36-45",
A183&lt;=59,"46-59",
TRUE,"60+")</f>
        <v>26-35</v>
      </c>
      <c r="BX183" t="b">
        <f t="shared" si="19"/>
        <v>1</v>
      </c>
      <c r="BY183" t="b">
        <f t="shared" si="20"/>
        <v>1</v>
      </c>
      <c r="BZ183" t="b">
        <f t="shared" si="23"/>
        <v>1</v>
      </c>
      <c r="CA183">
        <f>IF(tblemployee[[#This Row],[Attrition]]="Yes",1,0)</f>
        <v>0</v>
      </c>
      <c r="CB183">
        <f>IF(tblemployee[[#This Row],[OverTime]]="Yes",1,0)</f>
        <v>0</v>
      </c>
    </row>
    <row r="184" spans="1:80" hidden="1">
      <c r="A184">
        <v>41</v>
      </c>
      <c r="B184" t="s">
        <v>35</v>
      </c>
      <c r="C184" t="s">
        <v>36</v>
      </c>
      <c r="D184">
        <v>1356</v>
      </c>
      <c r="E184" t="s">
        <v>37</v>
      </c>
      <c r="F184">
        <v>20</v>
      </c>
      <c r="G184" t="str" cm="1">
        <f t="array" ref="G184">_xlfn.IFS(
F184 &lt;= 10, "Near",
F184 &lt;= 20, "Far",
TRUE, "Very Far")</f>
        <v>Far</v>
      </c>
      <c r="H184">
        <v>2</v>
      </c>
      <c r="I184" t="str">
        <f>_xlfn.XLOOKUP(H184,Lookup!C:C,Lookup!D:D)</f>
        <v>College</v>
      </c>
      <c r="J184" t="s">
        <v>59</v>
      </c>
      <c r="K184">
        <v>1</v>
      </c>
      <c r="L184">
        <v>248</v>
      </c>
      <c r="M184">
        <v>2</v>
      </c>
      <c r="N184" t="str">
        <f>_xlfn.XLOOKUP(M184,Lookup!E:E,Lookup!F:F)</f>
        <v>Medium</v>
      </c>
      <c r="O184" t="s">
        <v>39</v>
      </c>
      <c r="P184">
        <v>70</v>
      </c>
      <c r="Q184">
        <v>3</v>
      </c>
      <c r="R184" t="str">
        <f>_xlfn.XLOOKUP(Q184,Lookup!G:G,Lookup!H:H)</f>
        <v>High</v>
      </c>
      <c r="S184">
        <v>1</v>
      </c>
      <c r="T184" s="7" t="str">
        <f>_xlfn.XLOOKUP(S184,Lookup!A:A,Lookup!B:B)</f>
        <v>Entry Level</v>
      </c>
      <c r="U184" t="s">
        <v>57</v>
      </c>
      <c r="V184">
        <v>2</v>
      </c>
      <c r="W184" t="str">
        <f>_xlfn.XLOOKUP(V184,Lookup!I:I,Lookup!J:J)</f>
        <v>Medium</v>
      </c>
      <c r="X184" t="s">
        <v>41</v>
      </c>
      <c r="Y184">
        <v>3140</v>
      </c>
      <c r="Z184" t="str" cm="1">
        <f t="array" ref="Z184">_xlfn.IFS(Y184&lt;3000,"Low",Y184&lt;7000,"Medium",TRUE,"High")</f>
        <v>Medium</v>
      </c>
      <c r="AA184">
        <v>21728</v>
      </c>
      <c r="AB184">
        <v>1</v>
      </c>
      <c r="AC184" t="s">
        <v>42</v>
      </c>
      <c r="AD184" t="s">
        <v>35</v>
      </c>
      <c r="AE184">
        <v>22</v>
      </c>
      <c r="AF184">
        <v>4</v>
      </c>
      <c r="AG184" t="str">
        <f>_xlfn.XLOOKUP(AF184,Lookup!K:K,Lookup!L:L)</f>
        <v>Exceed Expect</v>
      </c>
      <c r="AH184">
        <v>4</v>
      </c>
      <c r="AI184" t="str">
        <f>LOOKUP(AH184,Lookup!M:M,Lookup!N:N)</f>
        <v>Very High</v>
      </c>
      <c r="AJ184">
        <v>80</v>
      </c>
      <c r="AK184">
        <v>0</v>
      </c>
      <c r="AL184" t="str">
        <f>_xlfn.XLOOKUP(AK184,Lookup!O:O,Lookup!P:P)</f>
        <v>None</v>
      </c>
      <c r="AM184">
        <v>4</v>
      </c>
      <c r="AN184" t="str" cm="1">
        <f t="array" ref="AN184">_xlfn.IFS(
AM184&lt;=5,"0-5",
AM184&lt;=10,"6-10",
AM184&lt;=20,"11-20",
TRUE,"20+")</f>
        <v>0-5</v>
      </c>
      <c r="AO184">
        <v>5</v>
      </c>
      <c r="AP184">
        <v>2</v>
      </c>
      <c r="AQ184" t="str">
        <f>_xlfn.XLOOKUP(AP184,Lookup!Q:Q,Lookup!R:R)</f>
        <v>Good</v>
      </c>
      <c r="AR184">
        <v>4</v>
      </c>
      <c r="AS184" t="str" cm="1">
        <f t="array" ref="AS184">_xlfn.IFS(
AR184 &lt;=1,"New Employee",
AR184 &lt;=3, "Early Career",
AR184 &lt;=7, "Experienced",
TRUE, "Veteran")</f>
        <v>Experienced</v>
      </c>
      <c r="AT184">
        <v>3</v>
      </c>
      <c r="AU184">
        <v>0</v>
      </c>
      <c r="AV184" t="str" cm="1">
        <f t="array" ref="AV184">_xlfn.IFS(
AU184=0,"Recently Promoted",
AU184&lt;=3, "Normal",
TRUE, "Long Time No Promotion")</f>
        <v>Recently Promoted</v>
      </c>
      <c r="AW184">
        <v>2</v>
      </c>
      <c r="AX184">
        <f>IF(COUNTIF(L184:$L$1471,L184)&gt;1,1,0)</f>
        <v>0</v>
      </c>
      <c r="BA184">
        <f t="shared" si="21"/>
        <v>0</v>
      </c>
      <c r="BC184">
        <f t="shared" si="22"/>
        <v>0</v>
      </c>
      <c r="BE184">
        <f t="shared" si="16"/>
        <v>0</v>
      </c>
      <c r="BG184">
        <f t="shared" si="17"/>
        <v>0</v>
      </c>
      <c r="BI184">
        <f t="shared" si="18"/>
        <v>0</v>
      </c>
      <c r="BR184" t="str" cm="1">
        <f t="array" ref="BR184">_xlfn.IFS(
A184&lt;=25,"18-25",
A184&lt;=35,"26-35",
A184&lt;=45,"36-45",
A184&lt;=59,"46-59",
TRUE,"60+")</f>
        <v>36-45</v>
      </c>
      <c r="BX184" t="b">
        <f t="shared" si="19"/>
        <v>1</v>
      </c>
      <c r="BY184" t="b">
        <f t="shared" si="20"/>
        <v>1</v>
      </c>
      <c r="BZ184" t="b">
        <f t="shared" si="23"/>
        <v>1</v>
      </c>
      <c r="CA184">
        <f>IF(tblemployee[[#This Row],[Attrition]]="Yes",1,0)</f>
        <v>1</v>
      </c>
      <c r="CB184">
        <f>IF(tblemployee[[#This Row],[OverTime]]="Yes",1,0)</f>
        <v>1</v>
      </c>
    </row>
    <row r="185" spans="1:80" hidden="1">
      <c r="A185">
        <v>50</v>
      </c>
      <c r="B185" t="s">
        <v>43</v>
      </c>
      <c r="C185" t="s">
        <v>36</v>
      </c>
      <c r="D185">
        <v>328</v>
      </c>
      <c r="E185" t="s">
        <v>45</v>
      </c>
      <c r="F185">
        <v>1</v>
      </c>
      <c r="G185" t="str" cm="1">
        <f t="array" ref="G185">_xlfn.IFS(
F185 &lt;= 10, "Near",
F185 &lt;= 20, "Far",
TRUE, "Very Far")</f>
        <v>Near</v>
      </c>
      <c r="H185">
        <v>3</v>
      </c>
      <c r="I185" t="str">
        <f>_xlfn.XLOOKUP(H185,Lookup!C:C,Lookup!D:D)</f>
        <v>Bachelor</v>
      </c>
      <c r="J185" t="s">
        <v>51</v>
      </c>
      <c r="K185">
        <v>1</v>
      </c>
      <c r="L185">
        <v>249</v>
      </c>
      <c r="M185">
        <v>3</v>
      </c>
      <c r="N185" t="str">
        <f>_xlfn.XLOOKUP(M185,Lookup!E:E,Lookup!F:F)</f>
        <v>High</v>
      </c>
      <c r="O185" t="s">
        <v>46</v>
      </c>
      <c r="P185">
        <v>86</v>
      </c>
      <c r="Q185">
        <v>2</v>
      </c>
      <c r="R185" t="str">
        <f>_xlfn.XLOOKUP(Q185,Lookup!G:G,Lookup!H:H)</f>
        <v>Medium</v>
      </c>
      <c r="S185">
        <v>1</v>
      </c>
      <c r="T185" s="7" t="str">
        <f>_xlfn.XLOOKUP(S185,Lookup!A:A,Lookup!B:B)</f>
        <v>Entry Level</v>
      </c>
      <c r="U185" t="s">
        <v>50</v>
      </c>
      <c r="V185">
        <v>3</v>
      </c>
      <c r="W185" t="str">
        <f>_xlfn.XLOOKUP(V185,Lookup!I:I,Lookup!J:J)</f>
        <v>High</v>
      </c>
      <c r="X185" t="s">
        <v>48</v>
      </c>
      <c r="Y185">
        <v>3690</v>
      </c>
      <c r="Z185" t="str" cm="1">
        <f t="array" ref="Z185">_xlfn.IFS(Y185&lt;3000,"Low",Y185&lt;7000,"Medium",TRUE,"High")</f>
        <v>Medium</v>
      </c>
      <c r="AA185">
        <v>3425</v>
      </c>
      <c r="AB185">
        <v>2</v>
      </c>
      <c r="AC185" t="s">
        <v>42</v>
      </c>
      <c r="AD185" t="s">
        <v>43</v>
      </c>
      <c r="AE185">
        <v>15</v>
      </c>
      <c r="AF185">
        <v>3</v>
      </c>
      <c r="AG185" t="str">
        <f>_xlfn.XLOOKUP(AF185,Lookup!K:K,Lookup!L:L)</f>
        <v>Meet Expect</v>
      </c>
      <c r="AH185">
        <v>4</v>
      </c>
      <c r="AI185" t="str">
        <f>LOOKUP(AH185,Lookup!M:M,Lookup!N:N)</f>
        <v>Very High</v>
      </c>
      <c r="AJ185">
        <v>80</v>
      </c>
      <c r="AK185">
        <v>1</v>
      </c>
      <c r="AL185" t="str">
        <f>_xlfn.XLOOKUP(AK185,Lookup!O:O,Lookup!P:P)</f>
        <v>Basic</v>
      </c>
      <c r="AM185">
        <v>5</v>
      </c>
      <c r="AN185" t="str" cm="1">
        <f t="array" ref="AN185">_xlfn.IFS(
AM185&lt;=5,"0-5",
AM185&lt;=10,"6-10",
AM185&lt;=20,"11-20",
TRUE,"20+")</f>
        <v>0-5</v>
      </c>
      <c r="AO185">
        <v>2</v>
      </c>
      <c r="AP185">
        <v>2</v>
      </c>
      <c r="AQ185" t="str">
        <f>_xlfn.XLOOKUP(AP185,Lookup!Q:Q,Lookup!R:R)</f>
        <v>Good</v>
      </c>
      <c r="AR185">
        <v>3</v>
      </c>
      <c r="AS185" t="str" cm="1">
        <f t="array" ref="AS185">_xlfn.IFS(
AR185 &lt;=1,"New Employee",
AR185 &lt;=3, "Early Career",
AR185 &lt;=7, "Experienced",
TRUE, "Veteran")</f>
        <v>Early Career</v>
      </c>
      <c r="AT185">
        <v>2</v>
      </c>
      <c r="AU185">
        <v>0</v>
      </c>
      <c r="AV185" t="str" cm="1">
        <f t="array" ref="AV185">_xlfn.IFS(
AU185=0,"Recently Promoted",
AU185&lt;=3, "Normal",
TRUE, "Long Time No Promotion")</f>
        <v>Recently Promoted</v>
      </c>
      <c r="AW185">
        <v>2</v>
      </c>
      <c r="AX185">
        <f>IF(COUNTIF(L185:$L$1471,L185)&gt;1,1,0)</f>
        <v>0</v>
      </c>
      <c r="BA185">
        <f t="shared" si="21"/>
        <v>0</v>
      </c>
      <c r="BC185">
        <f t="shared" si="22"/>
        <v>0</v>
      </c>
      <c r="BE185">
        <f t="shared" si="16"/>
        <v>0</v>
      </c>
      <c r="BG185">
        <f t="shared" si="17"/>
        <v>0</v>
      </c>
      <c r="BI185">
        <f t="shared" si="18"/>
        <v>0</v>
      </c>
      <c r="BR185" t="str" cm="1">
        <f t="array" ref="BR185">_xlfn.IFS(
A185&lt;=25,"18-25",
A185&lt;=35,"26-35",
A185&lt;=45,"36-45",
A185&lt;=59,"46-59",
TRUE,"60+")</f>
        <v>46-59</v>
      </c>
      <c r="BX185" t="b">
        <f t="shared" si="19"/>
        <v>1</v>
      </c>
      <c r="BY185" t="b">
        <f t="shared" si="20"/>
        <v>1</v>
      </c>
      <c r="BZ185" t="b">
        <f t="shared" si="23"/>
        <v>1</v>
      </c>
      <c r="CA185">
        <f>IF(tblemployee[[#This Row],[Attrition]]="Yes",1,0)</f>
        <v>0</v>
      </c>
      <c r="CB185">
        <f>IF(tblemployee[[#This Row],[OverTime]]="Yes",1,0)</f>
        <v>0</v>
      </c>
    </row>
    <row r="186" spans="1:80" hidden="1">
      <c r="A186">
        <v>53</v>
      </c>
      <c r="B186" t="s">
        <v>43</v>
      </c>
      <c r="C186" t="s">
        <v>36</v>
      </c>
      <c r="D186">
        <v>1084</v>
      </c>
      <c r="E186" t="s">
        <v>45</v>
      </c>
      <c r="F186">
        <v>13</v>
      </c>
      <c r="G186" t="str" cm="1">
        <f t="array" ref="G186">_xlfn.IFS(
F186 &lt;= 10, "Near",
F186 &lt;= 20, "Far",
TRUE, "Very Far")</f>
        <v>Far</v>
      </c>
      <c r="H186">
        <v>2</v>
      </c>
      <c r="I186" t="str">
        <f>_xlfn.XLOOKUP(H186,Lookup!C:C,Lookup!D:D)</f>
        <v>College</v>
      </c>
      <c r="J186" t="s">
        <v>51</v>
      </c>
      <c r="K186">
        <v>1</v>
      </c>
      <c r="L186">
        <v>250</v>
      </c>
      <c r="M186">
        <v>4</v>
      </c>
      <c r="N186" t="str">
        <f>_xlfn.XLOOKUP(M186,Lookup!E:E,Lookup!F:F)</f>
        <v>Very High</v>
      </c>
      <c r="O186" t="s">
        <v>39</v>
      </c>
      <c r="P186">
        <v>57</v>
      </c>
      <c r="Q186">
        <v>4</v>
      </c>
      <c r="R186" t="str">
        <f>_xlfn.XLOOKUP(Q186,Lookup!G:G,Lookup!H:H)</f>
        <v>Very High</v>
      </c>
      <c r="S186">
        <v>2</v>
      </c>
      <c r="T186" s="7" t="str">
        <f>_xlfn.XLOOKUP(S186,Lookup!A:A,Lookup!B:B)</f>
        <v>Junior</v>
      </c>
      <c r="U186" t="s">
        <v>53</v>
      </c>
      <c r="V186">
        <v>1</v>
      </c>
      <c r="W186" t="str">
        <f>_xlfn.XLOOKUP(V186,Lookup!I:I,Lookup!J:J)</f>
        <v>Low</v>
      </c>
      <c r="X186" t="s">
        <v>52</v>
      </c>
      <c r="Y186">
        <v>4450</v>
      </c>
      <c r="Z186" t="str" cm="1">
        <f t="array" ref="Z186">_xlfn.IFS(Y186&lt;3000,"Low",Y186&lt;7000,"Medium",TRUE,"High")</f>
        <v>Medium</v>
      </c>
      <c r="AA186">
        <v>26250</v>
      </c>
      <c r="AB186">
        <v>1</v>
      </c>
      <c r="AC186" t="s">
        <v>42</v>
      </c>
      <c r="AD186" t="s">
        <v>43</v>
      </c>
      <c r="AE186">
        <v>11</v>
      </c>
      <c r="AF186">
        <v>3</v>
      </c>
      <c r="AG186" t="str">
        <f>_xlfn.XLOOKUP(AF186,Lookup!K:K,Lookup!L:L)</f>
        <v>Meet Expect</v>
      </c>
      <c r="AH186">
        <v>3</v>
      </c>
      <c r="AI186" t="str">
        <f>LOOKUP(AH186,Lookup!M:M,Lookup!N:N)</f>
        <v>High</v>
      </c>
      <c r="AJ186">
        <v>80</v>
      </c>
      <c r="AK186">
        <v>2</v>
      </c>
      <c r="AL186" t="str">
        <f>_xlfn.XLOOKUP(AK186,Lookup!O:O,Lookup!P:P)</f>
        <v>Medium</v>
      </c>
      <c r="AM186">
        <v>5</v>
      </c>
      <c r="AN186" t="str" cm="1">
        <f t="array" ref="AN186">_xlfn.IFS(
AM186&lt;=5,"0-5",
AM186&lt;=10,"6-10",
AM186&lt;=20,"11-20",
TRUE,"20+")</f>
        <v>0-5</v>
      </c>
      <c r="AO186">
        <v>3</v>
      </c>
      <c r="AP186">
        <v>3</v>
      </c>
      <c r="AQ186" t="str">
        <f>_xlfn.XLOOKUP(AP186,Lookup!Q:Q,Lookup!R:R)</f>
        <v>Better</v>
      </c>
      <c r="AR186">
        <v>4</v>
      </c>
      <c r="AS186" t="str" cm="1">
        <f t="array" ref="AS186">_xlfn.IFS(
AR186 &lt;=1,"New Employee",
AR186 &lt;=3, "Early Career",
AR186 &lt;=7, "Experienced",
TRUE, "Veteran")</f>
        <v>Experienced</v>
      </c>
      <c r="AT186">
        <v>2</v>
      </c>
      <c r="AU186">
        <v>1</v>
      </c>
      <c r="AV186" t="str" cm="1">
        <f t="array" ref="AV186">_xlfn.IFS(
AU186=0,"Recently Promoted",
AU186&lt;=3, "Normal",
TRUE, "Long Time No Promotion")</f>
        <v>Normal</v>
      </c>
      <c r="AW186">
        <v>3</v>
      </c>
      <c r="AX186">
        <f>IF(COUNTIF(L186:$L$1471,L186)&gt;1,1,0)</f>
        <v>0</v>
      </c>
      <c r="BA186">
        <f t="shared" si="21"/>
        <v>0</v>
      </c>
      <c r="BC186">
        <f t="shared" si="22"/>
        <v>0</v>
      </c>
      <c r="BE186">
        <f t="shared" si="16"/>
        <v>0</v>
      </c>
      <c r="BG186">
        <f t="shared" si="17"/>
        <v>0</v>
      </c>
      <c r="BI186">
        <f t="shared" si="18"/>
        <v>0</v>
      </c>
      <c r="BR186" t="str" cm="1">
        <f t="array" ref="BR186">_xlfn.IFS(
A186&lt;=25,"18-25",
A186&lt;=35,"26-35",
A186&lt;=45,"36-45",
A186&lt;=59,"46-59",
TRUE,"60+")</f>
        <v>46-59</v>
      </c>
      <c r="BX186" t="b">
        <f t="shared" si="19"/>
        <v>1</v>
      </c>
      <c r="BY186" t="b">
        <f t="shared" si="20"/>
        <v>1</v>
      </c>
      <c r="BZ186" t="b">
        <f t="shared" si="23"/>
        <v>1</v>
      </c>
      <c r="CA186">
        <f>IF(tblemployee[[#This Row],[Attrition]]="Yes",1,0)</f>
        <v>0</v>
      </c>
      <c r="CB186">
        <f>IF(tblemployee[[#This Row],[OverTime]]="Yes",1,0)</f>
        <v>0</v>
      </c>
    </row>
    <row r="187" spans="1:80" hidden="1">
      <c r="A187">
        <v>33</v>
      </c>
      <c r="B187" t="s">
        <v>43</v>
      </c>
      <c r="C187" t="s">
        <v>36</v>
      </c>
      <c r="D187">
        <v>931</v>
      </c>
      <c r="E187" t="s">
        <v>45</v>
      </c>
      <c r="F187">
        <v>14</v>
      </c>
      <c r="G187" t="str" cm="1">
        <f t="array" ref="G187">_xlfn.IFS(
F187 &lt;= 10, "Near",
F187 &lt;= 20, "Far",
TRUE, "Very Far")</f>
        <v>Far</v>
      </c>
      <c r="H187">
        <v>3</v>
      </c>
      <c r="I187" t="str">
        <f>_xlfn.XLOOKUP(H187,Lookup!C:C,Lookup!D:D)</f>
        <v>Bachelor</v>
      </c>
      <c r="J187" t="s">
        <v>51</v>
      </c>
      <c r="K187">
        <v>1</v>
      </c>
      <c r="L187">
        <v>252</v>
      </c>
      <c r="M187">
        <v>4</v>
      </c>
      <c r="N187" t="str">
        <f>_xlfn.XLOOKUP(M187,Lookup!E:E,Lookup!F:F)</f>
        <v>Very High</v>
      </c>
      <c r="O187" t="s">
        <v>39</v>
      </c>
      <c r="P187">
        <v>72</v>
      </c>
      <c r="Q187">
        <v>3</v>
      </c>
      <c r="R187" t="str">
        <f>_xlfn.XLOOKUP(Q187,Lookup!G:G,Lookup!H:H)</f>
        <v>High</v>
      </c>
      <c r="S187">
        <v>1</v>
      </c>
      <c r="T187" s="7" t="str">
        <f>_xlfn.XLOOKUP(S187,Lookup!A:A,Lookup!B:B)</f>
        <v>Entry Level</v>
      </c>
      <c r="U187" t="s">
        <v>47</v>
      </c>
      <c r="V187">
        <v>2</v>
      </c>
      <c r="W187" t="str">
        <f>_xlfn.XLOOKUP(V187,Lookup!I:I,Lookup!J:J)</f>
        <v>Medium</v>
      </c>
      <c r="X187" t="s">
        <v>48</v>
      </c>
      <c r="Y187">
        <v>2756</v>
      </c>
      <c r="Z187" t="str" cm="1">
        <f t="array" ref="Z187">_xlfn.IFS(Y187&lt;3000,"Low",Y187&lt;7000,"Medium",TRUE,"High")</f>
        <v>Low</v>
      </c>
      <c r="AA187">
        <v>4673</v>
      </c>
      <c r="AB187">
        <v>1</v>
      </c>
      <c r="AC187" t="s">
        <v>42</v>
      </c>
      <c r="AD187" t="s">
        <v>43</v>
      </c>
      <c r="AE187">
        <v>13</v>
      </c>
      <c r="AF187">
        <v>3</v>
      </c>
      <c r="AG187" t="str">
        <f>_xlfn.XLOOKUP(AF187,Lookup!K:K,Lookup!L:L)</f>
        <v>Meet Expect</v>
      </c>
      <c r="AH187">
        <v>4</v>
      </c>
      <c r="AI187" t="str">
        <f>LOOKUP(AH187,Lookup!M:M,Lookup!N:N)</f>
        <v>Very High</v>
      </c>
      <c r="AJ187">
        <v>80</v>
      </c>
      <c r="AK187">
        <v>1</v>
      </c>
      <c r="AL187" t="str">
        <f>_xlfn.XLOOKUP(AK187,Lookup!O:O,Lookup!P:P)</f>
        <v>Basic</v>
      </c>
      <c r="AM187">
        <v>8</v>
      </c>
      <c r="AN187" t="str" cm="1">
        <f t="array" ref="AN187">_xlfn.IFS(
AM187&lt;=5,"0-5",
AM187&lt;=10,"6-10",
AM187&lt;=20,"11-20",
TRUE,"20+")</f>
        <v>6-10</v>
      </c>
      <c r="AO187">
        <v>5</v>
      </c>
      <c r="AP187">
        <v>3</v>
      </c>
      <c r="AQ187" t="str">
        <f>_xlfn.XLOOKUP(AP187,Lookup!Q:Q,Lookup!R:R)</f>
        <v>Better</v>
      </c>
      <c r="AR187">
        <v>8</v>
      </c>
      <c r="AS187" t="str" cm="1">
        <f t="array" ref="AS187">_xlfn.IFS(
AR187 &lt;=1,"New Employee",
AR187 &lt;=3, "Early Career",
AR187 &lt;=7, "Experienced",
TRUE, "Veteran")</f>
        <v>Veteran</v>
      </c>
      <c r="AT187">
        <v>7</v>
      </c>
      <c r="AU187">
        <v>1</v>
      </c>
      <c r="AV187" t="str" cm="1">
        <f t="array" ref="AV187">_xlfn.IFS(
AU187=0,"Recently Promoted",
AU187&lt;=3, "Normal",
TRUE, "Long Time No Promotion")</f>
        <v>Normal</v>
      </c>
      <c r="AW187">
        <v>6</v>
      </c>
      <c r="AX187">
        <f>IF(COUNTIF(L187:$L$1471,L187)&gt;1,1,0)</f>
        <v>0</v>
      </c>
      <c r="BA187">
        <f t="shared" si="21"/>
        <v>0</v>
      </c>
      <c r="BC187">
        <f t="shared" si="22"/>
        <v>0</v>
      </c>
      <c r="BE187">
        <f t="shared" si="16"/>
        <v>0</v>
      </c>
      <c r="BG187">
        <f t="shared" si="17"/>
        <v>0</v>
      </c>
      <c r="BI187">
        <f t="shared" si="18"/>
        <v>0</v>
      </c>
      <c r="BR187" t="str" cm="1">
        <f t="array" ref="BR187">_xlfn.IFS(
A187&lt;=25,"18-25",
A187&lt;=35,"26-35",
A187&lt;=45,"36-45",
A187&lt;=59,"46-59",
TRUE,"60+")</f>
        <v>26-35</v>
      </c>
      <c r="BX187" t="b">
        <f t="shared" si="19"/>
        <v>1</v>
      </c>
      <c r="BY187" t="b">
        <f t="shared" si="20"/>
        <v>1</v>
      </c>
      <c r="BZ187" t="b">
        <f t="shared" si="23"/>
        <v>1</v>
      </c>
      <c r="CA187">
        <f>IF(tblemployee[[#This Row],[Attrition]]="Yes",1,0)</f>
        <v>0</v>
      </c>
      <c r="CB187">
        <f>IF(tblemployee[[#This Row],[OverTime]]="Yes",1,0)</f>
        <v>0</v>
      </c>
    </row>
    <row r="188" spans="1:80" hidden="1">
      <c r="A188">
        <v>40</v>
      </c>
      <c r="B188" t="s">
        <v>43</v>
      </c>
      <c r="C188" t="s">
        <v>36</v>
      </c>
      <c r="D188">
        <v>989</v>
      </c>
      <c r="E188" t="s">
        <v>45</v>
      </c>
      <c r="F188">
        <v>4</v>
      </c>
      <c r="G188" t="str" cm="1">
        <f t="array" ref="G188">_xlfn.IFS(
F188 &lt;= 10, "Near",
F188 &lt;= 20, "Far",
TRUE, "Very Far")</f>
        <v>Near</v>
      </c>
      <c r="H188">
        <v>1</v>
      </c>
      <c r="I188" t="str">
        <f>_xlfn.XLOOKUP(H188,Lookup!C:C,Lookup!D:D)</f>
        <v>Below College</v>
      </c>
      <c r="J188" t="s">
        <v>51</v>
      </c>
      <c r="K188">
        <v>1</v>
      </c>
      <c r="L188">
        <v>253</v>
      </c>
      <c r="M188">
        <v>4</v>
      </c>
      <c r="N188" t="str">
        <f>_xlfn.XLOOKUP(M188,Lookup!E:E,Lookup!F:F)</f>
        <v>Very High</v>
      </c>
      <c r="O188" t="s">
        <v>39</v>
      </c>
      <c r="P188">
        <v>46</v>
      </c>
      <c r="Q188">
        <v>3</v>
      </c>
      <c r="R188" t="str">
        <f>_xlfn.XLOOKUP(Q188,Lookup!G:G,Lookup!H:H)</f>
        <v>High</v>
      </c>
      <c r="S188">
        <v>5</v>
      </c>
      <c r="T188" s="7" t="str">
        <f>_xlfn.XLOOKUP(S188,Lookup!A:A,Lookup!B:B)</f>
        <v>Director</v>
      </c>
      <c r="U188" t="s">
        <v>56</v>
      </c>
      <c r="V188">
        <v>3</v>
      </c>
      <c r="W188" t="str">
        <f>_xlfn.XLOOKUP(V188,Lookup!I:I,Lookup!J:J)</f>
        <v>High</v>
      </c>
      <c r="X188" t="s">
        <v>48</v>
      </c>
      <c r="Y188">
        <v>19033</v>
      </c>
      <c r="Z188" t="str" cm="1">
        <f t="array" ref="Z188">_xlfn.IFS(Y188&lt;3000,"Low",Y188&lt;7000,"Medium",TRUE,"High")</f>
        <v>High</v>
      </c>
      <c r="AA188">
        <v>6499</v>
      </c>
      <c r="AB188">
        <v>1</v>
      </c>
      <c r="AC188" t="s">
        <v>42</v>
      </c>
      <c r="AD188" t="s">
        <v>43</v>
      </c>
      <c r="AE188">
        <v>14</v>
      </c>
      <c r="AF188">
        <v>3</v>
      </c>
      <c r="AG188" t="str">
        <f>_xlfn.XLOOKUP(AF188,Lookup!K:K,Lookup!L:L)</f>
        <v>Meet Expect</v>
      </c>
      <c r="AH188">
        <v>2</v>
      </c>
      <c r="AI188" t="str">
        <f>LOOKUP(AH188,Lookup!M:M,Lookup!N:N)</f>
        <v>Medium</v>
      </c>
      <c r="AJ188">
        <v>80</v>
      </c>
      <c r="AK188">
        <v>1</v>
      </c>
      <c r="AL188" t="str">
        <f>_xlfn.XLOOKUP(AK188,Lookup!O:O,Lookup!P:P)</f>
        <v>Basic</v>
      </c>
      <c r="AM188">
        <v>21</v>
      </c>
      <c r="AN188" t="str" cm="1">
        <f t="array" ref="AN188">_xlfn.IFS(
AM188&lt;=5,"0-5",
AM188&lt;=10,"6-10",
AM188&lt;=20,"11-20",
TRUE,"20+")</f>
        <v>20+</v>
      </c>
      <c r="AO188">
        <v>2</v>
      </c>
      <c r="AP188">
        <v>3</v>
      </c>
      <c r="AQ188" t="str">
        <f>_xlfn.XLOOKUP(AP188,Lookup!Q:Q,Lookup!R:R)</f>
        <v>Better</v>
      </c>
      <c r="AR188">
        <v>20</v>
      </c>
      <c r="AS188" t="str" cm="1">
        <f t="array" ref="AS188">_xlfn.IFS(
AR188 &lt;=1,"New Employee",
AR188 &lt;=3, "Early Career",
AR188 &lt;=7, "Experienced",
TRUE, "Veteran")</f>
        <v>Veteran</v>
      </c>
      <c r="AT188">
        <v>8</v>
      </c>
      <c r="AU188">
        <v>9</v>
      </c>
      <c r="AV188" t="str" cm="1">
        <f t="array" ref="AV188">_xlfn.IFS(
AU188=0,"Recently Promoted",
AU188&lt;=3, "Normal",
TRUE, "Long Time No Promotion")</f>
        <v>Long Time No Promotion</v>
      </c>
      <c r="AW188">
        <v>9</v>
      </c>
      <c r="AX188">
        <f>IF(COUNTIF(L188:$L$1471,L188)&gt;1,1,0)</f>
        <v>0</v>
      </c>
      <c r="BA188">
        <f t="shared" si="21"/>
        <v>0</v>
      </c>
      <c r="BC188">
        <f t="shared" si="22"/>
        <v>0</v>
      </c>
      <c r="BE188">
        <f t="shared" si="16"/>
        <v>0</v>
      </c>
      <c r="BG188">
        <f t="shared" si="17"/>
        <v>0</v>
      </c>
      <c r="BI188">
        <f t="shared" si="18"/>
        <v>0</v>
      </c>
      <c r="BR188" t="str" cm="1">
        <f t="array" ref="BR188">_xlfn.IFS(
A188&lt;=25,"18-25",
A188&lt;=35,"26-35",
A188&lt;=45,"36-45",
A188&lt;=59,"46-59",
TRUE,"60+")</f>
        <v>36-45</v>
      </c>
      <c r="BX188" t="b">
        <f t="shared" si="19"/>
        <v>1</v>
      </c>
      <c r="BY188" t="b">
        <f t="shared" si="20"/>
        <v>1</v>
      </c>
      <c r="BZ188" t="b">
        <f t="shared" si="23"/>
        <v>1</v>
      </c>
      <c r="CA188">
        <f>IF(tblemployee[[#This Row],[Attrition]]="Yes",1,0)</f>
        <v>0</v>
      </c>
      <c r="CB188">
        <f>IF(tblemployee[[#This Row],[OverTime]]="Yes",1,0)</f>
        <v>0</v>
      </c>
    </row>
    <row r="189" spans="1:80" hidden="1">
      <c r="A189">
        <v>55</v>
      </c>
      <c r="B189" t="s">
        <v>43</v>
      </c>
      <c r="C189" t="s">
        <v>36</v>
      </c>
      <c r="D189">
        <v>692</v>
      </c>
      <c r="E189" t="s">
        <v>45</v>
      </c>
      <c r="F189">
        <v>14</v>
      </c>
      <c r="G189" t="str" cm="1">
        <f t="array" ref="G189">_xlfn.IFS(
F189 &lt;= 10, "Near",
F189 &lt;= 20, "Far",
TRUE, "Very Far")</f>
        <v>Far</v>
      </c>
      <c r="H189">
        <v>4</v>
      </c>
      <c r="I189" t="str">
        <f>_xlfn.XLOOKUP(H189,Lookup!C:C,Lookup!D:D)</f>
        <v>Master</v>
      </c>
      <c r="J189" t="s">
        <v>51</v>
      </c>
      <c r="K189">
        <v>1</v>
      </c>
      <c r="L189">
        <v>254</v>
      </c>
      <c r="M189">
        <v>3</v>
      </c>
      <c r="N189" t="str">
        <f>_xlfn.XLOOKUP(M189,Lookup!E:E,Lookup!F:F)</f>
        <v>High</v>
      </c>
      <c r="O189" t="s">
        <v>46</v>
      </c>
      <c r="P189">
        <v>61</v>
      </c>
      <c r="Q189">
        <v>4</v>
      </c>
      <c r="R189" t="str">
        <f>_xlfn.XLOOKUP(Q189,Lookup!G:G,Lookup!H:H)</f>
        <v>Very High</v>
      </c>
      <c r="S189">
        <v>5</v>
      </c>
      <c r="T189" s="7" t="str">
        <f>_xlfn.XLOOKUP(S189,Lookup!A:A,Lookup!B:B)</f>
        <v>Director</v>
      </c>
      <c r="U189" t="s">
        <v>58</v>
      </c>
      <c r="V189">
        <v>2</v>
      </c>
      <c r="W189" t="str">
        <f>_xlfn.XLOOKUP(V189,Lookup!I:I,Lookup!J:J)</f>
        <v>Medium</v>
      </c>
      <c r="X189" t="s">
        <v>41</v>
      </c>
      <c r="Y189">
        <v>18722</v>
      </c>
      <c r="Z189" t="str" cm="1">
        <f t="array" ref="Z189">_xlfn.IFS(Y189&lt;3000,"Low",Y189&lt;7000,"Medium",TRUE,"High")</f>
        <v>High</v>
      </c>
      <c r="AA189">
        <v>13339</v>
      </c>
      <c r="AB189">
        <v>8</v>
      </c>
      <c r="AC189" t="s">
        <v>42</v>
      </c>
      <c r="AD189" t="s">
        <v>43</v>
      </c>
      <c r="AE189">
        <v>11</v>
      </c>
      <c r="AF189">
        <v>3</v>
      </c>
      <c r="AG189" t="str">
        <f>_xlfn.XLOOKUP(AF189,Lookup!K:K,Lookup!L:L)</f>
        <v>Meet Expect</v>
      </c>
      <c r="AH189">
        <v>4</v>
      </c>
      <c r="AI189" t="str">
        <f>LOOKUP(AH189,Lookup!M:M,Lookup!N:N)</f>
        <v>Very High</v>
      </c>
      <c r="AJ189">
        <v>80</v>
      </c>
      <c r="AK189">
        <v>0</v>
      </c>
      <c r="AL189" t="str">
        <f>_xlfn.XLOOKUP(AK189,Lookup!O:O,Lookup!P:P)</f>
        <v>None</v>
      </c>
      <c r="AM189">
        <v>36</v>
      </c>
      <c r="AN189" t="str" cm="1">
        <f t="array" ref="AN189">_xlfn.IFS(
AM189&lt;=5,"0-5",
AM189&lt;=10,"6-10",
AM189&lt;=20,"11-20",
TRUE,"20+")</f>
        <v>20+</v>
      </c>
      <c r="AO189">
        <v>3</v>
      </c>
      <c r="AP189">
        <v>3</v>
      </c>
      <c r="AQ189" t="str">
        <f>_xlfn.XLOOKUP(AP189,Lookup!Q:Q,Lookup!R:R)</f>
        <v>Better</v>
      </c>
      <c r="AR189">
        <v>24</v>
      </c>
      <c r="AS189" t="str" cm="1">
        <f t="array" ref="AS189">_xlfn.IFS(
AR189 &lt;=1,"New Employee",
AR189 &lt;=3, "Early Career",
AR189 &lt;=7, "Experienced",
TRUE, "Veteran")</f>
        <v>Veteran</v>
      </c>
      <c r="AT189">
        <v>15</v>
      </c>
      <c r="AU189">
        <v>2</v>
      </c>
      <c r="AV189" t="str" cm="1">
        <f t="array" ref="AV189">_xlfn.IFS(
AU189=0,"Recently Promoted",
AU189&lt;=3, "Normal",
TRUE, "Long Time No Promotion")</f>
        <v>Normal</v>
      </c>
      <c r="AW189">
        <v>15</v>
      </c>
      <c r="AX189">
        <f>IF(COUNTIF(L189:$L$1471,L189)&gt;1,1,0)</f>
        <v>0</v>
      </c>
      <c r="BA189">
        <f t="shared" si="21"/>
        <v>0</v>
      </c>
      <c r="BC189">
        <f t="shared" si="22"/>
        <v>0</v>
      </c>
      <c r="BE189">
        <f t="shared" si="16"/>
        <v>0</v>
      </c>
      <c r="BG189">
        <f t="shared" si="17"/>
        <v>0</v>
      </c>
      <c r="BI189">
        <f t="shared" si="18"/>
        <v>0</v>
      </c>
      <c r="BR189" t="str" cm="1">
        <f t="array" ref="BR189">_xlfn.IFS(
A189&lt;=25,"18-25",
A189&lt;=35,"26-35",
A189&lt;=45,"36-45",
A189&lt;=59,"46-59",
TRUE,"60+")</f>
        <v>46-59</v>
      </c>
      <c r="BX189" t="b">
        <f t="shared" si="19"/>
        <v>1</v>
      </c>
      <c r="BY189" t="b">
        <f t="shared" si="20"/>
        <v>1</v>
      </c>
      <c r="BZ189" t="b">
        <f t="shared" si="23"/>
        <v>1</v>
      </c>
      <c r="CA189">
        <f>IF(tblemployee[[#This Row],[Attrition]]="Yes",1,0)</f>
        <v>0</v>
      </c>
      <c r="CB189">
        <f>IF(tblemployee[[#This Row],[OverTime]]="Yes",1,0)</f>
        <v>0</v>
      </c>
    </row>
    <row r="190" spans="1:80" hidden="1">
      <c r="A190">
        <v>34</v>
      </c>
      <c r="B190" t="s">
        <v>43</v>
      </c>
      <c r="C190" t="s">
        <v>44</v>
      </c>
      <c r="D190">
        <v>1069</v>
      </c>
      <c r="E190" t="s">
        <v>45</v>
      </c>
      <c r="F190">
        <v>2</v>
      </c>
      <c r="G190" t="str" cm="1">
        <f t="array" ref="G190">_xlfn.IFS(
F190 &lt;= 10, "Near",
F190 &lt;= 20, "Far",
TRUE, "Very Far")</f>
        <v>Near</v>
      </c>
      <c r="H190">
        <v>1</v>
      </c>
      <c r="I190" t="str">
        <f>_xlfn.XLOOKUP(H190,Lookup!C:C,Lookup!D:D)</f>
        <v>Below College</v>
      </c>
      <c r="J190" t="s">
        <v>38</v>
      </c>
      <c r="K190">
        <v>1</v>
      </c>
      <c r="L190">
        <v>256</v>
      </c>
      <c r="M190">
        <v>4</v>
      </c>
      <c r="N190" t="str">
        <f>_xlfn.XLOOKUP(M190,Lookup!E:E,Lookup!F:F)</f>
        <v>Very High</v>
      </c>
      <c r="O190" t="s">
        <v>46</v>
      </c>
      <c r="P190">
        <v>45</v>
      </c>
      <c r="Q190">
        <v>2</v>
      </c>
      <c r="R190" t="str">
        <f>_xlfn.XLOOKUP(Q190,Lookup!G:G,Lookup!H:H)</f>
        <v>Medium</v>
      </c>
      <c r="S190">
        <v>2</v>
      </c>
      <c r="T190" s="7" t="str">
        <f>_xlfn.XLOOKUP(S190,Lookup!A:A,Lookup!B:B)</f>
        <v>Junior</v>
      </c>
      <c r="U190" t="s">
        <v>53</v>
      </c>
      <c r="V190">
        <v>3</v>
      </c>
      <c r="W190" t="str">
        <f>_xlfn.XLOOKUP(V190,Lookup!I:I,Lookup!J:J)</f>
        <v>High</v>
      </c>
      <c r="X190" t="s">
        <v>48</v>
      </c>
      <c r="Y190">
        <v>9547</v>
      </c>
      <c r="Z190" t="str" cm="1">
        <f t="array" ref="Z190">_xlfn.IFS(Y190&lt;3000,"Low",Y190&lt;7000,"Medium",TRUE,"High")</f>
        <v>High</v>
      </c>
      <c r="AA190">
        <v>14074</v>
      </c>
      <c r="AB190">
        <v>1</v>
      </c>
      <c r="AC190" t="s">
        <v>42</v>
      </c>
      <c r="AD190" t="s">
        <v>43</v>
      </c>
      <c r="AE190">
        <v>17</v>
      </c>
      <c r="AF190">
        <v>3</v>
      </c>
      <c r="AG190" t="str">
        <f>_xlfn.XLOOKUP(AF190,Lookup!K:K,Lookup!L:L)</f>
        <v>Meet Expect</v>
      </c>
      <c r="AH190">
        <v>3</v>
      </c>
      <c r="AI190" t="str">
        <f>LOOKUP(AH190,Lookup!M:M,Lookup!N:N)</f>
        <v>High</v>
      </c>
      <c r="AJ190">
        <v>80</v>
      </c>
      <c r="AK190">
        <v>0</v>
      </c>
      <c r="AL190" t="str">
        <f>_xlfn.XLOOKUP(AK190,Lookup!O:O,Lookup!P:P)</f>
        <v>None</v>
      </c>
      <c r="AM190">
        <v>10</v>
      </c>
      <c r="AN190" t="str" cm="1">
        <f t="array" ref="AN190">_xlfn.IFS(
AM190&lt;=5,"0-5",
AM190&lt;=10,"6-10",
AM190&lt;=20,"11-20",
TRUE,"20+")</f>
        <v>6-10</v>
      </c>
      <c r="AO190">
        <v>2</v>
      </c>
      <c r="AP190">
        <v>2</v>
      </c>
      <c r="AQ190" t="str">
        <f>_xlfn.XLOOKUP(AP190,Lookup!Q:Q,Lookup!R:R)</f>
        <v>Good</v>
      </c>
      <c r="AR190">
        <v>10</v>
      </c>
      <c r="AS190" t="str" cm="1">
        <f t="array" ref="AS190">_xlfn.IFS(
AR190 &lt;=1,"New Employee",
AR190 &lt;=3, "Early Career",
AR190 &lt;=7, "Experienced",
TRUE, "Veteran")</f>
        <v>Veteran</v>
      </c>
      <c r="AT190">
        <v>9</v>
      </c>
      <c r="AU190">
        <v>1</v>
      </c>
      <c r="AV190" t="str" cm="1">
        <f t="array" ref="AV190">_xlfn.IFS(
AU190=0,"Recently Promoted",
AU190&lt;=3, "Normal",
TRUE, "Long Time No Promotion")</f>
        <v>Normal</v>
      </c>
      <c r="AW190">
        <v>9</v>
      </c>
      <c r="AX190">
        <f>IF(COUNTIF(L190:$L$1471,L190)&gt;1,1,0)</f>
        <v>0</v>
      </c>
      <c r="BA190">
        <f t="shared" si="21"/>
        <v>0</v>
      </c>
      <c r="BC190">
        <f t="shared" si="22"/>
        <v>0</v>
      </c>
      <c r="BE190">
        <f t="shared" si="16"/>
        <v>0</v>
      </c>
      <c r="BG190">
        <f t="shared" si="17"/>
        <v>0</v>
      </c>
      <c r="BI190">
        <f t="shared" si="18"/>
        <v>0</v>
      </c>
      <c r="BR190" t="str" cm="1">
        <f t="array" ref="BR190">_xlfn.IFS(
A190&lt;=25,"18-25",
A190&lt;=35,"26-35",
A190&lt;=45,"36-45",
A190&lt;=59,"46-59",
TRUE,"60+")</f>
        <v>26-35</v>
      </c>
      <c r="BX190" t="b">
        <f t="shared" si="19"/>
        <v>1</v>
      </c>
      <c r="BY190" t="b">
        <f t="shared" si="20"/>
        <v>1</v>
      </c>
      <c r="BZ190" t="b">
        <f t="shared" si="23"/>
        <v>1</v>
      </c>
      <c r="CA190">
        <f>IF(tblemployee[[#This Row],[Attrition]]="Yes",1,0)</f>
        <v>0</v>
      </c>
      <c r="CB190">
        <f>IF(tblemployee[[#This Row],[OverTime]]="Yes",1,0)</f>
        <v>0</v>
      </c>
    </row>
    <row r="191" spans="1:80" hidden="1">
      <c r="A191">
        <v>51</v>
      </c>
      <c r="B191" t="s">
        <v>43</v>
      </c>
      <c r="C191" t="s">
        <v>36</v>
      </c>
      <c r="D191">
        <v>313</v>
      </c>
      <c r="E191" t="s">
        <v>45</v>
      </c>
      <c r="F191">
        <v>3</v>
      </c>
      <c r="G191" t="str" cm="1">
        <f t="array" ref="G191">_xlfn.IFS(
F191 &lt;= 10, "Near",
F191 &lt;= 20, "Far",
TRUE, "Very Far")</f>
        <v>Near</v>
      </c>
      <c r="H191">
        <v>3</v>
      </c>
      <c r="I191" t="str">
        <f>_xlfn.XLOOKUP(H191,Lookup!C:C,Lookup!D:D)</f>
        <v>Bachelor</v>
      </c>
      <c r="J191" t="s">
        <v>51</v>
      </c>
      <c r="K191">
        <v>1</v>
      </c>
      <c r="L191">
        <v>258</v>
      </c>
      <c r="M191">
        <v>4</v>
      </c>
      <c r="N191" t="str">
        <f>_xlfn.XLOOKUP(M191,Lookup!E:E,Lookup!F:F)</f>
        <v>Very High</v>
      </c>
      <c r="O191" t="s">
        <v>39</v>
      </c>
      <c r="P191">
        <v>98</v>
      </c>
      <c r="Q191">
        <v>3</v>
      </c>
      <c r="R191" t="str">
        <f>_xlfn.XLOOKUP(Q191,Lookup!G:G,Lookup!H:H)</f>
        <v>High</v>
      </c>
      <c r="S191">
        <v>4</v>
      </c>
      <c r="T191" s="7" t="str">
        <f>_xlfn.XLOOKUP(S191,Lookup!A:A,Lookup!B:B)</f>
        <v>Manager</v>
      </c>
      <c r="U191" t="s">
        <v>54</v>
      </c>
      <c r="V191">
        <v>2</v>
      </c>
      <c r="W191" t="str">
        <f>_xlfn.XLOOKUP(V191,Lookup!I:I,Lookup!J:J)</f>
        <v>Medium</v>
      </c>
      <c r="X191" t="s">
        <v>41</v>
      </c>
      <c r="Y191">
        <v>13734</v>
      </c>
      <c r="Z191" t="str" cm="1">
        <f t="array" ref="Z191">_xlfn.IFS(Y191&lt;3000,"Low",Y191&lt;7000,"Medium",TRUE,"High")</f>
        <v>High</v>
      </c>
      <c r="AA191">
        <v>7192</v>
      </c>
      <c r="AB191">
        <v>3</v>
      </c>
      <c r="AC191" t="s">
        <v>42</v>
      </c>
      <c r="AD191" t="s">
        <v>43</v>
      </c>
      <c r="AE191">
        <v>18</v>
      </c>
      <c r="AF191">
        <v>3</v>
      </c>
      <c r="AG191" t="str">
        <f>_xlfn.XLOOKUP(AF191,Lookup!K:K,Lookup!L:L)</f>
        <v>Meet Expect</v>
      </c>
      <c r="AH191">
        <v>3</v>
      </c>
      <c r="AI191" t="str">
        <f>LOOKUP(AH191,Lookup!M:M,Lookup!N:N)</f>
        <v>High</v>
      </c>
      <c r="AJ191">
        <v>80</v>
      </c>
      <c r="AK191">
        <v>0</v>
      </c>
      <c r="AL191" t="str">
        <f>_xlfn.XLOOKUP(AK191,Lookup!O:O,Lookup!P:P)</f>
        <v>None</v>
      </c>
      <c r="AM191">
        <v>21</v>
      </c>
      <c r="AN191" t="str" cm="1">
        <f t="array" ref="AN191">_xlfn.IFS(
AM191&lt;=5,"0-5",
AM191&lt;=10,"6-10",
AM191&lt;=20,"11-20",
TRUE,"20+")</f>
        <v>20+</v>
      </c>
      <c r="AO191">
        <v>6</v>
      </c>
      <c r="AP191">
        <v>3</v>
      </c>
      <c r="AQ191" t="str">
        <f>_xlfn.XLOOKUP(AP191,Lookup!Q:Q,Lookup!R:R)</f>
        <v>Better</v>
      </c>
      <c r="AR191">
        <v>7</v>
      </c>
      <c r="AS191" t="str" cm="1">
        <f t="array" ref="AS191">_xlfn.IFS(
AR191 &lt;=1,"New Employee",
AR191 &lt;=3, "Early Career",
AR191 &lt;=7, "Experienced",
TRUE, "Veteran")</f>
        <v>Experienced</v>
      </c>
      <c r="AT191">
        <v>7</v>
      </c>
      <c r="AU191">
        <v>1</v>
      </c>
      <c r="AV191" t="str" cm="1">
        <f t="array" ref="AV191">_xlfn.IFS(
AU191=0,"Recently Promoted",
AU191&lt;=3, "Normal",
TRUE, "Long Time No Promotion")</f>
        <v>Normal</v>
      </c>
      <c r="AW191">
        <v>0</v>
      </c>
      <c r="AX191">
        <f>IF(COUNTIF(L191:$L$1471,L191)&gt;1,1,0)</f>
        <v>0</v>
      </c>
      <c r="BA191">
        <f t="shared" si="21"/>
        <v>0</v>
      </c>
      <c r="BC191">
        <f t="shared" si="22"/>
        <v>0</v>
      </c>
      <c r="BE191">
        <f t="shared" si="16"/>
        <v>0</v>
      </c>
      <c r="BG191">
        <f t="shared" si="17"/>
        <v>0</v>
      </c>
      <c r="BI191">
        <f t="shared" si="18"/>
        <v>0</v>
      </c>
      <c r="BR191" t="str" cm="1">
        <f t="array" ref="BR191">_xlfn.IFS(
A191&lt;=25,"18-25",
A191&lt;=35,"26-35",
A191&lt;=45,"36-45",
A191&lt;=59,"46-59",
TRUE,"60+")</f>
        <v>46-59</v>
      </c>
      <c r="BX191" t="b">
        <f t="shared" si="19"/>
        <v>1</v>
      </c>
      <c r="BY191" t="b">
        <f t="shared" si="20"/>
        <v>1</v>
      </c>
      <c r="BZ191" t="b">
        <f t="shared" si="23"/>
        <v>1</v>
      </c>
      <c r="CA191">
        <f>IF(tblemployee[[#This Row],[Attrition]]="Yes",1,0)</f>
        <v>0</v>
      </c>
      <c r="CB191">
        <f>IF(tblemployee[[#This Row],[OverTime]]="Yes",1,0)</f>
        <v>0</v>
      </c>
    </row>
    <row r="192" spans="1:80" hidden="1">
      <c r="A192">
        <v>52</v>
      </c>
      <c r="B192" t="s">
        <v>43</v>
      </c>
      <c r="C192" t="s">
        <v>36</v>
      </c>
      <c r="D192">
        <v>699</v>
      </c>
      <c r="E192" t="s">
        <v>45</v>
      </c>
      <c r="F192">
        <v>1</v>
      </c>
      <c r="G192" t="str" cm="1">
        <f t="array" ref="G192">_xlfn.IFS(
F192 &lt;= 10, "Near",
F192 &lt;= 20, "Far",
TRUE, "Very Far")</f>
        <v>Near</v>
      </c>
      <c r="H192">
        <v>4</v>
      </c>
      <c r="I192" t="str">
        <f>_xlfn.XLOOKUP(H192,Lookup!C:C,Lookup!D:D)</f>
        <v>Master</v>
      </c>
      <c r="J192" t="s">
        <v>38</v>
      </c>
      <c r="K192">
        <v>1</v>
      </c>
      <c r="L192">
        <v>259</v>
      </c>
      <c r="M192">
        <v>3</v>
      </c>
      <c r="N192" t="str">
        <f>_xlfn.XLOOKUP(M192,Lookup!E:E,Lookup!F:F)</f>
        <v>High</v>
      </c>
      <c r="O192" t="s">
        <v>46</v>
      </c>
      <c r="P192">
        <v>65</v>
      </c>
      <c r="Q192">
        <v>2</v>
      </c>
      <c r="R192" t="str">
        <f>_xlfn.XLOOKUP(Q192,Lookup!G:G,Lookup!H:H)</f>
        <v>Medium</v>
      </c>
      <c r="S192">
        <v>5</v>
      </c>
      <c r="T192" s="7" t="str">
        <f>_xlfn.XLOOKUP(S192,Lookup!A:A,Lookup!B:B)</f>
        <v>Director</v>
      </c>
      <c r="U192" t="s">
        <v>56</v>
      </c>
      <c r="V192">
        <v>3</v>
      </c>
      <c r="W192" t="str">
        <f>_xlfn.XLOOKUP(V192,Lookup!I:I,Lookup!J:J)</f>
        <v>High</v>
      </c>
      <c r="X192" t="s">
        <v>48</v>
      </c>
      <c r="Y192">
        <v>19999</v>
      </c>
      <c r="Z192" t="str" cm="1">
        <f t="array" ref="Z192">_xlfn.IFS(Y192&lt;3000,"Low",Y192&lt;7000,"Medium",TRUE,"High")</f>
        <v>High</v>
      </c>
      <c r="AA192">
        <v>5678</v>
      </c>
      <c r="AB192">
        <v>0</v>
      </c>
      <c r="AC192" t="s">
        <v>42</v>
      </c>
      <c r="AD192" t="s">
        <v>43</v>
      </c>
      <c r="AE192">
        <v>14</v>
      </c>
      <c r="AF192">
        <v>3</v>
      </c>
      <c r="AG192" t="str">
        <f>_xlfn.XLOOKUP(AF192,Lookup!K:K,Lookup!L:L)</f>
        <v>Meet Expect</v>
      </c>
      <c r="AH192">
        <v>1</v>
      </c>
      <c r="AI192" t="str">
        <f>LOOKUP(AH192,Lookup!M:M,Lookup!N:N)</f>
        <v>Low</v>
      </c>
      <c r="AJ192">
        <v>80</v>
      </c>
      <c r="AK192">
        <v>1</v>
      </c>
      <c r="AL192" t="str">
        <f>_xlfn.XLOOKUP(AK192,Lookup!O:O,Lookup!P:P)</f>
        <v>Basic</v>
      </c>
      <c r="AM192">
        <v>34</v>
      </c>
      <c r="AN192" t="str" cm="1">
        <f t="array" ref="AN192">_xlfn.IFS(
AM192&lt;=5,"0-5",
AM192&lt;=10,"6-10",
AM192&lt;=20,"11-20",
TRUE,"20+")</f>
        <v>20+</v>
      </c>
      <c r="AO192">
        <v>5</v>
      </c>
      <c r="AP192">
        <v>3</v>
      </c>
      <c r="AQ192" t="str">
        <f>_xlfn.XLOOKUP(AP192,Lookup!Q:Q,Lookup!R:R)</f>
        <v>Better</v>
      </c>
      <c r="AR192">
        <v>33</v>
      </c>
      <c r="AS192" t="str" cm="1">
        <f t="array" ref="AS192">_xlfn.IFS(
AR192 &lt;=1,"New Employee",
AR192 &lt;=3, "Early Career",
AR192 &lt;=7, "Experienced",
TRUE, "Veteran")</f>
        <v>Veteran</v>
      </c>
      <c r="AT192">
        <v>18</v>
      </c>
      <c r="AU192">
        <v>11</v>
      </c>
      <c r="AV192" t="str" cm="1">
        <f t="array" ref="AV192">_xlfn.IFS(
AU192=0,"Recently Promoted",
AU192&lt;=3, "Normal",
TRUE, "Long Time No Promotion")</f>
        <v>Long Time No Promotion</v>
      </c>
      <c r="AW192">
        <v>9</v>
      </c>
      <c r="AX192">
        <f>IF(COUNTIF(L192:$L$1471,L192)&gt;1,1,0)</f>
        <v>0</v>
      </c>
      <c r="BA192">
        <f t="shared" si="21"/>
        <v>0</v>
      </c>
      <c r="BC192">
        <f t="shared" si="22"/>
        <v>0</v>
      </c>
      <c r="BE192">
        <f t="shared" si="16"/>
        <v>0</v>
      </c>
      <c r="BG192">
        <f t="shared" si="17"/>
        <v>0</v>
      </c>
      <c r="BI192">
        <f t="shared" si="18"/>
        <v>0</v>
      </c>
      <c r="BR192" t="str" cm="1">
        <f t="array" ref="BR192">_xlfn.IFS(
A192&lt;=25,"18-25",
A192&lt;=35,"26-35",
A192&lt;=45,"36-45",
A192&lt;=59,"46-59",
TRUE,"60+")</f>
        <v>46-59</v>
      </c>
      <c r="BX192" t="b">
        <f t="shared" si="19"/>
        <v>1</v>
      </c>
      <c r="BY192" t="b">
        <f t="shared" si="20"/>
        <v>1</v>
      </c>
      <c r="BZ192" t="b">
        <f t="shared" si="23"/>
        <v>1</v>
      </c>
      <c r="CA192">
        <f>IF(tblemployee[[#This Row],[Attrition]]="Yes",1,0)</f>
        <v>0</v>
      </c>
      <c r="CB192">
        <f>IF(tblemployee[[#This Row],[OverTime]]="Yes",1,0)</f>
        <v>0</v>
      </c>
    </row>
    <row r="193" spans="1:80" hidden="1">
      <c r="A193">
        <v>27</v>
      </c>
      <c r="B193" t="s">
        <v>43</v>
      </c>
      <c r="C193" t="s">
        <v>36</v>
      </c>
      <c r="D193">
        <v>894</v>
      </c>
      <c r="E193" t="s">
        <v>45</v>
      </c>
      <c r="F193">
        <v>9</v>
      </c>
      <c r="G193" t="str" cm="1">
        <f t="array" ref="G193">_xlfn.IFS(
F193 &lt;= 10, "Near",
F193 &lt;= 20, "Far",
TRUE, "Very Far")</f>
        <v>Near</v>
      </c>
      <c r="H193">
        <v>3</v>
      </c>
      <c r="I193" t="str">
        <f>_xlfn.XLOOKUP(H193,Lookup!C:C,Lookup!D:D)</f>
        <v>Bachelor</v>
      </c>
      <c r="J193" t="s">
        <v>51</v>
      </c>
      <c r="K193">
        <v>1</v>
      </c>
      <c r="L193">
        <v>260</v>
      </c>
      <c r="M193">
        <v>4</v>
      </c>
      <c r="N193" t="str">
        <f>_xlfn.XLOOKUP(M193,Lookup!E:E,Lookup!F:F)</f>
        <v>Very High</v>
      </c>
      <c r="O193" t="s">
        <v>39</v>
      </c>
      <c r="P193">
        <v>99</v>
      </c>
      <c r="Q193">
        <v>3</v>
      </c>
      <c r="R193" t="str">
        <f>_xlfn.XLOOKUP(Q193,Lookup!G:G,Lookup!H:H)</f>
        <v>High</v>
      </c>
      <c r="S193">
        <v>1</v>
      </c>
      <c r="T193" s="7" t="str">
        <f>_xlfn.XLOOKUP(S193,Lookup!A:A,Lookup!B:B)</f>
        <v>Entry Level</v>
      </c>
      <c r="U193" t="s">
        <v>47</v>
      </c>
      <c r="V193">
        <v>2</v>
      </c>
      <c r="W193" t="str">
        <f>_xlfn.XLOOKUP(V193,Lookup!I:I,Lookup!J:J)</f>
        <v>Medium</v>
      </c>
      <c r="X193" t="s">
        <v>41</v>
      </c>
      <c r="Y193">
        <v>2279</v>
      </c>
      <c r="Z193" t="str" cm="1">
        <f t="array" ref="Z193">_xlfn.IFS(Y193&lt;3000,"Low",Y193&lt;7000,"Medium",TRUE,"High")</f>
        <v>Low</v>
      </c>
      <c r="AA193">
        <v>11781</v>
      </c>
      <c r="AB193">
        <v>1</v>
      </c>
      <c r="AC193" t="s">
        <v>42</v>
      </c>
      <c r="AD193" t="s">
        <v>43</v>
      </c>
      <c r="AE193">
        <v>16</v>
      </c>
      <c r="AF193">
        <v>3</v>
      </c>
      <c r="AG193" t="str">
        <f>_xlfn.XLOOKUP(AF193,Lookup!K:K,Lookup!L:L)</f>
        <v>Meet Expect</v>
      </c>
      <c r="AH193">
        <v>4</v>
      </c>
      <c r="AI193" t="str">
        <f>LOOKUP(AH193,Lookup!M:M,Lookup!N:N)</f>
        <v>Very High</v>
      </c>
      <c r="AJ193">
        <v>80</v>
      </c>
      <c r="AK193">
        <v>0</v>
      </c>
      <c r="AL193" t="str">
        <f>_xlfn.XLOOKUP(AK193,Lookup!O:O,Lookup!P:P)</f>
        <v>None</v>
      </c>
      <c r="AM193">
        <v>7</v>
      </c>
      <c r="AN193" t="str" cm="1">
        <f t="array" ref="AN193">_xlfn.IFS(
AM193&lt;=5,"0-5",
AM193&lt;=10,"6-10",
AM193&lt;=20,"11-20",
TRUE,"20+")</f>
        <v>6-10</v>
      </c>
      <c r="AO193">
        <v>2</v>
      </c>
      <c r="AP193">
        <v>2</v>
      </c>
      <c r="AQ193" t="str">
        <f>_xlfn.XLOOKUP(AP193,Lookup!Q:Q,Lookup!R:R)</f>
        <v>Good</v>
      </c>
      <c r="AR193">
        <v>7</v>
      </c>
      <c r="AS193" t="str" cm="1">
        <f t="array" ref="AS193">_xlfn.IFS(
AR193 &lt;=1,"New Employee",
AR193 &lt;=3, "Early Career",
AR193 &lt;=7, "Experienced",
TRUE, "Veteran")</f>
        <v>Experienced</v>
      </c>
      <c r="AT193">
        <v>7</v>
      </c>
      <c r="AU193">
        <v>0</v>
      </c>
      <c r="AV193" t="str" cm="1">
        <f t="array" ref="AV193">_xlfn.IFS(
AU193=0,"Recently Promoted",
AU193&lt;=3, "Normal",
TRUE, "Long Time No Promotion")</f>
        <v>Recently Promoted</v>
      </c>
      <c r="AW193">
        <v>3</v>
      </c>
      <c r="AX193">
        <f>IF(COUNTIF(L193:$L$1471,L193)&gt;1,1,0)</f>
        <v>0</v>
      </c>
      <c r="BA193">
        <f t="shared" si="21"/>
        <v>0</v>
      </c>
      <c r="BC193">
        <f t="shared" si="22"/>
        <v>0</v>
      </c>
      <c r="BE193">
        <f t="shared" si="16"/>
        <v>0</v>
      </c>
      <c r="BG193">
        <f t="shared" si="17"/>
        <v>0</v>
      </c>
      <c r="BI193">
        <f t="shared" si="18"/>
        <v>0</v>
      </c>
      <c r="BR193" t="str" cm="1">
        <f t="array" ref="BR193">_xlfn.IFS(
A193&lt;=25,"18-25",
A193&lt;=35,"26-35",
A193&lt;=45,"36-45",
A193&lt;=59,"46-59",
TRUE,"60+")</f>
        <v>26-35</v>
      </c>
      <c r="BX193" t="b">
        <f t="shared" si="19"/>
        <v>1</v>
      </c>
      <c r="BY193" t="b">
        <f t="shared" si="20"/>
        <v>1</v>
      </c>
      <c r="BZ193" t="b">
        <f t="shared" si="23"/>
        <v>1</v>
      </c>
      <c r="CA193">
        <f>IF(tblemployee[[#This Row],[Attrition]]="Yes",1,0)</f>
        <v>0</v>
      </c>
      <c r="CB193">
        <f>IF(tblemployee[[#This Row],[OverTime]]="Yes",1,0)</f>
        <v>0</v>
      </c>
    </row>
    <row r="194" spans="1:80" hidden="1">
      <c r="A194">
        <v>35</v>
      </c>
      <c r="B194" t="s">
        <v>35</v>
      </c>
      <c r="C194" t="s">
        <v>36</v>
      </c>
      <c r="D194">
        <v>556</v>
      </c>
      <c r="E194" t="s">
        <v>45</v>
      </c>
      <c r="F194">
        <v>23</v>
      </c>
      <c r="G194" t="str" cm="1">
        <f t="array" ref="G194">_xlfn.IFS(
F194 &lt;= 10, "Near",
F194 &lt;= 20, "Far",
TRUE, "Very Far")</f>
        <v>Very Far</v>
      </c>
      <c r="H194">
        <v>2</v>
      </c>
      <c r="I194" t="str">
        <f>_xlfn.XLOOKUP(H194,Lookup!C:C,Lookup!D:D)</f>
        <v>College</v>
      </c>
      <c r="J194" t="s">
        <v>38</v>
      </c>
      <c r="K194">
        <v>1</v>
      </c>
      <c r="L194">
        <v>261</v>
      </c>
      <c r="M194">
        <v>2</v>
      </c>
      <c r="N194" t="str">
        <f>_xlfn.XLOOKUP(M194,Lookup!E:E,Lookup!F:F)</f>
        <v>Medium</v>
      </c>
      <c r="O194" t="s">
        <v>46</v>
      </c>
      <c r="P194">
        <v>50</v>
      </c>
      <c r="Q194">
        <v>2</v>
      </c>
      <c r="R194" t="str">
        <f>_xlfn.XLOOKUP(Q194,Lookup!G:G,Lookup!H:H)</f>
        <v>Medium</v>
      </c>
      <c r="S194">
        <v>2</v>
      </c>
      <c r="T194" s="7" t="str">
        <f>_xlfn.XLOOKUP(S194,Lookup!A:A,Lookup!B:B)</f>
        <v>Junior</v>
      </c>
      <c r="U194" t="s">
        <v>53</v>
      </c>
      <c r="V194">
        <v>3</v>
      </c>
      <c r="W194" t="str">
        <f>_xlfn.XLOOKUP(V194,Lookup!I:I,Lookup!J:J)</f>
        <v>High</v>
      </c>
      <c r="X194" t="s">
        <v>48</v>
      </c>
      <c r="Y194">
        <v>5916</v>
      </c>
      <c r="Z194" t="str" cm="1">
        <f t="array" ref="Z194">_xlfn.IFS(Y194&lt;3000,"Low",Y194&lt;7000,"Medium",TRUE,"High")</f>
        <v>Medium</v>
      </c>
      <c r="AA194">
        <v>15497</v>
      </c>
      <c r="AB194">
        <v>3</v>
      </c>
      <c r="AC194" t="s">
        <v>42</v>
      </c>
      <c r="AD194" t="s">
        <v>35</v>
      </c>
      <c r="AE194">
        <v>13</v>
      </c>
      <c r="AF194">
        <v>3</v>
      </c>
      <c r="AG194" t="str">
        <f>_xlfn.XLOOKUP(AF194,Lookup!K:K,Lookup!L:L)</f>
        <v>Meet Expect</v>
      </c>
      <c r="AH194">
        <v>1</v>
      </c>
      <c r="AI194" t="str">
        <f>LOOKUP(AH194,Lookup!M:M,Lookup!N:N)</f>
        <v>Low</v>
      </c>
      <c r="AJ194">
        <v>80</v>
      </c>
      <c r="AK194">
        <v>0</v>
      </c>
      <c r="AL194" t="str">
        <f>_xlfn.XLOOKUP(AK194,Lookup!O:O,Lookup!P:P)</f>
        <v>None</v>
      </c>
      <c r="AM194">
        <v>8</v>
      </c>
      <c r="AN194" t="str" cm="1">
        <f t="array" ref="AN194">_xlfn.IFS(
AM194&lt;=5,"0-5",
AM194&lt;=10,"6-10",
AM194&lt;=20,"11-20",
TRUE,"20+")</f>
        <v>6-10</v>
      </c>
      <c r="AO194">
        <v>1</v>
      </c>
      <c r="AP194">
        <v>3</v>
      </c>
      <c r="AQ194" t="str">
        <f>_xlfn.XLOOKUP(AP194,Lookup!Q:Q,Lookup!R:R)</f>
        <v>Better</v>
      </c>
      <c r="AR194">
        <v>1</v>
      </c>
      <c r="AS194" t="str" cm="1">
        <f t="array" ref="AS194">_xlfn.IFS(
AR194 &lt;=1,"New Employee",
AR194 &lt;=3, "Early Career",
AR194 &lt;=7, "Experienced",
TRUE, "Veteran")</f>
        <v>New Employee</v>
      </c>
      <c r="AT194">
        <v>0</v>
      </c>
      <c r="AU194">
        <v>0</v>
      </c>
      <c r="AV194" t="str" cm="1">
        <f t="array" ref="AV194">_xlfn.IFS(
AU194=0,"Recently Promoted",
AU194&lt;=3, "Normal",
TRUE, "Long Time No Promotion")</f>
        <v>Recently Promoted</v>
      </c>
      <c r="AW194">
        <v>1</v>
      </c>
      <c r="AX194">
        <f>IF(COUNTIF(L194:$L$1471,L194)&gt;1,1,0)</f>
        <v>0</v>
      </c>
      <c r="BA194">
        <f t="shared" si="21"/>
        <v>0</v>
      </c>
      <c r="BC194">
        <f t="shared" si="22"/>
        <v>0</v>
      </c>
      <c r="BE194">
        <f t="shared" ref="BE194:BE257" si="24">IF(BD194=J194,1,0)</f>
        <v>0</v>
      </c>
      <c r="BG194">
        <f t="shared" ref="BG194:BG257" si="25">IF(BF194=E194,1,0)</f>
        <v>0</v>
      </c>
      <c r="BI194">
        <f t="shared" ref="BI194:BI257" si="26">IF(C194=BH194,1,0)</f>
        <v>0</v>
      </c>
      <c r="BR194" t="str" cm="1">
        <f t="array" ref="BR194">_xlfn.IFS(
A194&lt;=25,"18-25",
A194&lt;=35,"26-35",
A194&lt;=45,"36-45",
A194&lt;=59,"46-59",
TRUE,"60+")</f>
        <v>26-35</v>
      </c>
      <c r="BX194" t="b">
        <f t="shared" ref="BX194:BX257" si="27">AND(ISNUMBER(A194),ISNUMBER(D194),ISNUMBER(A194),ISNUMBER(F194),ISNUMBER(H194),ISNUMBER(K194),ISNUMBER(L194),ISNUMBER(M194),ISNUMBER(P194),ISNUMBER(Q194),ISNUMBER(S194),ISNUMBER(V194),ISNUMBER(Y194),ISNUMBER(AA194),ISNUMBER(AB194))</f>
        <v>1</v>
      </c>
      <c r="BY194" t="b">
        <f t="shared" ref="BY194:BY257" si="28">AND(ISNUMBER(A194),ISNUMBER(D194),ISNUMBER(A194),ISNUMBER(F194),ISNUMBER(H194),ISNUMBER(K194),ISNUMBER(L194),ISNUMBER(M194),ISNUMBER(P194),ISNUMBER(Q194),ISNUMBER(S194),ISNUMBER(V194),ISNUMBER(Y194),ISNUMBER(AA194),ISNUMBER(AB194))&gt;0</f>
        <v>1</v>
      </c>
      <c r="BZ194" t="b">
        <f t="shared" si="23"/>
        <v>1</v>
      </c>
      <c r="CA194">
        <f>IF(tblemployee[[#This Row],[Attrition]]="Yes",1,0)</f>
        <v>1</v>
      </c>
      <c r="CB194">
        <f>IF(tblemployee[[#This Row],[OverTime]]="Yes",1,0)</f>
        <v>1</v>
      </c>
    </row>
    <row r="195" spans="1:80" hidden="1">
      <c r="A195">
        <v>43</v>
      </c>
      <c r="B195" t="s">
        <v>43</v>
      </c>
      <c r="C195" t="s">
        <v>55</v>
      </c>
      <c r="D195">
        <v>1344</v>
      </c>
      <c r="E195" t="s">
        <v>45</v>
      </c>
      <c r="F195">
        <v>7</v>
      </c>
      <c r="G195" t="str" cm="1">
        <f t="array" ref="G195">_xlfn.IFS(
F195 &lt;= 10, "Near",
F195 &lt;= 20, "Far",
TRUE, "Very Far")</f>
        <v>Near</v>
      </c>
      <c r="H195">
        <v>3</v>
      </c>
      <c r="I195" t="str">
        <f>_xlfn.XLOOKUP(H195,Lookup!C:C,Lookup!D:D)</f>
        <v>Bachelor</v>
      </c>
      <c r="J195" t="s">
        <v>51</v>
      </c>
      <c r="K195">
        <v>1</v>
      </c>
      <c r="L195">
        <v>262</v>
      </c>
      <c r="M195">
        <v>4</v>
      </c>
      <c r="N195" t="str">
        <f>_xlfn.XLOOKUP(M195,Lookup!E:E,Lookup!F:F)</f>
        <v>Very High</v>
      </c>
      <c r="O195" t="s">
        <v>46</v>
      </c>
      <c r="P195">
        <v>37</v>
      </c>
      <c r="Q195">
        <v>4</v>
      </c>
      <c r="R195" t="str">
        <f>_xlfn.XLOOKUP(Q195,Lookup!G:G,Lookup!H:H)</f>
        <v>Very High</v>
      </c>
      <c r="S195">
        <v>1</v>
      </c>
      <c r="T195" s="7" t="str">
        <f>_xlfn.XLOOKUP(S195,Lookup!A:A,Lookup!B:B)</f>
        <v>Entry Level</v>
      </c>
      <c r="U195" t="s">
        <v>47</v>
      </c>
      <c r="V195">
        <v>4</v>
      </c>
      <c r="W195" t="str">
        <f>_xlfn.XLOOKUP(V195,Lookup!I:I,Lookup!J:J)</f>
        <v>Very High</v>
      </c>
      <c r="X195" t="s">
        <v>52</v>
      </c>
      <c r="Y195">
        <v>2089</v>
      </c>
      <c r="Z195" t="str" cm="1">
        <f t="array" ref="Z195">_xlfn.IFS(Y195&lt;3000,"Low",Y195&lt;7000,"Medium",TRUE,"High")</f>
        <v>Low</v>
      </c>
      <c r="AA195">
        <v>5228</v>
      </c>
      <c r="AB195">
        <v>4</v>
      </c>
      <c r="AC195" t="s">
        <v>42</v>
      </c>
      <c r="AD195" t="s">
        <v>43</v>
      </c>
      <c r="AE195">
        <v>14</v>
      </c>
      <c r="AF195">
        <v>3</v>
      </c>
      <c r="AG195" t="str">
        <f>_xlfn.XLOOKUP(AF195,Lookup!K:K,Lookup!L:L)</f>
        <v>Meet Expect</v>
      </c>
      <c r="AH195">
        <v>4</v>
      </c>
      <c r="AI195" t="str">
        <f>LOOKUP(AH195,Lookup!M:M,Lookup!N:N)</f>
        <v>Very High</v>
      </c>
      <c r="AJ195">
        <v>80</v>
      </c>
      <c r="AK195">
        <v>3</v>
      </c>
      <c r="AL195" t="str">
        <f>_xlfn.XLOOKUP(AK195,Lookup!O:O,Lookup!P:P)</f>
        <v>High</v>
      </c>
      <c r="AM195">
        <v>7</v>
      </c>
      <c r="AN195" t="str" cm="1">
        <f t="array" ref="AN195">_xlfn.IFS(
AM195&lt;=5,"0-5",
AM195&lt;=10,"6-10",
AM195&lt;=20,"11-20",
TRUE,"20+")</f>
        <v>6-10</v>
      </c>
      <c r="AO195">
        <v>3</v>
      </c>
      <c r="AP195">
        <v>4</v>
      </c>
      <c r="AQ195" t="str">
        <f>_xlfn.XLOOKUP(AP195,Lookup!Q:Q,Lookup!R:R)</f>
        <v>Best</v>
      </c>
      <c r="AR195">
        <v>5</v>
      </c>
      <c r="AS195" t="str" cm="1">
        <f t="array" ref="AS195">_xlfn.IFS(
AR195 &lt;=1,"New Employee",
AR195 &lt;=3, "Early Career",
AR195 &lt;=7, "Experienced",
TRUE, "Veteran")</f>
        <v>Experienced</v>
      </c>
      <c r="AT195">
        <v>4</v>
      </c>
      <c r="AU195">
        <v>2</v>
      </c>
      <c r="AV195" t="str" cm="1">
        <f t="array" ref="AV195">_xlfn.IFS(
AU195=0,"Recently Promoted",
AU195&lt;=3, "Normal",
TRUE, "Long Time No Promotion")</f>
        <v>Normal</v>
      </c>
      <c r="AW195">
        <v>2</v>
      </c>
      <c r="AX195">
        <f>IF(COUNTIF(L195:$L$1471,L195)&gt;1,1,0)</f>
        <v>0</v>
      </c>
      <c r="BA195">
        <f t="shared" ref="BA195:BA258" si="29">IF(AZ195=X195,1,0)</f>
        <v>0</v>
      </c>
      <c r="BC195">
        <f t="shared" ref="BC195:BC258" si="30">IF(U195=BB195,1,0)</f>
        <v>0</v>
      </c>
      <c r="BE195">
        <f t="shared" si="24"/>
        <v>0</v>
      </c>
      <c r="BG195">
        <f t="shared" si="25"/>
        <v>0</v>
      </c>
      <c r="BI195">
        <f t="shared" si="26"/>
        <v>0</v>
      </c>
      <c r="BR195" t="str" cm="1">
        <f t="array" ref="BR195">_xlfn.IFS(
A195&lt;=25,"18-25",
A195&lt;=35,"26-35",
A195&lt;=45,"36-45",
A195&lt;=59,"46-59",
TRUE,"60+")</f>
        <v>36-45</v>
      </c>
      <c r="BX195" t="b">
        <f t="shared" si="27"/>
        <v>1</v>
      </c>
      <c r="BY195" t="b">
        <f t="shared" si="28"/>
        <v>1</v>
      </c>
      <c r="BZ195" t="b">
        <f t="shared" ref="BZ195:BZ258" si="31">COUNT(AE195:AW195)&gt;0</f>
        <v>1</v>
      </c>
      <c r="CA195">
        <f>IF(tblemployee[[#This Row],[Attrition]]="Yes",1,0)</f>
        <v>0</v>
      </c>
      <c r="CB195">
        <f>IF(tblemployee[[#This Row],[OverTime]]="Yes",1,0)</f>
        <v>0</v>
      </c>
    </row>
    <row r="196" spans="1:80" hidden="1">
      <c r="A196">
        <v>45</v>
      </c>
      <c r="B196" t="s">
        <v>43</v>
      </c>
      <c r="C196" t="s">
        <v>55</v>
      </c>
      <c r="D196">
        <v>1195</v>
      </c>
      <c r="E196" t="s">
        <v>45</v>
      </c>
      <c r="F196">
        <v>2</v>
      </c>
      <c r="G196" t="str" cm="1">
        <f t="array" ref="G196">_xlfn.IFS(
F196 &lt;= 10, "Near",
F196 &lt;= 20, "Far",
TRUE, "Very Far")</f>
        <v>Near</v>
      </c>
      <c r="H196">
        <v>2</v>
      </c>
      <c r="I196" t="str">
        <f>_xlfn.XLOOKUP(H196,Lookup!C:C,Lookup!D:D)</f>
        <v>College</v>
      </c>
      <c r="J196" t="s">
        <v>51</v>
      </c>
      <c r="K196">
        <v>1</v>
      </c>
      <c r="L196">
        <v>264</v>
      </c>
      <c r="M196">
        <v>1</v>
      </c>
      <c r="N196" t="str">
        <f>_xlfn.XLOOKUP(M196,Lookup!E:E,Lookup!F:F)</f>
        <v>Low</v>
      </c>
      <c r="O196" t="s">
        <v>46</v>
      </c>
      <c r="P196">
        <v>65</v>
      </c>
      <c r="Q196">
        <v>2</v>
      </c>
      <c r="R196" t="str">
        <f>_xlfn.XLOOKUP(Q196,Lookup!G:G,Lookup!H:H)</f>
        <v>Medium</v>
      </c>
      <c r="S196">
        <v>4</v>
      </c>
      <c r="T196" s="7" t="str">
        <f>_xlfn.XLOOKUP(S196,Lookup!A:A,Lookup!B:B)</f>
        <v>Manager</v>
      </c>
      <c r="U196" t="s">
        <v>56</v>
      </c>
      <c r="V196">
        <v>4</v>
      </c>
      <c r="W196" t="str">
        <f>_xlfn.XLOOKUP(V196,Lookup!I:I,Lookup!J:J)</f>
        <v>Very High</v>
      </c>
      <c r="X196" t="s">
        <v>48</v>
      </c>
      <c r="Y196">
        <v>16792</v>
      </c>
      <c r="Z196" t="str" cm="1">
        <f t="array" ref="Z196">_xlfn.IFS(Y196&lt;3000,"Low",Y196&lt;7000,"Medium",TRUE,"High")</f>
        <v>High</v>
      </c>
      <c r="AA196">
        <v>20462</v>
      </c>
      <c r="AB196">
        <v>9</v>
      </c>
      <c r="AC196" t="s">
        <v>42</v>
      </c>
      <c r="AD196" t="s">
        <v>43</v>
      </c>
      <c r="AE196">
        <v>23</v>
      </c>
      <c r="AF196">
        <v>4</v>
      </c>
      <c r="AG196" t="str">
        <f>_xlfn.XLOOKUP(AF196,Lookup!K:K,Lookup!L:L)</f>
        <v>Exceed Expect</v>
      </c>
      <c r="AH196">
        <v>4</v>
      </c>
      <c r="AI196" t="str">
        <f>LOOKUP(AH196,Lookup!M:M,Lookup!N:N)</f>
        <v>Very High</v>
      </c>
      <c r="AJ196">
        <v>80</v>
      </c>
      <c r="AK196">
        <v>1</v>
      </c>
      <c r="AL196" t="str">
        <f>_xlfn.XLOOKUP(AK196,Lookup!O:O,Lookup!P:P)</f>
        <v>Basic</v>
      </c>
      <c r="AM196">
        <v>22</v>
      </c>
      <c r="AN196" t="str" cm="1">
        <f t="array" ref="AN196">_xlfn.IFS(
AM196&lt;=5,"0-5",
AM196&lt;=10,"6-10",
AM196&lt;=20,"11-20",
TRUE,"20+")</f>
        <v>20+</v>
      </c>
      <c r="AO196">
        <v>1</v>
      </c>
      <c r="AP196">
        <v>3</v>
      </c>
      <c r="AQ196" t="str">
        <f>_xlfn.XLOOKUP(AP196,Lookup!Q:Q,Lookup!R:R)</f>
        <v>Better</v>
      </c>
      <c r="AR196">
        <v>20</v>
      </c>
      <c r="AS196" t="str" cm="1">
        <f t="array" ref="AS196">_xlfn.IFS(
AR196 &lt;=1,"New Employee",
AR196 &lt;=3, "Early Career",
AR196 &lt;=7, "Experienced",
TRUE, "Veteran")</f>
        <v>Veteran</v>
      </c>
      <c r="AT196">
        <v>8</v>
      </c>
      <c r="AU196">
        <v>11</v>
      </c>
      <c r="AV196" t="str" cm="1">
        <f t="array" ref="AV196">_xlfn.IFS(
AU196=0,"Recently Promoted",
AU196&lt;=3, "Normal",
TRUE, "Long Time No Promotion")</f>
        <v>Long Time No Promotion</v>
      </c>
      <c r="AW196">
        <v>8</v>
      </c>
      <c r="AX196">
        <f>IF(COUNTIF(L196:$L$1471,L196)&gt;1,1,0)</f>
        <v>0</v>
      </c>
      <c r="BA196">
        <f t="shared" si="29"/>
        <v>0</v>
      </c>
      <c r="BC196">
        <f t="shared" si="30"/>
        <v>0</v>
      </c>
      <c r="BE196">
        <f t="shared" si="24"/>
        <v>0</v>
      </c>
      <c r="BG196">
        <f t="shared" si="25"/>
        <v>0</v>
      </c>
      <c r="BI196">
        <f t="shared" si="26"/>
        <v>0</v>
      </c>
      <c r="BR196" t="str" cm="1">
        <f t="array" ref="BR196">_xlfn.IFS(
A196&lt;=25,"18-25",
A196&lt;=35,"26-35",
A196&lt;=45,"36-45",
A196&lt;=59,"46-59",
TRUE,"60+")</f>
        <v>36-45</v>
      </c>
      <c r="BX196" t="b">
        <f t="shared" si="27"/>
        <v>1</v>
      </c>
      <c r="BY196" t="b">
        <f t="shared" si="28"/>
        <v>1</v>
      </c>
      <c r="BZ196" t="b">
        <f t="shared" si="31"/>
        <v>1</v>
      </c>
      <c r="CA196">
        <f>IF(tblemployee[[#This Row],[Attrition]]="Yes",1,0)</f>
        <v>0</v>
      </c>
      <c r="CB196">
        <f>IF(tblemployee[[#This Row],[OverTime]]="Yes",1,0)</f>
        <v>0</v>
      </c>
    </row>
    <row r="197" spans="1:80" hidden="1">
      <c r="A197">
        <v>37</v>
      </c>
      <c r="B197" t="s">
        <v>43</v>
      </c>
      <c r="C197" t="s">
        <v>36</v>
      </c>
      <c r="D197">
        <v>290</v>
      </c>
      <c r="E197" t="s">
        <v>45</v>
      </c>
      <c r="F197">
        <v>21</v>
      </c>
      <c r="G197" t="str" cm="1">
        <f t="array" ref="G197">_xlfn.IFS(
F197 &lt;= 10, "Near",
F197 &lt;= 20, "Far",
TRUE, "Very Far")</f>
        <v>Very Far</v>
      </c>
      <c r="H197">
        <v>3</v>
      </c>
      <c r="I197" t="str">
        <f>_xlfn.XLOOKUP(H197,Lookup!C:C,Lookup!D:D)</f>
        <v>Bachelor</v>
      </c>
      <c r="J197" t="s">
        <v>38</v>
      </c>
      <c r="K197">
        <v>1</v>
      </c>
      <c r="L197">
        <v>267</v>
      </c>
      <c r="M197">
        <v>2</v>
      </c>
      <c r="N197" t="str">
        <f>_xlfn.XLOOKUP(M197,Lookup!E:E,Lookup!F:F)</f>
        <v>Medium</v>
      </c>
      <c r="O197" t="s">
        <v>46</v>
      </c>
      <c r="P197">
        <v>65</v>
      </c>
      <c r="Q197">
        <v>4</v>
      </c>
      <c r="R197" t="str">
        <f>_xlfn.XLOOKUP(Q197,Lookup!G:G,Lookup!H:H)</f>
        <v>Very High</v>
      </c>
      <c r="S197">
        <v>1</v>
      </c>
      <c r="T197" s="7" t="str">
        <f>_xlfn.XLOOKUP(S197,Lookup!A:A,Lookup!B:B)</f>
        <v>Entry Level</v>
      </c>
      <c r="U197" t="s">
        <v>47</v>
      </c>
      <c r="V197">
        <v>1</v>
      </c>
      <c r="W197" t="str">
        <f>_xlfn.XLOOKUP(V197,Lookup!I:I,Lookup!J:J)</f>
        <v>Low</v>
      </c>
      <c r="X197" t="s">
        <v>48</v>
      </c>
      <c r="Y197">
        <v>3564</v>
      </c>
      <c r="Z197" t="str" cm="1">
        <f t="array" ref="Z197">_xlfn.IFS(Y197&lt;3000,"Low",Y197&lt;7000,"Medium",TRUE,"High")</f>
        <v>Medium</v>
      </c>
      <c r="AA197">
        <v>22977</v>
      </c>
      <c r="AB197">
        <v>1</v>
      </c>
      <c r="AC197" t="s">
        <v>42</v>
      </c>
      <c r="AD197" t="s">
        <v>35</v>
      </c>
      <c r="AE197">
        <v>12</v>
      </c>
      <c r="AF197">
        <v>3</v>
      </c>
      <c r="AG197" t="str">
        <f>_xlfn.XLOOKUP(AF197,Lookup!K:K,Lookup!L:L)</f>
        <v>Meet Expect</v>
      </c>
      <c r="AH197">
        <v>1</v>
      </c>
      <c r="AI197" t="str">
        <f>LOOKUP(AH197,Lookup!M:M,Lookup!N:N)</f>
        <v>Low</v>
      </c>
      <c r="AJ197">
        <v>80</v>
      </c>
      <c r="AK197">
        <v>1</v>
      </c>
      <c r="AL197" t="str">
        <f>_xlfn.XLOOKUP(AK197,Lookup!O:O,Lookup!P:P)</f>
        <v>Basic</v>
      </c>
      <c r="AM197">
        <v>8</v>
      </c>
      <c r="AN197" t="str" cm="1">
        <f t="array" ref="AN197">_xlfn.IFS(
AM197&lt;=5,"0-5",
AM197&lt;=10,"6-10",
AM197&lt;=20,"11-20",
TRUE,"20+")</f>
        <v>6-10</v>
      </c>
      <c r="AO197">
        <v>3</v>
      </c>
      <c r="AP197">
        <v>2</v>
      </c>
      <c r="AQ197" t="str">
        <f>_xlfn.XLOOKUP(AP197,Lookup!Q:Q,Lookup!R:R)</f>
        <v>Good</v>
      </c>
      <c r="AR197">
        <v>8</v>
      </c>
      <c r="AS197" t="str" cm="1">
        <f t="array" ref="AS197">_xlfn.IFS(
AR197 &lt;=1,"New Employee",
AR197 &lt;=3, "Early Career",
AR197 &lt;=7, "Experienced",
TRUE, "Veteran")</f>
        <v>Veteran</v>
      </c>
      <c r="AT197">
        <v>7</v>
      </c>
      <c r="AU197">
        <v>1</v>
      </c>
      <c r="AV197" t="str" cm="1">
        <f t="array" ref="AV197">_xlfn.IFS(
AU197=0,"Recently Promoted",
AU197&lt;=3, "Normal",
TRUE, "Long Time No Promotion")</f>
        <v>Normal</v>
      </c>
      <c r="AW197">
        <v>7</v>
      </c>
      <c r="AX197">
        <f>IF(COUNTIF(L197:$L$1471,L197)&gt;1,1,0)</f>
        <v>0</v>
      </c>
      <c r="BA197">
        <f t="shared" si="29"/>
        <v>0</v>
      </c>
      <c r="BC197">
        <f t="shared" si="30"/>
        <v>0</v>
      </c>
      <c r="BE197">
        <f t="shared" si="24"/>
        <v>0</v>
      </c>
      <c r="BG197">
        <f t="shared" si="25"/>
        <v>0</v>
      </c>
      <c r="BI197">
        <f t="shared" si="26"/>
        <v>0</v>
      </c>
      <c r="BR197" t="str" cm="1">
        <f t="array" ref="BR197">_xlfn.IFS(
A197&lt;=25,"18-25",
A197&lt;=35,"26-35",
A197&lt;=45,"36-45",
A197&lt;=59,"46-59",
TRUE,"60+")</f>
        <v>36-45</v>
      </c>
      <c r="BX197" t="b">
        <f t="shared" si="27"/>
        <v>1</v>
      </c>
      <c r="BY197" t="b">
        <f t="shared" si="28"/>
        <v>1</v>
      </c>
      <c r="BZ197" t="b">
        <f t="shared" si="31"/>
        <v>1</v>
      </c>
      <c r="CA197">
        <f>IF(tblemployee[[#This Row],[Attrition]]="Yes",1,0)</f>
        <v>0</v>
      </c>
      <c r="CB197">
        <f>IF(tblemployee[[#This Row],[OverTime]]="Yes",1,0)</f>
        <v>1</v>
      </c>
    </row>
    <row r="198" spans="1:80" hidden="1">
      <c r="A198">
        <v>35</v>
      </c>
      <c r="B198" t="s">
        <v>43</v>
      </c>
      <c r="C198" t="s">
        <v>44</v>
      </c>
      <c r="D198">
        <v>138</v>
      </c>
      <c r="E198" t="s">
        <v>45</v>
      </c>
      <c r="F198">
        <v>2</v>
      </c>
      <c r="G198" t="str" cm="1">
        <f t="array" ref="G198">_xlfn.IFS(
F198 &lt;= 10, "Near",
F198 &lt;= 20, "Far",
TRUE, "Very Far")</f>
        <v>Near</v>
      </c>
      <c r="H198">
        <v>3</v>
      </c>
      <c r="I198" t="str">
        <f>_xlfn.XLOOKUP(H198,Lookup!C:C,Lookup!D:D)</f>
        <v>Bachelor</v>
      </c>
      <c r="J198" t="s">
        <v>51</v>
      </c>
      <c r="K198">
        <v>1</v>
      </c>
      <c r="L198">
        <v>269</v>
      </c>
      <c r="M198">
        <v>2</v>
      </c>
      <c r="N198" t="str">
        <f>_xlfn.XLOOKUP(M198,Lookup!E:E,Lookup!F:F)</f>
        <v>Medium</v>
      </c>
      <c r="O198" t="s">
        <v>39</v>
      </c>
      <c r="P198">
        <v>37</v>
      </c>
      <c r="Q198">
        <v>3</v>
      </c>
      <c r="R198" t="str">
        <f>_xlfn.XLOOKUP(Q198,Lookup!G:G,Lookup!H:H)</f>
        <v>High</v>
      </c>
      <c r="S198">
        <v>2</v>
      </c>
      <c r="T198" s="7" t="str">
        <f>_xlfn.XLOOKUP(S198,Lookup!A:A,Lookup!B:B)</f>
        <v>Junior</v>
      </c>
      <c r="U198" t="s">
        <v>50</v>
      </c>
      <c r="V198">
        <v>2</v>
      </c>
      <c r="W198" t="str">
        <f>_xlfn.XLOOKUP(V198,Lookup!I:I,Lookup!J:J)</f>
        <v>Medium</v>
      </c>
      <c r="X198" t="s">
        <v>41</v>
      </c>
      <c r="Y198">
        <v>4425</v>
      </c>
      <c r="Z198" t="str" cm="1">
        <f t="array" ref="Z198">_xlfn.IFS(Y198&lt;3000,"Low",Y198&lt;7000,"Medium",TRUE,"High")</f>
        <v>Medium</v>
      </c>
      <c r="AA198">
        <v>15986</v>
      </c>
      <c r="AB198">
        <v>5</v>
      </c>
      <c r="AC198" t="s">
        <v>42</v>
      </c>
      <c r="AD198" t="s">
        <v>43</v>
      </c>
      <c r="AE198">
        <v>11</v>
      </c>
      <c r="AF198">
        <v>3</v>
      </c>
      <c r="AG198" t="str">
        <f>_xlfn.XLOOKUP(AF198,Lookup!K:K,Lookup!L:L)</f>
        <v>Meet Expect</v>
      </c>
      <c r="AH198">
        <v>4</v>
      </c>
      <c r="AI198" t="str">
        <f>LOOKUP(AH198,Lookup!M:M,Lookup!N:N)</f>
        <v>Very High</v>
      </c>
      <c r="AJ198">
        <v>80</v>
      </c>
      <c r="AK198">
        <v>0</v>
      </c>
      <c r="AL198" t="str">
        <f>_xlfn.XLOOKUP(AK198,Lookup!O:O,Lookup!P:P)</f>
        <v>None</v>
      </c>
      <c r="AM198">
        <v>10</v>
      </c>
      <c r="AN198" t="str" cm="1">
        <f t="array" ref="AN198">_xlfn.IFS(
AM198&lt;=5,"0-5",
AM198&lt;=10,"6-10",
AM198&lt;=20,"11-20",
TRUE,"20+")</f>
        <v>6-10</v>
      </c>
      <c r="AO198">
        <v>5</v>
      </c>
      <c r="AP198">
        <v>3</v>
      </c>
      <c r="AQ198" t="str">
        <f>_xlfn.XLOOKUP(AP198,Lookup!Q:Q,Lookup!R:R)</f>
        <v>Better</v>
      </c>
      <c r="AR198">
        <v>6</v>
      </c>
      <c r="AS198" t="str" cm="1">
        <f t="array" ref="AS198">_xlfn.IFS(
AR198 &lt;=1,"New Employee",
AR198 &lt;=3, "Early Career",
AR198 &lt;=7, "Experienced",
TRUE, "Veteran")</f>
        <v>Experienced</v>
      </c>
      <c r="AT198">
        <v>2</v>
      </c>
      <c r="AU198">
        <v>1</v>
      </c>
      <c r="AV198" t="str" cm="1">
        <f t="array" ref="AV198">_xlfn.IFS(
AU198=0,"Recently Promoted",
AU198&lt;=3, "Normal",
TRUE, "Long Time No Promotion")</f>
        <v>Normal</v>
      </c>
      <c r="AW198">
        <v>2</v>
      </c>
      <c r="AX198">
        <f>IF(COUNTIF(L198:$L$1471,L198)&gt;1,1,0)</f>
        <v>0</v>
      </c>
      <c r="BA198">
        <f t="shared" si="29"/>
        <v>0</v>
      </c>
      <c r="BC198">
        <f t="shared" si="30"/>
        <v>0</v>
      </c>
      <c r="BE198">
        <f t="shared" si="24"/>
        <v>0</v>
      </c>
      <c r="BG198">
        <f t="shared" si="25"/>
        <v>0</v>
      </c>
      <c r="BI198">
        <f t="shared" si="26"/>
        <v>0</v>
      </c>
      <c r="BR198" t="str" cm="1">
        <f t="array" ref="BR198">_xlfn.IFS(
A198&lt;=25,"18-25",
A198&lt;=35,"26-35",
A198&lt;=45,"36-45",
A198&lt;=59,"46-59",
TRUE,"60+")</f>
        <v>26-35</v>
      </c>
      <c r="BX198" t="b">
        <f t="shared" si="27"/>
        <v>1</v>
      </c>
      <c r="BY198" t="b">
        <f t="shared" si="28"/>
        <v>1</v>
      </c>
      <c r="BZ198" t="b">
        <f t="shared" si="31"/>
        <v>1</v>
      </c>
      <c r="CA198">
        <f>IF(tblemployee[[#This Row],[Attrition]]="Yes",1,0)</f>
        <v>0</v>
      </c>
      <c r="CB198">
        <f>IF(tblemployee[[#This Row],[OverTime]]="Yes",1,0)</f>
        <v>0</v>
      </c>
    </row>
    <row r="199" spans="1:80" hidden="1">
      <c r="A199">
        <v>42</v>
      </c>
      <c r="B199" t="s">
        <v>43</v>
      </c>
      <c r="C199" t="s">
        <v>55</v>
      </c>
      <c r="D199">
        <v>926</v>
      </c>
      <c r="E199" t="s">
        <v>45</v>
      </c>
      <c r="F199">
        <v>21</v>
      </c>
      <c r="G199" t="str" cm="1">
        <f t="array" ref="G199">_xlfn.IFS(
F199 &lt;= 10, "Near",
F199 &lt;= 20, "Far",
TRUE, "Very Far")</f>
        <v>Very Far</v>
      </c>
      <c r="H199">
        <v>2</v>
      </c>
      <c r="I199" t="str">
        <f>_xlfn.XLOOKUP(H199,Lookup!C:C,Lookup!D:D)</f>
        <v>College</v>
      </c>
      <c r="J199" t="s">
        <v>51</v>
      </c>
      <c r="K199">
        <v>1</v>
      </c>
      <c r="L199">
        <v>270</v>
      </c>
      <c r="M199">
        <v>3</v>
      </c>
      <c r="N199" t="str">
        <f>_xlfn.XLOOKUP(M199,Lookup!E:E,Lookup!F:F)</f>
        <v>High</v>
      </c>
      <c r="O199" t="s">
        <v>39</v>
      </c>
      <c r="P199">
        <v>36</v>
      </c>
      <c r="Q199">
        <v>3</v>
      </c>
      <c r="R199" t="str">
        <f>_xlfn.XLOOKUP(Q199,Lookup!G:G,Lookup!H:H)</f>
        <v>High</v>
      </c>
      <c r="S199">
        <v>2</v>
      </c>
      <c r="T199" s="7" t="str">
        <f>_xlfn.XLOOKUP(S199,Lookup!A:A,Lookup!B:B)</f>
        <v>Junior</v>
      </c>
      <c r="U199" t="s">
        <v>53</v>
      </c>
      <c r="V199">
        <v>3</v>
      </c>
      <c r="W199" t="str">
        <f>_xlfn.XLOOKUP(V199,Lookup!I:I,Lookup!J:J)</f>
        <v>High</v>
      </c>
      <c r="X199" t="s">
        <v>52</v>
      </c>
      <c r="Y199">
        <v>5265</v>
      </c>
      <c r="Z199" t="str" cm="1">
        <f t="array" ref="Z199">_xlfn.IFS(Y199&lt;3000,"Low",Y199&lt;7000,"Medium",TRUE,"High")</f>
        <v>Medium</v>
      </c>
      <c r="AA199">
        <v>16439</v>
      </c>
      <c r="AB199">
        <v>2</v>
      </c>
      <c r="AC199" t="s">
        <v>42</v>
      </c>
      <c r="AD199" t="s">
        <v>43</v>
      </c>
      <c r="AE199">
        <v>16</v>
      </c>
      <c r="AF199">
        <v>3</v>
      </c>
      <c r="AG199" t="str">
        <f>_xlfn.XLOOKUP(AF199,Lookup!K:K,Lookup!L:L)</f>
        <v>Meet Expect</v>
      </c>
      <c r="AH199">
        <v>2</v>
      </c>
      <c r="AI199" t="str">
        <f>LOOKUP(AH199,Lookup!M:M,Lookup!N:N)</f>
        <v>Medium</v>
      </c>
      <c r="AJ199">
        <v>80</v>
      </c>
      <c r="AK199">
        <v>1</v>
      </c>
      <c r="AL199" t="str">
        <f>_xlfn.XLOOKUP(AK199,Lookup!O:O,Lookup!P:P)</f>
        <v>Basic</v>
      </c>
      <c r="AM199">
        <v>11</v>
      </c>
      <c r="AN199" t="str" cm="1">
        <f t="array" ref="AN199">_xlfn.IFS(
AM199&lt;=5,"0-5",
AM199&lt;=10,"6-10",
AM199&lt;=20,"11-20",
TRUE,"20+")</f>
        <v>11-20</v>
      </c>
      <c r="AO199">
        <v>5</v>
      </c>
      <c r="AP199">
        <v>3</v>
      </c>
      <c r="AQ199" t="str">
        <f>_xlfn.XLOOKUP(AP199,Lookup!Q:Q,Lookup!R:R)</f>
        <v>Better</v>
      </c>
      <c r="AR199">
        <v>5</v>
      </c>
      <c r="AS199" t="str" cm="1">
        <f t="array" ref="AS199">_xlfn.IFS(
AR199 &lt;=1,"New Employee",
AR199 &lt;=3, "Early Career",
AR199 &lt;=7, "Experienced",
TRUE, "Veteran")</f>
        <v>Experienced</v>
      </c>
      <c r="AT199">
        <v>3</v>
      </c>
      <c r="AU199">
        <v>0</v>
      </c>
      <c r="AV199" t="str" cm="1">
        <f t="array" ref="AV199">_xlfn.IFS(
AU199=0,"Recently Promoted",
AU199&lt;=3, "Normal",
TRUE, "Long Time No Promotion")</f>
        <v>Recently Promoted</v>
      </c>
      <c r="AW199">
        <v>2</v>
      </c>
      <c r="AX199">
        <f>IF(COUNTIF(L199:$L$1471,L199)&gt;1,1,0)</f>
        <v>0</v>
      </c>
      <c r="BA199">
        <f t="shared" si="29"/>
        <v>0</v>
      </c>
      <c r="BC199">
        <f t="shared" si="30"/>
        <v>0</v>
      </c>
      <c r="BE199">
        <f t="shared" si="24"/>
        <v>0</v>
      </c>
      <c r="BG199">
        <f t="shared" si="25"/>
        <v>0</v>
      </c>
      <c r="BI199">
        <f t="shared" si="26"/>
        <v>0</v>
      </c>
      <c r="BR199" t="str" cm="1">
        <f t="array" ref="BR199">_xlfn.IFS(
A199&lt;=25,"18-25",
A199&lt;=35,"26-35",
A199&lt;=45,"36-45",
A199&lt;=59,"46-59",
TRUE,"60+")</f>
        <v>36-45</v>
      </c>
      <c r="BX199" t="b">
        <f t="shared" si="27"/>
        <v>1</v>
      </c>
      <c r="BY199" t="b">
        <f t="shared" si="28"/>
        <v>1</v>
      </c>
      <c r="BZ199" t="b">
        <f t="shared" si="31"/>
        <v>1</v>
      </c>
      <c r="CA199">
        <f>IF(tblemployee[[#This Row],[Attrition]]="Yes",1,0)</f>
        <v>0</v>
      </c>
      <c r="CB199">
        <f>IF(tblemployee[[#This Row],[OverTime]]="Yes",1,0)</f>
        <v>0</v>
      </c>
    </row>
    <row r="200" spans="1:80" hidden="1">
      <c r="A200">
        <v>38</v>
      </c>
      <c r="B200" t="s">
        <v>43</v>
      </c>
      <c r="C200" t="s">
        <v>36</v>
      </c>
      <c r="D200">
        <v>1261</v>
      </c>
      <c r="E200" t="s">
        <v>45</v>
      </c>
      <c r="F200">
        <v>2</v>
      </c>
      <c r="G200" t="str" cm="1">
        <f t="array" ref="G200">_xlfn.IFS(
F200 &lt;= 10, "Near",
F200 &lt;= 20, "Far",
TRUE, "Very Far")</f>
        <v>Near</v>
      </c>
      <c r="H200">
        <v>4</v>
      </c>
      <c r="I200" t="str">
        <f>_xlfn.XLOOKUP(H200,Lookup!C:C,Lookup!D:D)</f>
        <v>Master</v>
      </c>
      <c r="J200" t="s">
        <v>38</v>
      </c>
      <c r="K200">
        <v>1</v>
      </c>
      <c r="L200">
        <v>271</v>
      </c>
      <c r="M200">
        <v>4</v>
      </c>
      <c r="N200" t="str">
        <f>_xlfn.XLOOKUP(M200,Lookup!E:E,Lookup!F:F)</f>
        <v>Very High</v>
      </c>
      <c r="O200" t="s">
        <v>46</v>
      </c>
      <c r="P200">
        <v>88</v>
      </c>
      <c r="Q200">
        <v>3</v>
      </c>
      <c r="R200" t="str">
        <f>_xlfn.XLOOKUP(Q200,Lookup!G:G,Lookup!H:H)</f>
        <v>High</v>
      </c>
      <c r="S200">
        <v>2</v>
      </c>
      <c r="T200" s="7" t="str">
        <f>_xlfn.XLOOKUP(S200,Lookup!A:A,Lookup!B:B)</f>
        <v>Junior</v>
      </c>
      <c r="U200" t="s">
        <v>53</v>
      </c>
      <c r="V200">
        <v>3</v>
      </c>
      <c r="W200" t="str">
        <f>_xlfn.XLOOKUP(V200,Lookup!I:I,Lookup!J:J)</f>
        <v>High</v>
      </c>
      <c r="X200" t="s">
        <v>48</v>
      </c>
      <c r="Y200">
        <v>6553</v>
      </c>
      <c r="Z200" t="str" cm="1">
        <f t="array" ref="Z200">_xlfn.IFS(Y200&lt;3000,"Low",Y200&lt;7000,"Medium",TRUE,"High")</f>
        <v>Medium</v>
      </c>
      <c r="AA200">
        <v>7259</v>
      </c>
      <c r="AB200">
        <v>9</v>
      </c>
      <c r="AC200" t="s">
        <v>42</v>
      </c>
      <c r="AD200" t="s">
        <v>43</v>
      </c>
      <c r="AE200">
        <v>14</v>
      </c>
      <c r="AF200">
        <v>3</v>
      </c>
      <c r="AG200" t="str">
        <f>_xlfn.XLOOKUP(AF200,Lookup!K:K,Lookup!L:L)</f>
        <v>Meet Expect</v>
      </c>
      <c r="AH200">
        <v>2</v>
      </c>
      <c r="AI200" t="str">
        <f>LOOKUP(AH200,Lookup!M:M,Lookup!N:N)</f>
        <v>Medium</v>
      </c>
      <c r="AJ200">
        <v>80</v>
      </c>
      <c r="AK200">
        <v>0</v>
      </c>
      <c r="AL200" t="str">
        <f>_xlfn.XLOOKUP(AK200,Lookup!O:O,Lookup!P:P)</f>
        <v>None</v>
      </c>
      <c r="AM200">
        <v>14</v>
      </c>
      <c r="AN200" t="str" cm="1">
        <f t="array" ref="AN200">_xlfn.IFS(
AM200&lt;=5,"0-5",
AM200&lt;=10,"6-10",
AM200&lt;=20,"11-20",
TRUE,"20+")</f>
        <v>11-20</v>
      </c>
      <c r="AO200">
        <v>3</v>
      </c>
      <c r="AP200">
        <v>3</v>
      </c>
      <c r="AQ200" t="str">
        <f>_xlfn.XLOOKUP(AP200,Lookup!Q:Q,Lookup!R:R)</f>
        <v>Better</v>
      </c>
      <c r="AR200">
        <v>1</v>
      </c>
      <c r="AS200" t="str" cm="1">
        <f t="array" ref="AS200">_xlfn.IFS(
AR200 &lt;=1,"New Employee",
AR200 &lt;=3, "Early Career",
AR200 &lt;=7, "Experienced",
TRUE, "Veteran")</f>
        <v>New Employee</v>
      </c>
      <c r="AT200">
        <v>0</v>
      </c>
      <c r="AU200">
        <v>0</v>
      </c>
      <c r="AV200" t="str" cm="1">
        <f t="array" ref="AV200">_xlfn.IFS(
AU200=0,"Recently Promoted",
AU200&lt;=3, "Normal",
TRUE, "Long Time No Promotion")</f>
        <v>Recently Promoted</v>
      </c>
      <c r="AW200">
        <v>0</v>
      </c>
      <c r="AX200">
        <f>IF(COUNTIF(L200:$L$1471,L200)&gt;1,1,0)</f>
        <v>0</v>
      </c>
      <c r="BA200">
        <f t="shared" si="29"/>
        <v>0</v>
      </c>
      <c r="BC200">
        <f t="shared" si="30"/>
        <v>0</v>
      </c>
      <c r="BE200">
        <f t="shared" si="24"/>
        <v>0</v>
      </c>
      <c r="BG200">
        <f t="shared" si="25"/>
        <v>0</v>
      </c>
      <c r="BI200">
        <f t="shared" si="26"/>
        <v>0</v>
      </c>
      <c r="BR200" t="str" cm="1">
        <f t="array" ref="BR200">_xlfn.IFS(
A200&lt;=25,"18-25",
A200&lt;=35,"26-35",
A200&lt;=45,"36-45",
A200&lt;=59,"46-59",
TRUE,"60+")</f>
        <v>36-45</v>
      </c>
      <c r="BX200" t="b">
        <f t="shared" si="27"/>
        <v>1</v>
      </c>
      <c r="BY200" t="b">
        <f t="shared" si="28"/>
        <v>1</v>
      </c>
      <c r="BZ200" t="b">
        <f t="shared" si="31"/>
        <v>1</v>
      </c>
      <c r="CA200">
        <f>IF(tblemployee[[#This Row],[Attrition]]="Yes",1,0)</f>
        <v>0</v>
      </c>
      <c r="CB200">
        <f>IF(tblemployee[[#This Row],[OverTime]]="Yes",1,0)</f>
        <v>0</v>
      </c>
    </row>
    <row r="201" spans="1:80" hidden="1">
      <c r="A201">
        <v>38</v>
      </c>
      <c r="B201" t="s">
        <v>43</v>
      </c>
      <c r="C201" t="s">
        <v>36</v>
      </c>
      <c r="D201">
        <v>1084</v>
      </c>
      <c r="E201" t="s">
        <v>45</v>
      </c>
      <c r="F201">
        <v>29</v>
      </c>
      <c r="G201" t="str" cm="1">
        <f t="array" ref="G201">_xlfn.IFS(
F201 &lt;= 10, "Near",
F201 &lt;= 20, "Far",
TRUE, "Very Far")</f>
        <v>Very Far</v>
      </c>
      <c r="H201">
        <v>3</v>
      </c>
      <c r="I201" t="str">
        <f>_xlfn.XLOOKUP(H201,Lookup!C:C,Lookup!D:D)</f>
        <v>Bachelor</v>
      </c>
      <c r="J201" t="s">
        <v>60</v>
      </c>
      <c r="K201">
        <v>1</v>
      </c>
      <c r="L201">
        <v>273</v>
      </c>
      <c r="M201">
        <v>4</v>
      </c>
      <c r="N201" t="str">
        <f>_xlfn.XLOOKUP(M201,Lookup!E:E,Lookup!F:F)</f>
        <v>Very High</v>
      </c>
      <c r="O201" t="s">
        <v>46</v>
      </c>
      <c r="P201">
        <v>54</v>
      </c>
      <c r="Q201">
        <v>3</v>
      </c>
      <c r="R201" t="str">
        <f>_xlfn.XLOOKUP(Q201,Lookup!G:G,Lookup!H:H)</f>
        <v>High</v>
      </c>
      <c r="S201">
        <v>2</v>
      </c>
      <c r="T201" s="7" t="str">
        <f>_xlfn.XLOOKUP(S201,Lookup!A:A,Lookup!B:B)</f>
        <v>Junior</v>
      </c>
      <c r="U201" t="s">
        <v>53</v>
      </c>
      <c r="V201">
        <v>4</v>
      </c>
      <c r="W201" t="str">
        <f>_xlfn.XLOOKUP(V201,Lookup!I:I,Lookup!J:J)</f>
        <v>Very High</v>
      </c>
      <c r="X201" t="s">
        <v>48</v>
      </c>
      <c r="Y201">
        <v>6261</v>
      </c>
      <c r="Z201" t="str" cm="1">
        <f t="array" ref="Z201">_xlfn.IFS(Y201&lt;3000,"Low",Y201&lt;7000,"Medium",TRUE,"High")</f>
        <v>Medium</v>
      </c>
      <c r="AA201">
        <v>4185</v>
      </c>
      <c r="AB201">
        <v>3</v>
      </c>
      <c r="AC201" t="s">
        <v>42</v>
      </c>
      <c r="AD201" t="s">
        <v>43</v>
      </c>
      <c r="AE201">
        <v>18</v>
      </c>
      <c r="AF201">
        <v>3</v>
      </c>
      <c r="AG201" t="str">
        <f>_xlfn.XLOOKUP(AF201,Lookup!K:K,Lookup!L:L)</f>
        <v>Meet Expect</v>
      </c>
      <c r="AH201">
        <v>1</v>
      </c>
      <c r="AI201" t="str">
        <f>LOOKUP(AH201,Lookup!M:M,Lookup!N:N)</f>
        <v>Low</v>
      </c>
      <c r="AJ201">
        <v>80</v>
      </c>
      <c r="AK201">
        <v>1</v>
      </c>
      <c r="AL201" t="str">
        <f>_xlfn.XLOOKUP(AK201,Lookup!O:O,Lookup!P:P)</f>
        <v>Basic</v>
      </c>
      <c r="AM201">
        <v>9</v>
      </c>
      <c r="AN201" t="str" cm="1">
        <f t="array" ref="AN201">_xlfn.IFS(
AM201&lt;=5,"0-5",
AM201&lt;=10,"6-10",
AM201&lt;=20,"11-20",
TRUE,"20+")</f>
        <v>6-10</v>
      </c>
      <c r="AO201">
        <v>3</v>
      </c>
      <c r="AP201">
        <v>1</v>
      </c>
      <c r="AQ201" t="str">
        <f>_xlfn.XLOOKUP(AP201,Lookup!Q:Q,Lookup!R:R)</f>
        <v>Bad</v>
      </c>
      <c r="AR201">
        <v>7</v>
      </c>
      <c r="AS201" t="str" cm="1">
        <f t="array" ref="AS201">_xlfn.IFS(
AR201 &lt;=1,"New Employee",
AR201 &lt;=3, "Early Career",
AR201 &lt;=7, "Experienced",
TRUE, "Veteran")</f>
        <v>Experienced</v>
      </c>
      <c r="AT201">
        <v>7</v>
      </c>
      <c r="AU201">
        <v>1</v>
      </c>
      <c r="AV201" t="str" cm="1">
        <f t="array" ref="AV201">_xlfn.IFS(
AU201=0,"Recently Promoted",
AU201&lt;=3, "Normal",
TRUE, "Long Time No Promotion")</f>
        <v>Normal</v>
      </c>
      <c r="AW201">
        <v>7</v>
      </c>
      <c r="AX201">
        <f>IF(COUNTIF(L201:$L$1471,L201)&gt;1,1,0)</f>
        <v>0</v>
      </c>
      <c r="BA201">
        <f t="shared" si="29"/>
        <v>0</v>
      </c>
      <c r="BC201">
        <f t="shared" si="30"/>
        <v>0</v>
      </c>
      <c r="BE201">
        <f t="shared" si="24"/>
        <v>0</v>
      </c>
      <c r="BG201">
        <f t="shared" si="25"/>
        <v>0</v>
      </c>
      <c r="BI201">
        <f t="shared" si="26"/>
        <v>0</v>
      </c>
      <c r="BR201" t="str" cm="1">
        <f t="array" ref="BR201">_xlfn.IFS(
A201&lt;=25,"18-25",
A201&lt;=35,"26-35",
A201&lt;=45,"36-45",
A201&lt;=59,"46-59",
TRUE,"60+")</f>
        <v>36-45</v>
      </c>
      <c r="BX201" t="b">
        <f t="shared" si="27"/>
        <v>1</v>
      </c>
      <c r="BY201" t="b">
        <f t="shared" si="28"/>
        <v>1</v>
      </c>
      <c r="BZ201" t="b">
        <f t="shared" si="31"/>
        <v>1</v>
      </c>
      <c r="CA201">
        <f>IF(tblemployee[[#This Row],[Attrition]]="Yes",1,0)</f>
        <v>0</v>
      </c>
      <c r="CB201">
        <f>IF(tblemployee[[#This Row],[OverTime]]="Yes",1,0)</f>
        <v>0</v>
      </c>
    </row>
    <row r="202" spans="1:80" hidden="1">
      <c r="A202">
        <v>27</v>
      </c>
      <c r="B202" t="s">
        <v>43</v>
      </c>
      <c r="C202" t="s">
        <v>44</v>
      </c>
      <c r="D202">
        <v>472</v>
      </c>
      <c r="E202" t="s">
        <v>45</v>
      </c>
      <c r="F202">
        <v>1</v>
      </c>
      <c r="G202" t="str" cm="1">
        <f t="array" ref="G202">_xlfn.IFS(
F202 &lt;= 10, "Near",
F202 &lt;= 20, "Far",
TRUE, "Very Far")</f>
        <v>Near</v>
      </c>
      <c r="H202">
        <v>1</v>
      </c>
      <c r="I202" t="str">
        <f>_xlfn.XLOOKUP(H202,Lookup!C:C,Lookup!D:D)</f>
        <v>Below College</v>
      </c>
      <c r="J202" t="s">
        <v>60</v>
      </c>
      <c r="K202">
        <v>1</v>
      </c>
      <c r="L202">
        <v>274</v>
      </c>
      <c r="M202">
        <v>3</v>
      </c>
      <c r="N202" t="str">
        <f>_xlfn.XLOOKUP(M202,Lookup!E:E,Lookup!F:F)</f>
        <v>High</v>
      </c>
      <c r="O202" t="s">
        <v>46</v>
      </c>
      <c r="P202">
        <v>60</v>
      </c>
      <c r="Q202">
        <v>2</v>
      </c>
      <c r="R202" t="str">
        <f>_xlfn.XLOOKUP(Q202,Lookup!G:G,Lookup!H:H)</f>
        <v>Medium</v>
      </c>
      <c r="S202">
        <v>2</v>
      </c>
      <c r="T202" s="7" t="str">
        <f>_xlfn.XLOOKUP(S202,Lookup!A:A,Lookup!B:B)</f>
        <v>Junior</v>
      </c>
      <c r="U202" t="s">
        <v>53</v>
      </c>
      <c r="V202">
        <v>1</v>
      </c>
      <c r="W202" t="str">
        <f>_xlfn.XLOOKUP(V202,Lookup!I:I,Lookup!J:J)</f>
        <v>Low</v>
      </c>
      <c r="X202" t="s">
        <v>48</v>
      </c>
      <c r="Y202">
        <v>4298</v>
      </c>
      <c r="Z202" t="str" cm="1">
        <f t="array" ref="Z202">_xlfn.IFS(Y202&lt;3000,"Low",Y202&lt;7000,"Medium",TRUE,"High")</f>
        <v>Medium</v>
      </c>
      <c r="AA202">
        <v>9679</v>
      </c>
      <c r="AB202">
        <v>5</v>
      </c>
      <c r="AC202" t="s">
        <v>42</v>
      </c>
      <c r="AD202" t="s">
        <v>43</v>
      </c>
      <c r="AE202">
        <v>19</v>
      </c>
      <c r="AF202">
        <v>3</v>
      </c>
      <c r="AG202" t="str">
        <f>_xlfn.XLOOKUP(AF202,Lookup!K:K,Lookup!L:L)</f>
        <v>Meet Expect</v>
      </c>
      <c r="AH202">
        <v>3</v>
      </c>
      <c r="AI202" t="str">
        <f>LOOKUP(AH202,Lookup!M:M,Lookup!N:N)</f>
        <v>High</v>
      </c>
      <c r="AJ202">
        <v>80</v>
      </c>
      <c r="AK202">
        <v>1</v>
      </c>
      <c r="AL202" t="str">
        <f>_xlfn.XLOOKUP(AK202,Lookup!O:O,Lookup!P:P)</f>
        <v>Basic</v>
      </c>
      <c r="AM202">
        <v>6</v>
      </c>
      <c r="AN202" t="str" cm="1">
        <f t="array" ref="AN202">_xlfn.IFS(
AM202&lt;=5,"0-5",
AM202&lt;=10,"6-10",
AM202&lt;=20,"11-20",
TRUE,"20+")</f>
        <v>6-10</v>
      </c>
      <c r="AO202">
        <v>1</v>
      </c>
      <c r="AP202">
        <v>3</v>
      </c>
      <c r="AQ202" t="str">
        <f>_xlfn.XLOOKUP(AP202,Lookup!Q:Q,Lookup!R:R)</f>
        <v>Better</v>
      </c>
      <c r="AR202">
        <v>2</v>
      </c>
      <c r="AS202" t="str" cm="1">
        <f t="array" ref="AS202">_xlfn.IFS(
AR202 &lt;=1,"New Employee",
AR202 &lt;=3, "Early Career",
AR202 &lt;=7, "Experienced",
TRUE, "Veteran")</f>
        <v>Early Career</v>
      </c>
      <c r="AT202">
        <v>2</v>
      </c>
      <c r="AU202">
        <v>2</v>
      </c>
      <c r="AV202" t="str" cm="1">
        <f t="array" ref="AV202">_xlfn.IFS(
AU202=0,"Recently Promoted",
AU202&lt;=3, "Normal",
TRUE, "Long Time No Promotion")</f>
        <v>Normal</v>
      </c>
      <c r="AW202">
        <v>0</v>
      </c>
      <c r="AX202">
        <f>IF(COUNTIF(L202:$L$1471,L202)&gt;1,1,0)</f>
        <v>0</v>
      </c>
      <c r="BA202">
        <f t="shared" si="29"/>
        <v>0</v>
      </c>
      <c r="BC202">
        <f t="shared" si="30"/>
        <v>0</v>
      </c>
      <c r="BE202">
        <f t="shared" si="24"/>
        <v>0</v>
      </c>
      <c r="BG202">
        <f t="shared" si="25"/>
        <v>0</v>
      </c>
      <c r="BI202">
        <f t="shared" si="26"/>
        <v>0</v>
      </c>
      <c r="BR202" t="str" cm="1">
        <f t="array" ref="BR202">_xlfn.IFS(
A202&lt;=25,"18-25",
A202&lt;=35,"26-35",
A202&lt;=45,"36-45",
A202&lt;=59,"46-59",
TRUE,"60+")</f>
        <v>26-35</v>
      </c>
      <c r="BX202" t="b">
        <f t="shared" si="27"/>
        <v>1</v>
      </c>
      <c r="BY202" t="b">
        <f t="shared" si="28"/>
        <v>1</v>
      </c>
      <c r="BZ202" t="b">
        <f t="shared" si="31"/>
        <v>1</v>
      </c>
      <c r="CA202">
        <f>IF(tblemployee[[#This Row],[Attrition]]="Yes",1,0)</f>
        <v>0</v>
      </c>
      <c r="CB202">
        <f>IF(tblemployee[[#This Row],[OverTime]]="Yes",1,0)</f>
        <v>0</v>
      </c>
    </row>
    <row r="203" spans="1:80" hidden="1">
      <c r="A203">
        <v>49</v>
      </c>
      <c r="B203" t="s">
        <v>43</v>
      </c>
      <c r="C203" t="s">
        <v>55</v>
      </c>
      <c r="D203">
        <v>1002</v>
      </c>
      <c r="E203" t="s">
        <v>45</v>
      </c>
      <c r="F203">
        <v>18</v>
      </c>
      <c r="G203" t="str" cm="1">
        <f t="array" ref="G203">_xlfn.IFS(
F203 &lt;= 10, "Near",
F203 &lt;= 20, "Far",
TRUE, "Very Far")</f>
        <v>Far</v>
      </c>
      <c r="H203">
        <v>4</v>
      </c>
      <c r="I203" t="str">
        <f>_xlfn.XLOOKUP(H203,Lookup!C:C,Lookup!D:D)</f>
        <v>Master</v>
      </c>
      <c r="J203" t="s">
        <v>38</v>
      </c>
      <c r="K203">
        <v>1</v>
      </c>
      <c r="L203">
        <v>275</v>
      </c>
      <c r="M203">
        <v>4</v>
      </c>
      <c r="N203" t="str">
        <f>_xlfn.XLOOKUP(M203,Lookup!E:E,Lookup!F:F)</f>
        <v>Very High</v>
      </c>
      <c r="O203" t="s">
        <v>46</v>
      </c>
      <c r="P203">
        <v>92</v>
      </c>
      <c r="Q203">
        <v>3</v>
      </c>
      <c r="R203" t="str">
        <f>_xlfn.XLOOKUP(Q203,Lookup!G:G,Lookup!H:H)</f>
        <v>High</v>
      </c>
      <c r="S203">
        <v>2</v>
      </c>
      <c r="T203" s="7" t="str">
        <f>_xlfn.XLOOKUP(S203,Lookup!A:A,Lookup!B:B)</f>
        <v>Junior</v>
      </c>
      <c r="U203" t="s">
        <v>53</v>
      </c>
      <c r="V203">
        <v>4</v>
      </c>
      <c r="W203" t="str">
        <f>_xlfn.XLOOKUP(V203,Lookup!I:I,Lookup!J:J)</f>
        <v>Very High</v>
      </c>
      <c r="X203" t="s">
        <v>52</v>
      </c>
      <c r="Y203">
        <v>6804</v>
      </c>
      <c r="Z203" t="str" cm="1">
        <f t="array" ref="Z203">_xlfn.IFS(Y203&lt;3000,"Low",Y203&lt;7000,"Medium",TRUE,"High")</f>
        <v>Medium</v>
      </c>
      <c r="AA203">
        <v>23793</v>
      </c>
      <c r="AB203">
        <v>1</v>
      </c>
      <c r="AC203" t="s">
        <v>42</v>
      </c>
      <c r="AD203" t="s">
        <v>35</v>
      </c>
      <c r="AE203">
        <v>15</v>
      </c>
      <c r="AF203">
        <v>3</v>
      </c>
      <c r="AG203" t="str">
        <f>_xlfn.XLOOKUP(AF203,Lookup!K:K,Lookup!L:L)</f>
        <v>Meet Expect</v>
      </c>
      <c r="AH203">
        <v>1</v>
      </c>
      <c r="AI203" t="str">
        <f>LOOKUP(AH203,Lookup!M:M,Lookup!N:N)</f>
        <v>Low</v>
      </c>
      <c r="AJ203">
        <v>80</v>
      </c>
      <c r="AK203">
        <v>2</v>
      </c>
      <c r="AL203" t="str">
        <f>_xlfn.XLOOKUP(AK203,Lookup!O:O,Lookup!P:P)</f>
        <v>Medium</v>
      </c>
      <c r="AM203">
        <v>7</v>
      </c>
      <c r="AN203" t="str" cm="1">
        <f t="array" ref="AN203">_xlfn.IFS(
AM203&lt;=5,"0-5",
AM203&lt;=10,"6-10",
AM203&lt;=20,"11-20",
TRUE,"20+")</f>
        <v>6-10</v>
      </c>
      <c r="AO203">
        <v>0</v>
      </c>
      <c r="AP203">
        <v>3</v>
      </c>
      <c r="AQ203" t="str">
        <f>_xlfn.XLOOKUP(AP203,Lookup!Q:Q,Lookup!R:R)</f>
        <v>Better</v>
      </c>
      <c r="AR203">
        <v>7</v>
      </c>
      <c r="AS203" t="str" cm="1">
        <f t="array" ref="AS203">_xlfn.IFS(
AR203 &lt;=1,"New Employee",
AR203 &lt;=3, "Early Career",
AR203 &lt;=7, "Experienced",
TRUE, "Veteran")</f>
        <v>Experienced</v>
      </c>
      <c r="AT203">
        <v>7</v>
      </c>
      <c r="AU203">
        <v>1</v>
      </c>
      <c r="AV203" t="str" cm="1">
        <f t="array" ref="AV203">_xlfn.IFS(
AU203=0,"Recently Promoted",
AU203&lt;=3, "Normal",
TRUE, "Long Time No Promotion")</f>
        <v>Normal</v>
      </c>
      <c r="AW203">
        <v>7</v>
      </c>
      <c r="AX203">
        <f>IF(COUNTIF(L203:$L$1471,L203)&gt;1,1,0)</f>
        <v>0</v>
      </c>
      <c r="BA203">
        <f t="shared" si="29"/>
        <v>0</v>
      </c>
      <c r="BC203">
        <f t="shared" si="30"/>
        <v>0</v>
      </c>
      <c r="BE203">
        <f t="shared" si="24"/>
        <v>0</v>
      </c>
      <c r="BG203">
        <f t="shared" si="25"/>
        <v>0</v>
      </c>
      <c r="BI203">
        <f t="shared" si="26"/>
        <v>0</v>
      </c>
      <c r="BR203" t="str" cm="1">
        <f t="array" ref="BR203">_xlfn.IFS(
A203&lt;=25,"18-25",
A203&lt;=35,"26-35",
A203&lt;=45,"36-45",
A203&lt;=59,"46-59",
TRUE,"60+")</f>
        <v>46-59</v>
      </c>
      <c r="BX203" t="b">
        <f t="shared" si="27"/>
        <v>1</v>
      </c>
      <c r="BY203" t="b">
        <f t="shared" si="28"/>
        <v>1</v>
      </c>
      <c r="BZ203" t="b">
        <f t="shared" si="31"/>
        <v>1</v>
      </c>
      <c r="CA203">
        <f>IF(tblemployee[[#This Row],[Attrition]]="Yes",1,0)</f>
        <v>0</v>
      </c>
      <c r="CB203">
        <f>IF(tblemployee[[#This Row],[OverTime]]="Yes",1,0)</f>
        <v>1</v>
      </c>
    </row>
    <row r="204" spans="1:80" hidden="1">
      <c r="A204">
        <v>34</v>
      </c>
      <c r="B204" t="s">
        <v>43</v>
      </c>
      <c r="C204" t="s">
        <v>44</v>
      </c>
      <c r="D204">
        <v>878</v>
      </c>
      <c r="E204" t="s">
        <v>45</v>
      </c>
      <c r="F204">
        <v>10</v>
      </c>
      <c r="G204" t="str" cm="1">
        <f t="array" ref="G204">_xlfn.IFS(
F204 &lt;= 10, "Near",
F204 &lt;= 20, "Far",
TRUE, "Very Far")</f>
        <v>Near</v>
      </c>
      <c r="H204">
        <v>4</v>
      </c>
      <c r="I204" t="str">
        <f>_xlfn.XLOOKUP(H204,Lookup!C:C,Lookup!D:D)</f>
        <v>Master</v>
      </c>
      <c r="J204" t="s">
        <v>51</v>
      </c>
      <c r="K204">
        <v>1</v>
      </c>
      <c r="L204">
        <v>277</v>
      </c>
      <c r="M204">
        <v>4</v>
      </c>
      <c r="N204" t="str">
        <f>_xlfn.XLOOKUP(M204,Lookup!E:E,Lookup!F:F)</f>
        <v>Very High</v>
      </c>
      <c r="O204" t="s">
        <v>46</v>
      </c>
      <c r="P204">
        <v>43</v>
      </c>
      <c r="Q204">
        <v>3</v>
      </c>
      <c r="R204" t="str">
        <f>_xlfn.XLOOKUP(Q204,Lookup!G:G,Lookup!H:H)</f>
        <v>High</v>
      </c>
      <c r="S204">
        <v>1</v>
      </c>
      <c r="T204" s="7" t="str">
        <f>_xlfn.XLOOKUP(S204,Lookup!A:A,Lookup!B:B)</f>
        <v>Entry Level</v>
      </c>
      <c r="U204" t="s">
        <v>47</v>
      </c>
      <c r="V204">
        <v>3</v>
      </c>
      <c r="W204" t="str">
        <f>_xlfn.XLOOKUP(V204,Lookup!I:I,Lookup!J:J)</f>
        <v>High</v>
      </c>
      <c r="X204" t="s">
        <v>52</v>
      </c>
      <c r="Y204">
        <v>3815</v>
      </c>
      <c r="Z204" t="str" cm="1">
        <f t="array" ref="Z204">_xlfn.IFS(Y204&lt;3000,"Low",Y204&lt;7000,"Medium",TRUE,"High")</f>
        <v>Medium</v>
      </c>
      <c r="AA204">
        <v>5972</v>
      </c>
      <c r="AB204">
        <v>1</v>
      </c>
      <c r="AC204" t="s">
        <v>42</v>
      </c>
      <c r="AD204" t="s">
        <v>35</v>
      </c>
      <c r="AE204">
        <v>17</v>
      </c>
      <c r="AF204">
        <v>3</v>
      </c>
      <c r="AG204" t="str">
        <f>_xlfn.XLOOKUP(AF204,Lookup!K:K,Lookup!L:L)</f>
        <v>Meet Expect</v>
      </c>
      <c r="AH204">
        <v>4</v>
      </c>
      <c r="AI204" t="str">
        <f>LOOKUP(AH204,Lookup!M:M,Lookup!N:N)</f>
        <v>Very High</v>
      </c>
      <c r="AJ204">
        <v>80</v>
      </c>
      <c r="AK204">
        <v>1</v>
      </c>
      <c r="AL204" t="str">
        <f>_xlfn.XLOOKUP(AK204,Lookup!O:O,Lookup!P:P)</f>
        <v>Basic</v>
      </c>
      <c r="AM204">
        <v>5</v>
      </c>
      <c r="AN204" t="str" cm="1">
        <f t="array" ref="AN204">_xlfn.IFS(
AM204&lt;=5,"0-5",
AM204&lt;=10,"6-10",
AM204&lt;=20,"11-20",
TRUE,"20+")</f>
        <v>0-5</v>
      </c>
      <c r="AO204">
        <v>4</v>
      </c>
      <c r="AP204">
        <v>4</v>
      </c>
      <c r="AQ204" t="str">
        <f>_xlfn.XLOOKUP(AP204,Lookup!Q:Q,Lookup!R:R)</f>
        <v>Best</v>
      </c>
      <c r="AR204">
        <v>5</v>
      </c>
      <c r="AS204" t="str" cm="1">
        <f t="array" ref="AS204">_xlfn.IFS(
AR204 &lt;=1,"New Employee",
AR204 &lt;=3, "Early Career",
AR204 &lt;=7, "Experienced",
TRUE, "Veteran")</f>
        <v>Experienced</v>
      </c>
      <c r="AT204">
        <v>3</v>
      </c>
      <c r="AU204">
        <v>2</v>
      </c>
      <c r="AV204" t="str" cm="1">
        <f t="array" ref="AV204">_xlfn.IFS(
AU204=0,"Recently Promoted",
AU204&lt;=3, "Normal",
TRUE, "Long Time No Promotion")</f>
        <v>Normal</v>
      </c>
      <c r="AW204">
        <v>0</v>
      </c>
      <c r="AX204">
        <f>IF(COUNTIF(L204:$L$1471,L204)&gt;1,1,0)</f>
        <v>0</v>
      </c>
      <c r="BA204">
        <f t="shared" si="29"/>
        <v>0</v>
      </c>
      <c r="BC204">
        <f t="shared" si="30"/>
        <v>0</v>
      </c>
      <c r="BE204">
        <f t="shared" si="24"/>
        <v>0</v>
      </c>
      <c r="BG204">
        <f t="shared" si="25"/>
        <v>0</v>
      </c>
      <c r="BI204">
        <f t="shared" si="26"/>
        <v>0</v>
      </c>
      <c r="BR204" t="str" cm="1">
        <f t="array" ref="BR204">_xlfn.IFS(
A204&lt;=25,"18-25",
A204&lt;=35,"26-35",
A204&lt;=45,"36-45",
A204&lt;=59,"46-59",
TRUE,"60+")</f>
        <v>26-35</v>
      </c>
      <c r="BX204" t="b">
        <f t="shared" si="27"/>
        <v>1</v>
      </c>
      <c r="BY204" t="b">
        <f t="shared" si="28"/>
        <v>1</v>
      </c>
      <c r="BZ204" t="b">
        <f t="shared" si="31"/>
        <v>1</v>
      </c>
      <c r="CA204">
        <f>IF(tblemployee[[#This Row],[Attrition]]="Yes",1,0)</f>
        <v>0</v>
      </c>
      <c r="CB204">
        <f>IF(tblemployee[[#This Row],[OverTime]]="Yes",1,0)</f>
        <v>1</v>
      </c>
    </row>
    <row r="205" spans="1:80" hidden="1">
      <c r="A205">
        <v>40</v>
      </c>
      <c r="B205" t="s">
        <v>43</v>
      </c>
      <c r="C205" t="s">
        <v>36</v>
      </c>
      <c r="D205">
        <v>905</v>
      </c>
      <c r="E205" t="s">
        <v>45</v>
      </c>
      <c r="F205">
        <v>19</v>
      </c>
      <c r="G205" t="str" cm="1">
        <f t="array" ref="G205">_xlfn.IFS(
F205 &lt;= 10, "Near",
F205 &lt;= 20, "Far",
TRUE, "Very Far")</f>
        <v>Far</v>
      </c>
      <c r="H205">
        <v>2</v>
      </c>
      <c r="I205" t="str">
        <f>_xlfn.XLOOKUP(H205,Lookup!C:C,Lookup!D:D)</f>
        <v>College</v>
      </c>
      <c r="J205" t="s">
        <v>51</v>
      </c>
      <c r="K205">
        <v>1</v>
      </c>
      <c r="L205">
        <v>281</v>
      </c>
      <c r="M205">
        <v>3</v>
      </c>
      <c r="N205" t="str">
        <f>_xlfn.XLOOKUP(M205,Lookup!E:E,Lookup!F:F)</f>
        <v>High</v>
      </c>
      <c r="O205" t="s">
        <v>46</v>
      </c>
      <c r="P205">
        <v>99</v>
      </c>
      <c r="Q205">
        <v>3</v>
      </c>
      <c r="R205" t="str">
        <f>_xlfn.XLOOKUP(Q205,Lookup!G:G,Lookup!H:H)</f>
        <v>High</v>
      </c>
      <c r="S205">
        <v>2</v>
      </c>
      <c r="T205" s="7" t="str">
        <f>_xlfn.XLOOKUP(S205,Lookup!A:A,Lookup!B:B)</f>
        <v>Junior</v>
      </c>
      <c r="U205" t="s">
        <v>50</v>
      </c>
      <c r="V205">
        <v>4</v>
      </c>
      <c r="W205" t="str">
        <f>_xlfn.XLOOKUP(V205,Lookup!I:I,Lookup!J:J)</f>
        <v>Very High</v>
      </c>
      <c r="X205" t="s">
        <v>48</v>
      </c>
      <c r="Y205">
        <v>2741</v>
      </c>
      <c r="Z205" t="str" cm="1">
        <f t="array" ref="Z205">_xlfn.IFS(Y205&lt;3000,"Low",Y205&lt;7000,"Medium",TRUE,"High")</f>
        <v>Low</v>
      </c>
      <c r="AA205">
        <v>16523</v>
      </c>
      <c r="AB205">
        <v>8</v>
      </c>
      <c r="AC205" t="s">
        <v>42</v>
      </c>
      <c r="AD205" t="s">
        <v>35</v>
      </c>
      <c r="AE205">
        <v>15</v>
      </c>
      <c r="AF205">
        <v>3</v>
      </c>
      <c r="AG205" t="str">
        <f>_xlfn.XLOOKUP(AF205,Lookup!K:K,Lookup!L:L)</f>
        <v>Meet Expect</v>
      </c>
      <c r="AH205">
        <v>3</v>
      </c>
      <c r="AI205" t="str">
        <f>LOOKUP(AH205,Lookup!M:M,Lookup!N:N)</f>
        <v>High</v>
      </c>
      <c r="AJ205">
        <v>80</v>
      </c>
      <c r="AK205">
        <v>1</v>
      </c>
      <c r="AL205" t="str">
        <f>_xlfn.XLOOKUP(AK205,Lookup!O:O,Lookup!P:P)</f>
        <v>Basic</v>
      </c>
      <c r="AM205">
        <v>15</v>
      </c>
      <c r="AN205" t="str" cm="1">
        <f t="array" ref="AN205">_xlfn.IFS(
AM205&lt;=5,"0-5",
AM205&lt;=10,"6-10",
AM205&lt;=20,"11-20",
TRUE,"20+")</f>
        <v>11-20</v>
      </c>
      <c r="AO205">
        <v>2</v>
      </c>
      <c r="AP205">
        <v>4</v>
      </c>
      <c r="AQ205" t="str">
        <f>_xlfn.XLOOKUP(AP205,Lookup!Q:Q,Lookup!R:R)</f>
        <v>Best</v>
      </c>
      <c r="AR205">
        <v>7</v>
      </c>
      <c r="AS205" t="str" cm="1">
        <f t="array" ref="AS205">_xlfn.IFS(
AR205 &lt;=1,"New Employee",
AR205 &lt;=3, "Early Career",
AR205 &lt;=7, "Experienced",
TRUE, "Veteran")</f>
        <v>Experienced</v>
      </c>
      <c r="AT205">
        <v>2</v>
      </c>
      <c r="AU205">
        <v>3</v>
      </c>
      <c r="AV205" t="str" cm="1">
        <f t="array" ref="AV205">_xlfn.IFS(
AU205=0,"Recently Promoted",
AU205&lt;=3, "Normal",
TRUE, "Long Time No Promotion")</f>
        <v>Normal</v>
      </c>
      <c r="AW205">
        <v>7</v>
      </c>
      <c r="AX205">
        <f>IF(COUNTIF(L205:$L$1471,L205)&gt;1,1,0)</f>
        <v>0</v>
      </c>
      <c r="BA205">
        <f t="shared" si="29"/>
        <v>0</v>
      </c>
      <c r="BC205">
        <f t="shared" si="30"/>
        <v>0</v>
      </c>
      <c r="BE205">
        <f t="shared" si="24"/>
        <v>0</v>
      </c>
      <c r="BG205">
        <f t="shared" si="25"/>
        <v>0</v>
      </c>
      <c r="BI205">
        <f t="shared" si="26"/>
        <v>0</v>
      </c>
      <c r="BR205" t="str" cm="1">
        <f t="array" ref="BR205">_xlfn.IFS(
A205&lt;=25,"18-25",
A205&lt;=35,"26-35",
A205&lt;=45,"36-45",
A205&lt;=59,"46-59",
TRUE,"60+")</f>
        <v>36-45</v>
      </c>
      <c r="BX205" t="b">
        <f t="shared" si="27"/>
        <v>1</v>
      </c>
      <c r="BY205" t="b">
        <f t="shared" si="28"/>
        <v>1</v>
      </c>
      <c r="BZ205" t="b">
        <f t="shared" si="31"/>
        <v>1</v>
      </c>
      <c r="CA205">
        <f>IF(tblemployee[[#This Row],[Attrition]]="Yes",1,0)</f>
        <v>0</v>
      </c>
      <c r="CB205">
        <f>IF(tblemployee[[#This Row],[OverTime]]="Yes",1,0)</f>
        <v>1</v>
      </c>
    </row>
    <row r="206" spans="1:80" hidden="1">
      <c r="A206">
        <v>38</v>
      </c>
      <c r="B206" t="s">
        <v>35</v>
      </c>
      <c r="C206" t="s">
        <v>36</v>
      </c>
      <c r="D206">
        <v>1180</v>
      </c>
      <c r="E206" t="s">
        <v>45</v>
      </c>
      <c r="F206">
        <v>29</v>
      </c>
      <c r="G206" t="str" cm="1">
        <f t="array" ref="G206">_xlfn.IFS(
F206 &lt;= 10, "Near",
F206 &lt;= 20, "Far",
TRUE, "Very Far")</f>
        <v>Very Far</v>
      </c>
      <c r="H206">
        <v>1</v>
      </c>
      <c r="I206" t="str">
        <f>_xlfn.XLOOKUP(H206,Lookup!C:C,Lookup!D:D)</f>
        <v>Below College</v>
      </c>
      <c r="J206" t="s">
        <v>51</v>
      </c>
      <c r="K206">
        <v>1</v>
      </c>
      <c r="L206">
        <v>282</v>
      </c>
      <c r="M206">
        <v>2</v>
      </c>
      <c r="N206" t="str">
        <f>_xlfn.XLOOKUP(M206,Lookup!E:E,Lookup!F:F)</f>
        <v>Medium</v>
      </c>
      <c r="O206" t="s">
        <v>46</v>
      </c>
      <c r="P206">
        <v>70</v>
      </c>
      <c r="Q206">
        <v>3</v>
      </c>
      <c r="R206" t="str">
        <f>_xlfn.XLOOKUP(Q206,Lookup!G:G,Lookup!H:H)</f>
        <v>High</v>
      </c>
      <c r="S206">
        <v>2</v>
      </c>
      <c r="T206" s="7" t="str">
        <f>_xlfn.XLOOKUP(S206,Lookup!A:A,Lookup!B:B)</f>
        <v>Junior</v>
      </c>
      <c r="U206" t="s">
        <v>54</v>
      </c>
      <c r="V206">
        <v>1</v>
      </c>
      <c r="W206" t="str">
        <f>_xlfn.XLOOKUP(V206,Lookup!I:I,Lookup!J:J)</f>
        <v>Low</v>
      </c>
      <c r="X206" t="s">
        <v>48</v>
      </c>
      <c r="Y206">
        <v>6673</v>
      </c>
      <c r="Z206" t="str" cm="1">
        <f t="array" ref="Z206">_xlfn.IFS(Y206&lt;3000,"Low",Y206&lt;7000,"Medium",TRUE,"High")</f>
        <v>Medium</v>
      </c>
      <c r="AA206">
        <v>11354</v>
      </c>
      <c r="AB206">
        <v>7</v>
      </c>
      <c r="AC206" t="s">
        <v>42</v>
      </c>
      <c r="AD206" t="s">
        <v>35</v>
      </c>
      <c r="AE206">
        <v>19</v>
      </c>
      <c r="AF206">
        <v>3</v>
      </c>
      <c r="AG206" t="str">
        <f>_xlfn.XLOOKUP(AF206,Lookup!K:K,Lookup!L:L)</f>
        <v>Meet Expect</v>
      </c>
      <c r="AH206">
        <v>2</v>
      </c>
      <c r="AI206" t="str">
        <f>LOOKUP(AH206,Lookup!M:M,Lookup!N:N)</f>
        <v>Medium</v>
      </c>
      <c r="AJ206">
        <v>80</v>
      </c>
      <c r="AK206">
        <v>0</v>
      </c>
      <c r="AL206" t="str">
        <f>_xlfn.XLOOKUP(AK206,Lookup!O:O,Lookup!P:P)</f>
        <v>None</v>
      </c>
      <c r="AM206">
        <v>17</v>
      </c>
      <c r="AN206" t="str" cm="1">
        <f t="array" ref="AN206">_xlfn.IFS(
AM206&lt;=5,"0-5",
AM206&lt;=10,"6-10",
AM206&lt;=20,"11-20",
TRUE,"20+")</f>
        <v>11-20</v>
      </c>
      <c r="AO206">
        <v>2</v>
      </c>
      <c r="AP206">
        <v>3</v>
      </c>
      <c r="AQ206" t="str">
        <f>_xlfn.XLOOKUP(AP206,Lookup!Q:Q,Lookup!R:R)</f>
        <v>Better</v>
      </c>
      <c r="AR206">
        <v>1</v>
      </c>
      <c r="AS206" t="str" cm="1">
        <f t="array" ref="AS206">_xlfn.IFS(
AR206 &lt;=1,"New Employee",
AR206 &lt;=3, "Early Career",
AR206 &lt;=7, "Experienced",
TRUE, "Veteran")</f>
        <v>New Employee</v>
      </c>
      <c r="AT206">
        <v>0</v>
      </c>
      <c r="AU206">
        <v>0</v>
      </c>
      <c r="AV206" t="str" cm="1">
        <f t="array" ref="AV206">_xlfn.IFS(
AU206=0,"Recently Promoted",
AU206&lt;=3, "Normal",
TRUE, "Long Time No Promotion")</f>
        <v>Recently Promoted</v>
      </c>
      <c r="AW206">
        <v>0</v>
      </c>
      <c r="AX206">
        <f>IF(COUNTIF(L206:$L$1471,L206)&gt;1,1,0)</f>
        <v>0</v>
      </c>
      <c r="BA206">
        <f t="shared" si="29"/>
        <v>0</v>
      </c>
      <c r="BC206">
        <f t="shared" si="30"/>
        <v>0</v>
      </c>
      <c r="BE206">
        <f t="shared" si="24"/>
        <v>0</v>
      </c>
      <c r="BG206">
        <f t="shared" si="25"/>
        <v>0</v>
      </c>
      <c r="BI206">
        <f t="shared" si="26"/>
        <v>0</v>
      </c>
      <c r="BR206" t="str" cm="1">
        <f t="array" ref="BR206">_xlfn.IFS(
A206&lt;=25,"18-25",
A206&lt;=35,"26-35",
A206&lt;=45,"36-45",
A206&lt;=59,"46-59",
TRUE,"60+")</f>
        <v>36-45</v>
      </c>
      <c r="BX206" t="b">
        <f t="shared" si="27"/>
        <v>1</v>
      </c>
      <c r="BY206" t="b">
        <f t="shared" si="28"/>
        <v>1</v>
      </c>
      <c r="BZ206" t="b">
        <f t="shared" si="31"/>
        <v>1</v>
      </c>
      <c r="CA206">
        <f>IF(tblemployee[[#This Row],[Attrition]]="Yes",1,0)</f>
        <v>1</v>
      </c>
      <c r="CB206">
        <f>IF(tblemployee[[#This Row],[OverTime]]="Yes",1,0)</f>
        <v>1</v>
      </c>
    </row>
    <row r="207" spans="1:80" hidden="1">
      <c r="A207">
        <v>29</v>
      </c>
      <c r="B207" t="s">
        <v>35</v>
      </c>
      <c r="C207" t="s">
        <v>36</v>
      </c>
      <c r="D207">
        <v>121</v>
      </c>
      <c r="E207" t="s">
        <v>37</v>
      </c>
      <c r="F207">
        <v>27</v>
      </c>
      <c r="G207" t="str" cm="1">
        <f t="array" ref="G207">_xlfn.IFS(
F207 &lt;= 10, "Near",
F207 &lt;= 20, "Far",
TRUE, "Very Far")</f>
        <v>Very Far</v>
      </c>
      <c r="H207">
        <v>3</v>
      </c>
      <c r="I207" t="str">
        <f>_xlfn.XLOOKUP(H207,Lookup!C:C,Lookup!D:D)</f>
        <v>Bachelor</v>
      </c>
      <c r="J207" t="s">
        <v>59</v>
      </c>
      <c r="K207">
        <v>1</v>
      </c>
      <c r="L207">
        <v>283</v>
      </c>
      <c r="M207">
        <v>2</v>
      </c>
      <c r="N207" t="str">
        <f>_xlfn.XLOOKUP(M207,Lookup!E:E,Lookup!F:F)</f>
        <v>Medium</v>
      </c>
      <c r="O207" t="s">
        <v>39</v>
      </c>
      <c r="P207">
        <v>35</v>
      </c>
      <c r="Q207">
        <v>3</v>
      </c>
      <c r="R207" t="str">
        <f>_xlfn.XLOOKUP(Q207,Lookup!G:G,Lookup!H:H)</f>
        <v>High</v>
      </c>
      <c r="S207">
        <v>3</v>
      </c>
      <c r="T207" s="7" t="str">
        <f>_xlfn.XLOOKUP(S207,Lookup!A:A,Lookup!B:B)</f>
        <v>Senior</v>
      </c>
      <c r="U207" t="s">
        <v>40</v>
      </c>
      <c r="V207">
        <v>4</v>
      </c>
      <c r="W207" t="str">
        <f>_xlfn.XLOOKUP(V207,Lookup!I:I,Lookup!J:J)</f>
        <v>Very High</v>
      </c>
      <c r="X207" t="s">
        <v>48</v>
      </c>
      <c r="Y207">
        <v>7639</v>
      </c>
      <c r="Z207" t="str" cm="1">
        <f t="array" ref="Z207">_xlfn.IFS(Y207&lt;3000,"Low",Y207&lt;7000,"Medium",TRUE,"High")</f>
        <v>High</v>
      </c>
      <c r="AA207">
        <v>24525</v>
      </c>
      <c r="AB207">
        <v>1</v>
      </c>
      <c r="AC207" t="s">
        <v>42</v>
      </c>
      <c r="AD207" t="s">
        <v>43</v>
      </c>
      <c r="AE207">
        <v>22</v>
      </c>
      <c r="AF207">
        <v>4</v>
      </c>
      <c r="AG207" t="str">
        <f>_xlfn.XLOOKUP(AF207,Lookup!K:K,Lookup!L:L)</f>
        <v>Exceed Expect</v>
      </c>
      <c r="AH207">
        <v>4</v>
      </c>
      <c r="AI207" t="str">
        <f>LOOKUP(AH207,Lookup!M:M,Lookup!N:N)</f>
        <v>Very High</v>
      </c>
      <c r="AJ207">
        <v>80</v>
      </c>
      <c r="AK207">
        <v>3</v>
      </c>
      <c r="AL207" t="str">
        <f>_xlfn.XLOOKUP(AK207,Lookup!O:O,Lookup!P:P)</f>
        <v>High</v>
      </c>
      <c r="AM207">
        <v>10</v>
      </c>
      <c r="AN207" t="str" cm="1">
        <f t="array" ref="AN207">_xlfn.IFS(
AM207&lt;=5,"0-5",
AM207&lt;=10,"6-10",
AM207&lt;=20,"11-20",
TRUE,"20+")</f>
        <v>6-10</v>
      </c>
      <c r="AO207">
        <v>3</v>
      </c>
      <c r="AP207">
        <v>2</v>
      </c>
      <c r="AQ207" t="str">
        <f>_xlfn.XLOOKUP(AP207,Lookup!Q:Q,Lookup!R:R)</f>
        <v>Good</v>
      </c>
      <c r="AR207">
        <v>10</v>
      </c>
      <c r="AS207" t="str" cm="1">
        <f t="array" ref="AS207">_xlfn.IFS(
AR207 &lt;=1,"New Employee",
AR207 &lt;=3, "Early Career",
AR207 &lt;=7, "Experienced",
TRUE, "Veteran")</f>
        <v>Veteran</v>
      </c>
      <c r="AT207">
        <v>4</v>
      </c>
      <c r="AU207">
        <v>1</v>
      </c>
      <c r="AV207" t="str" cm="1">
        <f t="array" ref="AV207">_xlfn.IFS(
AU207=0,"Recently Promoted",
AU207&lt;=3, "Normal",
TRUE, "Long Time No Promotion")</f>
        <v>Normal</v>
      </c>
      <c r="AW207">
        <v>9</v>
      </c>
      <c r="AX207">
        <f>IF(COUNTIF(L207:$L$1471,L207)&gt;1,1,0)</f>
        <v>0</v>
      </c>
      <c r="BA207">
        <f t="shared" si="29"/>
        <v>0</v>
      </c>
      <c r="BC207">
        <f t="shared" si="30"/>
        <v>0</v>
      </c>
      <c r="BE207">
        <f t="shared" si="24"/>
        <v>0</v>
      </c>
      <c r="BG207">
        <f t="shared" si="25"/>
        <v>0</v>
      </c>
      <c r="BI207">
        <f t="shared" si="26"/>
        <v>0</v>
      </c>
      <c r="BR207" t="str" cm="1">
        <f t="array" ref="BR207">_xlfn.IFS(
A207&lt;=25,"18-25",
A207&lt;=35,"26-35",
A207&lt;=45,"36-45",
A207&lt;=59,"46-59",
TRUE,"60+")</f>
        <v>26-35</v>
      </c>
      <c r="BX207" t="b">
        <f t="shared" si="27"/>
        <v>1</v>
      </c>
      <c r="BY207" t="b">
        <f t="shared" si="28"/>
        <v>1</v>
      </c>
      <c r="BZ207" t="b">
        <f t="shared" si="31"/>
        <v>1</v>
      </c>
      <c r="CA207">
        <f>IF(tblemployee[[#This Row],[Attrition]]="Yes",1,0)</f>
        <v>1</v>
      </c>
      <c r="CB207">
        <f>IF(tblemployee[[#This Row],[OverTime]]="Yes",1,0)</f>
        <v>0</v>
      </c>
    </row>
    <row r="208" spans="1:80" hidden="1">
      <c r="A208">
        <v>22</v>
      </c>
      <c r="B208" t="s">
        <v>43</v>
      </c>
      <c r="C208" t="s">
        <v>36</v>
      </c>
      <c r="D208">
        <v>1136</v>
      </c>
      <c r="E208" t="s">
        <v>45</v>
      </c>
      <c r="F208">
        <v>5</v>
      </c>
      <c r="G208" t="str" cm="1">
        <f t="array" ref="G208">_xlfn.IFS(
F208 &lt;= 10, "Near",
F208 &lt;= 20, "Far",
TRUE, "Very Far")</f>
        <v>Near</v>
      </c>
      <c r="H208">
        <v>3</v>
      </c>
      <c r="I208" t="str">
        <f>_xlfn.XLOOKUP(H208,Lookup!C:C,Lookup!D:D)</f>
        <v>Bachelor</v>
      </c>
      <c r="J208" t="s">
        <v>38</v>
      </c>
      <c r="K208">
        <v>1</v>
      </c>
      <c r="L208">
        <v>284</v>
      </c>
      <c r="M208">
        <v>4</v>
      </c>
      <c r="N208" t="str">
        <f>_xlfn.XLOOKUP(M208,Lookup!E:E,Lookup!F:F)</f>
        <v>Very High</v>
      </c>
      <c r="O208" t="s">
        <v>46</v>
      </c>
      <c r="P208">
        <v>60</v>
      </c>
      <c r="Q208">
        <v>4</v>
      </c>
      <c r="R208" t="str">
        <f>_xlfn.XLOOKUP(Q208,Lookup!G:G,Lookup!H:H)</f>
        <v>Very High</v>
      </c>
      <c r="S208">
        <v>1</v>
      </c>
      <c r="T208" s="7" t="str">
        <f>_xlfn.XLOOKUP(S208,Lookup!A:A,Lookup!B:B)</f>
        <v>Entry Level</v>
      </c>
      <c r="U208" t="s">
        <v>47</v>
      </c>
      <c r="V208">
        <v>2</v>
      </c>
      <c r="W208" t="str">
        <f>_xlfn.XLOOKUP(V208,Lookup!I:I,Lookup!J:J)</f>
        <v>Medium</v>
      </c>
      <c r="X208" t="s">
        <v>52</v>
      </c>
      <c r="Y208">
        <v>2328</v>
      </c>
      <c r="Z208" t="str" cm="1">
        <f t="array" ref="Z208">_xlfn.IFS(Y208&lt;3000,"Low",Y208&lt;7000,"Medium",TRUE,"High")</f>
        <v>Low</v>
      </c>
      <c r="AA208">
        <v>12392</v>
      </c>
      <c r="AB208">
        <v>1</v>
      </c>
      <c r="AC208" t="s">
        <v>42</v>
      </c>
      <c r="AD208" t="s">
        <v>35</v>
      </c>
      <c r="AE208">
        <v>16</v>
      </c>
      <c r="AF208">
        <v>3</v>
      </c>
      <c r="AG208" t="str">
        <f>_xlfn.XLOOKUP(AF208,Lookup!K:K,Lookup!L:L)</f>
        <v>Meet Expect</v>
      </c>
      <c r="AH208">
        <v>1</v>
      </c>
      <c r="AI208" t="str">
        <f>LOOKUP(AH208,Lookup!M:M,Lookup!N:N)</f>
        <v>Low</v>
      </c>
      <c r="AJ208">
        <v>80</v>
      </c>
      <c r="AK208">
        <v>1</v>
      </c>
      <c r="AL208" t="str">
        <f>_xlfn.XLOOKUP(AK208,Lookup!O:O,Lookup!P:P)</f>
        <v>Basic</v>
      </c>
      <c r="AM208">
        <v>4</v>
      </c>
      <c r="AN208" t="str" cm="1">
        <f t="array" ref="AN208">_xlfn.IFS(
AM208&lt;=5,"0-5",
AM208&lt;=10,"6-10",
AM208&lt;=20,"11-20",
TRUE,"20+")</f>
        <v>0-5</v>
      </c>
      <c r="AO208">
        <v>2</v>
      </c>
      <c r="AP208">
        <v>2</v>
      </c>
      <c r="AQ208" t="str">
        <f>_xlfn.XLOOKUP(AP208,Lookup!Q:Q,Lookup!R:R)</f>
        <v>Good</v>
      </c>
      <c r="AR208">
        <v>4</v>
      </c>
      <c r="AS208" t="str" cm="1">
        <f t="array" ref="AS208">_xlfn.IFS(
AR208 &lt;=1,"New Employee",
AR208 &lt;=3, "Early Career",
AR208 &lt;=7, "Experienced",
TRUE, "Veteran")</f>
        <v>Experienced</v>
      </c>
      <c r="AT208">
        <v>2</v>
      </c>
      <c r="AU208">
        <v>2</v>
      </c>
      <c r="AV208" t="str" cm="1">
        <f t="array" ref="AV208">_xlfn.IFS(
AU208=0,"Recently Promoted",
AU208&lt;=3, "Normal",
TRUE, "Long Time No Promotion")</f>
        <v>Normal</v>
      </c>
      <c r="AW208">
        <v>2</v>
      </c>
      <c r="AX208">
        <f>IF(COUNTIF(L208:$L$1471,L208)&gt;1,1,0)</f>
        <v>0</v>
      </c>
      <c r="BA208">
        <f t="shared" si="29"/>
        <v>0</v>
      </c>
      <c r="BC208">
        <f t="shared" si="30"/>
        <v>0</v>
      </c>
      <c r="BE208">
        <f t="shared" si="24"/>
        <v>0</v>
      </c>
      <c r="BG208">
        <f t="shared" si="25"/>
        <v>0</v>
      </c>
      <c r="BI208">
        <f t="shared" si="26"/>
        <v>0</v>
      </c>
      <c r="BR208" t="str" cm="1">
        <f t="array" ref="BR208">_xlfn.IFS(
A208&lt;=25,"18-25",
A208&lt;=35,"26-35",
A208&lt;=45,"36-45",
A208&lt;=59,"46-59",
TRUE,"60+")</f>
        <v>18-25</v>
      </c>
      <c r="BX208" t="b">
        <f t="shared" si="27"/>
        <v>1</v>
      </c>
      <c r="BY208" t="b">
        <f t="shared" si="28"/>
        <v>1</v>
      </c>
      <c r="BZ208" t="b">
        <f t="shared" si="31"/>
        <v>1</v>
      </c>
      <c r="CA208">
        <f>IF(tblemployee[[#This Row],[Attrition]]="Yes",1,0)</f>
        <v>0</v>
      </c>
      <c r="CB208">
        <f>IF(tblemployee[[#This Row],[OverTime]]="Yes",1,0)</f>
        <v>1</v>
      </c>
    </row>
    <row r="209" spans="1:80" hidden="1">
      <c r="A209">
        <v>36</v>
      </c>
      <c r="B209" t="s">
        <v>43</v>
      </c>
      <c r="C209" t="s">
        <v>44</v>
      </c>
      <c r="D209">
        <v>635</v>
      </c>
      <c r="E209" t="s">
        <v>45</v>
      </c>
      <c r="F209">
        <v>18</v>
      </c>
      <c r="G209" t="str" cm="1">
        <f t="array" ref="G209">_xlfn.IFS(
F209 &lt;= 10, "Near",
F209 &lt;= 20, "Far",
TRUE, "Very Far")</f>
        <v>Far</v>
      </c>
      <c r="H209">
        <v>1</v>
      </c>
      <c r="I209" t="str">
        <f>_xlfn.XLOOKUP(H209,Lookup!C:C,Lookup!D:D)</f>
        <v>Below College</v>
      </c>
      <c r="J209" t="s">
        <v>51</v>
      </c>
      <c r="K209">
        <v>1</v>
      </c>
      <c r="L209">
        <v>286</v>
      </c>
      <c r="M209">
        <v>2</v>
      </c>
      <c r="N209" t="str">
        <f>_xlfn.XLOOKUP(M209,Lookup!E:E,Lookup!F:F)</f>
        <v>Medium</v>
      </c>
      <c r="O209" t="s">
        <v>39</v>
      </c>
      <c r="P209">
        <v>73</v>
      </c>
      <c r="Q209">
        <v>3</v>
      </c>
      <c r="R209" t="str">
        <f>_xlfn.XLOOKUP(Q209,Lookup!G:G,Lookup!H:H)</f>
        <v>High</v>
      </c>
      <c r="S209">
        <v>1</v>
      </c>
      <c r="T209" s="7" t="str">
        <f>_xlfn.XLOOKUP(S209,Lookup!A:A,Lookup!B:B)</f>
        <v>Entry Level</v>
      </c>
      <c r="U209" t="s">
        <v>50</v>
      </c>
      <c r="V209">
        <v>4</v>
      </c>
      <c r="W209" t="str">
        <f>_xlfn.XLOOKUP(V209,Lookup!I:I,Lookup!J:J)</f>
        <v>Very High</v>
      </c>
      <c r="X209" t="s">
        <v>41</v>
      </c>
      <c r="Y209">
        <v>2153</v>
      </c>
      <c r="Z209" t="str" cm="1">
        <f t="array" ref="Z209">_xlfn.IFS(Y209&lt;3000,"Low",Y209&lt;7000,"Medium",TRUE,"High")</f>
        <v>Low</v>
      </c>
      <c r="AA209">
        <v>7703</v>
      </c>
      <c r="AB209">
        <v>1</v>
      </c>
      <c r="AC209" t="s">
        <v>42</v>
      </c>
      <c r="AD209" t="s">
        <v>43</v>
      </c>
      <c r="AE209">
        <v>13</v>
      </c>
      <c r="AF209">
        <v>3</v>
      </c>
      <c r="AG209" t="str">
        <f>_xlfn.XLOOKUP(AF209,Lookup!K:K,Lookup!L:L)</f>
        <v>Meet Expect</v>
      </c>
      <c r="AH209">
        <v>1</v>
      </c>
      <c r="AI209" t="str">
        <f>LOOKUP(AH209,Lookup!M:M,Lookup!N:N)</f>
        <v>Low</v>
      </c>
      <c r="AJ209">
        <v>80</v>
      </c>
      <c r="AK209">
        <v>0</v>
      </c>
      <c r="AL209" t="str">
        <f>_xlfn.XLOOKUP(AK209,Lookup!O:O,Lookup!P:P)</f>
        <v>None</v>
      </c>
      <c r="AM209">
        <v>8</v>
      </c>
      <c r="AN209" t="str" cm="1">
        <f t="array" ref="AN209">_xlfn.IFS(
AM209&lt;=5,"0-5",
AM209&lt;=10,"6-10",
AM209&lt;=20,"11-20",
TRUE,"20+")</f>
        <v>6-10</v>
      </c>
      <c r="AO209">
        <v>2</v>
      </c>
      <c r="AP209">
        <v>3</v>
      </c>
      <c r="AQ209" t="str">
        <f>_xlfn.XLOOKUP(AP209,Lookup!Q:Q,Lookup!R:R)</f>
        <v>Better</v>
      </c>
      <c r="AR209">
        <v>8</v>
      </c>
      <c r="AS209" t="str" cm="1">
        <f t="array" ref="AS209">_xlfn.IFS(
AR209 &lt;=1,"New Employee",
AR209 &lt;=3, "Early Career",
AR209 &lt;=7, "Experienced",
TRUE, "Veteran")</f>
        <v>Veteran</v>
      </c>
      <c r="AT209">
        <v>1</v>
      </c>
      <c r="AU209">
        <v>1</v>
      </c>
      <c r="AV209" t="str" cm="1">
        <f t="array" ref="AV209">_xlfn.IFS(
AU209=0,"Recently Promoted",
AU209&lt;=3, "Normal",
TRUE, "Long Time No Promotion")</f>
        <v>Normal</v>
      </c>
      <c r="AW209">
        <v>7</v>
      </c>
      <c r="AX209">
        <f>IF(COUNTIF(L209:$L$1471,L209)&gt;1,1,0)</f>
        <v>0</v>
      </c>
      <c r="BA209">
        <f t="shared" si="29"/>
        <v>0</v>
      </c>
      <c r="BC209">
        <f t="shared" si="30"/>
        <v>0</v>
      </c>
      <c r="BE209">
        <f t="shared" si="24"/>
        <v>0</v>
      </c>
      <c r="BG209">
        <f t="shared" si="25"/>
        <v>0</v>
      </c>
      <c r="BI209">
        <f t="shared" si="26"/>
        <v>0</v>
      </c>
      <c r="BR209" t="str" cm="1">
        <f t="array" ref="BR209">_xlfn.IFS(
A209&lt;=25,"18-25",
A209&lt;=35,"26-35",
A209&lt;=45,"36-45",
A209&lt;=59,"46-59",
TRUE,"60+")</f>
        <v>36-45</v>
      </c>
      <c r="BX209" t="b">
        <f t="shared" si="27"/>
        <v>1</v>
      </c>
      <c r="BY209" t="b">
        <f t="shared" si="28"/>
        <v>1</v>
      </c>
      <c r="BZ209" t="b">
        <f t="shared" si="31"/>
        <v>1</v>
      </c>
      <c r="CA209">
        <f>IF(tblemployee[[#This Row],[Attrition]]="Yes",1,0)</f>
        <v>0</v>
      </c>
      <c r="CB209">
        <f>IF(tblemployee[[#This Row],[OverTime]]="Yes",1,0)</f>
        <v>0</v>
      </c>
    </row>
    <row r="210" spans="1:80" hidden="1">
      <c r="A210">
        <v>40</v>
      </c>
      <c r="B210" t="s">
        <v>43</v>
      </c>
      <c r="C210" t="s">
        <v>55</v>
      </c>
      <c r="D210">
        <v>1151</v>
      </c>
      <c r="E210" t="s">
        <v>45</v>
      </c>
      <c r="F210">
        <v>9</v>
      </c>
      <c r="G210" t="str" cm="1">
        <f t="array" ref="G210">_xlfn.IFS(
F210 &lt;= 10, "Near",
F210 &lt;= 20, "Far",
TRUE, "Very Far")</f>
        <v>Near</v>
      </c>
      <c r="H210">
        <v>5</v>
      </c>
      <c r="I210" t="str">
        <f>_xlfn.XLOOKUP(H210,Lookup!C:C,Lookup!D:D)</f>
        <v>Doctor</v>
      </c>
      <c r="J210" t="s">
        <v>38</v>
      </c>
      <c r="K210">
        <v>1</v>
      </c>
      <c r="L210">
        <v>287</v>
      </c>
      <c r="M210">
        <v>4</v>
      </c>
      <c r="N210" t="str">
        <f>_xlfn.XLOOKUP(M210,Lookup!E:E,Lookup!F:F)</f>
        <v>Very High</v>
      </c>
      <c r="O210" t="s">
        <v>46</v>
      </c>
      <c r="P210">
        <v>63</v>
      </c>
      <c r="Q210">
        <v>2</v>
      </c>
      <c r="R210" t="str">
        <f>_xlfn.XLOOKUP(Q210,Lookup!G:G,Lookup!H:H)</f>
        <v>Medium</v>
      </c>
      <c r="S210">
        <v>2</v>
      </c>
      <c r="T210" s="7" t="str">
        <f>_xlfn.XLOOKUP(S210,Lookup!A:A,Lookup!B:B)</f>
        <v>Junior</v>
      </c>
      <c r="U210" t="s">
        <v>54</v>
      </c>
      <c r="V210">
        <v>4</v>
      </c>
      <c r="W210" t="str">
        <f>_xlfn.XLOOKUP(V210,Lookup!I:I,Lookup!J:J)</f>
        <v>Very High</v>
      </c>
      <c r="X210" t="s">
        <v>48</v>
      </c>
      <c r="Y210">
        <v>4876</v>
      </c>
      <c r="Z210" t="str" cm="1">
        <f t="array" ref="Z210">_xlfn.IFS(Y210&lt;3000,"Low",Y210&lt;7000,"Medium",TRUE,"High")</f>
        <v>Medium</v>
      </c>
      <c r="AA210">
        <v>14242</v>
      </c>
      <c r="AB210">
        <v>9</v>
      </c>
      <c r="AC210" t="s">
        <v>42</v>
      </c>
      <c r="AD210" t="s">
        <v>43</v>
      </c>
      <c r="AE210">
        <v>14</v>
      </c>
      <c r="AF210">
        <v>3</v>
      </c>
      <c r="AG210" t="str">
        <f>_xlfn.XLOOKUP(AF210,Lookup!K:K,Lookup!L:L)</f>
        <v>Meet Expect</v>
      </c>
      <c r="AH210">
        <v>4</v>
      </c>
      <c r="AI210" t="str">
        <f>LOOKUP(AH210,Lookup!M:M,Lookup!N:N)</f>
        <v>Very High</v>
      </c>
      <c r="AJ210">
        <v>80</v>
      </c>
      <c r="AK210">
        <v>1</v>
      </c>
      <c r="AL210" t="str">
        <f>_xlfn.XLOOKUP(AK210,Lookup!O:O,Lookup!P:P)</f>
        <v>Basic</v>
      </c>
      <c r="AM210">
        <v>5</v>
      </c>
      <c r="AN210" t="str" cm="1">
        <f t="array" ref="AN210">_xlfn.IFS(
AM210&lt;=5,"0-5",
AM210&lt;=10,"6-10",
AM210&lt;=20,"11-20",
TRUE,"20+")</f>
        <v>0-5</v>
      </c>
      <c r="AO210">
        <v>5</v>
      </c>
      <c r="AP210">
        <v>1</v>
      </c>
      <c r="AQ210" t="str">
        <f>_xlfn.XLOOKUP(AP210,Lookup!Q:Q,Lookup!R:R)</f>
        <v>Bad</v>
      </c>
      <c r="AR210">
        <v>3</v>
      </c>
      <c r="AS210" t="str" cm="1">
        <f t="array" ref="AS210">_xlfn.IFS(
AR210 &lt;=1,"New Employee",
AR210 &lt;=3, "Early Career",
AR210 &lt;=7, "Experienced",
TRUE, "Veteran")</f>
        <v>Early Career</v>
      </c>
      <c r="AT210">
        <v>2</v>
      </c>
      <c r="AU210">
        <v>0</v>
      </c>
      <c r="AV210" t="str" cm="1">
        <f t="array" ref="AV210">_xlfn.IFS(
AU210=0,"Recently Promoted",
AU210&lt;=3, "Normal",
TRUE, "Long Time No Promotion")</f>
        <v>Recently Promoted</v>
      </c>
      <c r="AW210">
        <v>2</v>
      </c>
      <c r="AX210">
        <f>IF(COUNTIF(L210:$L$1471,L210)&gt;1,1,0)</f>
        <v>0</v>
      </c>
      <c r="BA210">
        <f t="shared" si="29"/>
        <v>0</v>
      </c>
      <c r="BC210">
        <f t="shared" si="30"/>
        <v>0</v>
      </c>
      <c r="BE210">
        <f t="shared" si="24"/>
        <v>0</v>
      </c>
      <c r="BG210">
        <f t="shared" si="25"/>
        <v>0</v>
      </c>
      <c r="BI210">
        <f t="shared" si="26"/>
        <v>0</v>
      </c>
      <c r="BR210" t="str" cm="1">
        <f t="array" ref="BR210">_xlfn.IFS(
A210&lt;=25,"18-25",
A210&lt;=35,"26-35",
A210&lt;=45,"36-45",
A210&lt;=59,"46-59",
TRUE,"60+")</f>
        <v>36-45</v>
      </c>
      <c r="BX210" t="b">
        <f t="shared" si="27"/>
        <v>1</v>
      </c>
      <c r="BY210" t="b">
        <f t="shared" si="28"/>
        <v>1</v>
      </c>
      <c r="BZ210" t="b">
        <f t="shared" si="31"/>
        <v>1</v>
      </c>
      <c r="CA210">
        <f>IF(tblemployee[[#This Row],[Attrition]]="Yes",1,0)</f>
        <v>0</v>
      </c>
      <c r="CB210">
        <f>IF(tblemployee[[#This Row],[OverTime]]="Yes",1,0)</f>
        <v>0</v>
      </c>
    </row>
    <row r="211" spans="1:80" hidden="1">
      <c r="A211">
        <v>46</v>
      </c>
      <c r="B211" t="s">
        <v>43</v>
      </c>
      <c r="C211" t="s">
        <v>36</v>
      </c>
      <c r="D211">
        <v>644</v>
      </c>
      <c r="E211" t="s">
        <v>45</v>
      </c>
      <c r="F211">
        <v>1</v>
      </c>
      <c r="G211" t="str" cm="1">
        <f t="array" ref="G211">_xlfn.IFS(
F211 &lt;= 10, "Near",
F211 &lt;= 20, "Far",
TRUE, "Very Far")</f>
        <v>Near</v>
      </c>
      <c r="H211">
        <v>4</v>
      </c>
      <c r="I211" t="str">
        <f>_xlfn.XLOOKUP(H211,Lookup!C:C,Lookup!D:D)</f>
        <v>Master</v>
      </c>
      <c r="J211" t="s">
        <v>51</v>
      </c>
      <c r="K211">
        <v>1</v>
      </c>
      <c r="L211">
        <v>288</v>
      </c>
      <c r="M211">
        <v>4</v>
      </c>
      <c r="N211" t="str">
        <f>_xlfn.XLOOKUP(M211,Lookup!E:E,Lookup!F:F)</f>
        <v>Very High</v>
      </c>
      <c r="O211" t="s">
        <v>46</v>
      </c>
      <c r="P211">
        <v>97</v>
      </c>
      <c r="Q211">
        <v>3</v>
      </c>
      <c r="R211" t="str">
        <f>_xlfn.XLOOKUP(Q211,Lookup!G:G,Lookup!H:H)</f>
        <v>High</v>
      </c>
      <c r="S211">
        <v>3</v>
      </c>
      <c r="T211" s="7" t="str">
        <f>_xlfn.XLOOKUP(S211,Lookup!A:A,Lookup!B:B)</f>
        <v>Senior</v>
      </c>
      <c r="U211" t="s">
        <v>54</v>
      </c>
      <c r="V211">
        <v>1</v>
      </c>
      <c r="W211" t="str">
        <f>_xlfn.XLOOKUP(V211,Lookup!I:I,Lookup!J:J)</f>
        <v>Low</v>
      </c>
      <c r="X211" t="s">
        <v>52</v>
      </c>
      <c r="Y211">
        <v>9396</v>
      </c>
      <c r="Z211" t="str" cm="1">
        <f t="array" ref="Z211">_xlfn.IFS(Y211&lt;3000,"Low",Y211&lt;7000,"Medium",TRUE,"High")</f>
        <v>High</v>
      </c>
      <c r="AA211">
        <v>12368</v>
      </c>
      <c r="AB211">
        <v>7</v>
      </c>
      <c r="AC211" t="s">
        <v>42</v>
      </c>
      <c r="AD211" t="s">
        <v>43</v>
      </c>
      <c r="AE211">
        <v>16</v>
      </c>
      <c r="AF211">
        <v>3</v>
      </c>
      <c r="AG211" t="str">
        <f>_xlfn.XLOOKUP(AF211,Lookup!K:K,Lookup!L:L)</f>
        <v>Meet Expect</v>
      </c>
      <c r="AH211">
        <v>3</v>
      </c>
      <c r="AI211" t="str">
        <f>LOOKUP(AH211,Lookup!M:M,Lookup!N:N)</f>
        <v>High</v>
      </c>
      <c r="AJ211">
        <v>80</v>
      </c>
      <c r="AK211">
        <v>1</v>
      </c>
      <c r="AL211" t="str">
        <f>_xlfn.XLOOKUP(AK211,Lookup!O:O,Lookup!P:P)</f>
        <v>Basic</v>
      </c>
      <c r="AM211">
        <v>17</v>
      </c>
      <c r="AN211" t="str" cm="1">
        <f t="array" ref="AN211">_xlfn.IFS(
AM211&lt;=5,"0-5",
AM211&lt;=10,"6-10",
AM211&lt;=20,"11-20",
TRUE,"20+")</f>
        <v>11-20</v>
      </c>
      <c r="AO211">
        <v>3</v>
      </c>
      <c r="AP211">
        <v>3</v>
      </c>
      <c r="AQ211" t="str">
        <f>_xlfn.XLOOKUP(AP211,Lookup!Q:Q,Lookup!R:R)</f>
        <v>Better</v>
      </c>
      <c r="AR211">
        <v>4</v>
      </c>
      <c r="AS211" t="str" cm="1">
        <f t="array" ref="AS211">_xlfn.IFS(
AR211 &lt;=1,"New Employee",
AR211 &lt;=3, "Early Career",
AR211 &lt;=7, "Experienced",
TRUE, "Veteran")</f>
        <v>Experienced</v>
      </c>
      <c r="AT211">
        <v>2</v>
      </c>
      <c r="AU211">
        <v>0</v>
      </c>
      <c r="AV211" t="str" cm="1">
        <f t="array" ref="AV211">_xlfn.IFS(
AU211=0,"Recently Promoted",
AU211&lt;=3, "Normal",
TRUE, "Long Time No Promotion")</f>
        <v>Recently Promoted</v>
      </c>
      <c r="AW211">
        <v>3</v>
      </c>
      <c r="AX211">
        <f>IF(COUNTIF(L211:$L$1471,L211)&gt;1,1,0)</f>
        <v>0</v>
      </c>
      <c r="BA211">
        <f t="shared" si="29"/>
        <v>0</v>
      </c>
      <c r="BC211">
        <f t="shared" si="30"/>
        <v>0</v>
      </c>
      <c r="BE211">
        <f t="shared" si="24"/>
        <v>0</v>
      </c>
      <c r="BG211">
        <f t="shared" si="25"/>
        <v>0</v>
      </c>
      <c r="BI211">
        <f t="shared" si="26"/>
        <v>0</v>
      </c>
      <c r="BR211" t="str" cm="1">
        <f t="array" ref="BR211">_xlfn.IFS(
A211&lt;=25,"18-25",
A211&lt;=35,"26-35",
A211&lt;=45,"36-45",
A211&lt;=59,"46-59",
TRUE,"60+")</f>
        <v>46-59</v>
      </c>
      <c r="BX211" t="b">
        <f t="shared" si="27"/>
        <v>1</v>
      </c>
      <c r="BY211" t="b">
        <f t="shared" si="28"/>
        <v>1</v>
      </c>
      <c r="BZ211" t="b">
        <f t="shared" si="31"/>
        <v>1</v>
      </c>
      <c r="CA211">
        <f>IF(tblemployee[[#This Row],[Attrition]]="Yes",1,0)</f>
        <v>0</v>
      </c>
      <c r="CB211">
        <f>IF(tblemployee[[#This Row],[OverTime]]="Yes",1,0)</f>
        <v>0</v>
      </c>
    </row>
    <row r="212" spans="1:80" hidden="1">
      <c r="A212">
        <v>32</v>
      </c>
      <c r="B212" t="s">
        <v>35</v>
      </c>
      <c r="C212" t="s">
        <v>36</v>
      </c>
      <c r="D212">
        <v>1045</v>
      </c>
      <c r="E212" t="s">
        <v>37</v>
      </c>
      <c r="F212">
        <v>4</v>
      </c>
      <c r="G212" t="str" cm="1">
        <f t="array" ref="G212">_xlfn.IFS(
F212 &lt;= 10, "Near",
F212 &lt;= 20, "Far",
TRUE, "Very Far")</f>
        <v>Near</v>
      </c>
      <c r="H212">
        <v>4</v>
      </c>
      <c r="I212" t="str">
        <f>_xlfn.XLOOKUP(H212,Lookup!C:C,Lookup!D:D)</f>
        <v>Master</v>
      </c>
      <c r="J212" t="s">
        <v>51</v>
      </c>
      <c r="K212">
        <v>1</v>
      </c>
      <c r="L212">
        <v>291</v>
      </c>
      <c r="M212">
        <v>4</v>
      </c>
      <c r="N212" t="str">
        <f>_xlfn.XLOOKUP(M212,Lookup!E:E,Lookup!F:F)</f>
        <v>Very High</v>
      </c>
      <c r="O212" t="s">
        <v>46</v>
      </c>
      <c r="P212">
        <v>32</v>
      </c>
      <c r="Q212">
        <v>1</v>
      </c>
      <c r="R212" t="str">
        <f>_xlfn.XLOOKUP(Q212,Lookup!G:G,Lookup!H:H)</f>
        <v>Low</v>
      </c>
      <c r="S212">
        <v>3</v>
      </c>
      <c r="T212" s="7" t="str">
        <f>_xlfn.XLOOKUP(S212,Lookup!A:A,Lookup!B:B)</f>
        <v>Senior</v>
      </c>
      <c r="U212" t="s">
        <v>40</v>
      </c>
      <c r="V212">
        <v>4</v>
      </c>
      <c r="W212" t="str">
        <f>_xlfn.XLOOKUP(V212,Lookup!I:I,Lookup!J:J)</f>
        <v>Very High</v>
      </c>
      <c r="X212" t="s">
        <v>48</v>
      </c>
      <c r="Y212">
        <v>10400</v>
      </c>
      <c r="Z212" t="str" cm="1">
        <f t="array" ref="Z212">_xlfn.IFS(Y212&lt;3000,"Low",Y212&lt;7000,"Medium",TRUE,"High")</f>
        <v>High</v>
      </c>
      <c r="AA212">
        <v>25812</v>
      </c>
      <c r="AB212">
        <v>1</v>
      </c>
      <c r="AC212" t="s">
        <v>42</v>
      </c>
      <c r="AD212" t="s">
        <v>43</v>
      </c>
      <c r="AE212">
        <v>11</v>
      </c>
      <c r="AF212">
        <v>3</v>
      </c>
      <c r="AG212" t="str">
        <f>_xlfn.XLOOKUP(AF212,Lookup!K:K,Lookup!L:L)</f>
        <v>Meet Expect</v>
      </c>
      <c r="AH212">
        <v>3</v>
      </c>
      <c r="AI212" t="str">
        <f>LOOKUP(AH212,Lookup!M:M,Lookup!N:N)</f>
        <v>High</v>
      </c>
      <c r="AJ212">
        <v>80</v>
      </c>
      <c r="AK212">
        <v>0</v>
      </c>
      <c r="AL212" t="str">
        <f>_xlfn.XLOOKUP(AK212,Lookup!O:O,Lookup!P:P)</f>
        <v>None</v>
      </c>
      <c r="AM212">
        <v>14</v>
      </c>
      <c r="AN212" t="str" cm="1">
        <f t="array" ref="AN212">_xlfn.IFS(
AM212&lt;=5,"0-5",
AM212&lt;=10,"6-10",
AM212&lt;=20,"11-20",
TRUE,"20+")</f>
        <v>11-20</v>
      </c>
      <c r="AO212">
        <v>2</v>
      </c>
      <c r="AP212">
        <v>2</v>
      </c>
      <c r="AQ212" t="str">
        <f>_xlfn.XLOOKUP(AP212,Lookup!Q:Q,Lookup!R:R)</f>
        <v>Good</v>
      </c>
      <c r="AR212">
        <v>14</v>
      </c>
      <c r="AS212" t="str" cm="1">
        <f t="array" ref="AS212">_xlfn.IFS(
AR212 &lt;=1,"New Employee",
AR212 &lt;=3, "Early Career",
AR212 &lt;=7, "Experienced",
TRUE, "Veteran")</f>
        <v>Veteran</v>
      </c>
      <c r="AT212">
        <v>8</v>
      </c>
      <c r="AU212">
        <v>9</v>
      </c>
      <c r="AV212" t="str" cm="1">
        <f t="array" ref="AV212">_xlfn.IFS(
AU212=0,"Recently Promoted",
AU212&lt;=3, "Normal",
TRUE, "Long Time No Promotion")</f>
        <v>Long Time No Promotion</v>
      </c>
      <c r="AW212">
        <v>8</v>
      </c>
      <c r="AX212">
        <f>IF(COUNTIF(L212:$L$1471,L212)&gt;1,1,0)</f>
        <v>0</v>
      </c>
      <c r="BA212">
        <f t="shared" si="29"/>
        <v>0</v>
      </c>
      <c r="BC212">
        <f t="shared" si="30"/>
        <v>0</v>
      </c>
      <c r="BE212">
        <f t="shared" si="24"/>
        <v>0</v>
      </c>
      <c r="BG212">
        <f t="shared" si="25"/>
        <v>0</v>
      </c>
      <c r="BI212">
        <f t="shared" si="26"/>
        <v>0</v>
      </c>
      <c r="BR212" t="str" cm="1">
        <f t="array" ref="BR212">_xlfn.IFS(
A212&lt;=25,"18-25",
A212&lt;=35,"26-35",
A212&lt;=45,"36-45",
A212&lt;=59,"46-59",
TRUE,"60+")</f>
        <v>26-35</v>
      </c>
      <c r="BX212" t="b">
        <f t="shared" si="27"/>
        <v>1</v>
      </c>
      <c r="BY212" t="b">
        <f t="shared" si="28"/>
        <v>1</v>
      </c>
      <c r="BZ212" t="b">
        <f t="shared" si="31"/>
        <v>1</v>
      </c>
      <c r="CA212">
        <f>IF(tblemployee[[#This Row],[Attrition]]="Yes",1,0)</f>
        <v>1</v>
      </c>
      <c r="CB212">
        <f>IF(tblemployee[[#This Row],[OverTime]]="Yes",1,0)</f>
        <v>0</v>
      </c>
    </row>
    <row r="213" spans="1:80" hidden="1">
      <c r="A213">
        <v>30</v>
      </c>
      <c r="B213" t="s">
        <v>43</v>
      </c>
      <c r="C213" t="s">
        <v>55</v>
      </c>
      <c r="D213">
        <v>829</v>
      </c>
      <c r="E213" t="s">
        <v>45</v>
      </c>
      <c r="F213">
        <v>1</v>
      </c>
      <c r="G213" t="str" cm="1">
        <f t="array" ref="G213">_xlfn.IFS(
F213 &lt;= 10, "Near",
F213 &lt;= 20, "Far",
TRUE, "Very Far")</f>
        <v>Near</v>
      </c>
      <c r="H213">
        <v>1</v>
      </c>
      <c r="I213" t="str">
        <f>_xlfn.XLOOKUP(H213,Lookup!C:C,Lookup!D:D)</f>
        <v>Below College</v>
      </c>
      <c r="J213" t="s">
        <v>38</v>
      </c>
      <c r="K213">
        <v>1</v>
      </c>
      <c r="L213">
        <v>292</v>
      </c>
      <c r="M213">
        <v>3</v>
      </c>
      <c r="N213" t="str">
        <f>_xlfn.XLOOKUP(M213,Lookup!E:E,Lookup!F:F)</f>
        <v>High</v>
      </c>
      <c r="O213" t="s">
        <v>46</v>
      </c>
      <c r="P213">
        <v>88</v>
      </c>
      <c r="Q213">
        <v>2</v>
      </c>
      <c r="R213" t="str">
        <f>_xlfn.XLOOKUP(Q213,Lookup!G:G,Lookup!H:H)</f>
        <v>Medium</v>
      </c>
      <c r="S213">
        <v>3</v>
      </c>
      <c r="T213" s="7" t="str">
        <f>_xlfn.XLOOKUP(S213,Lookup!A:A,Lookup!B:B)</f>
        <v>Senior</v>
      </c>
      <c r="U213" t="s">
        <v>53</v>
      </c>
      <c r="V213">
        <v>3</v>
      </c>
      <c r="W213" t="str">
        <f>_xlfn.XLOOKUP(V213,Lookup!I:I,Lookup!J:J)</f>
        <v>High</v>
      </c>
      <c r="X213" t="s">
        <v>41</v>
      </c>
      <c r="Y213">
        <v>8474</v>
      </c>
      <c r="Z213" t="str" cm="1">
        <f t="array" ref="Z213">_xlfn.IFS(Y213&lt;3000,"Low",Y213&lt;7000,"Medium",TRUE,"High")</f>
        <v>High</v>
      </c>
      <c r="AA213">
        <v>20925</v>
      </c>
      <c r="AB213">
        <v>1</v>
      </c>
      <c r="AC213" t="s">
        <v>42</v>
      </c>
      <c r="AD213" t="s">
        <v>43</v>
      </c>
      <c r="AE213">
        <v>22</v>
      </c>
      <c r="AF213">
        <v>4</v>
      </c>
      <c r="AG213" t="str">
        <f>_xlfn.XLOOKUP(AF213,Lookup!K:K,Lookup!L:L)</f>
        <v>Exceed Expect</v>
      </c>
      <c r="AH213">
        <v>3</v>
      </c>
      <c r="AI213" t="str">
        <f>LOOKUP(AH213,Lookup!M:M,Lookup!N:N)</f>
        <v>High</v>
      </c>
      <c r="AJ213">
        <v>80</v>
      </c>
      <c r="AK213">
        <v>0</v>
      </c>
      <c r="AL213" t="str">
        <f>_xlfn.XLOOKUP(AK213,Lookup!O:O,Lookup!P:P)</f>
        <v>None</v>
      </c>
      <c r="AM213">
        <v>12</v>
      </c>
      <c r="AN213" t="str" cm="1">
        <f t="array" ref="AN213">_xlfn.IFS(
AM213&lt;=5,"0-5",
AM213&lt;=10,"6-10",
AM213&lt;=20,"11-20",
TRUE,"20+")</f>
        <v>11-20</v>
      </c>
      <c r="AO213">
        <v>2</v>
      </c>
      <c r="AP213">
        <v>3</v>
      </c>
      <c r="AQ213" t="str">
        <f>_xlfn.XLOOKUP(AP213,Lookup!Q:Q,Lookup!R:R)</f>
        <v>Better</v>
      </c>
      <c r="AR213">
        <v>11</v>
      </c>
      <c r="AS213" t="str" cm="1">
        <f t="array" ref="AS213">_xlfn.IFS(
AR213 &lt;=1,"New Employee",
AR213 &lt;=3, "Early Career",
AR213 &lt;=7, "Experienced",
TRUE, "Veteran")</f>
        <v>Veteran</v>
      </c>
      <c r="AT213">
        <v>8</v>
      </c>
      <c r="AU213">
        <v>5</v>
      </c>
      <c r="AV213" t="str" cm="1">
        <f t="array" ref="AV213">_xlfn.IFS(
AU213=0,"Recently Promoted",
AU213&lt;=3, "Normal",
TRUE, "Long Time No Promotion")</f>
        <v>Long Time No Promotion</v>
      </c>
      <c r="AW213">
        <v>8</v>
      </c>
      <c r="AX213">
        <f>IF(COUNTIF(L213:$L$1471,L213)&gt;1,1,0)</f>
        <v>0</v>
      </c>
      <c r="BA213">
        <f t="shared" si="29"/>
        <v>0</v>
      </c>
      <c r="BC213">
        <f t="shared" si="30"/>
        <v>0</v>
      </c>
      <c r="BE213">
        <f t="shared" si="24"/>
        <v>0</v>
      </c>
      <c r="BG213">
        <f t="shared" si="25"/>
        <v>0</v>
      </c>
      <c r="BI213">
        <f t="shared" si="26"/>
        <v>0</v>
      </c>
      <c r="BR213" t="str" cm="1">
        <f t="array" ref="BR213">_xlfn.IFS(
A213&lt;=25,"18-25",
A213&lt;=35,"26-35",
A213&lt;=45,"36-45",
A213&lt;=59,"46-59",
TRUE,"60+")</f>
        <v>26-35</v>
      </c>
      <c r="BX213" t="b">
        <f t="shared" si="27"/>
        <v>1</v>
      </c>
      <c r="BY213" t="b">
        <f t="shared" si="28"/>
        <v>1</v>
      </c>
      <c r="BZ213" t="b">
        <f t="shared" si="31"/>
        <v>1</v>
      </c>
      <c r="CA213">
        <f>IF(tblemployee[[#This Row],[Attrition]]="Yes",1,0)</f>
        <v>0</v>
      </c>
      <c r="CB213">
        <f>IF(tblemployee[[#This Row],[OverTime]]="Yes",1,0)</f>
        <v>0</v>
      </c>
    </row>
    <row r="214" spans="1:80" hidden="1">
      <c r="A214">
        <v>27</v>
      </c>
      <c r="B214" t="s">
        <v>43</v>
      </c>
      <c r="C214" t="s">
        <v>44</v>
      </c>
      <c r="D214">
        <v>1242</v>
      </c>
      <c r="E214" t="s">
        <v>37</v>
      </c>
      <c r="F214">
        <v>20</v>
      </c>
      <c r="G214" t="str" cm="1">
        <f t="array" ref="G214">_xlfn.IFS(
F214 &lt;= 10, "Near",
F214 &lt;= 20, "Far",
TRUE, "Very Far")</f>
        <v>Far</v>
      </c>
      <c r="H214">
        <v>3</v>
      </c>
      <c r="I214" t="str">
        <f>_xlfn.XLOOKUP(H214,Lookup!C:C,Lookup!D:D)</f>
        <v>Bachelor</v>
      </c>
      <c r="J214" t="s">
        <v>38</v>
      </c>
      <c r="K214">
        <v>1</v>
      </c>
      <c r="L214">
        <v>293</v>
      </c>
      <c r="M214">
        <v>4</v>
      </c>
      <c r="N214" t="str">
        <f>_xlfn.XLOOKUP(M214,Lookup!E:E,Lookup!F:F)</f>
        <v>Very High</v>
      </c>
      <c r="O214" t="s">
        <v>39</v>
      </c>
      <c r="P214">
        <v>90</v>
      </c>
      <c r="Q214">
        <v>3</v>
      </c>
      <c r="R214" t="str">
        <f>_xlfn.XLOOKUP(Q214,Lookup!G:G,Lookup!H:H)</f>
        <v>High</v>
      </c>
      <c r="S214">
        <v>2</v>
      </c>
      <c r="T214" s="7" t="str">
        <f>_xlfn.XLOOKUP(S214,Lookup!A:A,Lookup!B:B)</f>
        <v>Junior</v>
      </c>
      <c r="U214" t="s">
        <v>40</v>
      </c>
      <c r="V214">
        <v>3</v>
      </c>
      <c r="W214" t="str">
        <f>_xlfn.XLOOKUP(V214,Lookup!I:I,Lookup!J:J)</f>
        <v>High</v>
      </c>
      <c r="X214" t="s">
        <v>41</v>
      </c>
      <c r="Y214">
        <v>9981</v>
      </c>
      <c r="Z214" t="str" cm="1">
        <f t="array" ref="Z214">_xlfn.IFS(Y214&lt;3000,"Low",Y214&lt;7000,"Medium",TRUE,"High")</f>
        <v>High</v>
      </c>
      <c r="AA214">
        <v>12916</v>
      </c>
      <c r="AB214">
        <v>1</v>
      </c>
      <c r="AC214" t="s">
        <v>42</v>
      </c>
      <c r="AD214" t="s">
        <v>43</v>
      </c>
      <c r="AE214">
        <v>14</v>
      </c>
      <c r="AF214">
        <v>3</v>
      </c>
      <c r="AG214" t="str">
        <f>_xlfn.XLOOKUP(AF214,Lookup!K:K,Lookup!L:L)</f>
        <v>Meet Expect</v>
      </c>
      <c r="AH214">
        <v>4</v>
      </c>
      <c r="AI214" t="str">
        <f>LOOKUP(AH214,Lookup!M:M,Lookup!N:N)</f>
        <v>Very High</v>
      </c>
      <c r="AJ214">
        <v>80</v>
      </c>
      <c r="AK214">
        <v>0</v>
      </c>
      <c r="AL214" t="str">
        <f>_xlfn.XLOOKUP(AK214,Lookup!O:O,Lookup!P:P)</f>
        <v>None</v>
      </c>
      <c r="AM214">
        <v>7</v>
      </c>
      <c r="AN214" t="str" cm="1">
        <f t="array" ref="AN214">_xlfn.IFS(
AM214&lt;=5,"0-5",
AM214&lt;=10,"6-10",
AM214&lt;=20,"11-20",
TRUE,"20+")</f>
        <v>6-10</v>
      </c>
      <c r="AO214">
        <v>2</v>
      </c>
      <c r="AP214">
        <v>3</v>
      </c>
      <c r="AQ214" t="str">
        <f>_xlfn.XLOOKUP(AP214,Lookup!Q:Q,Lookup!R:R)</f>
        <v>Better</v>
      </c>
      <c r="AR214">
        <v>7</v>
      </c>
      <c r="AS214" t="str" cm="1">
        <f t="array" ref="AS214">_xlfn.IFS(
AR214 &lt;=1,"New Employee",
AR214 &lt;=3, "Early Career",
AR214 &lt;=7, "Experienced",
TRUE, "Veteran")</f>
        <v>Experienced</v>
      </c>
      <c r="AT214">
        <v>7</v>
      </c>
      <c r="AU214">
        <v>0</v>
      </c>
      <c r="AV214" t="str" cm="1">
        <f t="array" ref="AV214">_xlfn.IFS(
AU214=0,"Recently Promoted",
AU214&lt;=3, "Normal",
TRUE, "Long Time No Promotion")</f>
        <v>Recently Promoted</v>
      </c>
      <c r="AW214">
        <v>7</v>
      </c>
      <c r="AX214">
        <f>IF(COUNTIF(L214:$L$1471,L214)&gt;1,1,0)</f>
        <v>0</v>
      </c>
      <c r="BA214">
        <f t="shared" si="29"/>
        <v>0</v>
      </c>
      <c r="BC214">
        <f t="shared" si="30"/>
        <v>0</v>
      </c>
      <c r="BE214">
        <f t="shared" si="24"/>
        <v>0</v>
      </c>
      <c r="BG214">
        <f t="shared" si="25"/>
        <v>0</v>
      </c>
      <c r="BI214">
        <f t="shared" si="26"/>
        <v>0</v>
      </c>
      <c r="BR214" t="str" cm="1">
        <f t="array" ref="BR214">_xlfn.IFS(
A214&lt;=25,"18-25",
A214&lt;=35,"26-35",
A214&lt;=45,"36-45",
A214&lt;=59,"46-59",
TRUE,"60+")</f>
        <v>26-35</v>
      </c>
      <c r="BX214" t="b">
        <f t="shared" si="27"/>
        <v>1</v>
      </c>
      <c r="BY214" t="b">
        <f t="shared" si="28"/>
        <v>1</v>
      </c>
      <c r="BZ214" t="b">
        <f t="shared" si="31"/>
        <v>1</v>
      </c>
      <c r="CA214">
        <f>IF(tblemployee[[#This Row],[Attrition]]="Yes",1,0)</f>
        <v>0</v>
      </c>
      <c r="CB214">
        <f>IF(tblemployee[[#This Row],[OverTime]]="Yes",1,0)</f>
        <v>0</v>
      </c>
    </row>
    <row r="215" spans="1:80" hidden="1">
      <c r="A215">
        <v>51</v>
      </c>
      <c r="B215" t="s">
        <v>43</v>
      </c>
      <c r="C215" t="s">
        <v>36</v>
      </c>
      <c r="D215">
        <v>1469</v>
      </c>
      <c r="E215" t="s">
        <v>45</v>
      </c>
      <c r="F215">
        <v>8</v>
      </c>
      <c r="G215" t="str" cm="1">
        <f t="array" ref="G215">_xlfn.IFS(
F215 &lt;= 10, "Near",
F215 &lt;= 20, "Far",
TRUE, "Very Far")</f>
        <v>Near</v>
      </c>
      <c r="H215">
        <v>4</v>
      </c>
      <c r="I215" t="str">
        <f>_xlfn.XLOOKUP(H215,Lookup!C:C,Lookup!D:D)</f>
        <v>Master</v>
      </c>
      <c r="J215" t="s">
        <v>38</v>
      </c>
      <c r="K215">
        <v>1</v>
      </c>
      <c r="L215">
        <v>296</v>
      </c>
      <c r="M215">
        <v>2</v>
      </c>
      <c r="N215" t="str">
        <f>_xlfn.XLOOKUP(M215,Lookup!E:E,Lookup!F:F)</f>
        <v>Medium</v>
      </c>
      <c r="O215" t="s">
        <v>46</v>
      </c>
      <c r="P215">
        <v>81</v>
      </c>
      <c r="Q215">
        <v>2</v>
      </c>
      <c r="R215" t="str">
        <f>_xlfn.XLOOKUP(Q215,Lookup!G:G,Lookup!H:H)</f>
        <v>Medium</v>
      </c>
      <c r="S215">
        <v>3</v>
      </c>
      <c r="T215" s="7" t="str">
        <f>_xlfn.XLOOKUP(S215,Lookup!A:A,Lookup!B:B)</f>
        <v>Senior</v>
      </c>
      <c r="U215" t="s">
        <v>58</v>
      </c>
      <c r="V215">
        <v>2</v>
      </c>
      <c r="W215" t="str">
        <f>_xlfn.XLOOKUP(V215,Lookup!I:I,Lookup!J:J)</f>
        <v>Medium</v>
      </c>
      <c r="X215" t="s">
        <v>48</v>
      </c>
      <c r="Y215">
        <v>12490</v>
      </c>
      <c r="Z215" t="str" cm="1">
        <f t="array" ref="Z215">_xlfn.IFS(Y215&lt;3000,"Low",Y215&lt;7000,"Medium",TRUE,"High")</f>
        <v>High</v>
      </c>
      <c r="AA215">
        <v>15736</v>
      </c>
      <c r="AB215">
        <v>5</v>
      </c>
      <c r="AC215" t="s">
        <v>42</v>
      </c>
      <c r="AD215" t="s">
        <v>43</v>
      </c>
      <c r="AE215">
        <v>16</v>
      </c>
      <c r="AF215">
        <v>3</v>
      </c>
      <c r="AG215" t="str">
        <f>_xlfn.XLOOKUP(AF215,Lookup!K:K,Lookup!L:L)</f>
        <v>Meet Expect</v>
      </c>
      <c r="AH215">
        <v>4</v>
      </c>
      <c r="AI215" t="str">
        <f>LOOKUP(AH215,Lookup!M:M,Lookup!N:N)</f>
        <v>Very High</v>
      </c>
      <c r="AJ215">
        <v>80</v>
      </c>
      <c r="AK215">
        <v>2</v>
      </c>
      <c r="AL215" t="str">
        <f>_xlfn.XLOOKUP(AK215,Lookup!O:O,Lookup!P:P)</f>
        <v>Medium</v>
      </c>
      <c r="AM215">
        <v>16</v>
      </c>
      <c r="AN215" t="str" cm="1">
        <f t="array" ref="AN215">_xlfn.IFS(
AM215&lt;=5,"0-5",
AM215&lt;=10,"6-10",
AM215&lt;=20,"11-20",
TRUE,"20+")</f>
        <v>11-20</v>
      </c>
      <c r="AO215">
        <v>5</v>
      </c>
      <c r="AP215">
        <v>1</v>
      </c>
      <c r="AQ215" t="str">
        <f>_xlfn.XLOOKUP(AP215,Lookup!Q:Q,Lookup!R:R)</f>
        <v>Bad</v>
      </c>
      <c r="AR215">
        <v>10</v>
      </c>
      <c r="AS215" t="str" cm="1">
        <f t="array" ref="AS215">_xlfn.IFS(
AR215 &lt;=1,"New Employee",
AR215 &lt;=3, "Early Career",
AR215 &lt;=7, "Experienced",
TRUE, "Veteran")</f>
        <v>Veteran</v>
      </c>
      <c r="AT215">
        <v>9</v>
      </c>
      <c r="AU215">
        <v>4</v>
      </c>
      <c r="AV215" t="str" cm="1">
        <f t="array" ref="AV215">_xlfn.IFS(
AU215=0,"Recently Promoted",
AU215&lt;=3, "Normal",
TRUE, "Long Time No Promotion")</f>
        <v>Long Time No Promotion</v>
      </c>
      <c r="AW215">
        <v>7</v>
      </c>
      <c r="AX215">
        <f>IF(COUNTIF(L215:$L$1471,L215)&gt;1,1,0)</f>
        <v>0</v>
      </c>
      <c r="BA215">
        <f t="shared" si="29"/>
        <v>0</v>
      </c>
      <c r="BC215">
        <f t="shared" si="30"/>
        <v>0</v>
      </c>
      <c r="BE215">
        <f t="shared" si="24"/>
        <v>0</v>
      </c>
      <c r="BG215">
        <f t="shared" si="25"/>
        <v>0</v>
      </c>
      <c r="BI215">
        <f t="shared" si="26"/>
        <v>0</v>
      </c>
      <c r="BR215" t="str" cm="1">
        <f t="array" ref="BR215">_xlfn.IFS(
A215&lt;=25,"18-25",
A215&lt;=35,"26-35",
A215&lt;=45,"36-45",
A215&lt;=59,"46-59",
TRUE,"60+")</f>
        <v>46-59</v>
      </c>
      <c r="BX215" t="b">
        <f t="shared" si="27"/>
        <v>1</v>
      </c>
      <c r="BY215" t="b">
        <f t="shared" si="28"/>
        <v>1</v>
      </c>
      <c r="BZ215" t="b">
        <f t="shared" si="31"/>
        <v>1</v>
      </c>
      <c r="CA215">
        <f>IF(tblemployee[[#This Row],[Attrition]]="Yes",1,0)</f>
        <v>0</v>
      </c>
      <c r="CB215">
        <f>IF(tblemployee[[#This Row],[OverTime]]="Yes",1,0)</f>
        <v>0</v>
      </c>
    </row>
    <row r="216" spans="1:80" hidden="1">
      <c r="A216">
        <v>30</v>
      </c>
      <c r="B216" t="s">
        <v>35</v>
      </c>
      <c r="C216" t="s">
        <v>36</v>
      </c>
      <c r="D216">
        <v>1005</v>
      </c>
      <c r="E216" t="s">
        <v>45</v>
      </c>
      <c r="F216">
        <v>3</v>
      </c>
      <c r="G216" t="str" cm="1">
        <f t="array" ref="G216">_xlfn.IFS(
F216 &lt;= 10, "Near",
F216 &lt;= 20, "Far",
TRUE, "Very Far")</f>
        <v>Near</v>
      </c>
      <c r="H216">
        <v>3</v>
      </c>
      <c r="I216" t="str">
        <f>_xlfn.XLOOKUP(H216,Lookup!C:C,Lookup!D:D)</f>
        <v>Bachelor</v>
      </c>
      <c r="J216" t="s">
        <v>60</v>
      </c>
      <c r="K216">
        <v>1</v>
      </c>
      <c r="L216">
        <v>297</v>
      </c>
      <c r="M216">
        <v>4</v>
      </c>
      <c r="N216" t="str">
        <f>_xlfn.XLOOKUP(M216,Lookup!E:E,Lookup!F:F)</f>
        <v>Very High</v>
      </c>
      <c r="O216" t="s">
        <v>39</v>
      </c>
      <c r="P216">
        <v>88</v>
      </c>
      <c r="Q216">
        <v>3</v>
      </c>
      <c r="R216" t="str">
        <f>_xlfn.XLOOKUP(Q216,Lookup!G:G,Lookup!H:H)</f>
        <v>High</v>
      </c>
      <c r="S216">
        <v>1</v>
      </c>
      <c r="T216" s="7" t="str">
        <f>_xlfn.XLOOKUP(S216,Lookup!A:A,Lookup!B:B)</f>
        <v>Entry Level</v>
      </c>
      <c r="U216" t="s">
        <v>47</v>
      </c>
      <c r="V216">
        <v>1</v>
      </c>
      <c r="W216" t="str">
        <f>_xlfn.XLOOKUP(V216,Lookup!I:I,Lookup!J:J)</f>
        <v>Low</v>
      </c>
      <c r="X216" t="s">
        <v>41</v>
      </c>
      <c r="Y216">
        <v>2657</v>
      </c>
      <c r="Z216" t="str" cm="1">
        <f t="array" ref="Z216">_xlfn.IFS(Y216&lt;3000,"Low",Y216&lt;7000,"Medium",TRUE,"High")</f>
        <v>Low</v>
      </c>
      <c r="AA216">
        <v>8556</v>
      </c>
      <c r="AB216">
        <v>5</v>
      </c>
      <c r="AC216" t="s">
        <v>42</v>
      </c>
      <c r="AD216" t="s">
        <v>35</v>
      </c>
      <c r="AE216">
        <v>11</v>
      </c>
      <c r="AF216">
        <v>3</v>
      </c>
      <c r="AG216" t="str">
        <f>_xlfn.XLOOKUP(AF216,Lookup!K:K,Lookup!L:L)</f>
        <v>Meet Expect</v>
      </c>
      <c r="AH216">
        <v>3</v>
      </c>
      <c r="AI216" t="str">
        <f>LOOKUP(AH216,Lookup!M:M,Lookup!N:N)</f>
        <v>High</v>
      </c>
      <c r="AJ216">
        <v>80</v>
      </c>
      <c r="AK216">
        <v>0</v>
      </c>
      <c r="AL216" t="str">
        <f>_xlfn.XLOOKUP(AK216,Lookup!O:O,Lookup!P:P)</f>
        <v>None</v>
      </c>
      <c r="AM216">
        <v>8</v>
      </c>
      <c r="AN216" t="str" cm="1">
        <f t="array" ref="AN216">_xlfn.IFS(
AM216&lt;=5,"0-5",
AM216&lt;=10,"6-10",
AM216&lt;=20,"11-20",
TRUE,"20+")</f>
        <v>6-10</v>
      </c>
      <c r="AO216">
        <v>5</v>
      </c>
      <c r="AP216">
        <v>3</v>
      </c>
      <c r="AQ216" t="str">
        <f>_xlfn.XLOOKUP(AP216,Lookup!Q:Q,Lookup!R:R)</f>
        <v>Better</v>
      </c>
      <c r="AR216">
        <v>5</v>
      </c>
      <c r="AS216" t="str" cm="1">
        <f t="array" ref="AS216">_xlfn.IFS(
AR216 &lt;=1,"New Employee",
AR216 &lt;=3, "Early Career",
AR216 &lt;=7, "Experienced",
TRUE, "Veteran")</f>
        <v>Experienced</v>
      </c>
      <c r="AT216">
        <v>2</v>
      </c>
      <c r="AU216">
        <v>0</v>
      </c>
      <c r="AV216" t="str" cm="1">
        <f t="array" ref="AV216">_xlfn.IFS(
AU216=0,"Recently Promoted",
AU216&lt;=3, "Normal",
TRUE, "Long Time No Promotion")</f>
        <v>Recently Promoted</v>
      </c>
      <c r="AW216">
        <v>4</v>
      </c>
      <c r="AX216">
        <f>IF(COUNTIF(L216:$L$1471,L216)&gt;1,1,0)</f>
        <v>0</v>
      </c>
      <c r="BA216">
        <f t="shared" si="29"/>
        <v>0</v>
      </c>
      <c r="BC216">
        <f t="shared" si="30"/>
        <v>0</v>
      </c>
      <c r="BE216">
        <f t="shared" si="24"/>
        <v>0</v>
      </c>
      <c r="BG216">
        <f t="shared" si="25"/>
        <v>0</v>
      </c>
      <c r="BI216">
        <f t="shared" si="26"/>
        <v>0</v>
      </c>
      <c r="BR216" t="str" cm="1">
        <f t="array" ref="BR216">_xlfn.IFS(
A216&lt;=25,"18-25",
A216&lt;=35,"26-35",
A216&lt;=45,"36-45",
A216&lt;=59,"46-59",
TRUE,"60+")</f>
        <v>26-35</v>
      </c>
      <c r="BX216" t="b">
        <f t="shared" si="27"/>
        <v>1</v>
      </c>
      <c r="BY216" t="b">
        <f t="shared" si="28"/>
        <v>1</v>
      </c>
      <c r="BZ216" t="b">
        <f t="shared" si="31"/>
        <v>1</v>
      </c>
      <c r="CA216">
        <f>IF(tblemployee[[#This Row],[Attrition]]="Yes",1,0)</f>
        <v>1</v>
      </c>
      <c r="CB216">
        <f>IF(tblemployee[[#This Row],[OverTime]]="Yes",1,0)</f>
        <v>1</v>
      </c>
    </row>
    <row r="217" spans="1:80" hidden="1">
      <c r="A217">
        <v>41</v>
      </c>
      <c r="B217" t="s">
        <v>43</v>
      </c>
      <c r="C217" t="s">
        <v>36</v>
      </c>
      <c r="D217">
        <v>896</v>
      </c>
      <c r="E217" t="s">
        <v>37</v>
      </c>
      <c r="F217">
        <v>6</v>
      </c>
      <c r="G217" t="str" cm="1">
        <f t="array" ref="G217">_xlfn.IFS(
F217 &lt;= 10, "Near",
F217 &lt;= 20, "Far",
TRUE, "Very Far")</f>
        <v>Near</v>
      </c>
      <c r="H217">
        <v>3</v>
      </c>
      <c r="I217" t="str">
        <f>_xlfn.XLOOKUP(H217,Lookup!C:C,Lookup!D:D)</f>
        <v>Bachelor</v>
      </c>
      <c r="J217" t="s">
        <v>38</v>
      </c>
      <c r="K217">
        <v>1</v>
      </c>
      <c r="L217">
        <v>298</v>
      </c>
      <c r="M217">
        <v>4</v>
      </c>
      <c r="N217" t="str">
        <f>_xlfn.XLOOKUP(M217,Lookup!E:E,Lookup!F:F)</f>
        <v>Very High</v>
      </c>
      <c r="O217" t="s">
        <v>39</v>
      </c>
      <c r="P217">
        <v>75</v>
      </c>
      <c r="Q217">
        <v>3</v>
      </c>
      <c r="R217" t="str">
        <f>_xlfn.XLOOKUP(Q217,Lookup!G:G,Lookup!H:H)</f>
        <v>High</v>
      </c>
      <c r="S217">
        <v>3</v>
      </c>
      <c r="T217" s="7" t="str">
        <f>_xlfn.XLOOKUP(S217,Lookup!A:A,Lookup!B:B)</f>
        <v>Senior</v>
      </c>
      <c r="U217" t="s">
        <v>56</v>
      </c>
      <c r="V217">
        <v>4</v>
      </c>
      <c r="W217" t="str">
        <f>_xlfn.XLOOKUP(V217,Lookup!I:I,Lookup!J:J)</f>
        <v>Very High</v>
      </c>
      <c r="X217" t="s">
        <v>41</v>
      </c>
      <c r="Y217">
        <v>13591</v>
      </c>
      <c r="Z217" t="str" cm="1">
        <f t="array" ref="Z217">_xlfn.IFS(Y217&lt;3000,"Low",Y217&lt;7000,"Medium",TRUE,"High")</f>
        <v>High</v>
      </c>
      <c r="AA217">
        <v>14674</v>
      </c>
      <c r="AB217">
        <v>3</v>
      </c>
      <c r="AC217" t="s">
        <v>42</v>
      </c>
      <c r="AD217" t="s">
        <v>35</v>
      </c>
      <c r="AE217">
        <v>18</v>
      </c>
      <c r="AF217">
        <v>3</v>
      </c>
      <c r="AG217" t="str">
        <f>_xlfn.XLOOKUP(AF217,Lookup!K:K,Lookup!L:L)</f>
        <v>Meet Expect</v>
      </c>
      <c r="AH217">
        <v>3</v>
      </c>
      <c r="AI217" t="str">
        <f>LOOKUP(AH217,Lookup!M:M,Lookup!N:N)</f>
        <v>High</v>
      </c>
      <c r="AJ217">
        <v>80</v>
      </c>
      <c r="AK217">
        <v>0</v>
      </c>
      <c r="AL217" t="str">
        <f>_xlfn.XLOOKUP(AK217,Lookup!O:O,Lookup!P:P)</f>
        <v>None</v>
      </c>
      <c r="AM217">
        <v>16</v>
      </c>
      <c r="AN217" t="str" cm="1">
        <f t="array" ref="AN217">_xlfn.IFS(
AM217&lt;=5,"0-5",
AM217&lt;=10,"6-10",
AM217&lt;=20,"11-20",
TRUE,"20+")</f>
        <v>11-20</v>
      </c>
      <c r="AO217">
        <v>3</v>
      </c>
      <c r="AP217">
        <v>3</v>
      </c>
      <c r="AQ217" t="str">
        <f>_xlfn.XLOOKUP(AP217,Lookup!Q:Q,Lookup!R:R)</f>
        <v>Better</v>
      </c>
      <c r="AR217">
        <v>1</v>
      </c>
      <c r="AS217" t="str" cm="1">
        <f t="array" ref="AS217">_xlfn.IFS(
AR217 &lt;=1,"New Employee",
AR217 &lt;=3, "Early Career",
AR217 &lt;=7, "Experienced",
TRUE, "Veteran")</f>
        <v>New Employee</v>
      </c>
      <c r="AT217">
        <v>0</v>
      </c>
      <c r="AU217">
        <v>0</v>
      </c>
      <c r="AV217" t="str" cm="1">
        <f t="array" ref="AV217">_xlfn.IFS(
AU217=0,"Recently Promoted",
AU217&lt;=3, "Normal",
TRUE, "Long Time No Promotion")</f>
        <v>Recently Promoted</v>
      </c>
      <c r="AW217">
        <v>0</v>
      </c>
      <c r="AX217">
        <f>IF(COUNTIF(L217:$L$1471,L217)&gt;1,1,0)</f>
        <v>0</v>
      </c>
      <c r="BA217">
        <f t="shared" si="29"/>
        <v>0</v>
      </c>
      <c r="BC217">
        <f t="shared" si="30"/>
        <v>0</v>
      </c>
      <c r="BE217">
        <f t="shared" si="24"/>
        <v>0</v>
      </c>
      <c r="BG217">
        <f t="shared" si="25"/>
        <v>0</v>
      </c>
      <c r="BI217">
        <f t="shared" si="26"/>
        <v>0</v>
      </c>
      <c r="BR217" t="str" cm="1">
        <f t="array" ref="BR217">_xlfn.IFS(
A217&lt;=25,"18-25",
A217&lt;=35,"26-35",
A217&lt;=45,"36-45",
A217&lt;=59,"46-59",
TRUE,"60+")</f>
        <v>36-45</v>
      </c>
      <c r="BX217" t="b">
        <f t="shared" si="27"/>
        <v>1</v>
      </c>
      <c r="BY217" t="b">
        <f t="shared" si="28"/>
        <v>1</v>
      </c>
      <c r="BZ217" t="b">
        <f t="shared" si="31"/>
        <v>1</v>
      </c>
      <c r="CA217">
        <f>IF(tblemployee[[#This Row],[Attrition]]="Yes",1,0)</f>
        <v>0</v>
      </c>
      <c r="CB217">
        <f>IF(tblemployee[[#This Row],[OverTime]]="Yes",1,0)</f>
        <v>1</v>
      </c>
    </row>
    <row r="218" spans="1:80" hidden="1">
      <c r="A218">
        <v>30</v>
      </c>
      <c r="B218" t="s">
        <v>35</v>
      </c>
      <c r="C218" t="s">
        <v>44</v>
      </c>
      <c r="D218">
        <v>334</v>
      </c>
      <c r="E218" t="s">
        <v>37</v>
      </c>
      <c r="F218">
        <v>26</v>
      </c>
      <c r="G218" t="str" cm="1">
        <f t="array" ref="G218">_xlfn.IFS(
F218 &lt;= 10, "Near",
F218 &lt;= 20, "Far",
TRUE, "Very Far")</f>
        <v>Very Far</v>
      </c>
      <c r="H218">
        <v>4</v>
      </c>
      <c r="I218" t="str">
        <f>_xlfn.XLOOKUP(H218,Lookup!C:C,Lookup!D:D)</f>
        <v>Master</v>
      </c>
      <c r="J218" t="s">
        <v>59</v>
      </c>
      <c r="K218">
        <v>1</v>
      </c>
      <c r="L218">
        <v>299</v>
      </c>
      <c r="M218">
        <v>3</v>
      </c>
      <c r="N218" t="str">
        <f>_xlfn.XLOOKUP(M218,Lookup!E:E,Lookup!F:F)</f>
        <v>High</v>
      </c>
      <c r="O218" t="s">
        <v>39</v>
      </c>
      <c r="P218">
        <v>52</v>
      </c>
      <c r="Q218">
        <v>2</v>
      </c>
      <c r="R218" t="str">
        <f>_xlfn.XLOOKUP(Q218,Lookup!G:G,Lookup!H:H)</f>
        <v>Medium</v>
      </c>
      <c r="S218">
        <v>2</v>
      </c>
      <c r="T218" s="7" t="str">
        <f>_xlfn.XLOOKUP(S218,Lookup!A:A,Lookup!B:B)</f>
        <v>Junior</v>
      </c>
      <c r="U218" t="s">
        <v>40</v>
      </c>
      <c r="V218">
        <v>1</v>
      </c>
      <c r="W218" t="str">
        <f>_xlfn.XLOOKUP(V218,Lookup!I:I,Lookup!J:J)</f>
        <v>Low</v>
      </c>
      <c r="X218" t="s">
        <v>41</v>
      </c>
      <c r="Y218">
        <v>6696</v>
      </c>
      <c r="Z218" t="str" cm="1">
        <f t="array" ref="Z218">_xlfn.IFS(Y218&lt;3000,"Low",Y218&lt;7000,"Medium",TRUE,"High")</f>
        <v>Medium</v>
      </c>
      <c r="AA218">
        <v>22967</v>
      </c>
      <c r="AB218">
        <v>5</v>
      </c>
      <c r="AC218" t="s">
        <v>42</v>
      </c>
      <c r="AD218" t="s">
        <v>43</v>
      </c>
      <c r="AE218">
        <v>15</v>
      </c>
      <c r="AF218">
        <v>3</v>
      </c>
      <c r="AG218" t="str">
        <f>_xlfn.XLOOKUP(AF218,Lookup!K:K,Lookup!L:L)</f>
        <v>Meet Expect</v>
      </c>
      <c r="AH218">
        <v>3</v>
      </c>
      <c r="AI218" t="str">
        <f>LOOKUP(AH218,Lookup!M:M,Lookup!N:N)</f>
        <v>High</v>
      </c>
      <c r="AJ218">
        <v>80</v>
      </c>
      <c r="AK218">
        <v>0</v>
      </c>
      <c r="AL218" t="str">
        <f>_xlfn.XLOOKUP(AK218,Lookup!O:O,Lookup!P:P)</f>
        <v>None</v>
      </c>
      <c r="AM218">
        <v>9</v>
      </c>
      <c r="AN218" t="str" cm="1">
        <f t="array" ref="AN218">_xlfn.IFS(
AM218&lt;=5,"0-5",
AM218&lt;=10,"6-10",
AM218&lt;=20,"11-20",
TRUE,"20+")</f>
        <v>6-10</v>
      </c>
      <c r="AO218">
        <v>5</v>
      </c>
      <c r="AP218">
        <v>2</v>
      </c>
      <c r="AQ218" t="str">
        <f>_xlfn.XLOOKUP(AP218,Lookup!Q:Q,Lookup!R:R)</f>
        <v>Good</v>
      </c>
      <c r="AR218">
        <v>6</v>
      </c>
      <c r="AS218" t="str" cm="1">
        <f t="array" ref="AS218">_xlfn.IFS(
AR218 &lt;=1,"New Employee",
AR218 &lt;=3, "Early Career",
AR218 &lt;=7, "Experienced",
TRUE, "Veteran")</f>
        <v>Experienced</v>
      </c>
      <c r="AT218">
        <v>3</v>
      </c>
      <c r="AU218">
        <v>0</v>
      </c>
      <c r="AV218" t="str" cm="1">
        <f t="array" ref="AV218">_xlfn.IFS(
AU218=0,"Recently Promoted",
AU218&lt;=3, "Normal",
TRUE, "Long Time No Promotion")</f>
        <v>Recently Promoted</v>
      </c>
      <c r="AW218">
        <v>1</v>
      </c>
      <c r="AX218">
        <f>IF(COUNTIF(L218:$L$1471,L218)&gt;1,1,0)</f>
        <v>0</v>
      </c>
      <c r="BA218">
        <f t="shared" si="29"/>
        <v>0</v>
      </c>
      <c r="BC218">
        <f t="shared" si="30"/>
        <v>0</v>
      </c>
      <c r="BE218">
        <f t="shared" si="24"/>
        <v>0</v>
      </c>
      <c r="BG218">
        <f t="shared" si="25"/>
        <v>0</v>
      </c>
      <c r="BI218">
        <f t="shared" si="26"/>
        <v>0</v>
      </c>
      <c r="BR218" t="str" cm="1">
        <f t="array" ref="BR218">_xlfn.IFS(
A218&lt;=25,"18-25",
A218&lt;=35,"26-35",
A218&lt;=45,"36-45",
A218&lt;=59,"46-59",
TRUE,"60+")</f>
        <v>26-35</v>
      </c>
      <c r="BX218" t="b">
        <f t="shared" si="27"/>
        <v>1</v>
      </c>
      <c r="BY218" t="b">
        <f t="shared" si="28"/>
        <v>1</v>
      </c>
      <c r="BZ218" t="b">
        <f t="shared" si="31"/>
        <v>1</v>
      </c>
      <c r="CA218">
        <f>IF(tblemployee[[#This Row],[Attrition]]="Yes",1,0)</f>
        <v>1</v>
      </c>
      <c r="CB218">
        <f>IF(tblemployee[[#This Row],[OverTime]]="Yes",1,0)</f>
        <v>0</v>
      </c>
    </row>
    <row r="219" spans="1:80" hidden="1">
      <c r="A219">
        <v>29</v>
      </c>
      <c r="B219" t="s">
        <v>35</v>
      </c>
      <c r="C219" t="s">
        <v>36</v>
      </c>
      <c r="D219">
        <v>992</v>
      </c>
      <c r="E219" t="s">
        <v>45</v>
      </c>
      <c r="F219">
        <v>1</v>
      </c>
      <c r="G219" t="str" cm="1">
        <f t="array" ref="G219">_xlfn.IFS(
F219 &lt;= 10, "Near",
F219 &lt;= 20, "Far",
TRUE, "Very Far")</f>
        <v>Near</v>
      </c>
      <c r="H219">
        <v>3</v>
      </c>
      <c r="I219" t="str">
        <f>_xlfn.XLOOKUP(H219,Lookup!C:C,Lookup!D:D)</f>
        <v>Bachelor</v>
      </c>
      <c r="J219" t="s">
        <v>60</v>
      </c>
      <c r="K219">
        <v>1</v>
      </c>
      <c r="L219">
        <v>300</v>
      </c>
      <c r="M219">
        <v>3</v>
      </c>
      <c r="N219" t="str">
        <f>_xlfn.XLOOKUP(M219,Lookup!E:E,Lookup!F:F)</f>
        <v>High</v>
      </c>
      <c r="O219" t="s">
        <v>46</v>
      </c>
      <c r="P219">
        <v>85</v>
      </c>
      <c r="Q219">
        <v>3</v>
      </c>
      <c r="R219" t="str">
        <f>_xlfn.XLOOKUP(Q219,Lookup!G:G,Lookup!H:H)</f>
        <v>High</v>
      </c>
      <c r="S219">
        <v>1</v>
      </c>
      <c r="T219" s="7" t="str">
        <f>_xlfn.XLOOKUP(S219,Lookup!A:A,Lookup!B:B)</f>
        <v>Entry Level</v>
      </c>
      <c r="U219" t="s">
        <v>47</v>
      </c>
      <c r="V219">
        <v>3</v>
      </c>
      <c r="W219" t="str">
        <f>_xlfn.XLOOKUP(V219,Lookup!I:I,Lookup!J:J)</f>
        <v>High</v>
      </c>
      <c r="X219" t="s">
        <v>41</v>
      </c>
      <c r="Y219">
        <v>2058</v>
      </c>
      <c r="Z219" t="str" cm="1">
        <f t="array" ref="Z219">_xlfn.IFS(Y219&lt;3000,"Low",Y219&lt;7000,"Medium",TRUE,"High")</f>
        <v>Low</v>
      </c>
      <c r="AA219">
        <v>19757</v>
      </c>
      <c r="AB219">
        <v>0</v>
      </c>
      <c r="AC219" t="s">
        <v>42</v>
      </c>
      <c r="AD219" t="s">
        <v>43</v>
      </c>
      <c r="AE219">
        <v>14</v>
      </c>
      <c r="AF219">
        <v>3</v>
      </c>
      <c r="AG219" t="str">
        <f>_xlfn.XLOOKUP(AF219,Lookup!K:K,Lookup!L:L)</f>
        <v>Meet Expect</v>
      </c>
      <c r="AH219">
        <v>4</v>
      </c>
      <c r="AI219" t="str">
        <f>LOOKUP(AH219,Lookup!M:M,Lookup!N:N)</f>
        <v>Very High</v>
      </c>
      <c r="AJ219">
        <v>80</v>
      </c>
      <c r="AK219">
        <v>0</v>
      </c>
      <c r="AL219" t="str">
        <f>_xlfn.XLOOKUP(AK219,Lookup!O:O,Lookup!P:P)</f>
        <v>None</v>
      </c>
      <c r="AM219">
        <v>7</v>
      </c>
      <c r="AN219" t="str" cm="1">
        <f t="array" ref="AN219">_xlfn.IFS(
AM219&lt;=5,"0-5",
AM219&lt;=10,"6-10",
AM219&lt;=20,"11-20",
TRUE,"20+")</f>
        <v>6-10</v>
      </c>
      <c r="AO219">
        <v>1</v>
      </c>
      <c r="AP219">
        <v>2</v>
      </c>
      <c r="AQ219" t="str">
        <f>_xlfn.XLOOKUP(AP219,Lookup!Q:Q,Lookup!R:R)</f>
        <v>Good</v>
      </c>
      <c r="AR219">
        <v>6</v>
      </c>
      <c r="AS219" t="str" cm="1">
        <f t="array" ref="AS219">_xlfn.IFS(
AR219 &lt;=1,"New Employee",
AR219 &lt;=3, "Early Career",
AR219 &lt;=7, "Experienced",
TRUE, "Veteran")</f>
        <v>Experienced</v>
      </c>
      <c r="AT219">
        <v>2</v>
      </c>
      <c r="AU219">
        <v>1</v>
      </c>
      <c r="AV219" t="str" cm="1">
        <f t="array" ref="AV219">_xlfn.IFS(
AU219=0,"Recently Promoted",
AU219&lt;=3, "Normal",
TRUE, "Long Time No Promotion")</f>
        <v>Normal</v>
      </c>
      <c r="AW219">
        <v>5</v>
      </c>
      <c r="AX219">
        <f>IF(COUNTIF(L219:$L$1471,L219)&gt;1,1,0)</f>
        <v>0</v>
      </c>
      <c r="BA219">
        <f t="shared" si="29"/>
        <v>0</v>
      </c>
      <c r="BC219">
        <f t="shared" si="30"/>
        <v>0</v>
      </c>
      <c r="BE219">
        <f t="shared" si="24"/>
        <v>0</v>
      </c>
      <c r="BG219">
        <f t="shared" si="25"/>
        <v>0</v>
      </c>
      <c r="BI219">
        <f t="shared" si="26"/>
        <v>0</v>
      </c>
      <c r="BR219" t="str" cm="1">
        <f t="array" ref="BR219">_xlfn.IFS(
A219&lt;=25,"18-25",
A219&lt;=35,"26-35",
A219&lt;=45,"36-45",
A219&lt;=59,"46-59",
TRUE,"60+")</f>
        <v>26-35</v>
      </c>
      <c r="BX219" t="b">
        <f t="shared" si="27"/>
        <v>1</v>
      </c>
      <c r="BY219" t="b">
        <f t="shared" si="28"/>
        <v>1</v>
      </c>
      <c r="BZ219" t="b">
        <f t="shared" si="31"/>
        <v>1</v>
      </c>
      <c r="CA219">
        <f>IF(tblemployee[[#This Row],[Attrition]]="Yes",1,0)</f>
        <v>1</v>
      </c>
      <c r="CB219">
        <f>IF(tblemployee[[#This Row],[OverTime]]="Yes",1,0)</f>
        <v>0</v>
      </c>
    </row>
    <row r="220" spans="1:80" hidden="1">
      <c r="A220">
        <v>45</v>
      </c>
      <c r="B220" t="s">
        <v>43</v>
      </c>
      <c r="C220" t="s">
        <v>55</v>
      </c>
      <c r="D220">
        <v>1052</v>
      </c>
      <c r="E220" t="s">
        <v>37</v>
      </c>
      <c r="F220">
        <v>6</v>
      </c>
      <c r="G220" t="str" cm="1">
        <f t="array" ref="G220">_xlfn.IFS(
F220 &lt;= 10, "Near",
F220 &lt;= 20, "Far",
TRUE, "Very Far")</f>
        <v>Near</v>
      </c>
      <c r="H220">
        <v>3</v>
      </c>
      <c r="I220" t="str">
        <f>_xlfn.XLOOKUP(H220,Lookup!C:C,Lookup!D:D)</f>
        <v>Bachelor</v>
      </c>
      <c r="J220" t="s">
        <v>51</v>
      </c>
      <c r="K220">
        <v>1</v>
      </c>
      <c r="L220">
        <v>302</v>
      </c>
      <c r="M220">
        <v>4</v>
      </c>
      <c r="N220" t="str">
        <f>_xlfn.XLOOKUP(M220,Lookup!E:E,Lookup!F:F)</f>
        <v>Very High</v>
      </c>
      <c r="O220" t="s">
        <v>39</v>
      </c>
      <c r="P220">
        <v>57</v>
      </c>
      <c r="Q220">
        <v>2</v>
      </c>
      <c r="R220" t="str">
        <f>_xlfn.XLOOKUP(Q220,Lookup!G:G,Lookup!H:H)</f>
        <v>Medium</v>
      </c>
      <c r="S220">
        <v>3</v>
      </c>
      <c r="T220" s="7" t="str">
        <f>_xlfn.XLOOKUP(S220,Lookup!A:A,Lookup!B:B)</f>
        <v>Senior</v>
      </c>
      <c r="U220" t="s">
        <v>40</v>
      </c>
      <c r="V220">
        <v>4</v>
      </c>
      <c r="W220" t="str">
        <f>_xlfn.XLOOKUP(V220,Lookup!I:I,Lookup!J:J)</f>
        <v>Very High</v>
      </c>
      <c r="X220" t="s">
        <v>41</v>
      </c>
      <c r="Y220">
        <v>8865</v>
      </c>
      <c r="Z220" t="str" cm="1">
        <f t="array" ref="Z220">_xlfn.IFS(Y220&lt;3000,"Low",Y220&lt;7000,"Medium",TRUE,"High")</f>
        <v>High</v>
      </c>
      <c r="AA220">
        <v>16840</v>
      </c>
      <c r="AB220">
        <v>6</v>
      </c>
      <c r="AC220" t="s">
        <v>42</v>
      </c>
      <c r="AD220" t="s">
        <v>43</v>
      </c>
      <c r="AE220">
        <v>12</v>
      </c>
      <c r="AF220">
        <v>3</v>
      </c>
      <c r="AG220" t="str">
        <f>_xlfn.XLOOKUP(AF220,Lookup!K:K,Lookup!L:L)</f>
        <v>Meet Expect</v>
      </c>
      <c r="AH220">
        <v>4</v>
      </c>
      <c r="AI220" t="str">
        <f>LOOKUP(AH220,Lookup!M:M,Lookup!N:N)</f>
        <v>Very High</v>
      </c>
      <c r="AJ220">
        <v>80</v>
      </c>
      <c r="AK220">
        <v>0</v>
      </c>
      <c r="AL220" t="str">
        <f>_xlfn.XLOOKUP(AK220,Lookup!O:O,Lookup!P:P)</f>
        <v>None</v>
      </c>
      <c r="AM220">
        <v>23</v>
      </c>
      <c r="AN220" t="str" cm="1">
        <f t="array" ref="AN220">_xlfn.IFS(
AM220&lt;=5,"0-5",
AM220&lt;=10,"6-10",
AM220&lt;=20,"11-20",
TRUE,"20+")</f>
        <v>20+</v>
      </c>
      <c r="AO220">
        <v>2</v>
      </c>
      <c r="AP220">
        <v>3</v>
      </c>
      <c r="AQ220" t="str">
        <f>_xlfn.XLOOKUP(AP220,Lookup!Q:Q,Lookup!R:R)</f>
        <v>Better</v>
      </c>
      <c r="AR220">
        <v>19</v>
      </c>
      <c r="AS220" t="str" cm="1">
        <f t="array" ref="AS220">_xlfn.IFS(
AR220 &lt;=1,"New Employee",
AR220 &lt;=3, "Early Career",
AR220 &lt;=7, "Experienced",
TRUE, "Veteran")</f>
        <v>Veteran</v>
      </c>
      <c r="AT220">
        <v>7</v>
      </c>
      <c r="AU220">
        <v>12</v>
      </c>
      <c r="AV220" t="str" cm="1">
        <f t="array" ref="AV220">_xlfn.IFS(
AU220=0,"Recently Promoted",
AU220&lt;=3, "Normal",
TRUE, "Long Time No Promotion")</f>
        <v>Long Time No Promotion</v>
      </c>
      <c r="AW220">
        <v>8</v>
      </c>
      <c r="AX220">
        <f>IF(COUNTIF(L220:$L$1471,L220)&gt;1,1,0)</f>
        <v>0</v>
      </c>
      <c r="BA220">
        <f t="shared" si="29"/>
        <v>0</v>
      </c>
      <c r="BC220">
        <f t="shared" si="30"/>
        <v>0</v>
      </c>
      <c r="BE220">
        <f t="shared" si="24"/>
        <v>0</v>
      </c>
      <c r="BG220">
        <f t="shared" si="25"/>
        <v>0</v>
      </c>
      <c r="BI220">
        <f t="shared" si="26"/>
        <v>0</v>
      </c>
      <c r="BR220" t="str" cm="1">
        <f t="array" ref="BR220">_xlfn.IFS(
A220&lt;=25,"18-25",
A220&lt;=35,"26-35",
A220&lt;=45,"36-45",
A220&lt;=59,"46-59",
TRUE,"60+")</f>
        <v>36-45</v>
      </c>
      <c r="BX220" t="b">
        <f t="shared" si="27"/>
        <v>1</v>
      </c>
      <c r="BY220" t="b">
        <f t="shared" si="28"/>
        <v>1</v>
      </c>
      <c r="BZ220" t="b">
        <f t="shared" si="31"/>
        <v>1</v>
      </c>
      <c r="CA220">
        <f>IF(tblemployee[[#This Row],[Attrition]]="Yes",1,0)</f>
        <v>0</v>
      </c>
      <c r="CB220">
        <f>IF(tblemployee[[#This Row],[OverTime]]="Yes",1,0)</f>
        <v>0</v>
      </c>
    </row>
    <row r="221" spans="1:80" hidden="1">
      <c r="A221">
        <v>54</v>
      </c>
      <c r="B221" t="s">
        <v>43</v>
      </c>
      <c r="C221" t="s">
        <v>36</v>
      </c>
      <c r="D221">
        <v>1147</v>
      </c>
      <c r="E221" t="s">
        <v>37</v>
      </c>
      <c r="F221">
        <v>3</v>
      </c>
      <c r="G221" t="str" cm="1">
        <f t="array" ref="G221">_xlfn.IFS(
F221 &lt;= 10, "Near",
F221 &lt;= 20, "Far",
TRUE, "Very Far")</f>
        <v>Near</v>
      </c>
      <c r="H221">
        <v>3</v>
      </c>
      <c r="I221" t="str">
        <f>_xlfn.XLOOKUP(H221,Lookup!C:C,Lookup!D:D)</f>
        <v>Bachelor</v>
      </c>
      <c r="J221" t="s">
        <v>59</v>
      </c>
      <c r="K221">
        <v>1</v>
      </c>
      <c r="L221">
        <v>303</v>
      </c>
      <c r="M221">
        <v>4</v>
      </c>
      <c r="N221" t="str">
        <f>_xlfn.XLOOKUP(M221,Lookup!E:E,Lookup!F:F)</f>
        <v>Very High</v>
      </c>
      <c r="O221" t="s">
        <v>39</v>
      </c>
      <c r="P221">
        <v>52</v>
      </c>
      <c r="Q221">
        <v>3</v>
      </c>
      <c r="R221" t="str">
        <f>_xlfn.XLOOKUP(Q221,Lookup!G:G,Lookup!H:H)</f>
        <v>High</v>
      </c>
      <c r="S221">
        <v>2</v>
      </c>
      <c r="T221" s="7" t="str">
        <f>_xlfn.XLOOKUP(S221,Lookup!A:A,Lookup!B:B)</f>
        <v>Junior</v>
      </c>
      <c r="U221" t="s">
        <v>40</v>
      </c>
      <c r="V221">
        <v>1</v>
      </c>
      <c r="W221" t="str">
        <f>_xlfn.XLOOKUP(V221,Lookup!I:I,Lookup!J:J)</f>
        <v>Low</v>
      </c>
      <c r="X221" t="s">
        <v>48</v>
      </c>
      <c r="Y221">
        <v>5940</v>
      </c>
      <c r="Z221" t="str" cm="1">
        <f t="array" ref="Z221">_xlfn.IFS(Y221&lt;3000,"Low",Y221&lt;7000,"Medium",TRUE,"High")</f>
        <v>Medium</v>
      </c>
      <c r="AA221">
        <v>17011</v>
      </c>
      <c r="AB221">
        <v>2</v>
      </c>
      <c r="AC221" t="s">
        <v>42</v>
      </c>
      <c r="AD221" t="s">
        <v>43</v>
      </c>
      <c r="AE221">
        <v>14</v>
      </c>
      <c r="AF221">
        <v>3</v>
      </c>
      <c r="AG221" t="str">
        <f>_xlfn.XLOOKUP(AF221,Lookup!K:K,Lookup!L:L)</f>
        <v>Meet Expect</v>
      </c>
      <c r="AH221">
        <v>4</v>
      </c>
      <c r="AI221" t="str">
        <f>LOOKUP(AH221,Lookup!M:M,Lookup!N:N)</f>
        <v>Very High</v>
      </c>
      <c r="AJ221">
        <v>80</v>
      </c>
      <c r="AK221">
        <v>1</v>
      </c>
      <c r="AL221" t="str">
        <f>_xlfn.XLOOKUP(AK221,Lookup!O:O,Lookup!P:P)</f>
        <v>Basic</v>
      </c>
      <c r="AM221">
        <v>16</v>
      </c>
      <c r="AN221" t="str" cm="1">
        <f t="array" ref="AN221">_xlfn.IFS(
AM221&lt;=5,"0-5",
AM221&lt;=10,"6-10",
AM221&lt;=20,"11-20",
TRUE,"20+")</f>
        <v>11-20</v>
      </c>
      <c r="AO221">
        <v>4</v>
      </c>
      <c r="AP221">
        <v>3</v>
      </c>
      <c r="AQ221" t="str">
        <f>_xlfn.XLOOKUP(AP221,Lookup!Q:Q,Lookup!R:R)</f>
        <v>Better</v>
      </c>
      <c r="AR221">
        <v>6</v>
      </c>
      <c r="AS221" t="str" cm="1">
        <f t="array" ref="AS221">_xlfn.IFS(
AR221 &lt;=1,"New Employee",
AR221 &lt;=3, "Early Career",
AR221 &lt;=7, "Experienced",
TRUE, "Veteran")</f>
        <v>Experienced</v>
      </c>
      <c r="AT221">
        <v>2</v>
      </c>
      <c r="AU221">
        <v>0</v>
      </c>
      <c r="AV221" t="str" cm="1">
        <f t="array" ref="AV221">_xlfn.IFS(
AU221=0,"Recently Promoted",
AU221&lt;=3, "Normal",
TRUE, "Long Time No Promotion")</f>
        <v>Recently Promoted</v>
      </c>
      <c r="AW221">
        <v>5</v>
      </c>
      <c r="AX221">
        <f>IF(COUNTIF(L221:$L$1471,L221)&gt;1,1,0)</f>
        <v>0</v>
      </c>
      <c r="BA221">
        <f t="shared" si="29"/>
        <v>0</v>
      </c>
      <c r="BC221">
        <f t="shared" si="30"/>
        <v>0</v>
      </c>
      <c r="BE221">
        <f t="shared" si="24"/>
        <v>0</v>
      </c>
      <c r="BG221">
        <f t="shared" si="25"/>
        <v>0</v>
      </c>
      <c r="BI221">
        <f t="shared" si="26"/>
        <v>0</v>
      </c>
      <c r="BR221" t="str" cm="1">
        <f t="array" ref="BR221">_xlfn.IFS(
A221&lt;=25,"18-25",
A221&lt;=35,"26-35",
A221&lt;=45,"36-45",
A221&lt;=59,"46-59",
TRUE,"60+")</f>
        <v>46-59</v>
      </c>
      <c r="BX221" t="b">
        <f t="shared" si="27"/>
        <v>1</v>
      </c>
      <c r="BY221" t="b">
        <f t="shared" si="28"/>
        <v>1</v>
      </c>
      <c r="BZ221" t="b">
        <f t="shared" si="31"/>
        <v>1</v>
      </c>
      <c r="CA221">
        <f>IF(tblemployee[[#This Row],[Attrition]]="Yes",1,0)</f>
        <v>0</v>
      </c>
      <c r="CB221">
        <f>IF(tblemployee[[#This Row],[OverTime]]="Yes",1,0)</f>
        <v>0</v>
      </c>
    </row>
    <row r="222" spans="1:80" hidden="1">
      <c r="A222">
        <v>36</v>
      </c>
      <c r="B222" t="s">
        <v>43</v>
      </c>
      <c r="C222" t="s">
        <v>36</v>
      </c>
      <c r="D222">
        <v>1396</v>
      </c>
      <c r="E222" t="s">
        <v>45</v>
      </c>
      <c r="F222">
        <v>5</v>
      </c>
      <c r="G222" t="str" cm="1">
        <f t="array" ref="G222">_xlfn.IFS(
F222 &lt;= 10, "Near",
F222 &lt;= 20, "Far",
TRUE, "Very Far")</f>
        <v>Near</v>
      </c>
      <c r="H222">
        <v>2</v>
      </c>
      <c r="I222" t="str">
        <f>_xlfn.XLOOKUP(H222,Lookup!C:C,Lookup!D:D)</f>
        <v>College</v>
      </c>
      <c r="J222" t="s">
        <v>38</v>
      </c>
      <c r="K222">
        <v>1</v>
      </c>
      <c r="L222">
        <v>304</v>
      </c>
      <c r="M222">
        <v>4</v>
      </c>
      <c r="N222" t="str">
        <f>_xlfn.XLOOKUP(M222,Lookup!E:E,Lookup!F:F)</f>
        <v>Very High</v>
      </c>
      <c r="O222" t="s">
        <v>46</v>
      </c>
      <c r="P222">
        <v>62</v>
      </c>
      <c r="Q222">
        <v>3</v>
      </c>
      <c r="R222" t="str">
        <f>_xlfn.XLOOKUP(Q222,Lookup!G:G,Lookup!H:H)</f>
        <v>High</v>
      </c>
      <c r="S222">
        <v>2</v>
      </c>
      <c r="T222" s="7" t="str">
        <f>_xlfn.XLOOKUP(S222,Lookup!A:A,Lookup!B:B)</f>
        <v>Junior</v>
      </c>
      <c r="U222" t="s">
        <v>50</v>
      </c>
      <c r="V222">
        <v>2</v>
      </c>
      <c r="W222" t="str">
        <f>_xlfn.XLOOKUP(V222,Lookup!I:I,Lookup!J:J)</f>
        <v>Medium</v>
      </c>
      <c r="X222" t="s">
        <v>41</v>
      </c>
      <c r="Y222">
        <v>5914</v>
      </c>
      <c r="Z222" t="str" cm="1">
        <f t="array" ref="Z222">_xlfn.IFS(Y222&lt;3000,"Low",Y222&lt;7000,"Medium",TRUE,"High")</f>
        <v>Medium</v>
      </c>
      <c r="AA222">
        <v>9945</v>
      </c>
      <c r="AB222">
        <v>8</v>
      </c>
      <c r="AC222" t="s">
        <v>42</v>
      </c>
      <c r="AD222" t="s">
        <v>43</v>
      </c>
      <c r="AE222">
        <v>16</v>
      </c>
      <c r="AF222">
        <v>3</v>
      </c>
      <c r="AG222" t="str">
        <f>_xlfn.XLOOKUP(AF222,Lookup!K:K,Lookup!L:L)</f>
        <v>Meet Expect</v>
      </c>
      <c r="AH222">
        <v>4</v>
      </c>
      <c r="AI222" t="str">
        <f>LOOKUP(AH222,Lookup!M:M,Lookup!N:N)</f>
        <v>Very High</v>
      </c>
      <c r="AJ222">
        <v>80</v>
      </c>
      <c r="AK222">
        <v>0</v>
      </c>
      <c r="AL222" t="str">
        <f>_xlfn.XLOOKUP(AK222,Lookup!O:O,Lookup!P:P)</f>
        <v>None</v>
      </c>
      <c r="AM222">
        <v>16</v>
      </c>
      <c r="AN222" t="str" cm="1">
        <f t="array" ref="AN222">_xlfn.IFS(
AM222&lt;=5,"0-5",
AM222&lt;=10,"6-10",
AM222&lt;=20,"11-20",
TRUE,"20+")</f>
        <v>11-20</v>
      </c>
      <c r="AO222">
        <v>3</v>
      </c>
      <c r="AP222">
        <v>4</v>
      </c>
      <c r="AQ222" t="str">
        <f>_xlfn.XLOOKUP(AP222,Lookup!Q:Q,Lookup!R:R)</f>
        <v>Best</v>
      </c>
      <c r="AR222">
        <v>13</v>
      </c>
      <c r="AS222" t="str" cm="1">
        <f t="array" ref="AS222">_xlfn.IFS(
AR222 &lt;=1,"New Employee",
AR222 &lt;=3, "Early Career",
AR222 &lt;=7, "Experienced",
TRUE, "Veteran")</f>
        <v>Veteran</v>
      </c>
      <c r="AT222">
        <v>11</v>
      </c>
      <c r="AU222">
        <v>3</v>
      </c>
      <c r="AV222" t="str" cm="1">
        <f t="array" ref="AV222">_xlfn.IFS(
AU222=0,"Recently Promoted",
AU222&lt;=3, "Normal",
TRUE, "Long Time No Promotion")</f>
        <v>Normal</v>
      </c>
      <c r="AW222">
        <v>7</v>
      </c>
      <c r="AX222">
        <f>IF(COUNTIF(L222:$L$1471,L222)&gt;1,1,0)</f>
        <v>0</v>
      </c>
      <c r="BA222">
        <f t="shared" si="29"/>
        <v>0</v>
      </c>
      <c r="BC222">
        <f t="shared" si="30"/>
        <v>0</v>
      </c>
      <c r="BE222">
        <f t="shared" si="24"/>
        <v>0</v>
      </c>
      <c r="BG222">
        <f t="shared" si="25"/>
        <v>0</v>
      </c>
      <c r="BI222">
        <f t="shared" si="26"/>
        <v>0</v>
      </c>
      <c r="BR222" t="str" cm="1">
        <f t="array" ref="BR222">_xlfn.IFS(
A222&lt;=25,"18-25",
A222&lt;=35,"26-35",
A222&lt;=45,"36-45",
A222&lt;=59,"46-59",
TRUE,"60+")</f>
        <v>36-45</v>
      </c>
      <c r="BX222" t="b">
        <f t="shared" si="27"/>
        <v>1</v>
      </c>
      <c r="BY222" t="b">
        <f t="shared" si="28"/>
        <v>1</v>
      </c>
      <c r="BZ222" t="b">
        <f t="shared" si="31"/>
        <v>1</v>
      </c>
      <c r="CA222">
        <f>IF(tblemployee[[#This Row],[Attrition]]="Yes",1,0)</f>
        <v>0</v>
      </c>
      <c r="CB222">
        <f>IF(tblemployee[[#This Row],[OverTime]]="Yes",1,0)</f>
        <v>0</v>
      </c>
    </row>
    <row r="223" spans="1:80" hidden="1">
      <c r="A223">
        <v>33</v>
      </c>
      <c r="B223" t="s">
        <v>43</v>
      </c>
      <c r="C223" t="s">
        <v>36</v>
      </c>
      <c r="D223">
        <v>147</v>
      </c>
      <c r="E223" t="s">
        <v>45</v>
      </c>
      <c r="F223">
        <v>4</v>
      </c>
      <c r="G223" t="str" cm="1">
        <f t="array" ref="G223">_xlfn.IFS(
F223 &lt;= 10, "Near",
F223 &lt;= 20, "Far",
TRUE, "Very Far")</f>
        <v>Near</v>
      </c>
      <c r="H223">
        <v>4</v>
      </c>
      <c r="I223" t="str">
        <f>_xlfn.XLOOKUP(H223,Lookup!C:C,Lookup!D:D)</f>
        <v>Master</v>
      </c>
      <c r="J223" t="s">
        <v>51</v>
      </c>
      <c r="K223">
        <v>1</v>
      </c>
      <c r="L223">
        <v>305</v>
      </c>
      <c r="M223">
        <v>3</v>
      </c>
      <c r="N223" t="str">
        <f>_xlfn.XLOOKUP(M223,Lookup!E:E,Lookup!F:F)</f>
        <v>High</v>
      </c>
      <c r="O223" t="s">
        <v>39</v>
      </c>
      <c r="P223">
        <v>47</v>
      </c>
      <c r="Q223">
        <v>2</v>
      </c>
      <c r="R223" t="str">
        <f>_xlfn.XLOOKUP(Q223,Lookup!G:G,Lookup!H:H)</f>
        <v>Medium</v>
      </c>
      <c r="S223">
        <v>1</v>
      </c>
      <c r="T223" s="7" t="str">
        <f>_xlfn.XLOOKUP(S223,Lookup!A:A,Lookup!B:B)</f>
        <v>Entry Level</v>
      </c>
      <c r="U223" t="s">
        <v>47</v>
      </c>
      <c r="V223">
        <v>2</v>
      </c>
      <c r="W223" t="str">
        <f>_xlfn.XLOOKUP(V223,Lookup!I:I,Lookup!J:J)</f>
        <v>Medium</v>
      </c>
      <c r="X223" t="s">
        <v>48</v>
      </c>
      <c r="Y223">
        <v>2622</v>
      </c>
      <c r="Z223" t="str" cm="1">
        <f t="array" ref="Z223">_xlfn.IFS(Y223&lt;3000,"Low",Y223&lt;7000,"Medium",TRUE,"High")</f>
        <v>Low</v>
      </c>
      <c r="AA223">
        <v>13248</v>
      </c>
      <c r="AB223">
        <v>6</v>
      </c>
      <c r="AC223" t="s">
        <v>42</v>
      </c>
      <c r="AD223" t="s">
        <v>43</v>
      </c>
      <c r="AE223">
        <v>21</v>
      </c>
      <c r="AF223">
        <v>4</v>
      </c>
      <c r="AG223" t="str">
        <f>_xlfn.XLOOKUP(AF223,Lookup!K:K,Lookup!L:L)</f>
        <v>Exceed Expect</v>
      </c>
      <c r="AH223">
        <v>4</v>
      </c>
      <c r="AI223" t="str">
        <f>LOOKUP(AH223,Lookup!M:M,Lookup!N:N)</f>
        <v>Very High</v>
      </c>
      <c r="AJ223">
        <v>80</v>
      </c>
      <c r="AK223">
        <v>0</v>
      </c>
      <c r="AL223" t="str">
        <f>_xlfn.XLOOKUP(AK223,Lookup!O:O,Lookup!P:P)</f>
        <v>None</v>
      </c>
      <c r="AM223">
        <v>7</v>
      </c>
      <c r="AN223" t="str" cm="1">
        <f t="array" ref="AN223">_xlfn.IFS(
AM223&lt;=5,"0-5",
AM223&lt;=10,"6-10",
AM223&lt;=20,"11-20",
TRUE,"20+")</f>
        <v>6-10</v>
      </c>
      <c r="AO223">
        <v>3</v>
      </c>
      <c r="AP223">
        <v>3</v>
      </c>
      <c r="AQ223" t="str">
        <f>_xlfn.XLOOKUP(AP223,Lookup!Q:Q,Lookup!R:R)</f>
        <v>Better</v>
      </c>
      <c r="AR223">
        <v>3</v>
      </c>
      <c r="AS223" t="str" cm="1">
        <f t="array" ref="AS223">_xlfn.IFS(
AR223 &lt;=1,"New Employee",
AR223 &lt;=3, "Early Career",
AR223 &lt;=7, "Experienced",
TRUE, "Veteran")</f>
        <v>Early Career</v>
      </c>
      <c r="AT223">
        <v>2</v>
      </c>
      <c r="AU223">
        <v>1</v>
      </c>
      <c r="AV223" t="str" cm="1">
        <f t="array" ref="AV223">_xlfn.IFS(
AU223=0,"Recently Promoted",
AU223&lt;=3, "Normal",
TRUE, "Long Time No Promotion")</f>
        <v>Normal</v>
      </c>
      <c r="AW223">
        <v>1</v>
      </c>
      <c r="AX223">
        <f>IF(COUNTIF(L223:$L$1471,L223)&gt;1,1,0)</f>
        <v>0</v>
      </c>
      <c r="BA223">
        <f t="shared" si="29"/>
        <v>0</v>
      </c>
      <c r="BC223">
        <f t="shared" si="30"/>
        <v>0</v>
      </c>
      <c r="BE223">
        <f t="shared" si="24"/>
        <v>0</v>
      </c>
      <c r="BG223">
        <f t="shared" si="25"/>
        <v>0</v>
      </c>
      <c r="BI223">
        <f t="shared" si="26"/>
        <v>0</v>
      </c>
      <c r="BR223" t="str" cm="1">
        <f t="array" ref="BR223">_xlfn.IFS(
A223&lt;=25,"18-25",
A223&lt;=35,"26-35",
A223&lt;=45,"36-45",
A223&lt;=59,"46-59",
TRUE,"60+")</f>
        <v>26-35</v>
      </c>
      <c r="BX223" t="b">
        <f t="shared" si="27"/>
        <v>1</v>
      </c>
      <c r="BY223" t="b">
        <f t="shared" si="28"/>
        <v>1</v>
      </c>
      <c r="BZ223" t="b">
        <f t="shared" si="31"/>
        <v>1</v>
      </c>
      <c r="CA223">
        <f>IF(tblemployee[[#This Row],[Attrition]]="Yes",1,0)</f>
        <v>0</v>
      </c>
      <c r="CB223">
        <f>IF(tblemployee[[#This Row],[OverTime]]="Yes",1,0)</f>
        <v>0</v>
      </c>
    </row>
    <row r="224" spans="1:80" hidden="1">
      <c r="A224">
        <v>37</v>
      </c>
      <c r="B224" t="s">
        <v>43</v>
      </c>
      <c r="C224" t="s">
        <v>44</v>
      </c>
      <c r="D224">
        <v>663</v>
      </c>
      <c r="E224" t="s">
        <v>45</v>
      </c>
      <c r="F224">
        <v>11</v>
      </c>
      <c r="G224" t="str" cm="1">
        <f t="array" ref="G224">_xlfn.IFS(
F224 &lt;= 10, "Near",
F224 &lt;= 20, "Far",
TRUE, "Very Far")</f>
        <v>Far</v>
      </c>
      <c r="H224">
        <v>3</v>
      </c>
      <c r="I224" t="str">
        <f>_xlfn.XLOOKUP(H224,Lookup!C:C,Lookup!D:D)</f>
        <v>Bachelor</v>
      </c>
      <c r="J224" t="s">
        <v>49</v>
      </c>
      <c r="K224">
        <v>1</v>
      </c>
      <c r="L224">
        <v>306</v>
      </c>
      <c r="M224">
        <v>2</v>
      </c>
      <c r="N224" t="str">
        <f>_xlfn.XLOOKUP(M224,Lookup!E:E,Lookup!F:F)</f>
        <v>Medium</v>
      </c>
      <c r="O224" t="s">
        <v>46</v>
      </c>
      <c r="P224">
        <v>47</v>
      </c>
      <c r="Q224">
        <v>3</v>
      </c>
      <c r="R224" t="str">
        <f>_xlfn.XLOOKUP(Q224,Lookup!G:G,Lookup!H:H)</f>
        <v>High</v>
      </c>
      <c r="S224">
        <v>3</v>
      </c>
      <c r="T224" s="7" t="str">
        <f>_xlfn.XLOOKUP(S224,Lookup!A:A,Lookup!B:B)</f>
        <v>Senior</v>
      </c>
      <c r="U224" t="s">
        <v>58</v>
      </c>
      <c r="V224">
        <v>4</v>
      </c>
      <c r="W224" t="str">
        <f>_xlfn.XLOOKUP(V224,Lookup!I:I,Lookup!J:J)</f>
        <v>Very High</v>
      </c>
      <c r="X224" t="s">
        <v>52</v>
      </c>
      <c r="Y224">
        <v>12185</v>
      </c>
      <c r="Z224" t="str" cm="1">
        <f t="array" ref="Z224">_xlfn.IFS(Y224&lt;3000,"Low",Y224&lt;7000,"Medium",TRUE,"High")</f>
        <v>High</v>
      </c>
      <c r="AA224">
        <v>10056</v>
      </c>
      <c r="AB224">
        <v>1</v>
      </c>
      <c r="AC224" t="s">
        <v>42</v>
      </c>
      <c r="AD224" t="s">
        <v>35</v>
      </c>
      <c r="AE224">
        <v>14</v>
      </c>
      <c r="AF224">
        <v>3</v>
      </c>
      <c r="AG224" t="str">
        <f>_xlfn.XLOOKUP(AF224,Lookup!K:K,Lookup!L:L)</f>
        <v>Meet Expect</v>
      </c>
      <c r="AH224">
        <v>3</v>
      </c>
      <c r="AI224" t="str">
        <f>LOOKUP(AH224,Lookup!M:M,Lookup!N:N)</f>
        <v>High</v>
      </c>
      <c r="AJ224">
        <v>80</v>
      </c>
      <c r="AK224">
        <v>3</v>
      </c>
      <c r="AL224" t="str">
        <f>_xlfn.XLOOKUP(AK224,Lookup!O:O,Lookup!P:P)</f>
        <v>High</v>
      </c>
      <c r="AM224">
        <v>10</v>
      </c>
      <c r="AN224" t="str" cm="1">
        <f t="array" ref="AN224">_xlfn.IFS(
AM224&lt;=5,"0-5",
AM224&lt;=10,"6-10",
AM224&lt;=20,"11-20",
TRUE,"20+")</f>
        <v>6-10</v>
      </c>
      <c r="AO224">
        <v>1</v>
      </c>
      <c r="AP224">
        <v>3</v>
      </c>
      <c r="AQ224" t="str">
        <f>_xlfn.XLOOKUP(AP224,Lookup!Q:Q,Lookup!R:R)</f>
        <v>Better</v>
      </c>
      <c r="AR224">
        <v>10</v>
      </c>
      <c r="AS224" t="str" cm="1">
        <f t="array" ref="AS224">_xlfn.IFS(
AR224 &lt;=1,"New Employee",
AR224 &lt;=3, "Early Career",
AR224 &lt;=7, "Experienced",
TRUE, "Veteran")</f>
        <v>Veteran</v>
      </c>
      <c r="AT224">
        <v>8</v>
      </c>
      <c r="AU224">
        <v>0</v>
      </c>
      <c r="AV224" t="str" cm="1">
        <f t="array" ref="AV224">_xlfn.IFS(
AU224=0,"Recently Promoted",
AU224&lt;=3, "Normal",
TRUE, "Long Time No Promotion")</f>
        <v>Recently Promoted</v>
      </c>
      <c r="AW224">
        <v>7</v>
      </c>
      <c r="AX224">
        <f>IF(COUNTIF(L224:$L$1471,L224)&gt;1,1,0)</f>
        <v>0</v>
      </c>
      <c r="BA224">
        <f t="shared" si="29"/>
        <v>0</v>
      </c>
      <c r="BC224">
        <f t="shared" si="30"/>
        <v>0</v>
      </c>
      <c r="BE224">
        <f t="shared" si="24"/>
        <v>0</v>
      </c>
      <c r="BG224">
        <f t="shared" si="25"/>
        <v>0</v>
      </c>
      <c r="BI224">
        <f t="shared" si="26"/>
        <v>0</v>
      </c>
      <c r="BR224" t="str" cm="1">
        <f t="array" ref="BR224">_xlfn.IFS(
A224&lt;=25,"18-25",
A224&lt;=35,"26-35",
A224&lt;=45,"36-45",
A224&lt;=59,"46-59",
TRUE,"60+")</f>
        <v>36-45</v>
      </c>
      <c r="BX224" t="b">
        <f t="shared" si="27"/>
        <v>1</v>
      </c>
      <c r="BY224" t="b">
        <f t="shared" si="28"/>
        <v>1</v>
      </c>
      <c r="BZ224" t="b">
        <f t="shared" si="31"/>
        <v>1</v>
      </c>
      <c r="CA224">
        <f>IF(tblemployee[[#This Row],[Attrition]]="Yes",1,0)</f>
        <v>0</v>
      </c>
      <c r="CB224">
        <f>IF(tblemployee[[#This Row],[OverTime]]="Yes",1,0)</f>
        <v>1</v>
      </c>
    </row>
    <row r="225" spans="1:80" hidden="1">
      <c r="A225">
        <v>38</v>
      </c>
      <c r="B225" t="s">
        <v>43</v>
      </c>
      <c r="C225" t="s">
        <v>36</v>
      </c>
      <c r="D225">
        <v>119</v>
      </c>
      <c r="E225" t="s">
        <v>37</v>
      </c>
      <c r="F225">
        <v>3</v>
      </c>
      <c r="G225" t="str" cm="1">
        <f t="array" ref="G225">_xlfn.IFS(
F225 &lt;= 10, "Near",
F225 &lt;= 20, "Far",
TRUE, "Very Far")</f>
        <v>Near</v>
      </c>
      <c r="H225">
        <v>3</v>
      </c>
      <c r="I225" t="str">
        <f>_xlfn.XLOOKUP(H225,Lookup!C:C,Lookup!D:D)</f>
        <v>Bachelor</v>
      </c>
      <c r="J225" t="s">
        <v>38</v>
      </c>
      <c r="K225">
        <v>1</v>
      </c>
      <c r="L225">
        <v>307</v>
      </c>
      <c r="M225">
        <v>1</v>
      </c>
      <c r="N225" t="str">
        <f>_xlfn.XLOOKUP(M225,Lookup!E:E,Lookup!F:F)</f>
        <v>Low</v>
      </c>
      <c r="O225" t="s">
        <v>46</v>
      </c>
      <c r="P225">
        <v>76</v>
      </c>
      <c r="Q225">
        <v>3</v>
      </c>
      <c r="R225" t="str">
        <f>_xlfn.XLOOKUP(Q225,Lookup!G:G,Lookup!H:H)</f>
        <v>High</v>
      </c>
      <c r="S225">
        <v>3</v>
      </c>
      <c r="T225" s="7" t="str">
        <f>_xlfn.XLOOKUP(S225,Lookup!A:A,Lookup!B:B)</f>
        <v>Senior</v>
      </c>
      <c r="U225" t="s">
        <v>40</v>
      </c>
      <c r="V225">
        <v>3</v>
      </c>
      <c r="W225" t="str">
        <f>_xlfn.XLOOKUP(V225,Lookup!I:I,Lookup!J:J)</f>
        <v>High</v>
      </c>
      <c r="X225" t="s">
        <v>52</v>
      </c>
      <c r="Y225">
        <v>10609</v>
      </c>
      <c r="Z225" t="str" cm="1">
        <f t="array" ref="Z225">_xlfn.IFS(Y225&lt;3000,"Low",Y225&lt;7000,"Medium",TRUE,"High")</f>
        <v>High</v>
      </c>
      <c r="AA225">
        <v>9647</v>
      </c>
      <c r="AB225">
        <v>0</v>
      </c>
      <c r="AC225" t="s">
        <v>42</v>
      </c>
      <c r="AD225" t="s">
        <v>43</v>
      </c>
      <c r="AE225">
        <v>12</v>
      </c>
      <c r="AF225">
        <v>3</v>
      </c>
      <c r="AG225" t="str">
        <f>_xlfn.XLOOKUP(AF225,Lookup!K:K,Lookup!L:L)</f>
        <v>Meet Expect</v>
      </c>
      <c r="AH225">
        <v>3</v>
      </c>
      <c r="AI225" t="str">
        <f>LOOKUP(AH225,Lookup!M:M,Lookup!N:N)</f>
        <v>High</v>
      </c>
      <c r="AJ225">
        <v>80</v>
      </c>
      <c r="AK225">
        <v>2</v>
      </c>
      <c r="AL225" t="str">
        <f>_xlfn.XLOOKUP(AK225,Lookup!O:O,Lookup!P:P)</f>
        <v>Medium</v>
      </c>
      <c r="AM225">
        <v>17</v>
      </c>
      <c r="AN225" t="str" cm="1">
        <f t="array" ref="AN225">_xlfn.IFS(
AM225&lt;=5,"0-5",
AM225&lt;=10,"6-10",
AM225&lt;=20,"11-20",
TRUE,"20+")</f>
        <v>11-20</v>
      </c>
      <c r="AO225">
        <v>6</v>
      </c>
      <c r="AP225">
        <v>2</v>
      </c>
      <c r="AQ225" t="str">
        <f>_xlfn.XLOOKUP(AP225,Lookup!Q:Q,Lookup!R:R)</f>
        <v>Good</v>
      </c>
      <c r="AR225">
        <v>16</v>
      </c>
      <c r="AS225" t="str" cm="1">
        <f t="array" ref="AS225">_xlfn.IFS(
AR225 &lt;=1,"New Employee",
AR225 &lt;=3, "Early Career",
AR225 &lt;=7, "Experienced",
TRUE, "Veteran")</f>
        <v>Veteran</v>
      </c>
      <c r="AT225">
        <v>10</v>
      </c>
      <c r="AU225">
        <v>5</v>
      </c>
      <c r="AV225" t="str" cm="1">
        <f t="array" ref="AV225">_xlfn.IFS(
AU225=0,"Recently Promoted",
AU225&lt;=3, "Normal",
TRUE, "Long Time No Promotion")</f>
        <v>Long Time No Promotion</v>
      </c>
      <c r="AW225">
        <v>13</v>
      </c>
      <c r="AX225">
        <f>IF(COUNTIF(L225:$L$1471,L225)&gt;1,1,0)</f>
        <v>0</v>
      </c>
      <c r="BA225">
        <f t="shared" si="29"/>
        <v>0</v>
      </c>
      <c r="BC225">
        <f t="shared" si="30"/>
        <v>0</v>
      </c>
      <c r="BE225">
        <f t="shared" si="24"/>
        <v>0</v>
      </c>
      <c r="BG225">
        <f t="shared" si="25"/>
        <v>0</v>
      </c>
      <c r="BI225">
        <f t="shared" si="26"/>
        <v>0</v>
      </c>
      <c r="BR225" t="str" cm="1">
        <f t="array" ref="BR225">_xlfn.IFS(
A225&lt;=25,"18-25",
A225&lt;=35,"26-35",
A225&lt;=45,"36-45",
A225&lt;=59,"46-59",
TRUE,"60+")</f>
        <v>36-45</v>
      </c>
      <c r="BX225" t="b">
        <f t="shared" si="27"/>
        <v>1</v>
      </c>
      <c r="BY225" t="b">
        <f t="shared" si="28"/>
        <v>1</v>
      </c>
      <c r="BZ225" t="b">
        <f t="shared" si="31"/>
        <v>1</v>
      </c>
      <c r="CA225">
        <f>IF(tblemployee[[#This Row],[Attrition]]="Yes",1,0)</f>
        <v>0</v>
      </c>
      <c r="CB225">
        <f>IF(tblemployee[[#This Row],[OverTime]]="Yes",1,0)</f>
        <v>0</v>
      </c>
    </row>
    <row r="226" spans="1:80" hidden="1">
      <c r="A226">
        <v>31</v>
      </c>
      <c r="B226" t="s">
        <v>43</v>
      </c>
      <c r="C226" t="s">
        <v>55</v>
      </c>
      <c r="D226">
        <v>979</v>
      </c>
      <c r="E226" t="s">
        <v>45</v>
      </c>
      <c r="F226">
        <v>1</v>
      </c>
      <c r="G226" t="str" cm="1">
        <f t="array" ref="G226">_xlfn.IFS(
F226 &lt;= 10, "Near",
F226 &lt;= 20, "Far",
TRUE, "Very Far")</f>
        <v>Near</v>
      </c>
      <c r="H226">
        <v>4</v>
      </c>
      <c r="I226" t="str">
        <f>_xlfn.XLOOKUP(H226,Lookup!C:C,Lookup!D:D)</f>
        <v>Master</v>
      </c>
      <c r="J226" t="s">
        <v>51</v>
      </c>
      <c r="K226">
        <v>1</v>
      </c>
      <c r="L226">
        <v>308</v>
      </c>
      <c r="M226">
        <v>3</v>
      </c>
      <c r="N226" t="str">
        <f>_xlfn.XLOOKUP(M226,Lookup!E:E,Lookup!F:F)</f>
        <v>High</v>
      </c>
      <c r="O226" t="s">
        <v>46</v>
      </c>
      <c r="P226">
        <v>90</v>
      </c>
      <c r="Q226">
        <v>1</v>
      </c>
      <c r="R226" t="str">
        <f>_xlfn.XLOOKUP(Q226,Lookup!G:G,Lookup!H:H)</f>
        <v>Low</v>
      </c>
      <c r="S226">
        <v>2</v>
      </c>
      <c r="T226" s="7" t="str">
        <f>_xlfn.XLOOKUP(S226,Lookup!A:A,Lookup!B:B)</f>
        <v>Junior</v>
      </c>
      <c r="U226" t="s">
        <v>53</v>
      </c>
      <c r="V226">
        <v>3</v>
      </c>
      <c r="W226" t="str">
        <f>_xlfn.XLOOKUP(V226,Lookup!I:I,Lookup!J:J)</f>
        <v>High</v>
      </c>
      <c r="X226" t="s">
        <v>48</v>
      </c>
      <c r="Y226">
        <v>4345</v>
      </c>
      <c r="Z226" t="str" cm="1">
        <f t="array" ref="Z226">_xlfn.IFS(Y226&lt;3000,"Low",Y226&lt;7000,"Medium",TRUE,"High")</f>
        <v>Medium</v>
      </c>
      <c r="AA226">
        <v>4381</v>
      </c>
      <c r="AB226">
        <v>0</v>
      </c>
      <c r="AC226" t="s">
        <v>42</v>
      </c>
      <c r="AD226" t="s">
        <v>43</v>
      </c>
      <c r="AE226">
        <v>12</v>
      </c>
      <c r="AF226">
        <v>3</v>
      </c>
      <c r="AG226" t="str">
        <f>_xlfn.XLOOKUP(AF226,Lookup!K:K,Lookup!L:L)</f>
        <v>Meet Expect</v>
      </c>
      <c r="AH226">
        <v>4</v>
      </c>
      <c r="AI226" t="str">
        <f>LOOKUP(AH226,Lookup!M:M,Lookup!N:N)</f>
        <v>Very High</v>
      </c>
      <c r="AJ226">
        <v>80</v>
      </c>
      <c r="AK226">
        <v>1</v>
      </c>
      <c r="AL226" t="str">
        <f>_xlfn.XLOOKUP(AK226,Lookup!O:O,Lookup!P:P)</f>
        <v>Basic</v>
      </c>
      <c r="AM226">
        <v>6</v>
      </c>
      <c r="AN226" t="str" cm="1">
        <f t="array" ref="AN226">_xlfn.IFS(
AM226&lt;=5,"0-5",
AM226&lt;=10,"6-10",
AM226&lt;=20,"11-20",
TRUE,"20+")</f>
        <v>6-10</v>
      </c>
      <c r="AO226">
        <v>2</v>
      </c>
      <c r="AP226">
        <v>3</v>
      </c>
      <c r="AQ226" t="str">
        <f>_xlfn.XLOOKUP(AP226,Lookup!Q:Q,Lookup!R:R)</f>
        <v>Better</v>
      </c>
      <c r="AR226">
        <v>5</v>
      </c>
      <c r="AS226" t="str" cm="1">
        <f t="array" ref="AS226">_xlfn.IFS(
AR226 &lt;=1,"New Employee",
AR226 &lt;=3, "Early Career",
AR226 &lt;=7, "Experienced",
TRUE, "Veteran")</f>
        <v>Experienced</v>
      </c>
      <c r="AT226">
        <v>4</v>
      </c>
      <c r="AU226">
        <v>1</v>
      </c>
      <c r="AV226" t="str" cm="1">
        <f t="array" ref="AV226">_xlfn.IFS(
AU226=0,"Recently Promoted",
AU226&lt;=3, "Normal",
TRUE, "Long Time No Promotion")</f>
        <v>Normal</v>
      </c>
      <c r="AW226">
        <v>4</v>
      </c>
      <c r="AX226">
        <f>IF(COUNTIF(L226:$L$1471,L226)&gt;1,1,0)</f>
        <v>0</v>
      </c>
      <c r="BA226">
        <f t="shared" si="29"/>
        <v>0</v>
      </c>
      <c r="BC226">
        <f t="shared" si="30"/>
        <v>0</v>
      </c>
      <c r="BE226">
        <f t="shared" si="24"/>
        <v>0</v>
      </c>
      <c r="BG226">
        <f t="shared" si="25"/>
        <v>0</v>
      </c>
      <c r="BI226">
        <f t="shared" si="26"/>
        <v>0</v>
      </c>
      <c r="BR226" t="str" cm="1">
        <f t="array" ref="BR226">_xlfn.IFS(
A226&lt;=25,"18-25",
A226&lt;=35,"26-35",
A226&lt;=45,"36-45",
A226&lt;=59,"46-59",
TRUE,"60+")</f>
        <v>26-35</v>
      </c>
      <c r="BX226" t="b">
        <f t="shared" si="27"/>
        <v>1</v>
      </c>
      <c r="BY226" t="b">
        <f t="shared" si="28"/>
        <v>1</v>
      </c>
      <c r="BZ226" t="b">
        <f t="shared" si="31"/>
        <v>1</v>
      </c>
      <c r="CA226">
        <f>IF(tblemployee[[#This Row],[Attrition]]="Yes",1,0)</f>
        <v>0</v>
      </c>
      <c r="CB226">
        <f>IF(tblemployee[[#This Row],[OverTime]]="Yes",1,0)</f>
        <v>0</v>
      </c>
    </row>
    <row r="227" spans="1:80" hidden="1">
      <c r="A227">
        <v>59</v>
      </c>
      <c r="B227" t="s">
        <v>43</v>
      </c>
      <c r="C227" t="s">
        <v>36</v>
      </c>
      <c r="D227">
        <v>142</v>
      </c>
      <c r="E227" t="s">
        <v>45</v>
      </c>
      <c r="F227">
        <v>3</v>
      </c>
      <c r="G227" t="str" cm="1">
        <f t="array" ref="G227">_xlfn.IFS(
F227 &lt;= 10, "Near",
F227 &lt;= 20, "Far",
TRUE, "Very Far")</f>
        <v>Near</v>
      </c>
      <c r="H227">
        <v>3</v>
      </c>
      <c r="I227" t="str">
        <f>_xlfn.XLOOKUP(H227,Lookup!C:C,Lookup!D:D)</f>
        <v>Bachelor</v>
      </c>
      <c r="J227" t="s">
        <v>38</v>
      </c>
      <c r="K227">
        <v>1</v>
      </c>
      <c r="L227">
        <v>309</v>
      </c>
      <c r="M227">
        <v>3</v>
      </c>
      <c r="N227" t="str">
        <f>_xlfn.XLOOKUP(M227,Lookup!E:E,Lookup!F:F)</f>
        <v>High</v>
      </c>
      <c r="O227" t="s">
        <v>46</v>
      </c>
      <c r="P227">
        <v>70</v>
      </c>
      <c r="Q227">
        <v>2</v>
      </c>
      <c r="R227" t="str">
        <f>_xlfn.XLOOKUP(Q227,Lookup!G:G,Lookup!H:H)</f>
        <v>Medium</v>
      </c>
      <c r="S227">
        <v>1</v>
      </c>
      <c r="T227" s="7" t="str">
        <f>_xlfn.XLOOKUP(S227,Lookup!A:A,Lookup!B:B)</f>
        <v>Entry Level</v>
      </c>
      <c r="U227" t="s">
        <v>47</v>
      </c>
      <c r="V227">
        <v>4</v>
      </c>
      <c r="W227" t="str">
        <f>_xlfn.XLOOKUP(V227,Lookup!I:I,Lookup!J:J)</f>
        <v>Very High</v>
      </c>
      <c r="X227" t="s">
        <v>48</v>
      </c>
      <c r="Y227">
        <v>2177</v>
      </c>
      <c r="Z227" t="str" cm="1">
        <f t="array" ref="Z227">_xlfn.IFS(Y227&lt;3000,"Low",Y227&lt;7000,"Medium",TRUE,"High")</f>
        <v>Low</v>
      </c>
      <c r="AA227">
        <v>8456</v>
      </c>
      <c r="AB227">
        <v>3</v>
      </c>
      <c r="AC227" t="s">
        <v>42</v>
      </c>
      <c r="AD227" t="s">
        <v>43</v>
      </c>
      <c r="AE227">
        <v>17</v>
      </c>
      <c r="AF227">
        <v>3</v>
      </c>
      <c r="AG227" t="str">
        <f>_xlfn.XLOOKUP(AF227,Lookup!K:K,Lookup!L:L)</f>
        <v>Meet Expect</v>
      </c>
      <c r="AH227">
        <v>1</v>
      </c>
      <c r="AI227" t="str">
        <f>LOOKUP(AH227,Lookup!M:M,Lookup!N:N)</f>
        <v>Low</v>
      </c>
      <c r="AJ227">
        <v>80</v>
      </c>
      <c r="AK227">
        <v>1</v>
      </c>
      <c r="AL227" t="str">
        <f>_xlfn.XLOOKUP(AK227,Lookup!O:O,Lookup!P:P)</f>
        <v>Basic</v>
      </c>
      <c r="AM227">
        <v>7</v>
      </c>
      <c r="AN227" t="str" cm="1">
        <f t="array" ref="AN227">_xlfn.IFS(
AM227&lt;=5,"0-5",
AM227&lt;=10,"6-10",
AM227&lt;=20,"11-20",
TRUE,"20+")</f>
        <v>6-10</v>
      </c>
      <c r="AO227">
        <v>6</v>
      </c>
      <c r="AP227">
        <v>3</v>
      </c>
      <c r="AQ227" t="str">
        <f>_xlfn.XLOOKUP(AP227,Lookup!Q:Q,Lookup!R:R)</f>
        <v>Better</v>
      </c>
      <c r="AR227">
        <v>1</v>
      </c>
      <c r="AS227" t="str" cm="1">
        <f t="array" ref="AS227">_xlfn.IFS(
AR227 &lt;=1,"New Employee",
AR227 &lt;=3, "Early Career",
AR227 &lt;=7, "Experienced",
TRUE, "Veteran")</f>
        <v>New Employee</v>
      </c>
      <c r="AT227">
        <v>0</v>
      </c>
      <c r="AU227">
        <v>0</v>
      </c>
      <c r="AV227" t="str" cm="1">
        <f t="array" ref="AV227">_xlfn.IFS(
AU227=0,"Recently Promoted",
AU227&lt;=3, "Normal",
TRUE, "Long Time No Promotion")</f>
        <v>Recently Promoted</v>
      </c>
      <c r="AW227">
        <v>0</v>
      </c>
      <c r="AX227">
        <f>IF(COUNTIF(L227:$L$1471,L227)&gt;1,1,0)</f>
        <v>0</v>
      </c>
      <c r="BA227">
        <f t="shared" si="29"/>
        <v>0</v>
      </c>
      <c r="BC227">
        <f t="shared" si="30"/>
        <v>0</v>
      </c>
      <c r="BE227">
        <f t="shared" si="24"/>
        <v>0</v>
      </c>
      <c r="BG227">
        <f t="shared" si="25"/>
        <v>0</v>
      </c>
      <c r="BI227">
        <f t="shared" si="26"/>
        <v>0</v>
      </c>
      <c r="BR227" t="str" cm="1">
        <f t="array" ref="BR227">_xlfn.IFS(
A227&lt;=25,"18-25",
A227&lt;=35,"26-35",
A227&lt;=45,"36-45",
A227&lt;=59,"46-59",
TRUE,"60+")</f>
        <v>46-59</v>
      </c>
      <c r="BX227" t="b">
        <f t="shared" si="27"/>
        <v>1</v>
      </c>
      <c r="BY227" t="b">
        <f t="shared" si="28"/>
        <v>1</v>
      </c>
      <c r="BZ227" t="b">
        <f t="shared" si="31"/>
        <v>1</v>
      </c>
      <c r="CA227">
        <f>IF(tblemployee[[#This Row],[Attrition]]="Yes",1,0)</f>
        <v>0</v>
      </c>
      <c r="CB227">
        <f>IF(tblemployee[[#This Row],[OverTime]]="Yes",1,0)</f>
        <v>0</v>
      </c>
    </row>
    <row r="228" spans="1:80" hidden="1">
      <c r="A228">
        <v>37</v>
      </c>
      <c r="B228" t="s">
        <v>43</v>
      </c>
      <c r="C228" t="s">
        <v>44</v>
      </c>
      <c r="D228">
        <v>319</v>
      </c>
      <c r="E228" t="s">
        <v>37</v>
      </c>
      <c r="F228">
        <v>4</v>
      </c>
      <c r="G228" t="str" cm="1">
        <f t="array" ref="G228">_xlfn.IFS(
F228 &lt;= 10, "Near",
F228 &lt;= 20, "Far",
TRUE, "Very Far")</f>
        <v>Near</v>
      </c>
      <c r="H228">
        <v>4</v>
      </c>
      <c r="I228" t="str">
        <f>_xlfn.XLOOKUP(H228,Lookup!C:C,Lookup!D:D)</f>
        <v>Master</v>
      </c>
      <c r="J228" t="s">
        <v>59</v>
      </c>
      <c r="K228">
        <v>1</v>
      </c>
      <c r="L228">
        <v>311</v>
      </c>
      <c r="M228">
        <v>1</v>
      </c>
      <c r="N228" t="str">
        <f>_xlfn.XLOOKUP(M228,Lookup!E:E,Lookup!F:F)</f>
        <v>Low</v>
      </c>
      <c r="O228" t="s">
        <v>46</v>
      </c>
      <c r="P228">
        <v>41</v>
      </c>
      <c r="Q228">
        <v>3</v>
      </c>
      <c r="R228" t="str">
        <f>_xlfn.XLOOKUP(Q228,Lookup!G:G,Lookup!H:H)</f>
        <v>High</v>
      </c>
      <c r="S228">
        <v>1</v>
      </c>
      <c r="T228" s="7" t="str">
        <f>_xlfn.XLOOKUP(S228,Lookup!A:A,Lookup!B:B)</f>
        <v>Entry Level</v>
      </c>
      <c r="U228" t="s">
        <v>57</v>
      </c>
      <c r="V228">
        <v>4</v>
      </c>
      <c r="W228" t="str">
        <f>_xlfn.XLOOKUP(V228,Lookup!I:I,Lookup!J:J)</f>
        <v>Very High</v>
      </c>
      <c r="X228" t="s">
        <v>52</v>
      </c>
      <c r="Y228">
        <v>2793</v>
      </c>
      <c r="Z228" t="str" cm="1">
        <f t="array" ref="Z228">_xlfn.IFS(Y228&lt;3000,"Low",Y228&lt;7000,"Medium",TRUE,"High")</f>
        <v>Low</v>
      </c>
      <c r="AA228">
        <v>2539</v>
      </c>
      <c r="AB228">
        <v>4</v>
      </c>
      <c r="AC228" t="s">
        <v>42</v>
      </c>
      <c r="AD228" t="s">
        <v>43</v>
      </c>
      <c r="AE228">
        <v>17</v>
      </c>
      <c r="AF228">
        <v>3</v>
      </c>
      <c r="AG228" t="str">
        <f>_xlfn.XLOOKUP(AF228,Lookup!K:K,Lookup!L:L)</f>
        <v>Meet Expect</v>
      </c>
      <c r="AH228">
        <v>3</v>
      </c>
      <c r="AI228" t="str">
        <f>LOOKUP(AH228,Lookup!M:M,Lookup!N:N)</f>
        <v>High</v>
      </c>
      <c r="AJ228">
        <v>80</v>
      </c>
      <c r="AK228">
        <v>1</v>
      </c>
      <c r="AL228" t="str">
        <f>_xlfn.XLOOKUP(AK228,Lookup!O:O,Lookup!P:P)</f>
        <v>Basic</v>
      </c>
      <c r="AM228">
        <v>13</v>
      </c>
      <c r="AN228" t="str" cm="1">
        <f t="array" ref="AN228">_xlfn.IFS(
AM228&lt;=5,"0-5",
AM228&lt;=10,"6-10",
AM228&lt;=20,"11-20",
TRUE,"20+")</f>
        <v>11-20</v>
      </c>
      <c r="AO228">
        <v>2</v>
      </c>
      <c r="AP228">
        <v>3</v>
      </c>
      <c r="AQ228" t="str">
        <f>_xlfn.XLOOKUP(AP228,Lookup!Q:Q,Lookup!R:R)</f>
        <v>Better</v>
      </c>
      <c r="AR228">
        <v>9</v>
      </c>
      <c r="AS228" t="str" cm="1">
        <f t="array" ref="AS228">_xlfn.IFS(
AR228 &lt;=1,"New Employee",
AR228 &lt;=3, "Early Career",
AR228 &lt;=7, "Experienced",
TRUE, "Veteran")</f>
        <v>Veteran</v>
      </c>
      <c r="AT228">
        <v>8</v>
      </c>
      <c r="AU228">
        <v>5</v>
      </c>
      <c r="AV228" t="str" cm="1">
        <f t="array" ref="AV228">_xlfn.IFS(
AU228=0,"Recently Promoted",
AU228&lt;=3, "Normal",
TRUE, "Long Time No Promotion")</f>
        <v>Long Time No Promotion</v>
      </c>
      <c r="AW228">
        <v>8</v>
      </c>
      <c r="AX228">
        <f>IF(COUNTIF(L228:$L$1471,L228)&gt;1,1,0)</f>
        <v>0</v>
      </c>
      <c r="BA228">
        <f t="shared" si="29"/>
        <v>0</v>
      </c>
      <c r="BC228">
        <f t="shared" si="30"/>
        <v>0</v>
      </c>
      <c r="BE228">
        <f t="shared" si="24"/>
        <v>0</v>
      </c>
      <c r="BG228">
        <f t="shared" si="25"/>
        <v>0</v>
      </c>
      <c r="BI228">
        <f t="shared" si="26"/>
        <v>0</v>
      </c>
      <c r="BR228" t="str" cm="1">
        <f t="array" ref="BR228">_xlfn.IFS(
A228&lt;=25,"18-25",
A228&lt;=35,"26-35",
A228&lt;=45,"36-45",
A228&lt;=59,"46-59",
TRUE,"60+")</f>
        <v>36-45</v>
      </c>
      <c r="BX228" t="b">
        <f t="shared" si="27"/>
        <v>1</v>
      </c>
      <c r="BY228" t="b">
        <f t="shared" si="28"/>
        <v>1</v>
      </c>
      <c r="BZ228" t="b">
        <f t="shared" si="31"/>
        <v>1</v>
      </c>
      <c r="CA228">
        <f>IF(tblemployee[[#This Row],[Attrition]]="Yes",1,0)</f>
        <v>0</v>
      </c>
      <c r="CB228">
        <f>IF(tblemployee[[#This Row],[OverTime]]="Yes",1,0)</f>
        <v>0</v>
      </c>
    </row>
    <row r="229" spans="1:80" hidden="1">
      <c r="A229">
        <v>29</v>
      </c>
      <c r="B229" t="s">
        <v>43</v>
      </c>
      <c r="C229" t="s">
        <v>44</v>
      </c>
      <c r="D229">
        <v>1413</v>
      </c>
      <c r="E229" t="s">
        <v>37</v>
      </c>
      <c r="F229">
        <v>1</v>
      </c>
      <c r="G229" t="str" cm="1">
        <f t="array" ref="G229">_xlfn.IFS(
F229 &lt;= 10, "Near",
F229 &lt;= 20, "Far",
TRUE, "Very Far")</f>
        <v>Near</v>
      </c>
      <c r="H229">
        <v>1</v>
      </c>
      <c r="I229" t="str">
        <f>_xlfn.XLOOKUP(H229,Lookup!C:C,Lookup!D:D)</f>
        <v>Below College</v>
      </c>
      <c r="J229" t="s">
        <v>51</v>
      </c>
      <c r="K229">
        <v>1</v>
      </c>
      <c r="L229">
        <v>312</v>
      </c>
      <c r="M229">
        <v>2</v>
      </c>
      <c r="N229" t="str">
        <f>_xlfn.XLOOKUP(M229,Lookup!E:E,Lookup!F:F)</f>
        <v>Medium</v>
      </c>
      <c r="O229" t="s">
        <v>39</v>
      </c>
      <c r="P229">
        <v>42</v>
      </c>
      <c r="Q229">
        <v>3</v>
      </c>
      <c r="R229" t="str">
        <f>_xlfn.XLOOKUP(Q229,Lookup!G:G,Lookup!H:H)</f>
        <v>High</v>
      </c>
      <c r="S229">
        <v>3</v>
      </c>
      <c r="T229" s="7" t="str">
        <f>_xlfn.XLOOKUP(S229,Lookup!A:A,Lookup!B:B)</f>
        <v>Senior</v>
      </c>
      <c r="U229" t="s">
        <v>40</v>
      </c>
      <c r="V229">
        <v>4</v>
      </c>
      <c r="W229" t="str">
        <f>_xlfn.XLOOKUP(V229,Lookup!I:I,Lookup!J:J)</f>
        <v>Very High</v>
      </c>
      <c r="X229" t="s">
        <v>48</v>
      </c>
      <c r="Y229">
        <v>7918</v>
      </c>
      <c r="Z229" t="str" cm="1">
        <f t="array" ref="Z229">_xlfn.IFS(Y229&lt;3000,"Low",Y229&lt;7000,"Medium",TRUE,"High")</f>
        <v>High</v>
      </c>
      <c r="AA229">
        <v>6599</v>
      </c>
      <c r="AB229">
        <v>1</v>
      </c>
      <c r="AC229" t="s">
        <v>42</v>
      </c>
      <c r="AD229" t="s">
        <v>43</v>
      </c>
      <c r="AE229">
        <v>14</v>
      </c>
      <c r="AF229">
        <v>3</v>
      </c>
      <c r="AG229" t="str">
        <f>_xlfn.XLOOKUP(AF229,Lookup!K:K,Lookup!L:L)</f>
        <v>Meet Expect</v>
      </c>
      <c r="AH229">
        <v>4</v>
      </c>
      <c r="AI229" t="str">
        <f>LOOKUP(AH229,Lookup!M:M,Lookup!N:N)</f>
        <v>Very High</v>
      </c>
      <c r="AJ229">
        <v>80</v>
      </c>
      <c r="AK229">
        <v>1</v>
      </c>
      <c r="AL229" t="str">
        <f>_xlfn.XLOOKUP(AK229,Lookup!O:O,Lookup!P:P)</f>
        <v>Basic</v>
      </c>
      <c r="AM229">
        <v>11</v>
      </c>
      <c r="AN229" t="str" cm="1">
        <f t="array" ref="AN229">_xlfn.IFS(
AM229&lt;=5,"0-5",
AM229&lt;=10,"6-10",
AM229&lt;=20,"11-20",
TRUE,"20+")</f>
        <v>11-20</v>
      </c>
      <c r="AO229">
        <v>5</v>
      </c>
      <c r="AP229">
        <v>3</v>
      </c>
      <c r="AQ229" t="str">
        <f>_xlfn.XLOOKUP(AP229,Lookup!Q:Q,Lookup!R:R)</f>
        <v>Better</v>
      </c>
      <c r="AR229">
        <v>11</v>
      </c>
      <c r="AS229" t="str" cm="1">
        <f t="array" ref="AS229">_xlfn.IFS(
AR229 &lt;=1,"New Employee",
AR229 &lt;=3, "Early Career",
AR229 &lt;=7, "Experienced",
TRUE, "Veteran")</f>
        <v>Veteran</v>
      </c>
      <c r="AT229">
        <v>10</v>
      </c>
      <c r="AU229">
        <v>4</v>
      </c>
      <c r="AV229" t="str" cm="1">
        <f t="array" ref="AV229">_xlfn.IFS(
AU229=0,"Recently Promoted",
AU229&lt;=3, "Normal",
TRUE, "Long Time No Promotion")</f>
        <v>Long Time No Promotion</v>
      </c>
      <c r="AW229">
        <v>1</v>
      </c>
      <c r="AX229">
        <f>IF(COUNTIF(L229:$L$1471,L229)&gt;1,1,0)</f>
        <v>0</v>
      </c>
      <c r="BA229">
        <f t="shared" si="29"/>
        <v>0</v>
      </c>
      <c r="BC229">
        <f t="shared" si="30"/>
        <v>0</v>
      </c>
      <c r="BE229">
        <f t="shared" si="24"/>
        <v>0</v>
      </c>
      <c r="BG229">
        <f t="shared" si="25"/>
        <v>0</v>
      </c>
      <c r="BI229">
        <f t="shared" si="26"/>
        <v>0</v>
      </c>
      <c r="BR229" t="str" cm="1">
        <f t="array" ref="BR229">_xlfn.IFS(
A229&lt;=25,"18-25",
A229&lt;=35,"26-35",
A229&lt;=45,"36-45",
A229&lt;=59,"46-59",
TRUE,"60+")</f>
        <v>26-35</v>
      </c>
      <c r="BX229" t="b">
        <f t="shared" si="27"/>
        <v>1</v>
      </c>
      <c r="BY229" t="b">
        <f t="shared" si="28"/>
        <v>1</v>
      </c>
      <c r="BZ229" t="b">
        <f t="shared" si="31"/>
        <v>1</v>
      </c>
      <c r="CA229">
        <f>IF(tblemployee[[#This Row],[Attrition]]="Yes",1,0)</f>
        <v>0</v>
      </c>
      <c r="CB229">
        <f>IF(tblemployee[[#This Row],[OverTime]]="Yes",1,0)</f>
        <v>0</v>
      </c>
    </row>
    <row r="230" spans="1:80" hidden="1">
      <c r="A230">
        <v>35</v>
      </c>
      <c r="B230" t="s">
        <v>43</v>
      </c>
      <c r="C230" t="s">
        <v>44</v>
      </c>
      <c r="D230">
        <v>944</v>
      </c>
      <c r="E230" t="s">
        <v>37</v>
      </c>
      <c r="F230">
        <v>1</v>
      </c>
      <c r="G230" t="str" cm="1">
        <f t="array" ref="G230">_xlfn.IFS(
F230 &lt;= 10, "Near",
F230 &lt;= 20, "Far",
TRUE, "Very Far")</f>
        <v>Near</v>
      </c>
      <c r="H230">
        <v>3</v>
      </c>
      <c r="I230" t="str">
        <f>_xlfn.XLOOKUP(H230,Lookup!C:C,Lookup!D:D)</f>
        <v>Bachelor</v>
      </c>
      <c r="J230" t="s">
        <v>59</v>
      </c>
      <c r="K230">
        <v>1</v>
      </c>
      <c r="L230">
        <v>314</v>
      </c>
      <c r="M230">
        <v>3</v>
      </c>
      <c r="N230" t="str">
        <f>_xlfn.XLOOKUP(M230,Lookup!E:E,Lookup!F:F)</f>
        <v>High</v>
      </c>
      <c r="O230" t="s">
        <v>39</v>
      </c>
      <c r="P230">
        <v>92</v>
      </c>
      <c r="Q230">
        <v>3</v>
      </c>
      <c r="R230" t="str">
        <f>_xlfn.XLOOKUP(Q230,Lookup!G:G,Lookup!H:H)</f>
        <v>High</v>
      </c>
      <c r="S230">
        <v>3</v>
      </c>
      <c r="T230" s="7" t="str">
        <f>_xlfn.XLOOKUP(S230,Lookup!A:A,Lookup!B:B)</f>
        <v>Senior</v>
      </c>
      <c r="U230" t="s">
        <v>40</v>
      </c>
      <c r="V230">
        <v>3</v>
      </c>
      <c r="W230" t="str">
        <f>_xlfn.XLOOKUP(V230,Lookup!I:I,Lookup!J:J)</f>
        <v>High</v>
      </c>
      <c r="X230" t="s">
        <v>41</v>
      </c>
      <c r="Y230">
        <v>8789</v>
      </c>
      <c r="Z230" t="str" cm="1">
        <f t="array" ref="Z230">_xlfn.IFS(Y230&lt;3000,"Low",Y230&lt;7000,"Medium",TRUE,"High")</f>
        <v>High</v>
      </c>
      <c r="AA230">
        <v>9096</v>
      </c>
      <c r="AB230">
        <v>1</v>
      </c>
      <c r="AC230" t="s">
        <v>42</v>
      </c>
      <c r="AD230" t="s">
        <v>43</v>
      </c>
      <c r="AE230">
        <v>14</v>
      </c>
      <c r="AF230">
        <v>3</v>
      </c>
      <c r="AG230" t="str">
        <f>_xlfn.XLOOKUP(AF230,Lookup!K:K,Lookup!L:L)</f>
        <v>Meet Expect</v>
      </c>
      <c r="AH230">
        <v>1</v>
      </c>
      <c r="AI230" t="str">
        <f>LOOKUP(AH230,Lookup!M:M,Lookup!N:N)</f>
        <v>Low</v>
      </c>
      <c r="AJ230">
        <v>80</v>
      </c>
      <c r="AK230">
        <v>0</v>
      </c>
      <c r="AL230" t="str">
        <f>_xlfn.XLOOKUP(AK230,Lookup!O:O,Lookup!P:P)</f>
        <v>None</v>
      </c>
      <c r="AM230">
        <v>10</v>
      </c>
      <c r="AN230" t="str" cm="1">
        <f t="array" ref="AN230">_xlfn.IFS(
AM230&lt;=5,"0-5",
AM230&lt;=10,"6-10",
AM230&lt;=20,"11-20",
TRUE,"20+")</f>
        <v>6-10</v>
      </c>
      <c r="AO230">
        <v>3</v>
      </c>
      <c r="AP230">
        <v>4</v>
      </c>
      <c r="AQ230" t="str">
        <f>_xlfn.XLOOKUP(AP230,Lookup!Q:Q,Lookup!R:R)</f>
        <v>Best</v>
      </c>
      <c r="AR230">
        <v>10</v>
      </c>
      <c r="AS230" t="str" cm="1">
        <f t="array" ref="AS230">_xlfn.IFS(
AR230 &lt;=1,"New Employee",
AR230 &lt;=3, "Early Career",
AR230 &lt;=7, "Experienced",
TRUE, "Veteran")</f>
        <v>Veteran</v>
      </c>
      <c r="AT230">
        <v>7</v>
      </c>
      <c r="AU230">
        <v>0</v>
      </c>
      <c r="AV230" t="str" cm="1">
        <f t="array" ref="AV230">_xlfn.IFS(
AU230=0,"Recently Promoted",
AU230&lt;=3, "Normal",
TRUE, "Long Time No Promotion")</f>
        <v>Recently Promoted</v>
      </c>
      <c r="AW230">
        <v>8</v>
      </c>
      <c r="AX230">
        <f>IF(COUNTIF(L230:$L$1471,L230)&gt;1,1,0)</f>
        <v>0</v>
      </c>
      <c r="BA230">
        <f t="shared" si="29"/>
        <v>0</v>
      </c>
      <c r="BC230">
        <f t="shared" si="30"/>
        <v>0</v>
      </c>
      <c r="BE230">
        <f t="shared" si="24"/>
        <v>0</v>
      </c>
      <c r="BG230">
        <f t="shared" si="25"/>
        <v>0</v>
      </c>
      <c r="BI230">
        <f t="shared" si="26"/>
        <v>0</v>
      </c>
      <c r="BR230" t="str" cm="1">
        <f t="array" ref="BR230">_xlfn.IFS(
A230&lt;=25,"18-25",
A230&lt;=35,"26-35",
A230&lt;=45,"36-45",
A230&lt;=59,"46-59",
TRUE,"60+")</f>
        <v>26-35</v>
      </c>
      <c r="BX230" t="b">
        <f t="shared" si="27"/>
        <v>1</v>
      </c>
      <c r="BY230" t="b">
        <f t="shared" si="28"/>
        <v>1</v>
      </c>
      <c r="BZ230" t="b">
        <f t="shared" si="31"/>
        <v>1</v>
      </c>
      <c r="CA230">
        <f>IF(tblemployee[[#This Row],[Attrition]]="Yes",1,0)</f>
        <v>0</v>
      </c>
      <c r="CB230">
        <f>IF(tblemployee[[#This Row],[OverTime]]="Yes",1,0)</f>
        <v>0</v>
      </c>
    </row>
    <row r="231" spans="1:80" hidden="1">
      <c r="A231">
        <v>29</v>
      </c>
      <c r="B231" t="s">
        <v>35</v>
      </c>
      <c r="C231" t="s">
        <v>36</v>
      </c>
      <c r="D231">
        <v>896</v>
      </c>
      <c r="E231" t="s">
        <v>45</v>
      </c>
      <c r="F231">
        <v>18</v>
      </c>
      <c r="G231" t="str" cm="1">
        <f t="array" ref="G231">_xlfn.IFS(
F231 &lt;= 10, "Near",
F231 &lt;= 20, "Far",
TRUE, "Very Far")</f>
        <v>Far</v>
      </c>
      <c r="H231">
        <v>1</v>
      </c>
      <c r="I231" t="str">
        <f>_xlfn.XLOOKUP(H231,Lookup!C:C,Lookup!D:D)</f>
        <v>Below College</v>
      </c>
      <c r="J231" t="s">
        <v>51</v>
      </c>
      <c r="K231">
        <v>1</v>
      </c>
      <c r="L231">
        <v>315</v>
      </c>
      <c r="M231">
        <v>3</v>
      </c>
      <c r="N231" t="str">
        <f>_xlfn.XLOOKUP(M231,Lookup!E:E,Lookup!F:F)</f>
        <v>High</v>
      </c>
      <c r="O231" t="s">
        <v>46</v>
      </c>
      <c r="P231">
        <v>86</v>
      </c>
      <c r="Q231">
        <v>2</v>
      </c>
      <c r="R231" t="str">
        <f>_xlfn.XLOOKUP(Q231,Lookup!G:G,Lookup!H:H)</f>
        <v>Medium</v>
      </c>
      <c r="S231">
        <v>1</v>
      </c>
      <c r="T231" s="7" t="str">
        <f>_xlfn.XLOOKUP(S231,Lookup!A:A,Lookup!B:B)</f>
        <v>Entry Level</v>
      </c>
      <c r="U231" t="s">
        <v>47</v>
      </c>
      <c r="V231">
        <v>4</v>
      </c>
      <c r="W231" t="str">
        <f>_xlfn.XLOOKUP(V231,Lookup!I:I,Lookup!J:J)</f>
        <v>Very High</v>
      </c>
      <c r="X231" t="s">
        <v>41</v>
      </c>
      <c r="Y231">
        <v>2389</v>
      </c>
      <c r="Z231" t="str" cm="1">
        <f t="array" ref="Z231">_xlfn.IFS(Y231&lt;3000,"Low",Y231&lt;7000,"Medium",TRUE,"High")</f>
        <v>Low</v>
      </c>
      <c r="AA231">
        <v>14961</v>
      </c>
      <c r="AB231">
        <v>1</v>
      </c>
      <c r="AC231" t="s">
        <v>42</v>
      </c>
      <c r="AD231" t="s">
        <v>35</v>
      </c>
      <c r="AE231">
        <v>13</v>
      </c>
      <c r="AF231">
        <v>3</v>
      </c>
      <c r="AG231" t="str">
        <f>_xlfn.XLOOKUP(AF231,Lookup!K:K,Lookup!L:L)</f>
        <v>Meet Expect</v>
      </c>
      <c r="AH231">
        <v>3</v>
      </c>
      <c r="AI231" t="str">
        <f>LOOKUP(AH231,Lookup!M:M,Lookup!N:N)</f>
        <v>High</v>
      </c>
      <c r="AJ231">
        <v>80</v>
      </c>
      <c r="AK231">
        <v>0</v>
      </c>
      <c r="AL231" t="str">
        <f>_xlfn.XLOOKUP(AK231,Lookup!O:O,Lookup!P:P)</f>
        <v>None</v>
      </c>
      <c r="AM231">
        <v>4</v>
      </c>
      <c r="AN231" t="str" cm="1">
        <f t="array" ref="AN231">_xlfn.IFS(
AM231&lt;=5,"0-5",
AM231&lt;=10,"6-10",
AM231&lt;=20,"11-20",
TRUE,"20+")</f>
        <v>0-5</v>
      </c>
      <c r="AO231">
        <v>3</v>
      </c>
      <c r="AP231">
        <v>2</v>
      </c>
      <c r="AQ231" t="str">
        <f>_xlfn.XLOOKUP(AP231,Lookup!Q:Q,Lookup!R:R)</f>
        <v>Good</v>
      </c>
      <c r="AR231">
        <v>4</v>
      </c>
      <c r="AS231" t="str" cm="1">
        <f t="array" ref="AS231">_xlfn.IFS(
AR231 &lt;=1,"New Employee",
AR231 &lt;=3, "Early Career",
AR231 &lt;=7, "Experienced",
TRUE, "Veteran")</f>
        <v>Experienced</v>
      </c>
      <c r="AT231">
        <v>3</v>
      </c>
      <c r="AU231">
        <v>0</v>
      </c>
      <c r="AV231" t="str" cm="1">
        <f t="array" ref="AV231">_xlfn.IFS(
AU231=0,"Recently Promoted",
AU231&lt;=3, "Normal",
TRUE, "Long Time No Promotion")</f>
        <v>Recently Promoted</v>
      </c>
      <c r="AW231">
        <v>1</v>
      </c>
      <c r="AX231">
        <f>IF(COUNTIF(L231:$L$1471,L231)&gt;1,1,0)</f>
        <v>0</v>
      </c>
      <c r="BA231">
        <f t="shared" si="29"/>
        <v>0</v>
      </c>
      <c r="BC231">
        <f t="shared" si="30"/>
        <v>0</v>
      </c>
      <c r="BE231">
        <f t="shared" si="24"/>
        <v>0</v>
      </c>
      <c r="BG231">
        <f t="shared" si="25"/>
        <v>0</v>
      </c>
      <c r="BI231">
        <f t="shared" si="26"/>
        <v>0</v>
      </c>
      <c r="BR231" t="str" cm="1">
        <f t="array" ref="BR231">_xlfn.IFS(
A231&lt;=25,"18-25",
A231&lt;=35,"26-35",
A231&lt;=45,"36-45",
A231&lt;=59,"46-59",
TRUE,"60+")</f>
        <v>26-35</v>
      </c>
      <c r="BX231" t="b">
        <f t="shared" si="27"/>
        <v>1</v>
      </c>
      <c r="BY231" t="b">
        <f t="shared" si="28"/>
        <v>1</v>
      </c>
      <c r="BZ231" t="b">
        <f t="shared" si="31"/>
        <v>1</v>
      </c>
      <c r="CA231">
        <f>IF(tblemployee[[#This Row],[Attrition]]="Yes",1,0)</f>
        <v>1</v>
      </c>
      <c r="CB231">
        <f>IF(tblemployee[[#This Row],[OverTime]]="Yes",1,0)</f>
        <v>1</v>
      </c>
    </row>
    <row r="232" spans="1:80" hidden="1">
      <c r="A232">
        <v>52</v>
      </c>
      <c r="B232" t="s">
        <v>43</v>
      </c>
      <c r="C232" t="s">
        <v>36</v>
      </c>
      <c r="D232">
        <v>1323</v>
      </c>
      <c r="E232" t="s">
        <v>45</v>
      </c>
      <c r="F232">
        <v>2</v>
      </c>
      <c r="G232" t="str" cm="1">
        <f t="array" ref="G232">_xlfn.IFS(
F232 &lt;= 10, "Near",
F232 &lt;= 20, "Far",
TRUE, "Very Far")</f>
        <v>Near</v>
      </c>
      <c r="H232">
        <v>3</v>
      </c>
      <c r="I232" t="str">
        <f>_xlfn.XLOOKUP(H232,Lookup!C:C,Lookup!D:D)</f>
        <v>Bachelor</v>
      </c>
      <c r="J232" t="s">
        <v>38</v>
      </c>
      <c r="K232">
        <v>1</v>
      </c>
      <c r="L232">
        <v>316</v>
      </c>
      <c r="M232">
        <v>3</v>
      </c>
      <c r="N232" t="str">
        <f>_xlfn.XLOOKUP(M232,Lookup!E:E,Lookup!F:F)</f>
        <v>High</v>
      </c>
      <c r="O232" t="s">
        <v>39</v>
      </c>
      <c r="P232">
        <v>89</v>
      </c>
      <c r="Q232">
        <v>2</v>
      </c>
      <c r="R232" t="str">
        <f>_xlfn.XLOOKUP(Q232,Lookup!G:G,Lookup!H:H)</f>
        <v>Medium</v>
      </c>
      <c r="S232">
        <v>1</v>
      </c>
      <c r="T232" s="7" t="str">
        <f>_xlfn.XLOOKUP(S232,Lookup!A:A,Lookup!B:B)</f>
        <v>Entry Level</v>
      </c>
      <c r="U232" t="s">
        <v>50</v>
      </c>
      <c r="V232">
        <v>4</v>
      </c>
      <c r="W232" t="str">
        <f>_xlfn.XLOOKUP(V232,Lookup!I:I,Lookup!J:J)</f>
        <v>Very High</v>
      </c>
      <c r="X232" t="s">
        <v>41</v>
      </c>
      <c r="Y232">
        <v>3212</v>
      </c>
      <c r="Z232" t="str" cm="1">
        <f t="array" ref="Z232">_xlfn.IFS(Y232&lt;3000,"Low",Y232&lt;7000,"Medium",TRUE,"High")</f>
        <v>Medium</v>
      </c>
      <c r="AA232">
        <v>3300</v>
      </c>
      <c r="AB232">
        <v>7</v>
      </c>
      <c r="AC232" t="s">
        <v>42</v>
      </c>
      <c r="AD232" t="s">
        <v>43</v>
      </c>
      <c r="AE232">
        <v>15</v>
      </c>
      <c r="AF232">
        <v>3</v>
      </c>
      <c r="AG232" t="str">
        <f>_xlfn.XLOOKUP(AF232,Lookup!K:K,Lookup!L:L)</f>
        <v>Meet Expect</v>
      </c>
      <c r="AH232">
        <v>2</v>
      </c>
      <c r="AI232" t="str">
        <f>LOOKUP(AH232,Lookup!M:M,Lookup!N:N)</f>
        <v>Medium</v>
      </c>
      <c r="AJ232">
        <v>80</v>
      </c>
      <c r="AK232">
        <v>0</v>
      </c>
      <c r="AL232" t="str">
        <f>_xlfn.XLOOKUP(AK232,Lookup!O:O,Lookup!P:P)</f>
        <v>None</v>
      </c>
      <c r="AM232">
        <v>6</v>
      </c>
      <c r="AN232" t="str" cm="1">
        <f t="array" ref="AN232">_xlfn.IFS(
AM232&lt;=5,"0-5",
AM232&lt;=10,"6-10",
AM232&lt;=20,"11-20",
TRUE,"20+")</f>
        <v>6-10</v>
      </c>
      <c r="AO232">
        <v>3</v>
      </c>
      <c r="AP232">
        <v>2</v>
      </c>
      <c r="AQ232" t="str">
        <f>_xlfn.XLOOKUP(AP232,Lookup!Q:Q,Lookup!R:R)</f>
        <v>Good</v>
      </c>
      <c r="AR232">
        <v>2</v>
      </c>
      <c r="AS232" t="str" cm="1">
        <f t="array" ref="AS232">_xlfn.IFS(
AR232 &lt;=1,"New Employee",
AR232 &lt;=3, "Early Career",
AR232 &lt;=7, "Experienced",
TRUE, "Veteran")</f>
        <v>Early Career</v>
      </c>
      <c r="AT232">
        <v>2</v>
      </c>
      <c r="AU232">
        <v>2</v>
      </c>
      <c r="AV232" t="str" cm="1">
        <f t="array" ref="AV232">_xlfn.IFS(
AU232=0,"Recently Promoted",
AU232&lt;=3, "Normal",
TRUE, "Long Time No Promotion")</f>
        <v>Normal</v>
      </c>
      <c r="AW232">
        <v>2</v>
      </c>
      <c r="AX232">
        <f>IF(COUNTIF(L232:$L$1471,L232)&gt;1,1,0)</f>
        <v>0</v>
      </c>
      <c r="BA232">
        <f t="shared" si="29"/>
        <v>0</v>
      </c>
      <c r="BC232">
        <f t="shared" si="30"/>
        <v>0</v>
      </c>
      <c r="BE232">
        <f t="shared" si="24"/>
        <v>0</v>
      </c>
      <c r="BG232">
        <f t="shared" si="25"/>
        <v>0</v>
      </c>
      <c r="BI232">
        <f t="shared" si="26"/>
        <v>0</v>
      </c>
      <c r="BR232" t="str" cm="1">
        <f t="array" ref="BR232">_xlfn.IFS(
A232&lt;=25,"18-25",
A232&lt;=35,"26-35",
A232&lt;=45,"36-45",
A232&lt;=59,"46-59",
TRUE,"60+")</f>
        <v>46-59</v>
      </c>
      <c r="BX232" t="b">
        <f t="shared" si="27"/>
        <v>1</v>
      </c>
      <c r="BY232" t="b">
        <f t="shared" si="28"/>
        <v>1</v>
      </c>
      <c r="BZ232" t="b">
        <f t="shared" si="31"/>
        <v>1</v>
      </c>
      <c r="CA232">
        <f>IF(tblemployee[[#This Row],[Attrition]]="Yes",1,0)</f>
        <v>0</v>
      </c>
      <c r="CB232">
        <f>IF(tblemployee[[#This Row],[OverTime]]="Yes",1,0)</f>
        <v>0</v>
      </c>
    </row>
    <row r="233" spans="1:80" hidden="1">
      <c r="A233">
        <v>42</v>
      </c>
      <c r="B233" t="s">
        <v>43</v>
      </c>
      <c r="C233" t="s">
        <v>36</v>
      </c>
      <c r="D233">
        <v>532</v>
      </c>
      <c r="E233" t="s">
        <v>45</v>
      </c>
      <c r="F233">
        <v>4</v>
      </c>
      <c r="G233" t="str" cm="1">
        <f t="array" ref="G233">_xlfn.IFS(
F233 &lt;= 10, "Near",
F233 &lt;= 20, "Far",
TRUE, "Very Far")</f>
        <v>Near</v>
      </c>
      <c r="H233">
        <v>2</v>
      </c>
      <c r="I233" t="str">
        <f>_xlfn.XLOOKUP(H233,Lookup!C:C,Lookup!D:D)</f>
        <v>College</v>
      </c>
      <c r="J233" t="s">
        <v>60</v>
      </c>
      <c r="K233">
        <v>1</v>
      </c>
      <c r="L233">
        <v>319</v>
      </c>
      <c r="M233">
        <v>3</v>
      </c>
      <c r="N233" t="str">
        <f>_xlfn.XLOOKUP(M233,Lookup!E:E,Lookup!F:F)</f>
        <v>High</v>
      </c>
      <c r="O233" t="s">
        <v>46</v>
      </c>
      <c r="P233">
        <v>58</v>
      </c>
      <c r="Q233">
        <v>3</v>
      </c>
      <c r="R233" t="str">
        <f>_xlfn.XLOOKUP(Q233,Lookup!G:G,Lookup!H:H)</f>
        <v>High</v>
      </c>
      <c r="S233">
        <v>5</v>
      </c>
      <c r="T233" s="7" t="str">
        <f>_xlfn.XLOOKUP(S233,Lookup!A:A,Lookup!B:B)</f>
        <v>Director</v>
      </c>
      <c r="U233" t="s">
        <v>56</v>
      </c>
      <c r="V233">
        <v>4</v>
      </c>
      <c r="W233" t="str">
        <f>_xlfn.XLOOKUP(V233,Lookup!I:I,Lookup!J:J)</f>
        <v>Very High</v>
      </c>
      <c r="X233" t="s">
        <v>48</v>
      </c>
      <c r="Y233">
        <v>19232</v>
      </c>
      <c r="Z233" t="str" cm="1">
        <f t="array" ref="Z233">_xlfn.IFS(Y233&lt;3000,"Low",Y233&lt;7000,"Medium",TRUE,"High")</f>
        <v>High</v>
      </c>
      <c r="AA233">
        <v>4933</v>
      </c>
      <c r="AB233">
        <v>1</v>
      </c>
      <c r="AC233" t="s">
        <v>42</v>
      </c>
      <c r="AD233" t="s">
        <v>43</v>
      </c>
      <c r="AE233">
        <v>11</v>
      </c>
      <c r="AF233">
        <v>3</v>
      </c>
      <c r="AG233" t="str">
        <f>_xlfn.XLOOKUP(AF233,Lookup!K:K,Lookup!L:L)</f>
        <v>Meet Expect</v>
      </c>
      <c r="AH233">
        <v>4</v>
      </c>
      <c r="AI233" t="str">
        <f>LOOKUP(AH233,Lookup!M:M,Lookup!N:N)</f>
        <v>Very High</v>
      </c>
      <c r="AJ233">
        <v>80</v>
      </c>
      <c r="AK233">
        <v>0</v>
      </c>
      <c r="AL233" t="str">
        <f>_xlfn.XLOOKUP(AK233,Lookup!O:O,Lookup!P:P)</f>
        <v>None</v>
      </c>
      <c r="AM233">
        <v>22</v>
      </c>
      <c r="AN233" t="str" cm="1">
        <f t="array" ref="AN233">_xlfn.IFS(
AM233&lt;=5,"0-5",
AM233&lt;=10,"6-10",
AM233&lt;=20,"11-20",
TRUE,"20+")</f>
        <v>20+</v>
      </c>
      <c r="AO233">
        <v>3</v>
      </c>
      <c r="AP233">
        <v>3</v>
      </c>
      <c r="AQ233" t="str">
        <f>_xlfn.XLOOKUP(AP233,Lookup!Q:Q,Lookup!R:R)</f>
        <v>Better</v>
      </c>
      <c r="AR233">
        <v>22</v>
      </c>
      <c r="AS233" t="str" cm="1">
        <f t="array" ref="AS233">_xlfn.IFS(
AR233 &lt;=1,"New Employee",
AR233 &lt;=3, "Early Career",
AR233 &lt;=7, "Experienced",
TRUE, "Veteran")</f>
        <v>Veteran</v>
      </c>
      <c r="AT233">
        <v>17</v>
      </c>
      <c r="AU233">
        <v>11</v>
      </c>
      <c r="AV233" t="str" cm="1">
        <f t="array" ref="AV233">_xlfn.IFS(
AU233=0,"Recently Promoted",
AU233&lt;=3, "Normal",
TRUE, "Long Time No Promotion")</f>
        <v>Long Time No Promotion</v>
      </c>
      <c r="AW233">
        <v>15</v>
      </c>
      <c r="AX233">
        <f>IF(COUNTIF(L233:$L$1471,L233)&gt;1,1,0)</f>
        <v>0</v>
      </c>
      <c r="BA233">
        <f t="shared" si="29"/>
        <v>0</v>
      </c>
      <c r="BC233">
        <f t="shared" si="30"/>
        <v>0</v>
      </c>
      <c r="BE233">
        <f t="shared" si="24"/>
        <v>0</v>
      </c>
      <c r="BG233">
        <f t="shared" si="25"/>
        <v>0</v>
      </c>
      <c r="BI233">
        <f t="shared" si="26"/>
        <v>0</v>
      </c>
      <c r="BR233" t="str" cm="1">
        <f t="array" ref="BR233">_xlfn.IFS(
A233&lt;=25,"18-25",
A233&lt;=35,"26-35",
A233&lt;=45,"36-45",
A233&lt;=59,"46-59",
TRUE,"60+")</f>
        <v>36-45</v>
      </c>
      <c r="BX233" t="b">
        <f t="shared" si="27"/>
        <v>1</v>
      </c>
      <c r="BY233" t="b">
        <f t="shared" si="28"/>
        <v>1</v>
      </c>
      <c r="BZ233" t="b">
        <f t="shared" si="31"/>
        <v>1</v>
      </c>
      <c r="CA233">
        <f>IF(tblemployee[[#This Row],[Attrition]]="Yes",1,0)</f>
        <v>0</v>
      </c>
      <c r="CB233">
        <f>IF(tblemployee[[#This Row],[OverTime]]="Yes",1,0)</f>
        <v>0</v>
      </c>
    </row>
    <row r="234" spans="1:80">
      <c r="A234">
        <v>59</v>
      </c>
      <c r="B234" t="s">
        <v>43</v>
      </c>
      <c r="C234" t="s">
        <v>36</v>
      </c>
      <c r="D234">
        <v>818</v>
      </c>
      <c r="E234" t="s">
        <v>61</v>
      </c>
      <c r="F234">
        <v>6</v>
      </c>
      <c r="G234" t="str" cm="1">
        <f t="array" ref="G234">_xlfn.IFS(
F234 &lt;= 10, "Near",
F234 &lt;= 20, "Far",
TRUE, "Very Far")</f>
        <v>Near</v>
      </c>
      <c r="H234">
        <v>2</v>
      </c>
      <c r="I234" t="str">
        <f>_xlfn.XLOOKUP(H234,Lookup!C:C,Lookup!D:D)</f>
        <v>College</v>
      </c>
      <c r="J234" t="s">
        <v>51</v>
      </c>
      <c r="K234">
        <v>1</v>
      </c>
      <c r="L234">
        <v>321</v>
      </c>
      <c r="M234">
        <v>2</v>
      </c>
      <c r="N234" t="str">
        <f>_xlfn.XLOOKUP(M234,Lookup!E:E,Lookup!F:F)</f>
        <v>Medium</v>
      </c>
      <c r="O234" t="s">
        <v>46</v>
      </c>
      <c r="P234">
        <v>52</v>
      </c>
      <c r="Q234">
        <v>3</v>
      </c>
      <c r="R234" t="str">
        <f>_xlfn.XLOOKUP(Q234,Lookup!G:G,Lookup!H:H)</f>
        <v>High</v>
      </c>
      <c r="S234">
        <v>1</v>
      </c>
      <c r="T234" s="7" t="str">
        <f>_xlfn.XLOOKUP(S234,Lookup!A:A,Lookup!B:B)</f>
        <v>Entry Level</v>
      </c>
      <c r="U234" t="s">
        <v>61</v>
      </c>
      <c r="V234">
        <v>3</v>
      </c>
      <c r="W234" t="str">
        <f>_xlfn.XLOOKUP(V234,Lookup!I:I,Lookup!J:J)</f>
        <v>High</v>
      </c>
      <c r="X234" t="s">
        <v>48</v>
      </c>
      <c r="Y234">
        <v>2267</v>
      </c>
      <c r="Z234" t="str" cm="1">
        <f t="array" ref="Z234">_xlfn.IFS(Y234&lt;3000,"Low",Y234&lt;7000,"Medium",TRUE,"High")</f>
        <v>Low</v>
      </c>
      <c r="AA234">
        <v>25657</v>
      </c>
      <c r="AB234">
        <v>8</v>
      </c>
      <c r="AC234" t="s">
        <v>42</v>
      </c>
      <c r="AD234" t="s">
        <v>43</v>
      </c>
      <c r="AE234">
        <v>17</v>
      </c>
      <c r="AF234">
        <v>3</v>
      </c>
      <c r="AG234" t="str">
        <f>_xlfn.XLOOKUP(AF234,Lookup!K:K,Lookup!L:L)</f>
        <v>Meet Expect</v>
      </c>
      <c r="AH234">
        <v>4</v>
      </c>
      <c r="AI234" t="str">
        <f>LOOKUP(AH234,Lookup!M:M,Lookup!N:N)</f>
        <v>Very High</v>
      </c>
      <c r="AJ234">
        <v>80</v>
      </c>
      <c r="AK234">
        <v>0</v>
      </c>
      <c r="AL234" t="str">
        <f>_xlfn.XLOOKUP(AK234,Lookup!O:O,Lookup!P:P)</f>
        <v>None</v>
      </c>
      <c r="AM234">
        <v>7</v>
      </c>
      <c r="AN234" t="str" cm="1">
        <f t="array" ref="AN234">_xlfn.IFS(
AM234&lt;=5,"0-5",
AM234&lt;=10,"6-10",
AM234&lt;=20,"11-20",
TRUE,"20+")</f>
        <v>6-10</v>
      </c>
      <c r="AO234">
        <v>2</v>
      </c>
      <c r="AP234">
        <v>2</v>
      </c>
      <c r="AQ234" t="str">
        <f>_xlfn.XLOOKUP(AP234,Lookup!Q:Q,Lookup!R:R)</f>
        <v>Good</v>
      </c>
      <c r="AR234">
        <v>2</v>
      </c>
      <c r="AS234" t="str" cm="1">
        <f t="array" ref="AS234">_xlfn.IFS(
AR234 &lt;=1,"New Employee",
AR234 &lt;=3, "Early Career",
AR234 &lt;=7, "Experienced",
TRUE, "Veteran")</f>
        <v>Early Career</v>
      </c>
      <c r="AT234">
        <v>2</v>
      </c>
      <c r="AU234">
        <v>2</v>
      </c>
      <c r="AV234" t="str" cm="1">
        <f t="array" ref="AV234">_xlfn.IFS(
AU234=0,"Recently Promoted",
AU234&lt;=3, "Normal",
TRUE, "Long Time No Promotion")</f>
        <v>Normal</v>
      </c>
      <c r="AW234">
        <v>2</v>
      </c>
      <c r="AX234">
        <f>IF(COUNTIF(L234:$L$1471,L234)&gt;1,1,0)</f>
        <v>0</v>
      </c>
      <c r="BA234">
        <f t="shared" si="29"/>
        <v>0</v>
      </c>
      <c r="BC234">
        <f t="shared" si="30"/>
        <v>0</v>
      </c>
      <c r="BE234">
        <f t="shared" si="24"/>
        <v>0</v>
      </c>
      <c r="BG234">
        <f t="shared" si="25"/>
        <v>0</v>
      </c>
      <c r="BI234">
        <f t="shared" si="26"/>
        <v>0</v>
      </c>
      <c r="BR234" t="str" cm="1">
        <f t="array" ref="BR234">_xlfn.IFS(
A234&lt;=25,"18-25",
A234&lt;=35,"26-35",
A234&lt;=45,"36-45",
A234&lt;=59,"46-59",
TRUE,"60+")</f>
        <v>46-59</v>
      </c>
      <c r="BX234" t="b">
        <f t="shared" si="27"/>
        <v>1</v>
      </c>
      <c r="BY234" t="b">
        <f t="shared" si="28"/>
        <v>1</v>
      </c>
      <c r="BZ234" t="b">
        <f t="shared" si="31"/>
        <v>1</v>
      </c>
      <c r="CA234">
        <f>IF(tblemployee[[#This Row],[Attrition]]="Yes",1,0)</f>
        <v>0</v>
      </c>
      <c r="CB234">
        <f>IF(tblemployee[[#This Row],[OverTime]]="Yes",1,0)</f>
        <v>0</v>
      </c>
    </row>
    <row r="235" spans="1:80" hidden="1">
      <c r="A235">
        <v>50</v>
      </c>
      <c r="B235" t="s">
        <v>43</v>
      </c>
      <c r="C235" t="s">
        <v>36</v>
      </c>
      <c r="D235">
        <v>854</v>
      </c>
      <c r="E235" t="s">
        <v>37</v>
      </c>
      <c r="F235">
        <v>1</v>
      </c>
      <c r="G235" t="str" cm="1">
        <f t="array" ref="G235">_xlfn.IFS(
F235 &lt;= 10, "Near",
F235 &lt;= 20, "Far",
TRUE, "Very Far")</f>
        <v>Near</v>
      </c>
      <c r="H235">
        <v>4</v>
      </c>
      <c r="I235" t="str">
        <f>_xlfn.XLOOKUP(H235,Lookup!C:C,Lookup!D:D)</f>
        <v>Master</v>
      </c>
      <c r="J235" t="s">
        <v>51</v>
      </c>
      <c r="K235">
        <v>1</v>
      </c>
      <c r="L235">
        <v>323</v>
      </c>
      <c r="M235">
        <v>4</v>
      </c>
      <c r="N235" t="str">
        <f>_xlfn.XLOOKUP(M235,Lookup!E:E,Lookup!F:F)</f>
        <v>Very High</v>
      </c>
      <c r="O235" t="s">
        <v>39</v>
      </c>
      <c r="P235">
        <v>68</v>
      </c>
      <c r="Q235">
        <v>3</v>
      </c>
      <c r="R235" t="str">
        <f>_xlfn.XLOOKUP(Q235,Lookup!G:G,Lookup!H:H)</f>
        <v>High</v>
      </c>
      <c r="S235">
        <v>5</v>
      </c>
      <c r="T235" s="7" t="str">
        <f>_xlfn.XLOOKUP(S235,Lookup!A:A,Lookup!B:B)</f>
        <v>Director</v>
      </c>
      <c r="U235" t="s">
        <v>56</v>
      </c>
      <c r="V235">
        <v>4</v>
      </c>
      <c r="W235" t="str">
        <f>_xlfn.XLOOKUP(V235,Lookup!I:I,Lookup!J:J)</f>
        <v>Very High</v>
      </c>
      <c r="X235" t="s">
        <v>52</v>
      </c>
      <c r="Y235">
        <v>19517</v>
      </c>
      <c r="Z235" t="str" cm="1">
        <f t="array" ref="Z235">_xlfn.IFS(Y235&lt;3000,"Low",Y235&lt;7000,"Medium",TRUE,"High")</f>
        <v>High</v>
      </c>
      <c r="AA235">
        <v>24118</v>
      </c>
      <c r="AB235">
        <v>3</v>
      </c>
      <c r="AC235" t="s">
        <v>42</v>
      </c>
      <c r="AD235" t="s">
        <v>43</v>
      </c>
      <c r="AE235">
        <v>11</v>
      </c>
      <c r="AF235">
        <v>3</v>
      </c>
      <c r="AG235" t="str">
        <f>_xlfn.XLOOKUP(AF235,Lookup!K:K,Lookup!L:L)</f>
        <v>Meet Expect</v>
      </c>
      <c r="AH235">
        <v>3</v>
      </c>
      <c r="AI235" t="str">
        <f>LOOKUP(AH235,Lookup!M:M,Lookup!N:N)</f>
        <v>High</v>
      </c>
      <c r="AJ235">
        <v>80</v>
      </c>
      <c r="AK235">
        <v>1</v>
      </c>
      <c r="AL235" t="str">
        <f>_xlfn.XLOOKUP(AK235,Lookup!O:O,Lookup!P:P)</f>
        <v>Basic</v>
      </c>
      <c r="AM235">
        <v>32</v>
      </c>
      <c r="AN235" t="str" cm="1">
        <f t="array" ref="AN235">_xlfn.IFS(
AM235&lt;=5,"0-5",
AM235&lt;=10,"6-10",
AM235&lt;=20,"11-20",
TRUE,"20+")</f>
        <v>20+</v>
      </c>
      <c r="AO235">
        <v>3</v>
      </c>
      <c r="AP235">
        <v>2</v>
      </c>
      <c r="AQ235" t="str">
        <f>_xlfn.XLOOKUP(AP235,Lookup!Q:Q,Lookup!R:R)</f>
        <v>Good</v>
      </c>
      <c r="AR235">
        <v>7</v>
      </c>
      <c r="AS235" t="str" cm="1">
        <f t="array" ref="AS235">_xlfn.IFS(
AR235 &lt;=1,"New Employee",
AR235 &lt;=3, "Early Career",
AR235 &lt;=7, "Experienced",
TRUE, "Veteran")</f>
        <v>Experienced</v>
      </c>
      <c r="AT235">
        <v>0</v>
      </c>
      <c r="AU235">
        <v>0</v>
      </c>
      <c r="AV235" t="str" cm="1">
        <f t="array" ref="AV235">_xlfn.IFS(
AU235=0,"Recently Promoted",
AU235&lt;=3, "Normal",
TRUE, "Long Time No Promotion")</f>
        <v>Recently Promoted</v>
      </c>
      <c r="AW235">
        <v>6</v>
      </c>
      <c r="AX235">
        <f>IF(COUNTIF(L235:$L$1471,L235)&gt;1,1,0)</f>
        <v>0</v>
      </c>
      <c r="BA235">
        <f t="shared" si="29"/>
        <v>0</v>
      </c>
      <c r="BC235">
        <f t="shared" si="30"/>
        <v>0</v>
      </c>
      <c r="BE235">
        <f t="shared" si="24"/>
        <v>0</v>
      </c>
      <c r="BG235">
        <f t="shared" si="25"/>
        <v>0</v>
      </c>
      <c r="BI235">
        <f t="shared" si="26"/>
        <v>0</v>
      </c>
      <c r="BR235" t="str" cm="1">
        <f t="array" ref="BR235">_xlfn.IFS(
A235&lt;=25,"18-25",
A235&lt;=35,"26-35",
A235&lt;=45,"36-45",
A235&lt;=59,"46-59",
TRUE,"60+")</f>
        <v>46-59</v>
      </c>
      <c r="BX235" t="b">
        <f t="shared" si="27"/>
        <v>1</v>
      </c>
      <c r="BY235" t="b">
        <f t="shared" si="28"/>
        <v>1</v>
      </c>
      <c r="BZ235" t="b">
        <f t="shared" si="31"/>
        <v>1</v>
      </c>
      <c r="CA235">
        <f>IF(tblemployee[[#This Row],[Attrition]]="Yes",1,0)</f>
        <v>0</v>
      </c>
      <c r="CB235">
        <f>IF(tblemployee[[#This Row],[OverTime]]="Yes",1,0)</f>
        <v>0</v>
      </c>
    </row>
    <row r="236" spans="1:80" hidden="1">
      <c r="A236">
        <v>33</v>
      </c>
      <c r="B236" t="s">
        <v>35</v>
      </c>
      <c r="C236" t="s">
        <v>36</v>
      </c>
      <c r="D236">
        <v>813</v>
      </c>
      <c r="E236" t="s">
        <v>45</v>
      </c>
      <c r="F236">
        <v>14</v>
      </c>
      <c r="G236" t="str" cm="1">
        <f t="array" ref="G236">_xlfn.IFS(
F236 &lt;= 10, "Near",
F236 &lt;= 20, "Far",
TRUE, "Very Far")</f>
        <v>Far</v>
      </c>
      <c r="H236">
        <v>3</v>
      </c>
      <c r="I236" t="str">
        <f>_xlfn.XLOOKUP(H236,Lookup!C:C,Lookup!D:D)</f>
        <v>Bachelor</v>
      </c>
      <c r="J236" t="s">
        <v>51</v>
      </c>
      <c r="K236">
        <v>1</v>
      </c>
      <c r="L236">
        <v>325</v>
      </c>
      <c r="M236">
        <v>3</v>
      </c>
      <c r="N236" t="str">
        <f>_xlfn.XLOOKUP(M236,Lookup!E:E,Lookup!F:F)</f>
        <v>High</v>
      </c>
      <c r="O236" t="s">
        <v>46</v>
      </c>
      <c r="P236">
        <v>58</v>
      </c>
      <c r="Q236">
        <v>3</v>
      </c>
      <c r="R236" t="str">
        <f>_xlfn.XLOOKUP(Q236,Lookup!G:G,Lookup!H:H)</f>
        <v>High</v>
      </c>
      <c r="S236">
        <v>1</v>
      </c>
      <c r="T236" s="7" t="str">
        <f>_xlfn.XLOOKUP(S236,Lookup!A:A,Lookup!B:B)</f>
        <v>Entry Level</v>
      </c>
      <c r="U236" t="s">
        <v>50</v>
      </c>
      <c r="V236">
        <v>4</v>
      </c>
      <c r="W236" t="str">
        <f>_xlfn.XLOOKUP(V236,Lookup!I:I,Lookup!J:J)</f>
        <v>Very High</v>
      </c>
      <c r="X236" t="s">
        <v>48</v>
      </c>
      <c r="Y236">
        <v>2436</v>
      </c>
      <c r="Z236" t="str" cm="1">
        <f t="array" ref="Z236">_xlfn.IFS(Y236&lt;3000,"Low",Y236&lt;7000,"Medium",TRUE,"High")</f>
        <v>Low</v>
      </c>
      <c r="AA236">
        <v>22149</v>
      </c>
      <c r="AB236">
        <v>5</v>
      </c>
      <c r="AC236" t="s">
        <v>42</v>
      </c>
      <c r="AD236" t="s">
        <v>35</v>
      </c>
      <c r="AE236">
        <v>13</v>
      </c>
      <c r="AF236">
        <v>3</v>
      </c>
      <c r="AG236" t="str">
        <f>_xlfn.XLOOKUP(AF236,Lookup!K:K,Lookup!L:L)</f>
        <v>Meet Expect</v>
      </c>
      <c r="AH236">
        <v>3</v>
      </c>
      <c r="AI236" t="str">
        <f>LOOKUP(AH236,Lookup!M:M,Lookup!N:N)</f>
        <v>High</v>
      </c>
      <c r="AJ236">
        <v>80</v>
      </c>
      <c r="AK236">
        <v>1</v>
      </c>
      <c r="AL236" t="str">
        <f>_xlfn.XLOOKUP(AK236,Lookup!O:O,Lookup!P:P)</f>
        <v>Basic</v>
      </c>
      <c r="AM236">
        <v>8</v>
      </c>
      <c r="AN236" t="str" cm="1">
        <f t="array" ref="AN236">_xlfn.IFS(
AM236&lt;=5,"0-5",
AM236&lt;=10,"6-10",
AM236&lt;=20,"11-20",
TRUE,"20+")</f>
        <v>6-10</v>
      </c>
      <c r="AO236">
        <v>2</v>
      </c>
      <c r="AP236">
        <v>1</v>
      </c>
      <c r="AQ236" t="str">
        <f>_xlfn.XLOOKUP(AP236,Lookup!Q:Q,Lookup!R:R)</f>
        <v>Bad</v>
      </c>
      <c r="AR236">
        <v>5</v>
      </c>
      <c r="AS236" t="str" cm="1">
        <f t="array" ref="AS236">_xlfn.IFS(
AR236 &lt;=1,"New Employee",
AR236 &lt;=3, "Early Career",
AR236 &lt;=7, "Experienced",
TRUE, "Veteran")</f>
        <v>Experienced</v>
      </c>
      <c r="AT236">
        <v>4</v>
      </c>
      <c r="AU236">
        <v>0</v>
      </c>
      <c r="AV236" t="str" cm="1">
        <f t="array" ref="AV236">_xlfn.IFS(
AU236=0,"Recently Promoted",
AU236&lt;=3, "Normal",
TRUE, "Long Time No Promotion")</f>
        <v>Recently Promoted</v>
      </c>
      <c r="AW236">
        <v>4</v>
      </c>
      <c r="AX236">
        <f>IF(COUNTIF(L236:$L$1471,L236)&gt;1,1,0)</f>
        <v>0</v>
      </c>
      <c r="BA236">
        <f t="shared" si="29"/>
        <v>0</v>
      </c>
      <c r="BC236">
        <f t="shared" si="30"/>
        <v>0</v>
      </c>
      <c r="BE236">
        <f t="shared" si="24"/>
        <v>0</v>
      </c>
      <c r="BG236">
        <f t="shared" si="25"/>
        <v>0</v>
      </c>
      <c r="BI236">
        <f t="shared" si="26"/>
        <v>0</v>
      </c>
      <c r="BR236" t="str" cm="1">
        <f t="array" ref="BR236">_xlfn.IFS(
A236&lt;=25,"18-25",
A236&lt;=35,"26-35",
A236&lt;=45,"36-45",
A236&lt;=59,"46-59",
TRUE,"60+")</f>
        <v>26-35</v>
      </c>
      <c r="BX236" t="b">
        <f t="shared" si="27"/>
        <v>1</v>
      </c>
      <c r="BY236" t="b">
        <f t="shared" si="28"/>
        <v>1</v>
      </c>
      <c r="BZ236" t="b">
        <f t="shared" si="31"/>
        <v>1</v>
      </c>
      <c r="CA236">
        <f>IF(tblemployee[[#This Row],[Attrition]]="Yes",1,0)</f>
        <v>1</v>
      </c>
      <c r="CB236">
        <f>IF(tblemployee[[#This Row],[OverTime]]="Yes",1,0)</f>
        <v>1</v>
      </c>
    </row>
    <row r="237" spans="1:80" hidden="1">
      <c r="A237">
        <v>43</v>
      </c>
      <c r="B237" t="s">
        <v>43</v>
      </c>
      <c r="C237" t="s">
        <v>36</v>
      </c>
      <c r="D237">
        <v>1034</v>
      </c>
      <c r="E237" t="s">
        <v>37</v>
      </c>
      <c r="F237">
        <v>16</v>
      </c>
      <c r="G237" t="str" cm="1">
        <f t="array" ref="G237">_xlfn.IFS(
F237 &lt;= 10, "Near",
F237 &lt;= 20, "Far",
TRUE, "Very Far")</f>
        <v>Far</v>
      </c>
      <c r="H237">
        <v>3</v>
      </c>
      <c r="I237" t="str">
        <f>_xlfn.XLOOKUP(H237,Lookup!C:C,Lookup!D:D)</f>
        <v>Bachelor</v>
      </c>
      <c r="J237" t="s">
        <v>59</v>
      </c>
      <c r="K237">
        <v>1</v>
      </c>
      <c r="L237">
        <v>327</v>
      </c>
      <c r="M237">
        <v>4</v>
      </c>
      <c r="N237" t="str">
        <f>_xlfn.XLOOKUP(M237,Lookup!E:E,Lookup!F:F)</f>
        <v>Very High</v>
      </c>
      <c r="O237" t="s">
        <v>39</v>
      </c>
      <c r="P237">
        <v>80</v>
      </c>
      <c r="Q237">
        <v>3</v>
      </c>
      <c r="R237" t="str">
        <f>_xlfn.XLOOKUP(Q237,Lookup!G:G,Lookup!H:H)</f>
        <v>High</v>
      </c>
      <c r="S237">
        <v>4</v>
      </c>
      <c r="T237" s="7" t="str">
        <f>_xlfn.XLOOKUP(S237,Lookup!A:A,Lookup!B:B)</f>
        <v>Manager</v>
      </c>
      <c r="U237" t="s">
        <v>56</v>
      </c>
      <c r="V237">
        <v>4</v>
      </c>
      <c r="W237" t="str">
        <f>_xlfn.XLOOKUP(V237,Lookup!I:I,Lookup!J:J)</f>
        <v>Very High</v>
      </c>
      <c r="X237" t="s">
        <v>48</v>
      </c>
      <c r="Y237">
        <v>16064</v>
      </c>
      <c r="Z237" t="str" cm="1">
        <f t="array" ref="Z237">_xlfn.IFS(Y237&lt;3000,"Low",Y237&lt;7000,"Medium",TRUE,"High")</f>
        <v>High</v>
      </c>
      <c r="AA237">
        <v>7744</v>
      </c>
      <c r="AB237">
        <v>5</v>
      </c>
      <c r="AC237" t="s">
        <v>42</v>
      </c>
      <c r="AD237" t="s">
        <v>35</v>
      </c>
      <c r="AE237">
        <v>22</v>
      </c>
      <c r="AF237">
        <v>4</v>
      </c>
      <c r="AG237" t="str">
        <f>_xlfn.XLOOKUP(AF237,Lookup!K:K,Lookup!L:L)</f>
        <v>Exceed Expect</v>
      </c>
      <c r="AH237">
        <v>3</v>
      </c>
      <c r="AI237" t="str">
        <f>LOOKUP(AH237,Lookup!M:M,Lookup!N:N)</f>
        <v>High</v>
      </c>
      <c r="AJ237">
        <v>80</v>
      </c>
      <c r="AK237">
        <v>1</v>
      </c>
      <c r="AL237" t="str">
        <f>_xlfn.XLOOKUP(AK237,Lookup!O:O,Lookup!P:P)</f>
        <v>Basic</v>
      </c>
      <c r="AM237">
        <v>22</v>
      </c>
      <c r="AN237" t="str" cm="1">
        <f t="array" ref="AN237">_xlfn.IFS(
AM237&lt;=5,"0-5",
AM237&lt;=10,"6-10",
AM237&lt;=20,"11-20",
TRUE,"20+")</f>
        <v>20+</v>
      </c>
      <c r="AO237">
        <v>3</v>
      </c>
      <c r="AP237">
        <v>3</v>
      </c>
      <c r="AQ237" t="str">
        <f>_xlfn.XLOOKUP(AP237,Lookup!Q:Q,Lookup!R:R)</f>
        <v>Better</v>
      </c>
      <c r="AR237">
        <v>17</v>
      </c>
      <c r="AS237" t="str" cm="1">
        <f t="array" ref="AS237">_xlfn.IFS(
AR237 &lt;=1,"New Employee",
AR237 &lt;=3, "Early Career",
AR237 &lt;=7, "Experienced",
TRUE, "Veteran")</f>
        <v>Veteran</v>
      </c>
      <c r="AT237">
        <v>13</v>
      </c>
      <c r="AU237">
        <v>1</v>
      </c>
      <c r="AV237" t="str" cm="1">
        <f t="array" ref="AV237">_xlfn.IFS(
AU237=0,"Recently Promoted",
AU237&lt;=3, "Normal",
TRUE, "Long Time No Promotion")</f>
        <v>Normal</v>
      </c>
      <c r="AW237">
        <v>9</v>
      </c>
      <c r="AX237">
        <f>IF(COUNTIF(L237:$L$1471,L237)&gt;1,1,0)</f>
        <v>0</v>
      </c>
      <c r="BA237">
        <f t="shared" si="29"/>
        <v>0</v>
      </c>
      <c r="BC237">
        <f t="shared" si="30"/>
        <v>0</v>
      </c>
      <c r="BE237">
        <f t="shared" si="24"/>
        <v>0</v>
      </c>
      <c r="BG237">
        <f t="shared" si="25"/>
        <v>0</v>
      </c>
      <c r="BI237">
        <f t="shared" si="26"/>
        <v>0</v>
      </c>
      <c r="BR237" t="str" cm="1">
        <f t="array" ref="BR237">_xlfn.IFS(
A237&lt;=25,"18-25",
A237&lt;=35,"26-35",
A237&lt;=45,"36-45",
A237&lt;=59,"46-59",
TRUE,"60+")</f>
        <v>36-45</v>
      </c>
      <c r="BX237" t="b">
        <f t="shared" si="27"/>
        <v>1</v>
      </c>
      <c r="BY237" t="b">
        <f t="shared" si="28"/>
        <v>1</v>
      </c>
      <c r="BZ237" t="b">
        <f t="shared" si="31"/>
        <v>1</v>
      </c>
      <c r="CA237">
        <f>IF(tblemployee[[#This Row],[Attrition]]="Yes",1,0)</f>
        <v>0</v>
      </c>
      <c r="CB237">
        <f>IF(tblemployee[[#This Row],[OverTime]]="Yes",1,0)</f>
        <v>1</v>
      </c>
    </row>
    <row r="238" spans="1:80" hidden="1">
      <c r="A238">
        <v>33</v>
      </c>
      <c r="B238" t="s">
        <v>35</v>
      </c>
      <c r="C238" t="s">
        <v>36</v>
      </c>
      <c r="D238">
        <v>465</v>
      </c>
      <c r="E238" t="s">
        <v>45</v>
      </c>
      <c r="F238">
        <v>2</v>
      </c>
      <c r="G238" t="str" cm="1">
        <f t="array" ref="G238">_xlfn.IFS(
F238 &lt;= 10, "Near",
F238 &lt;= 20, "Far",
TRUE, "Very Far")</f>
        <v>Near</v>
      </c>
      <c r="H238">
        <v>2</v>
      </c>
      <c r="I238" t="str">
        <f>_xlfn.XLOOKUP(H238,Lookup!C:C,Lookup!D:D)</f>
        <v>College</v>
      </c>
      <c r="J238" t="s">
        <v>38</v>
      </c>
      <c r="K238">
        <v>1</v>
      </c>
      <c r="L238">
        <v>328</v>
      </c>
      <c r="M238">
        <v>1</v>
      </c>
      <c r="N238" t="str">
        <f>_xlfn.XLOOKUP(M238,Lookup!E:E,Lookup!F:F)</f>
        <v>Low</v>
      </c>
      <c r="O238" t="s">
        <v>39</v>
      </c>
      <c r="P238">
        <v>39</v>
      </c>
      <c r="Q238">
        <v>3</v>
      </c>
      <c r="R238" t="str">
        <f>_xlfn.XLOOKUP(Q238,Lookup!G:G,Lookup!H:H)</f>
        <v>High</v>
      </c>
      <c r="S238">
        <v>1</v>
      </c>
      <c r="T238" s="7" t="str">
        <f>_xlfn.XLOOKUP(S238,Lookup!A:A,Lookup!B:B)</f>
        <v>Entry Level</v>
      </c>
      <c r="U238" t="s">
        <v>50</v>
      </c>
      <c r="V238">
        <v>1</v>
      </c>
      <c r="W238" t="str">
        <f>_xlfn.XLOOKUP(V238,Lookup!I:I,Lookup!J:J)</f>
        <v>Low</v>
      </c>
      <c r="X238" t="s">
        <v>48</v>
      </c>
      <c r="Y238">
        <v>2707</v>
      </c>
      <c r="Z238" t="str" cm="1">
        <f t="array" ref="Z238">_xlfn.IFS(Y238&lt;3000,"Low",Y238&lt;7000,"Medium",TRUE,"High")</f>
        <v>Low</v>
      </c>
      <c r="AA238">
        <v>21509</v>
      </c>
      <c r="AB238">
        <v>7</v>
      </c>
      <c r="AC238" t="s">
        <v>42</v>
      </c>
      <c r="AD238" t="s">
        <v>43</v>
      </c>
      <c r="AE238">
        <v>20</v>
      </c>
      <c r="AF238">
        <v>4</v>
      </c>
      <c r="AG238" t="str">
        <f>_xlfn.XLOOKUP(AF238,Lookup!K:K,Lookup!L:L)</f>
        <v>Exceed Expect</v>
      </c>
      <c r="AH238">
        <v>1</v>
      </c>
      <c r="AI238" t="str">
        <f>LOOKUP(AH238,Lookup!M:M,Lookup!N:N)</f>
        <v>Low</v>
      </c>
      <c r="AJ238">
        <v>80</v>
      </c>
      <c r="AK238">
        <v>0</v>
      </c>
      <c r="AL238" t="str">
        <f>_xlfn.XLOOKUP(AK238,Lookup!O:O,Lookup!P:P)</f>
        <v>None</v>
      </c>
      <c r="AM238">
        <v>13</v>
      </c>
      <c r="AN238" t="str" cm="1">
        <f t="array" ref="AN238">_xlfn.IFS(
AM238&lt;=5,"0-5",
AM238&lt;=10,"6-10",
AM238&lt;=20,"11-20",
TRUE,"20+")</f>
        <v>11-20</v>
      </c>
      <c r="AO238">
        <v>3</v>
      </c>
      <c r="AP238">
        <v>4</v>
      </c>
      <c r="AQ238" t="str">
        <f>_xlfn.XLOOKUP(AP238,Lookup!Q:Q,Lookup!R:R)</f>
        <v>Best</v>
      </c>
      <c r="AR238">
        <v>9</v>
      </c>
      <c r="AS238" t="str" cm="1">
        <f t="array" ref="AS238">_xlfn.IFS(
AR238 &lt;=1,"New Employee",
AR238 &lt;=3, "Early Career",
AR238 &lt;=7, "Experienced",
TRUE, "Veteran")</f>
        <v>Veteran</v>
      </c>
      <c r="AT238">
        <v>7</v>
      </c>
      <c r="AU238">
        <v>1</v>
      </c>
      <c r="AV238" t="str" cm="1">
        <f t="array" ref="AV238">_xlfn.IFS(
AU238=0,"Recently Promoted",
AU238&lt;=3, "Normal",
TRUE, "Long Time No Promotion")</f>
        <v>Normal</v>
      </c>
      <c r="AW238">
        <v>7</v>
      </c>
      <c r="AX238">
        <f>IF(COUNTIF(L238:$L$1471,L238)&gt;1,1,0)</f>
        <v>0</v>
      </c>
      <c r="BA238">
        <f t="shared" si="29"/>
        <v>0</v>
      </c>
      <c r="BC238">
        <f t="shared" si="30"/>
        <v>0</v>
      </c>
      <c r="BE238">
        <f t="shared" si="24"/>
        <v>0</v>
      </c>
      <c r="BG238">
        <f t="shared" si="25"/>
        <v>0</v>
      </c>
      <c r="BI238">
        <f t="shared" si="26"/>
        <v>0</v>
      </c>
      <c r="BR238" t="str" cm="1">
        <f t="array" ref="BR238">_xlfn.IFS(
A238&lt;=25,"18-25",
A238&lt;=35,"26-35",
A238&lt;=45,"36-45",
A238&lt;=59,"46-59",
TRUE,"60+")</f>
        <v>26-35</v>
      </c>
      <c r="BX238" t="b">
        <f t="shared" si="27"/>
        <v>1</v>
      </c>
      <c r="BY238" t="b">
        <f t="shared" si="28"/>
        <v>1</v>
      </c>
      <c r="BZ238" t="b">
        <f t="shared" si="31"/>
        <v>1</v>
      </c>
      <c r="CA238">
        <f>IF(tblemployee[[#This Row],[Attrition]]="Yes",1,0)</f>
        <v>1</v>
      </c>
      <c r="CB238">
        <f>IF(tblemployee[[#This Row],[OverTime]]="Yes",1,0)</f>
        <v>0</v>
      </c>
    </row>
    <row r="239" spans="1:80" hidden="1">
      <c r="A239">
        <v>52</v>
      </c>
      <c r="B239" t="s">
        <v>43</v>
      </c>
      <c r="C239" t="s">
        <v>55</v>
      </c>
      <c r="D239">
        <v>771</v>
      </c>
      <c r="E239" t="s">
        <v>37</v>
      </c>
      <c r="F239">
        <v>2</v>
      </c>
      <c r="G239" t="str" cm="1">
        <f t="array" ref="G239">_xlfn.IFS(
F239 &lt;= 10, "Near",
F239 &lt;= 20, "Far",
TRUE, "Very Far")</f>
        <v>Near</v>
      </c>
      <c r="H239">
        <v>4</v>
      </c>
      <c r="I239" t="str">
        <f>_xlfn.XLOOKUP(H239,Lookup!C:C,Lookup!D:D)</f>
        <v>Master</v>
      </c>
      <c r="J239" t="s">
        <v>38</v>
      </c>
      <c r="K239">
        <v>1</v>
      </c>
      <c r="L239">
        <v>329</v>
      </c>
      <c r="M239">
        <v>1</v>
      </c>
      <c r="N239" t="str">
        <f>_xlfn.XLOOKUP(M239,Lookup!E:E,Lookup!F:F)</f>
        <v>Low</v>
      </c>
      <c r="O239" t="s">
        <v>46</v>
      </c>
      <c r="P239">
        <v>79</v>
      </c>
      <c r="Q239">
        <v>2</v>
      </c>
      <c r="R239" t="str">
        <f>_xlfn.XLOOKUP(Q239,Lookup!G:G,Lookup!H:H)</f>
        <v>Medium</v>
      </c>
      <c r="S239">
        <v>5</v>
      </c>
      <c r="T239" s="7" t="str">
        <f>_xlfn.XLOOKUP(S239,Lookup!A:A,Lookup!B:B)</f>
        <v>Director</v>
      </c>
      <c r="U239" t="s">
        <v>56</v>
      </c>
      <c r="V239">
        <v>3</v>
      </c>
      <c r="W239" t="str">
        <f>_xlfn.XLOOKUP(V239,Lookup!I:I,Lookup!J:J)</f>
        <v>High</v>
      </c>
      <c r="X239" t="s">
        <v>41</v>
      </c>
      <c r="Y239">
        <v>19068</v>
      </c>
      <c r="Z239" t="str" cm="1">
        <f t="array" ref="Z239">_xlfn.IFS(Y239&lt;3000,"Low",Y239&lt;7000,"Medium",TRUE,"High")</f>
        <v>High</v>
      </c>
      <c r="AA239">
        <v>21030</v>
      </c>
      <c r="AB239">
        <v>1</v>
      </c>
      <c r="AC239" t="s">
        <v>42</v>
      </c>
      <c r="AD239" t="s">
        <v>35</v>
      </c>
      <c r="AE239">
        <v>18</v>
      </c>
      <c r="AF239">
        <v>3</v>
      </c>
      <c r="AG239" t="str">
        <f>_xlfn.XLOOKUP(AF239,Lookup!K:K,Lookup!L:L)</f>
        <v>Meet Expect</v>
      </c>
      <c r="AH239">
        <v>4</v>
      </c>
      <c r="AI239" t="str">
        <f>LOOKUP(AH239,Lookup!M:M,Lookup!N:N)</f>
        <v>Very High</v>
      </c>
      <c r="AJ239">
        <v>80</v>
      </c>
      <c r="AK239">
        <v>0</v>
      </c>
      <c r="AL239" t="str">
        <f>_xlfn.XLOOKUP(AK239,Lookup!O:O,Lookup!P:P)</f>
        <v>None</v>
      </c>
      <c r="AM239">
        <v>33</v>
      </c>
      <c r="AN239" t="str" cm="1">
        <f t="array" ref="AN239">_xlfn.IFS(
AM239&lt;=5,"0-5",
AM239&lt;=10,"6-10",
AM239&lt;=20,"11-20",
TRUE,"20+")</f>
        <v>20+</v>
      </c>
      <c r="AO239">
        <v>2</v>
      </c>
      <c r="AP239">
        <v>4</v>
      </c>
      <c r="AQ239" t="str">
        <f>_xlfn.XLOOKUP(AP239,Lookup!Q:Q,Lookup!R:R)</f>
        <v>Best</v>
      </c>
      <c r="AR239">
        <v>33</v>
      </c>
      <c r="AS239" t="str" cm="1">
        <f t="array" ref="AS239">_xlfn.IFS(
AR239 &lt;=1,"New Employee",
AR239 &lt;=3, "Early Career",
AR239 &lt;=7, "Experienced",
TRUE, "Veteran")</f>
        <v>Veteran</v>
      </c>
      <c r="AT239">
        <v>7</v>
      </c>
      <c r="AU239">
        <v>15</v>
      </c>
      <c r="AV239" t="str" cm="1">
        <f t="array" ref="AV239">_xlfn.IFS(
AU239=0,"Recently Promoted",
AU239&lt;=3, "Normal",
TRUE, "Long Time No Promotion")</f>
        <v>Long Time No Promotion</v>
      </c>
      <c r="AW239">
        <v>12</v>
      </c>
      <c r="AX239">
        <f>IF(COUNTIF(L239:$L$1471,L239)&gt;1,1,0)</f>
        <v>0</v>
      </c>
      <c r="BA239">
        <f t="shared" si="29"/>
        <v>0</v>
      </c>
      <c r="BC239">
        <f t="shared" si="30"/>
        <v>0</v>
      </c>
      <c r="BE239">
        <f t="shared" si="24"/>
        <v>0</v>
      </c>
      <c r="BG239">
        <f t="shared" si="25"/>
        <v>0</v>
      </c>
      <c r="BI239">
        <f t="shared" si="26"/>
        <v>0</v>
      </c>
      <c r="BR239" t="str" cm="1">
        <f t="array" ref="BR239">_xlfn.IFS(
A239&lt;=25,"18-25",
A239&lt;=35,"26-35",
A239&lt;=45,"36-45",
A239&lt;=59,"46-59",
TRUE,"60+")</f>
        <v>46-59</v>
      </c>
      <c r="BX239" t="b">
        <f t="shared" si="27"/>
        <v>1</v>
      </c>
      <c r="BY239" t="b">
        <f t="shared" si="28"/>
        <v>1</v>
      </c>
      <c r="BZ239" t="b">
        <f t="shared" si="31"/>
        <v>1</v>
      </c>
      <c r="CA239">
        <f>IF(tblemployee[[#This Row],[Attrition]]="Yes",1,0)</f>
        <v>0</v>
      </c>
      <c r="CB239">
        <f>IF(tblemployee[[#This Row],[OverTime]]="Yes",1,0)</f>
        <v>1</v>
      </c>
    </row>
    <row r="240" spans="1:80" hidden="1">
      <c r="A240">
        <v>32</v>
      </c>
      <c r="B240" t="s">
        <v>43</v>
      </c>
      <c r="C240" t="s">
        <v>36</v>
      </c>
      <c r="D240">
        <v>1401</v>
      </c>
      <c r="E240" t="s">
        <v>37</v>
      </c>
      <c r="F240">
        <v>4</v>
      </c>
      <c r="G240" t="str" cm="1">
        <f t="array" ref="G240">_xlfn.IFS(
F240 &lt;= 10, "Near",
F240 &lt;= 20, "Far",
TRUE, "Very Far")</f>
        <v>Near</v>
      </c>
      <c r="H240">
        <v>2</v>
      </c>
      <c r="I240" t="str">
        <f>_xlfn.XLOOKUP(H240,Lookup!C:C,Lookup!D:D)</f>
        <v>College</v>
      </c>
      <c r="J240" t="s">
        <v>38</v>
      </c>
      <c r="K240">
        <v>1</v>
      </c>
      <c r="L240">
        <v>330</v>
      </c>
      <c r="M240">
        <v>3</v>
      </c>
      <c r="N240" t="str">
        <f>_xlfn.XLOOKUP(M240,Lookup!E:E,Lookup!F:F)</f>
        <v>High</v>
      </c>
      <c r="O240" t="s">
        <v>39</v>
      </c>
      <c r="P240">
        <v>56</v>
      </c>
      <c r="Q240">
        <v>3</v>
      </c>
      <c r="R240" t="str">
        <f>_xlfn.XLOOKUP(Q240,Lookup!G:G,Lookup!H:H)</f>
        <v>High</v>
      </c>
      <c r="S240">
        <v>1</v>
      </c>
      <c r="T240" s="7" t="str">
        <f>_xlfn.XLOOKUP(S240,Lookup!A:A,Lookup!B:B)</f>
        <v>Entry Level</v>
      </c>
      <c r="U240" t="s">
        <v>57</v>
      </c>
      <c r="V240">
        <v>2</v>
      </c>
      <c r="W240" t="str">
        <f>_xlfn.XLOOKUP(V240,Lookup!I:I,Lookup!J:J)</f>
        <v>Medium</v>
      </c>
      <c r="X240" t="s">
        <v>48</v>
      </c>
      <c r="Y240">
        <v>3931</v>
      </c>
      <c r="Z240" t="str" cm="1">
        <f t="array" ref="Z240">_xlfn.IFS(Y240&lt;3000,"Low",Y240&lt;7000,"Medium",TRUE,"High")</f>
        <v>Medium</v>
      </c>
      <c r="AA240">
        <v>20990</v>
      </c>
      <c r="AB240">
        <v>2</v>
      </c>
      <c r="AC240" t="s">
        <v>42</v>
      </c>
      <c r="AD240" t="s">
        <v>43</v>
      </c>
      <c r="AE240">
        <v>11</v>
      </c>
      <c r="AF240">
        <v>3</v>
      </c>
      <c r="AG240" t="str">
        <f>_xlfn.XLOOKUP(AF240,Lookup!K:K,Lookup!L:L)</f>
        <v>Meet Expect</v>
      </c>
      <c r="AH240">
        <v>1</v>
      </c>
      <c r="AI240" t="str">
        <f>LOOKUP(AH240,Lookup!M:M,Lookup!N:N)</f>
        <v>Low</v>
      </c>
      <c r="AJ240">
        <v>80</v>
      </c>
      <c r="AK240">
        <v>1</v>
      </c>
      <c r="AL240" t="str">
        <f>_xlfn.XLOOKUP(AK240,Lookup!O:O,Lookup!P:P)</f>
        <v>Basic</v>
      </c>
      <c r="AM240">
        <v>6</v>
      </c>
      <c r="AN240" t="str" cm="1">
        <f t="array" ref="AN240">_xlfn.IFS(
AM240&lt;=5,"0-5",
AM240&lt;=10,"6-10",
AM240&lt;=20,"11-20",
TRUE,"20+")</f>
        <v>6-10</v>
      </c>
      <c r="AO240">
        <v>5</v>
      </c>
      <c r="AP240">
        <v>3</v>
      </c>
      <c r="AQ240" t="str">
        <f>_xlfn.XLOOKUP(AP240,Lookup!Q:Q,Lookup!R:R)</f>
        <v>Better</v>
      </c>
      <c r="AR240">
        <v>4</v>
      </c>
      <c r="AS240" t="str" cm="1">
        <f t="array" ref="AS240">_xlfn.IFS(
AR240 &lt;=1,"New Employee",
AR240 &lt;=3, "Early Career",
AR240 &lt;=7, "Experienced",
TRUE, "Veteran")</f>
        <v>Experienced</v>
      </c>
      <c r="AT240">
        <v>3</v>
      </c>
      <c r="AU240">
        <v>1</v>
      </c>
      <c r="AV240" t="str" cm="1">
        <f t="array" ref="AV240">_xlfn.IFS(
AU240=0,"Recently Promoted",
AU240&lt;=3, "Normal",
TRUE, "Long Time No Promotion")</f>
        <v>Normal</v>
      </c>
      <c r="AW240">
        <v>2</v>
      </c>
      <c r="AX240">
        <f>IF(COUNTIF(L240:$L$1471,L240)&gt;1,1,0)</f>
        <v>0</v>
      </c>
      <c r="BA240">
        <f t="shared" si="29"/>
        <v>0</v>
      </c>
      <c r="BC240">
        <f t="shared" si="30"/>
        <v>0</v>
      </c>
      <c r="BE240">
        <f t="shared" si="24"/>
        <v>0</v>
      </c>
      <c r="BG240">
        <f t="shared" si="25"/>
        <v>0</v>
      </c>
      <c r="BI240">
        <f t="shared" si="26"/>
        <v>0</v>
      </c>
      <c r="BR240" t="str" cm="1">
        <f t="array" ref="BR240">_xlfn.IFS(
A240&lt;=25,"18-25",
A240&lt;=35,"26-35",
A240&lt;=45,"36-45",
A240&lt;=59,"46-59",
TRUE,"60+")</f>
        <v>26-35</v>
      </c>
      <c r="BX240" t="b">
        <f t="shared" si="27"/>
        <v>1</v>
      </c>
      <c r="BY240" t="b">
        <f t="shared" si="28"/>
        <v>1</v>
      </c>
      <c r="BZ240" t="b">
        <f t="shared" si="31"/>
        <v>1</v>
      </c>
      <c r="CA240">
        <f>IF(tblemployee[[#This Row],[Attrition]]="Yes",1,0)</f>
        <v>0</v>
      </c>
      <c r="CB240">
        <f>IF(tblemployee[[#This Row],[OverTime]]="Yes",1,0)</f>
        <v>0</v>
      </c>
    </row>
    <row r="241" spans="1:80" hidden="1">
      <c r="A241">
        <v>32</v>
      </c>
      <c r="B241" t="s">
        <v>35</v>
      </c>
      <c r="C241" t="s">
        <v>36</v>
      </c>
      <c r="D241">
        <v>515</v>
      </c>
      <c r="E241" t="s">
        <v>45</v>
      </c>
      <c r="F241">
        <v>1</v>
      </c>
      <c r="G241" t="str" cm="1">
        <f t="array" ref="G241">_xlfn.IFS(
F241 &lt;= 10, "Near",
F241 &lt;= 20, "Far",
TRUE, "Very Far")</f>
        <v>Near</v>
      </c>
      <c r="H241">
        <v>3</v>
      </c>
      <c r="I241" t="str">
        <f>_xlfn.XLOOKUP(H241,Lookup!C:C,Lookup!D:D)</f>
        <v>Bachelor</v>
      </c>
      <c r="J241" t="s">
        <v>38</v>
      </c>
      <c r="K241">
        <v>1</v>
      </c>
      <c r="L241">
        <v>331</v>
      </c>
      <c r="M241">
        <v>4</v>
      </c>
      <c r="N241" t="str">
        <f>_xlfn.XLOOKUP(M241,Lookup!E:E,Lookup!F:F)</f>
        <v>Very High</v>
      </c>
      <c r="O241" t="s">
        <v>46</v>
      </c>
      <c r="P241">
        <v>62</v>
      </c>
      <c r="Q241">
        <v>2</v>
      </c>
      <c r="R241" t="str">
        <f>_xlfn.XLOOKUP(Q241,Lookup!G:G,Lookup!H:H)</f>
        <v>Medium</v>
      </c>
      <c r="S241">
        <v>1</v>
      </c>
      <c r="T241" s="7" t="str">
        <f>_xlfn.XLOOKUP(S241,Lookup!A:A,Lookup!B:B)</f>
        <v>Entry Level</v>
      </c>
      <c r="U241" t="s">
        <v>50</v>
      </c>
      <c r="V241">
        <v>3</v>
      </c>
      <c r="W241" t="str">
        <f>_xlfn.XLOOKUP(V241,Lookup!I:I,Lookup!J:J)</f>
        <v>High</v>
      </c>
      <c r="X241" t="s">
        <v>41</v>
      </c>
      <c r="Y241">
        <v>3730</v>
      </c>
      <c r="Z241" t="str" cm="1">
        <f t="array" ref="Z241">_xlfn.IFS(Y241&lt;3000,"Low",Y241&lt;7000,"Medium",TRUE,"High")</f>
        <v>Medium</v>
      </c>
      <c r="AA241">
        <v>9571</v>
      </c>
      <c r="AB241">
        <v>0</v>
      </c>
      <c r="AC241" t="s">
        <v>42</v>
      </c>
      <c r="AD241" t="s">
        <v>35</v>
      </c>
      <c r="AE241">
        <v>14</v>
      </c>
      <c r="AF241">
        <v>3</v>
      </c>
      <c r="AG241" t="str">
        <f>_xlfn.XLOOKUP(AF241,Lookup!K:K,Lookup!L:L)</f>
        <v>Meet Expect</v>
      </c>
      <c r="AH241">
        <v>4</v>
      </c>
      <c r="AI241" t="str">
        <f>LOOKUP(AH241,Lookup!M:M,Lookup!N:N)</f>
        <v>Very High</v>
      </c>
      <c r="AJ241">
        <v>80</v>
      </c>
      <c r="AK241">
        <v>0</v>
      </c>
      <c r="AL241" t="str">
        <f>_xlfn.XLOOKUP(AK241,Lookup!O:O,Lookup!P:P)</f>
        <v>None</v>
      </c>
      <c r="AM241">
        <v>4</v>
      </c>
      <c r="AN241" t="str" cm="1">
        <f t="array" ref="AN241">_xlfn.IFS(
AM241&lt;=5,"0-5",
AM241&lt;=10,"6-10",
AM241&lt;=20,"11-20",
TRUE,"20+")</f>
        <v>0-5</v>
      </c>
      <c r="AO241">
        <v>2</v>
      </c>
      <c r="AP241">
        <v>1</v>
      </c>
      <c r="AQ241" t="str">
        <f>_xlfn.XLOOKUP(AP241,Lookup!Q:Q,Lookup!R:R)</f>
        <v>Bad</v>
      </c>
      <c r="AR241">
        <v>3</v>
      </c>
      <c r="AS241" t="str" cm="1">
        <f t="array" ref="AS241">_xlfn.IFS(
AR241 &lt;=1,"New Employee",
AR241 &lt;=3, "Early Career",
AR241 &lt;=7, "Experienced",
TRUE, "Veteran")</f>
        <v>Early Career</v>
      </c>
      <c r="AT241">
        <v>2</v>
      </c>
      <c r="AU241">
        <v>1</v>
      </c>
      <c r="AV241" t="str" cm="1">
        <f t="array" ref="AV241">_xlfn.IFS(
AU241=0,"Recently Promoted",
AU241&lt;=3, "Normal",
TRUE, "Long Time No Promotion")</f>
        <v>Normal</v>
      </c>
      <c r="AW241">
        <v>2</v>
      </c>
      <c r="AX241">
        <f>IF(COUNTIF(L241:$L$1471,L241)&gt;1,1,0)</f>
        <v>0</v>
      </c>
      <c r="BA241">
        <f t="shared" si="29"/>
        <v>0</v>
      </c>
      <c r="BC241">
        <f t="shared" si="30"/>
        <v>0</v>
      </c>
      <c r="BE241">
        <f t="shared" si="24"/>
        <v>0</v>
      </c>
      <c r="BG241">
        <f t="shared" si="25"/>
        <v>0</v>
      </c>
      <c r="BI241">
        <f t="shared" si="26"/>
        <v>0</v>
      </c>
      <c r="BR241" t="str" cm="1">
        <f t="array" ref="BR241">_xlfn.IFS(
A241&lt;=25,"18-25",
A241&lt;=35,"26-35",
A241&lt;=45,"36-45",
A241&lt;=59,"46-59",
TRUE,"60+")</f>
        <v>26-35</v>
      </c>
      <c r="BX241" t="b">
        <f t="shared" si="27"/>
        <v>1</v>
      </c>
      <c r="BY241" t="b">
        <f t="shared" si="28"/>
        <v>1</v>
      </c>
      <c r="BZ241" t="b">
        <f t="shared" si="31"/>
        <v>1</v>
      </c>
      <c r="CA241">
        <f>IF(tblemployee[[#This Row],[Attrition]]="Yes",1,0)</f>
        <v>1</v>
      </c>
      <c r="CB241">
        <f>IF(tblemployee[[#This Row],[OverTime]]="Yes",1,0)</f>
        <v>1</v>
      </c>
    </row>
    <row r="242" spans="1:80" hidden="1">
      <c r="A242">
        <v>39</v>
      </c>
      <c r="B242" t="s">
        <v>43</v>
      </c>
      <c r="C242" t="s">
        <v>36</v>
      </c>
      <c r="D242">
        <v>1431</v>
      </c>
      <c r="E242" t="s">
        <v>45</v>
      </c>
      <c r="F242">
        <v>1</v>
      </c>
      <c r="G242" t="str" cm="1">
        <f t="array" ref="G242">_xlfn.IFS(
F242 &lt;= 10, "Near",
F242 &lt;= 20, "Far",
TRUE, "Very Far")</f>
        <v>Near</v>
      </c>
      <c r="H242">
        <v>4</v>
      </c>
      <c r="I242" t="str">
        <f>_xlfn.XLOOKUP(H242,Lookup!C:C,Lookup!D:D)</f>
        <v>Master</v>
      </c>
      <c r="J242" t="s">
        <v>51</v>
      </c>
      <c r="K242">
        <v>1</v>
      </c>
      <c r="L242">
        <v>332</v>
      </c>
      <c r="M242">
        <v>3</v>
      </c>
      <c r="N242" t="str">
        <f>_xlfn.XLOOKUP(M242,Lookup!E:E,Lookup!F:F)</f>
        <v>High</v>
      </c>
      <c r="O242" t="s">
        <v>39</v>
      </c>
      <c r="P242">
        <v>96</v>
      </c>
      <c r="Q242">
        <v>3</v>
      </c>
      <c r="R242" t="str">
        <f>_xlfn.XLOOKUP(Q242,Lookup!G:G,Lookup!H:H)</f>
        <v>High</v>
      </c>
      <c r="S242">
        <v>1</v>
      </c>
      <c r="T242" s="7" t="str">
        <f>_xlfn.XLOOKUP(S242,Lookup!A:A,Lookup!B:B)</f>
        <v>Entry Level</v>
      </c>
      <c r="U242" t="s">
        <v>50</v>
      </c>
      <c r="V242">
        <v>3</v>
      </c>
      <c r="W242" t="str">
        <f>_xlfn.XLOOKUP(V242,Lookup!I:I,Lookup!J:J)</f>
        <v>High</v>
      </c>
      <c r="X242" t="s">
        <v>52</v>
      </c>
      <c r="Y242">
        <v>2232</v>
      </c>
      <c r="Z242" t="str" cm="1">
        <f t="array" ref="Z242">_xlfn.IFS(Y242&lt;3000,"Low",Y242&lt;7000,"Medium",TRUE,"High")</f>
        <v>Low</v>
      </c>
      <c r="AA242">
        <v>15417</v>
      </c>
      <c r="AB242">
        <v>7</v>
      </c>
      <c r="AC242" t="s">
        <v>42</v>
      </c>
      <c r="AD242" t="s">
        <v>43</v>
      </c>
      <c r="AE242">
        <v>14</v>
      </c>
      <c r="AF242">
        <v>3</v>
      </c>
      <c r="AG242" t="str">
        <f>_xlfn.XLOOKUP(AF242,Lookup!K:K,Lookup!L:L)</f>
        <v>Meet Expect</v>
      </c>
      <c r="AH242">
        <v>3</v>
      </c>
      <c r="AI242" t="str">
        <f>LOOKUP(AH242,Lookup!M:M,Lookup!N:N)</f>
        <v>High</v>
      </c>
      <c r="AJ242">
        <v>80</v>
      </c>
      <c r="AK242">
        <v>3</v>
      </c>
      <c r="AL242" t="str">
        <f>_xlfn.XLOOKUP(AK242,Lookup!O:O,Lookup!P:P)</f>
        <v>High</v>
      </c>
      <c r="AM242">
        <v>7</v>
      </c>
      <c r="AN242" t="str" cm="1">
        <f t="array" ref="AN242">_xlfn.IFS(
AM242&lt;=5,"0-5",
AM242&lt;=10,"6-10",
AM242&lt;=20,"11-20",
TRUE,"20+")</f>
        <v>6-10</v>
      </c>
      <c r="AO242">
        <v>1</v>
      </c>
      <c r="AP242">
        <v>3</v>
      </c>
      <c r="AQ242" t="str">
        <f>_xlfn.XLOOKUP(AP242,Lookup!Q:Q,Lookup!R:R)</f>
        <v>Better</v>
      </c>
      <c r="AR242">
        <v>3</v>
      </c>
      <c r="AS242" t="str" cm="1">
        <f t="array" ref="AS242">_xlfn.IFS(
AR242 &lt;=1,"New Employee",
AR242 &lt;=3, "Early Career",
AR242 &lt;=7, "Experienced",
TRUE, "Veteran")</f>
        <v>Early Career</v>
      </c>
      <c r="AT242">
        <v>2</v>
      </c>
      <c r="AU242">
        <v>1</v>
      </c>
      <c r="AV242" t="str" cm="1">
        <f t="array" ref="AV242">_xlfn.IFS(
AU242=0,"Recently Promoted",
AU242&lt;=3, "Normal",
TRUE, "Long Time No Promotion")</f>
        <v>Normal</v>
      </c>
      <c r="AW242">
        <v>2</v>
      </c>
      <c r="AX242">
        <f>IF(COUNTIF(L242:$L$1471,L242)&gt;1,1,0)</f>
        <v>0</v>
      </c>
      <c r="BA242">
        <f t="shared" si="29"/>
        <v>0</v>
      </c>
      <c r="BC242">
        <f t="shared" si="30"/>
        <v>0</v>
      </c>
      <c r="BE242">
        <f t="shared" si="24"/>
        <v>0</v>
      </c>
      <c r="BG242">
        <f t="shared" si="25"/>
        <v>0</v>
      </c>
      <c r="BI242">
        <f t="shared" si="26"/>
        <v>0</v>
      </c>
      <c r="BR242" t="str" cm="1">
        <f t="array" ref="BR242">_xlfn.IFS(
A242&lt;=25,"18-25",
A242&lt;=35,"26-35",
A242&lt;=45,"36-45",
A242&lt;=59,"46-59",
TRUE,"60+")</f>
        <v>36-45</v>
      </c>
      <c r="BX242" t="b">
        <f t="shared" si="27"/>
        <v>1</v>
      </c>
      <c r="BY242" t="b">
        <f t="shared" si="28"/>
        <v>1</v>
      </c>
      <c r="BZ242" t="b">
        <f t="shared" si="31"/>
        <v>1</v>
      </c>
      <c r="CA242">
        <f>IF(tblemployee[[#This Row],[Attrition]]="Yes",1,0)</f>
        <v>0</v>
      </c>
      <c r="CB242">
        <f>IF(tblemployee[[#This Row],[OverTime]]="Yes",1,0)</f>
        <v>0</v>
      </c>
    </row>
    <row r="243" spans="1:80" hidden="1">
      <c r="A243">
        <v>32</v>
      </c>
      <c r="B243" t="s">
        <v>43</v>
      </c>
      <c r="C243" t="s">
        <v>55</v>
      </c>
      <c r="D243">
        <v>976</v>
      </c>
      <c r="E243" t="s">
        <v>37</v>
      </c>
      <c r="F243">
        <v>26</v>
      </c>
      <c r="G243" t="str" cm="1">
        <f t="array" ref="G243">_xlfn.IFS(
F243 &lt;= 10, "Near",
F243 &lt;= 20, "Far",
TRUE, "Very Far")</f>
        <v>Very Far</v>
      </c>
      <c r="H243">
        <v>4</v>
      </c>
      <c r="I243" t="str">
        <f>_xlfn.XLOOKUP(H243,Lookup!C:C,Lookup!D:D)</f>
        <v>Master</v>
      </c>
      <c r="J243" t="s">
        <v>59</v>
      </c>
      <c r="K243">
        <v>1</v>
      </c>
      <c r="L243">
        <v>333</v>
      </c>
      <c r="M243">
        <v>3</v>
      </c>
      <c r="N243" t="str">
        <f>_xlfn.XLOOKUP(M243,Lookup!E:E,Lookup!F:F)</f>
        <v>High</v>
      </c>
      <c r="O243" t="s">
        <v>46</v>
      </c>
      <c r="P243">
        <v>100</v>
      </c>
      <c r="Q243">
        <v>3</v>
      </c>
      <c r="R243" t="str">
        <f>_xlfn.XLOOKUP(Q243,Lookup!G:G,Lookup!H:H)</f>
        <v>High</v>
      </c>
      <c r="S243">
        <v>2</v>
      </c>
      <c r="T243" s="7" t="str">
        <f>_xlfn.XLOOKUP(S243,Lookup!A:A,Lookup!B:B)</f>
        <v>Junior</v>
      </c>
      <c r="U243" t="s">
        <v>40</v>
      </c>
      <c r="V243">
        <v>4</v>
      </c>
      <c r="W243" t="str">
        <f>_xlfn.XLOOKUP(V243,Lookup!I:I,Lookup!J:J)</f>
        <v>Very High</v>
      </c>
      <c r="X243" t="s">
        <v>48</v>
      </c>
      <c r="Y243">
        <v>4465</v>
      </c>
      <c r="Z243" t="str" cm="1">
        <f t="array" ref="Z243">_xlfn.IFS(Y243&lt;3000,"Low",Y243&lt;7000,"Medium",TRUE,"High")</f>
        <v>Medium</v>
      </c>
      <c r="AA243">
        <v>12069</v>
      </c>
      <c r="AB243">
        <v>0</v>
      </c>
      <c r="AC243" t="s">
        <v>42</v>
      </c>
      <c r="AD243" t="s">
        <v>43</v>
      </c>
      <c r="AE243">
        <v>18</v>
      </c>
      <c r="AF243">
        <v>3</v>
      </c>
      <c r="AG243" t="str">
        <f>_xlfn.XLOOKUP(AF243,Lookup!K:K,Lookup!L:L)</f>
        <v>Meet Expect</v>
      </c>
      <c r="AH243">
        <v>1</v>
      </c>
      <c r="AI243" t="str">
        <f>LOOKUP(AH243,Lookup!M:M,Lookup!N:N)</f>
        <v>Low</v>
      </c>
      <c r="AJ243">
        <v>80</v>
      </c>
      <c r="AK243">
        <v>0</v>
      </c>
      <c r="AL243" t="str">
        <f>_xlfn.XLOOKUP(AK243,Lookup!O:O,Lookup!P:P)</f>
        <v>None</v>
      </c>
      <c r="AM243">
        <v>4</v>
      </c>
      <c r="AN243" t="str" cm="1">
        <f t="array" ref="AN243">_xlfn.IFS(
AM243&lt;=5,"0-5",
AM243&lt;=10,"6-10",
AM243&lt;=20,"11-20",
TRUE,"20+")</f>
        <v>0-5</v>
      </c>
      <c r="AO243">
        <v>2</v>
      </c>
      <c r="AP243">
        <v>3</v>
      </c>
      <c r="AQ243" t="str">
        <f>_xlfn.XLOOKUP(AP243,Lookup!Q:Q,Lookup!R:R)</f>
        <v>Better</v>
      </c>
      <c r="AR243">
        <v>3</v>
      </c>
      <c r="AS243" t="str" cm="1">
        <f t="array" ref="AS243">_xlfn.IFS(
AR243 &lt;=1,"New Employee",
AR243 &lt;=3, "Early Career",
AR243 &lt;=7, "Experienced",
TRUE, "Veteran")</f>
        <v>Early Career</v>
      </c>
      <c r="AT243">
        <v>2</v>
      </c>
      <c r="AU243">
        <v>2</v>
      </c>
      <c r="AV243" t="str" cm="1">
        <f t="array" ref="AV243">_xlfn.IFS(
AU243=0,"Recently Promoted",
AU243&lt;=3, "Normal",
TRUE, "Long Time No Promotion")</f>
        <v>Normal</v>
      </c>
      <c r="AW243">
        <v>2</v>
      </c>
      <c r="AX243">
        <f>IF(COUNTIF(L243:$L$1471,L243)&gt;1,1,0)</f>
        <v>0</v>
      </c>
      <c r="BA243">
        <f t="shared" si="29"/>
        <v>0</v>
      </c>
      <c r="BC243">
        <f t="shared" si="30"/>
        <v>0</v>
      </c>
      <c r="BE243">
        <f t="shared" si="24"/>
        <v>0</v>
      </c>
      <c r="BG243">
        <f t="shared" si="25"/>
        <v>0</v>
      </c>
      <c r="BI243">
        <f t="shared" si="26"/>
        <v>0</v>
      </c>
      <c r="BR243" t="str" cm="1">
        <f t="array" ref="BR243">_xlfn.IFS(
A243&lt;=25,"18-25",
A243&lt;=35,"26-35",
A243&lt;=45,"36-45",
A243&lt;=59,"46-59",
TRUE,"60+")</f>
        <v>26-35</v>
      </c>
      <c r="BX243" t="b">
        <f t="shared" si="27"/>
        <v>1</v>
      </c>
      <c r="BY243" t="b">
        <f t="shared" si="28"/>
        <v>1</v>
      </c>
      <c r="BZ243" t="b">
        <f t="shared" si="31"/>
        <v>1</v>
      </c>
      <c r="CA243">
        <f>IF(tblemployee[[#This Row],[Attrition]]="Yes",1,0)</f>
        <v>0</v>
      </c>
      <c r="CB243">
        <f>IF(tblemployee[[#This Row],[OverTime]]="Yes",1,0)</f>
        <v>0</v>
      </c>
    </row>
    <row r="244" spans="1:80" hidden="1">
      <c r="A244">
        <v>41</v>
      </c>
      <c r="B244" t="s">
        <v>43</v>
      </c>
      <c r="C244" t="s">
        <v>36</v>
      </c>
      <c r="D244">
        <v>1411</v>
      </c>
      <c r="E244" t="s">
        <v>45</v>
      </c>
      <c r="F244">
        <v>19</v>
      </c>
      <c r="G244" t="str" cm="1">
        <f t="array" ref="G244">_xlfn.IFS(
F244 &lt;= 10, "Near",
F244 &lt;= 20, "Far",
TRUE, "Very Far")</f>
        <v>Far</v>
      </c>
      <c r="H244">
        <v>2</v>
      </c>
      <c r="I244" t="str">
        <f>_xlfn.XLOOKUP(H244,Lookup!C:C,Lookup!D:D)</f>
        <v>College</v>
      </c>
      <c r="J244" t="s">
        <v>38</v>
      </c>
      <c r="K244">
        <v>1</v>
      </c>
      <c r="L244">
        <v>334</v>
      </c>
      <c r="M244">
        <v>3</v>
      </c>
      <c r="N244" t="str">
        <f>_xlfn.XLOOKUP(M244,Lookup!E:E,Lookup!F:F)</f>
        <v>High</v>
      </c>
      <c r="O244" t="s">
        <v>46</v>
      </c>
      <c r="P244">
        <v>36</v>
      </c>
      <c r="Q244">
        <v>3</v>
      </c>
      <c r="R244" t="str">
        <f>_xlfn.XLOOKUP(Q244,Lookup!G:G,Lookup!H:H)</f>
        <v>High</v>
      </c>
      <c r="S244">
        <v>2</v>
      </c>
      <c r="T244" s="7" t="str">
        <f>_xlfn.XLOOKUP(S244,Lookup!A:A,Lookup!B:B)</f>
        <v>Junior</v>
      </c>
      <c r="U244" t="s">
        <v>47</v>
      </c>
      <c r="V244">
        <v>1</v>
      </c>
      <c r="W244" t="str">
        <f>_xlfn.XLOOKUP(V244,Lookup!I:I,Lookup!J:J)</f>
        <v>Low</v>
      </c>
      <c r="X244" t="s">
        <v>52</v>
      </c>
      <c r="Y244">
        <v>3072</v>
      </c>
      <c r="Z244" t="str" cm="1">
        <f t="array" ref="Z244">_xlfn.IFS(Y244&lt;3000,"Low",Y244&lt;7000,"Medium",TRUE,"High")</f>
        <v>Medium</v>
      </c>
      <c r="AA244">
        <v>19877</v>
      </c>
      <c r="AB244">
        <v>2</v>
      </c>
      <c r="AC244" t="s">
        <v>42</v>
      </c>
      <c r="AD244" t="s">
        <v>43</v>
      </c>
      <c r="AE244">
        <v>16</v>
      </c>
      <c r="AF244">
        <v>3</v>
      </c>
      <c r="AG244" t="str">
        <f>_xlfn.XLOOKUP(AF244,Lookup!K:K,Lookup!L:L)</f>
        <v>Meet Expect</v>
      </c>
      <c r="AH244">
        <v>1</v>
      </c>
      <c r="AI244" t="str">
        <f>LOOKUP(AH244,Lookup!M:M,Lookup!N:N)</f>
        <v>Low</v>
      </c>
      <c r="AJ244">
        <v>80</v>
      </c>
      <c r="AK244">
        <v>2</v>
      </c>
      <c r="AL244" t="str">
        <f>_xlfn.XLOOKUP(AK244,Lookup!O:O,Lookup!P:P)</f>
        <v>Medium</v>
      </c>
      <c r="AM244">
        <v>17</v>
      </c>
      <c r="AN244" t="str" cm="1">
        <f t="array" ref="AN244">_xlfn.IFS(
AM244&lt;=5,"0-5",
AM244&lt;=10,"6-10",
AM244&lt;=20,"11-20",
TRUE,"20+")</f>
        <v>11-20</v>
      </c>
      <c r="AO244">
        <v>2</v>
      </c>
      <c r="AP244">
        <v>2</v>
      </c>
      <c r="AQ244" t="str">
        <f>_xlfn.XLOOKUP(AP244,Lookup!Q:Q,Lookup!R:R)</f>
        <v>Good</v>
      </c>
      <c r="AR244">
        <v>1</v>
      </c>
      <c r="AS244" t="str" cm="1">
        <f t="array" ref="AS244">_xlfn.IFS(
AR244 &lt;=1,"New Employee",
AR244 &lt;=3, "Early Career",
AR244 &lt;=7, "Experienced",
TRUE, "Veteran")</f>
        <v>New Employee</v>
      </c>
      <c r="AT244">
        <v>0</v>
      </c>
      <c r="AU244">
        <v>0</v>
      </c>
      <c r="AV244" t="str" cm="1">
        <f t="array" ref="AV244">_xlfn.IFS(
AU244=0,"Recently Promoted",
AU244&lt;=3, "Normal",
TRUE, "Long Time No Promotion")</f>
        <v>Recently Promoted</v>
      </c>
      <c r="AW244">
        <v>0</v>
      </c>
      <c r="AX244">
        <f>IF(COUNTIF(L244:$L$1471,L244)&gt;1,1,0)</f>
        <v>0</v>
      </c>
      <c r="BA244">
        <f t="shared" si="29"/>
        <v>0</v>
      </c>
      <c r="BC244">
        <f t="shared" si="30"/>
        <v>0</v>
      </c>
      <c r="BE244">
        <f t="shared" si="24"/>
        <v>0</v>
      </c>
      <c r="BG244">
        <f t="shared" si="25"/>
        <v>0</v>
      </c>
      <c r="BI244">
        <f t="shared" si="26"/>
        <v>0</v>
      </c>
      <c r="BR244" t="str" cm="1">
        <f t="array" ref="BR244">_xlfn.IFS(
A244&lt;=25,"18-25",
A244&lt;=35,"26-35",
A244&lt;=45,"36-45",
A244&lt;=59,"46-59",
TRUE,"60+")</f>
        <v>36-45</v>
      </c>
      <c r="BX244" t="b">
        <f t="shared" si="27"/>
        <v>1</v>
      </c>
      <c r="BY244" t="b">
        <f t="shared" si="28"/>
        <v>1</v>
      </c>
      <c r="BZ244" t="b">
        <f t="shared" si="31"/>
        <v>1</v>
      </c>
      <c r="CA244">
        <f>IF(tblemployee[[#This Row],[Attrition]]="Yes",1,0)</f>
        <v>0</v>
      </c>
      <c r="CB244">
        <f>IF(tblemployee[[#This Row],[OverTime]]="Yes",1,0)</f>
        <v>0</v>
      </c>
    </row>
    <row r="245" spans="1:80" hidden="1">
      <c r="A245">
        <v>40</v>
      </c>
      <c r="B245" t="s">
        <v>43</v>
      </c>
      <c r="C245" t="s">
        <v>36</v>
      </c>
      <c r="D245">
        <v>1300</v>
      </c>
      <c r="E245" t="s">
        <v>45</v>
      </c>
      <c r="F245">
        <v>24</v>
      </c>
      <c r="G245" t="str" cm="1">
        <f t="array" ref="G245">_xlfn.IFS(
F245 &lt;= 10, "Near",
F245 &lt;= 20, "Far",
TRUE, "Very Far")</f>
        <v>Very Far</v>
      </c>
      <c r="H245">
        <v>2</v>
      </c>
      <c r="I245" t="str">
        <f>_xlfn.XLOOKUP(H245,Lookup!C:C,Lookup!D:D)</f>
        <v>College</v>
      </c>
      <c r="J245" t="s">
        <v>60</v>
      </c>
      <c r="K245">
        <v>1</v>
      </c>
      <c r="L245">
        <v>335</v>
      </c>
      <c r="M245">
        <v>1</v>
      </c>
      <c r="N245" t="str">
        <f>_xlfn.XLOOKUP(M245,Lookup!E:E,Lookup!F:F)</f>
        <v>Low</v>
      </c>
      <c r="O245" t="s">
        <v>46</v>
      </c>
      <c r="P245">
        <v>62</v>
      </c>
      <c r="Q245">
        <v>3</v>
      </c>
      <c r="R245" t="str">
        <f>_xlfn.XLOOKUP(Q245,Lookup!G:G,Lookup!H:H)</f>
        <v>High</v>
      </c>
      <c r="S245">
        <v>2</v>
      </c>
      <c r="T245" s="7" t="str">
        <f>_xlfn.XLOOKUP(S245,Lookup!A:A,Lookup!B:B)</f>
        <v>Junior</v>
      </c>
      <c r="U245" t="s">
        <v>47</v>
      </c>
      <c r="V245">
        <v>4</v>
      </c>
      <c r="W245" t="str">
        <f>_xlfn.XLOOKUP(V245,Lookup!I:I,Lookup!J:J)</f>
        <v>Very High</v>
      </c>
      <c r="X245" t="s">
        <v>52</v>
      </c>
      <c r="Y245">
        <v>3319</v>
      </c>
      <c r="Z245" t="str" cm="1">
        <f t="array" ref="Z245">_xlfn.IFS(Y245&lt;3000,"Low",Y245&lt;7000,"Medium",TRUE,"High")</f>
        <v>Medium</v>
      </c>
      <c r="AA245">
        <v>24447</v>
      </c>
      <c r="AB245">
        <v>1</v>
      </c>
      <c r="AC245" t="s">
        <v>42</v>
      </c>
      <c r="AD245" t="s">
        <v>43</v>
      </c>
      <c r="AE245">
        <v>17</v>
      </c>
      <c r="AF245">
        <v>3</v>
      </c>
      <c r="AG245" t="str">
        <f>_xlfn.XLOOKUP(AF245,Lookup!K:K,Lookup!L:L)</f>
        <v>Meet Expect</v>
      </c>
      <c r="AH245">
        <v>1</v>
      </c>
      <c r="AI245" t="str">
        <f>LOOKUP(AH245,Lookup!M:M,Lookup!N:N)</f>
        <v>Low</v>
      </c>
      <c r="AJ245">
        <v>80</v>
      </c>
      <c r="AK245">
        <v>2</v>
      </c>
      <c r="AL245" t="str">
        <f>_xlfn.XLOOKUP(AK245,Lookup!O:O,Lookup!P:P)</f>
        <v>Medium</v>
      </c>
      <c r="AM245">
        <v>9</v>
      </c>
      <c r="AN245" t="str" cm="1">
        <f t="array" ref="AN245">_xlfn.IFS(
AM245&lt;=5,"0-5",
AM245&lt;=10,"6-10",
AM245&lt;=20,"11-20",
TRUE,"20+")</f>
        <v>6-10</v>
      </c>
      <c r="AO245">
        <v>3</v>
      </c>
      <c r="AP245">
        <v>3</v>
      </c>
      <c r="AQ245" t="str">
        <f>_xlfn.XLOOKUP(AP245,Lookup!Q:Q,Lookup!R:R)</f>
        <v>Better</v>
      </c>
      <c r="AR245">
        <v>9</v>
      </c>
      <c r="AS245" t="str" cm="1">
        <f t="array" ref="AS245">_xlfn.IFS(
AR245 &lt;=1,"New Employee",
AR245 &lt;=3, "Early Career",
AR245 &lt;=7, "Experienced",
TRUE, "Veteran")</f>
        <v>Veteran</v>
      </c>
      <c r="AT245">
        <v>8</v>
      </c>
      <c r="AU245">
        <v>4</v>
      </c>
      <c r="AV245" t="str" cm="1">
        <f t="array" ref="AV245">_xlfn.IFS(
AU245=0,"Recently Promoted",
AU245&lt;=3, "Normal",
TRUE, "Long Time No Promotion")</f>
        <v>Long Time No Promotion</v>
      </c>
      <c r="AW245">
        <v>7</v>
      </c>
      <c r="AX245">
        <f>IF(COUNTIF(L245:$L$1471,L245)&gt;1,1,0)</f>
        <v>0</v>
      </c>
      <c r="BA245">
        <f t="shared" si="29"/>
        <v>0</v>
      </c>
      <c r="BC245">
        <f t="shared" si="30"/>
        <v>0</v>
      </c>
      <c r="BE245">
        <f t="shared" si="24"/>
        <v>0</v>
      </c>
      <c r="BG245">
        <f t="shared" si="25"/>
        <v>0</v>
      </c>
      <c r="BI245">
        <f t="shared" si="26"/>
        <v>0</v>
      </c>
      <c r="BR245" t="str" cm="1">
        <f t="array" ref="BR245">_xlfn.IFS(
A245&lt;=25,"18-25",
A245&lt;=35,"26-35",
A245&lt;=45,"36-45",
A245&lt;=59,"46-59",
TRUE,"60+")</f>
        <v>36-45</v>
      </c>
      <c r="BX245" t="b">
        <f t="shared" si="27"/>
        <v>1</v>
      </c>
      <c r="BY245" t="b">
        <f t="shared" si="28"/>
        <v>1</v>
      </c>
      <c r="BZ245" t="b">
        <f t="shared" si="31"/>
        <v>1</v>
      </c>
      <c r="CA245">
        <f>IF(tblemployee[[#This Row],[Attrition]]="Yes",1,0)</f>
        <v>0</v>
      </c>
      <c r="CB245">
        <f>IF(tblemployee[[#This Row],[OverTime]]="Yes",1,0)</f>
        <v>0</v>
      </c>
    </row>
    <row r="246" spans="1:80" hidden="1">
      <c r="A246">
        <v>45</v>
      </c>
      <c r="B246" t="s">
        <v>43</v>
      </c>
      <c r="C246" t="s">
        <v>36</v>
      </c>
      <c r="D246">
        <v>252</v>
      </c>
      <c r="E246" t="s">
        <v>45</v>
      </c>
      <c r="F246">
        <v>1</v>
      </c>
      <c r="G246" t="str" cm="1">
        <f t="array" ref="G246">_xlfn.IFS(
F246 &lt;= 10, "Near",
F246 &lt;= 20, "Far",
TRUE, "Very Far")</f>
        <v>Near</v>
      </c>
      <c r="H246">
        <v>3</v>
      </c>
      <c r="I246" t="str">
        <f>_xlfn.XLOOKUP(H246,Lookup!C:C,Lookup!D:D)</f>
        <v>Bachelor</v>
      </c>
      <c r="J246" t="s">
        <v>49</v>
      </c>
      <c r="K246">
        <v>1</v>
      </c>
      <c r="L246">
        <v>336</v>
      </c>
      <c r="M246">
        <v>3</v>
      </c>
      <c r="N246" t="str">
        <f>_xlfn.XLOOKUP(M246,Lookup!E:E,Lookup!F:F)</f>
        <v>High</v>
      </c>
      <c r="O246" t="s">
        <v>46</v>
      </c>
      <c r="P246">
        <v>70</v>
      </c>
      <c r="Q246">
        <v>4</v>
      </c>
      <c r="R246" t="str">
        <f>_xlfn.XLOOKUP(Q246,Lookup!G:G,Lookup!H:H)</f>
        <v>Very High</v>
      </c>
      <c r="S246">
        <v>5</v>
      </c>
      <c r="T246" s="7" t="str">
        <f>_xlfn.XLOOKUP(S246,Lookup!A:A,Lookup!B:B)</f>
        <v>Director</v>
      </c>
      <c r="U246" t="s">
        <v>56</v>
      </c>
      <c r="V246">
        <v>4</v>
      </c>
      <c r="W246" t="str">
        <f>_xlfn.XLOOKUP(V246,Lookup!I:I,Lookup!J:J)</f>
        <v>Very High</v>
      </c>
      <c r="X246" t="s">
        <v>48</v>
      </c>
      <c r="Y246">
        <v>19202</v>
      </c>
      <c r="Z246" t="str" cm="1">
        <f t="array" ref="Z246">_xlfn.IFS(Y246&lt;3000,"Low",Y246&lt;7000,"Medium",TRUE,"High")</f>
        <v>High</v>
      </c>
      <c r="AA246">
        <v>15970</v>
      </c>
      <c r="AB246">
        <v>0</v>
      </c>
      <c r="AC246" t="s">
        <v>42</v>
      </c>
      <c r="AD246" t="s">
        <v>43</v>
      </c>
      <c r="AE246">
        <v>11</v>
      </c>
      <c r="AF246">
        <v>3</v>
      </c>
      <c r="AG246" t="str">
        <f>_xlfn.XLOOKUP(AF246,Lookup!K:K,Lookup!L:L)</f>
        <v>Meet Expect</v>
      </c>
      <c r="AH246">
        <v>3</v>
      </c>
      <c r="AI246" t="str">
        <f>LOOKUP(AH246,Lookup!M:M,Lookup!N:N)</f>
        <v>High</v>
      </c>
      <c r="AJ246">
        <v>80</v>
      </c>
      <c r="AK246">
        <v>1</v>
      </c>
      <c r="AL246" t="str">
        <f>_xlfn.XLOOKUP(AK246,Lookup!O:O,Lookup!P:P)</f>
        <v>Basic</v>
      </c>
      <c r="AM246">
        <v>25</v>
      </c>
      <c r="AN246" t="str" cm="1">
        <f t="array" ref="AN246">_xlfn.IFS(
AM246&lt;=5,"0-5",
AM246&lt;=10,"6-10",
AM246&lt;=20,"11-20",
TRUE,"20+")</f>
        <v>20+</v>
      </c>
      <c r="AO246">
        <v>2</v>
      </c>
      <c r="AP246">
        <v>3</v>
      </c>
      <c r="AQ246" t="str">
        <f>_xlfn.XLOOKUP(AP246,Lookup!Q:Q,Lookup!R:R)</f>
        <v>Better</v>
      </c>
      <c r="AR246">
        <v>24</v>
      </c>
      <c r="AS246" t="str" cm="1">
        <f t="array" ref="AS246">_xlfn.IFS(
AR246 &lt;=1,"New Employee",
AR246 &lt;=3, "Early Career",
AR246 &lt;=7, "Experienced",
TRUE, "Veteran")</f>
        <v>Veteran</v>
      </c>
      <c r="AT246">
        <v>0</v>
      </c>
      <c r="AU246">
        <v>1</v>
      </c>
      <c r="AV246" t="str" cm="1">
        <f t="array" ref="AV246">_xlfn.IFS(
AU246=0,"Recently Promoted",
AU246&lt;=3, "Normal",
TRUE, "Long Time No Promotion")</f>
        <v>Normal</v>
      </c>
      <c r="AW246">
        <v>7</v>
      </c>
      <c r="AX246">
        <f>IF(COUNTIF(L246:$L$1471,L246)&gt;1,1,0)</f>
        <v>0</v>
      </c>
      <c r="BA246">
        <f t="shared" si="29"/>
        <v>0</v>
      </c>
      <c r="BC246">
        <f t="shared" si="30"/>
        <v>0</v>
      </c>
      <c r="BE246">
        <f t="shared" si="24"/>
        <v>0</v>
      </c>
      <c r="BG246">
        <f t="shared" si="25"/>
        <v>0</v>
      </c>
      <c r="BI246">
        <f t="shared" si="26"/>
        <v>0</v>
      </c>
      <c r="BR246" t="str" cm="1">
        <f t="array" ref="BR246">_xlfn.IFS(
A246&lt;=25,"18-25",
A246&lt;=35,"26-35",
A246&lt;=45,"36-45",
A246&lt;=59,"46-59",
TRUE,"60+")</f>
        <v>36-45</v>
      </c>
      <c r="BX246" t="b">
        <f t="shared" si="27"/>
        <v>1</v>
      </c>
      <c r="BY246" t="b">
        <f t="shared" si="28"/>
        <v>1</v>
      </c>
      <c r="BZ246" t="b">
        <f t="shared" si="31"/>
        <v>1</v>
      </c>
      <c r="CA246">
        <f>IF(tblemployee[[#This Row],[Attrition]]="Yes",1,0)</f>
        <v>0</v>
      </c>
      <c r="CB246">
        <f>IF(tblemployee[[#This Row],[OverTime]]="Yes",1,0)</f>
        <v>0</v>
      </c>
    </row>
    <row r="247" spans="1:80" hidden="1">
      <c r="A247">
        <v>31</v>
      </c>
      <c r="B247" t="s">
        <v>43</v>
      </c>
      <c r="C247" t="s">
        <v>44</v>
      </c>
      <c r="D247">
        <v>1327</v>
      </c>
      <c r="E247" t="s">
        <v>45</v>
      </c>
      <c r="F247">
        <v>3</v>
      </c>
      <c r="G247" t="str" cm="1">
        <f t="array" ref="G247">_xlfn.IFS(
F247 &lt;= 10, "Near",
F247 &lt;= 20, "Far",
TRUE, "Very Far")</f>
        <v>Near</v>
      </c>
      <c r="H247">
        <v>4</v>
      </c>
      <c r="I247" t="str">
        <f>_xlfn.XLOOKUP(H247,Lookup!C:C,Lookup!D:D)</f>
        <v>Master</v>
      </c>
      <c r="J247" t="s">
        <v>51</v>
      </c>
      <c r="K247">
        <v>1</v>
      </c>
      <c r="L247">
        <v>337</v>
      </c>
      <c r="M247">
        <v>2</v>
      </c>
      <c r="N247" t="str">
        <f>_xlfn.XLOOKUP(M247,Lookup!E:E,Lookup!F:F)</f>
        <v>Medium</v>
      </c>
      <c r="O247" t="s">
        <v>46</v>
      </c>
      <c r="P247">
        <v>73</v>
      </c>
      <c r="Q247">
        <v>3</v>
      </c>
      <c r="R247" t="str">
        <f>_xlfn.XLOOKUP(Q247,Lookup!G:G,Lookup!H:H)</f>
        <v>High</v>
      </c>
      <c r="S247">
        <v>3</v>
      </c>
      <c r="T247" s="7" t="str">
        <f>_xlfn.XLOOKUP(S247,Lookup!A:A,Lookup!B:B)</f>
        <v>Senior</v>
      </c>
      <c r="U247" t="s">
        <v>58</v>
      </c>
      <c r="V247">
        <v>3</v>
      </c>
      <c r="W247" t="str">
        <f>_xlfn.XLOOKUP(V247,Lookup!I:I,Lookup!J:J)</f>
        <v>High</v>
      </c>
      <c r="X247" t="s">
        <v>52</v>
      </c>
      <c r="Y247">
        <v>13675</v>
      </c>
      <c r="Z247" t="str" cm="1">
        <f t="array" ref="Z247">_xlfn.IFS(Y247&lt;3000,"Low",Y247&lt;7000,"Medium",TRUE,"High")</f>
        <v>High</v>
      </c>
      <c r="AA247">
        <v>13523</v>
      </c>
      <c r="AB247">
        <v>9</v>
      </c>
      <c r="AC247" t="s">
        <v>42</v>
      </c>
      <c r="AD247" t="s">
        <v>43</v>
      </c>
      <c r="AE247">
        <v>12</v>
      </c>
      <c r="AF247">
        <v>3</v>
      </c>
      <c r="AG247" t="str">
        <f>_xlfn.XLOOKUP(AF247,Lookup!K:K,Lookup!L:L)</f>
        <v>Meet Expect</v>
      </c>
      <c r="AH247">
        <v>1</v>
      </c>
      <c r="AI247" t="str">
        <f>LOOKUP(AH247,Lookup!M:M,Lookup!N:N)</f>
        <v>Low</v>
      </c>
      <c r="AJ247">
        <v>80</v>
      </c>
      <c r="AK247">
        <v>1</v>
      </c>
      <c r="AL247" t="str">
        <f>_xlfn.XLOOKUP(AK247,Lookup!O:O,Lookup!P:P)</f>
        <v>Basic</v>
      </c>
      <c r="AM247">
        <v>9</v>
      </c>
      <c r="AN247" t="str" cm="1">
        <f t="array" ref="AN247">_xlfn.IFS(
AM247&lt;=5,"0-5",
AM247&lt;=10,"6-10",
AM247&lt;=20,"11-20",
TRUE,"20+")</f>
        <v>6-10</v>
      </c>
      <c r="AO247">
        <v>3</v>
      </c>
      <c r="AP247">
        <v>3</v>
      </c>
      <c r="AQ247" t="str">
        <f>_xlfn.XLOOKUP(AP247,Lookup!Q:Q,Lookup!R:R)</f>
        <v>Better</v>
      </c>
      <c r="AR247">
        <v>2</v>
      </c>
      <c r="AS247" t="str" cm="1">
        <f t="array" ref="AS247">_xlfn.IFS(
AR247 &lt;=1,"New Employee",
AR247 &lt;=3, "Early Career",
AR247 &lt;=7, "Experienced",
TRUE, "Veteran")</f>
        <v>Early Career</v>
      </c>
      <c r="AT247">
        <v>2</v>
      </c>
      <c r="AU247">
        <v>2</v>
      </c>
      <c r="AV247" t="str" cm="1">
        <f t="array" ref="AV247">_xlfn.IFS(
AU247=0,"Recently Promoted",
AU247&lt;=3, "Normal",
TRUE, "Long Time No Promotion")</f>
        <v>Normal</v>
      </c>
      <c r="AW247">
        <v>2</v>
      </c>
      <c r="AX247">
        <f>IF(COUNTIF(L247:$L$1471,L247)&gt;1,1,0)</f>
        <v>0</v>
      </c>
      <c r="BA247">
        <f t="shared" si="29"/>
        <v>0</v>
      </c>
      <c r="BC247">
        <f t="shared" si="30"/>
        <v>0</v>
      </c>
      <c r="BE247">
        <f t="shared" si="24"/>
        <v>0</v>
      </c>
      <c r="BG247">
        <f t="shared" si="25"/>
        <v>0</v>
      </c>
      <c r="BI247">
        <f t="shared" si="26"/>
        <v>0</v>
      </c>
      <c r="BR247" t="str" cm="1">
        <f t="array" ref="BR247">_xlfn.IFS(
A247&lt;=25,"18-25",
A247&lt;=35,"26-35",
A247&lt;=45,"36-45",
A247&lt;=59,"46-59",
TRUE,"60+")</f>
        <v>26-35</v>
      </c>
      <c r="BX247" t="b">
        <f t="shared" si="27"/>
        <v>1</v>
      </c>
      <c r="BY247" t="b">
        <f t="shared" si="28"/>
        <v>1</v>
      </c>
      <c r="BZ247" t="b">
        <f t="shared" si="31"/>
        <v>1</v>
      </c>
      <c r="CA247">
        <f>IF(tblemployee[[#This Row],[Attrition]]="Yes",1,0)</f>
        <v>0</v>
      </c>
      <c r="CB247">
        <f>IF(tblemployee[[#This Row],[OverTime]]="Yes",1,0)</f>
        <v>0</v>
      </c>
    </row>
    <row r="248" spans="1:80" hidden="1">
      <c r="A248">
        <v>33</v>
      </c>
      <c r="B248" t="s">
        <v>43</v>
      </c>
      <c r="C248" t="s">
        <v>36</v>
      </c>
      <c r="D248">
        <v>832</v>
      </c>
      <c r="E248" t="s">
        <v>45</v>
      </c>
      <c r="F248">
        <v>5</v>
      </c>
      <c r="G248" t="str" cm="1">
        <f t="array" ref="G248">_xlfn.IFS(
F248 &lt;= 10, "Near",
F248 &lt;= 20, "Far",
TRUE, "Very Far")</f>
        <v>Near</v>
      </c>
      <c r="H248">
        <v>4</v>
      </c>
      <c r="I248" t="str">
        <f>_xlfn.XLOOKUP(H248,Lookup!C:C,Lookup!D:D)</f>
        <v>Master</v>
      </c>
      <c r="J248" t="s">
        <v>38</v>
      </c>
      <c r="K248">
        <v>1</v>
      </c>
      <c r="L248">
        <v>338</v>
      </c>
      <c r="M248">
        <v>3</v>
      </c>
      <c r="N248" t="str">
        <f>_xlfn.XLOOKUP(M248,Lookup!E:E,Lookup!F:F)</f>
        <v>High</v>
      </c>
      <c r="O248" t="s">
        <v>39</v>
      </c>
      <c r="P248">
        <v>63</v>
      </c>
      <c r="Q248">
        <v>2</v>
      </c>
      <c r="R248" t="str">
        <f>_xlfn.XLOOKUP(Q248,Lookup!G:G,Lookup!H:H)</f>
        <v>Medium</v>
      </c>
      <c r="S248">
        <v>1</v>
      </c>
      <c r="T248" s="7" t="str">
        <f>_xlfn.XLOOKUP(S248,Lookup!A:A,Lookup!B:B)</f>
        <v>Entry Level</v>
      </c>
      <c r="U248" t="s">
        <v>47</v>
      </c>
      <c r="V248">
        <v>4</v>
      </c>
      <c r="W248" t="str">
        <f>_xlfn.XLOOKUP(V248,Lookup!I:I,Lookup!J:J)</f>
        <v>Very High</v>
      </c>
      <c r="X248" t="s">
        <v>48</v>
      </c>
      <c r="Y248">
        <v>2911</v>
      </c>
      <c r="Z248" t="str" cm="1">
        <f t="array" ref="Z248">_xlfn.IFS(Y248&lt;3000,"Low",Y248&lt;7000,"Medium",TRUE,"High")</f>
        <v>Low</v>
      </c>
      <c r="AA248">
        <v>14776</v>
      </c>
      <c r="AB248">
        <v>1</v>
      </c>
      <c r="AC248" t="s">
        <v>42</v>
      </c>
      <c r="AD248" t="s">
        <v>43</v>
      </c>
      <c r="AE248">
        <v>13</v>
      </c>
      <c r="AF248">
        <v>3</v>
      </c>
      <c r="AG248" t="str">
        <f>_xlfn.XLOOKUP(AF248,Lookup!K:K,Lookup!L:L)</f>
        <v>Meet Expect</v>
      </c>
      <c r="AH248">
        <v>3</v>
      </c>
      <c r="AI248" t="str">
        <f>LOOKUP(AH248,Lookup!M:M,Lookup!N:N)</f>
        <v>High</v>
      </c>
      <c r="AJ248">
        <v>80</v>
      </c>
      <c r="AK248">
        <v>1</v>
      </c>
      <c r="AL248" t="str">
        <f>_xlfn.XLOOKUP(AK248,Lookup!O:O,Lookup!P:P)</f>
        <v>Basic</v>
      </c>
      <c r="AM248">
        <v>2</v>
      </c>
      <c r="AN248" t="str" cm="1">
        <f t="array" ref="AN248">_xlfn.IFS(
AM248&lt;=5,"0-5",
AM248&lt;=10,"6-10",
AM248&lt;=20,"11-20",
TRUE,"20+")</f>
        <v>0-5</v>
      </c>
      <c r="AO248">
        <v>2</v>
      </c>
      <c r="AP248">
        <v>2</v>
      </c>
      <c r="AQ248" t="str">
        <f>_xlfn.XLOOKUP(AP248,Lookup!Q:Q,Lookup!R:R)</f>
        <v>Good</v>
      </c>
      <c r="AR248">
        <v>2</v>
      </c>
      <c r="AS248" t="str" cm="1">
        <f t="array" ref="AS248">_xlfn.IFS(
AR248 &lt;=1,"New Employee",
AR248 &lt;=3, "Early Career",
AR248 &lt;=7, "Experienced",
TRUE, "Veteran")</f>
        <v>Early Career</v>
      </c>
      <c r="AT248">
        <v>2</v>
      </c>
      <c r="AU248">
        <v>0</v>
      </c>
      <c r="AV248" t="str" cm="1">
        <f t="array" ref="AV248">_xlfn.IFS(
AU248=0,"Recently Promoted",
AU248&lt;=3, "Normal",
TRUE, "Long Time No Promotion")</f>
        <v>Recently Promoted</v>
      </c>
      <c r="AW248">
        <v>2</v>
      </c>
      <c r="AX248">
        <f>IF(COUNTIF(L248:$L$1471,L248)&gt;1,1,0)</f>
        <v>0</v>
      </c>
      <c r="BA248">
        <f t="shared" si="29"/>
        <v>0</v>
      </c>
      <c r="BC248">
        <f t="shared" si="30"/>
        <v>0</v>
      </c>
      <c r="BE248">
        <f t="shared" si="24"/>
        <v>0</v>
      </c>
      <c r="BG248">
        <f t="shared" si="25"/>
        <v>0</v>
      </c>
      <c r="BI248">
        <f t="shared" si="26"/>
        <v>0</v>
      </c>
      <c r="BR248" t="str" cm="1">
        <f t="array" ref="BR248">_xlfn.IFS(
A248&lt;=25,"18-25",
A248&lt;=35,"26-35",
A248&lt;=45,"36-45",
A248&lt;=59,"46-59",
TRUE,"60+")</f>
        <v>26-35</v>
      </c>
      <c r="BX248" t="b">
        <f t="shared" si="27"/>
        <v>1</v>
      </c>
      <c r="BY248" t="b">
        <f t="shared" si="28"/>
        <v>1</v>
      </c>
      <c r="BZ248" t="b">
        <f t="shared" si="31"/>
        <v>1</v>
      </c>
      <c r="CA248">
        <f>IF(tblemployee[[#This Row],[Attrition]]="Yes",1,0)</f>
        <v>0</v>
      </c>
      <c r="CB248">
        <f>IF(tblemployee[[#This Row],[OverTime]]="Yes",1,0)</f>
        <v>0</v>
      </c>
    </row>
    <row r="249" spans="1:80" hidden="1">
      <c r="A249">
        <v>34</v>
      </c>
      <c r="B249" t="s">
        <v>43</v>
      </c>
      <c r="C249" t="s">
        <v>36</v>
      </c>
      <c r="D249">
        <v>470</v>
      </c>
      <c r="E249" t="s">
        <v>45</v>
      </c>
      <c r="F249">
        <v>2</v>
      </c>
      <c r="G249" t="str" cm="1">
        <f t="array" ref="G249">_xlfn.IFS(
F249 &lt;= 10, "Near",
F249 &lt;= 20, "Far",
TRUE, "Very Far")</f>
        <v>Near</v>
      </c>
      <c r="H249">
        <v>4</v>
      </c>
      <c r="I249" t="str">
        <f>_xlfn.XLOOKUP(H249,Lookup!C:C,Lookup!D:D)</f>
        <v>Master</v>
      </c>
      <c r="J249" t="s">
        <v>38</v>
      </c>
      <c r="K249">
        <v>1</v>
      </c>
      <c r="L249">
        <v>339</v>
      </c>
      <c r="M249">
        <v>4</v>
      </c>
      <c r="N249" t="str">
        <f>_xlfn.XLOOKUP(M249,Lookup!E:E,Lookup!F:F)</f>
        <v>Very High</v>
      </c>
      <c r="O249" t="s">
        <v>46</v>
      </c>
      <c r="P249">
        <v>84</v>
      </c>
      <c r="Q249">
        <v>2</v>
      </c>
      <c r="R249" t="str">
        <f>_xlfn.XLOOKUP(Q249,Lookup!G:G,Lookup!H:H)</f>
        <v>Medium</v>
      </c>
      <c r="S249">
        <v>2</v>
      </c>
      <c r="T249" s="7" t="str">
        <f>_xlfn.XLOOKUP(S249,Lookup!A:A,Lookup!B:B)</f>
        <v>Junior</v>
      </c>
      <c r="U249" t="s">
        <v>53</v>
      </c>
      <c r="V249">
        <v>1</v>
      </c>
      <c r="W249" t="str">
        <f>_xlfn.XLOOKUP(V249,Lookup!I:I,Lookup!J:J)</f>
        <v>Low</v>
      </c>
      <c r="X249" t="s">
        <v>48</v>
      </c>
      <c r="Y249">
        <v>5957</v>
      </c>
      <c r="Z249" t="str" cm="1">
        <f t="array" ref="Z249">_xlfn.IFS(Y249&lt;3000,"Low",Y249&lt;7000,"Medium",TRUE,"High")</f>
        <v>Medium</v>
      </c>
      <c r="AA249">
        <v>23687</v>
      </c>
      <c r="AB249">
        <v>6</v>
      </c>
      <c r="AC249" t="s">
        <v>42</v>
      </c>
      <c r="AD249" t="s">
        <v>43</v>
      </c>
      <c r="AE249">
        <v>13</v>
      </c>
      <c r="AF249">
        <v>3</v>
      </c>
      <c r="AG249" t="str">
        <f>_xlfn.XLOOKUP(AF249,Lookup!K:K,Lookup!L:L)</f>
        <v>Meet Expect</v>
      </c>
      <c r="AH249">
        <v>2</v>
      </c>
      <c r="AI249" t="str">
        <f>LOOKUP(AH249,Lookup!M:M,Lookup!N:N)</f>
        <v>Medium</v>
      </c>
      <c r="AJ249">
        <v>80</v>
      </c>
      <c r="AK249">
        <v>1</v>
      </c>
      <c r="AL249" t="str">
        <f>_xlfn.XLOOKUP(AK249,Lookup!O:O,Lookup!P:P)</f>
        <v>Basic</v>
      </c>
      <c r="AM249">
        <v>13</v>
      </c>
      <c r="AN249" t="str" cm="1">
        <f t="array" ref="AN249">_xlfn.IFS(
AM249&lt;=5,"0-5",
AM249&lt;=10,"6-10",
AM249&lt;=20,"11-20",
TRUE,"20+")</f>
        <v>11-20</v>
      </c>
      <c r="AO249">
        <v>3</v>
      </c>
      <c r="AP249">
        <v>3</v>
      </c>
      <c r="AQ249" t="str">
        <f>_xlfn.XLOOKUP(AP249,Lookup!Q:Q,Lookup!R:R)</f>
        <v>Better</v>
      </c>
      <c r="AR249">
        <v>11</v>
      </c>
      <c r="AS249" t="str" cm="1">
        <f t="array" ref="AS249">_xlfn.IFS(
AR249 &lt;=1,"New Employee",
AR249 &lt;=3, "Early Career",
AR249 &lt;=7, "Experienced",
TRUE, "Veteran")</f>
        <v>Veteran</v>
      </c>
      <c r="AT249">
        <v>9</v>
      </c>
      <c r="AU249">
        <v>5</v>
      </c>
      <c r="AV249" t="str" cm="1">
        <f t="array" ref="AV249">_xlfn.IFS(
AU249=0,"Recently Promoted",
AU249&lt;=3, "Normal",
TRUE, "Long Time No Promotion")</f>
        <v>Long Time No Promotion</v>
      </c>
      <c r="AW249">
        <v>9</v>
      </c>
      <c r="AX249">
        <f>IF(COUNTIF(L249:$L$1471,L249)&gt;1,1,0)</f>
        <v>0</v>
      </c>
      <c r="BA249">
        <f t="shared" si="29"/>
        <v>0</v>
      </c>
      <c r="BC249">
        <f t="shared" si="30"/>
        <v>0</v>
      </c>
      <c r="BE249">
        <f t="shared" si="24"/>
        <v>0</v>
      </c>
      <c r="BG249">
        <f t="shared" si="25"/>
        <v>0</v>
      </c>
      <c r="BI249">
        <f t="shared" si="26"/>
        <v>0</v>
      </c>
      <c r="BR249" t="str" cm="1">
        <f t="array" ref="BR249">_xlfn.IFS(
A249&lt;=25,"18-25",
A249&lt;=35,"26-35",
A249&lt;=45,"36-45",
A249&lt;=59,"46-59",
TRUE,"60+")</f>
        <v>26-35</v>
      </c>
      <c r="BX249" t="b">
        <f t="shared" si="27"/>
        <v>1</v>
      </c>
      <c r="BY249" t="b">
        <f t="shared" si="28"/>
        <v>1</v>
      </c>
      <c r="BZ249" t="b">
        <f t="shared" si="31"/>
        <v>1</v>
      </c>
      <c r="CA249">
        <f>IF(tblemployee[[#This Row],[Attrition]]="Yes",1,0)</f>
        <v>0</v>
      </c>
      <c r="CB249">
        <f>IF(tblemployee[[#This Row],[OverTime]]="Yes",1,0)</f>
        <v>0</v>
      </c>
    </row>
    <row r="250" spans="1:80" hidden="1">
      <c r="A250">
        <v>37</v>
      </c>
      <c r="B250" t="s">
        <v>43</v>
      </c>
      <c r="C250" t="s">
        <v>36</v>
      </c>
      <c r="D250">
        <v>1017</v>
      </c>
      <c r="E250" t="s">
        <v>45</v>
      </c>
      <c r="F250">
        <v>1</v>
      </c>
      <c r="G250" t="str" cm="1">
        <f t="array" ref="G250">_xlfn.IFS(
F250 &lt;= 10, "Near",
F250 &lt;= 20, "Far",
TRUE, "Very Far")</f>
        <v>Near</v>
      </c>
      <c r="H250">
        <v>2</v>
      </c>
      <c r="I250" t="str">
        <f>_xlfn.XLOOKUP(H250,Lookup!C:C,Lookup!D:D)</f>
        <v>College</v>
      </c>
      <c r="J250" t="s">
        <v>51</v>
      </c>
      <c r="K250">
        <v>1</v>
      </c>
      <c r="L250">
        <v>340</v>
      </c>
      <c r="M250">
        <v>3</v>
      </c>
      <c r="N250" t="str">
        <f>_xlfn.XLOOKUP(M250,Lookup!E:E,Lookup!F:F)</f>
        <v>High</v>
      </c>
      <c r="O250" t="s">
        <v>39</v>
      </c>
      <c r="P250">
        <v>83</v>
      </c>
      <c r="Q250">
        <v>2</v>
      </c>
      <c r="R250" t="str">
        <f>_xlfn.XLOOKUP(Q250,Lookup!G:G,Lookup!H:H)</f>
        <v>Medium</v>
      </c>
      <c r="S250">
        <v>1</v>
      </c>
      <c r="T250" s="7" t="str">
        <f>_xlfn.XLOOKUP(S250,Lookup!A:A,Lookup!B:B)</f>
        <v>Entry Level</v>
      </c>
      <c r="U250" t="s">
        <v>47</v>
      </c>
      <c r="V250">
        <v>1</v>
      </c>
      <c r="W250" t="str">
        <f>_xlfn.XLOOKUP(V250,Lookup!I:I,Lookup!J:J)</f>
        <v>Low</v>
      </c>
      <c r="X250" t="s">
        <v>48</v>
      </c>
      <c r="Y250">
        <v>3920</v>
      </c>
      <c r="Z250" t="str" cm="1">
        <f t="array" ref="Z250">_xlfn.IFS(Y250&lt;3000,"Low",Y250&lt;7000,"Medium",TRUE,"High")</f>
        <v>Medium</v>
      </c>
      <c r="AA250">
        <v>18697</v>
      </c>
      <c r="AB250">
        <v>2</v>
      </c>
      <c r="AC250" t="s">
        <v>42</v>
      </c>
      <c r="AD250" t="s">
        <v>43</v>
      </c>
      <c r="AE250">
        <v>14</v>
      </c>
      <c r="AF250">
        <v>3</v>
      </c>
      <c r="AG250" t="str">
        <f>_xlfn.XLOOKUP(AF250,Lookup!K:K,Lookup!L:L)</f>
        <v>Meet Expect</v>
      </c>
      <c r="AH250">
        <v>1</v>
      </c>
      <c r="AI250" t="str">
        <f>LOOKUP(AH250,Lookup!M:M,Lookup!N:N)</f>
        <v>Low</v>
      </c>
      <c r="AJ250">
        <v>80</v>
      </c>
      <c r="AK250">
        <v>1</v>
      </c>
      <c r="AL250" t="str">
        <f>_xlfn.XLOOKUP(AK250,Lookup!O:O,Lookup!P:P)</f>
        <v>Basic</v>
      </c>
      <c r="AM250">
        <v>17</v>
      </c>
      <c r="AN250" t="str" cm="1">
        <f t="array" ref="AN250">_xlfn.IFS(
AM250&lt;=5,"0-5",
AM250&lt;=10,"6-10",
AM250&lt;=20,"11-20",
TRUE,"20+")</f>
        <v>11-20</v>
      </c>
      <c r="AO250">
        <v>2</v>
      </c>
      <c r="AP250">
        <v>2</v>
      </c>
      <c r="AQ250" t="str">
        <f>_xlfn.XLOOKUP(AP250,Lookup!Q:Q,Lookup!R:R)</f>
        <v>Good</v>
      </c>
      <c r="AR250">
        <v>3</v>
      </c>
      <c r="AS250" t="str" cm="1">
        <f t="array" ref="AS250">_xlfn.IFS(
AR250 &lt;=1,"New Employee",
AR250 &lt;=3, "Early Career",
AR250 &lt;=7, "Experienced",
TRUE, "Veteran")</f>
        <v>Early Career</v>
      </c>
      <c r="AT250">
        <v>1</v>
      </c>
      <c r="AU250">
        <v>0</v>
      </c>
      <c r="AV250" t="str" cm="1">
        <f t="array" ref="AV250">_xlfn.IFS(
AU250=0,"Recently Promoted",
AU250&lt;=3, "Normal",
TRUE, "Long Time No Promotion")</f>
        <v>Recently Promoted</v>
      </c>
      <c r="AW250">
        <v>2</v>
      </c>
      <c r="AX250">
        <f>IF(COUNTIF(L250:$L$1471,L250)&gt;1,1,0)</f>
        <v>0</v>
      </c>
      <c r="BA250">
        <f t="shared" si="29"/>
        <v>0</v>
      </c>
      <c r="BC250">
        <f t="shared" si="30"/>
        <v>0</v>
      </c>
      <c r="BE250">
        <f t="shared" si="24"/>
        <v>0</v>
      </c>
      <c r="BG250">
        <f t="shared" si="25"/>
        <v>0</v>
      </c>
      <c r="BI250">
        <f t="shared" si="26"/>
        <v>0</v>
      </c>
      <c r="BR250" t="str" cm="1">
        <f t="array" ref="BR250">_xlfn.IFS(
A250&lt;=25,"18-25",
A250&lt;=35,"26-35",
A250&lt;=45,"36-45",
A250&lt;=59,"46-59",
TRUE,"60+")</f>
        <v>36-45</v>
      </c>
      <c r="BX250" t="b">
        <f t="shared" si="27"/>
        <v>1</v>
      </c>
      <c r="BY250" t="b">
        <f t="shared" si="28"/>
        <v>1</v>
      </c>
      <c r="BZ250" t="b">
        <f t="shared" si="31"/>
        <v>1</v>
      </c>
      <c r="CA250">
        <f>IF(tblemployee[[#This Row],[Attrition]]="Yes",1,0)</f>
        <v>0</v>
      </c>
      <c r="CB250">
        <f>IF(tblemployee[[#This Row],[OverTime]]="Yes",1,0)</f>
        <v>0</v>
      </c>
    </row>
    <row r="251" spans="1:80" hidden="1">
      <c r="A251">
        <v>45</v>
      </c>
      <c r="B251" t="s">
        <v>43</v>
      </c>
      <c r="C251" t="s">
        <v>44</v>
      </c>
      <c r="D251">
        <v>1199</v>
      </c>
      <c r="E251" t="s">
        <v>45</v>
      </c>
      <c r="F251">
        <v>7</v>
      </c>
      <c r="G251" t="str" cm="1">
        <f t="array" ref="G251">_xlfn.IFS(
F251 &lt;= 10, "Near",
F251 &lt;= 20, "Far",
TRUE, "Very Far")</f>
        <v>Near</v>
      </c>
      <c r="H251">
        <v>4</v>
      </c>
      <c r="I251" t="str">
        <f>_xlfn.XLOOKUP(H251,Lookup!C:C,Lookup!D:D)</f>
        <v>Master</v>
      </c>
      <c r="J251" t="s">
        <v>38</v>
      </c>
      <c r="K251">
        <v>1</v>
      </c>
      <c r="L251">
        <v>341</v>
      </c>
      <c r="M251">
        <v>1</v>
      </c>
      <c r="N251" t="str">
        <f>_xlfn.XLOOKUP(M251,Lookup!E:E,Lookup!F:F)</f>
        <v>Low</v>
      </c>
      <c r="O251" t="s">
        <v>46</v>
      </c>
      <c r="P251">
        <v>77</v>
      </c>
      <c r="Q251">
        <v>4</v>
      </c>
      <c r="R251" t="str">
        <f>_xlfn.XLOOKUP(Q251,Lookup!G:G,Lookup!H:H)</f>
        <v>Very High</v>
      </c>
      <c r="S251">
        <v>2</v>
      </c>
      <c r="T251" s="7" t="str">
        <f>_xlfn.XLOOKUP(S251,Lookup!A:A,Lookup!B:B)</f>
        <v>Junior</v>
      </c>
      <c r="U251" t="s">
        <v>53</v>
      </c>
      <c r="V251">
        <v>3</v>
      </c>
      <c r="W251" t="str">
        <f>_xlfn.XLOOKUP(V251,Lookup!I:I,Lookup!J:J)</f>
        <v>High</v>
      </c>
      <c r="X251" t="s">
        <v>48</v>
      </c>
      <c r="Y251">
        <v>6434</v>
      </c>
      <c r="Z251" t="str" cm="1">
        <f t="array" ref="Z251">_xlfn.IFS(Y251&lt;3000,"Low",Y251&lt;7000,"Medium",TRUE,"High")</f>
        <v>Medium</v>
      </c>
      <c r="AA251">
        <v>5118</v>
      </c>
      <c r="AB251">
        <v>4</v>
      </c>
      <c r="AC251" t="s">
        <v>42</v>
      </c>
      <c r="AD251" t="s">
        <v>43</v>
      </c>
      <c r="AE251">
        <v>17</v>
      </c>
      <c r="AF251">
        <v>3</v>
      </c>
      <c r="AG251" t="str">
        <f>_xlfn.XLOOKUP(AF251,Lookup!K:K,Lookup!L:L)</f>
        <v>Meet Expect</v>
      </c>
      <c r="AH251">
        <v>4</v>
      </c>
      <c r="AI251" t="str">
        <f>LOOKUP(AH251,Lookup!M:M,Lookup!N:N)</f>
        <v>Very High</v>
      </c>
      <c r="AJ251">
        <v>80</v>
      </c>
      <c r="AK251">
        <v>1</v>
      </c>
      <c r="AL251" t="str">
        <f>_xlfn.XLOOKUP(AK251,Lookup!O:O,Lookup!P:P)</f>
        <v>Basic</v>
      </c>
      <c r="AM251">
        <v>9</v>
      </c>
      <c r="AN251" t="str" cm="1">
        <f t="array" ref="AN251">_xlfn.IFS(
AM251&lt;=5,"0-5",
AM251&lt;=10,"6-10",
AM251&lt;=20,"11-20",
TRUE,"20+")</f>
        <v>6-10</v>
      </c>
      <c r="AO251">
        <v>1</v>
      </c>
      <c r="AP251">
        <v>3</v>
      </c>
      <c r="AQ251" t="str">
        <f>_xlfn.XLOOKUP(AP251,Lookup!Q:Q,Lookup!R:R)</f>
        <v>Better</v>
      </c>
      <c r="AR251">
        <v>3</v>
      </c>
      <c r="AS251" t="str" cm="1">
        <f t="array" ref="AS251">_xlfn.IFS(
AR251 &lt;=1,"New Employee",
AR251 &lt;=3, "Early Career",
AR251 &lt;=7, "Experienced",
TRUE, "Veteran")</f>
        <v>Early Career</v>
      </c>
      <c r="AT251">
        <v>2</v>
      </c>
      <c r="AU251">
        <v>0</v>
      </c>
      <c r="AV251" t="str" cm="1">
        <f t="array" ref="AV251">_xlfn.IFS(
AU251=0,"Recently Promoted",
AU251&lt;=3, "Normal",
TRUE, "Long Time No Promotion")</f>
        <v>Recently Promoted</v>
      </c>
      <c r="AW251">
        <v>2</v>
      </c>
      <c r="AX251">
        <f>IF(COUNTIF(L251:$L$1471,L251)&gt;1,1,0)</f>
        <v>0</v>
      </c>
      <c r="BA251">
        <f t="shared" si="29"/>
        <v>0</v>
      </c>
      <c r="BC251">
        <f t="shared" si="30"/>
        <v>0</v>
      </c>
      <c r="BE251">
        <f t="shared" si="24"/>
        <v>0</v>
      </c>
      <c r="BG251">
        <f t="shared" si="25"/>
        <v>0</v>
      </c>
      <c r="BI251">
        <f t="shared" si="26"/>
        <v>0</v>
      </c>
      <c r="BR251" t="str" cm="1">
        <f t="array" ref="BR251">_xlfn.IFS(
A251&lt;=25,"18-25",
A251&lt;=35,"26-35",
A251&lt;=45,"36-45",
A251&lt;=59,"46-59",
TRUE,"60+")</f>
        <v>36-45</v>
      </c>
      <c r="BX251" t="b">
        <f t="shared" si="27"/>
        <v>1</v>
      </c>
      <c r="BY251" t="b">
        <f t="shared" si="28"/>
        <v>1</v>
      </c>
      <c r="BZ251" t="b">
        <f t="shared" si="31"/>
        <v>1</v>
      </c>
      <c r="CA251">
        <f>IF(tblemployee[[#This Row],[Attrition]]="Yes",1,0)</f>
        <v>0</v>
      </c>
      <c r="CB251">
        <f>IF(tblemployee[[#This Row],[OverTime]]="Yes",1,0)</f>
        <v>0</v>
      </c>
    </row>
    <row r="252" spans="1:80" hidden="1">
      <c r="A252">
        <v>37</v>
      </c>
      <c r="B252" t="s">
        <v>35</v>
      </c>
      <c r="C252" t="s">
        <v>44</v>
      </c>
      <c r="D252">
        <v>504</v>
      </c>
      <c r="E252" t="s">
        <v>45</v>
      </c>
      <c r="F252">
        <v>10</v>
      </c>
      <c r="G252" t="str" cm="1">
        <f t="array" ref="G252">_xlfn.IFS(
F252 &lt;= 10, "Near",
F252 &lt;= 20, "Far",
TRUE, "Very Far")</f>
        <v>Near</v>
      </c>
      <c r="H252">
        <v>3</v>
      </c>
      <c r="I252" t="str">
        <f>_xlfn.XLOOKUP(H252,Lookup!C:C,Lookup!D:D)</f>
        <v>Bachelor</v>
      </c>
      <c r="J252" t="s">
        <v>51</v>
      </c>
      <c r="K252">
        <v>1</v>
      </c>
      <c r="L252">
        <v>342</v>
      </c>
      <c r="M252">
        <v>1</v>
      </c>
      <c r="N252" t="str">
        <f>_xlfn.XLOOKUP(M252,Lookup!E:E,Lookup!F:F)</f>
        <v>Low</v>
      </c>
      <c r="O252" t="s">
        <v>46</v>
      </c>
      <c r="P252">
        <v>61</v>
      </c>
      <c r="Q252">
        <v>3</v>
      </c>
      <c r="R252" t="str">
        <f>_xlfn.XLOOKUP(Q252,Lookup!G:G,Lookup!H:H)</f>
        <v>High</v>
      </c>
      <c r="S252">
        <v>3</v>
      </c>
      <c r="T252" s="7" t="str">
        <f>_xlfn.XLOOKUP(S252,Lookup!A:A,Lookup!B:B)</f>
        <v>Senior</v>
      </c>
      <c r="U252" t="s">
        <v>53</v>
      </c>
      <c r="V252">
        <v>3</v>
      </c>
      <c r="W252" t="str">
        <f>_xlfn.XLOOKUP(V252,Lookup!I:I,Lookup!J:J)</f>
        <v>High</v>
      </c>
      <c r="X252" t="s">
        <v>52</v>
      </c>
      <c r="Y252">
        <v>10048</v>
      </c>
      <c r="Z252" t="str" cm="1">
        <f t="array" ref="Z252">_xlfn.IFS(Y252&lt;3000,"Low",Y252&lt;7000,"Medium",TRUE,"High")</f>
        <v>High</v>
      </c>
      <c r="AA252">
        <v>22573</v>
      </c>
      <c r="AB252">
        <v>6</v>
      </c>
      <c r="AC252" t="s">
        <v>42</v>
      </c>
      <c r="AD252" t="s">
        <v>43</v>
      </c>
      <c r="AE252">
        <v>11</v>
      </c>
      <c r="AF252">
        <v>3</v>
      </c>
      <c r="AG252" t="str">
        <f>_xlfn.XLOOKUP(AF252,Lookup!K:K,Lookup!L:L)</f>
        <v>Meet Expect</v>
      </c>
      <c r="AH252">
        <v>2</v>
      </c>
      <c r="AI252" t="str">
        <f>LOOKUP(AH252,Lookup!M:M,Lookup!N:N)</f>
        <v>Medium</v>
      </c>
      <c r="AJ252">
        <v>80</v>
      </c>
      <c r="AK252">
        <v>2</v>
      </c>
      <c r="AL252" t="str">
        <f>_xlfn.XLOOKUP(AK252,Lookup!O:O,Lookup!P:P)</f>
        <v>Medium</v>
      </c>
      <c r="AM252">
        <v>17</v>
      </c>
      <c r="AN252" t="str" cm="1">
        <f t="array" ref="AN252">_xlfn.IFS(
AM252&lt;=5,"0-5",
AM252&lt;=10,"6-10",
AM252&lt;=20,"11-20",
TRUE,"20+")</f>
        <v>11-20</v>
      </c>
      <c r="AO252">
        <v>5</v>
      </c>
      <c r="AP252">
        <v>3</v>
      </c>
      <c r="AQ252" t="str">
        <f>_xlfn.XLOOKUP(AP252,Lookup!Q:Q,Lookup!R:R)</f>
        <v>Better</v>
      </c>
      <c r="AR252">
        <v>1</v>
      </c>
      <c r="AS252" t="str" cm="1">
        <f t="array" ref="AS252">_xlfn.IFS(
AR252 &lt;=1,"New Employee",
AR252 &lt;=3, "Early Career",
AR252 &lt;=7, "Experienced",
TRUE, "Veteran")</f>
        <v>New Employee</v>
      </c>
      <c r="AT252">
        <v>0</v>
      </c>
      <c r="AU252">
        <v>0</v>
      </c>
      <c r="AV252" t="str" cm="1">
        <f t="array" ref="AV252">_xlfn.IFS(
AU252=0,"Recently Promoted",
AU252&lt;=3, "Normal",
TRUE, "Long Time No Promotion")</f>
        <v>Recently Promoted</v>
      </c>
      <c r="AW252">
        <v>0</v>
      </c>
      <c r="AX252">
        <f>IF(COUNTIF(L252:$L$1471,L252)&gt;1,1,0)</f>
        <v>0</v>
      </c>
      <c r="BA252">
        <f t="shared" si="29"/>
        <v>0</v>
      </c>
      <c r="BC252">
        <f t="shared" si="30"/>
        <v>0</v>
      </c>
      <c r="BE252">
        <f t="shared" si="24"/>
        <v>0</v>
      </c>
      <c r="BG252">
        <f t="shared" si="25"/>
        <v>0</v>
      </c>
      <c r="BI252">
        <f t="shared" si="26"/>
        <v>0</v>
      </c>
      <c r="BR252" t="str" cm="1">
        <f t="array" ref="BR252">_xlfn.IFS(
A252&lt;=25,"18-25",
A252&lt;=35,"26-35",
A252&lt;=45,"36-45",
A252&lt;=59,"46-59",
TRUE,"60+")</f>
        <v>36-45</v>
      </c>
      <c r="BX252" t="b">
        <f t="shared" si="27"/>
        <v>1</v>
      </c>
      <c r="BY252" t="b">
        <f t="shared" si="28"/>
        <v>1</v>
      </c>
      <c r="BZ252" t="b">
        <f t="shared" si="31"/>
        <v>1</v>
      </c>
      <c r="CA252">
        <f>IF(tblemployee[[#This Row],[Attrition]]="Yes",1,0)</f>
        <v>1</v>
      </c>
      <c r="CB252">
        <f>IF(tblemployee[[#This Row],[OverTime]]="Yes",1,0)</f>
        <v>0</v>
      </c>
    </row>
    <row r="253" spans="1:80" hidden="1">
      <c r="A253">
        <v>39</v>
      </c>
      <c r="B253" t="s">
        <v>43</v>
      </c>
      <c r="C253" t="s">
        <v>44</v>
      </c>
      <c r="D253">
        <v>505</v>
      </c>
      <c r="E253" t="s">
        <v>45</v>
      </c>
      <c r="F253">
        <v>2</v>
      </c>
      <c r="G253" t="str" cm="1">
        <f t="array" ref="G253">_xlfn.IFS(
F253 &lt;= 10, "Near",
F253 &lt;= 20, "Far",
TRUE, "Very Far")</f>
        <v>Near</v>
      </c>
      <c r="H253">
        <v>4</v>
      </c>
      <c r="I253" t="str">
        <f>_xlfn.XLOOKUP(H253,Lookup!C:C,Lookup!D:D)</f>
        <v>Master</v>
      </c>
      <c r="J253" t="s">
        <v>60</v>
      </c>
      <c r="K253">
        <v>1</v>
      </c>
      <c r="L253">
        <v>343</v>
      </c>
      <c r="M253">
        <v>3</v>
      </c>
      <c r="N253" t="str">
        <f>_xlfn.XLOOKUP(M253,Lookup!E:E,Lookup!F:F)</f>
        <v>High</v>
      </c>
      <c r="O253" t="s">
        <v>39</v>
      </c>
      <c r="P253">
        <v>64</v>
      </c>
      <c r="Q253">
        <v>3</v>
      </c>
      <c r="R253" t="str">
        <f>_xlfn.XLOOKUP(Q253,Lookup!G:G,Lookup!H:H)</f>
        <v>High</v>
      </c>
      <c r="S253">
        <v>3</v>
      </c>
      <c r="T253" s="7" t="str">
        <f>_xlfn.XLOOKUP(S253,Lookup!A:A,Lookup!B:B)</f>
        <v>Senior</v>
      </c>
      <c r="U253" t="s">
        <v>54</v>
      </c>
      <c r="V253">
        <v>3</v>
      </c>
      <c r="W253" t="str">
        <f>_xlfn.XLOOKUP(V253,Lookup!I:I,Lookup!J:J)</f>
        <v>High</v>
      </c>
      <c r="X253" t="s">
        <v>41</v>
      </c>
      <c r="Y253">
        <v>10938</v>
      </c>
      <c r="Z253" t="str" cm="1">
        <f t="array" ref="Z253">_xlfn.IFS(Y253&lt;3000,"Low",Y253&lt;7000,"Medium",TRUE,"High")</f>
        <v>High</v>
      </c>
      <c r="AA253">
        <v>6420</v>
      </c>
      <c r="AB253">
        <v>0</v>
      </c>
      <c r="AC253" t="s">
        <v>42</v>
      </c>
      <c r="AD253" t="s">
        <v>43</v>
      </c>
      <c r="AE253">
        <v>25</v>
      </c>
      <c r="AF253">
        <v>4</v>
      </c>
      <c r="AG253" t="str">
        <f>_xlfn.XLOOKUP(AF253,Lookup!K:K,Lookup!L:L)</f>
        <v>Exceed Expect</v>
      </c>
      <c r="AH253">
        <v>4</v>
      </c>
      <c r="AI253" t="str">
        <f>LOOKUP(AH253,Lookup!M:M,Lookup!N:N)</f>
        <v>Very High</v>
      </c>
      <c r="AJ253">
        <v>80</v>
      </c>
      <c r="AK253">
        <v>0</v>
      </c>
      <c r="AL253" t="str">
        <f>_xlfn.XLOOKUP(AK253,Lookup!O:O,Lookup!P:P)</f>
        <v>None</v>
      </c>
      <c r="AM253">
        <v>20</v>
      </c>
      <c r="AN253" t="str" cm="1">
        <f t="array" ref="AN253">_xlfn.IFS(
AM253&lt;=5,"0-5",
AM253&lt;=10,"6-10",
AM253&lt;=20,"11-20",
TRUE,"20+")</f>
        <v>11-20</v>
      </c>
      <c r="AO253">
        <v>1</v>
      </c>
      <c r="AP253">
        <v>3</v>
      </c>
      <c r="AQ253" t="str">
        <f>_xlfn.XLOOKUP(AP253,Lookup!Q:Q,Lookup!R:R)</f>
        <v>Better</v>
      </c>
      <c r="AR253">
        <v>19</v>
      </c>
      <c r="AS253" t="str" cm="1">
        <f t="array" ref="AS253">_xlfn.IFS(
AR253 &lt;=1,"New Employee",
AR253 &lt;=3, "Early Career",
AR253 &lt;=7, "Experienced",
TRUE, "Veteran")</f>
        <v>Veteran</v>
      </c>
      <c r="AT253">
        <v>6</v>
      </c>
      <c r="AU253">
        <v>11</v>
      </c>
      <c r="AV253" t="str" cm="1">
        <f t="array" ref="AV253">_xlfn.IFS(
AU253=0,"Recently Promoted",
AU253&lt;=3, "Normal",
TRUE, "Long Time No Promotion")</f>
        <v>Long Time No Promotion</v>
      </c>
      <c r="AW253">
        <v>8</v>
      </c>
      <c r="AX253">
        <f>IF(COUNTIF(L253:$L$1471,L253)&gt;1,1,0)</f>
        <v>0</v>
      </c>
      <c r="BA253">
        <f t="shared" si="29"/>
        <v>0</v>
      </c>
      <c r="BC253">
        <f t="shared" si="30"/>
        <v>0</v>
      </c>
      <c r="BE253">
        <f t="shared" si="24"/>
        <v>0</v>
      </c>
      <c r="BG253">
        <f t="shared" si="25"/>
        <v>0</v>
      </c>
      <c r="BI253">
        <f t="shared" si="26"/>
        <v>0</v>
      </c>
      <c r="BR253" t="str" cm="1">
        <f t="array" ref="BR253">_xlfn.IFS(
A253&lt;=25,"18-25",
A253&lt;=35,"26-35",
A253&lt;=45,"36-45",
A253&lt;=59,"46-59",
TRUE,"60+")</f>
        <v>36-45</v>
      </c>
      <c r="BX253" t="b">
        <f t="shared" si="27"/>
        <v>1</v>
      </c>
      <c r="BY253" t="b">
        <f t="shared" si="28"/>
        <v>1</v>
      </c>
      <c r="BZ253" t="b">
        <f t="shared" si="31"/>
        <v>1</v>
      </c>
      <c r="CA253">
        <f>IF(tblemployee[[#This Row],[Attrition]]="Yes",1,0)</f>
        <v>0</v>
      </c>
      <c r="CB253">
        <f>IF(tblemployee[[#This Row],[OverTime]]="Yes",1,0)</f>
        <v>0</v>
      </c>
    </row>
    <row r="254" spans="1:80" hidden="1">
      <c r="A254">
        <v>29</v>
      </c>
      <c r="B254" t="s">
        <v>43</v>
      </c>
      <c r="C254" t="s">
        <v>36</v>
      </c>
      <c r="D254">
        <v>665</v>
      </c>
      <c r="E254" t="s">
        <v>45</v>
      </c>
      <c r="F254">
        <v>15</v>
      </c>
      <c r="G254" t="str" cm="1">
        <f t="array" ref="G254">_xlfn.IFS(
F254 &lt;= 10, "Near",
F254 &lt;= 20, "Far",
TRUE, "Very Far")</f>
        <v>Far</v>
      </c>
      <c r="H254">
        <v>3</v>
      </c>
      <c r="I254" t="str">
        <f>_xlfn.XLOOKUP(H254,Lookup!C:C,Lookup!D:D)</f>
        <v>Bachelor</v>
      </c>
      <c r="J254" t="s">
        <v>38</v>
      </c>
      <c r="K254">
        <v>1</v>
      </c>
      <c r="L254">
        <v>346</v>
      </c>
      <c r="M254">
        <v>3</v>
      </c>
      <c r="N254" t="str">
        <f>_xlfn.XLOOKUP(M254,Lookup!E:E,Lookup!F:F)</f>
        <v>High</v>
      </c>
      <c r="O254" t="s">
        <v>46</v>
      </c>
      <c r="P254">
        <v>60</v>
      </c>
      <c r="Q254">
        <v>3</v>
      </c>
      <c r="R254" t="str">
        <f>_xlfn.XLOOKUP(Q254,Lookup!G:G,Lookup!H:H)</f>
        <v>High</v>
      </c>
      <c r="S254">
        <v>1</v>
      </c>
      <c r="T254" s="7" t="str">
        <f>_xlfn.XLOOKUP(S254,Lookup!A:A,Lookup!B:B)</f>
        <v>Entry Level</v>
      </c>
      <c r="U254" t="s">
        <v>47</v>
      </c>
      <c r="V254">
        <v>4</v>
      </c>
      <c r="W254" t="str">
        <f>_xlfn.XLOOKUP(V254,Lookup!I:I,Lookup!J:J)</f>
        <v>Very High</v>
      </c>
      <c r="X254" t="s">
        <v>41</v>
      </c>
      <c r="Y254">
        <v>2340</v>
      </c>
      <c r="Z254" t="str" cm="1">
        <f t="array" ref="Z254">_xlfn.IFS(Y254&lt;3000,"Low",Y254&lt;7000,"Medium",TRUE,"High")</f>
        <v>Low</v>
      </c>
      <c r="AA254">
        <v>22673</v>
      </c>
      <c r="AB254">
        <v>1</v>
      </c>
      <c r="AC254" t="s">
        <v>42</v>
      </c>
      <c r="AD254" t="s">
        <v>43</v>
      </c>
      <c r="AE254">
        <v>19</v>
      </c>
      <c r="AF254">
        <v>3</v>
      </c>
      <c r="AG254" t="str">
        <f>_xlfn.XLOOKUP(AF254,Lookup!K:K,Lookup!L:L)</f>
        <v>Meet Expect</v>
      </c>
      <c r="AH254">
        <v>1</v>
      </c>
      <c r="AI254" t="str">
        <f>LOOKUP(AH254,Lookup!M:M,Lookup!N:N)</f>
        <v>Low</v>
      </c>
      <c r="AJ254">
        <v>80</v>
      </c>
      <c r="AK254">
        <v>0</v>
      </c>
      <c r="AL254" t="str">
        <f>_xlfn.XLOOKUP(AK254,Lookup!O:O,Lookup!P:P)</f>
        <v>None</v>
      </c>
      <c r="AM254">
        <v>6</v>
      </c>
      <c r="AN254" t="str" cm="1">
        <f t="array" ref="AN254">_xlfn.IFS(
AM254&lt;=5,"0-5",
AM254&lt;=10,"6-10",
AM254&lt;=20,"11-20",
TRUE,"20+")</f>
        <v>6-10</v>
      </c>
      <c r="AO254">
        <v>1</v>
      </c>
      <c r="AP254">
        <v>3</v>
      </c>
      <c r="AQ254" t="str">
        <f>_xlfn.XLOOKUP(AP254,Lookup!Q:Q,Lookup!R:R)</f>
        <v>Better</v>
      </c>
      <c r="AR254">
        <v>6</v>
      </c>
      <c r="AS254" t="str" cm="1">
        <f t="array" ref="AS254">_xlfn.IFS(
AR254 &lt;=1,"New Employee",
AR254 &lt;=3, "Early Career",
AR254 &lt;=7, "Experienced",
TRUE, "Veteran")</f>
        <v>Experienced</v>
      </c>
      <c r="AT254">
        <v>5</v>
      </c>
      <c r="AU254">
        <v>1</v>
      </c>
      <c r="AV254" t="str" cm="1">
        <f t="array" ref="AV254">_xlfn.IFS(
AU254=0,"Recently Promoted",
AU254&lt;=3, "Normal",
TRUE, "Long Time No Promotion")</f>
        <v>Normal</v>
      </c>
      <c r="AW254">
        <v>5</v>
      </c>
      <c r="AX254">
        <f>IF(COUNTIF(L254:$L$1471,L254)&gt;1,1,0)</f>
        <v>0</v>
      </c>
      <c r="BA254">
        <f t="shared" si="29"/>
        <v>0</v>
      </c>
      <c r="BC254">
        <f t="shared" si="30"/>
        <v>0</v>
      </c>
      <c r="BE254">
        <f t="shared" si="24"/>
        <v>0</v>
      </c>
      <c r="BG254">
        <f t="shared" si="25"/>
        <v>0</v>
      </c>
      <c r="BI254">
        <f t="shared" si="26"/>
        <v>0</v>
      </c>
      <c r="BR254" t="str" cm="1">
        <f t="array" ref="BR254">_xlfn.IFS(
A254&lt;=25,"18-25",
A254&lt;=35,"26-35",
A254&lt;=45,"36-45",
A254&lt;=59,"46-59",
TRUE,"60+")</f>
        <v>26-35</v>
      </c>
      <c r="BX254" t="b">
        <f t="shared" si="27"/>
        <v>1</v>
      </c>
      <c r="BY254" t="b">
        <f t="shared" si="28"/>
        <v>1</v>
      </c>
      <c r="BZ254" t="b">
        <f t="shared" si="31"/>
        <v>1</v>
      </c>
      <c r="CA254">
        <f>IF(tblemployee[[#This Row],[Attrition]]="Yes",1,0)</f>
        <v>0</v>
      </c>
      <c r="CB254">
        <f>IF(tblemployee[[#This Row],[OverTime]]="Yes",1,0)</f>
        <v>0</v>
      </c>
    </row>
    <row r="255" spans="1:80" hidden="1">
      <c r="A255">
        <v>42</v>
      </c>
      <c r="B255" t="s">
        <v>43</v>
      </c>
      <c r="C255" t="s">
        <v>36</v>
      </c>
      <c r="D255">
        <v>916</v>
      </c>
      <c r="E255" t="s">
        <v>45</v>
      </c>
      <c r="F255">
        <v>17</v>
      </c>
      <c r="G255" t="str" cm="1">
        <f t="array" ref="G255">_xlfn.IFS(
F255 &lt;= 10, "Near",
F255 &lt;= 20, "Far",
TRUE, "Very Far")</f>
        <v>Far</v>
      </c>
      <c r="H255">
        <v>2</v>
      </c>
      <c r="I255" t="str">
        <f>_xlfn.XLOOKUP(H255,Lookup!C:C,Lookup!D:D)</f>
        <v>College</v>
      </c>
      <c r="J255" t="s">
        <v>38</v>
      </c>
      <c r="K255">
        <v>1</v>
      </c>
      <c r="L255">
        <v>347</v>
      </c>
      <c r="M255">
        <v>4</v>
      </c>
      <c r="N255" t="str">
        <f>_xlfn.XLOOKUP(M255,Lookup!E:E,Lookup!F:F)</f>
        <v>Very High</v>
      </c>
      <c r="O255" t="s">
        <v>39</v>
      </c>
      <c r="P255">
        <v>82</v>
      </c>
      <c r="Q255">
        <v>4</v>
      </c>
      <c r="R255" t="str">
        <f>_xlfn.XLOOKUP(Q255,Lookup!G:G,Lookup!H:H)</f>
        <v>Very High</v>
      </c>
      <c r="S255">
        <v>2</v>
      </c>
      <c r="T255" s="7" t="str">
        <f>_xlfn.XLOOKUP(S255,Lookup!A:A,Lookup!B:B)</f>
        <v>Junior</v>
      </c>
      <c r="U255" t="s">
        <v>47</v>
      </c>
      <c r="V255">
        <v>1</v>
      </c>
      <c r="W255" t="str">
        <f>_xlfn.XLOOKUP(V255,Lookup!I:I,Lookup!J:J)</f>
        <v>Low</v>
      </c>
      <c r="X255" t="s">
        <v>41</v>
      </c>
      <c r="Y255">
        <v>6545</v>
      </c>
      <c r="Z255" t="str" cm="1">
        <f t="array" ref="Z255">_xlfn.IFS(Y255&lt;3000,"Low",Y255&lt;7000,"Medium",TRUE,"High")</f>
        <v>Medium</v>
      </c>
      <c r="AA255">
        <v>23016</v>
      </c>
      <c r="AB255">
        <v>3</v>
      </c>
      <c r="AC255" t="s">
        <v>42</v>
      </c>
      <c r="AD255" t="s">
        <v>35</v>
      </c>
      <c r="AE255">
        <v>13</v>
      </c>
      <c r="AF255">
        <v>3</v>
      </c>
      <c r="AG255" t="str">
        <f>_xlfn.XLOOKUP(AF255,Lookup!K:K,Lookup!L:L)</f>
        <v>Meet Expect</v>
      </c>
      <c r="AH255">
        <v>3</v>
      </c>
      <c r="AI255" t="str">
        <f>LOOKUP(AH255,Lookup!M:M,Lookup!N:N)</f>
        <v>High</v>
      </c>
      <c r="AJ255">
        <v>80</v>
      </c>
      <c r="AK255">
        <v>0</v>
      </c>
      <c r="AL255" t="str">
        <f>_xlfn.XLOOKUP(AK255,Lookup!O:O,Lookup!P:P)</f>
        <v>None</v>
      </c>
      <c r="AM255">
        <v>10</v>
      </c>
      <c r="AN255" t="str" cm="1">
        <f t="array" ref="AN255">_xlfn.IFS(
AM255&lt;=5,"0-5",
AM255&lt;=10,"6-10",
AM255&lt;=20,"11-20",
TRUE,"20+")</f>
        <v>6-10</v>
      </c>
      <c r="AO255">
        <v>1</v>
      </c>
      <c r="AP255">
        <v>3</v>
      </c>
      <c r="AQ255" t="str">
        <f>_xlfn.XLOOKUP(AP255,Lookup!Q:Q,Lookup!R:R)</f>
        <v>Better</v>
      </c>
      <c r="AR255">
        <v>3</v>
      </c>
      <c r="AS255" t="str" cm="1">
        <f t="array" ref="AS255">_xlfn.IFS(
AR255 &lt;=1,"New Employee",
AR255 &lt;=3, "Early Career",
AR255 &lt;=7, "Experienced",
TRUE, "Veteran")</f>
        <v>Early Career</v>
      </c>
      <c r="AT255">
        <v>2</v>
      </c>
      <c r="AU255">
        <v>0</v>
      </c>
      <c r="AV255" t="str" cm="1">
        <f t="array" ref="AV255">_xlfn.IFS(
AU255=0,"Recently Promoted",
AU255&lt;=3, "Normal",
TRUE, "Long Time No Promotion")</f>
        <v>Recently Promoted</v>
      </c>
      <c r="AW255">
        <v>2</v>
      </c>
      <c r="AX255">
        <f>IF(COUNTIF(L255:$L$1471,L255)&gt;1,1,0)</f>
        <v>0</v>
      </c>
      <c r="BA255">
        <f t="shared" si="29"/>
        <v>0</v>
      </c>
      <c r="BC255">
        <f t="shared" si="30"/>
        <v>0</v>
      </c>
      <c r="BE255">
        <f t="shared" si="24"/>
        <v>0</v>
      </c>
      <c r="BG255">
        <f t="shared" si="25"/>
        <v>0</v>
      </c>
      <c r="BI255">
        <f t="shared" si="26"/>
        <v>0</v>
      </c>
      <c r="BR255" t="str" cm="1">
        <f t="array" ref="BR255">_xlfn.IFS(
A255&lt;=25,"18-25",
A255&lt;=35,"26-35",
A255&lt;=45,"36-45",
A255&lt;=59,"46-59",
TRUE,"60+")</f>
        <v>36-45</v>
      </c>
      <c r="BX255" t="b">
        <f t="shared" si="27"/>
        <v>1</v>
      </c>
      <c r="BY255" t="b">
        <f t="shared" si="28"/>
        <v>1</v>
      </c>
      <c r="BZ255" t="b">
        <f t="shared" si="31"/>
        <v>1</v>
      </c>
      <c r="CA255">
        <f>IF(tblemployee[[#This Row],[Attrition]]="Yes",1,0)</f>
        <v>0</v>
      </c>
      <c r="CB255">
        <f>IF(tblemployee[[#This Row],[OverTime]]="Yes",1,0)</f>
        <v>1</v>
      </c>
    </row>
    <row r="256" spans="1:80" hidden="1">
      <c r="A256">
        <v>29</v>
      </c>
      <c r="B256" t="s">
        <v>43</v>
      </c>
      <c r="C256" t="s">
        <v>36</v>
      </c>
      <c r="D256">
        <v>1247</v>
      </c>
      <c r="E256" t="s">
        <v>37</v>
      </c>
      <c r="F256">
        <v>20</v>
      </c>
      <c r="G256" t="str" cm="1">
        <f t="array" ref="G256">_xlfn.IFS(
F256 &lt;= 10, "Near",
F256 &lt;= 20, "Far",
TRUE, "Very Far")</f>
        <v>Far</v>
      </c>
      <c r="H256">
        <v>2</v>
      </c>
      <c r="I256" t="str">
        <f>_xlfn.XLOOKUP(H256,Lookup!C:C,Lookup!D:D)</f>
        <v>College</v>
      </c>
      <c r="J256" t="s">
        <v>59</v>
      </c>
      <c r="K256">
        <v>1</v>
      </c>
      <c r="L256">
        <v>349</v>
      </c>
      <c r="M256">
        <v>4</v>
      </c>
      <c r="N256" t="str">
        <f>_xlfn.XLOOKUP(M256,Lookup!E:E,Lookup!F:F)</f>
        <v>Very High</v>
      </c>
      <c r="O256" t="s">
        <v>46</v>
      </c>
      <c r="P256">
        <v>45</v>
      </c>
      <c r="Q256">
        <v>3</v>
      </c>
      <c r="R256" t="str">
        <f>_xlfn.XLOOKUP(Q256,Lookup!G:G,Lookup!H:H)</f>
        <v>High</v>
      </c>
      <c r="S256">
        <v>2</v>
      </c>
      <c r="T256" s="7" t="str">
        <f>_xlfn.XLOOKUP(S256,Lookup!A:A,Lookup!B:B)</f>
        <v>Junior</v>
      </c>
      <c r="U256" t="s">
        <v>40</v>
      </c>
      <c r="V256">
        <v>4</v>
      </c>
      <c r="W256" t="str">
        <f>_xlfn.XLOOKUP(V256,Lookup!I:I,Lookup!J:J)</f>
        <v>Very High</v>
      </c>
      <c r="X256" t="s">
        <v>52</v>
      </c>
      <c r="Y256">
        <v>6931</v>
      </c>
      <c r="Z256" t="str" cm="1">
        <f t="array" ref="Z256">_xlfn.IFS(Y256&lt;3000,"Low",Y256&lt;7000,"Medium",TRUE,"High")</f>
        <v>Medium</v>
      </c>
      <c r="AA256">
        <v>10732</v>
      </c>
      <c r="AB256">
        <v>2</v>
      </c>
      <c r="AC256" t="s">
        <v>42</v>
      </c>
      <c r="AD256" t="s">
        <v>43</v>
      </c>
      <c r="AE256">
        <v>14</v>
      </c>
      <c r="AF256">
        <v>3</v>
      </c>
      <c r="AG256" t="str">
        <f>_xlfn.XLOOKUP(AF256,Lookup!K:K,Lookup!L:L)</f>
        <v>Meet Expect</v>
      </c>
      <c r="AH256">
        <v>4</v>
      </c>
      <c r="AI256" t="str">
        <f>LOOKUP(AH256,Lookup!M:M,Lookup!N:N)</f>
        <v>Very High</v>
      </c>
      <c r="AJ256">
        <v>80</v>
      </c>
      <c r="AK256">
        <v>1</v>
      </c>
      <c r="AL256" t="str">
        <f>_xlfn.XLOOKUP(AK256,Lookup!O:O,Lookup!P:P)</f>
        <v>Basic</v>
      </c>
      <c r="AM256">
        <v>10</v>
      </c>
      <c r="AN256" t="str" cm="1">
        <f t="array" ref="AN256">_xlfn.IFS(
AM256&lt;=5,"0-5",
AM256&lt;=10,"6-10",
AM256&lt;=20,"11-20",
TRUE,"20+")</f>
        <v>6-10</v>
      </c>
      <c r="AO256">
        <v>2</v>
      </c>
      <c r="AP256">
        <v>3</v>
      </c>
      <c r="AQ256" t="str">
        <f>_xlfn.XLOOKUP(AP256,Lookup!Q:Q,Lookup!R:R)</f>
        <v>Better</v>
      </c>
      <c r="AR256">
        <v>3</v>
      </c>
      <c r="AS256" t="str" cm="1">
        <f t="array" ref="AS256">_xlfn.IFS(
AR256 &lt;=1,"New Employee",
AR256 &lt;=3, "Early Career",
AR256 &lt;=7, "Experienced",
TRUE, "Veteran")</f>
        <v>Early Career</v>
      </c>
      <c r="AT256">
        <v>2</v>
      </c>
      <c r="AU256">
        <v>0</v>
      </c>
      <c r="AV256" t="str" cm="1">
        <f t="array" ref="AV256">_xlfn.IFS(
AU256=0,"Recently Promoted",
AU256&lt;=3, "Normal",
TRUE, "Long Time No Promotion")</f>
        <v>Recently Promoted</v>
      </c>
      <c r="AW256">
        <v>2</v>
      </c>
      <c r="AX256">
        <f>IF(COUNTIF(L256:$L$1471,L256)&gt;1,1,0)</f>
        <v>0</v>
      </c>
      <c r="BA256">
        <f t="shared" si="29"/>
        <v>0</v>
      </c>
      <c r="BC256">
        <f t="shared" si="30"/>
        <v>0</v>
      </c>
      <c r="BE256">
        <f t="shared" si="24"/>
        <v>0</v>
      </c>
      <c r="BG256">
        <f t="shared" si="25"/>
        <v>0</v>
      </c>
      <c r="BI256">
        <f t="shared" si="26"/>
        <v>0</v>
      </c>
      <c r="BR256" t="str" cm="1">
        <f t="array" ref="BR256">_xlfn.IFS(
A256&lt;=25,"18-25",
A256&lt;=35,"26-35",
A256&lt;=45,"36-45",
A256&lt;=59,"46-59",
TRUE,"60+")</f>
        <v>26-35</v>
      </c>
      <c r="BX256" t="b">
        <f t="shared" si="27"/>
        <v>1</v>
      </c>
      <c r="BY256" t="b">
        <f t="shared" si="28"/>
        <v>1</v>
      </c>
      <c r="BZ256" t="b">
        <f t="shared" si="31"/>
        <v>1</v>
      </c>
      <c r="CA256">
        <f>IF(tblemployee[[#This Row],[Attrition]]="Yes",1,0)</f>
        <v>0</v>
      </c>
      <c r="CB256">
        <f>IF(tblemployee[[#This Row],[OverTime]]="Yes",1,0)</f>
        <v>0</v>
      </c>
    </row>
    <row r="257" spans="1:80" hidden="1">
      <c r="A257">
        <v>25</v>
      </c>
      <c r="B257" t="s">
        <v>43</v>
      </c>
      <c r="C257" t="s">
        <v>36</v>
      </c>
      <c r="D257">
        <v>685</v>
      </c>
      <c r="E257" t="s">
        <v>45</v>
      </c>
      <c r="F257">
        <v>1</v>
      </c>
      <c r="G257" t="str" cm="1">
        <f t="array" ref="G257">_xlfn.IFS(
F257 &lt;= 10, "Near",
F257 &lt;= 20, "Far",
TRUE, "Very Far")</f>
        <v>Near</v>
      </c>
      <c r="H257">
        <v>3</v>
      </c>
      <c r="I257" t="str">
        <f>_xlfn.XLOOKUP(H257,Lookup!C:C,Lookup!D:D)</f>
        <v>Bachelor</v>
      </c>
      <c r="J257" t="s">
        <v>38</v>
      </c>
      <c r="K257">
        <v>1</v>
      </c>
      <c r="L257">
        <v>350</v>
      </c>
      <c r="M257">
        <v>1</v>
      </c>
      <c r="N257" t="str">
        <f>_xlfn.XLOOKUP(M257,Lookup!E:E,Lookup!F:F)</f>
        <v>Low</v>
      </c>
      <c r="O257" t="s">
        <v>39</v>
      </c>
      <c r="P257">
        <v>62</v>
      </c>
      <c r="Q257">
        <v>3</v>
      </c>
      <c r="R257" t="str">
        <f>_xlfn.XLOOKUP(Q257,Lookup!G:G,Lookup!H:H)</f>
        <v>High</v>
      </c>
      <c r="S257">
        <v>2</v>
      </c>
      <c r="T257" s="7" t="str">
        <f>_xlfn.XLOOKUP(S257,Lookup!A:A,Lookup!B:B)</f>
        <v>Junior</v>
      </c>
      <c r="U257" t="s">
        <v>53</v>
      </c>
      <c r="V257">
        <v>3</v>
      </c>
      <c r="W257" t="str">
        <f>_xlfn.XLOOKUP(V257,Lookup!I:I,Lookup!J:J)</f>
        <v>High</v>
      </c>
      <c r="X257" t="s">
        <v>48</v>
      </c>
      <c r="Y257">
        <v>4898</v>
      </c>
      <c r="Z257" t="str" cm="1">
        <f t="array" ref="Z257">_xlfn.IFS(Y257&lt;3000,"Low",Y257&lt;7000,"Medium",TRUE,"High")</f>
        <v>Medium</v>
      </c>
      <c r="AA257">
        <v>7505</v>
      </c>
      <c r="AB257">
        <v>0</v>
      </c>
      <c r="AC257" t="s">
        <v>42</v>
      </c>
      <c r="AD257" t="s">
        <v>43</v>
      </c>
      <c r="AE257">
        <v>12</v>
      </c>
      <c r="AF257">
        <v>3</v>
      </c>
      <c r="AG257" t="str">
        <f>_xlfn.XLOOKUP(AF257,Lookup!K:K,Lookup!L:L)</f>
        <v>Meet Expect</v>
      </c>
      <c r="AH257">
        <v>4</v>
      </c>
      <c r="AI257" t="str">
        <f>LOOKUP(AH257,Lookup!M:M,Lookup!N:N)</f>
        <v>Very High</v>
      </c>
      <c r="AJ257">
        <v>80</v>
      </c>
      <c r="AK257">
        <v>2</v>
      </c>
      <c r="AL257" t="str">
        <f>_xlfn.XLOOKUP(AK257,Lookup!O:O,Lookup!P:P)</f>
        <v>Medium</v>
      </c>
      <c r="AM257">
        <v>5</v>
      </c>
      <c r="AN257" t="str" cm="1">
        <f t="array" ref="AN257">_xlfn.IFS(
AM257&lt;=5,"0-5",
AM257&lt;=10,"6-10",
AM257&lt;=20,"11-20",
TRUE,"20+")</f>
        <v>0-5</v>
      </c>
      <c r="AO257">
        <v>3</v>
      </c>
      <c r="AP257">
        <v>3</v>
      </c>
      <c r="AQ257" t="str">
        <f>_xlfn.XLOOKUP(AP257,Lookup!Q:Q,Lookup!R:R)</f>
        <v>Better</v>
      </c>
      <c r="AR257">
        <v>4</v>
      </c>
      <c r="AS257" t="str" cm="1">
        <f t="array" ref="AS257">_xlfn.IFS(
AR257 &lt;=1,"New Employee",
AR257 &lt;=3, "Early Career",
AR257 &lt;=7, "Experienced",
TRUE, "Veteran")</f>
        <v>Experienced</v>
      </c>
      <c r="AT257">
        <v>2</v>
      </c>
      <c r="AU257">
        <v>1</v>
      </c>
      <c r="AV257" t="str" cm="1">
        <f t="array" ref="AV257">_xlfn.IFS(
AU257=0,"Recently Promoted",
AU257&lt;=3, "Normal",
TRUE, "Long Time No Promotion")</f>
        <v>Normal</v>
      </c>
      <c r="AW257">
        <v>2</v>
      </c>
      <c r="AX257">
        <f>IF(COUNTIF(L257:$L$1471,L257)&gt;1,1,0)</f>
        <v>0</v>
      </c>
      <c r="BA257">
        <f t="shared" si="29"/>
        <v>0</v>
      </c>
      <c r="BC257">
        <f t="shared" si="30"/>
        <v>0</v>
      </c>
      <c r="BE257">
        <f t="shared" si="24"/>
        <v>0</v>
      </c>
      <c r="BG257">
        <f t="shared" si="25"/>
        <v>0</v>
      </c>
      <c r="BI257">
        <f t="shared" si="26"/>
        <v>0</v>
      </c>
      <c r="BR257" t="str" cm="1">
        <f t="array" ref="BR257">_xlfn.IFS(
A257&lt;=25,"18-25",
A257&lt;=35,"26-35",
A257&lt;=45,"36-45",
A257&lt;=59,"46-59",
TRUE,"60+")</f>
        <v>18-25</v>
      </c>
      <c r="BX257" t="b">
        <f t="shared" si="27"/>
        <v>1</v>
      </c>
      <c r="BY257" t="b">
        <f t="shared" si="28"/>
        <v>1</v>
      </c>
      <c r="BZ257" t="b">
        <f t="shared" si="31"/>
        <v>1</v>
      </c>
      <c r="CA257">
        <f>IF(tblemployee[[#This Row],[Attrition]]="Yes",1,0)</f>
        <v>0</v>
      </c>
      <c r="CB257">
        <f>IF(tblemployee[[#This Row],[OverTime]]="Yes",1,0)</f>
        <v>0</v>
      </c>
    </row>
    <row r="258" spans="1:80" hidden="1">
      <c r="A258">
        <v>42</v>
      </c>
      <c r="B258" t="s">
        <v>43</v>
      </c>
      <c r="C258" t="s">
        <v>36</v>
      </c>
      <c r="D258">
        <v>269</v>
      </c>
      <c r="E258" t="s">
        <v>45</v>
      </c>
      <c r="F258">
        <v>2</v>
      </c>
      <c r="G258" t="str" cm="1">
        <f t="array" ref="G258">_xlfn.IFS(
F258 &lt;= 10, "Near",
F258 &lt;= 20, "Far",
TRUE, "Very Far")</f>
        <v>Near</v>
      </c>
      <c r="H258">
        <v>3</v>
      </c>
      <c r="I258" t="str">
        <f>_xlfn.XLOOKUP(H258,Lookup!C:C,Lookup!D:D)</f>
        <v>Bachelor</v>
      </c>
      <c r="J258" t="s">
        <v>51</v>
      </c>
      <c r="K258">
        <v>1</v>
      </c>
      <c r="L258">
        <v>351</v>
      </c>
      <c r="M258">
        <v>4</v>
      </c>
      <c r="N258" t="str">
        <f>_xlfn.XLOOKUP(M258,Lookup!E:E,Lookup!F:F)</f>
        <v>Very High</v>
      </c>
      <c r="O258" t="s">
        <v>39</v>
      </c>
      <c r="P258">
        <v>56</v>
      </c>
      <c r="Q258">
        <v>2</v>
      </c>
      <c r="R258" t="str">
        <f>_xlfn.XLOOKUP(Q258,Lookup!G:G,Lookup!H:H)</f>
        <v>Medium</v>
      </c>
      <c r="S258">
        <v>1</v>
      </c>
      <c r="T258" s="7" t="str">
        <f>_xlfn.XLOOKUP(S258,Lookup!A:A,Lookup!B:B)</f>
        <v>Entry Level</v>
      </c>
      <c r="U258" t="s">
        <v>50</v>
      </c>
      <c r="V258">
        <v>1</v>
      </c>
      <c r="W258" t="str">
        <f>_xlfn.XLOOKUP(V258,Lookup!I:I,Lookup!J:J)</f>
        <v>Low</v>
      </c>
      <c r="X258" t="s">
        <v>52</v>
      </c>
      <c r="Y258">
        <v>2593</v>
      </c>
      <c r="Z258" t="str" cm="1">
        <f t="array" ref="Z258">_xlfn.IFS(Y258&lt;3000,"Low",Y258&lt;7000,"Medium",TRUE,"High")</f>
        <v>Low</v>
      </c>
      <c r="AA258">
        <v>8007</v>
      </c>
      <c r="AB258">
        <v>0</v>
      </c>
      <c r="AC258" t="s">
        <v>42</v>
      </c>
      <c r="AD258" t="s">
        <v>35</v>
      </c>
      <c r="AE258">
        <v>11</v>
      </c>
      <c r="AF258">
        <v>3</v>
      </c>
      <c r="AG258" t="str">
        <f>_xlfn.XLOOKUP(AF258,Lookup!K:K,Lookup!L:L)</f>
        <v>Meet Expect</v>
      </c>
      <c r="AH258">
        <v>3</v>
      </c>
      <c r="AI258" t="str">
        <f>LOOKUP(AH258,Lookup!M:M,Lookup!N:N)</f>
        <v>High</v>
      </c>
      <c r="AJ258">
        <v>80</v>
      </c>
      <c r="AK258">
        <v>1</v>
      </c>
      <c r="AL258" t="str">
        <f>_xlfn.XLOOKUP(AK258,Lookup!O:O,Lookup!P:P)</f>
        <v>Basic</v>
      </c>
      <c r="AM258">
        <v>10</v>
      </c>
      <c r="AN258" t="str" cm="1">
        <f t="array" ref="AN258">_xlfn.IFS(
AM258&lt;=5,"0-5",
AM258&lt;=10,"6-10",
AM258&lt;=20,"11-20",
TRUE,"20+")</f>
        <v>6-10</v>
      </c>
      <c r="AO258">
        <v>4</v>
      </c>
      <c r="AP258">
        <v>3</v>
      </c>
      <c r="AQ258" t="str">
        <f>_xlfn.XLOOKUP(AP258,Lookup!Q:Q,Lookup!R:R)</f>
        <v>Better</v>
      </c>
      <c r="AR258">
        <v>9</v>
      </c>
      <c r="AS258" t="str" cm="1">
        <f t="array" ref="AS258">_xlfn.IFS(
AR258 &lt;=1,"New Employee",
AR258 &lt;=3, "Early Career",
AR258 &lt;=7, "Experienced",
TRUE, "Veteran")</f>
        <v>Veteran</v>
      </c>
      <c r="AT258">
        <v>6</v>
      </c>
      <c r="AU258">
        <v>7</v>
      </c>
      <c r="AV258" t="str" cm="1">
        <f t="array" ref="AV258">_xlfn.IFS(
AU258=0,"Recently Promoted",
AU258&lt;=3, "Normal",
TRUE, "Long Time No Promotion")</f>
        <v>Long Time No Promotion</v>
      </c>
      <c r="AW258">
        <v>8</v>
      </c>
      <c r="AX258">
        <f>IF(COUNTIF(L258:$L$1471,L258)&gt;1,1,0)</f>
        <v>0</v>
      </c>
      <c r="BA258">
        <f t="shared" si="29"/>
        <v>0</v>
      </c>
      <c r="BC258">
        <f t="shared" si="30"/>
        <v>0</v>
      </c>
      <c r="BE258">
        <f t="shared" ref="BE258:BE321" si="32">IF(BD258=J258,1,0)</f>
        <v>0</v>
      </c>
      <c r="BG258">
        <f t="shared" ref="BG258:BG321" si="33">IF(BF258=E258,1,0)</f>
        <v>0</v>
      </c>
      <c r="BI258">
        <f t="shared" ref="BI258:BI321" si="34">IF(C258=BH258,1,0)</f>
        <v>0</v>
      </c>
      <c r="BR258" t="str" cm="1">
        <f t="array" ref="BR258">_xlfn.IFS(
A258&lt;=25,"18-25",
A258&lt;=35,"26-35",
A258&lt;=45,"36-45",
A258&lt;=59,"46-59",
TRUE,"60+")</f>
        <v>36-45</v>
      </c>
      <c r="BX258" t="b">
        <f t="shared" ref="BX258:BX321" si="35">AND(ISNUMBER(A258),ISNUMBER(D258),ISNUMBER(A258),ISNUMBER(F258),ISNUMBER(H258),ISNUMBER(K258),ISNUMBER(L258),ISNUMBER(M258),ISNUMBER(P258),ISNUMBER(Q258),ISNUMBER(S258),ISNUMBER(V258),ISNUMBER(Y258),ISNUMBER(AA258),ISNUMBER(AB258))</f>
        <v>1</v>
      </c>
      <c r="BY258" t="b">
        <f t="shared" ref="BY258:BY321" si="36">AND(ISNUMBER(A258),ISNUMBER(D258),ISNUMBER(A258),ISNUMBER(F258),ISNUMBER(H258),ISNUMBER(K258),ISNUMBER(L258),ISNUMBER(M258),ISNUMBER(P258),ISNUMBER(Q258),ISNUMBER(S258),ISNUMBER(V258),ISNUMBER(Y258),ISNUMBER(AA258),ISNUMBER(AB258))&gt;0</f>
        <v>1</v>
      </c>
      <c r="BZ258" t="b">
        <f t="shared" si="31"/>
        <v>1</v>
      </c>
      <c r="CA258">
        <f>IF(tblemployee[[#This Row],[Attrition]]="Yes",1,0)</f>
        <v>0</v>
      </c>
      <c r="CB258">
        <f>IF(tblemployee[[#This Row],[OverTime]]="Yes",1,0)</f>
        <v>1</v>
      </c>
    </row>
    <row r="259" spans="1:80" hidden="1">
      <c r="A259">
        <v>40</v>
      </c>
      <c r="B259" t="s">
        <v>43</v>
      </c>
      <c r="C259" t="s">
        <v>36</v>
      </c>
      <c r="D259">
        <v>1416</v>
      </c>
      <c r="E259" t="s">
        <v>45</v>
      </c>
      <c r="F259">
        <v>2</v>
      </c>
      <c r="G259" t="str" cm="1">
        <f t="array" ref="G259">_xlfn.IFS(
F259 &lt;= 10, "Near",
F259 &lt;= 20, "Far",
TRUE, "Very Far")</f>
        <v>Near</v>
      </c>
      <c r="H259">
        <v>2</v>
      </c>
      <c r="I259" t="str">
        <f>_xlfn.XLOOKUP(H259,Lookup!C:C,Lookup!D:D)</f>
        <v>College</v>
      </c>
      <c r="J259" t="s">
        <v>51</v>
      </c>
      <c r="K259">
        <v>1</v>
      </c>
      <c r="L259">
        <v>352</v>
      </c>
      <c r="M259">
        <v>1</v>
      </c>
      <c r="N259" t="str">
        <f>_xlfn.XLOOKUP(M259,Lookup!E:E,Lookup!F:F)</f>
        <v>Low</v>
      </c>
      <c r="O259" t="s">
        <v>46</v>
      </c>
      <c r="P259">
        <v>49</v>
      </c>
      <c r="Q259">
        <v>3</v>
      </c>
      <c r="R259" t="str">
        <f>_xlfn.XLOOKUP(Q259,Lookup!G:G,Lookup!H:H)</f>
        <v>High</v>
      </c>
      <c r="S259">
        <v>5</v>
      </c>
      <c r="T259" s="7" t="str">
        <f>_xlfn.XLOOKUP(S259,Lookup!A:A,Lookup!B:B)</f>
        <v>Director</v>
      </c>
      <c r="U259" t="s">
        <v>58</v>
      </c>
      <c r="V259">
        <v>3</v>
      </c>
      <c r="W259" t="str">
        <f>_xlfn.XLOOKUP(V259,Lookup!I:I,Lookup!J:J)</f>
        <v>High</v>
      </c>
      <c r="X259" t="s">
        <v>52</v>
      </c>
      <c r="Y259">
        <v>19436</v>
      </c>
      <c r="Z259" t="str" cm="1">
        <f t="array" ref="Z259">_xlfn.IFS(Y259&lt;3000,"Low",Y259&lt;7000,"Medium",TRUE,"High")</f>
        <v>High</v>
      </c>
      <c r="AA259">
        <v>5949</v>
      </c>
      <c r="AB259">
        <v>0</v>
      </c>
      <c r="AC259" t="s">
        <v>42</v>
      </c>
      <c r="AD259" t="s">
        <v>43</v>
      </c>
      <c r="AE259">
        <v>19</v>
      </c>
      <c r="AF259">
        <v>3</v>
      </c>
      <c r="AG259" t="str">
        <f>_xlfn.XLOOKUP(AF259,Lookup!K:K,Lookup!L:L)</f>
        <v>Meet Expect</v>
      </c>
      <c r="AH259">
        <v>4</v>
      </c>
      <c r="AI259" t="str">
        <f>LOOKUP(AH259,Lookup!M:M,Lookup!N:N)</f>
        <v>Very High</v>
      </c>
      <c r="AJ259">
        <v>80</v>
      </c>
      <c r="AK259">
        <v>1</v>
      </c>
      <c r="AL259" t="str">
        <f>_xlfn.XLOOKUP(AK259,Lookup!O:O,Lookup!P:P)</f>
        <v>Basic</v>
      </c>
      <c r="AM259">
        <v>22</v>
      </c>
      <c r="AN259" t="str" cm="1">
        <f t="array" ref="AN259">_xlfn.IFS(
AM259&lt;=5,"0-5",
AM259&lt;=10,"6-10",
AM259&lt;=20,"11-20",
TRUE,"20+")</f>
        <v>20+</v>
      </c>
      <c r="AO259">
        <v>5</v>
      </c>
      <c r="AP259">
        <v>3</v>
      </c>
      <c r="AQ259" t="str">
        <f>_xlfn.XLOOKUP(AP259,Lookup!Q:Q,Lookup!R:R)</f>
        <v>Better</v>
      </c>
      <c r="AR259">
        <v>21</v>
      </c>
      <c r="AS259" t="str" cm="1">
        <f t="array" ref="AS259">_xlfn.IFS(
AR259 &lt;=1,"New Employee",
AR259 &lt;=3, "Early Career",
AR259 &lt;=7, "Experienced",
TRUE, "Veteran")</f>
        <v>Veteran</v>
      </c>
      <c r="AT259">
        <v>7</v>
      </c>
      <c r="AU259">
        <v>3</v>
      </c>
      <c r="AV259" t="str" cm="1">
        <f t="array" ref="AV259">_xlfn.IFS(
AU259=0,"Recently Promoted",
AU259&lt;=3, "Normal",
TRUE, "Long Time No Promotion")</f>
        <v>Normal</v>
      </c>
      <c r="AW259">
        <v>9</v>
      </c>
      <c r="AX259">
        <f>IF(COUNTIF(L259:$L$1471,L259)&gt;1,1,0)</f>
        <v>0</v>
      </c>
      <c r="BA259">
        <f t="shared" ref="BA259:BA322" si="37">IF(AZ259=X259,1,0)</f>
        <v>0</v>
      </c>
      <c r="BC259">
        <f t="shared" ref="BC259:BC322" si="38">IF(U259=BB259,1,0)</f>
        <v>0</v>
      </c>
      <c r="BE259">
        <f t="shared" si="32"/>
        <v>0</v>
      </c>
      <c r="BG259">
        <f t="shared" si="33"/>
        <v>0</v>
      </c>
      <c r="BI259">
        <f t="shared" si="34"/>
        <v>0</v>
      </c>
      <c r="BR259" t="str" cm="1">
        <f t="array" ref="BR259">_xlfn.IFS(
A259&lt;=25,"18-25",
A259&lt;=35,"26-35",
A259&lt;=45,"36-45",
A259&lt;=59,"46-59",
TRUE,"60+")</f>
        <v>36-45</v>
      </c>
      <c r="BX259" t="b">
        <f t="shared" si="35"/>
        <v>1</v>
      </c>
      <c r="BY259" t="b">
        <f t="shared" si="36"/>
        <v>1</v>
      </c>
      <c r="BZ259" t="b">
        <f t="shared" ref="BZ259:BZ322" si="39">COUNT(AE259:AW259)&gt;0</f>
        <v>1</v>
      </c>
      <c r="CA259">
        <f>IF(tblemployee[[#This Row],[Attrition]]="Yes",1,0)</f>
        <v>0</v>
      </c>
      <c r="CB259">
        <f>IF(tblemployee[[#This Row],[OverTime]]="Yes",1,0)</f>
        <v>0</v>
      </c>
    </row>
    <row r="260" spans="1:80" hidden="1">
      <c r="A260">
        <v>51</v>
      </c>
      <c r="B260" t="s">
        <v>43</v>
      </c>
      <c r="C260" t="s">
        <v>36</v>
      </c>
      <c r="D260">
        <v>833</v>
      </c>
      <c r="E260" t="s">
        <v>45</v>
      </c>
      <c r="F260">
        <v>1</v>
      </c>
      <c r="G260" t="str" cm="1">
        <f t="array" ref="G260">_xlfn.IFS(
F260 &lt;= 10, "Near",
F260 &lt;= 20, "Far",
TRUE, "Very Far")</f>
        <v>Near</v>
      </c>
      <c r="H260">
        <v>3</v>
      </c>
      <c r="I260" t="str">
        <f>_xlfn.XLOOKUP(H260,Lookup!C:C,Lookup!D:D)</f>
        <v>Bachelor</v>
      </c>
      <c r="J260" t="s">
        <v>38</v>
      </c>
      <c r="K260">
        <v>1</v>
      </c>
      <c r="L260">
        <v>353</v>
      </c>
      <c r="M260">
        <v>3</v>
      </c>
      <c r="N260" t="str">
        <f>_xlfn.XLOOKUP(M260,Lookup!E:E,Lookup!F:F)</f>
        <v>High</v>
      </c>
      <c r="O260" t="s">
        <v>46</v>
      </c>
      <c r="P260">
        <v>96</v>
      </c>
      <c r="Q260">
        <v>3</v>
      </c>
      <c r="R260" t="str">
        <f>_xlfn.XLOOKUP(Q260,Lookup!G:G,Lookup!H:H)</f>
        <v>High</v>
      </c>
      <c r="S260">
        <v>1</v>
      </c>
      <c r="T260" s="7" t="str">
        <f>_xlfn.XLOOKUP(S260,Lookup!A:A,Lookup!B:B)</f>
        <v>Entry Level</v>
      </c>
      <c r="U260" t="s">
        <v>47</v>
      </c>
      <c r="V260">
        <v>4</v>
      </c>
      <c r="W260" t="str">
        <f>_xlfn.XLOOKUP(V260,Lookup!I:I,Lookup!J:J)</f>
        <v>Very High</v>
      </c>
      <c r="X260" t="s">
        <v>48</v>
      </c>
      <c r="Y260">
        <v>2723</v>
      </c>
      <c r="Z260" t="str" cm="1">
        <f t="array" ref="Z260">_xlfn.IFS(Y260&lt;3000,"Low",Y260&lt;7000,"Medium",TRUE,"High")</f>
        <v>Low</v>
      </c>
      <c r="AA260">
        <v>23231</v>
      </c>
      <c r="AB260">
        <v>1</v>
      </c>
      <c r="AC260" t="s">
        <v>42</v>
      </c>
      <c r="AD260" t="s">
        <v>43</v>
      </c>
      <c r="AE260">
        <v>11</v>
      </c>
      <c r="AF260">
        <v>3</v>
      </c>
      <c r="AG260" t="str">
        <f>_xlfn.XLOOKUP(AF260,Lookup!K:K,Lookup!L:L)</f>
        <v>Meet Expect</v>
      </c>
      <c r="AH260">
        <v>2</v>
      </c>
      <c r="AI260" t="str">
        <f>LOOKUP(AH260,Lookup!M:M,Lookup!N:N)</f>
        <v>Medium</v>
      </c>
      <c r="AJ260">
        <v>80</v>
      </c>
      <c r="AK260">
        <v>0</v>
      </c>
      <c r="AL260" t="str">
        <f>_xlfn.XLOOKUP(AK260,Lookup!O:O,Lookup!P:P)</f>
        <v>None</v>
      </c>
      <c r="AM260">
        <v>1</v>
      </c>
      <c r="AN260" t="str" cm="1">
        <f t="array" ref="AN260">_xlfn.IFS(
AM260&lt;=5,"0-5",
AM260&lt;=10,"6-10",
AM260&lt;=20,"11-20",
TRUE,"20+")</f>
        <v>0-5</v>
      </c>
      <c r="AO260">
        <v>0</v>
      </c>
      <c r="AP260">
        <v>2</v>
      </c>
      <c r="AQ260" t="str">
        <f>_xlfn.XLOOKUP(AP260,Lookup!Q:Q,Lookup!R:R)</f>
        <v>Good</v>
      </c>
      <c r="AR260">
        <v>1</v>
      </c>
      <c r="AS260" t="str" cm="1">
        <f t="array" ref="AS260">_xlfn.IFS(
AR260 &lt;=1,"New Employee",
AR260 &lt;=3, "Early Career",
AR260 &lt;=7, "Experienced",
TRUE, "Veteran")</f>
        <v>New Employee</v>
      </c>
      <c r="AT260">
        <v>0</v>
      </c>
      <c r="AU260">
        <v>0</v>
      </c>
      <c r="AV260" t="str" cm="1">
        <f t="array" ref="AV260">_xlfn.IFS(
AU260=0,"Recently Promoted",
AU260&lt;=3, "Normal",
TRUE, "Long Time No Promotion")</f>
        <v>Recently Promoted</v>
      </c>
      <c r="AW260">
        <v>0</v>
      </c>
      <c r="AX260">
        <f>IF(COUNTIF(L260:$L$1471,L260)&gt;1,1,0)</f>
        <v>0</v>
      </c>
      <c r="BA260">
        <f t="shared" si="37"/>
        <v>0</v>
      </c>
      <c r="BC260">
        <f t="shared" si="38"/>
        <v>0</v>
      </c>
      <c r="BE260">
        <f t="shared" si="32"/>
        <v>0</v>
      </c>
      <c r="BG260">
        <f t="shared" si="33"/>
        <v>0</v>
      </c>
      <c r="BI260">
        <f t="shared" si="34"/>
        <v>0</v>
      </c>
      <c r="BR260" t="str" cm="1">
        <f t="array" ref="BR260">_xlfn.IFS(
A260&lt;=25,"18-25",
A260&lt;=35,"26-35",
A260&lt;=45,"36-45",
A260&lt;=59,"46-59",
TRUE,"60+")</f>
        <v>46-59</v>
      </c>
      <c r="BX260" t="b">
        <f t="shared" si="35"/>
        <v>1</v>
      </c>
      <c r="BY260" t="b">
        <f t="shared" si="36"/>
        <v>1</v>
      </c>
      <c r="BZ260" t="b">
        <f t="shared" si="39"/>
        <v>1</v>
      </c>
      <c r="CA260">
        <f>IF(tblemployee[[#This Row],[Attrition]]="Yes",1,0)</f>
        <v>0</v>
      </c>
      <c r="CB260">
        <f>IF(tblemployee[[#This Row],[OverTime]]="Yes",1,0)</f>
        <v>0</v>
      </c>
    </row>
    <row r="261" spans="1:80" hidden="1">
      <c r="A261">
        <v>31</v>
      </c>
      <c r="B261" t="s">
        <v>35</v>
      </c>
      <c r="C261" t="s">
        <v>44</v>
      </c>
      <c r="D261">
        <v>307</v>
      </c>
      <c r="E261" t="s">
        <v>45</v>
      </c>
      <c r="F261">
        <v>29</v>
      </c>
      <c r="G261" t="str" cm="1">
        <f t="array" ref="G261">_xlfn.IFS(
F261 &lt;= 10, "Near",
F261 &lt;= 20, "Far",
TRUE, "Very Far")</f>
        <v>Very Far</v>
      </c>
      <c r="H261">
        <v>2</v>
      </c>
      <c r="I261" t="str">
        <f>_xlfn.XLOOKUP(H261,Lookup!C:C,Lookup!D:D)</f>
        <v>College</v>
      </c>
      <c r="J261" t="s">
        <v>51</v>
      </c>
      <c r="K261">
        <v>1</v>
      </c>
      <c r="L261">
        <v>355</v>
      </c>
      <c r="M261">
        <v>3</v>
      </c>
      <c r="N261" t="str">
        <f>_xlfn.XLOOKUP(M261,Lookup!E:E,Lookup!F:F)</f>
        <v>High</v>
      </c>
      <c r="O261" t="s">
        <v>46</v>
      </c>
      <c r="P261">
        <v>71</v>
      </c>
      <c r="Q261">
        <v>2</v>
      </c>
      <c r="R261" t="str">
        <f>_xlfn.XLOOKUP(Q261,Lookup!G:G,Lookup!H:H)</f>
        <v>Medium</v>
      </c>
      <c r="S261">
        <v>1</v>
      </c>
      <c r="T261" s="7" t="str">
        <f>_xlfn.XLOOKUP(S261,Lookup!A:A,Lookup!B:B)</f>
        <v>Entry Level</v>
      </c>
      <c r="U261" t="s">
        <v>50</v>
      </c>
      <c r="V261">
        <v>2</v>
      </c>
      <c r="W261" t="str">
        <f>_xlfn.XLOOKUP(V261,Lookup!I:I,Lookup!J:J)</f>
        <v>Medium</v>
      </c>
      <c r="X261" t="s">
        <v>41</v>
      </c>
      <c r="Y261">
        <v>3479</v>
      </c>
      <c r="Z261" t="str" cm="1">
        <f t="array" ref="Z261">_xlfn.IFS(Y261&lt;3000,"Low",Y261&lt;7000,"Medium",TRUE,"High")</f>
        <v>Medium</v>
      </c>
      <c r="AA261">
        <v>11652</v>
      </c>
      <c r="AB261">
        <v>0</v>
      </c>
      <c r="AC261" t="s">
        <v>42</v>
      </c>
      <c r="AD261" t="s">
        <v>43</v>
      </c>
      <c r="AE261">
        <v>11</v>
      </c>
      <c r="AF261">
        <v>3</v>
      </c>
      <c r="AG261" t="str">
        <f>_xlfn.XLOOKUP(AF261,Lookup!K:K,Lookup!L:L)</f>
        <v>Meet Expect</v>
      </c>
      <c r="AH261">
        <v>2</v>
      </c>
      <c r="AI261" t="str">
        <f>LOOKUP(AH261,Lookup!M:M,Lookup!N:N)</f>
        <v>Medium</v>
      </c>
      <c r="AJ261">
        <v>80</v>
      </c>
      <c r="AK261">
        <v>0</v>
      </c>
      <c r="AL261" t="str">
        <f>_xlfn.XLOOKUP(AK261,Lookup!O:O,Lookup!P:P)</f>
        <v>None</v>
      </c>
      <c r="AM261">
        <v>6</v>
      </c>
      <c r="AN261" t="str" cm="1">
        <f t="array" ref="AN261">_xlfn.IFS(
AM261&lt;=5,"0-5",
AM261&lt;=10,"6-10",
AM261&lt;=20,"11-20",
TRUE,"20+")</f>
        <v>6-10</v>
      </c>
      <c r="AO261">
        <v>2</v>
      </c>
      <c r="AP261">
        <v>4</v>
      </c>
      <c r="AQ261" t="str">
        <f>_xlfn.XLOOKUP(AP261,Lookup!Q:Q,Lookup!R:R)</f>
        <v>Best</v>
      </c>
      <c r="AR261">
        <v>5</v>
      </c>
      <c r="AS261" t="str" cm="1">
        <f t="array" ref="AS261">_xlfn.IFS(
AR261 &lt;=1,"New Employee",
AR261 &lt;=3, "Early Career",
AR261 &lt;=7, "Experienced",
TRUE, "Veteran")</f>
        <v>Experienced</v>
      </c>
      <c r="AT261">
        <v>4</v>
      </c>
      <c r="AU261">
        <v>1</v>
      </c>
      <c r="AV261" t="str" cm="1">
        <f t="array" ref="AV261">_xlfn.IFS(
AU261=0,"Recently Promoted",
AU261&lt;=3, "Normal",
TRUE, "Long Time No Promotion")</f>
        <v>Normal</v>
      </c>
      <c r="AW261">
        <v>4</v>
      </c>
      <c r="AX261">
        <f>IF(COUNTIF(L261:$L$1471,L261)&gt;1,1,0)</f>
        <v>0</v>
      </c>
      <c r="BA261">
        <f t="shared" si="37"/>
        <v>0</v>
      </c>
      <c r="BC261">
        <f t="shared" si="38"/>
        <v>0</v>
      </c>
      <c r="BE261">
        <f t="shared" si="32"/>
        <v>0</v>
      </c>
      <c r="BG261">
        <f t="shared" si="33"/>
        <v>0</v>
      </c>
      <c r="BI261">
        <f t="shared" si="34"/>
        <v>0</v>
      </c>
      <c r="BR261" t="str" cm="1">
        <f t="array" ref="BR261">_xlfn.IFS(
A261&lt;=25,"18-25",
A261&lt;=35,"26-35",
A261&lt;=45,"36-45",
A261&lt;=59,"46-59",
TRUE,"60+")</f>
        <v>26-35</v>
      </c>
      <c r="BX261" t="b">
        <f t="shared" si="35"/>
        <v>1</v>
      </c>
      <c r="BY261" t="b">
        <f t="shared" si="36"/>
        <v>1</v>
      </c>
      <c r="BZ261" t="b">
        <f t="shared" si="39"/>
        <v>1</v>
      </c>
      <c r="CA261">
        <f>IF(tblemployee[[#This Row],[Attrition]]="Yes",1,0)</f>
        <v>1</v>
      </c>
      <c r="CB261">
        <f>IF(tblemployee[[#This Row],[OverTime]]="Yes",1,0)</f>
        <v>0</v>
      </c>
    </row>
    <row r="262" spans="1:80" hidden="1">
      <c r="A262">
        <v>32</v>
      </c>
      <c r="B262" t="s">
        <v>43</v>
      </c>
      <c r="C262" t="s">
        <v>44</v>
      </c>
      <c r="D262">
        <v>1311</v>
      </c>
      <c r="E262" t="s">
        <v>45</v>
      </c>
      <c r="F262">
        <v>7</v>
      </c>
      <c r="G262" t="str" cm="1">
        <f t="array" ref="G262">_xlfn.IFS(
F262 &lt;= 10, "Near",
F262 &lt;= 20, "Far",
TRUE, "Very Far")</f>
        <v>Near</v>
      </c>
      <c r="H262">
        <v>3</v>
      </c>
      <c r="I262" t="str">
        <f>_xlfn.XLOOKUP(H262,Lookup!C:C,Lookup!D:D)</f>
        <v>Bachelor</v>
      </c>
      <c r="J262" t="s">
        <v>38</v>
      </c>
      <c r="K262">
        <v>1</v>
      </c>
      <c r="L262">
        <v>359</v>
      </c>
      <c r="M262">
        <v>2</v>
      </c>
      <c r="N262" t="str">
        <f>_xlfn.XLOOKUP(M262,Lookup!E:E,Lookup!F:F)</f>
        <v>Medium</v>
      </c>
      <c r="O262" t="s">
        <v>46</v>
      </c>
      <c r="P262">
        <v>100</v>
      </c>
      <c r="Q262">
        <v>4</v>
      </c>
      <c r="R262" t="str">
        <f>_xlfn.XLOOKUP(Q262,Lookup!G:G,Lookup!H:H)</f>
        <v>Very High</v>
      </c>
      <c r="S262">
        <v>1</v>
      </c>
      <c r="T262" s="7" t="str">
        <f>_xlfn.XLOOKUP(S262,Lookup!A:A,Lookup!B:B)</f>
        <v>Entry Level</v>
      </c>
      <c r="U262" t="s">
        <v>50</v>
      </c>
      <c r="V262">
        <v>2</v>
      </c>
      <c r="W262" t="str">
        <f>_xlfn.XLOOKUP(V262,Lookup!I:I,Lookup!J:J)</f>
        <v>Medium</v>
      </c>
      <c r="X262" t="s">
        <v>48</v>
      </c>
      <c r="Y262">
        <v>2794</v>
      </c>
      <c r="Z262" t="str" cm="1">
        <f t="array" ref="Z262">_xlfn.IFS(Y262&lt;3000,"Low",Y262&lt;7000,"Medium",TRUE,"High")</f>
        <v>Low</v>
      </c>
      <c r="AA262">
        <v>26062</v>
      </c>
      <c r="AB262">
        <v>1</v>
      </c>
      <c r="AC262" t="s">
        <v>42</v>
      </c>
      <c r="AD262" t="s">
        <v>43</v>
      </c>
      <c r="AE262">
        <v>20</v>
      </c>
      <c r="AF262">
        <v>4</v>
      </c>
      <c r="AG262" t="str">
        <f>_xlfn.XLOOKUP(AF262,Lookup!K:K,Lookup!L:L)</f>
        <v>Exceed Expect</v>
      </c>
      <c r="AH262">
        <v>3</v>
      </c>
      <c r="AI262" t="str">
        <f>LOOKUP(AH262,Lookup!M:M,Lookup!N:N)</f>
        <v>High</v>
      </c>
      <c r="AJ262">
        <v>80</v>
      </c>
      <c r="AK262">
        <v>0</v>
      </c>
      <c r="AL262" t="str">
        <f>_xlfn.XLOOKUP(AK262,Lookup!O:O,Lookup!P:P)</f>
        <v>None</v>
      </c>
      <c r="AM262">
        <v>5</v>
      </c>
      <c r="AN262" t="str" cm="1">
        <f t="array" ref="AN262">_xlfn.IFS(
AM262&lt;=5,"0-5",
AM262&lt;=10,"6-10",
AM262&lt;=20,"11-20",
TRUE,"20+")</f>
        <v>0-5</v>
      </c>
      <c r="AO262">
        <v>3</v>
      </c>
      <c r="AP262">
        <v>1</v>
      </c>
      <c r="AQ262" t="str">
        <f>_xlfn.XLOOKUP(AP262,Lookup!Q:Q,Lookup!R:R)</f>
        <v>Bad</v>
      </c>
      <c r="AR262">
        <v>5</v>
      </c>
      <c r="AS262" t="str" cm="1">
        <f t="array" ref="AS262">_xlfn.IFS(
AR262 &lt;=1,"New Employee",
AR262 &lt;=3, "Early Career",
AR262 &lt;=7, "Experienced",
TRUE, "Veteran")</f>
        <v>Experienced</v>
      </c>
      <c r="AT262">
        <v>1</v>
      </c>
      <c r="AU262">
        <v>0</v>
      </c>
      <c r="AV262" t="str" cm="1">
        <f t="array" ref="AV262">_xlfn.IFS(
AU262=0,"Recently Promoted",
AU262&lt;=3, "Normal",
TRUE, "Long Time No Promotion")</f>
        <v>Recently Promoted</v>
      </c>
      <c r="AW262">
        <v>3</v>
      </c>
      <c r="AX262">
        <f>IF(COUNTIF(L262:$L$1471,L262)&gt;1,1,0)</f>
        <v>0</v>
      </c>
      <c r="BA262">
        <f t="shared" si="37"/>
        <v>0</v>
      </c>
      <c r="BC262">
        <f t="shared" si="38"/>
        <v>0</v>
      </c>
      <c r="BE262">
        <f t="shared" si="32"/>
        <v>0</v>
      </c>
      <c r="BG262">
        <f t="shared" si="33"/>
        <v>0</v>
      </c>
      <c r="BI262">
        <f t="shared" si="34"/>
        <v>0</v>
      </c>
      <c r="BR262" t="str" cm="1">
        <f t="array" ref="BR262">_xlfn.IFS(
A262&lt;=25,"18-25",
A262&lt;=35,"26-35",
A262&lt;=45,"36-45",
A262&lt;=59,"46-59",
TRUE,"60+")</f>
        <v>26-35</v>
      </c>
      <c r="BX262" t="b">
        <f t="shared" si="35"/>
        <v>1</v>
      </c>
      <c r="BY262" t="b">
        <f t="shared" si="36"/>
        <v>1</v>
      </c>
      <c r="BZ262" t="b">
        <f t="shared" si="39"/>
        <v>1</v>
      </c>
      <c r="CA262">
        <f>IF(tblemployee[[#This Row],[Attrition]]="Yes",1,0)</f>
        <v>0</v>
      </c>
      <c r="CB262">
        <f>IF(tblemployee[[#This Row],[OverTime]]="Yes",1,0)</f>
        <v>0</v>
      </c>
    </row>
    <row r="263" spans="1:80" hidden="1">
      <c r="A263">
        <v>38</v>
      </c>
      <c r="B263" t="s">
        <v>43</v>
      </c>
      <c r="C263" t="s">
        <v>55</v>
      </c>
      <c r="D263">
        <v>1327</v>
      </c>
      <c r="E263" t="s">
        <v>37</v>
      </c>
      <c r="F263">
        <v>2</v>
      </c>
      <c r="G263" t="str" cm="1">
        <f t="array" ref="G263">_xlfn.IFS(
F263 &lt;= 10, "Near",
F263 &lt;= 20, "Far",
TRUE, "Very Far")</f>
        <v>Near</v>
      </c>
      <c r="H263">
        <v>2</v>
      </c>
      <c r="I263" t="str">
        <f>_xlfn.XLOOKUP(H263,Lookup!C:C,Lookup!D:D)</f>
        <v>College</v>
      </c>
      <c r="J263" t="s">
        <v>38</v>
      </c>
      <c r="K263">
        <v>1</v>
      </c>
      <c r="L263">
        <v>361</v>
      </c>
      <c r="M263">
        <v>4</v>
      </c>
      <c r="N263" t="str">
        <f>_xlfn.XLOOKUP(M263,Lookup!E:E,Lookup!F:F)</f>
        <v>Very High</v>
      </c>
      <c r="O263" t="s">
        <v>46</v>
      </c>
      <c r="P263">
        <v>39</v>
      </c>
      <c r="Q263">
        <v>2</v>
      </c>
      <c r="R263" t="str">
        <f>_xlfn.XLOOKUP(Q263,Lookup!G:G,Lookup!H:H)</f>
        <v>Medium</v>
      </c>
      <c r="S263">
        <v>2</v>
      </c>
      <c r="T263" s="7" t="str">
        <f>_xlfn.XLOOKUP(S263,Lookup!A:A,Lookup!B:B)</f>
        <v>Junior</v>
      </c>
      <c r="U263" t="s">
        <v>40</v>
      </c>
      <c r="V263">
        <v>4</v>
      </c>
      <c r="W263" t="str">
        <f>_xlfn.XLOOKUP(V263,Lookup!I:I,Lookup!J:J)</f>
        <v>Very High</v>
      </c>
      <c r="X263" t="s">
        <v>48</v>
      </c>
      <c r="Y263">
        <v>5249</v>
      </c>
      <c r="Z263" t="str" cm="1">
        <f t="array" ref="Z263">_xlfn.IFS(Y263&lt;3000,"Low",Y263&lt;7000,"Medium",TRUE,"High")</f>
        <v>Medium</v>
      </c>
      <c r="AA263">
        <v>19682</v>
      </c>
      <c r="AB263">
        <v>3</v>
      </c>
      <c r="AC263" t="s">
        <v>42</v>
      </c>
      <c r="AD263" t="s">
        <v>43</v>
      </c>
      <c r="AE263">
        <v>18</v>
      </c>
      <c r="AF263">
        <v>3</v>
      </c>
      <c r="AG263" t="str">
        <f>_xlfn.XLOOKUP(AF263,Lookup!K:K,Lookup!L:L)</f>
        <v>Meet Expect</v>
      </c>
      <c r="AH263">
        <v>4</v>
      </c>
      <c r="AI263" t="str">
        <f>LOOKUP(AH263,Lookup!M:M,Lookup!N:N)</f>
        <v>Very High</v>
      </c>
      <c r="AJ263">
        <v>80</v>
      </c>
      <c r="AK263">
        <v>1</v>
      </c>
      <c r="AL263" t="str">
        <f>_xlfn.XLOOKUP(AK263,Lookup!O:O,Lookup!P:P)</f>
        <v>Basic</v>
      </c>
      <c r="AM263">
        <v>13</v>
      </c>
      <c r="AN263" t="str" cm="1">
        <f t="array" ref="AN263">_xlfn.IFS(
AM263&lt;=5,"0-5",
AM263&lt;=10,"6-10",
AM263&lt;=20,"11-20",
TRUE,"20+")</f>
        <v>11-20</v>
      </c>
      <c r="AO263">
        <v>0</v>
      </c>
      <c r="AP263">
        <v>3</v>
      </c>
      <c r="AQ263" t="str">
        <f>_xlfn.XLOOKUP(AP263,Lookup!Q:Q,Lookup!R:R)</f>
        <v>Better</v>
      </c>
      <c r="AR263">
        <v>8</v>
      </c>
      <c r="AS263" t="str" cm="1">
        <f t="array" ref="AS263">_xlfn.IFS(
AR263 &lt;=1,"New Employee",
AR263 &lt;=3, "Early Career",
AR263 &lt;=7, "Experienced",
TRUE, "Veteran")</f>
        <v>Veteran</v>
      </c>
      <c r="AT263">
        <v>7</v>
      </c>
      <c r="AU263">
        <v>7</v>
      </c>
      <c r="AV263" t="str" cm="1">
        <f t="array" ref="AV263">_xlfn.IFS(
AU263=0,"Recently Promoted",
AU263&lt;=3, "Normal",
TRUE, "Long Time No Promotion")</f>
        <v>Long Time No Promotion</v>
      </c>
      <c r="AW263">
        <v>5</v>
      </c>
      <c r="AX263">
        <f>IF(COUNTIF(L263:$L$1471,L263)&gt;1,1,0)</f>
        <v>0</v>
      </c>
      <c r="BA263">
        <f t="shared" si="37"/>
        <v>0</v>
      </c>
      <c r="BC263">
        <f t="shared" si="38"/>
        <v>0</v>
      </c>
      <c r="BE263">
        <f t="shared" si="32"/>
        <v>0</v>
      </c>
      <c r="BG263">
        <f t="shared" si="33"/>
        <v>0</v>
      </c>
      <c r="BI263">
        <f t="shared" si="34"/>
        <v>0</v>
      </c>
      <c r="BR263" t="str" cm="1">
        <f t="array" ref="BR263">_xlfn.IFS(
A263&lt;=25,"18-25",
A263&lt;=35,"26-35",
A263&lt;=45,"36-45",
A263&lt;=59,"46-59",
TRUE,"60+")</f>
        <v>36-45</v>
      </c>
      <c r="BX263" t="b">
        <f t="shared" si="35"/>
        <v>1</v>
      </c>
      <c r="BY263" t="b">
        <f t="shared" si="36"/>
        <v>1</v>
      </c>
      <c r="BZ263" t="b">
        <f t="shared" si="39"/>
        <v>1</v>
      </c>
      <c r="CA263">
        <f>IF(tblemployee[[#This Row],[Attrition]]="Yes",1,0)</f>
        <v>0</v>
      </c>
      <c r="CB263">
        <f>IF(tblemployee[[#This Row],[OverTime]]="Yes",1,0)</f>
        <v>0</v>
      </c>
    </row>
    <row r="264" spans="1:80" hidden="1">
      <c r="A264">
        <v>32</v>
      </c>
      <c r="B264" t="s">
        <v>43</v>
      </c>
      <c r="C264" t="s">
        <v>36</v>
      </c>
      <c r="D264">
        <v>128</v>
      </c>
      <c r="E264" t="s">
        <v>45</v>
      </c>
      <c r="F264">
        <v>2</v>
      </c>
      <c r="G264" t="str" cm="1">
        <f t="array" ref="G264">_xlfn.IFS(
F264 &lt;= 10, "Near",
F264 &lt;= 20, "Far",
TRUE, "Very Far")</f>
        <v>Near</v>
      </c>
      <c r="H264">
        <v>1</v>
      </c>
      <c r="I264" t="str">
        <f>_xlfn.XLOOKUP(H264,Lookup!C:C,Lookup!D:D)</f>
        <v>Below College</v>
      </c>
      <c r="J264" t="s">
        <v>60</v>
      </c>
      <c r="K264">
        <v>1</v>
      </c>
      <c r="L264">
        <v>362</v>
      </c>
      <c r="M264">
        <v>4</v>
      </c>
      <c r="N264" t="str">
        <f>_xlfn.XLOOKUP(M264,Lookup!E:E,Lookup!F:F)</f>
        <v>Very High</v>
      </c>
      <c r="O264" t="s">
        <v>46</v>
      </c>
      <c r="P264">
        <v>84</v>
      </c>
      <c r="Q264">
        <v>2</v>
      </c>
      <c r="R264" t="str">
        <f>_xlfn.XLOOKUP(Q264,Lookup!G:G,Lookup!H:H)</f>
        <v>Medium</v>
      </c>
      <c r="S264">
        <v>2</v>
      </c>
      <c r="T264" s="7" t="str">
        <f>_xlfn.XLOOKUP(S264,Lookup!A:A,Lookup!B:B)</f>
        <v>Junior</v>
      </c>
      <c r="U264" t="s">
        <v>50</v>
      </c>
      <c r="V264">
        <v>1</v>
      </c>
      <c r="W264" t="str">
        <f>_xlfn.XLOOKUP(V264,Lookup!I:I,Lookup!J:J)</f>
        <v>Low</v>
      </c>
      <c r="X264" t="s">
        <v>41</v>
      </c>
      <c r="Y264">
        <v>2176</v>
      </c>
      <c r="Z264" t="str" cm="1">
        <f t="array" ref="Z264">_xlfn.IFS(Y264&lt;3000,"Low",Y264&lt;7000,"Medium",TRUE,"High")</f>
        <v>Low</v>
      </c>
      <c r="AA264">
        <v>19737</v>
      </c>
      <c r="AB264">
        <v>4</v>
      </c>
      <c r="AC264" t="s">
        <v>42</v>
      </c>
      <c r="AD264" t="s">
        <v>43</v>
      </c>
      <c r="AE264">
        <v>13</v>
      </c>
      <c r="AF264">
        <v>3</v>
      </c>
      <c r="AG264" t="str">
        <f>_xlfn.XLOOKUP(AF264,Lookup!K:K,Lookup!L:L)</f>
        <v>Meet Expect</v>
      </c>
      <c r="AH264">
        <v>4</v>
      </c>
      <c r="AI264" t="str">
        <f>LOOKUP(AH264,Lookup!M:M,Lookup!N:N)</f>
        <v>Very High</v>
      </c>
      <c r="AJ264">
        <v>80</v>
      </c>
      <c r="AK264">
        <v>0</v>
      </c>
      <c r="AL264" t="str">
        <f>_xlfn.XLOOKUP(AK264,Lookup!O:O,Lookup!P:P)</f>
        <v>None</v>
      </c>
      <c r="AM264">
        <v>9</v>
      </c>
      <c r="AN264" t="str" cm="1">
        <f t="array" ref="AN264">_xlfn.IFS(
AM264&lt;=5,"0-5",
AM264&lt;=10,"6-10",
AM264&lt;=20,"11-20",
TRUE,"20+")</f>
        <v>6-10</v>
      </c>
      <c r="AO264">
        <v>5</v>
      </c>
      <c r="AP264">
        <v>3</v>
      </c>
      <c r="AQ264" t="str">
        <f>_xlfn.XLOOKUP(AP264,Lookup!Q:Q,Lookup!R:R)</f>
        <v>Better</v>
      </c>
      <c r="AR264">
        <v>6</v>
      </c>
      <c r="AS264" t="str" cm="1">
        <f t="array" ref="AS264">_xlfn.IFS(
AR264 &lt;=1,"New Employee",
AR264 &lt;=3, "Early Career",
AR264 &lt;=7, "Experienced",
TRUE, "Veteran")</f>
        <v>Experienced</v>
      </c>
      <c r="AT264">
        <v>2</v>
      </c>
      <c r="AU264">
        <v>0</v>
      </c>
      <c r="AV264" t="str" cm="1">
        <f t="array" ref="AV264">_xlfn.IFS(
AU264=0,"Recently Promoted",
AU264&lt;=3, "Normal",
TRUE, "Long Time No Promotion")</f>
        <v>Recently Promoted</v>
      </c>
      <c r="AW264">
        <v>4</v>
      </c>
      <c r="AX264">
        <f>IF(COUNTIF(L264:$L$1471,L264)&gt;1,1,0)</f>
        <v>0</v>
      </c>
      <c r="BA264">
        <f t="shared" si="37"/>
        <v>0</v>
      </c>
      <c r="BC264">
        <f t="shared" si="38"/>
        <v>0</v>
      </c>
      <c r="BE264">
        <f t="shared" si="32"/>
        <v>0</v>
      </c>
      <c r="BG264">
        <f t="shared" si="33"/>
        <v>0</v>
      </c>
      <c r="BI264">
        <f t="shared" si="34"/>
        <v>0</v>
      </c>
      <c r="BR264" t="str" cm="1">
        <f t="array" ref="BR264">_xlfn.IFS(
A264&lt;=25,"18-25",
A264&lt;=35,"26-35",
A264&lt;=45,"36-45",
A264&lt;=59,"46-59",
TRUE,"60+")</f>
        <v>26-35</v>
      </c>
      <c r="BX264" t="b">
        <f t="shared" si="35"/>
        <v>1</v>
      </c>
      <c r="BY264" t="b">
        <f t="shared" si="36"/>
        <v>1</v>
      </c>
      <c r="BZ264" t="b">
        <f t="shared" si="39"/>
        <v>1</v>
      </c>
      <c r="CA264">
        <f>IF(tblemployee[[#This Row],[Attrition]]="Yes",1,0)</f>
        <v>0</v>
      </c>
      <c r="CB264">
        <f>IF(tblemployee[[#This Row],[OverTime]]="Yes",1,0)</f>
        <v>0</v>
      </c>
    </row>
    <row r="265" spans="1:80" hidden="1">
      <c r="A265">
        <v>46</v>
      </c>
      <c r="B265" t="s">
        <v>43</v>
      </c>
      <c r="C265" t="s">
        <v>36</v>
      </c>
      <c r="D265">
        <v>488</v>
      </c>
      <c r="E265" t="s">
        <v>37</v>
      </c>
      <c r="F265">
        <v>2</v>
      </c>
      <c r="G265" t="str" cm="1">
        <f t="array" ref="G265">_xlfn.IFS(
F265 &lt;= 10, "Near",
F265 &lt;= 20, "Far",
TRUE, "Very Far")</f>
        <v>Near</v>
      </c>
      <c r="H265">
        <v>3</v>
      </c>
      <c r="I265" t="str">
        <f>_xlfn.XLOOKUP(H265,Lookup!C:C,Lookup!D:D)</f>
        <v>Bachelor</v>
      </c>
      <c r="J265" t="s">
        <v>60</v>
      </c>
      <c r="K265">
        <v>1</v>
      </c>
      <c r="L265">
        <v>363</v>
      </c>
      <c r="M265">
        <v>3</v>
      </c>
      <c r="N265" t="str">
        <f>_xlfn.XLOOKUP(M265,Lookup!E:E,Lookup!F:F)</f>
        <v>High</v>
      </c>
      <c r="O265" t="s">
        <v>39</v>
      </c>
      <c r="P265">
        <v>75</v>
      </c>
      <c r="Q265">
        <v>1</v>
      </c>
      <c r="R265" t="str">
        <f>_xlfn.XLOOKUP(Q265,Lookup!G:G,Lookup!H:H)</f>
        <v>Low</v>
      </c>
      <c r="S265">
        <v>4</v>
      </c>
      <c r="T265" s="7" t="str">
        <f>_xlfn.XLOOKUP(S265,Lookup!A:A,Lookup!B:B)</f>
        <v>Manager</v>
      </c>
      <c r="U265" t="s">
        <v>56</v>
      </c>
      <c r="V265">
        <v>2</v>
      </c>
      <c r="W265" t="str">
        <f>_xlfn.XLOOKUP(V265,Lookup!I:I,Lookup!J:J)</f>
        <v>Medium</v>
      </c>
      <c r="X265" t="s">
        <v>48</v>
      </c>
      <c r="Y265">
        <v>16872</v>
      </c>
      <c r="Z265" t="str" cm="1">
        <f t="array" ref="Z265">_xlfn.IFS(Y265&lt;3000,"Low",Y265&lt;7000,"Medium",TRUE,"High")</f>
        <v>High</v>
      </c>
      <c r="AA265">
        <v>14977</v>
      </c>
      <c r="AB265">
        <v>3</v>
      </c>
      <c r="AC265" t="s">
        <v>42</v>
      </c>
      <c r="AD265" t="s">
        <v>35</v>
      </c>
      <c r="AE265">
        <v>12</v>
      </c>
      <c r="AF265">
        <v>3</v>
      </c>
      <c r="AG265" t="str">
        <f>_xlfn.XLOOKUP(AF265,Lookup!K:K,Lookup!L:L)</f>
        <v>Meet Expect</v>
      </c>
      <c r="AH265">
        <v>2</v>
      </c>
      <c r="AI265" t="str">
        <f>LOOKUP(AH265,Lookup!M:M,Lookup!N:N)</f>
        <v>Medium</v>
      </c>
      <c r="AJ265">
        <v>80</v>
      </c>
      <c r="AK265">
        <v>1</v>
      </c>
      <c r="AL265" t="str">
        <f>_xlfn.XLOOKUP(AK265,Lookup!O:O,Lookup!P:P)</f>
        <v>Basic</v>
      </c>
      <c r="AM265">
        <v>28</v>
      </c>
      <c r="AN265" t="str" cm="1">
        <f t="array" ref="AN265">_xlfn.IFS(
AM265&lt;=5,"0-5",
AM265&lt;=10,"6-10",
AM265&lt;=20,"11-20",
TRUE,"20+")</f>
        <v>20+</v>
      </c>
      <c r="AO265">
        <v>2</v>
      </c>
      <c r="AP265">
        <v>2</v>
      </c>
      <c r="AQ265" t="str">
        <f>_xlfn.XLOOKUP(AP265,Lookup!Q:Q,Lookup!R:R)</f>
        <v>Good</v>
      </c>
      <c r="AR265">
        <v>7</v>
      </c>
      <c r="AS265" t="str" cm="1">
        <f t="array" ref="AS265">_xlfn.IFS(
AR265 &lt;=1,"New Employee",
AR265 &lt;=3, "Early Career",
AR265 &lt;=7, "Experienced",
TRUE, "Veteran")</f>
        <v>Experienced</v>
      </c>
      <c r="AT265">
        <v>7</v>
      </c>
      <c r="AU265">
        <v>7</v>
      </c>
      <c r="AV265" t="str" cm="1">
        <f t="array" ref="AV265">_xlfn.IFS(
AU265=0,"Recently Promoted",
AU265&lt;=3, "Normal",
TRUE, "Long Time No Promotion")</f>
        <v>Long Time No Promotion</v>
      </c>
      <c r="AW265">
        <v>7</v>
      </c>
      <c r="AX265">
        <f>IF(COUNTIF(L265:$L$1471,L265)&gt;1,1,0)</f>
        <v>0</v>
      </c>
      <c r="BA265">
        <f t="shared" si="37"/>
        <v>0</v>
      </c>
      <c r="BC265">
        <f t="shared" si="38"/>
        <v>0</v>
      </c>
      <c r="BE265">
        <f t="shared" si="32"/>
        <v>0</v>
      </c>
      <c r="BG265">
        <f t="shared" si="33"/>
        <v>0</v>
      </c>
      <c r="BI265">
        <f t="shared" si="34"/>
        <v>0</v>
      </c>
      <c r="BR265" t="str" cm="1">
        <f t="array" ref="BR265">_xlfn.IFS(
A265&lt;=25,"18-25",
A265&lt;=35,"26-35",
A265&lt;=45,"36-45",
A265&lt;=59,"46-59",
TRUE,"60+")</f>
        <v>46-59</v>
      </c>
      <c r="BX265" t="b">
        <f t="shared" si="35"/>
        <v>1</v>
      </c>
      <c r="BY265" t="b">
        <f t="shared" si="36"/>
        <v>1</v>
      </c>
      <c r="BZ265" t="b">
        <f t="shared" si="39"/>
        <v>1</v>
      </c>
      <c r="CA265">
        <f>IF(tblemployee[[#This Row],[Attrition]]="Yes",1,0)</f>
        <v>0</v>
      </c>
      <c r="CB265">
        <f>IF(tblemployee[[#This Row],[OverTime]]="Yes",1,0)</f>
        <v>1</v>
      </c>
    </row>
    <row r="266" spans="1:80" hidden="1">
      <c r="A266">
        <v>28</v>
      </c>
      <c r="B266" t="s">
        <v>35</v>
      </c>
      <c r="C266" t="s">
        <v>36</v>
      </c>
      <c r="D266">
        <v>529</v>
      </c>
      <c r="E266" t="s">
        <v>45</v>
      </c>
      <c r="F266">
        <v>2</v>
      </c>
      <c r="G266" t="str" cm="1">
        <f t="array" ref="G266">_xlfn.IFS(
F266 &lt;= 10, "Near",
F266 &lt;= 20, "Far",
TRUE, "Very Far")</f>
        <v>Near</v>
      </c>
      <c r="H266">
        <v>4</v>
      </c>
      <c r="I266" t="str">
        <f>_xlfn.XLOOKUP(H266,Lookup!C:C,Lookup!D:D)</f>
        <v>Master</v>
      </c>
      <c r="J266" t="s">
        <v>38</v>
      </c>
      <c r="K266">
        <v>1</v>
      </c>
      <c r="L266">
        <v>364</v>
      </c>
      <c r="M266">
        <v>1</v>
      </c>
      <c r="N266" t="str">
        <f>_xlfn.XLOOKUP(M266,Lookup!E:E,Lookup!F:F)</f>
        <v>Low</v>
      </c>
      <c r="O266" t="s">
        <v>46</v>
      </c>
      <c r="P266">
        <v>79</v>
      </c>
      <c r="Q266">
        <v>3</v>
      </c>
      <c r="R266" t="str">
        <f>_xlfn.XLOOKUP(Q266,Lookup!G:G,Lookup!H:H)</f>
        <v>High</v>
      </c>
      <c r="S266">
        <v>1</v>
      </c>
      <c r="T266" s="7" t="str">
        <f>_xlfn.XLOOKUP(S266,Lookup!A:A,Lookup!B:B)</f>
        <v>Entry Level</v>
      </c>
      <c r="U266" t="s">
        <v>50</v>
      </c>
      <c r="V266">
        <v>3</v>
      </c>
      <c r="W266" t="str">
        <f>_xlfn.XLOOKUP(V266,Lookup!I:I,Lookup!J:J)</f>
        <v>High</v>
      </c>
      <c r="X266" t="s">
        <v>41</v>
      </c>
      <c r="Y266">
        <v>3485</v>
      </c>
      <c r="Z266" t="str" cm="1">
        <f t="array" ref="Z266">_xlfn.IFS(Y266&lt;3000,"Low",Y266&lt;7000,"Medium",TRUE,"High")</f>
        <v>Medium</v>
      </c>
      <c r="AA266">
        <v>14935</v>
      </c>
      <c r="AB266">
        <v>2</v>
      </c>
      <c r="AC266" t="s">
        <v>42</v>
      </c>
      <c r="AD266" t="s">
        <v>43</v>
      </c>
      <c r="AE266">
        <v>11</v>
      </c>
      <c r="AF266">
        <v>3</v>
      </c>
      <c r="AG266" t="str">
        <f>_xlfn.XLOOKUP(AF266,Lookup!K:K,Lookup!L:L)</f>
        <v>Meet Expect</v>
      </c>
      <c r="AH266">
        <v>3</v>
      </c>
      <c r="AI266" t="str">
        <f>LOOKUP(AH266,Lookup!M:M,Lookup!N:N)</f>
        <v>High</v>
      </c>
      <c r="AJ266">
        <v>80</v>
      </c>
      <c r="AK266">
        <v>0</v>
      </c>
      <c r="AL266" t="str">
        <f>_xlfn.XLOOKUP(AK266,Lookup!O:O,Lookup!P:P)</f>
        <v>None</v>
      </c>
      <c r="AM266">
        <v>5</v>
      </c>
      <c r="AN266" t="str" cm="1">
        <f t="array" ref="AN266">_xlfn.IFS(
AM266&lt;=5,"0-5",
AM266&lt;=10,"6-10",
AM266&lt;=20,"11-20",
TRUE,"20+")</f>
        <v>0-5</v>
      </c>
      <c r="AO266">
        <v>5</v>
      </c>
      <c r="AP266">
        <v>1</v>
      </c>
      <c r="AQ266" t="str">
        <f>_xlfn.XLOOKUP(AP266,Lookup!Q:Q,Lookup!R:R)</f>
        <v>Bad</v>
      </c>
      <c r="AR266">
        <v>0</v>
      </c>
      <c r="AS266" t="str" cm="1">
        <f t="array" ref="AS266">_xlfn.IFS(
AR266 &lt;=1,"New Employee",
AR266 &lt;=3, "Early Career",
AR266 &lt;=7, "Experienced",
TRUE, "Veteran")</f>
        <v>New Employee</v>
      </c>
      <c r="AT266">
        <v>0</v>
      </c>
      <c r="AU266">
        <v>0</v>
      </c>
      <c r="AV266" t="str" cm="1">
        <f t="array" ref="AV266">_xlfn.IFS(
AU266=0,"Recently Promoted",
AU266&lt;=3, "Normal",
TRUE, "Long Time No Promotion")</f>
        <v>Recently Promoted</v>
      </c>
      <c r="AW266">
        <v>0</v>
      </c>
      <c r="AX266">
        <f>IF(COUNTIF(L266:$L$1471,L266)&gt;1,1,0)</f>
        <v>0</v>
      </c>
      <c r="BA266">
        <f t="shared" si="37"/>
        <v>0</v>
      </c>
      <c r="BC266">
        <f t="shared" si="38"/>
        <v>0</v>
      </c>
      <c r="BE266">
        <f t="shared" si="32"/>
        <v>0</v>
      </c>
      <c r="BG266">
        <f t="shared" si="33"/>
        <v>0</v>
      </c>
      <c r="BI266">
        <f t="shared" si="34"/>
        <v>0</v>
      </c>
      <c r="BR266" t="str" cm="1">
        <f t="array" ref="BR266">_xlfn.IFS(
A266&lt;=25,"18-25",
A266&lt;=35,"26-35",
A266&lt;=45,"36-45",
A266&lt;=59,"46-59",
TRUE,"60+")</f>
        <v>26-35</v>
      </c>
      <c r="BX266" t="b">
        <f t="shared" si="35"/>
        <v>1</v>
      </c>
      <c r="BY266" t="b">
        <f t="shared" si="36"/>
        <v>1</v>
      </c>
      <c r="BZ266" t="b">
        <f t="shared" si="39"/>
        <v>1</v>
      </c>
      <c r="CA266">
        <f>IF(tblemployee[[#This Row],[Attrition]]="Yes",1,0)</f>
        <v>1</v>
      </c>
      <c r="CB266">
        <f>IF(tblemployee[[#This Row],[OverTime]]="Yes",1,0)</f>
        <v>0</v>
      </c>
    </row>
    <row r="267" spans="1:80" hidden="1">
      <c r="A267">
        <v>29</v>
      </c>
      <c r="B267" t="s">
        <v>43</v>
      </c>
      <c r="C267" t="s">
        <v>36</v>
      </c>
      <c r="D267">
        <v>1210</v>
      </c>
      <c r="E267" t="s">
        <v>37</v>
      </c>
      <c r="F267">
        <v>2</v>
      </c>
      <c r="G267" t="str" cm="1">
        <f t="array" ref="G267">_xlfn.IFS(
F267 &lt;= 10, "Near",
F267 &lt;= 20, "Far",
TRUE, "Very Far")</f>
        <v>Near</v>
      </c>
      <c r="H267">
        <v>3</v>
      </c>
      <c r="I267" t="str">
        <f>_xlfn.XLOOKUP(H267,Lookup!C:C,Lookup!D:D)</f>
        <v>Bachelor</v>
      </c>
      <c r="J267" t="s">
        <v>51</v>
      </c>
      <c r="K267">
        <v>1</v>
      </c>
      <c r="L267">
        <v>366</v>
      </c>
      <c r="M267">
        <v>1</v>
      </c>
      <c r="N267" t="str">
        <f>_xlfn.XLOOKUP(M267,Lookup!E:E,Lookup!F:F)</f>
        <v>Low</v>
      </c>
      <c r="O267" t="s">
        <v>46</v>
      </c>
      <c r="P267">
        <v>78</v>
      </c>
      <c r="Q267">
        <v>2</v>
      </c>
      <c r="R267" t="str">
        <f>_xlfn.XLOOKUP(Q267,Lookup!G:G,Lookup!H:H)</f>
        <v>Medium</v>
      </c>
      <c r="S267">
        <v>2</v>
      </c>
      <c r="T267" s="7" t="str">
        <f>_xlfn.XLOOKUP(S267,Lookup!A:A,Lookup!B:B)</f>
        <v>Junior</v>
      </c>
      <c r="U267" t="s">
        <v>40</v>
      </c>
      <c r="V267">
        <v>2</v>
      </c>
      <c r="W267" t="str">
        <f>_xlfn.XLOOKUP(V267,Lookup!I:I,Lookup!J:J)</f>
        <v>Medium</v>
      </c>
      <c r="X267" t="s">
        <v>48</v>
      </c>
      <c r="Y267">
        <v>6644</v>
      </c>
      <c r="Z267" t="str" cm="1">
        <f t="array" ref="Z267">_xlfn.IFS(Y267&lt;3000,"Low",Y267&lt;7000,"Medium",TRUE,"High")</f>
        <v>Medium</v>
      </c>
      <c r="AA267">
        <v>3687</v>
      </c>
      <c r="AB267">
        <v>2</v>
      </c>
      <c r="AC267" t="s">
        <v>42</v>
      </c>
      <c r="AD267" t="s">
        <v>43</v>
      </c>
      <c r="AE267">
        <v>19</v>
      </c>
      <c r="AF267">
        <v>3</v>
      </c>
      <c r="AG267" t="str">
        <f>_xlfn.XLOOKUP(AF267,Lookup!K:K,Lookup!L:L)</f>
        <v>Meet Expect</v>
      </c>
      <c r="AH267">
        <v>2</v>
      </c>
      <c r="AI267" t="str">
        <f>LOOKUP(AH267,Lookup!M:M,Lookup!N:N)</f>
        <v>Medium</v>
      </c>
      <c r="AJ267">
        <v>80</v>
      </c>
      <c r="AK267">
        <v>2</v>
      </c>
      <c r="AL267" t="str">
        <f>_xlfn.XLOOKUP(AK267,Lookup!O:O,Lookup!P:P)</f>
        <v>Medium</v>
      </c>
      <c r="AM267">
        <v>10</v>
      </c>
      <c r="AN267" t="str" cm="1">
        <f t="array" ref="AN267">_xlfn.IFS(
AM267&lt;=5,"0-5",
AM267&lt;=10,"6-10",
AM267&lt;=20,"11-20",
TRUE,"20+")</f>
        <v>6-10</v>
      </c>
      <c r="AO267">
        <v>2</v>
      </c>
      <c r="AP267">
        <v>3</v>
      </c>
      <c r="AQ267" t="str">
        <f>_xlfn.XLOOKUP(AP267,Lookup!Q:Q,Lookup!R:R)</f>
        <v>Better</v>
      </c>
      <c r="AR267">
        <v>0</v>
      </c>
      <c r="AS267" t="str" cm="1">
        <f t="array" ref="AS267">_xlfn.IFS(
AR267 &lt;=1,"New Employee",
AR267 &lt;=3, "Early Career",
AR267 &lt;=7, "Experienced",
TRUE, "Veteran")</f>
        <v>New Employee</v>
      </c>
      <c r="AT267">
        <v>0</v>
      </c>
      <c r="AU267">
        <v>0</v>
      </c>
      <c r="AV267" t="str" cm="1">
        <f t="array" ref="AV267">_xlfn.IFS(
AU267=0,"Recently Promoted",
AU267&lt;=3, "Normal",
TRUE, "Long Time No Promotion")</f>
        <v>Recently Promoted</v>
      </c>
      <c r="AW267">
        <v>0</v>
      </c>
      <c r="AX267">
        <f>IF(COUNTIF(L267:$L$1471,L267)&gt;1,1,0)</f>
        <v>0</v>
      </c>
      <c r="BA267">
        <f t="shared" si="37"/>
        <v>0</v>
      </c>
      <c r="BC267">
        <f t="shared" si="38"/>
        <v>0</v>
      </c>
      <c r="BE267">
        <f t="shared" si="32"/>
        <v>0</v>
      </c>
      <c r="BG267">
        <f t="shared" si="33"/>
        <v>0</v>
      </c>
      <c r="BI267">
        <f t="shared" si="34"/>
        <v>0</v>
      </c>
      <c r="BR267" t="str" cm="1">
        <f t="array" ref="BR267">_xlfn.IFS(
A267&lt;=25,"18-25",
A267&lt;=35,"26-35",
A267&lt;=45,"36-45",
A267&lt;=59,"46-59",
TRUE,"60+")</f>
        <v>26-35</v>
      </c>
      <c r="BX267" t="b">
        <f t="shared" si="35"/>
        <v>1</v>
      </c>
      <c r="BY267" t="b">
        <f t="shared" si="36"/>
        <v>1</v>
      </c>
      <c r="BZ267" t="b">
        <f t="shared" si="39"/>
        <v>1</v>
      </c>
      <c r="CA267">
        <f>IF(tblemployee[[#This Row],[Attrition]]="Yes",1,0)</f>
        <v>0</v>
      </c>
      <c r="CB267">
        <f>IF(tblemployee[[#This Row],[OverTime]]="Yes",1,0)</f>
        <v>0</v>
      </c>
    </row>
    <row r="268" spans="1:80" hidden="1">
      <c r="A268">
        <v>31</v>
      </c>
      <c r="B268" t="s">
        <v>43</v>
      </c>
      <c r="C268" t="s">
        <v>36</v>
      </c>
      <c r="D268">
        <v>1463</v>
      </c>
      <c r="E268" t="s">
        <v>45</v>
      </c>
      <c r="F268">
        <v>23</v>
      </c>
      <c r="G268" t="str" cm="1">
        <f t="array" ref="G268">_xlfn.IFS(
F268 &lt;= 10, "Near",
F268 &lt;= 20, "Far",
TRUE, "Very Far")</f>
        <v>Very Far</v>
      </c>
      <c r="H268">
        <v>3</v>
      </c>
      <c r="I268" t="str">
        <f>_xlfn.XLOOKUP(H268,Lookup!C:C,Lookup!D:D)</f>
        <v>Bachelor</v>
      </c>
      <c r="J268" t="s">
        <v>51</v>
      </c>
      <c r="K268">
        <v>1</v>
      </c>
      <c r="L268">
        <v>367</v>
      </c>
      <c r="M268">
        <v>2</v>
      </c>
      <c r="N268" t="str">
        <f>_xlfn.XLOOKUP(M268,Lookup!E:E,Lookup!F:F)</f>
        <v>Medium</v>
      </c>
      <c r="O268" t="s">
        <v>46</v>
      </c>
      <c r="P268">
        <v>64</v>
      </c>
      <c r="Q268">
        <v>2</v>
      </c>
      <c r="R268" t="str">
        <f>_xlfn.XLOOKUP(Q268,Lookup!G:G,Lookup!H:H)</f>
        <v>Medium</v>
      </c>
      <c r="S268">
        <v>2</v>
      </c>
      <c r="T268" s="7" t="str">
        <f>_xlfn.XLOOKUP(S268,Lookup!A:A,Lookup!B:B)</f>
        <v>Junior</v>
      </c>
      <c r="U268" t="s">
        <v>54</v>
      </c>
      <c r="V268">
        <v>4</v>
      </c>
      <c r="W268" t="str">
        <f>_xlfn.XLOOKUP(V268,Lookup!I:I,Lookup!J:J)</f>
        <v>Very High</v>
      </c>
      <c r="X268" t="s">
        <v>48</v>
      </c>
      <c r="Y268">
        <v>5582</v>
      </c>
      <c r="Z268" t="str" cm="1">
        <f t="array" ref="Z268">_xlfn.IFS(Y268&lt;3000,"Low",Y268&lt;7000,"Medium",TRUE,"High")</f>
        <v>Medium</v>
      </c>
      <c r="AA268">
        <v>14408</v>
      </c>
      <c r="AB268">
        <v>0</v>
      </c>
      <c r="AC268" t="s">
        <v>42</v>
      </c>
      <c r="AD268" t="s">
        <v>43</v>
      </c>
      <c r="AE268">
        <v>21</v>
      </c>
      <c r="AF268">
        <v>4</v>
      </c>
      <c r="AG268" t="str">
        <f>_xlfn.XLOOKUP(AF268,Lookup!K:K,Lookup!L:L)</f>
        <v>Exceed Expect</v>
      </c>
      <c r="AH268">
        <v>2</v>
      </c>
      <c r="AI268" t="str">
        <f>LOOKUP(AH268,Lookup!M:M,Lookup!N:N)</f>
        <v>Medium</v>
      </c>
      <c r="AJ268">
        <v>80</v>
      </c>
      <c r="AK268">
        <v>1</v>
      </c>
      <c r="AL268" t="str">
        <f>_xlfn.XLOOKUP(AK268,Lookup!O:O,Lookup!P:P)</f>
        <v>Basic</v>
      </c>
      <c r="AM268">
        <v>10</v>
      </c>
      <c r="AN268" t="str" cm="1">
        <f t="array" ref="AN268">_xlfn.IFS(
AM268&lt;=5,"0-5",
AM268&lt;=10,"6-10",
AM268&lt;=20,"11-20",
TRUE,"20+")</f>
        <v>6-10</v>
      </c>
      <c r="AO268">
        <v>2</v>
      </c>
      <c r="AP268">
        <v>3</v>
      </c>
      <c r="AQ268" t="str">
        <f>_xlfn.XLOOKUP(AP268,Lookup!Q:Q,Lookup!R:R)</f>
        <v>Better</v>
      </c>
      <c r="AR268">
        <v>9</v>
      </c>
      <c r="AS268" t="str" cm="1">
        <f t="array" ref="AS268">_xlfn.IFS(
AR268 &lt;=1,"New Employee",
AR268 &lt;=3, "Early Career",
AR268 &lt;=7, "Experienced",
TRUE, "Veteran")</f>
        <v>Veteran</v>
      </c>
      <c r="AT268">
        <v>0</v>
      </c>
      <c r="AU268">
        <v>7</v>
      </c>
      <c r="AV268" t="str" cm="1">
        <f t="array" ref="AV268">_xlfn.IFS(
AU268=0,"Recently Promoted",
AU268&lt;=3, "Normal",
TRUE, "Long Time No Promotion")</f>
        <v>Long Time No Promotion</v>
      </c>
      <c r="AW268">
        <v>8</v>
      </c>
      <c r="AX268">
        <f>IF(COUNTIF(L268:$L$1471,L268)&gt;1,1,0)</f>
        <v>0</v>
      </c>
      <c r="BA268">
        <f t="shared" si="37"/>
        <v>0</v>
      </c>
      <c r="BC268">
        <f t="shared" si="38"/>
        <v>0</v>
      </c>
      <c r="BE268">
        <f t="shared" si="32"/>
        <v>0</v>
      </c>
      <c r="BG268">
        <f t="shared" si="33"/>
        <v>0</v>
      </c>
      <c r="BI268">
        <f t="shared" si="34"/>
        <v>0</v>
      </c>
      <c r="BR268" t="str" cm="1">
        <f t="array" ref="BR268">_xlfn.IFS(
A268&lt;=25,"18-25",
A268&lt;=35,"26-35",
A268&lt;=45,"36-45",
A268&lt;=59,"46-59",
TRUE,"60+")</f>
        <v>26-35</v>
      </c>
      <c r="BX268" t="b">
        <f t="shared" si="35"/>
        <v>1</v>
      </c>
      <c r="BY268" t="b">
        <f t="shared" si="36"/>
        <v>1</v>
      </c>
      <c r="BZ268" t="b">
        <f t="shared" si="39"/>
        <v>1</v>
      </c>
      <c r="CA268">
        <f>IF(tblemployee[[#This Row],[Attrition]]="Yes",1,0)</f>
        <v>0</v>
      </c>
      <c r="CB268">
        <f>IF(tblemployee[[#This Row],[OverTime]]="Yes",1,0)</f>
        <v>0</v>
      </c>
    </row>
    <row r="269" spans="1:80" hidden="1">
      <c r="A269">
        <v>25</v>
      </c>
      <c r="B269" t="s">
        <v>43</v>
      </c>
      <c r="C269" t="s">
        <v>55</v>
      </c>
      <c r="D269">
        <v>675</v>
      </c>
      <c r="E269" t="s">
        <v>45</v>
      </c>
      <c r="F269">
        <v>5</v>
      </c>
      <c r="G269" t="str" cm="1">
        <f t="array" ref="G269">_xlfn.IFS(
F269 &lt;= 10, "Near",
F269 &lt;= 20, "Far",
TRUE, "Very Far")</f>
        <v>Near</v>
      </c>
      <c r="H269">
        <v>2</v>
      </c>
      <c r="I269" t="str">
        <f>_xlfn.XLOOKUP(H269,Lookup!C:C,Lookup!D:D)</f>
        <v>College</v>
      </c>
      <c r="J269" t="s">
        <v>38</v>
      </c>
      <c r="K269">
        <v>1</v>
      </c>
      <c r="L269">
        <v>369</v>
      </c>
      <c r="M269">
        <v>2</v>
      </c>
      <c r="N269" t="str">
        <f>_xlfn.XLOOKUP(M269,Lookup!E:E,Lookup!F:F)</f>
        <v>Medium</v>
      </c>
      <c r="O269" t="s">
        <v>46</v>
      </c>
      <c r="P269">
        <v>85</v>
      </c>
      <c r="Q269">
        <v>4</v>
      </c>
      <c r="R269" t="str">
        <f>_xlfn.XLOOKUP(Q269,Lookup!G:G,Lookup!H:H)</f>
        <v>Very High</v>
      </c>
      <c r="S269">
        <v>2</v>
      </c>
      <c r="T269" s="7" t="str">
        <f>_xlfn.XLOOKUP(S269,Lookup!A:A,Lookup!B:B)</f>
        <v>Junior</v>
      </c>
      <c r="U269" t="s">
        <v>54</v>
      </c>
      <c r="V269">
        <v>1</v>
      </c>
      <c r="W269" t="str">
        <f>_xlfn.XLOOKUP(V269,Lookup!I:I,Lookup!J:J)</f>
        <v>Low</v>
      </c>
      <c r="X269" t="s">
        <v>52</v>
      </c>
      <c r="Y269">
        <v>4000</v>
      </c>
      <c r="Z269" t="str" cm="1">
        <f t="array" ref="Z269">_xlfn.IFS(Y269&lt;3000,"Low",Y269&lt;7000,"Medium",TRUE,"High")</f>
        <v>Medium</v>
      </c>
      <c r="AA269">
        <v>18384</v>
      </c>
      <c r="AB269">
        <v>1</v>
      </c>
      <c r="AC269" t="s">
        <v>42</v>
      </c>
      <c r="AD269" t="s">
        <v>43</v>
      </c>
      <c r="AE269">
        <v>12</v>
      </c>
      <c r="AF269">
        <v>3</v>
      </c>
      <c r="AG269" t="str">
        <f>_xlfn.XLOOKUP(AF269,Lookup!K:K,Lookup!L:L)</f>
        <v>Meet Expect</v>
      </c>
      <c r="AH269">
        <v>4</v>
      </c>
      <c r="AI269" t="str">
        <f>LOOKUP(AH269,Lookup!M:M,Lookup!N:N)</f>
        <v>Very High</v>
      </c>
      <c r="AJ269">
        <v>80</v>
      </c>
      <c r="AK269">
        <v>2</v>
      </c>
      <c r="AL269" t="str">
        <f>_xlfn.XLOOKUP(AK269,Lookup!O:O,Lookup!P:P)</f>
        <v>Medium</v>
      </c>
      <c r="AM269">
        <v>6</v>
      </c>
      <c r="AN269" t="str" cm="1">
        <f t="array" ref="AN269">_xlfn.IFS(
AM269&lt;=5,"0-5",
AM269&lt;=10,"6-10",
AM269&lt;=20,"11-20",
TRUE,"20+")</f>
        <v>6-10</v>
      </c>
      <c r="AO269">
        <v>2</v>
      </c>
      <c r="AP269">
        <v>3</v>
      </c>
      <c r="AQ269" t="str">
        <f>_xlfn.XLOOKUP(AP269,Lookup!Q:Q,Lookup!R:R)</f>
        <v>Better</v>
      </c>
      <c r="AR269">
        <v>6</v>
      </c>
      <c r="AS269" t="str" cm="1">
        <f t="array" ref="AS269">_xlfn.IFS(
AR269 &lt;=1,"New Employee",
AR269 &lt;=3, "Early Career",
AR269 &lt;=7, "Experienced",
TRUE, "Veteran")</f>
        <v>Experienced</v>
      </c>
      <c r="AT269">
        <v>3</v>
      </c>
      <c r="AU269">
        <v>1</v>
      </c>
      <c r="AV269" t="str" cm="1">
        <f t="array" ref="AV269">_xlfn.IFS(
AU269=0,"Recently Promoted",
AU269&lt;=3, "Normal",
TRUE, "Long Time No Promotion")</f>
        <v>Normal</v>
      </c>
      <c r="AW269">
        <v>5</v>
      </c>
      <c r="AX269">
        <f>IF(COUNTIF(L269:$L$1471,L269)&gt;1,1,0)</f>
        <v>0</v>
      </c>
      <c r="BA269">
        <f t="shared" si="37"/>
        <v>0</v>
      </c>
      <c r="BC269">
        <f t="shared" si="38"/>
        <v>0</v>
      </c>
      <c r="BE269">
        <f t="shared" si="32"/>
        <v>0</v>
      </c>
      <c r="BG269">
        <f t="shared" si="33"/>
        <v>0</v>
      </c>
      <c r="BI269">
        <f t="shared" si="34"/>
        <v>0</v>
      </c>
      <c r="BR269" t="str" cm="1">
        <f t="array" ref="BR269">_xlfn.IFS(
A269&lt;=25,"18-25",
A269&lt;=35,"26-35",
A269&lt;=45,"36-45",
A269&lt;=59,"46-59",
TRUE,"60+")</f>
        <v>18-25</v>
      </c>
      <c r="BX269" t="b">
        <f t="shared" si="35"/>
        <v>1</v>
      </c>
      <c r="BY269" t="b">
        <f t="shared" si="36"/>
        <v>1</v>
      </c>
      <c r="BZ269" t="b">
        <f t="shared" si="39"/>
        <v>1</v>
      </c>
      <c r="CA269">
        <f>IF(tblemployee[[#This Row],[Attrition]]="Yes",1,0)</f>
        <v>0</v>
      </c>
      <c r="CB269">
        <f>IF(tblemployee[[#This Row],[OverTime]]="Yes",1,0)</f>
        <v>0</v>
      </c>
    </row>
    <row r="270" spans="1:80" hidden="1">
      <c r="A270">
        <v>45</v>
      </c>
      <c r="B270" t="s">
        <v>43</v>
      </c>
      <c r="C270" t="s">
        <v>36</v>
      </c>
      <c r="D270">
        <v>1385</v>
      </c>
      <c r="E270" t="s">
        <v>45</v>
      </c>
      <c r="F270">
        <v>20</v>
      </c>
      <c r="G270" t="str" cm="1">
        <f t="array" ref="G270">_xlfn.IFS(
F270 &lt;= 10, "Near",
F270 &lt;= 20, "Far",
TRUE, "Very Far")</f>
        <v>Far</v>
      </c>
      <c r="H270">
        <v>2</v>
      </c>
      <c r="I270" t="str">
        <f>_xlfn.XLOOKUP(H270,Lookup!C:C,Lookup!D:D)</f>
        <v>College</v>
      </c>
      <c r="J270" t="s">
        <v>51</v>
      </c>
      <c r="K270">
        <v>1</v>
      </c>
      <c r="L270">
        <v>372</v>
      </c>
      <c r="M270">
        <v>3</v>
      </c>
      <c r="N270" t="str">
        <f>_xlfn.XLOOKUP(M270,Lookup!E:E,Lookup!F:F)</f>
        <v>High</v>
      </c>
      <c r="O270" t="s">
        <v>46</v>
      </c>
      <c r="P270">
        <v>79</v>
      </c>
      <c r="Q270">
        <v>3</v>
      </c>
      <c r="R270" t="str">
        <f>_xlfn.XLOOKUP(Q270,Lookup!G:G,Lookup!H:H)</f>
        <v>High</v>
      </c>
      <c r="S270">
        <v>4</v>
      </c>
      <c r="T270" s="7" t="str">
        <f>_xlfn.XLOOKUP(S270,Lookup!A:A,Lookup!B:B)</f>
        <v>Manager</v>
      </c>
      <c r="U270" t="s">
        <v>54</v>
      </c>
      <c r="V270">
        <v>4</v>
      </c>
      <c r="W270" t="str">
        <f>_xlfn.XLOOKUP(V270,Lookup!I:I,Lookup!J:J)</f>
        <v>Very High</v>
      </c>
      <c r="X270" t="s">
        <v>48</v>
      </c>
      <c r="Y270">
        <v>13496</v>
      </c>
      <c r="Z270" t="str" cm="1">
        <f t="array" ref="Z270">_xlfn.IFS(Y270&lt;3000,"Low",Y270&lt;7000,"Medium",TRUE,"High")</f>
        <v>High</v>
      </c>
      <c r="AA270">
        <v>7501</v>
      </c>
      <c r="AB270">
        <v>0</v>
      </c>
      <c r="AC270" t="s">
        <v>42</v>
      </c>
      <c r="AD270" t="s">
        <v>35</v>
      </c>
      <c r="AE270">
        <v>14</v>
      </c>
      <c r="AF270">
        <v>3</v>
      </c>
      <c r="AG270" t="str">
        <f>_xlfn.XLOOKUP(AF270,Lookup!K:K,Lookup!L:L)</f>
        <v>Meet Expect</v>
      </c>
      <c r="AH270">
        <v>2</v>
      </c>
      <c r="AI270" t="str">
        <f>LOOKUP(AH270,Lookup!M:M,Lookup!N:N)</f>
        <v>Medium</v>
      </c>
      <c r="AJ270">
        <v>80</v>
      </c>
      <c r="AK270">
        <v>0</v>
      </c>
      <c r="AL270" t="str">
        <f>_xlfn.XLOOKUP(AK270,Lookup!O:O,Lookup!P:P)</f>
        <v>None</v>
      </c>
      <c r="AM270">
        <v>21</v>
      </c>
      <c r="AN270" t="str" cm="1">
        <f t="array" ref="AN270">_xlfn.IFS(
AM270&lt;=5,"0-5",
AM270&lt;=10,"6-10",
AM270&lt;=20,"11-20",
TRUE,"20+")</f>
        <v>20+</v>
      </c>
      <c r="AO270">
        <v>2</v>
      </c>
      <c r="AP270">
        <v>3</v>
      </c>
      <c r="AQ270" t="str">
        <f>_xlfn.XLOOKUP(AP270,Lookup!Q:Q,Lookup!R:R)</f>
        <v>Better</v>
      </c>
      <c r="AR270">
        <v>20</v>
      </c>
      <c r="AS270" t="str" cm="1">
        <f t="array" ref="AS270">_xlfn.IFS(
AR270 &lt;=1,"New Employee",
AR270 &lt;=3, "Early Career",
AR270 &lt;=7, "Experienced",
TRUE, "Veteran")</f>
        <v>Veteran</v>
      </c>
      <c r="AT270">
        <v>7</v>
      </c>
      <c r="AU270">
        <v>4</v>
      </c>
      <c r="AV270" t="str" cm="1">
        <f t="array" ref="AV270">_xlfn.IFS(
AU270=0,"Recently Promoted",
AU270&lt;=3, "Normal",
TRUE, "Long Time No Promotion")</f>
        <v>Long Time No Promotion</v>
      </c>
      <c r="AW270">
        <v>10</v>
      </c>
      <c r="AX270">
        <f>IF(COUNTIF(L270:$L$1471,L270)&gt;1,1,0)</f>
        <v>0</v>
      </c>
      <c r="BA270">
        <f t="shared" si="37"/>
        <v>0</v>
      </c>
      <c r="BC270">
        <f t="shared" si="38"/>
        <v>0</v>
      </c>
      <c r="BE270">
        <f t="shared" si="32"/>
        <v>0</v>
      </c>
      <c r="BG270">
        <f t="shared" si="33"/>
        <v>0</v>
      </c>
      <c r="BI270">
        <f t="shared" si="34"/>
        <v>0</v>
      </c>
      <c r="BR270" t="str" cm="1">
        <f t="array" ref="BR270">_xlfn.IFS(
A270&lt;=25,"18-25",
A270&lt;=35,"26-35",
A270&lt;=45,"36-45",
A270&lt;=59,"46-59",
TRUE,"60+")</f>
        <v>36-45</v>
      </c>
      <c r="BX270" t="b">
        <f t="shared" si="35"/>
        <v>1</v>
      </c>
      <c r="BY270" t="b">
        <f t="shared" si="36"/>
        <v>1</v>
      </c>
      <c r="BZ270" t="b">
        <f t="shared" si="39"/>
        <v>1</v>
      </c>
      <c r="CA270">
        <f>IF(tblemployee[[#This Row],[Attrition]]="Yes",1,0)</f>
        <v>0</v>
      </c>
      <c r="CB270">
        <f>IF(tblemployee[[#This Row],[OverTime]]="Yes",1,0)</f>
        <v>1</v>
      </c>
    </row>
    <row r="271" spans="1:80" hidden="1">
      <c r="A271">
        <v>36</v>
      </c>
      <c r="B271" t="s">
        <v>43</v>
      </c>
      <c r="C271" t="s">
        <v>36</v>
      </c>
      <c r="D271">
        <v>1403</v>
      </c>
      <c r="E271" t="s">
        <v>45</v>
      </c>
      <c r="F271">
        <v>6</v>
      </c>
      <c r="G271" t="str" cm="1">
        <f t="array" ref="G271">_xlfn.IFS(
F271 &lt;= 10, "Near",
F271 &lt;= 20, "Far",
TRUE, "Very Far")</f>
        <v>Near</v>
      </c>
      <c r="H271">
        <v>3</v>
      </c>
      <c r="I271" t="str">
        <f>_xlfn.XLOOKUP(H271,Lookup!C:C,Lookup!D:D)</f>
        <v>Bachelor</v>
      </c>
      <c r="J271" t="s">
        <v>38</v>
      </c>
      <c r="K271">
        <v>1</v>
      </c>
      <c r="L271">
        <v>373</v>
      </c>
      <c r="M271">
        <v>4</v>
      </c>
      <c r="N271" t="str">
        <f>_xlfn.XLOOKUP(M271,Lookup!E:E,Lookup!F:F)</f>
        <v>Very High</v>
      </c>
      <c r="O271" t="s">
        <v>46</v>
      </c>
      <c r="P271">
        <v>47</v>
      </c>
      <c r="Q271">
        <v>3</v>
      </c>
      <c r="R271" t="str">
        <f>_xlfn.XLOOKUP(Q271,Lookup!G:G,Lookup!H:H)</f>
        <v>High</v>
      </c>
      <c r="S271">
        <v>1</v>
      </c>
      <c r="T271" s="7" t="str">
        <f>_xlfn.XLOOKUP(S271,Lookup!A:A,Lookup!B:B)</f>
        <v>Entry Level</v>
      </c>
      <c r="U271" t="s">
        <v>50</v>
      </c>
      <c r="V271">
        <v>4</v>
      </c>
      <c r="W271" t="str">
        <f>_xlfn.XLOOKUP(V271,Lookup!I:I,Lookup!J:J)</f>
        <v>Very High</v>
      </c>
      <c r="X271" t="s">
        <v>48</v>
      </c>
      <c r="Y271">
        <v>3210</v>
      </c>
      <c r="Z271" t="str" cm="1">
        <f t="array" ref="Z271">_xlfn.IFS(Y271&lt;3000,"Low",Y271&lt;7000,"Medium",TRUE,"High")</f>
        <v>Medium</v>
      </c>
      <c r="AA271">
        <v>20251</v>
      </c>
      <c r="AB271">
        <v>0</v>
      </c>
      <c r="AC271" t="s">
        <v>42</v>
      </c>
      <c r="AD271" t="s">
        <v>43</v>
      </c>
      <c r="AE271">
        <v>11</v>
      </c>
      <c r="AF271">
        <v>3</v>
      </c>
      <c r="AG271" t="str">
        <f>_xlfn.XLOOKUP(AF271,Lookup!K:K,Lookup!L:L)</f>
        <v>Meet Expect</v>
      </c>
      <c r="AH271">
        <v>3</v>
      </c>
      <c r="AI271" t="str">
        <f>LOOKUP(AH271,Lookup!M:M,Lookup!N:N)</f>
        <v>High</v>
      </c>
      <c r="AJ271">
        <v>80</v>
      </c>
      <c r="AK271">
        <v>1</v>
      </c>
      <c r="AL271" t="str">
        <f>_xlfn.XLOOKUP(AK271,Lookup!O:O,Lookup!P:P)</f>
        <v>Basic</v>
      </c>
      <c r="AM271">
        <v>16</v>
      </c>
      <c r="AN271" t="str" cm="1">
        <f t="array" ref="AN271">_xlfn.IFS(
AM271&lt;=5,"0-5",
AM271&lt;=10,"6-10",
AM271&lt;=20,"11-20",
TRUE,"20+")</f>
        <v>11-20</v>
      </c>
      <c r="AO271">
        <v>4</v>
      </c>
      <c r="AP271">
        <v>3</v>
      </c>
      <c r="AQ271" t="str">
        <f>_xlfn.XLOOKUP(AP271,Lookup!Q:Q,Lookup!R:R)</f>
        <v>Better</v>
      </c>
      <c r="AR271">
        <v>15</v>
      </c>
      <c r="AS271" t="str" cm="1">
        <f t="array" ref="AS271">_xlfn.IFS(
AR271 &lt;=1,"New Employee",
AR271 &lt;=3, "Early Career",
AR271 &lt;=7, "Experienced",
TRUE, "Veteran")</f>
        <v>Veteran</v>
      </c>
      <c r="AT271">
        <v>13</v>
      </c>
      <c r="AU271">
        <v>10</v>
      </c>
      <c r="AV271" t="str" cm="1">
        <f t="array" ref="AV271">_xlfn.IFS(
AU271=0,"Recently Promoted",
AU271&lt;=3, "Normal",
TRUE, "Long Time No Promotion")</f>
        <v>Long Time No Promotion</v>
      </c>
      <c r="AW271">
        <v>11</v>
      </c>
      <c r="AX271">
        <f>IF(COUNTIF(L271:$L$1471,L271)&gt;1,1,0)</f>
        <v>0</v>
      </c>
      <c r="BA271">
        <f t="shared" si="37"/>
        <v>0</v>
      </c>
      <c r="BC271">
        <f t="shared" si="38"/>
        <v>0</v>
      </c>
      <c r="BE271">
        <f t="shared" si="32"/>
        <v>0</v>
      </c>
      <c r="BG271">
        <f t="shared" si="33"/>
        <v>0</v>
      </c>
      <c r="BI271">
        <f t="shared" si="34"/>
        <v>0</v>
      </c>
      <c r="BR271" t="str" cm="1">
        <f t="array" ref="BR271">_xlfn.IFS(
A271&lt;=25,"18-25",
A271&lt;=35,"26-35",
A271&lt;=45,"36-45",
A271&lt;=59,"46-59",
TRUE,"60+")</f>
        <v>36-45</v>
      </c>
      <c r="BX271" t="b">
        <f t="shared" si="35"/>
        <v>1</v>
      </c>
      <c r="BY271" t="b">
        <f t="shared" si="36"/>
        <v>1</v>
      </c>
      <c r="BZ271" t="b">
        <f t="shared" si="39"/>
        <v>1</v>
      </c>
      <c r="CA271">
        <f>IF(tblemployee[[#This Row],[Attrition]]="Yes",1,0)</f>
        <v>0</v>
      </c>
      <c r="CB271">
        <f>IF(tblemployee[[#This Row],[OverTime]]="Yes",1,0)</f>
        <v>0</v>
      </c>
    </row>
    <row r="272" spans="1:80" hidden="1">
      <c r="A272">
        <v>55</v>
      </c>
      <c r="B272" t="s">
        <v>43</v>
      </c>
      <c r="C272" t="s">
        <v>36</v>
      </c>
      <c r="D272">
        <v>452</v>
      </c>
      <c r="E272" t="s">
        <v>45</v>
      </c>
      <c r="F272">
        <v>1</v>
      </c>
      <c r="G272" t="str" cm="1">
        <f t="array" ref="G272">_xlfn.IFS(
F272 &lt;= 10, "Near",
F272 &lt;= 20, "Far",
TRUE, "Very Far")</f>
        <v>Near</v>
      </c>
      <c r="H272">
        <v>3</v>
      </c>
      <c r="I272" t="str">
        <f>_xlfn.XLOOKUP(H272,Lookup!C:C,Lookup!D:D)</f>
        <v>Bachelor</v>
      </c>
      <c r="J272" t="s">
        <v>51</v>
      </c>
      <c r="K272">
        <v>1</v>
      </c>
      <c r="L272">
        <v>374</v>
      </c>
      <c r="M272">
        <v>4</v>
      </c>
      <c r="N272" t="str">
        <f>_xlfn.XLOOKUP(M272,Lookup!E:E,Lookup!F:F)</f>
        <v>Very High</v>
      </c>
      <c r="O272" t="s">
        <v>46</v>
      </c>
      <c r="P272">
        <v>81</v>
      </c>
      <c r="Q272">
        <v>3</v>
      </c>
      <c r="R272" t="str">
        <f>_xlfn.XLOOKUP(Q272,Lookup!G:G,Lookup!H:H)</f>
        <v>High</v>
      </c>
      <c r="S272">
        <v>5</v>
      </c>
      <c r="T272" s="7" t="str">
        <f>_xlfn.XLOOKUP(S272,Lookup!A:A,Lookup!B:B)</f>
        <v>Director</v>
      </c>
      <c r="U272" t="s">
        <v>56</v>
      </c>
      <c r="V272">
        <v>1</v>
      </c>
      <c r="W272" t="str">
        <f>_xlfn.XLOOKUP(V272,Lookup!I:I,Lookup!J:J)</f>
        <v>Low</v>
      </c>
      <c r="X272" t="s">
        <v>41</v>
      </c>
      <c r="Y272">
        <v>19045</v>
      </c>
      <c r="Z272" t="str" cm="1">
        <f t="array" ref="Z272">_xlfn.IFS(Y272&lt;3000,"Low",Y272&lt;7000,"Medium",TRUE,"High")</f>
        <v>High</v>
      </c>
      <c r="AA272">
        <v>18938</v>
      </c>
      <c r="AB272">
        <v>0</v>
      </c>
      <c r="AC272" t="s">
        <v>42</v>
      </c>
      <c r="AD272" t="s">
        <v>35</v>
      </c>
      <c r="AE272">
        <v>14</v>
      </c>
      <c r="AF272">
        <v>3</v>
      </c>
      <c r="AG272" t="str">
        <f>_xlfn.XLOOKUP(AF272,Lookup!K:K,Lookup!L:L)</f>
        <v>Meet Expect</v>
      </c>
      <c r="AH272">
        <v>3</v>
      </c>
      <c r="AI272" t="str">
        <f>LOOKUP(AH272,Lookup!M:M,Lookup!N:N)</f>
        <v>High</v>
      </c>
      <c r="AJ272">
        <v>80</v>
      </c>
      <c r="AK272">
        <v>0</v>
      </c>
      <c r="AL272" t="str">
        <f>_xlfn.XLOOKUP(AK272,Lookup!O:O,Lookup!P:P)</f>
        <v>None</v>
      </c>
      <c r="AM272">
        <v>37</v>
      </c>
      <c r="AN272" t="str" cm="1">
        <f t="array" ref="AN272">_xlfn.IFS(
AM272&lt;=5,"0-5",
AM272&lt;=10,"6-10",
AM272&lt;=20,"11-20",
TRUE,"20+")</f>
        <v>20+</v>
      </c>
      <c r="AO272">
        <v>2</v>
      </c>
      <c r="AP272">
        <v>3</v>
      </c>
      <c r="AQ272" t="str">
        <f>_xlfn.XLOOKUP(AP272,Lookup!Q:Q,Lookup!R:R)</f>
        <v>Better</v>
      </c>
      <c r="AR272">
        <v>36</v>
      </c>
      <c r="AS272" t="str" cm="1">
        <f t="array" ref="AS272">_xlfn.IFS(
AR272 &lt;=1,"New Employee",
AR272 &lt;=3, "Early Career",
AR272 &lt;=7, "Experienced",
TRUE, "Veteran")</f>
        <v>Veteran</v>
      </c>
      <c r="AT272">
        <v>10</v>
      </c>
      <c r="AU272">
        <v>4</v>
      </c>
      <c r="AV272" t="str" cm="1">
        <f t="array" ref="AV272">_xlfn.IFS(
AU272=0,"Recently Promoted",
AU272&lt;=3, "Normal",
TRUE, "Long Time No Promotion")</f>
        <v>Long Time No Promotion</v>
      </c>
      <c r="AW272">
        <v>13</v>
      </c>
      <c r="AX272">
        <f>IF(COUNTIF(L272:$L$1471,L272)&gt;1,1,0)</f>
        <v>0</v>
      </c>
      <c r="BA272">
        <f t="shared" si="37"/>
        <v>0</v>
      </c>
      <c r="BC272">
        <f t="shared" si="38"/>
        <v>0</v>
      </c>
      <c r="BE272">
        <f t="shared" si="32"/>
        <v>0</v>
      </c>
      <c r="BG272">
        <f t="shared" si="33"/>
        <v>0</v>
      </c>
      <c r="BI272">
        <f t="shared" si="34"/>
        <v>0</v>
      </c>
      <c r="BR272" t="str" cm="1">
        <f t="array" ref="BR272">_xlfn.IFS(
A272&lt;=25,"18-25",
A272&lt;=35,"26-35",
A272&lt;=45,"36-45",
A272&lt;=59,"46-59",
TRUE,"60+")</f>
        <v>46-59</v>
      </c>
      <c r="BX272" t="b">
        <f t="shared" si="35"/>
        <v>1</v>
      </c>
      <c r="BY272" t="b">
        <f t="shared" si="36"/>
        <v>1</v>
      </c>
      <c r="BZ272" t="b">
        <f t="shared" si="39"/>
        <v>1</v>
      </c>
      <c r="CA272">
        <f>IF(tblemployee[[#This Row],[Attrition]]="Yes",1,0)</f>
        <v>0</v>
      </c>
      <c r="CB272">
        <f>IF(tblemployee[[#This Row],[OverTime]]="Yes",1,0)</f>
        <v>1</v>
      </c>
    </row>
    <row r="273" spans="1:80" hidden="1">
      <c r="A273">
        <v>47</v>
      </c>
      <c r="B273" t="s">
        <v>35</v>
      </c>
      <c r="C273" t="s">
        <v>55</v>
      </c>
      <c r="D273">
        <v>666</v>
      </c>
      <c r="E273" t="s">
        <v>45</v>
      </c>
      <c r="F273">
        <v>29</v>
      </c>
      <c r="G273" t="str" cm="1">
        <f t="array" ref="G273">_xlfn.IFS(
F273 &lt;= 10, "Near",
F273 &lt;= 20, "Far",
TRUE, "Very Far")</f>
        <v>Very Far</v>
      </c>
      <c r="H273">
        <v>4</v>
      </c>
      <c r="I273" t="str">
        <f>_xlfn.XLOOKUP(H273,Lookup!C:C,Lookup!D:D)</f>
        <v>Master</v>
      </c>
      <c r="J273" t="s">
        <v>38</v>
      </c>
      <c r="K273">
        <v>1</v>
      </c>
      <c r="L273">
        <v>376</v>
      </c>
      <c r="M273">
        <v>1</v>
      </c>
      <c r="N273" t="str">
        <f>_xlfn.XLOOKUP(M273,Lookup!E:E,Lookup!F:F)</f>
        <v>Low</v>
      </c>
      <c r="O273" t="s">
        <v>46</v>
      </c>
      <c r="P273">
        <v>88</v>
      </c>
      <c r="Q273">
        <v>3</v>
      </c>
      <c r="R273" t="str">
        <f>_xlfn.XLOOKUP(Q273,Lookup!G:G,Lookup!H:H)</f>
        <v>High</v>
      </c>
      <c r="S273">
        <v>3</v>
      </c>
      <c r="T273" s="7" t="str">
        <f>_xlfn.XLOOKUP(S273,Lookup!A:A,Lookup!B:B)</f>
        <v>Senior</v>
      </c>
      <c r="U273" t="s">
        <v>56</v>
      </c>
      <c r="V273">
        <v>2</v>
      </c>
      <c r="W273" t="str">
        <f>_xlfn.XLOOKUP(V273,Lookup!I:I,Lookup!J:J)</f>
        <v>Medium</v>
      </c>
      <c r="X273" t="s">
        <v>48</v>
      </c>
      <c r="Y273">
        <v>11849</v>
      </c>
      <c r="Z273" t="str" cm="1">
        <f t="array" ref="Z273">_xlfn.IFS(Y273&lt;3000,"Low",Y273&lt;7000,"Medium",TRUE,"High")</f>
        <v>High</v>
      </c>
      <c r="AA273">
        <v>10268</v>
      </c>
      <c r="AB273">
        <v>1</v>
      </c>
      <c r="AC273" t="s">
        <v>42</v>
      </c>
      <c r="AD273" t="s">
        <v>35</v>
      </c>
      <c r="AE273">
        <v>12</v>
      </c>
      <c r="AF273">
        <v>3</v>
      </c>
      <c r="AG273" t="str">
        <f>_xlfn.XLOOKUP(AF273,Lookup!K:K,Lookup!L:L)</f>
        <v>Meet Expect</v>
      </c>
      <c r="AH273">
        <v>4</v>
      </c>
      <c r="AI273" t="str">
        <f>LOOKUP(AH273,Lookup!M:M,Lookup!N:N)</f>
        <v>Very High</v>
      </c>
      <c r="AJ273">
        <v>80</v>
      </c>
      <c r="AK273">
        <v>1</v>
      </c>
      <c r="AL273" t="str">
        <f>_xlfn.XLOOKUP(AK273,Lookup!O:O,Lookup!P:P)</f>
        <v>Basic</v>
      </c>
      <c r="AM273">
        <v>10</v>
      </c>
      <c r="AN273" t="str" cm="1">
        <f t="array" ref="AN273">_xlfn.IFS(
AM273&lt;=5,"0-5",
AM273&lt;=10,"6-10",
AM273&lt;=20,"11-20",
TRUE,"20+")</f>
        <v>6-10</v>
      </c>
      <c r="AO273">
        <v>2</v>
      </c>
      <c r="AP273">
        <v>2</v>
      </c>
      <c r="AQ273" t="str">
        <f>_xlfn.XLOOKUP(AP273,Lookup!Q:Q,Lookup!R:R)</f>
        <v>Good</v>
      </c>
      <c r="AR273">
        <v>10</v>
      </c>
      <c r="AS273" t="str" cm="1">
        <f t="array" ref="AS273">_xlfn.IFS(
AR273 &lt;=1,"New Employee",
AR273 &lt;=3, "Early Career",
AR273 &lt;=7, "Experienced",
TRUE, "Veteran")</f>
        <v>Veteran</v>
      </c>
      <c r="AT273">
        <v>7</v>
      </c>
      <c r="AU273">
        <v>9</v>
      </c>
      <c r="AV273" t="str" cm="1">
        <f t="array" ref="AV273">_xlfn.IFS(
AU273=0,"Recently Promoted",
AU273&lt;=3, "Normal",
TRUE, "Long Time No Promotion")</f>
        <v>Long Time No Promotion</v>
      </c>
      <c r="AW273">
        <v>9</v>
      </c>
      <c r="AX273">
        <f>IF(COUNTIF(L273:$L$1471,L273)&gt;1,1,0)</f>
        <v>0</v>
      </c>
      <c r="BA273">
        <f t="shared" si="37"/>
        <v>0</v>
      </c>
      <c r="BC273">
        <f t="shared" si="38"/>
        <v>0</v>
      </c>
      <c r="BE273">
        <f t="shared" si="32"/>
        <v>0</v>
      </c>
      <c r="BG273">
        <f t="shared" si="33"/>
        <v>0</v>
      </c>
      <c r="BI273">
        <f t="shared" si="34"/>
        <v>0</v>
      </c>
      <c r="BR273" t="str" cm="1">
        <f t="array" ref="BR273">_xlfn.IFS(
A273&lt;=25,"18-25",
A273&lt;=35,"26-35",
A273&lt;=45,"36-45",
A273&lt;=59,"46-59",
TRUE,"60+")</f>
        <v>46-59</v>
      </c>
      <c r="BX273" t="b">
        <f t="shared" si="35"/>
        <v>1</v>
      </c>
      <c r="BY273" t="b">
        <f t="shared" si="36"/>
        <v>1</v>
      </c>
      <c r="BZ273" t="b">
        <f t="shared" si="39"/>
        <v>1</v>
      </c>
      <c r="CA273">
        <f>IF(tblemployee[[#This Row],[Attrition]]="Yes",1,0)</f>
        <v>1</v>
      </c>
      <c r="CB273">
        <f>IF(tblemployee[[#This Row],[OverTime]]="Yes",1,0)</f>
        <v>1</v>
      </c>
    </row>
    <row r="274" spans="1:80" hidden="1">
      <c r="A274">
        <v>28</v>
      </c>
      <c r="B274" t="s">
        <v>43</v>
      </c>
      <c r="C274" t="s">
        <v>36</v>
      </c>
      <c r="D274">
        <v>1158</v>
      </c>
      <c r="E274" t="s">
        <v>45</v>
      </c>
      <c r="F274">
        <v>9</v>
      </c>
      <c r="G274" t="str" cm="1">
        <f t="array" ref="G274">_xlfn.IFS(
F274 &lt;= 10, "Near",
F274 &lt;= 20, "Far",
TRUE, "Very Far")</f>
        <v>Near</v>
      </c>
      <c r="H274">
        <v>3</v>
      </c>
      <c r="I274" t="str">
        <f>_xlfn.XLOOKUP(H274,Lookup!C:C,Lookup!D:D)</f>
        <v>Bachelor</v>
      </c>
      <c r="J274" t="s">
        <v>51</v>
      </c>
      <c r="K274">
        <v>1</v>
      </c>
      <c r="L274">
        <v>377</v>
      </c>
      <c r="M274">
        <v>4</v>
      </c>
      <c r="N274" t="str">
        <f>_xlfn.XLOOKUP(M274,Lookup!E:E,Lookup!F:F)</f>
        <v>Very High</v>
      </c>
      <c r="O274" t="s">
        <v>46</v>
      </c>
      <c r="P274">
        <v>94</v>
      </c>
      <c r="Q274">
        <v>3</v>
      </c>
      <c r="R274" t="str">
        <f>_xlfn.XLOOKUP(Q274,Lookup!G:G,Lookup!H:H)</f>
        <v>High</v>
      </c>
      <c r="S274">
        <v>1</v>
      </c>
      <c r="T274" s="7" t="str">
        <f>_xlfn.XLOOKUP(S274,Lookup!A:A,Lookup!B:B)</f>
        <v>Entry Level</v>
      </c>
      <c r="U274" t="s">
        <v>47</v>
      </c>
      <c r="V274">
        <v>4</v>
      </c>
      <c r="W274" t="str">
        <f>_xlfn.XLOOKUP(V274,Lookup!I:I,Lookup!J:J)</f>
        <v>Very High</v>
      </c>
      <c r="X274" t="s">
        <v>48</v>
      </c>
      <c r="Y274">
        <v>2070</v>
      </c>
      <c r="Z274" t="str" cm="1">
        <f t="array" ref="Z274">_xlfn.IFS(Y274&lt;3000,"Low",Y274&lt;7000,"Medium",TRUE,"High")</f>
        <v>Low</v>
      </c>
      <c r="AA274">
        <v>2613</v>
      </c>
      <c r="AB274">
        <v>1</v>
      </c>
      <c r="AC274" t="s">
        <v>42</v>
      </c>
      <c r="AD274" t="s">
        <v>43</v>
      </c>
      <c r="AE274">
        <v>23</v>
      </c>
      <c r="AF274">
        <v>4</v>
      </c>
      <c r="AG274" t="str">
        <f>_xlfn.XLOOKUP(AF274,Lookup!K:K,Lookup!L:L)</f>
        <v>Exceed Expect</v>
      </c>
      <c r="AH274">
        <v>4</v>
      </c>
      <c r="AI274" t="str">
        <f>LOOKUP(AH274,Lookup!M:M,Lookup!N:N)</f>
        <v>Very High</v>
      </c>
      <c r="AJ274">
        <v>80</v>
      </c>
      <c r="AK274">
        <v>1</v>
      </c>
      <c r="AL274" t="str">
        <f>_xlfn.XLOOKUP(AK274,Lookup!O:O,Lookup!P:P)</f>
        <v>Basic</v>
      </c>
      <c r="AM274">
        <v>5</v>
      </c>
      <c r="AN274" t="str" cm="1">
        <f t="array" ref="AN274">_xlfn.IFS(
AM274&lt;=5,"0-5",
AM274&lt;=10,"6-10",
AM274&lt;=20,"11-20",
TRUE,"20+")</f>
        <v>0-5</v>
      </c>
      <c r="AO274">
        <v>3</v>
      </c>
      <c r="AP274">
        <v>2</v>
      </c>
      <c r="AQ274" t="str">
        <f>_xlfn.XLOOKUP(AP274,Lookup!Q:Q,Lookup!R:R)</f>
        <v>Good</v>
      </c>
      <c r="AR274">
        <v>5</v>
      </c>
      <c r="AS274" t="str" cm="1">
        <f t="array" ref="AS274">_xlfn.IFS(
AR274 &lt;=1,"New Employee",
AR274 &lt;=3, "Early Career",
AR274 &lt;=7, "Experienced",
TRUE, "Veteran")</f>
        <v>Experienced</v>
      </c>
      <c r="AT274">
        <v>2</v>
      </c>
      <c r="AU274">
        <v>0</v>
      </c>
      <c r="AV274" t="str" cm="1">
        <f t="array" ref="AV274">_xlfn.IFS(
AU274=0,"Recently Promoted",
AU274&lt;=3, "Normal",
TRUE, "Long Time No Promotion")</f>
        <v>Recently Promoted</v>
      </c>
      <c r="AW274">
        <v>4</v>
      </c>
      <c r="AX274">
        <f>IF(COUNTIF(L274:$L$1471,L274)&gt;1,1,0)</f>
        <v>0</v>
      </c>
      <c r="BA274">
        <f t="shared" si="37"/>
        <v>0</v>
      </c>
      <c r="BC274">
        <f t="shared" si="38"/>
        <v>0</v>
      </c>
      <c r="BE274">
        <f t="shared" si="32"/>
        <v>0</v>
      </c>
      <c r="BG274">
        <f t="shared" si="33"/>
        <v>0</v>
      </c>
      <c r="BI274">
        <f t="shared" si="34"/>
        <v>0</v>
      </c>
      <c r="BR274" t="str" cm="1">
        <f t="array" ref="BR274">_xlfn.IFS(
A274&lt;=25,"18-25",
A274&lt;=35,"26-35",
A274&lt;=45,"36-45",
A274&lt;=59,"46-59",
TRUE,"60+")</f>
        <v>26-35</v>
      </c>
      <c r="BX274" t="b">
        <f t="shared" si="35"/>
        <v>1</v>
      </c>
      <c r="BY274" t="b">
        <f t="shared" si="36"/>
        <v>1</v>
      </c>
      <c r="BZ274" t="b">
        <f t="shared" si="39"/>
        <v>1</v>
      </c>
      <c r="CA274">
        <f>IF(tblemployee[[#This Row],[Attrition]]="Yes",1,0)</f>
        <v>0</v>
      </c>
      <c r="CB274">
        <f>IF(tblemployee[[#This Row],[OverTime]]="Yes",1,0)</f>
        <v>0</v>
      </c>
    </row>
    <row r="275" spans="1:80" hidden="1">
      <c r="A275">
        <v>37</v>
      </c>
      <c r="B275" t="s">
        <v>43</v>
      </c>
      <c r="C275" t="s">
        <v>36</v>
      </c>
      <c r="D275">
        <v>228</v>
      </c>
      <c r="E275" t="s">
        <v>37</v>
      </c>
      <c r="F275">
        <v>6</v>
      </c>
      <c r="G275" t="str" cm="1">
        <f t="array" ref="G275">_xlfn.IFS(
F275 &lt;= 10, "Near",
F275 &lt;= 20, "Far",
TRUE, "Very Far")</f>
        <v>Near</v>
      </c>
      <c r="H275">
        <v>4</v>
      </c>
      <c r="I275" t="str">
        <f>_xlfn.XLOOKUP(H275,Lookup!C:C,Lookup!D:D)</f>
        <v>Master</v>
      </c>
      <c r="J275" t="s">
        <v>51</v>
      </c>
      <c r="K275">
        <v>1</v>
      </c>
      <c r="L275">
        <v>378</v>
      </c>
      <c r="M275">
        <v>3</v>
      </c>
      <c r="N275" t="str">
        <f>_xlfn.XLOOKUP(M275,Lookup!E:E,Lookup!F:F)</f>
        <v>High</v>
      </c>
      <c r="O275" t="s">
        <v>46</v>
      </c>
      <c r="P275">
        <v>98</v>
      </c>
      <c r="Q275">
        <v>3</v>
      </c>
      <c r="R275" t="str">
        <f>_xlfn.XLOOKUP(Q275,Lookup!G:G,Lookup!H:H)</f>
        <v>High</v>
      </c>
      <c r="S275">
        <v>2</v>
      </c>
      <c r="T275" s="7" t="str">
        <f>_xlfn.XLOOKUP(S275,Lookup!A:A,Lookup!B:B)</f>
        <v>Junior</v>
      </c>
      <c r="U275" t="s">
        <v>40</v>
      </c>
      <c r="V275">
        <v>4</v>
      </c>
      <c r="W275" t="str">
        <f>_xlfn.XLOOKUP(V275,Lookup!I:I,Lookup!J:J)</f>
        <v>Very High</v>
      </c>
      <c r="X275" t="s">
        <v>48</v>
      </c>
      <c r="Y275">
        <v>6502</v>
      </c>
      <c r="Z275" t="str" cm="1">
        <f t="array" ref="Z275">_xlfn.IFS(Y275&lt;3000,"Low",Y275&lt;7000,"Medium",TRUE,"High")</f>
        <v>Medium</v>
      </c>
      <c r="AA275">
        <v>22825</v>
      </c>
      <c r="AB275">
        <v>4</v>
      </c>
      <c r="AC275" t="s">
        <v>42</v>
      </c>
      <c r="AD275" t="s">
        <v>43</v>
      </c>
      <c r="AE275">
        <v>14</v>
      </c>
      <c r="AF275">
        <v>3</v>
      </c>
      <c r="AG275" t="str">
        <f>_xlfn.XLOOKUP(AF275,Lookup!K:K,Lookup!L:L)</f>
        <v>Meet Expect</v>
      </c>
      <c r="AH275">
        <v>2</v>
      </c>
      <c r="AI275" t="str">
        <f>LOOKUP(AH275,Lookup!M:M,Lookup!N:N)</f>
        <v>Medium</v>
      </c>
      <c r="AJ275">
        <v>80</v>
      </c>
      <c r="AK275">
        <v>1</v>
      </c>
      <c r="AL275" t="str">
        <f>_xlfn.XLOOKUP(AK275,Lookup!O:O,Lookup!P:P)</f>
        <v>Basic</v>
      </c>
      <c r="AM275">
        <v>7</v>
      </c>
      <c r="AN275" t="str" cm="1">
        <f t="array" ref="AN275">_xlfn.IFS(
AM275&lt;=5,"0-5",
AM275&lt;=10,"6-10",
AM275&lt;=20,"11-20",
TRUE,"20+")</f>
        <v>6-10</v>
      </c>
      <c r="AO275">
        <v>5</v>
      </c>
      <c r="AP275">
        <v>4</v>
      </c>
      <c r="AQ275" t="str">
        <f>_xlfn.XLOOKUP(AP275,Lookup!Q:Q,Lookup!R:R)</f>
        <v>Best</v>
      </c>
      <c r="AR275">
        <v>5</v>
      </c>
      <c r="AS275" t="str" cm="1">
        <f t="array" ref="AS275">_xlfn.IFS(
AR275 &lt;=1,"New Employee",
AR275 &lt;=3, "Early Career",
AR275 &lt;=7, "Experienced",
TRUE, "Veteran")</f>
        <v>Experienced</v>
      </c>
      <c r="AT275">
        <v>4</v>
      </c>
      <c r="AU275">
        <v>0</v>
      </c>
      <c r="AV275" t="str" cm="1">
        <f t="array" ref="AV275">_xlfn.IFS(
AU275=0,"Recently Promoted",
AU275&lt;=3, "Normal",
TRUE, "Long Time No Promotion")</f>
        <v>Recently Promoted</v>
      </c>
      <c r="AW275">
        <v>1</v>
      </c>
      <c r="AX275">
        <f>IF(COUNTIF(L275:$L$1471,L275)&gt;1,1,0)</f>
        <v>0</v>
      </c>
      <c r="BA275">
        <f t="shared" si="37"/>
        <v>0</v>
      </c>
      <c r="BC275">
        <f t="shared" si="38"/>
        <v>0</v>
      </c>
      <c r="BE275">
        <f t="shared" si="32"/>
        <v>0</v>
      </c>
      <c r="BG275">
        <f t="shared" si="33"/>
        <v>0</v>
      </c>
      <c r="BI275">
        <f t="shared" si="34"/>
        <v>0</v>
      </c>
      <c r="BR275" t="str" cm="1">
        <f t="array" ref="BR275">_xlfn.IFS(
A275&lt;=25,"18-25",
A275&lt;=35,"26-35",
A275&lt;=45,"36-45",
A275&lt;=59,"46-59",
TRUE,"60+")</f>
        <v>36-45</v>
      </c>
      <c r="BX275" t="b">
        <f t="shared" si="35"/>
        <v>1</v>
      </c>
      <c r="BY275" t="b">
        <f t="shared" si="36"/>
        <v>1</v>
      </c>
      <c r="BZ275" t="b">
        <f t="shared" si="39"/>
        <v>1</v>
      </c>
      <c r="CA275">
        <f>IF(tblemployee[[#This Row],[Attrition]]="Yes",1,0)</f>
        <v>0</v>
      </c>
      <c r="CB275">
        <f>IF(tblemployee[[#This Row],[OverTime]]="Yes",1,0)</f>
        <v>0</v>
      </c>
    </row>
    <row r="276" spans="1:80" hidden="1">
      <c r="A276">
        <v>21</v>
      </c>
      <c r="B276" t="s">
        <v>43</v>
      </c>
      <c r="C276" t="s">
        <v>36</v>
      </c>
      <c r="D276">
        <v>996</v>
      </c>
      <c r="E276" t="s">
        <v>45</v>
      </c>
      <c r="F276">
        <v>3</v>
      </c>
      <c r="G276" t="str" cm="1">
        <f t="array" ref="G276">_xlfn.IFS(
F276 &lt;= 10, "Near",
F276 &lt;= 20, "Far",
TRUE, "Very Far")</f>
        <v>Near</v>
      </c>
      <c r="H276">
        <v>2</v>
      </c>
      <c r="I276" t="str">
        <f>_xlfn.XLOOKUP(H276,Lookup!C:C,Lookup!D:D)</f>
        <v>College</v>
      </c>
      <c r="J276" t="s">
        <v>51</v>
      </c>
      <c r="K276">
        <v>1</v>
      </c>
      <c r="L276">
        <v>379</v>
      </c>
      <c r="M276">
        <v>4</v>
      </c>
      <c r="N276" t="str">
        <f>_xlfn.XLOOKUP(M276,Lookup!E:E,Lookup!F:F)</f>
        <v>Very High</v>
      </c>
      <c r="O276" t="s">
        <v>46</v>
      </c>
      <c r="P276">
        <v>100</v>
      </c>
      <c r="Q276">
        <v>2</v>
      </c>
      <c r="R276" t="str">
        <f>_xlfn.XLOOKUP(Q276,Lookup!G:G,Lookup!H:H)</f>
        <v>Medium</v>
      </c>
      <c r="S276">
        <v>1</v>
      </c>
      <c r="T276" s="7" t="str">
        <f>_xlfn.XLOOKUP(S276,Lookup!A:A,Lookup!B:B)</f>
        <v>Entry Level</v>
      </c>
      <c r="U276" t="s">
        <v>47</v>
      </c>
      <c r="V276">
        <v>3</v>
      </c>
      <c r="W276" t="str">
        <f>_xlfn.XLOOKUP(V276,Lookup!I:I,Lookup!J:J)</f>
        <v>High</v>
      </c>
      <c r="X276" t="s">
        <v>41</v>
      </c>
      <c r="Y276">
        <v>3230</v>
      </c>
      <c r="Z276" t="str" cm="1">
        <f t="array" ref="Z276">_xlfn.IFS(Y276&lt;3000,"Low",Y276&lt;7000,"Medium",TRUE,"High")</f>
        <v>Medium</v>
      </c>
      <c r="AA276">
        <v>10531</v>
      </c>
      <c r="AB276">
        <v>1</v>
      </c>
      <c r="AC276" t="s">
        <v>42</v>
      </c>
      <c r="AD276" t="s">
        <v>43</v>
      </c>
      <c r="AE276">
        <v>17</v>
      </c>
      <c r="AF276">
        <v>3</v>
      </c>
      <c r="AG276" t="str">
        <f>_xlfn.XLOOKUP(AF276,Lookup!K:K,Lookup!L:L)</f>
        <v>Meet Expect</v>
      </c>
      <c r="AH276">
        <v>1</v>
      </c>
      <c r="AI276" t="str">
        <f>LOOKUP(AH276,Lookup!M:M,Lookup!N:N)</f>
        <v>Low</v>
      </c>
      <c r="AJ276">
        <v>80</v>
      </c>
      <c r="AK276">
        <v>0</v>
      </c>
      <c r="AL276" t="str">
        <f>_xlfn.XLOOKUP(AK276,Lookup!O:O,Lookup!P:P)</f>
        <v>None</v>
      </c>
      <c r="AM276">
        <v>3</v>
      </c>
      <c r="AN276" t="str" cm="1">
        <f t="array" ref="AN276">_xlfn.IFS(
AM276&lt;=5,"0-5",
AM276&lt;=10,"6-10",
AM276&lt;=20,"11-20",
TRUE,"20+")</f>
        <v>0-5</v>
      </c>
      <c r="AO276">
        <v>4</v>
      </c>
      <c r="AP276">
        <v>4</v>
      </c>
      <c r="AQ276" t="str">
        <f>_xlfn.XLOOKUP(AP276,Lookup!Q:Q,Lookup!R:R)</f>
        <v>Best</v>
      </c>
      <c r="AR276">
        <v>3</v>
      </c>
      <c r="AS276" t="str" cm="1">
        <f t="array" ref="AS276">_xlfn.IFS(
AR276 &lt;=1,"New Employee",
AR276 &lt;=3, "Early Career",
AR276 &lt;=7, "Experienced",
TRUE, "Veteran")</f>
        <v>Early Career</v>
      </c>
      <c r="AT276">
        <v>2</v>
      </c>
      <c r="AU276">
        <v>1</v>
      </c>
      <c r="AV276" t="str" cm="1">
        <f t="array" ref="AV276">_xlfn.IFS(
AU276=0,"Recently Promoted",
AU276&lt;=3, "Normal",
TRUE, "Long Time No Promotion")</f>
        <v>Normal</v>
      </c>
      <c r="AW276">
        <v>0</v>
      </c>
      <c r="AX276">
        <f>IF(COUNTIF(L276:$L$1471,L276)&gt;1,1,0)</f>
        <v>0</v>
      </c>
      <c r="BA276">
        <f t="shared" si="37"/>
        <v>0</v>
      </c>
      <c r="BC276">
        <f t="shared" si="38"/>
        <v>0</v>
      </c>
      <c r="BE276">
        <f t="shared" si="32"/>
        <v>0</v>
      </c>
      <c r="BG276">
        <f t="shared" si="33"/>
        <v>0</v>
      </c>
      <c r="BI276">
        <f t="shared" si="34"/>
        <v>0</v>
      </c>
      <c r="BR276" t="str" cm="1">
        <f t="array" ref="BR276">_xlfn.IFS(
A276&lt;=25,"18-25",
A276&lt;=35,"26-35",
A276&lt;=45,"36-45",
A276&lt;=59,"46-59",
TRUE,"60+")</f>
        <v>18-25</v>
      </c>
      <c r="BX276" t="b">
        <f t="shared" si="35"/>
        <v>1</v>
      </c>
      <c r="BY276" t="b">
        <f t="shared" si="36"/>
        <v>1</v>
      </c>
      <c r="BZ276" t="b">
        <f t="shared" si="39"/>
        <v>1</v>
      </c>
      <c r="CA276">
        <f>IF(tblemployee[[#This Row],[Attrition]]="Yes",1,0)</f>
        <v>0</v>
      </c>
      <c r="CB276">
        <f>IF(tblemployee[[#This Row],[OverTime]]="Yes",1,0)</f>
        <v>0</v>
      </c>
    </row>
    <row r="277" spans="1:80" hidden="1">
      <c r="A277">
        <v>37</v>
      </c>
      <c r="B277" t="s">
        <v>43</v>
      </c>
      <c r="C277" t="s">
        <v>55</v>
      </c>
      <c r="D277">
        <v>728</v>
      </c>
      <c r="E277" t="s">
        <v>45</v>
      </c>
      <c r="F277">
        <v>1</v>
      </c>
      <c r="G277" t="str" cm="1">
        <f t="array" ref="G277">_xlfn.IFS(
F277 &lt;= 10, "Near",
F277 &lt;= 20, "Far",
TRUE, "Very Far")</f>
        <v>Near</v>
      </c>
      <c r="H277">
        <v>4</v>
      </c>
      <c r="I277" t="str">
        <f>_xlfn.XLOOKUP(H277,Lookup!C:C,Lookup!D:D)</f>
        <v>Master</v>
      </c>
      <c r="J277" t="s">
        <v>51</v>
      </c>
      <c r="K277">
        <v>1</v>
      </c>
      <c r="L277">
        <v>380</v>
      </c>
      <c r="M277">
        <v>1</v>
      </c>
      <c r="N277" t="str">
        <f>_xlfn.XLOOKUP(M277,Lookup!E:E,Lookup!F:F)</f>
        <v>Low</v>
      </c>
      <c r="O277" t="s">
        <v>39</v>
      </c>
      <c r="P277">
        <v>80</v>
      </c>
      <c r="Q277">
        <v>3</v>
      </c>
      <c r="R277" t="str">
        <f>_xlfn.XLOOKUP(Q277,Lookup!G:G,Lookup!H:H)</f>
        <v>High</v>
      </c>
      <c r="S277">
        <v>3</v>
      </c>
      <c r="T277" s="7" t="str">
        <f>_xlfn.XLOOKUP(S277,Lookup!A:A,Lookup!B:B)</f>
        <v>Senior</v>
      </c>
      <c r="U277" t="s">
        <v>58</v>
      </c>
      <c r="V277">
        <v>4</v>
      </c>
      <c r="W277" t="str">
        <f>_xlfn.XLOOKUP(V277,Lookup!I:I,Lookup!J:J)</f>
        <v>Very High</v>
      </c>
      <c r="X277" t="s">
        <v>52</v>
      </c>
      <c r="Y277">
        <v>13603</v>
      </c>
      <c r="Z277" t="str" cm="1">
        <f t="array" ref="Z277">_xlfn.IFS(Y277&lt;3000,"Low",Y277&lt;7000,"Medium",TRUE,"High")</f>
        <v>High</v>
      </c>
      <c r="AA277">
        <v>11677</v>
      </c>
      <c r="AB277">
        <v>2</v>
      </c>
      <c r="AC277" t="s">
        <v>42</v>
      </c>
      <c r="AD277" t="s">
        <v>35</v>
      </c>
      <c r="AE277">
        <v>18</v>
      </c>
      <c r="AF277">
        <v>3</v>
      </c>
      <c r="AG277" t="str">
        <f>_xlfn.XLOOKUP(AF277,Lookup!K:K,Lookup!L:L)</f>
        <v>Meet Expect</v>
      </c>
      <c r="AH277">
        <v>1</v>
      </c>
      <c r="AI277" t="str">
        <f>LOOKUP(AH277,Lookup!M:M,Lookup!N:N)</f>
        <v>Low</v>
      </c>
      <c r="AJ277">
        <v>80</v>
      </c>
      <c r="AK277">
        <v>2</v>
      </c>
      <c r="AL277" t="str">
        <f>_xlfn.XLOOKUP(AK277,Lookup!O:O,Lookup!P:P)</f>
        <v>Medium</v>
      </c>
      <c r="AM277">
        <v>15</v>
      </c>
      <c r="AN277" t="str" cm="1">
        <f t="array" ref="AN277">_xlfn.IFS(
AM277&lt;=5,"0-5",
AM277&lt;=10,"6-10",
AM277&lt;=20,"11-20",
TRUE,"20+")</f>
        <v>11-20</v>
      </c>
      <c r="AO277">
        <v>2</v>
      </c>
      <c r="AP277">
        <v>3</v>
      </c>
      <c r="AQ277" t="str">
        <f>_xlfn.XLOOKUP(AP277,Lookup!Q:Q,Lookup!R:R)</f>
        <v>Better</v>
      </c>
      <c r="AR277">
        <v>5</v>
      </c>
      <c r="AS277" t="str" cm="1">
        <f t="array" ref="AS277">_xlfn.IFS(
AR277 &lt;=1,"New Employee",
AR277 &lt;=3, "Early Career",
AR277 &lt;=7, "Experienced",
TRUE, "Veteran")</f>
        <v>Experienced</v>
      </c>
      <c r="AT277">
        <v>2</v>
      </c>
      <c r="AU277">
        <v>0</v>
      </c>
      <c r="AV277" t="str" cm="1">
        <f t="array" ref="AV277">_xlfn.IFS(
AU277=0,"Recently Promoted",
AU277&lt;=3, "Normal",
TRUE, "Long Time No Promotion")</f>
        <v>Recently Promoted</v>
      </c>
      <c r="AW277">
        <v>2</v>
      </c>
      <c r="AX277">
        <f>IF(COUNTIF(L277:$L$1471,L277)&gt;1,1,0)</f>
        <v>0</v>
      </c>
      <c r="BA277">
        <f t="shared" si="37"/>
        <v>0</v>
      </c>
      <c r="BC277">
        <f t="shared" si="38"/>
        <v>0</v>
      </c>
      <c r="BE277">
        <f t="shared" si="32"/>
        <v>0</v>
      </c>
      <c r="BG277">
        <f t="shared" si="33"/>
        <v>0</v>
      </c>
      <c r="BI277">
        <f t="shared" si="34"/>
        <v>0</v>
      </c>
      <c r="BR277" t="str" cm="1">
        <f t="array" ref="BR277">_xlfn.IFS(
A277&lt;=25,"18-25",
A277&lt;=35,"26-35",
A277&lt;=45,"36-45",
A277&lt;=59,"46-59",
TRUE,"60+")</f>
        <v>36-45</v>
      </c>
      <c r="BX277" t="b">
        <f t="shared" si="35"/>
        <v>1</v>
      </c>
      <c r="BY277" t="b">
        <f t="shared" si="36"/>
        <v>1</v>
      </c>
      <c r="BZ277" t="b">
        <f t="shared" si="39"/>
        <v>1</v>
      </c>
      <c r="CA277">
        <f>IF(tblemployee[[#This Row],[Attrition]]="Yes",1,0)</f>
        <v>0</v>
      </c>
      <c r="CB277">
        <f>IF(tblemployee[[#This Row],[OverTime]]="Yes",1,0)</f>
        <v>1</v>
      </c>
    </row>
    <row r="278" spans="1:80" hidden="1">
      <c r="A278">
        <v>35</v>
      </c>
      <c r="B278" t="s">
        <v>43</v>
      </c>
      <c r="C278" t="s">
        <v>36</v>
      </c>
      <c r="D278">
        <v>1315</v>
      </c>
      <c r="E278" t="s">
        <v>45</v>
      </c>
      <c r="F278">
        <v>22</v>
      </c>
      <c r="G278" t="str" cm="1">
        <f t="array" ref="G278">_xlfn.IFS(
F278 &lt;= 10, "Near",
F278 &lt;= 20, "Far",
TRUE, "Very Far")</f>
        <v>Very Far</v>
      </c>
      <c r="H278">
        <v>3</v>
      </c>
      <c r="I278" t="str">
        <f>_xlfn.XLOOKUP(H278,Lookup!C:C,Lookup!D:D)</f>
        <v>Bachelor</v>
      </c>
      <c r="J278" t="s">
        <v>38</v>
      </c>
      <c r="K278">
        <v>1</v>
      </c>
      <c r="L278">
        <v>381</v>
      </c>
      <c r="M278">
        <v>2</v>
      </c>
      <c r="N278" t="str">
        <f>_xlfn.XLOOKUP(M278,Lookup!E:E,Lookup!F:F)</f>
        <v>Medium</v>
      </c>
      <c r="O278" t="s">
        <v>39</v>
      </c>
      <c r="P278">
        <v>71</v>
      </c>
      <c r="Q278">
        <v>4</v>
      </c>
      <c r="R278" t="str">
        <f>_xlfn.XLOOKUP(Q278,Lookup!G:G,Lookup!H:H)</f>
        <v>Very High</v>
      </c>
      <c r="S278">
        <v>3</v>
      </c>
      <c r="T278" s="7" t="str">
        <f>_xlfn.XLOOKUP(S278,Lookup!A:A,Lookup!B:B)</f>
        <v>Senior</v>
      </c>
      <c r="U278" t="s">
        <v>56</v>
      </c>
      <c r="V278">
        <v>2</v>
      </c>
      <c r="W278" t="str">
        <f>_xlfn.XLOOKUP(V278,Lookup!I:I,Lookup!J:J)</f>
        <v>Medium</v>
      </c>
      <c r="X278" t="s">
        <v>52</v>
      </c>
      <c r="Y278">
        <v>11996</v>
      </c>
      <c r="Z278" t="str" cm="1">
        <f t="array" ref="Z278">_xlfn.IFS(Y278&lt;3000,"Low",Y278&lt;7000,"Medium",TRUE,"High")</f>
        <v>High</v>
      </c>
      <c r="AA278">
        <v>19100</v>
      </c>
      <c r="AB278">
        <v>7</v>
      </c>
      <c r="AC278" t="s">
        <v>42</v>
      </c>
      <c r="AD278" t="s">
        <v>43</v>
      </c>
      <c r="AE278">
        <v>18</v>
      </c>
      <c r="AF278">
        <v>3</v>
      </c>
      <c r="AG278" t="str">
        <f>_xlfn.XLOOKUP(AF278,Lookup!K:K,Lookup!L:L)</f>
        <v>Meet Expect</v>
      </c>
      <c r="AH278">
        <v>2</v>
      </c>
      <c r="AI278" t="str">
        <f>LOOKUP(AH278,Lookup!M:M,Lookup!N:N)</f>
        <v>Medium</v>
      </c>
      <c r="AJ278">
        <v>80</v>
      </c>
      <c r="AK278">
        <v>1</v>
      </c>
      <c r="AL278" t="str">
        <f>_xlfn.XLOOKUP(AK278,Lookup!O:O,Lookup!P:P)</f>
        <v>Basic</v>
      </c>
      <c r="AM278">
        <v>10</v>
      </c>
      <c r="AN278" t="str" cm="1">
        <f t="array" ref="AN278">_xlfn.IFS(
AM278&lt;=5,"0-5",
AM278&lt;=10,"6-10",
AM278&lt;=20,"11-20",
TRUE,"20+")</f>
        <v>6-10</v>
      </c>
      <c r="AO278">
        <v>6</v>
      </c>
      <c r="AP278">
        <v>2</v>
      </c>
      <c r="AQ278" t="str">
        <f>_xlfn.XLOOKUP(AP278,Lookup!Q:Q,Lookup!R:R)</f>
        <v>Good</v>
      </c>
      <c r="AR278">
        <v>7</v>
      </c>
      <c r="AS278" t="str" cm="1">
        <f t="array" ref="AS278">_xlfn.IFS(
AR278 &lt;=1,"New Employee",
AR278 &lt;=3, "Early Career",
AR278 &lt;=7, "Experienced",
TRUE, "Veteran")</f>
        <v>Experienced</v>
      </c>
      <c r="AT278">
        <v>7</v>
      </c>
      <c r="AU278">
        <v>6</v>
      </c>
      <c r="AV278" t="str" cm="1">
        <f t="array" ref="AV278">_xlfn.IFS(
AU278=0,"Recently Promoted",
AU278&lt;=3, "Normal",
TRUE, "Long Time No Promotion")</f>
        <v>Long Time No Promotion</v>
      </c>
      <c r="AW278">
        <v>2</v>
      </c>
      <c r="AX278">
        <f>IF(COUNTIF(L278:$L$1471,L278)&gt;1,1,0)</f>
        <v>0</v>
      </c>
      <c r="BA278">
        <f t="shared" si="37"/>
        <v>0</v>
      </c>
      <c r="BC278">
        <f t="shared" si="38"/>
        <v>0</v>
      </c>
      <c r="BE278">
        <f t="shared" si="32"/>
        <v>0</v>
      </c>
      <c r="BG278">
        <f t="shared" si="33"/>
        <v>0</v>
      </c>
      <c r="BI278">
        <f t="shared" si="34"/>
        <v>0</v>
      </c>
      <c r="BR278" t="str" cm="1">
        <f t="array" ref="BR278">_xlfn.IFS(
A278&lt;=25,"18-25",
A278&lt;=35,"26-35",
A278&lt;=45,"36-45",
A278&lt;=59,"46-59",
TRUE,"60+")</f>
        <v>26-35</v>
      </c>
      <c r="BX278" t="b">
        <f t="shared" si="35"/>
        <v>1</v>
      </c>
      <c r="BY278" t="b">
        <f t="shared" si="36"/>
        <v>1</v>
      </c>
      <c r="BZ278" t="b">
        <f t="shared" si="39"/>
        <v>1</v>
      </c>
      <c r="CA278">
        <f>IF(tblemployee[[#This Row],[Attrition]]="Yes",1,0)</f>
        <v>0</v>
      </c>
      <c r="CB278">
        <f>IF(tblemployee[[#This Row],[OverTime]]="Yes",1,0)</f>
        <v>0</v>
      </c>
    </row>
    <row r="279" spans="1:80" hidden="1">
      <c r="A279">
        <v>38</v>
      </c>
      <c r="B279" t="s">
        <v>43</v>
      </c>
      <c r="C279" t="s">
        <v>36</v>
      </c>
      <c r="D279">
        <v>322</v>
      </c>
      <c r="E279" t="s">
        <v>37</v>
      </c>
      <c r="F279">
        <v>7</v>
      </c>
      <c r="G279" t="str" cm="1">
        <f t="array" ref="G279">_xlfn.IFS(
F279 &lt;= 10, "Near",
F279 &lt;= 20, "Far",
TRUE, "Very Far")</f>
        <v>Near</v>
      </c>
      <c r="H279">
        <v>2</v>
      </c>
      <c r="I279" t="str">
        <f>_xlfn.XLOOKUP(H279,Lookup!C:C,Lookup!D:D)</f>
        <v>College</v>
      </c>
      <c r="J279" t="s">
        <v>51</v>
      </c>
      <c r="K279">
        <v>1</v>
      </c>
      <c r="L279">
        <v>382</v>
      </c>
      <c r="M279">
        <v>1</v>
      </c>
      <c r="N279" t="str">
        <f>_xlfn.XLOOKUP(M279,Lookup!E:E,Lookup!F:F)</f>
        <v>Low</v>
      </c>
      <c r="O279" t="s">
        <v>39</v>
      </c>
      <c r="P279">
        <v>44</v>
      </c>
      <c r="Q279">
        <v>4</v>
      </c>
      <c r="R279" t="str">
        <f>_xlfn.XLOOKUP(Q279,Lookup!G:G,Lookup!H:H)</f>
        <v>Very High</v>
      </c>
      <c r="S279">
        <v>2</v>
      </c>
      <c r="T279" s="7" t="str">
        <f>_xlfn.XLOOKUP(S279,Lookup!A:A,Lookup!B:B)</f>
        <v>Junior</v>
      </c>
      <c r="U279" t="s">
        <v>40</v>
      </c>
      <c r="V279">
        <v>1</v>
      </c>
      <c r="W279" t="str">
        <f>_xlfn.XLOOKUP(V279,Lookup!I:I,Lookup!J:J)</f>
        <v>Low</v>
      </c>
      <c r="X279" t="s">
        <v>52</v>
      </c>
      <c r="Y279">
        <v>5605</v>
      </c>
      <c r="Z279" t="str" cm="1">
        <f t="array" ref="Z279">_xlfn.IFS(Y279&lt;3000,"Low",Y279&lt;7000,"Medium",TRUE,"High")</f>
        <v>Medium</v>
      </c>
      <c r="AA279">
        <v>19191</v>
      </c>
      <c r="AB279">
        <v>1</v>
      </c>
      <c r="AC279" t="s">
        <v>42</v>
      </c>
      <c r="AD279" t="s">
        <v>35</v>
      </c>
      <c r="AE279">
        <v>24</v>
      </c>
      <c r="AF279">
        <v>4</v>
      </c>
      <c r="AG279" t="str">
        <f>_xlfn.XLOOKUP(AF279,Lookup!K:K,Lookup!L:L)</f>
        <v>Exceed Expect</v>
      </c>
      <c r="AH279">
        <v>3</v>
      </c>
      <c r="AI279" t="str">
        <f>LOOKUP(AH279,Lookup!M:M,Lookup!N:N)</f>
        <v>High</v>
      </c>
      <c r="AJ279">
        <v>80</v>
      </c>
      <c r="AK279">
        <v>1</v>
      </c>
      <c r="AL279" t="str">
        <f>_xlfn.XLOOKUP(AK279,Lookup!O:O,Lookup!P:P)</f>
        <v>Basic</v>
      </c>
      <c r="AM279">
        <v>8</v>
      </c>
      <c r="AN279" t="str" cm="1">
        <f t="array" ref="AN279">_xlfn.IFS(
AM279&lt;=5,"0-5",
AM279&lt;=10,"6-10",
AM279&lt;=20,"11-20",
TRUE,"20+")</f>
        <v>6-10</v>
      </c>
      <c r="AO279">
        <v>3</v>
      </c>
      <c r="AP279">
        <v>3</v>
      </c>
      <c r="AQ279" t="str">
        <f>_xlfn.XLOOKUP(AP279,Lookup!Q:Q,Lookup!R:R)</f>
        <v>Better</v>
      </c>
      <c r="AR279">
        <v>8</v>
      </c>
      <c r="AS279" t="str" cm="1">
        <f t="array" ref="AS279">_xlfn.IFS(
AR279 &lt;=1,"New Employee",
AR279 &lt;=3, "Early Career",
AR279 &lt;=7, "Experienced",
TRUE, "Veteran")</f>
        <v>Veteran</v>
      </c>
      <c r="AT279">
        <v>0</v>
      </c>
      <c r="AU279">
        <v>7</v>
      </c>
      <c r="AV279" t="str" cm="1">
        <f t="array" ref="AV279">_xlfn.IFS(
AU279=0,"Recently Promoted",
AU279&lt;=3, "Normal",
TRUE, "Long Time No Promotion")</f>
        <v>Long Time No Promotion</v>
      </c>
      <c r="AW279">
        <v>7</v>
      </c>
      <c r="AX279">
        <f>IF(COUNTIF(L279:$L$1471,L279)&gt;1,1,0)</f>
        <v>0</v>
      </c>
      <c r="BA279">
        <f t="shared" si="37"/>
        <v>0</v>
      </c>
      <c r="BC279">
        <f t="shared" si="38"/>
        <v>0</v>
      </c>
      <c r="BE279">
        <f t="shared" si="32"/>
        <v>0</v>
      </c>
      <c r="BG279">
        <f t="shared" si="33"/>
        <v>0</v>
      </c>
      <c r="BI279">
        <f t="shared" si="34"/>
        <v>0</v>
      </c>
      <c r="BR279" t="str" cm="1">
        <f t="array" ref="BR279">_xlfn.IFS(
A279&lt;=25,"18-25",
A279&lt;=35,"26-35",
A279&lt;=45,"36-45",
A279&lt;=59,"46-59",
TRUE,"60+")</f>
        <v>36-45</v>
      </c>
      <c r="BX279" t="b">
        <f t="shared" si="35"/>
        <v>1</v>
      </c>
      <c r="BY279" t="b">
        <f t="shared" si="36"/>
        <v>1</v>
      </c>
      <c r="BZ279" t="b">
        <f t="shared" si="39"/>
        <v>1</v>
      </c>
      <c r="CA279">
        <f>IF(tblemployee[[#This Row],[Attrition]]="Yes",1,0)</f>
        <v>0</v>
      </c>
      <c r="CB279">
        <f>IF(tblemployee[[#This Row],[OverTime]]="Yes",1,0)</f>
        <v>1</v>
      </c>
    </row>
    <row r="280" spans="1:80" hidden="1">
      <c r="A280">
        <v>26</v>
      </c>
      <c r="B280" t="s">
        <v>43</v>
      </c>
      <c r="C280" t="s">
        <v>44</v>
      </c>
      <c r="D280">
        <v>1479</v>
      </c>
      <c r="E280" t="s">
        <v>45</v>
      </c>
      <c r="F280">
        <v>1</v>
      </c>
      <c r="G280" t="str" cm="1">
        <f t="array" ref="G280">_xlfn.IFS(
F280 &lt;= 10, "Near",
F280 &lt;= 20, "Far",
TRUE, "Very Far")</f>
        <v>Near</v>
      </c>
      <c r="H280">
        <v>3</v>
      </c>
      <c r="I280" t="str">
        <f>_xlfn.XLOOKUP(H280,Lookup!C:C,Lookup!D:D)</f>
        <v>Bachelor</v>
      </c>
      <c r="J280" t="s">
        <v>38</v>
      </c>
      <c r="K280">
        <v>1</v>
      </c>
      <c r="L280">
        <v>384</v>
      </c>
      <c r="M280">
        <v>3</v>
      </c>
      <c r="N280" t="str">
        <f>_xlfn.XLOOKUP(M280,Lookup!E:E,Lookup!F:F)</f>
        <v>High</v>
      </c>
      <c r="O280" t="s">
        <v>39</v>
      </c>
      <c r="P280">
        <v>84</v>
      </c>
      <c r="Q280">
        <v>3</v>
      </c>
      <c r="R280" t="str">
        <f>_xlfn.XLOOKUP(Q280,Lookup!G:G,Lookup!H:H)</f>
        <v>High</v>
      </c>
      <c r="S280">
        <v>2</v>
      </c>
      <c r="T280" s="7" t="str">
        <f>_xlfn.XLOOKUP(S280,Lookup!A:A,Lookup!B:B)</f>
        <v>Junior</v>
      </c>
      <c r="U280" t="s">
        <v>53</v>
      </c>
      <c r="V280">
        <v>2</v>
      </c>
      <c r="W280" t="str">
        <f>_xlfn.XLOOKUP(V280,Lookup!I:I,Lookup!J:J)</f>
        <v>Medium</v>
      </c>
      <c r="X280" t="s">
        <v>52</v>
      </c>
      <c r="Y280">
        <v>6397</v>
      </c>
      <c r="Z280" t="str" cm="1">
        <f t="array" ref="Z280">_xlfn.IFS(Y280&lt;3000,"Low",Y280&lt;7000,"Medium",TRUE,"High")</f>
        <v>Medium</v>
      </c>
      <c r="AA280">
        <v>26767</v>
      </c>
      <c r="AB280">
        <v>1</v>
      </c>
      <c r="AC280" t="s">
        <v>42</v>
      </c>
      <c r="AD280" t="s">
        <v>43</v>
      </c>
      <c r="AE280">
        <v>20</v>
      </c>
      <c r="AF280">
        <v>4</v>
      </c>
      <c r="AG280" t="str">
        <f>_xlfn.XLOOKUP(AF280,Lookup!K:K,Lookup!L:L)</f>
        <v>Exceed Expect</v>
      </c>
      <c r="AH280">
        <v>1</v>
      </c>
      <c r="AI280" t="str">
        <f>LOOKUP(AH280,Lookup!M:M,Lookup!N:N)</f>
        <v>Low</v>
      </c>
      <c r="AJ280">
        <v>80</v>
      </c>
      <c r="AK280">
        <v>1</v>
      </c>
      <c r="AL280" t="str">
        <f>_xlfn.XLOOKUP(AK280,Lookup!O:O,Lookup!P:P)</f>
        <v>Basic</v>
      </c>
      <c r="AM280">
        <v>6</v>
      </c>
      <c r="AN280" t="str" cm="1">
        <f t="array" ref="AN280">_xlfn.IFS(
AM280&lt;=5,"0-5",
AM280&lt;=10,"6-10",
AM280&lt;=20,"11-20",
TRUE,"20+")</f>
        <v>6-10</v>
      </c>
      <c r="AO280">
        <v>6</v>
      </c>
      <c r="AP280">
        <v>1</v>
      </c>
      <c r="AQ280" t="str">
        <f>_xlfn.XLOOKUP(AP280,Lookup!Q:Q,Lookup!R:R)</f>
        <v>Bad</v>
      </c>
      <c r="AR280">
        <v>6</v>
      </c>
      <c r="AS280" t="str" cm="1">
        <f t="array" ref="AS280">_xlfn.IFS(
AR280 &lt;=1,"New Employee",
AR280 &lt;=3, "Early Career",
AR280 &lt;=7, "Experienced",
TRUE, "Veteran")</f>
        <v>Experienced</v>
      </c>
      <c r="AT280">
        <v>5</v>
      </c>
      <c r="AU280">
        <v>1</v>
      </c>
      <c r="AV280" t="str" cm="1">
        <f t="array" ref="AV280">_xlfn.IFS(
AU280=0,"Recently Promoted",
AU280&lt;=3, "Normal",
TRUE, "Long Time No Promotion")</f>
        <v>Normal</v>
      </c>
      <c r="AW280">
        <v>4</v>
      </c>
      <c r="AX280">
        <f>IF(COUNTIF(L280:$L$1471,L280)&gt;1,1,0)</f>
        <v>0</v>
      </c>
      <c r="BA280">
        <f t="shared" si="37"/>
        <v>0</v>
      </c>
      <c r="BC280">
        <f t="shared" si="38"/>
        <v>0</v>
      </c>
      <c r="BE280">
        <f t="shared" si="32"/>
        <v>0</v>
      </c>
      <c r="BG280">
        <f t="shared" si="33"/>
        <v>0</v>
      </c>
      <c r="BI280">
        <f t="shared" si="34"/>
        <v>0</v>
      </c>
      <c r="BR280" t="str" cm="1">
        <f t="array" ref="BR280">_xlfn.IFS(
A280&lt;=25,"18-25",
A280&lt;=35,"26-35",
A280&lt;=45,"36-45",
A280&lt;=59,"46-59",
TRUE,"60+")</f>
        <v>26-35</v>
      </c>
      <c r="BX280" t="b">
        <f t="shared" si="35"/>
        <v>1</v>
      </c>
      <c r="BY280" t="b">
        <f t="shared" si="36"/>
        <v>1</v>
      </c>
      <c r="BZ280" t="b">
        <f t="shared" si="39"/>
        <v>1</v>
      </c>
      <c r="CA280">
        <f>IF(tblemployee[[#This Row],[Attrition]]="Yes",1,0)</f>
        <v>0</v>
      </c>
      <c r="CB280">
        <f>IF(tblemployee[[#This Row],[OverTime]]="Yes",1,0)</f>
        <v>0</v>
      </c>
    </row>
    <row r="281" spans="1:80" hidden="1">
      <c r="A281">
        <v>50</v>
      </c>
      <c r="B281" t="s">
        <v>43</v>
      </c>
      <c r="C281" t="s">
        <v>36</v>
      </c>
      <c r="D281">
        <v>797</v>
      </c>
      <c r="E281" t="s">
        <v>45</v>
      </c>
      <c r="F281">
        <v>4</v>
      </c>
      <c r="G281" t="str" cm="1">
        <f t="array" ref="G281">_xlfn.IFS(
F281 &lt;= 10, "Near",
F281 &lt;= 20, "Far",
TRUE, "Very Far")</f>
        <v>Near</v>
      </c>
      <c r="H281">
        <v>1</v>
      </c>
      <c r="I281" t="str">
        <f>_xlfn.XLOOKUP(H281,Lookup!C:C,Lookup!D:D)</f>
        <v>Below College</v>
      </c>
      <c r="J281" t="s">
        <v>38</v>
      </c>
      <c r="K281">
        <v>1</v>
      </c>
      <c r="L281">
        <v>385</v>
      </c>
      <c r="M281">
        <v>1</v>
      </c>
      <c r="N281" t="str">
        <f>_xlfn.XLOOKUP(M281,Lookup!E:E,Lookup!F:F)</f>
        <v>Low</v>
      </c>
      <c r="O281" t="s">
        <v>46</v>
      </c>
      <c r="P281">
        <v>96</v>
      </c>
      <c r="Q281">
        <v>3</v>
      </c>
      <c r="R281" t="str">
        <f>_xlfn.XLOOKUP(Q281,Lookup!G:G,Lookup!H:H)</f>
        <v>High</v>
      </c>
      <c r="S281">
        <v>5</v>
      </c>
      <c r="T281" s="7" t="str">
        <f>_xlfn.XLOOKUP(S281,Lookup!A:A,Lookup!B:B)</f>
        <v>Director</v>
      </c>
      <c r="U281" t="s">
        <v>58</v>
      </c>
      <c r="V281">
        <v>2</v>
      </c>
      <c r="W281" t="str">
        <f>_xlfn.XLOOKUP(V281,Lookup!I:I,Lookup!J:J)</f>
        <v>Medium</v>
      </c>
      <c r="X281" t="s">
        <v>52</v>
      </c>
      <c r="Y281">
        <v>19144</v>
      </c>
      <c r="Z281" t="str" cm="1">
        <f t="array" ref="Z281">_xlfn.IFS(Y281&lt;3000,"Low",Y281&lt;7000,"Medium",TRUE,"High")</f>
        <v>High</v>
      </c>
      <c r="AA281">
        <v>15815</v>
      </c>
      <c r="AB281">
        <v>3</v>
      </c>
      <c r="AC281" t="s">
        <v>42</v>
      </c>
      <c r="AD281" t="s">
        <v>43</v>
      </c>
      <c r="AE281">
        <v>14</v>
      </c>
      <c r="AF281">
        <v>3</v>
      </c>
      <c r="AG281" t="str">
        <f>_xlfn.XLOOKUP(AF281,Lookup!K:K,Lookup!L:L)</f>
        <v>Meet Expect</v>
      </c>
      <c r="AH281">
        <v>1</v>
      </c>
      <c r="AI281" t="str">
        <f>LOOKUP(AH281,Lookup!M:M,Lookup!N:N)</f>
        <v>Low</v>
      </c>
      <c r="AJ281">
        <v>80</v>
      </c>
      <c r="AK281">
        <v>2</v>
      </c>
      <c r="AL281" t="str">
        <f>_xlfn.XLOOKUP(AK281,Lookup!O:O,Lookup!P:P)</f>
        <v>Medium</v>
      </c>
      <c r="AM281">
        <v>28</v>
      </c>
      <c r="AN281" t="str" cm="1">
        <f t="array" ref="AN281">_xlfn.IFS(
AM281&lt;=5,"0-5",
AM281&lt;=10,"6-10",
AM281&lt;=20,"11-20",
TRUE,"20+")</f>
        <v>20+</v>
      </c>
      <c r="AO281">
        <v>4</v>
      </c>
      <c r="AP281">
        <v>2</v>
      </c>
      <c r="AQ281" t="str">
        <f>_xlfn.XLOOKUP(AP281,Lookup!Q:Q,Lookup!R:R)</f>
        <v>Good</v>
      </c>
      <c r="AR281">
        <v>10</v>
      </c>
      <c r="AS281" t="str" cm="1">
        <f t="array" ref="AS281">_xlfn.IFS(
AR281 &lt;=1,"New Employee",
AR281 &lt;=3, "Early Career",
AR281 &lt;=7, "Experienced",
TRUE, "Veteran")</f>
        <v>Veteran</v>
      </c>
      <c r="AT281">
        <v>4</v>
      </c>
      <c r="AU281">
        <v>1</v>
      </c>
      <c r="AV281" t="str" cm="1">
        <f t="array" ref="AV281">_xlfn.IFS(
AU281=0,"Recently Promoted",
AU281&lt;=3, "Normal",
TRUE, "Long Time No Promotion")</f>
        <v>Normal</v>
      </c>
      <c r="AW281">
        <v>6</v>
      </c>
      <c r="AX281">
        <f>IF(COUNTIF(L281:$L$1471,L281)&gt;1,1,0)</f>
        <v>0</v>
      </c>
      <c r="BA281">
        <f t="shared" si="37"/>
        <v>0</v>
      </c>
      <c r="BC281">
        <f t="shared" si="38"/>
        <v>0</v>
      </c>
      <c r="BE281">
        <f t="shared" si="32"/>
        <v>0</v>
      </c>
      <c r="BG281">
        <f t="shared" si="33"/>
        <v>0</v>
      </c>
      <c r="BI281">
        <f t="shared" si="34"/>
        <v>0</v>
      </c>
      <c r="BR281" t="str" cm="1">
        <f t="array" ref="BR281">_xlfn.IFS(
A281&lt;=25,"18-25",
A281&lt;=35,"26-35",
A281&lt;=45,"36-45",
A281&lt;=59,"46-59",
TRUE,"60+")</f>
        <v>46-59</v>
      </c>
      <c r="BX281" t="b">
        <f t="shared" si="35"/>
        <v>1</v>
      </c>
      <c r="BY281" t="b">
        <f t="shared" si="36"/>
        <v>1</v>
      </c>
      <c r="BZ281" t="b">
        <f t="shared" si="39"/>
        <v>1</v>
      </c>
      <c r="CA281">
        <f>IF(tblemployee[[#This Row],[Attrition]]="Yes",1,0)</f>
        <v>0</v>
      </c>
      <c r="CB281">
        <f>IF(tblemployee[[#This Row],[OverTime]]="Yes",1,0)</f>
        <v>0</v>
      </c>
    </row>
    <row r="282" spans="1:80" hidden="1">
      <c r="A282">
        <v>53</v>
      </c>
      <c r="B282" t="s">
        <v>43</v>
      </c>
      <c r="C282" t="s">
        <v>36</v>
      </c>
      <c r="D282">
        <v>1070</v>
      </c>
      <c r="E282" t="s">
        <v>45</v>
      </c>
      <c r="F282">
        <v>3</v>
      </c>
      <c r="G282" t="str" cm="1">
        <f t="array" ref="G282">_xlfn.IFS(
F282 &lt;= 10, "Near",
F282 &lt;= 20, "Far",
TRUE, "Very Far")</f>
        <v>Near</v>
      </c>
      <c r="H282">
        <v>4</v>
      </c>
      <c r="I282" t="str">
        <f>_xlfn.XLOOKUP(H282,Lookup!C:C,Lookup!D:D)</f>
        <v>Master</v>
      </c>
      <c r="J282" t="s">
        <v>51</v>
      </c>
      <c r="K282">
        <v>1</v>
      </c>
      <c r="L282">
        <v>386</v>
      </c>
      <c r="M282">
        <v>3</v>
      </c>
      <c r="N282" t="str">
        <f>_xlfn.XLOOKUP(M282,Lookup!E:E,Lookup!F:F)</f>
        <v>High</v>
      </c>
      <c r="O282" t="s">
        <v>46</v>
      </c>
      <c r="P282">
        <v>45</v>
      </c>
      <c r="Q282">
        <v>3</v>
      </c>
      <c r="R282" t="str">
        <f>_xlfn.XLOOKUP(Q282,Lookup!G:G,Lookup!H:H)</f>
        <v>High</v>
      </c>
      <c r="S282">
        <v>4</v>
      </c>
      <c r="T282" s="7" t="str">
        <f>_xlfn.XLOOKUP(S282,Lookup!A:A,Lookup!B:B)</f>
        <v>Manager</v>
      </c>
      <c r="U282" t="s">
        <v>58</v>
      </c>
      <c r="V282">
        <v>3</v>
      </c>
      <c r="W282" t="str">
        <f>_xlfn.XLOOKUP(V282,Lookup!I:I,Lookup!J:J)</f>
        <v>High</v>
      </c>
      <c r="X282" t="s">
        <v>48</v>
      </c>
      <c r="Y282">
        <v>17584</v>
      </c>
      <c r="Z282" t="str" cm="1">
        <f t="array" ref="Z282">_xlfn.IFS(Y282&lt;3000,"Low",Y282&lt;7000,"Medium",TRUE,"High")</f>
        <v>High</v>
      </c>
      <c r="AA282">
        <v>21016</v>
      </c>
      <c r="AB282">
        <v>3</v>
      </c>
      <c r="AC282" t="s">
        <v>42</v>
      </c>
      <c r="AD282" t="s">
        <v>35</v>
      </c>
      <c r="AE282">
        <v>16</v>
      </c>
      <c r="AF282">
        <v>3</v>
      </c>
      <c r="AG282" t="str">
        <f>_xlfn.XLOOKUP(AF282,Lookup!K:K,Lookup!L:L)</f>
        <v>Meet Expect</v>
      </c>
      <c r="AH282">
        <v>4</v>
      </c>
      <c r="AI282" t="str">
        <f>LOOKUP(AH282,Lookup!M:M,Lookup!N:N)</f>
        <v>Very High</v>
      </c>
      <c r="AJ282">
        <v>80</v>
      </c>
      <c r="AK282">
        <v>3</v>
      </c>
      <c r="AL282" t="str">
        <f>_xlfn.XLOOKUP(AK282,Lookup!O:O,Lookup!P:P)</f>
        <v>High</v>
      </c>
      <c r="AM282">
        <v>21</v>
      </c>
      <c r="AN282" t="str" cm="1">
        <f t="array" ref="AN282">_xlfn.IFS(
AM282&lt;=5,"0-5",
AM282&lt;=10,"6-10",
AM282&lt;=20,"11-20",
TRUE,"20+")</f>
        <v>20+</v>
      </c>
      <c r="AO282">
        <v>5</v>
      </c>
      <c r="AP282">
        <v>2</v>
      </c>
      <c r="AQ282" t="str">
        <f>_xlfn.XLOOKUP(AP282,Lookup!Q:Q,Lookup!R:R)</f>
        <v>Good</v>
      </c>
      <c r="AR282">
        <v>5</v>
      </c>
      <c r="AS282" t="str" cm="1">
        <f t="array" ref="AS282">_xlfn.IFS(
AR282 &lt;=1,"New Employee",
AR282 &lt;=3, "Early Career",
AR282 &lt;=7, "Experienced",
TRUE, "Veteran")</f>
        <v>Experienced</v>
      </c>
      <c r="AT282">
        <v>3</v>
      </c>
      <c r="AU282">
        <v>1</v>
      </c>
      <c r="AV282" t="str" cm="1">
        <f t="array" ref="AV282">_xlfn.IFS(
AU282=0,"Recently Promoted",
AU282&lt;=3, "Normal",
TRUE, "Long Time No Promotion")</f>
        <v>Normal</v>
      </c>
      <c r="AW282">
        <v>3</v>
      </c>
      <c r="AX282">
        <f>IF(COUNTIF(L282:$L$1471,L282)&gt;1,1,0)</f>
        <v>0</v>
      </c>
      <c r="BA282">
        <f t="shared" si="37"/>
        <v>0</v>
      </c>
      <c r="BC282">
        <f t="shared" si="38"/>
        <v>0</v>
      </c>
      <c r="BE282">
        <f t="shared" si="32"/>
        <v>0</v>
      </c>
      <c r="BG282">
        <f t="shared" si="33"/>
        <v>0</v>
      </c>
      <c r="BI282">
        <f t="shared" si="34"/>
        <v>0</v>
      </c>
      <c r="BR282" t="str" cm="1">
        <f t="array" ref="BR282">_xlfn.IFS(
A282&lt;=25,"18-25",
A282&lt;=35,"26-35",
A282&lt;=45,"36-45",
A282&lt;=59,"46-59",
TRUE,"60+")</f>
        <v>46-59</v>
      </c>
      <c r="BX282" t="b">
        <f t="shared" si="35"/>
        <v>1</v>
      </c>
      <c r="BY282" t="b">
        <f t="shared" si="36"/>
        <v>1</v>
      </c>
      <c r="BZ282" t="b">
        <f t="shared" si="39"/>
        <v>1</v>
      </c>
      <c r="CA282">
        <f>IF(tblemployee[[#This Row],[Attrition]]="Yes",1,0)</f>
        <v>0</v>
      </c>
      <c r="CB282">
        <f>IF(tblemployee[[#This Row],[OverTime]]="Yes",1,0)</f>
        <v>1</v>
      </c>
    </row>
    <row r="283" spans="1:80" hidden="1">
      <c r="A283">
        <v>42</v>
      </c>
      <c r="B283" t="s">
        <v>43</v>
      </c>
      <c r="C283" t="s">
        <v>36</v>
      </c>
      <c r="D283">
        <v>635</v>
      </c>
      <c r="E283" t="s">
        <v>37</v>
      </c>
      <c r="F283">
        <v>1</v>
      </c>
      <c r="G283" t="str" cm="1">
        <f t="array" ref="G283">_xlfn.IFS(
F283 &lt;= 10, "Near",
F283 &lt;= 20, "Far",
TRUE, "Very Far")</f>
        <v>Near</v>
      </c>
      <c r="H283">
        <v>1</v>
      </c>
      <c r="I283" t="str">
        <f>_xlfn.XLOOKUP(H283,Lookup!C:C,Lookup!D:D)</f>
        <v>Below College</v>
      </c>
      <c r="J283" t="s">
        <v>38</v>
      </c>
      <c r="K283">
        <v>1</v>
      </c>
      <c r="L283">
        <v>387</v>
      </c>
      <c r="M283">
        <v>2</v>
      </c>
      <c r="N283" t="str">
        <f>_xlfn.XLOOKUP(M283,Lookup!E:E,Lookup!F:F)</f>
        <v>Medium</v>
      </c>
      <c r="O283" t="s">
        <v>46</v>
      </c>
      <c r="P283">
        <v>99</v>
      </c>
      <c r="Q283">
        <v>3</v>
      </c>
      <c r="R283" t="str">
        <f>_xlfn.XLOOKUP(Q283,Lookup!G:G,Lookup!H:H)</f>
        <v>High</v>
      </c>
      <c r="S283">
        <v>2</v>
      </c>
      <c r="T283" s="7" t="str">
        <f>_xlfn.XLOOKUP(S283,Lookup!A:A,Lookup!B:B)</f>
        <v>Junior</v>
      </c>
      <c r="U283" t="s">
        <v>40</v>
      </c>
      <c r="V283">
        <v>3</v>
      </c>
      <c r="W283" t="str">
        <f>_xlfn.XLOOKUP(V283,Lookup!I:I,Lookup!J:J)</f>
        <v>High</v>
      </c>
      <c r="X283" t="s">
        <v>48</v>
      </c>
      <c r="Y283">
        <v>4907</v>
      </c>
      <c r="Z283" t="str" cm="1">
        <f t="array" ref="Z283">_xlfn.IFS(Y283&lt;3000,"Low",Y283&lt;7000,"Medium",TRUE,"High")</f>
        <v>Medium</v>
      </c>
      <c r="AA283">
        <v>24532</v>
      </c>
      <c r="AB283">
        <v>1</v>
      </c>
      <c r="AC283" t="s">
        <v>42</v>
      </c>
      <c r="AD283" t="s">
        <v>43</v>
      </c>
      <c r="AE283">
        <v>25</v>
      </c>
      <c r="AF283">
        <v>4</v>
      </c>
      <c r="AG283" t="str">
        <f>_xlfn.XLOOKUP(AF283,Lookup!K:K,Lookup!L:L)</f>
        <v>Exceed Expect</v>
      </c>
      <c r="AH283">
        <v>3</v>
      </c>
      <c r="AI283" t="str">
        <f>LOOKUP(AH283,Lookup!M:M,Lookup!N:N)</f>
        <v>High</v>
      </c>
      <c r="AJ283">
        <v>80</v>
      </c>
      <c r="AK283">
        <v>0</v>
      </c>
      <c r="AL283" t="str">
        <f>_xlfn.XLOOKUP(AK283,Lookup!O:O,Lookup!P:P)</f>
        <v>None</v>
      </c>
      <c r="AM283">
        <v>20</v>
      </c>
      <c r="AN283" t="str" cm="1">
        <f t="array" ref="AN283">_xlfn.IFS(
AM283&lt;=5,"0-5",
AM283&lt;=10,"6-10",
AM283&lt;=20,"11-20",
TRUE,"20+")</f>
        <v>11-20</v>
      </c>
      <c r="AO283">
        <v>3</v>
      </c>
      <c r="AP283">
        <v>3</v>
      </c>
      <c r="AQ283" t="str">
        <f>_xlfn.XLOOKUP(AP283,Lookup!Q:Q,Lookup!R:R)</f>
        <v>Better</v>
      </c>
      <c r="AR283">
        <v>20</v>
      </c>
      <c r="AS283" t="str" cm="1">
        <f t="array" ref="AS283">_xlfn.IFS(
AR283 &lt;=1,"New Employee",
AR283 &lt;=3, "Early Career",
AR283 &lt;=7, "Experienced",
TRUE, "Veteran")</f>
        <v>Veteran</v>
      </c>
      <c r="AT283">
        <v>16</v>
      </c>
      <c r="AU283">
        <v>11</v>
      </c>
      <c r="AV283" t="str" cm="1">
        <f t="array" ref="AV283">_xlfn.IFS(
AU283=0,"Recently Promoted",
AU283&lt;=3, "Normal",
TRUE, "Long Time No Promotion")</f>
        <v>Long Time No Promotion</v>
      </c>
      <c r="AW283">
        <v>6</v>
      </c>
      <c r="AX283">
        <f>IF(COUNTIF(L283:$L$1471,L283)&gt;1,1,0)</f>
        <v>0</v>
      </c>
      <c r="BA283">
        <f t="shared" si="37"/>
        <v>0</v>
      </c>
      <c r="BC283">
        <f t="shared" si="38"/>
        <v>0</v>
      </c>
      <c r="BE283">
        <f t="shared" si="32"/>
        <v>0</v>
      </c>
      <c r="BG283">
        <f t="shared" si="33"/>
        <v>0</v>
      </c>
      <c r="BI283">
        <f t="shared" si="34"/>
        <v>0</v>
      </c>
      <c r="BR283" t="str" cm="1">
        <f t="array" ref="BR283">_xlfn.IFS(
A283&lt;=25,"18-25",
A283&lt;=35,"26-35",
A283&lt;=45,"36-45",
A283&lt;=59,"46-59",
TRUE,"60+")</f>
        <v>36-45</v>
      </c>
      <c r="BX283" t="b">
        <f t="shared" si="35"/>
        <v>1</v>
      </c>
      <c r="BY283" t="b">
        <f t="shared" si="36"/>
        <v>1</v>
      </c>
      <c r="BZ283" t="b">
        <f t="shared" si="39"/>
        <v>1</v>
      </c>
      <c r="CA283">
        <f>IF(tblemployee[[#This Row],[Attrition]]="Yes",1,0)</f>
        <v>0</v>
      </c>
      <c r="CB283">
        <f>IF(tblemployee[[#This Row],[OverTime]]="Yes",1,0)</f>
        <v>0</v>
      </c>
    </row>
    <row r="284" spans="1:80" hidden="1">
      <c r="A284">
        <v>29</v>
      </c>
      <c r="B284" t="s">
        <v>43</v>
      </c>
      <c r="C284" t="s">
        <v>44</v>
      </c>
      <c r="D284">
        <v>442</v>
      </c>
      <c r="E284" t="s">
        <v>37</v>
      </c>
      <c r="F284">
        <v>2</v>
      </c>
      <c r="G284" t="str" cm="1">
        <f t="array" ref="G284">_xlfn.IFS(
F284 &lt;= 10, "Near",
F284 &lt;= 20, "Far",
TRUE, "Very Far")</f>
        <v>Near</v>
      </c>
      <c r="H284">
        <v>2</v>
      </c>
      <c r="I284" t="str">
        <f>_xlfn.XLOOKUP(H284,Lookup!C:C,Lookup!D:D)</f>
        <v>College</v>
      </c>
      <c r="J284" t="s">
        <v>38</v>
      </c>
      <c r="K284">
        <v>1</v>
      </c>
      <c r="L284">
        <v>388</v>
      </c>
      <c r="M284">
        <v>2</v>
      </c>
      <c r="N284" t="str">
        <f>_xlfn.XLOOKUP(M284,Lookup!E:E,Lookup!F:F)</f>
        <v>Medium</v>
      </c>
      <c r="O284" t="s">
        <v>46</v>
      </c>
      <c r="P284">
        <v>44</v>
      </c>
      <c r="Q284">
        <v>3</v>
      </c>
      <c r="R284" t="str">
        <f>_xlfn.XLOOKUP(Q284,Lookup!G:G,Lookup!H:H)</f>
        <v>High</v>
      </c>
      <c r="S284">
        <v>2</v>
      </c>
      <c r="T284" s="7" t="str">
        <f>_xlfn.XLOOKUP(S284,Lookup!A:A,Lookup!B:B)</f>
        <v>Junior</v>
      </c>
      <c r="U284" t="s">
        <v>40</v>
      </c>
      <c r="V284">
        <v>4</v>
      </c>
      <c r="W284" t="str">
        <f>_xlfn.XLOOKUP(V284,Lookup!I:I,Lookup!J:J)</f>
        <v>Very High</v>
      </c>
      <c r="X284" t="s">
        <v>41</v>
      </c>
      <c r="Y284">
        <v>4554</v>
      </c>
      <c r="Z284" t="str" cm="1">
        <f t="array" ref="Z284">_xlfn.IFS(Y284&lt;3000,"Low",Y284&lt;7000,"Medium",TRUE,"High")</f>
        <v>Medium</v>
      </c>
      <c r="AA284">
        <v>20260</v>
      </c>
      <c r="AB284">
        <v>1</v>
      </c>
      <c r="AC284" t="s">
        <v>42</v>
      </c>
      <c r="AD284" t="s">
        <v>43</v>
      </c>
      <c r="AE284">
        <v>18</v>
      </c>
      <c r="AF284">
        <v>3</v>
      </c>
      <c r="AG284" t="str">
        <f>_xlfn.XLOOKUP(AF284,Lookup!K:K,Lookup!L:L)</f>
        <v>Meet Expect</v>
      </c>
      <c r="AH284">
        <v>1</v>
      </c>
      <c r="AI284" t="str">
        <f>LOOKUP(AH284,Lookup!M:M,Lookup!N:N)</f>
        <v>Low</v>
      </c>
      <c r="AJ284">
        <v>80</v>
      </c>
      <c r="AK284">
        <v>0</v>
      </c>
      <c r="AL284" t="str">
        <f>_xlfn.XLOOKUP(AK284,Lookup!O:O,Lookup!P:P)</f>
        <v>None</v>
      </c>
      <c r="AM284">
        <v>10</v>
      </c>
      <c r="AN284" t="str" cm="1">
        <f t="array" ref="AN284">_xlfn.IFS(
AM284&lt;=5,"0-5",
AM284&lt;=10,"6-10",
AM284&lt;=20,"11-20",
TRUE,"20+")</f>
        <v>6-10</v>
      </c>
      <c r="AO284">
        <v>3</v>
      </c>
      <c r="AP284">
        <v>2</v>
      </c>
      <c r="AQ284" t="str">
        <f>_xlfn.XLOOKUP(AP284,Lookup!Q:Q,Lookup!R:R)</f>
        <v>Good</v>
      </c>
      <c r="AR284">
        <v>10</v>
      </c>
      <c r="AS284" t="str" cm="1">
        <f t="array" ref="AS284">_xlfn.IFS(
AR284 &lt;=1,"New Employee",
AR284 &lt;=3, "Early Career",
AR284 &lt;=7, "Experienced",
TRUE, "Veteran")</f>
        <v>Veteran</v>
      </c>
      <c r="AT284">
        <v>7</v>
      </c>
      <c r="AU284">
        <v>0</v>
      </c>
      <c r="AV284" t="str" cm="1">
        <f t="array" ref="AV284">_xlfn.IFS(
AU284=0,"Recently Promoted",
AU284&lt;=3, "Normal",
TRUE, "Long Time No Promotion")</f>
        <v>Recently Promoted</v>
      </c>
      <c r="AW284">
        <v>9</v>
      </c>
      <c r="AX284">
        <f>IF(COUNTIF(L284:$L$1471,L284)&gt;1,1,0)</f>
        <v>0</v>
      </c>
      <c r="BA284">
        <f t="shared" si="37"/>
        <v>0</v>
      </c>
      <c r="BC284">
        <f t="shared" si="38"/>
        <v>0</v>
      </c>
      <c r="BE284">
        <f t="shared" si="32"/>
        <v>0</v>
      </c>
      <c r="BG284">
        <f t="shared" si="33"/>
        <v>0</v>
      </c>
      <c r="BI284">
        <f t="shared" si="34"/>
        <v>0</v>
      </c>
      <c r="BR284" t="str" cm="1">
        <f t="array" ref="BR284">_xlfn.IFS(
A284&lt;=25,"18-25",
A284&lt;=35,"26-35",
A284&lt;=45,"36-45",
A284&lt;=59,"46-59",
TRUE,"60+")</f>
        <v>26-35</v>
      </c>
      <c r="BX284" t="b">
        <f t="shared" si="35"/>
        <v>1</v>
      </c>
      <c r="BY284" t="b">
        <f t="shared" si="36"/>
        <v>1</v>
      </c>
      <c r="BZ284" t="b">
        <f t="shared" si="39"/>
        <v>1</v>
      </c>
      <c r="CA284">
        <f>IF(tblemployee[[#This Row],[Attrition]]="Yes",1,0)</f>
        <v>0</v>
      </c>
      <c r="CB284">
        <f>IF(tblemployee[[#This Row],[OverTime]]="Yes",1,0)</f>
        <v>0</v>
      </c>
    </row>
    <row r="285" spans="1:80" hidden="1">
      <c r="A285">
        <v>55</v>
      </c>
      <c r="B285" t="s">
        <v>43</v>
      </c>
      <c r="C285" t="s">
        <v>36</v>
      </c>
      <c r="D285">
        <v>147</v>
      </c>
      <c r="E285" t="s">
        <v>45</v>
      </c>
      <c r="F285">
        <v>20</v>
      </c>
      <c r="G285" t="str" cm="1">
        <f t="array" ref="G285">_xlfn.IFS(
F285 &lt;= 10, "Near",
F285 &lt;= 20, "Far",
TRUE, "Very Far")</f>
        <v>Far</v>
      </c>
      <c r="H285">
        <v>2</v>
      </c>
      <c r="I285" t="str">
        <f>_xlfn.XLOOKUP(H285,Lookup!C:C,Lookup!D:D)</f>
        <v>College</v>
      </c>
      <c r="J285" t="s">
        <v>60</v>
      </c>
      <c r="K285">
        <v>1</v>
      </c>
      <c r="L285">
        <v>389</v>
      </c>
      <c r="M285">
        <v>2</v>
      </c>
      <c r="N285" t="str">
        <f>_xlfn.XLOOKUP(M285,Lookup!E:E,Lookup!F:F)</f>
        <v>Medium</v>
      </c>
      <c r="O285" t="s">
        <v>46</v>
      </c>
      <c r="P285">
        <v>37</v>
      </c>
      <c r="Q285">
        <v>3</v>
      </c>
      <c r="R285" t="str">
        <f>_xlfn.XLOOKUP(Q285,Lookup!G:G,Lookup!H:H)</f>
        <v>High</v>
      </c>
      <c r="S285">
        <v>2</v>
      </c>
      <c r="T285" s="7" t="str">
        <f>_xlfn.XLOOKUP(S285,Lookup!A:A,Lookup!B:B)</f>
        <v>Junior</v>
      </c>
      <c r="U285" t="s">
        <v>50</v>
      </c>
      <c r="V285">
        <v>4</v>
      </c>
      <c r="W285" t="str">
        <f>_xlfn.XLOOKUP(V285,Lookup!I:I,Lookup!J:J)</f>
        <v>Very High</v>
      </c>
      <c r="X285" t="s">
        <v>48</v>
      </c>
      <c r="Y285">
        <v>5415</v>
      </c>
      <c r="Z285" t="str" cm="1">
        <f t="array" ref="Z285">_xlfn.IFS(Y285&lt;3000,"Low",Y285&lt;7000,"Medium",TRUE,"High")</f>
        <v>Medium</v>
      </c>
      <c r="AA285">
        <v>15972</v>
      </c>
      <c r="AB285">
        <v>3</v>
      </c>
      <c r="AC285" t="s">
        <v>42</v>
      </c>
      <c r="AD285" t="s">
        <v>35</v>
      </c>
      <c r="AE285">
        <v>19</v>
      </c>
      <c r="AF285">
        <v>3</v>
      </c>
      <c r="AG285" t="str">
        <f>_xlfn.XLOOKUP(AF285,Lookup!K:K,Lookup!L:L)</f>
        <v>Meet Expect</v>
      </c>
      <c r="AH285">
        <v>4</v>
      </c>
      <c r="AI285" t="str">
        <f>LOOKUP(AH285,Lookup!M:M,Lookup!N:N)</f>
        <v>Very High</v>
      </c>
      <c r="AJ285">
        <v>80</v>
      </c>
      <c r="AK285">
        <v>1</v>
      </c>
      <c r="AL285" t="str">
        <f>_xlfn.XLOOKUP(AK285,Lookup!O:O,Lookup!P:P)</f>
        <v>Basic</v>
      </c>
      <c r="AM285">
        <v>12</v>
      </c>
      <c r="AN285" t="str" cm="1">
        <f t="array" ref="AN285">_xlfn.IFS(
AM285&lt;=5,"0-5",
AM285&lt;=10,"6-10",
AM285&lt;=20,"11-20",
TRUE,"20+")</f>
        <v>11-20</v>
      </c>
      <c r="AO285">
        <v>4</v>
      </c>
      <c r="AP285">
        <v>3</v>
      </c>
      <c r="AQ285" t="str">
        <f>_xlfn.XLOOKUP(AP285,Lookup!Q:Q,Lookup!R:R)</f>
        <v>Better</v>
      </c>
      <c r="AR285">
        <v>10</v>
      </c>
      <c r="AS285" t="str" cm="1">
        <f t="array" ref="AS285">_xlfn.IFS(
AR285 &lt;=1,"New Employee",
AR285 &lt;=3, "Early Career",
AR285 &lt;=7, "Experienced",
TRUE, "Veteran")</f>
        <v>Veteran</v>
      </c>
      <c r="AT285">
        <v>7</v>
      </c>
      <c r="AU285">
        <v>0</v>
      </c>
      <c r="AV285" t="str" cm="1">
        <f t="array" ref="AV285">_xlfn.IFS(
AU285=0,"Recently Promoted",
AU285&lt;=3, "Normal",
TRUE, "Long Time No Promotion")</f>
        <v>Recently Promoted</v>
      </c>
      <c r="AW285">
        <v>8</v>
      </c>
      <c r="AX285">
        <f>IF(COUNTIF(L285:$L$1471,L285)&gt;1,1,0)</f>
        <v>0</v>
      </c>
      <c r="BA285">
        <f t="shared" si="37"/>
        <v>0</v>
      </c>
      <c r="BC285">
        <f t="shared" si="38"/>
        <v>0</v>
      </c>
      <c r="BE285">
        <f t="shared" si="32"/>
        <v>0</v>
      </c>
      <c r="BG285">
        <f t="shared" si="33"/>
        <v>0</v>
      </c>
      <c r="BI285">
        <f t="shared" si="34"/>
        <v>0</v>
      </c>
      <c r="BR285" t="str" cm="1">
        <f t="array" ref="BR285">_xlfn.IFS(
A285&lt;=25,"18-25",
A285&lt;=35,"26-35",
A285&lt;=45,"36-45",
A285&lt;=59,"46-59",
TRUE,"60+")</f>
        <v>46-59</v>
      </c>
      <c r="BX285" t="b">
        <f t="shared" si="35"/>
        <v>1</v>
      </c>
      <c r="BY285" t="b">
        <f t="shared" si="36"/>
        <v>1</v>
      </c>
      <c r="BZ285" t="b">
        <f t="shared" si="39"/>
        <v>1</v>
      </c>
      <c r="CA285">
        <f>IF(tblemployee[[#This Row],[Attrition]]="Yes",1,0)</f>
        <v>0</v>
      </c>
      <c r="CB285">
        <f>IF(tblemployee[[#This Row],[OverTime]]="Yes",1,0)</f>
        <v>1</v>
      </c>
    </row>
    <row r="286" spans="1:80" hidden="1">
      <c r="A286">
        <v>26</v>
      </c>
      <c r="B286" t="s">
        <v>43</v>
      </c>
      <c r="C286" t="s">
        <v>44</v>
      </c>
      <c r="D286">
        <v>496</v>
      </c>
      <c r="E286" t="s">
        <v>45</v>
      </c>
      <c r="F286">
        <v>11</v>
      </c>
      <c r="G286" t="str" cm="1">
        <f t="array" ref="G286">_xlfn.IFS(
F286 &lt;= 10, "Near",
F286 &lt;= 20, "Far",
TRUE, "Very Far")</f>
        <v>Far</v>
      </c>
      <c r="H286">
        <v>2</v>
      </c>
      <c r="I286" t="str">
        <f>_xlfn.XLOOKUP(H286,Lookup!C:C,Lookup!D:D)</f>
        <v>College</v>
      </c>
      <c r="J286" t="s">
        <v>51</v>
      </c>
      <c r="K286">
        <v>1</v>
      </c>
      <c r="L286">
        <v>390</v>
      </c>
      <c r="M286">
        <v>1</v>
      </c>
      <c r="N286" t="str">
        <f>_xlfn.XLOOKUP(M286,Lookup!E:E,Lookup!F:F)</f>
        <v>Low</v>
      </c>
      <c r="O286" t="s">
        <v>46</v>
      </c>
      <c r="P286">
        <v>60</v>
      </c>
      <c r="Q286">
        <v>3</v>
      </c>
      <c r="R286" t="str">
        <f>_xlfn.XLOOKUP(Q286,Lookup!G:G,Lookup!H:H)</f>
        <v>High</v>
      </c>
      <c r="S286">
        <v>2</v>
      </c>
      <c r="T286" s="7" t="str">
        <f>_xlfn.XLOOKUP(S286,Lookup!A:A,Lookup!B:B)</f>
        <v>Junior</v>
      </c>
      <c r="U286" t="s">
        <v>54</v>
      </c>
      <c r="V286">
        <v>1</v>
      </c>
      <c r="W286" t="str">
        <f>_xlfn.XLOOKUP(V286,Lookup!I:I,Lookup!J:J)</f>
        <v>Low</v>
      </c>
      <c r="X286" t="s">
        <v>48</v>
      </c>
      <c r="Y286">
        <v>4741</v>
      </c>
      <c r="Z286" t="str" cm="1">
        <f t="array" ref="Z286">_xlfn.IFS(Y286&lt;3000,"Low",Y286&lt;7000,"Medium",TRUE,"High")</f>
        <v>Medium</v>
      </c>
      <c r="AA286">
        <v>22722</v>
      </c>
      <c r="AB286">
        <v>1</v>
      </c>
      <c r="AC286" t="s">
        <v>42</v>
      </c>
      <c r="AD286" t="s">
        <v>35</v>
      </c>
      <c r="AE286">
        <v>13</v>
      </c>
      <c r="AF286">
        <v>3</v>
      </c>
      <c r="AG286" t="str">
        <f>_xlfn.XLOOKUP(AF286,Lookup!K:K,Lookup!L:L)</f>
        <v>Meet Expect</v>
      </c>
      <c r="AH286">
        <v>3</v>
      </c>
      <c r="AI286" t="str">
        <f>LOOKUP(AH286,Lookup!M:M,Lookup!N:N)</f>
        <v>High</v>
      </c>
      <c r="AJ286">
        <v>80</v>
      </c>
      <c r="AK286">
        <v>1</v>
      </c>
      <c r="AL286" t="str">
        <f>_xlfn.XLOOKUP(AK286,Lookup!O:O,Lookup!P:P)</f>
        <v>Basic</v>
      </c>
      <c r="AM286">
        <v>5</v>
      </c>
      <c r="AN286" t="str" cm="1">
        <f t="array" ref="AN286">_xlfn.IFS(
AM286&lt;=5,"0-5",
AM286&lt;=10,"6-10",
AM286&lt;=20,"11-20",
TRUE,"20+")</f>
        <v>0-5</v>
      </c>
      <c r="AO286">
        <v>3</v>
      </c>
      <c r="AP286">
        <v>3</v>
      </c>
      <c r="AQ286" t="str">
        <f>_xlfn.XLOOKUP(AP286,Lookup!Q:Q,Lookup!R:R)</f>
        <v>Better</v>
      </c>
      <c r="AR286">
        <v>5</v>
      </c>
      <c r="AS286" t="str" cm="1">
        <f t="array" ref="AS286">_xlfn.IFS(
AR286 &lt;=1,"New Employee",
AR286 &lt;=3, "Early Career",
AR286 &lt;=7, "Experienced",
TRUE, "Veteran")</f>
        <v>Experienced</v>
      </c>
      <c r="AT286">
        <v>3</v>
      </c>
      <c r="AU286">
        <v>3</v>
      </c>
      <c r="AV286" t="str" cm="1">
        <f t="array" ref="AV286">_xlfn.IFS(
AU286=0,"Recently Promoted",
AU286&lt;=3, "Normal",
TRUE, "Long Time No Promotion")</f>
        <v>Normal</v>
      </c>
      <c r="AW286">
        <v>3</v>
      </c>
      <c r="AX286">
        <f>IF(COUNTIF(L286:$L$1471,L286)&gt;1,1,0)</f>
        <v>0</v>
      </c>
      <c r="BA286">
        <f t="shared" si="37"/>
        <v>0</v>
      </c>
      <c r="BC286">
        <f t="shared" si="38"/>
        <v>0</v>
      </c>
      <c r="BE286">
        <f t="shared" si="32"/>
        <v>0</v>
      </c>
      <c r="BG286">
        <f t="shared" si="33"/>
        <v>0</v>
      </c>
      <c r="BI286">
        <f t="shared" si="34"/>
        <v>0</v>
      </c>
      <c r="BR286" t="str" cm="1">
        <f t="array" ref="BR286">_xlfn.IFS(
A286&lt;=25,"18-25",
A286&lt;=35,"26-35",
A286&lt;=45,"36-45",
A286&lt;=59,"46-59",
TRUE,"60+")</f>
        <v>26-35</v>
      </c>
      <c r="BX286" t="b">
        <f t="shared" si="35"/>
        <v>1</v>
      </c>
      <c r="BY286" t="b">
        <f t="shared" si="36"/>
        <v>1</v>
      </c>
      <c r="BZ286" t="b">
        <f t="shared" si="39"/>
        <v>1</v>
      </c>
      <c r="CA286">
        <f>IF(tblemployee[[#This Row],[Attrition]]="Yes",1,0)</f>
        <v>0</v>
      </c>
      <c r="CB286">
        <f>IF(tblemployee[[#This Row],[OverTime]]="Yes",1,0)</f>
        <v>1</v>
      </c>
    </row>
    <row r="287" spans="1:80" hidden="1">
      <c r="A287">
        <v>37</v>
      </c>
      <c r="B287" t="s">
        <v>43</v>
      </c>
      <c r="C287" t="s">
        <v>36</v>
      </c>
      <c r="D287">
        <v>1372</v>
      </c>
      <c r="E287" t="s">
        <v>45</v>
      </c>
      <c r="F287">
        <v>1</v>
      </c>
      <c r="G287" t="str" cm="1">
        <f t="array" ref="G287">_xlfn.IFS(
F287 &lt;= 10, "Near",
F287 &lt;= 20, "Far",
TRUE, "Very Far")</f>
        <v>Near</v>
      </c>
      <c r="H287">
        <v>3</v>
      </c>
      <c r="I287" t="str">
        <f>_xlfn.XLOOKUP(H287,Lookup!C:C,Lookup!D:D)</f>
        <v>Bachelor</v>
      </c>
      <c r="J287" t="s">
        <v>38</v>
      </c>
      <c r="K287">
        <v>1</v>
      </c>
      <c r="L287">
        <v>391</v>
      </c>
      <c r="M287">
        <v>4</v>
      </c>
      <c r="N287" t="str">
        <f>_xlfn.XLOOKUP(M287,Lookup!E:E,Lookup!F:F)</f>
        <v>Very High</v>
      </c>
      <c r="O287" t="s">
        <v>39</v>
      </c>
      <c r="P287">
        <v>42</v>
      </c>
      <c r="Q287">
        <v>3</v>
      </c>
      <c r="R287" t="str">
        <f>_xlfn.XLOOKUP(Q287,Lookup!G:G,Lookup!H:H)</f>
        <v>High</v>
      </c>
      <c r="S287">
        <v>1</v>
      </c>
      <c r="T287" s="7" t="str">
        <f>_xlfn.XLOOKUP(S287,Lookup!A:A,Lookup!B:B)</f>
        <v>Entry Level</v>
      </c>
      <c r="U287" t="s">
        <v>47</v>
      </c>
      <c r="V287">
        <v>4</v>
      </c>
      <c r="W287" t="str">
        <f>_xlfn.XLOOKUP(V287,Lookup!I:I,Lookup!J:J)</f>
        <v>Very High</v>
      </c>
      <c r="X287" t="s">
        <v>41</v>
      </c>
      <c r="Y287">
        <v>2115</v>
      </c>
      <c r="Z287" t="str" cm="1">
        <f t="array" ref="Z287">_xlfn.IFS(Y287&lt;3000,"Low",Y287&lt;7000,"Medium",TRUE,"High")</f>
        <v>Low</v>
      </c>
      <c r="AA287">
        <v>15881</v>
      </c>
      <c r="AB287">
        <v>1</v>
      </c>
      <c r="AC287" t="s">
        <v>42</v>
      </c>
      <c r="AD287" t="s">
        <v>43</v>
      </c>
      <c r="AE287">
        <v>12</v>
      </c>
      <c r="AF287">
        <v>3</v>
      </c>
      <c r="AG287" t="str">
        <f>_xlfn.XLOOKUP(AF287,Lookup!K:K,Lookup!L:L)</f>
        <v>Meet Expect</v>
      </c>
      <c r="AH287">
        <v>2</v>
      </c>
      <c r="AI287" t="str">
        <f>LOOKUP(AH287,Lookup!M:M,Lookup!N:N)</f>
        <v>Medium</v>
      </c>
      <c r="AJ287">
        <v>80</v>
      </c>
      <c r="AK287">
        <v>0</v>
      </c>
      <c r="AL287" t="str">
        <f>_xlfn.XLOOKUP(AK287,Lookup!O:O,Lookup!P:P)</f>
        <v>None</v>
      </c>
      <c r="AM287">
        <v>17</v>
      </c>
      <c r="AN287" t="str" cm="1">
        <f t="array" ref="AN287">_xlfn.IFS(
AM287&lt;=5,"0-5",
AM287&lt;=10,"6-10",
AM287&lt;=20,"11-20",
TRUE,"20+")</f>
        <v>11-20</v>
      </c>
      <c r="AO287">
        <v>3</v>
      </c>
      <c r="AP287">
        <v>3</v>
      </c>
      <c r="AQ287" t="str">
        <f>_xlfn.XLOOKUP(AP287,Lookup!Q:Q,Lookup!R:R)</f>
        <v>Better</v>
      </c>
      <c r="AR287">
        <v>17</v>
      </c>
      <c r="AS287" t="str" cm="1">
        <f t="array" ref="AS287">_xlfn.IFS(
AR287 &lt;=1,"New Employee",
AR287 &lt;=3, "Early Career",
AR287 &lt;=7, "Experienced",
TRUE, "Veteran")</f>
        <v>Veteran</v>
      </c>
      <c r="AT287">
        <v>12</v>
      </c>
      <c r="AU287">
        <v>5</v>
      </c>
      <c r="AV287" t="str" cm="1">
        <f t="array" ref="AV287">_xlfn.IFS(
AU287=0,"Recently Promoted",
AU287&lt;=3, "Normal",
TRUE, "Long Time No Promotion")</f>
        <v>Long Time No Promotion</v>
      </c>
      <c r="AW287">
        <v>7</v>
      </c>
      <c r="AX287">
        <f>IF(COUNTIF(L287:$L$1471,L287)&gt;1,1,0)</f>
        <v>0</v>
      </c>
      <c r="BA287">
        <f t="shared" si="37"/>
        <v>0</v>
      </c>
      <c r="BC287">
        <f t="shared" si="38"/>
        <v>0</v>
      </c>
      <c r="BE287">
        <f t="shared" si="32"/>
        <v>0</v>
      </c>
      <c r="BG287">
        <f t="shared" si="33"/>
        <v>0</v>
      </c>
      <c r="BI287">
        <f t="shared" si="34"/>
        <v>0</v>
      </c>
      <c r="BR287" t="str" cm="1">
        <f t="array" ref="BR287">_xlfn.IFS(
A287&lt;=25,"18-25",
A287&lt;=35,"26-35",
A287&lt;=45,"36-45",
A287&lt;=59,"46-59",
TRUE,"60+")</f>
        <v>36-45</v>
      </c>
      <c r="BX287" t="b">
        <f t="shared" si="35"/>
        <v>1</v>
      </c>
      <c r="BY287" t="b">
        <f t="shared" si="36"/>
        <v>1</v>
      </c>
      <c r="BZ287" t="b">
        <f t="shared" si="39"/>
        <v>1</v>
      </c>
      <c r="CA287">
        <f>IF(tblemployee[[#This Row],[Attrition]]="Yes",1,0)</f>
        <v>0</v>
      </c>
      <c r="CB287">
        <f>IF(tblemployee[[#This Row],[OverTime]]="Yes",1,0)</f>
        <v>0</v>
      </c>
    </row>
    <row r="288" spans="1:80" hidden="1">
      <c r="A288">
        <v>44</v>
      </c>
      <c r="B288" t="s">
        <v>35</v>
      </c>
      <c r="C288" t="s">
        <v>44</v>
      </c>
      <c r="D288">
        <v>920</v>
      </c>
      <c r="E288" t="s">
        <v>45</v>
      </c>
      <c r="F288">
        <v>24</v>
      </c>
      <c r="G288" t="str" cm="1">
        <f t="array" ref="G288">_xlfn.IFS(
F288 &lt;= 10, "Near",
F288 &lt;= 20, "Far",
TRUE, "Very Far")</f>
        <v>Very Far</v>
      </c>
      <c r="H288">
        <v>3</v>
      </c>
      <c r="I288" t="str">
        <f>_xlfn.XLOOKUP(H288,Lookup!C:C,Lookup!D:D)</f>
        <v>Bachelor</v>
      </c>
      <c r="J288" t="s">
        <v>38</v>
      </c>
      <c r="K288">
        <v>1</v>
      </c>
      <c r="L288">
        <v>392</v>
      </c>
      <c r="M288">
        <v>4</v>
      </c>
      <c r="N288" t="str">
        <f>_xlfn.XLOOKUP(M288,Lookup!E:E,Lookup!F:F)</f>
        <v>Very High</v>
      </c>
      <c r="O288" t="s">
        <v>46</v>
      </c>
      <c r="P288">
        <v>43</v>
      </c>
      <c r="Q288">
        <v>3</v>
      </c>
      <c r="R288" t="str">
        <f>_xlfn.XLOOKUP(Q288,Lookup!G:G,Lookup!H:H)</f>
        <v>High</v>
      </c>
      <c r="S288">
        <v>1</v>
      </c>
      <c r="T288" s="7" t="str">
        <f>_xlfn.XLOOKUP(S288,Lookup!A:A,Lookup!B:B)</f>
        <v>Entry Level</v>
      </c>
      <c r="U288" t="s">
        <v>50</v>
      </c>
      <c r="V288">
        <v>3</v>
      </c>
      <c r="W288" t="str">
        <f>_xlfn.XLOOKUP(V288,Lookup!I:I,Lookup!J:J)</f>
        <v>High</v>
      </c>
      <c r="X288" t="s">
        <v>52</v>
      </c>
      <c r="Y288">
        <v>3161</v>
      </c>
      <c r="Z288" t="str" cm="1">
        <f t="array" ref="Z288">_xlfn.IFS(Y288&lt;3000,"Low",Y288&lt;7000,"Medium",TRUE,"High")</f>
        <v>Medium</v>
      </c>
      <c r="AA288">
        <v>19920</v>
      </c>
      <c r="AB288">
        <v>3</v>
      </c>
      <c r="AC288" t="s">
        <v>42</v>
      </c>
      <c r="AD288" t="s">
        <v>35</v>
      </c>
      <c r="AE288">
        <v>22</v>
      </c>
      <c r="AF288">
        <v>4</v>
      </c>
      <c r="AG288" t="str">
        <f>_xlfn.XLOOKUP(AF288,Lookup!K:K,Lookup!L:L)</f>
        <v>Exceed Expect</v>
      </c>
      <c r="AH288">
        <v>4</v>
      </c>
      <c r="AI288" t="str">
        <f>LOOKUP(AH288,Lookup!M:M,Lookup!N:N)</f>
        <v>Very High</v>
      </c>
      <c r="AJ288">
        <v>80</v>
      </c>
      <c r="AK288">
        <v>1</v>
      </c>
      <c r="AL288" t="str">
        <f>_xlfn.XLOOKUP(AK288,Lookup!O:O,Lookup!P:P)</f>
        <v>Basic</v>
      </c>
      <c r="AM288">
        <v>19</v>
      </c>
      <c r="AN288" t="str" cm="1">
        <f t="array" ref="AN288">_xlfn.IFS(
AM288&lt;=5,"0-5",
AM288&lt;=10,"6-10",
AM288&lt;=20,"11-20",
TRUE,"20+")</f>
        <v>11-20</v>
      </c>
      <c r="AO288">
        <v>0</v>
      </c>
      <c r="AP288">
        <v>1</v>
      </c>
      <c r="AQ288" t="str">
        <f>_xlfn.XLOOKUP(AP288,Lookup!Q:Q,Lookup!R:R)</f>
        <v>Bad</v>
      </c>
      <c r="AR288">
        <v>1</v>
      </c>
      <c r="AS288" t="str" cm="1">
        <f t="array" ref="AS288">_xlfn.IFS(
AR288 &lt;=1,"New Employee",
AR288 &lt;=3, "Early Career",
AR288 &lt;=7, "Experienced",
TRUE, "Veteran")</f>
        <v>New Employee</v>
      </c>
      <c r="AT288">
        <v>0</v>
      </c>
      <c r="AU288">
        <v>0</v>
      </c>
      <c r="AV288" t="str" cm="1">
        <f t="array" ref="AV288">_xlfn.IFS(
AU288=0,"Recently Promoted",
AU288&lt;=3, "Normal",
TRUE, "Long Time No Promotion")</f>
        <v>Recently Promoted</v>
      </c>
      <c r="AW288">
        <v>0</v>
      </c>
      <c r="AX288">
        <f>IF(COUNTIF(L288:$L$1471,L288)&gt;1,1,0)</f>
        <v>0</v>
      </c>
      <c r="BA288">
        <f t="shared" si="37"/>
        <v>0</v>
      </c>
      <c r="BC288">
        <f t="shared" si="38"/>
        <v>0</v>
      </c>
      <c r="BE288">
        <f t="shared" si="32"/>
        <v>0</v>
      </c>
      <c r="BG288">
        <f t="shared" si="33"/>
        <v>0</v>
      </c>
      <c r="BI288">
        <f t="shared" si="34"/>
        <v>0</v>
      </c>
      <c r="BR288" t="str" cm="1">
        <f t="array" ref="BR288">_xlfn.IFS(
A288&lt;=25,"18-25",
A288&lt;=35,"26-35",
A288&lt;=45,"36-45",
A288&lt;=59,"46-59",
TRUE,"60+")</f>
        <v>36-45</v>
      </c>
      <c r="BX288" t="b">
        <f t="shared" si="35"/>
        <v>1</v>
      </c>
      <c r="BY288" t="b">
        <f t="shared" si="36"/>
        <v>1</v>
      </c>
      <c r="BZ288" t="b">
        <f t="shared" si="39"/>
        <v>1</v>
      </c>
      <c r="CA288">
        <f>IF(tblemployee[[#This Row],[Attrition]]="Yes",1,0)</f>
        <v>1</v>
      </c>
      <c r="CB288">
        <f>IF(tblemployee[[#This Row],[OverTime]]="Yes",1,0)</f>
        <v>1</v>
      </c>
    </row>
    <row r="289" spans="1:80" hidden="1">
      <c r="A289">
        <v>38</v>
      </c>
      <c r="B289" t="s">
        <v>43</v>
      </c>
      <c r="C289" t="s">
        <v>36</v>
      </c>
      <c r="D289">
        <v>688</v>
      </c>
      <c r="E289" t="s">
        <v>45</v>
      </c>
      <c r="F289">
        <v>23</v>
      </c>
      <c r="G289" t="str" cm="1">
        <f t="array" ref="G289">_xlfn.IFS(
F289 &lt;= 10, "Near",
F289 &lt;= 20, "Far",
TRUE, "Very Far")</f>
        <v>Very Far</v>
      </c>
      <c r="H289">
        <v>4</v>
      </c>
      <c r="I289" t="str">
        <f>_xlfn.XLOOKUP(H289,Lookup!C:C,Lookup!D:D)</f>
        <v>Master</v>
      </c>
      <c r="J289" t="s">
        <v>38</v>
      </c>
      <c r="K289">
        <v>1</v>
      </c>
      <c r="L289">
        <v>393</v>
      </c>
      <c r="M289">
        <v>4</v>
      </c>
      <c r="N289" t="str">
        <f>_xlfn.XLOOKUP(M289,Lookup!E:E,Lookup!F:F)</f>
        <v>Very High</v>
      </c>
      <c r="O289" t="s">
        <v>46</v>
      </c>
      <c r="P289">
        <v>82</v>
      </c>
      <c r="Q289">
        <v>3</v>
      </c>
      <c r="R289" t="str">
        <f>_xlfn.XLOOKUP(Q289,Lookup!G:G,Lookup!H:H)</f>
        <v>High</v>
      </c>
      <c r="S289">
        <v>2</v>
      </c>
      <c r="T289" s="7" t="str">
        <f>_xlfn.XLOOKUP(S289,Lookup!A:A,Lookup!B:B)</f>
        <v>Junior</v>
      </c>
      <c r="U289" t="s">
        <v>54</v>
      </c>
      <c r="V289">
        <v>4</v>
      </c>
      <c r="W289" t="str">
        <f>_xlfn.XLOOKUP(V289,Lookup!I:I,Lookup!J:J)</f>
        <v>Very High</v>
      </c>
      <c r="X289" t="s">
        <v>52</v>
      </c>
      <c r="Y289">
        <v>5745</v>
      </c>
      <c r="Z289" t="str" cm="1">
        <f t="array" ref="Z289">_xlfn.IFS(Y289&lt;3000,"Low",Y289&lt;7000,"Medium",TRUE,"High")</f>
        <v>Medium</v>
      </c>
      <c r="AA289">
        <v>18899</v>
      </c>
      <c r="AB289">
        <v>9</v>
      </c>
      <c r="AC289" t="s">
        <v>42</v>
      </c>
      <c r="AD289" t="s">
        <v>43</v>
      </c>
      <c r="AE289">
        <v>14</v>
      </c>
      <c r="AF289">
        <v>3</v>
      </c>
      <c r="AG289" t="str">
        <f>_xlfn.XLOOKUP(AF289,Lookup!K:K,Lookup!L:L)</f>
        <v>Meet Expect</v>
      </c>
      <c r="AH289">
        <v>2</v>
      </c>
      <c r="AI289" t="str">
        <f>LOOKUP(AH289,Lookup!M:M,Lookup!N:N)</f>
        <v>Medium</v>
      </c>
      <c r="AJ289">
        <v>80</v>
      </c>
      <c r="AK289">
        <v>1</v>
      </c>
      <c r="AL289" t="str">
        <f>_xlfn.XLOOKUP(AK289,Lookup!O:O,Lookup!P:P)</f>
        <v>Basic</v>
      </c>
      <c r="AM289">
        <v>10</v>
      </c>
      <c r="AN289" t="str" cm="1">
        <f t="array" ref="AN289">_xlfn.IFS(
AM289&lt;=5,"0-5",
AM289&lt;=10,"6-10",
AM289&lt;=20,"11-20",
TRUE,"20+")</f>
        <v>6-10</v>
      </c>
      <c r="AO289">
        <v>2</v>
      </c>
      <c r="AP289">
        <v>3</v>
      </c>
      <c r="AQ289" t="str">
        <f>_xlfn.XLOOKUP(AP289,Lookup!Q:Q,Lookup!R:R)</f>
        <v>Better</v>
      </c>
      <c r="AR289">
        <v>2</v>
      </c>
      <c r="AS289" t="str" cm="1">
        <f t="array" ref="AS289">_xlfn.IFS(
AR289 &lt;=1,"New Employee",
AR289 &lt;=3, "Early Career",
AR289 &lt;=7, "Experienced",
TRUE, "Veteran")</f>
        <v>Early Career</v>
      </c>
      <c r="AT289">
        <v>2</v>
      </c>
      <c r="AU289">
        <v>1</v>
      </c>
      <c r="AV289" t="str" cm="1">
        <f t="array" ref="AV289">_xlfn.IFS(
AU289=0,"Recently Promoted",
AU289&lt;=3, "Normal",
TRUE, "Long Time No Promotion")</f>
        <v>Normal</v>
      </c>
      <c r="AW289">
        <v>2</v>
      </c>
      <c r="AX289">
        <f>IF(COUNTIF(L289:$L$1471,L289)&gt;1,1,0)</f>
        <v>0</v>
      </c>
      <c r="BA289">
        <f t="shared" si="37"/>
        <v>0</v>
      </c>
      <c r="BC289">
        <f t="shared" si="38"/>
        <v>0</v>
      </c>
      <c r="BE289">
        <f t="shared" si="32"/>
        <v>0</v>
      </c>
      <c r="BG289">
        <f t="shared" si="33"/>
        <v>0</v>
      </c>
      <c r="BI289">
        <f t="shared" si="34"/>
        <v>0</v>
      </c>
      <c r="BR289" t="str" cm="1">
        <f t="array" ref="BR289">_xlfn.IFS(
A289&lt;=25,"18-25",
A289&lt;=35,"26-35",
A289&lt;=45,"36-45",
A289&lt;=59,"46-59",
TRUE,"60+")</f>
        <v>36-45</v>
      </c>
      <c r="BX289" t="b">
        <f t="shared" si="35"/>
        <v>1</v>
      </c>
      <c r="BY289" t="b">
        <f t="shared" si="36"/>
        <v>1</v>
      </c>
      <c r="BZ289" t="b">
        <f t="shared" si="39"/>
        <v>1</v>
      </c>
      <c r="CA289">
        <f>IF(tblemployee[[#This Row],[Attrition]]="Yes",1,0)</f>
        <v>0</v>
      </c>
      <c r="CB289">
        <f>IF(tblemployee[[#This Row],[OverTime]]="Yes",1,0)</f>
        <v>0</v>
      </c>
    </row>
    <row r="290" spans="1:80" hidden="1">
      <c r="A290">
        <v>26</v>
      </c>
      <c r="B290" t="s">
        <v>35</v>
      </c>
      <c r="C290" t="s">
        <v>36</v>
      </c>
      <c r="D290">
        <v>1449</v>
      </c>
      <c r="E290" t="s">
        <v>45</v>
      </c>
      <c r="F290">
        <v>16</v>
      </c>
      <c r="G290" t="str" cm="1">
        <f t="array" ref="G290">_xlfn.IFS(
F290 &lt;= 10, "Near",
F290 &lt;= 20, "Far",
TRUE, "Very Far")</f>
        <v>Far</v>
      </c>
      <c r="H290">
        <v>4</v>
      </c>
      <c r="I290" t="str">
        <f>_xlfn.XLOOKUP(H290,Lookup!C:C,Lookup!D:D)</f>
        <v>Master</v>
      </c>
      <c r="J290" t="s">
        <v>51</v>
      </c>
      <c r="K290">
        <v>1</v>
      </c>
      <c r="L290">
        <v>394</v>
      </c>
      <c r="M290">
        <v>1</v>
      </c>
      <c r="N290" t="str">
        <f>_xlfn.XLOOKUP(M290,Lookup!E:E,Lookup!F:F)</f>
        <v>Low</v>
      </c>
      <c r="O290" t="s">
        <v>46</v>
      </c>
      <c r="P290">
        <v>45</v>
      </c>
      <c r="Q290">
        <v>3</v>
      </c>
      <c r="R290" t="str">
        <f>_xlfn.XLOOKUP(Q290,Lookup!G:G,Lookup!H:H)</f>
        <v>High</v>
      </c>
      <c r="S290">
        <v>1</v>
      </c>
      <c r="T290" s="7" t="str">
        <f>_xlfn.XLOOKUP(S290,Lookup!A:A,Lookup!B:B)</f>
        <v>Entry Level</v>
      </c>
      <c r="U290" t="s">
        <v>50</v>
      </c>
      <c r="V290">
        <v>2</v>
      </c>
      <c r="W290" t="str">
        <f>_xlfn.XLOOKUP(V290,Lookup!I:I,Lookup!J:J)</f>
        <v>Medium</v>
      </c>
      <c r="X290" t="s">
        <v>52</v>
      </c>
      <c r="Y290">
        <v>2373</v>
      </c>
      <c r="Z290" t="str" cm="1">
        <f t="array" ref="Z290">_xlfn.IFS(Y290&lt;3000,"Low",Y290&lt;7000,"Medium",TRUE,"High")</f>
        <v>Low</v>
      </c>
      <c r="AA290">
        <v>14180</v>
      </c>
      <c r="AB290">
        <v>2</v>
      </c>
      <c r="AC290" t="s">
        <v>42</v>
      </c>
      <c r="AD290" t="s">
        <v>35</v>
      </c>
      <c r="AE290">
        <v>13</v>
      </c>
      <c r="AF290">
        <v>3</v>
      </c>
      <c r="AG290" t="str">
        <f>_xlfn.XLOOKUP(AF290,Lookup!K:K,Lookup!L:L)</f>
        <v>Meet Expect</v>
      </c>
      <c r="AH290">
        <v>4</v>
      </c>
      <c r="AI290" t="str">
        <f>LOOKUP(AH290,Lookup!M:M,Lookup!N:N)</f>
        <v>Very High</v>
      </c>
      <c r="AJ290">
        <v>80</v>
      </c>
      <c r="AK290">
        <v>1</v>
      </c>
      <c r="AL290" t="str">
        <f>_xlfn.XLOOKUP(AK290,Lookup!O:O,Lookup!P:P)</f>
        <v>Basic</v>
      </c>
      <c r="AM290">
        <v>5</v>
      </c>
      <c r="AN290" t="str" cm="1">
        <f t="array" ref="AN290">_xlfn.IFS(
AM290&lt;=5,"0-5",
AM290&lt;=10,"6-10",
AM290&lt;=20,"11-20",
TRUE,"20+")</f>
        <v>0-5</v>
      </c>
      <c r="AO290">
        <v>2</v>
      </c>
      <c r="AP290">
        <v>3</v>
      </c>
      <c r="AQ290" t="str">
        <f>_xlfn.XLOOKUP(AP290,Lookup!Q:Q,Lookup!R:R)</f>
        <v>Better</v>
      </c>
      <c r="AR290">
        <v>3</v>
      </c>
      <c r="AS290" t="str" cm="1">
        <f t="array" ref="AS290">_xlfn.IFS(
AR290 &lt;=1,"New Employee",
AR290 &lt;=3, "Early Career",
AR290 &lt;=7, "Experienced",
TRUE, "Veteran")</f>
        <v>Early Career</v>
      </c>
      <c r="AT290">
        <v>2</v>
      </c>
      <c r="AU290">
        <v>0</v>
      </c>
      <c r="AV290" t="str" cm="1">
        <f t="array" ref="AV290">_xlfn.IFS(
AU290=0,"Recently Promoted",
AU290&lt;=3, "Normal",
TRUE, "Long Time No Promotion")</f>
        <v>Recently Promoted</v>
      </c>
      <c r="AW290">
        <v>2</v>
      </c>
      <c r="AX290">
        <f>IF(COUNTIF(L290:$L$1471,L290)&gt;1,1,0)</f>
        <v>0</v>
      </c>
      <c r="BA290">
        <f t="shared" si="37"/>
        <v>0</v>
      </c>
      <c r="BC290">
        <f t="shared" si="38"/>
        <v>0</v>
      </c>
      <c r="BE290">
        <f t="shared" si="32"/>
        <v>0</v>
      </c>
      <c r="BG290">
        <f t="shared" si="33"/>
        <v>0</v>
      </c>
      <c r="BI290">
        <f t="shared" si="34"/>
        <v>0</v>
      </c>
      <c r="BR290" t="str" cm="1">
        <f t="array" ref="BR290">_xlfn.IFS(
A290&lt;=25,"18-25",
A290&lt;=35,"26-35",
A290&lt;=45,"36-45",
A290&lt;=59,"46-59",
TRUE,"60+")</f>
        <v>26-35</v>
      </c>
      <c r="BX290" t="b">
        <f t="shared" si="35"/>
        <v>1</v>
      </c>
      <c r="BY290" t="b">
        <f t="shared" si="36"/>
        <v>1</v>
      </c>
      <c r="BZ290" t="b">
        <f t="shared" si="39"/>
        <v>1</v>
      </c>
      <c r="CA290">
        <f>IF(tblemployee[[#This Row],[Attrition]]="Yes",1,0)</f>
        <v>1</v>
      </c>
      <c r="CB290">
        <f>IF(tblemployee[[#This Row],[OverTime]]="Yes",1,0)</f>
        <v>1</v>
      </c>
    </row>
    <row r="291" spans="1:80" hidden="1">
      <c r="A291">
        <v>28</v>
      </c>
      <c r="B291" t="s">
        <v>43</v>
      </c>
      <c r="C291" t="s">
        <v>36</v>
      </c>
      <c r="D291">
        <v>1117</v>
      </c>
      <c r="E291" t="s">
        <v>45</v>
      </c>
      <c r="F291">
        <v>8</v>
      </c>
      <c r="G291" t="str" cm="1">
        <f t="array" ref="G291">_xlfn.IFS(
F291 &lt;= 10, "Near",
F291 &lt;= 20, "Far",
TRUE, "Very Far")</f>
        <v>Near</v>
      </c>
      <c r="H291">
        <v>2</v>
      </c>
      <c r="I291" t="str">
        <f>_xlfn.XLOOKUP(H291,Lookup!C:C,Lookup!D:D)</f>
        <v>College</v>
      </c>
      <c r="J291" t="s">
        <v>38</v>
      </c>
      <c r="K291">
        <v>1</v>
      </c>
      <c r="L291">
        <v>395</v>
      </c>
      <c r="M291">
        <v>4</v>
      </c>
      <c r="N291" t="str">
        <f>_xlfn.XLOOKUP(M291,Lookup!E:E,Lookup!F:F)</f>
        <v>Very High</v>
      </c>
      <c r="O291" t="s">
        <v>39</v>
      </c>
      <c r="P291">
        <v>66</v>
      </c>
      <c r="Q291">
        <v>3</v>
      </c>
      <c r="R291" t="str">
        <f>_xlfn.XLOOKUP(Q291,Lookup!G:G,Lookup!H:H)</f>
        <v>High</v>
      </c>
      <c r="S291">
        <v>1</v>
      </c>
      <c r="T291" s="7" t="str">
        <f>_xlfn.XLOOKUP(S291,Lookup!A:A,Lookup!B:B)</f>
        <v>Entry Level</v>
      </c>
      <c r="U291" t="s">
        <v>47</v>
      </c>
      <c r="V291">
        <v>4</v>
      </c>
      <c r="W291" t="str">
        <f>_xlfn.XLOOKUP(V291,Lookup!I:I,Lookup!J:J)</f>
        <v>Very High</v>
      </c>
      <c r="X291" t="s">
        <v>41</v>
      </c>
      <c r="Y291">
        <v>3310</v>
      </c>
      <c r="Z291" t="str" cm="1">
        <f t="array" ref="Z291">_xlfn.IFS(Y291&lt;3000,"Low",Y291&lt;7000,"Medium",TRUE,"High")</f>
        <v>Medium</v>
      </c>
      <c r="AA291">
        <v>4488</v>
      </c>
      <c r="AB291">
        <v>1</v>
      </c>
      <c r="AC291" t="s">
        <v>42</v>
      </c>
      <c r="AD291" t="s">
        <v>43</v>
      </c>
      <c r="AE291">
        <v>21</v>
      </c>
      <c r="AF291">
        <v>4</v>
      </c>
      <c r="AG291" t="str">
        <f>_xlfn.XLOOKUP(AF291,Lookup!K:K,Lookup!L:L)</f>
        <v>Exceed Expect</v>
      </c>
      <c r="AH291">
        <v>4</v>
      </c>
      <c r="AI291" t="str">
        <f>LOOKUP(AH291,Lookup!M:M,Lookup!N:N)</f>
        <v>Very High</v>
      </c>
      <c r="AJ291">
        <v>80</v>
      </c>
      <c r="AK291">
        <v>0</v>
      </c>
      <c r="AL291" t="str">
        <f>_xlfn.XLOOKUP(AK291,Lookup!O:O,Lookup!P:P)</f>
        <v>None</v>
      </c>
      <c r="AM291">
        <v>5</v>
      </c>
      <c r="AN291" t="str" cm="1">
        <f t="array" ref="AN291">_xlfn.IFS(
AM291&lt;=5,"0-5",
AM291&lt;=10,"6-10",
AM291&lt;=20,"11-20",
TRUE,"20+")</f>
        <v>0-5</v>
      </c>
      <c r="AO291">
        <v>3</v>
      </c>
      <c r="AP291">
        <v>3</v>
      </c>
      <c r="AQ291" t="str">
        <f>_xlfn.XLOOKUP(AP291,Lookup!Q:Q,Lookup!R:R)</f>
        <v>Better</v>
      </c>
      <c r="AR291">
        <v>5</v>
      </c>
      <c r="AS291" t="str" cm="1">
        <f t="array" ref="AS291">_xlfn.IFS(
AR291 &lt;=1,"New Employee",
AR291 &lt;=3, "Early Career",
AR291 &lt;=7, "Experienced",
TRUE, "Veteran")</f>
        <v>Experienced</v>
      </c>
      <c r="AT291">
        <v>3</v>
      </c>
      <c r="AU291">
        <v>0</v>
      </c>
      <c r="AV291" t="str" cm="1">
        <f t="array" ref="AV291">_xlfn.IFS(
AU291=0,"Recently Promoted",
AU291&lt;=3, "Normal",
TRUE, "Long Time No Promotion")</f>
        <v>Recently Promoted</v>
      </c>
      <c r="AW291">
        <v>2</v>
      </c>
      <c r="AX291">
        <f>IF(COUNTIF(L291:$L$1471,L291)&gt;1,1,0)</f>
        <v>0</v>
      </c>
      <c r="BA291">
        <f t="shared" si="37"/>
        <v>0</v>
      </c>
      <c r="BC291">
        <f t="shared" si="38"/>
        <v>0</v>
      </c>
      <c r="BE291">
        <f t="shared" si="32"/>
        <v>0</v>
      </c>
      <c r="BG291">
        <f t="shared" si="33"/>
        <v>0</v>
      </c>
      <c r="BI291">
        <f t="shared" si="34"/>
        <v>0</v>
      </c>
      <c r="BR291" t="str" cm="1">
        <f t="array" ref="BR291">_xlfn.IFS(
A291&lt;=25,"18-25",
A291&lt;=35,"26-35",
A291&lt;=45,"36-45",
A291&lt;=59,"46-59",
TRUE,"60+")</f>
        <v>26-35</v>
      </c>
      <c r="BX291" t="b">
        <f t="shared" si="35"/>
        <v>1</v>
      </c>
      <c r="BY291" t="b">
        <f t="shared" si="36"/>
        <v>1</v>
      </c>
      <c r="BZ291" t="b">
        <f t="shared" si="39"/>
        <v>1</v>
      </c>
      <c r="CA291">
        <f>IF(tblemployee[[#This Row],[Attrition]]="Yes",1,0)</f>
        <v>0</v>
      </c>
      <c r="CB291">
        <f>IF(tblemployee[[#This Row],[OverTime]]="Yes",1,0)</f>
        <v>0</v>
      </c>
    </row>
    <row r="292" spans="1:80" hidden="1">
      <c r="A292">
        <v>49</v>
      </c>
      <c r="B292" t="s">
        <v>43</v>
      </c>
      <c r="C292" t="s">
        <v>44</v>
      </c>
      <c r="D292">
        <v>636</v>
      </c>
      <c r="E292" t="s">
        <v>45</v>
      </c>
      <c r="F292">
        <v>10</v>
      </c>
      <c r="G292" t="str" cm="1">
        <f t="array" ref="G292">_xlfn.IFS(
F292 &lt;= 10, "Near",
F292 &lt;= 20, "Far",
TRUE, "Very Far")</f>
        <v>Near</v>
      </c>
      <c r="H292">
        <v>4</v>
      </c>
      <c r="I292" t="str">
        <f>_xlfn.XLOOKUP(H292,Lookup!C:C,Lookup!D:D)</f>
        <v>Master</v>
      </c>
      <c r="J292" t="s">
        <v>38</v>
      </c>
      <c r="K292">
        <v>1</v>
      </c>
      <c r="L292">
        <v>396</v>
      </c>
      <c r="M292">
        <v>3</v>
      </c>
      <c r="N292" t="str">
        <f>_xlfn.XLOOKUP(M292,Lookup!E:E,Lookup!F:F)</f>
        <v>High</v>
      </c>
      <c r="O292" t="s">
        <v>39</v>
      </c>
      <c r="P292">
        <v>35</v>
      </c>
      <c r="Q292">
        <v>3</v>
      </c>
      <c r="R292" t="str">
        <f>_xlfn.XLOOKUP(Q292,Lookup!G:G,Lookup!H:H)</f>
        <v>High</v>
      </c>
      <c r="S292">
        <v>5</v>
      </c>
      <c r="T292" s="7" t="str">
        <f>_xlfn.XLOOKUP(S292,Lookup!A:A,Lookup!B:B)</f>
        <v>Director</v>
      </c>
      <c r="U292" t="s">
        <v>58</v>
      </c>
      <c r="V292">
        <v>1</v>
      </c>
      <c r="W292" t="str">
        <f>_xlfn.XLOOKUP(V292,Lookup!I:I,Lookup!J:J)</f>
        <v>Low</v>
      </c>
      <c r="X292" t="s">
        <v>41</v>
      </c>
      <c r="Y292">
        <v>18665</v>
      </c>
      <c r="Z292" t="str" cm="1">
        <f t="array" ref="Z292">_xlfn.IFS(Y292&lt;3000,"Low",Y292&lt;7000,"Medium",TRUE,"High")</f>
        <v>High</v>
      </c>
      <c r="AA292">
        <v>25594</v>
      </c>
      <c r="AB292">
        <v>9</v>
      </c>
      <c r="AC292" t="s">
        <v>42</v>
      </c>
      <c r="AD292" t="s">
        <v>35</v>
      </c>
      <c r="AE292">
        <v>11</v>
      </c>
      <c r="AF292">
        <v>3</v>
      </c>
      <c r="AG292" t="str">
        <f>_xlfn.XLOOKUP(AF292,Lookup!K:K,Lookup!L:L)</f>
        <v>Meet Expect</v>
      </c>
      <c r="AH292">
        <v>4</v>
      </c>
      <c r="AI292" t="str">
        <f>LOOKUP(AH292,Lookup!M:M,Lookup!N:N)</f>
        <v>Very High</v>
      </c>
      <c r="AJ292">
        <v>80</v>
      </c>
      <c r="AK292">
        <v>0</v>
      </c>
      <c r="AL292" t="str">
        <f>_xlfn.XLOOKUP(AK292,Lookup!O:O,Lookup!P:P)</f>
        <v>None</v>
      </c>
      <c r="AM292">
        <v>22</v>
      </c>
      <c r="AN292" t="str" cm="1">
        <f t="array" ref="AN292">_xlfn.IFS(
AM292&lt;=5,"0-5",
AM292&lt;=10,"6-10",
AM292&lt;=20,"11-20",
TRUE,"20+")</f>
        <v>20+</v>
      </c>
      <c r="AO292">
        <v>4</v>
      </c>
      <c r="AP292">
        <v>3</v>
      </c>
      <c r="AQ292" t="str">
        <f>_xlfn.XLOOKUP(AP292,Lookup!Q:Q,Lookup!R:R)</f>
        <v>Better</v>
      </c>
      <c r="AR292">
        <v>3</v>
      </c>
      <c r="AS292" t="str" cm="1">
        <f t="array" ref="AS292">_xlfn.IFS(
AR292 &lt;=1,"New Employee",
AR292 &lt;=3, "Early Career",
AR292 &lt;=7, "Experienced",
TRUE, "Veteran")</f>
        <v>Early Career</v>
      </c>
      <c r="AT292">
        <v>2</v>
      </c>
      <c r="AU292">
        <v>1</v>
      </c>
      <c r="AV292" t="str" cm="1">
        <f t="array" ref="AV292">_xlfn.IFS(
AU292=0,"Recently Promoted",
AU292&lt;=3, "Normal",
TRUE, "Long Time No Promotion")</f>
        <v>Normal</v>
      </c>
      <c r="AW292">
        <v>2</v>
      </c>
      <c r="AX292">
        <f>IF(COUNTIF(L292:$L$1471,L292)&gt;1,1,0)</f>
        <v>0</v>
      </c>
      <c r="BA292">
        <f t="shared" si="37"/>
        <v>0</v>
      </c>
      <c r="BC292">
        <f t="shared" si="38"/>
        <v>0</v>
      </c>
      <c r="BE292">
        <f t="shared" si="32"/>
        <v>0</v>
      </c>
      <c r="BG292">
        <f t="shared" si="33"/>
        <v>0</v>
      </c>
      <c r="BI292">
        <f t="shared" si="34"/>
        <v>0</v>
      </c>
      <c r="BR292" t="str" cm="1">
        <f t="array" ref="BR292">_xlfn.IFS(
A292&lt;=25,"18-25",
A292&lt;=35,"26-35",
A292&lt;=45,"36-45",
A292&lt;=59,"46-59",
TRUE,"60+")</f>
        <v>46-59</v>
      </c>
      <c r="BX292" t="b">
        <f t="shared" si="35"/>
        <v>1</v>
      </c>
      <c r="BY292" t="b">
        <f t="shared" si="36"/>
        <v>1</v>
      </c>
      <c r="BZ292" t="b">
        <f t="shared" si="39"/>
        <v>1</v>
      </c>
      <c r="CA292">
        <f>IF(tblemployee[[#This Row],[Attrition]]="Yes",1,0)</f>
        <v>0</v>
      </c>
      <c r="CB292">
        <f>IF(tblemployee[[#This Row],[OverTime]]="Yes",1,0)</f>
        <v>1</v>
      </c>
    </row>
    <row r="293" spans="1:80" hidden="1">
      <c r="A293">
        <v>36</v>
      </c>
      <c r="B293" t="s">
        <v>43</v>
      </c>
      <c r="C293" t="s">
        <v>36</v>
      </c>
      <c r="D293">
        <v>506</v>
      </c>
      <c r="E293" t="s">
        <v>45</v>
      </c>
      <c r="F293">
        <v>3</v>
      </c>
      <c r="G293" t="str" cm="1">
        <f t="array" ref="G293">_xlfn.IFS(
F293 &lt;= 10, "Near",
F293 &lt;= 20, "Far",
TRUE, "Very Far")</f>
        <v>Near</v>
      </c>
      <c r="H293">
        <v>3</v>
      </c>
      <c r="I293" t="str">
        <f>_xlfn.XLOOKUP(H293,Lookup!C:C,Lookup!D:D)</f>
        <v>Bachelor</v>
      </c>
      <c r="J293" t="s">
        <v>60</v>
      </c>
      <c r="K293">
        <v>1</v>
      </c>
      <c r="L293">
        <v>397</v>
      </c>
      <c r="M293">
        <v>3</v>
      </c>
      <c r="N293" t="str">
        <f>_xlfn.XLOOKUP(M293,Lookup!E:E,Lookup!F:F)</f>
        <v>High</v>
      </c>
      <c r="O293" t="s">
        <v>46</v>
      </c>
      <c r="P293">
        <v>30</v>
      </c>
      <c r="Q293">
        <v>3</v>
      </c>
      <c r="R293" t="str">
        <f>_xlfn.XLOOKUP(Q293,Lookup!G:G,Lookup!H:H)</f>
        <v>High</v>
      </c>
      <c r="S293">
        <v>2</v>
      </c>
      <c r="T293" s="7" t="str">
        <f>_xlfn.XLOOKUP(S293,Lookup!A:A,Lookup!B:B)</f>
        <v>Junior</v>
      </c>
      <c r="U293" t="s">
        <v>47</v>
      </c>
      <c r="V293">
        <v>2</v>
      </c>
      <c r="W293" t="str">
        <f>_xlfn.XLOOKUP(V293,Lookup!I:I,Lookup!J:J)</f>
        <v>Medium</v>
      </c>
      <c r="X293" t="s">
        <v>41</v>
      </c>
      <c r="Y293">
        <v>4485</v>
      </c>
      <c r="Z293" t="str" cm="1">
        <f t="array" ref="Z293">_xlfn.IFS(Y293&lt;3000,"Low",Y293&lt;7000,"Medium",TRUE,"High")</f>
        <v>Medium</v>
      </c>
      <c r="AA293">
        <v>26285</v>
      </c>
      <c r="AB293">
        <v>4</v>
      </c>
      <c r="AC293" t="s">
        <v>42</v>
      </c>
      <c r="AD293" t="s">
        <v>43</v>
      </c>
      <c r="AE293">
        <v>12</v>
      </c>
      <c r="AF293">
        <v>3</v>
      </c>
      <c r="AG293" t="str">
        <f>_xlfn.XLOOKUP(AF293,Lookup!K:K,Lookup!L:L)</f>
        <v>Meet Expect</v>
      </c>
      <c r="AH293">
        <v>4</v>
      </c>
      <c r="AI293" t="str">
        <f>LOOKUP(AH293,Lookup!M:M,Lookup!N:N)</f>
        <v>Very High</v>
      </c>
      <c r="AJ293">
        <v>80</v>
      </c>
      <c r="AK293">
        <v>0</v>
      </c>
      <c r="AL293" t="str">
        <f>_xlfn.XLOOKUP(AK293,Lookup!O:O,Lookup!P:P)</f>
        <v>None</v>
      </c>
      <c r="AM293">
        <v>10</v>
      </c>
      <c r="AN293" t="str" cm="1">
        <f t="array" ref="AN293">_xlfn.IFS(
AM293&lt;=5,"0-5",
AM293&lt;=10,"6-10",
AM293&lt;=20,"11-20",
TRUE,"20+")</f>
        <v>6-10</v>
      </c>
      <c r="AO293">
        <v>2</v>
      </c>
      <c r="AP293">
        <v>3</v>
      </c>
      <c r="AQ293" t="str">
        <f>_xlfn.XLOOKUP(AP293,Lookup!Q:Q,Lookup!R:R)</f>
        <v>Better</v>
      </c>
      <c r="AR293">
        <v>8</v>
      </c>
      <c r="AS293" t="str" cm="1">
        <f t="array" ref="AS293">_xlfn.IFS(
AR293 &lt;=1,"New Employee",
AR293 &lt;=3, "Early Career",
AR293 &lt;=7, "Experienced",
TRUE, "Veteran")</f>
        <v>Veteran</v>
      </c>
      <c r="AT293">
        <v>0</v>
      </c>
      <c r="AU293">
        <v>7</v>
      </c>
      <c r="AV293" t="str" cm="1">
        <f t="array" ref="AV293">_xlfn.IFS(
AU293=0,"Recently Promoted",
AU293&lt;=3, "Normal",
TRUE, "Long Time No Promotion")</f>
        <v>Long Time No Promotion</v>
      </c>
      <c r="AW293">
        <v>7</v>
      </c>
      <c r="AX293">
        <f>IF(COUNTIF(L293:$L$1471,L293)&gt;1,1,0)</f>
        <v>0</v>
      </c>
      <c r="BA293">
        <f t="shared" si="37"/>
        <v>0</v>
      </c>
      <c r="BC293">
        <f t="shared" si="38"/>
        <v>0</v>
      </c>
      <c r="BE293">
        <f t="shared" si="32"/>
        <v>0</v>
      </c>
      <c r="BG293">
        <f t="shared" si="33"/>
        <v>0</v>
      </c>
      <c r="BI293">
        <f t="shared" si="34"/>
        <v>0</v>
      </c>
      <c r="BR293" t="str" cm="1">
        <f t="array" ref="BR293">_xlfn.IFS(
A293&lt;=25,"18-25",
A293&lt;=35,"26-35",
A293&lt;=45,"36-45",
A293&lt;=59,"46-59",
TRUE,"60+")</f>
        <v>36-45</v>
      </c>
      <c r="BX293" t="b">
        <f t="shared" si="35"/>
        <v>1</v>
      </c>
      <c r="BY293" t="b">
        <f t="shared" si="36"/>
        <v>1</v>
      </c>
      <c r="BZ293" t="b">
        <f t="shared" si="39"/>
        <v>1</v>
      </c>
      <c r="CA293">
        <f>IF(tblemployee[[#This Row],[Attrition]]="Yes",1,0)</f>
        <v>0</v>
      </c>
      <c r="CB293">
        <f>IF(tblemployee[[#This Row],[OverTime]]="Yes",1,0)</f>
        <v>0</v>
      </c>
    </row>
    <row r="294" spans="1:80" hidden="1">
      <c r="A294">
        <v>31</v>
      </c>
      <c r="B294" t="s">
        <v>43</v>
      </c>
      <c r="C294" t="s">
        <v>44</v>
      </c>
      <c r="D294">
        <v>444</v>
      </c>
      <c r="E294" t="s">
        <v>37</v>
      </c>
      <c r="F294">
        <v>5</v>
      </c>
      <c r="G294" t="str" cm="1">
        <f t="array" ref="G294">_xlfn.IFS(
F294 &lt;= 10, "Near",
F294 &lt;= 20, "Far",
TRUE, "Very Far")</f>
        <v>Near</v>
      </c>
      <c r="H294">
        <v>3</v>
      </c>
      <c r="I294" t="str">
        <f>_xlfn.XLOOKUP(H294,Lookup!C:C,Lookup!D:D)</f>
        <v>Bachelor</v>
      </c>
      <c r="J294" t="s">
        <v>59</v>
      </c>
      <c r="K294">
        <v>1</v>
      </c>
      <c r="L294">
        <v>399</v>
      </c>
      <c r="M294">
        <v>4</v>
      </c>
      <c r="N294" t="str">
        <f>_xlfn.XLOOKUP(M294,Lookup!E:E,Lookup!F:F)</f>
        <v>Very High</v>
      </c>
      <c r="O294" t="s">
        <v>39</v>
      </c>
      <c r="P294">
        <v>84</v>
      </c>
      <c r="Q294">
        <v>3</v>
      </c>
      <c r="R294" t="str">
        <f>_xlfn.XLOOKUP(Q294,Lookup!G:G,Lookup!H:H)</f>
        <v>High</v>
      </c>
      <c r="S294">
        <v>1</v>
      </c>
      <c r="T294" s="7" t="str">
        <f>_xlfn.XLOOKUP(S294,Lookup!A:A,Lookup!B:B)</f>
        <v>Entry Level</v>
      </c>
      <c r="U294" t="s">
        <v>57</v>
      </c>
      <c r="V294">
        <v>2</v>
      </c>
      <c r="W294" t="str">
        <f>_xlfn.XLOOKUP(V294,Lookup!I:I,Lookup!J:J)</f>
        <v>Medium</v>
      </c>
      <c r="X294" t="s">
        <v>52</v>
      </c>
      <c r="Y294">
        <v>2789</v>
      </c>
      <c r="Z294" t="str" cm="1">
        <f t="array" ref="Z294">_xlfn.IFS(Y294&lt;3000,"Low",Y294&lt;7000,"Medium",TRUE,"High")</f>
        <v>Low</v>
      </c>
      <c r="AA294">
        <v>3909</v>
      </c>
      <c r="AB294">
        <v>1</v>
      </c>
      <c r="AC294" t="s">
        <v>42</v>
      </c>
      <c r="AD294" t="s">
        <v>43</v>
      </c>
      <c r="AE294">
        <v>11</v>
      </c>
      <c r="AF294">
        <v>3</v>
      </c>
      <c r="AG294" t="str">
        <f>_xlfn.XLOOKUP(AF294,Lookup!K:K,Lookup!L:L)</f>
        <v>Meet Expect</v>
      </c>
      <c r="AH294">
        <v>3</v>
      </c>
      <c r="AI294" t="str">
        <f>LOOKUP(AH294,Lookup!M:M,Lookup!N:N)</f>
        <v>High</v>
      </c>
      <c r="AJ294">
        <v>80</v>
      </c>
      <c r="AK294">
        <v>1</v>
      </c>
      <c r="AL294" t="str">
        <f>_xlfn.XLOOKUP(AK294,Lookup!O:O,Lookup!P:P)</f>
        <v>Basic</v>
      </c>
      <c r="AM294">
        <v>2</v>
      </c>
      <c r="AN294" t="str" cm="1">
        <f t="array" ref="AN294">_xlfn.IFS(
AM294&lt;=5,"0-5",
AM294&lt;=10,"6-10",
AM294&lt;=20,"11-20",
TRUE,"20+")</f>
        <v>0-5</v>
      </c>
      <c r="AO294">
        <v>5</v>
      </c>
      <c r="AP294">
        <v>2</v>
      </c>
      <c r="AQ294" t="str">
        <f>_xlfn.XLOOKUP(AP294,Lookup!Q:Q,Lookup!R:R)</f>
        <v>Good</v>
      </c>
      <c r="AR294">
        <v>2</v>
      </c>
      <c r="AS294" t="str" cm="1">
        <f t="array" ref="AS294">_xlfn.IFS(
AR294 &lt;=1,"New Employee",
AR294 &lt;=3, "Early Career",
AR294 &lt;=7, "Experienced",
TRUE, "Veteran")</f>
        <v>Early Career</v>
      </c>
      <c r="AT294">
        <v>2</v>
      </c>
      <c r="AU294">
        <v>2</v>
      </c>
      <c r="AV294" t="str" cm="1">
        <f t="array" ref="AV294">_xlfn.IFS(
AU294=0,"Recently Promoted",
AU294&lt;=3, "Normal",
TRUE, "Long Time No Promotion")</f>
        <v>Normal</v>
      </c>
      <c r="AW294">
        <v>2</v>
      </c>
      <c r="AX294">
        <f>IF(COUNTIF(L294:$L$1471,L294)&gt;1,1,0)</f>
        <v>0</v>
      </c>
      <c r="BA294">
        <f t="shared" si="37"/>
        <v>0</v>
      </c>
      <c r="BC294">
        <f t="shared" si="38"/>
        <v>0</v>
      </c>
      <c r="BE294">
        <f t="shared" si="32"/>
        <v>0</v>
      </c>
      <c r="BG294">
        <f t="shared" si="33"/>
        <v>0</v>
      </c>
      <c r="BI294">
        <f t="shared" si="34"/>
        <v>0</v>
      </c>
      <c r="BR294" t="str" cm="1">
        <f t="array" ref="BR294">_xlfn.IFS(
A294&lt;=25,"18-25",
A294&lt;=35,"26-35",
A294&lt;=45,"36-45",
A294&lt;=59,"46-59",
TRUE,"60+")</f>
        <v>26-35</v>
      </c>
      <c r="BX294" t="b">
        <f t="shared" si="35"/>
        <v>1</v>
      </c>
      <c r="BY294" t="b">
        <f t="shared" si="36"/>
        <v>1</v>
      </c>
      <c r="BZ294" t="b">
        <f t="shared" si="39"/>
        <v>1</v>
      </c>
      <c r="CA294">
        <f>IF(tblemployee[[#This Row],[Attrition]]="Yes",1,0)</f>
        <v>0</v>
      </c>
      <c r="CB294">
        <f>IF(tblemployee[[#This Row],[OverTime]]="Yes",1,0)</f>
        <v>0</v>
      </c>
    </row>
    <row r="295" spans="1:80" hidden="1">
      <c r="A295">
        <v>26</v>
      </c>
      <c r="B295" t="s">
        <v>35</v>
      </c>
      <c r="C295" t="s">
        <v>36</v>
      </c>
      <c r="D295">
        <v>950</v>
      </c>
      <c r="E295" t="s">
        <v>37</v>
      </c>
      <c r="F295">
        <v>4</v>
      </c>
      <c r="G295" t="str" cm="1">
        <f t="array" ref="G295">_xlfn.IFS(
F295 &lt;= 10, "Near",
F295 &lt;= 20, "Far",
TRUE, "Very Far")</f>
        <v>Near</v>
      </c>
      <c r="H295">
        <v>4</v>
      </c>
      <c r="I295" t="str">
        <f>_xlfn.XLOOKUP(H295,Lookup!C:C,Lookup!D:D)</f>
        <v>Master</v>
      </c>
      <c r="J295" t="s">
        <v>59</v>
      </c>
      <c r="K295">
        <v>1</v>
      </c>
      <c r="L295">
        <v>401</v>
      </c>
      <c r="M295">
        <v>4</v>
      </c>
      <c r="N295" t="str">
        <f>_xlfn.XLOOKUP(M295,Lookup!E:E,Lookup!F:F)</f>
        <v>Very High</v>
      </c>
      <c r="O295" t="s">
        <v>46</v>
      </c>
      <c r="P295">
        <v>48</v>
      </c>
      <c r="Q295">
        <v>2</v>
      </c>
      <c r="R295" t="str">
        <f>_xlfn.XLOOKUP(Q295,Lookup!G:G,Lookup!H:H)</f>
        <v>Medium</v>
      </c>
      <c r="S295">
        <v>2</v>
      </c>
      <c r="T295" s="7" t="str">
        <f>_xlfn.XLOOKUP(S295,Lookup!A:A,Lookup!B:B)</f>
        <v>Junior</v>
      </c>
      <c r="U295" t="s">
        <v>40</v>
      </c>
      <c r="V295">
        <v>4</v>
      </c>
      <c r="W295" t="str">
        <f>_xlfn.XLOOKUP(V295,Lookup!I:I,Lookup!J:J)</f>
        <v>Very High</v>
      </c>
      <c r="X295" t="s">
        <v>41</v>
      </c>
      <c r="Y295">
        <v>5828</v>
      </c>
      <c r="Z295" t="str" cm="1">
        <f t="array" ref="Z295">_xlfn.IFS(Y295&lt;3000,"Low",Y295&lt;7000,"Medium",TRUE,"High")</f>
        <v>Medium</v>
      </c>
      <c r="AA295">
        <v>8450</v>
      </c>
      <c r="AB295">
        <v>1</v>
      </c>
      <c r="AC295" t="s">
        <v>42</v>
      </c>
      <c r="AD295" t="s">
        <v>35</v>
      </c>
      <c r="AE295">
        <v>12</v>
      </c>
      <c r="AF295">
        <v>3</v>
      </c>
      <c r="AG295" t="str">
        <f>_xlfn.XLOOKUP(AF295,Lookup!K:K,Lookup!L:L)</f>
        <v>Meet Expect</v>
      </c>
      <c r="AH295">
        <v>2</v>
      </c>
      <c r="AI295" t="str">
        <f>LOOKUP(AH295,Lookup!M:M,Lookup!N:N)</f>
        <v>Medium</v>
      </c>
      <c r="AJ295">
        <v>80</v>
      </c>
      <c r="AK295">
        <v>0</v>
      </c>
      <c r="AL295" t="str">
        <f>_xlfn.XLOOKUP(AK295,Lookup!O:O,Lookup!P:P)</f>
        <v>None</v>
      </c>
      <c r="AM295">
        <v>8</v>
      </c>
      <c r="AN295" t="str" cm="1">
        <f t="array" ref="AN295">_xlfn.IFS(
AM295&lt;=5,"0-5",
AM295&lt;=10,"6-10",
AM295&lt;=20,"11-20",
TRUE,"20+")</f>
        <v>6-10</v>
      </c>
      <c r="AO295">
        <v>0</v>
      </c>
      <c r="AP295">
        <v>3</v>
      </c>
      <c r="AQ295" t="str">
        <f>_xlfn.XLOOKUP(AP295,Lookup!Q:Q,Lookup!R:R)</f>
        <v>Better</v>
      </c>
      <c r="AR295">
        <v>8</v>
      </c>
      <c r="AS295" t="str" cm="1">
        <f t="array" ref="AS295">_xlfn.IFS(
AR295 &lt;=1,"New Employee",
AR295 &lt;=3, "Early Career",
AR295 &lt;=7, "Experienced",
TRUE, "Veteran")</f>
        <v>Veteran</v>
      </c>
      <c r="AT295">
        <v>7</v>
      </c>
      <c r="AU295">
        <v>7</v>
      </c>
      <c r="AV295" t="str" cm="1">
        <f t="array" ref="AV295">_xlfn.IFS(
AU295=0,"Recently Promoted",
AU295&lt;=3, "Normal",
TRUE, "Long Time No Promotion")</f>
        <v>Long Time No Promotion</v>
      </c>
      <c r="AW295">
        <v>4</v>
      </c>
      <c r="AX295">
        <f>IF(COUNTIF(L295:$L$1471,L295)&gt;1,1,0)</f>
        <v>0</v>
      </c>
      <c r="BA295">
        <f t="shared" si="37"/>
        <v>0</v>
      </c>
      <c r="BC295">
        <f t="shared" si="38"/>
        <v>0</v>
      </c>
      <c r="BE295">
        <f t="shared" si="32"/>
        <v>0</v>
      </c>
      <c r="BG295">
        <f t="shared" si="33"/>
        <v>0</v>
      </c>
      <c r="BI295">
        <f t="shared" si="34"/>
        <v>0</v>
      </c>
      <c r="BR295" t="str" cm="1">
        <f t="array" ref="BR295">_xlfn.IFS(
A295&lt;=25,"18-25",
A295&lt;=35,"26-35",
A295&lt;=45,"36-45",
A295&lt;=59,"46-59",
TRUE,"60+")</f>
        <v>26-35</v>
      </c>
      <c r="BX295" t="b">
        <f t="shared" si="35"/>
        <v>1</v>
      </c>
      <c r="BY295" t="b">
        <f t="shared" si="36"/>
        <v>1</v>
      </c>
      <c r="BZ295" t="b">
        <f t="shared" si="39"/>
        <v>1</v>
      </c>
      <c r="CA295">
        <f>IF(tblemployee[[#This Row],[Attrition]]="Yes",1,0)</f>
        <v>1</v>
      </c>
      <c r="CB295">
        <f>IF(tblemployee[[#This Row],[OverTime]]="Yes",1,0)</f>
        <v>1</v>
      </c>
    </row>
    <row r="296" spans="1:80" hidden="1">
      <c r="A296">
        <v>37</v>
      </c>
      <c r="B296" t="s">
        <v>43</v>
      </c>
      <c r="C296" t="s">
        <v>44</v>
      </c>
      <c r="D296">
        <v>889</v>
      </c>
      <c r="E296" t="s">
        <v>45</v>
      </c>
      <c r="F296">
        <v>9</v>
      </c>
      <c r="G296" t="str" cm="1">
        <f t="array" ref="G296">_xlfn.IFS(
F296 &lt;= 10, "Near",
F296 &lt;= 20, "Far",
TRUE, "Very Far")</f>
        <v>Near</v>
      </c>
      <c r="H296">
        <v>3</v>
      </c>
      <c r="I296" t="str">
        <f>_xlfn.XLOOKUP(H296,Lookup!C:C,Lookup!D:D)</f>
        <v>Bachelor</v>
      </c>
      <c r="J296" t="s">
        <v>51</v>
      </c>
      <c r="K296">
        <v>1</v>
      </c>
      <c r="L296">
        <v>403</v>
      </c>
      <c r="M296">
        <v>2</v>
      </c>
      <c r="N296" t="str">
        <f>_xlfn.XLOOKUP(M296,Lookup!E:E,Lookup!F:F)</f>
        <v>Medium</v>
      </c>
      <c r="O296" t="s">
        <v>46</v>
      </c>
      <c r="P296">
        <v>53</v>
      </c>
      <c r="Q296">
        <v>3</v>
      </c>
      <c r="R296" t="str">
        <f>_xlfn.XLOOKUP(Q296,Lookup!G:G,Lookup!H:H)</f>
        <v>High</v>
      </c>
      <c r="S296">
        <v>1</v>
      </c>
      <c r="T296" s="7" t="str">
        <f>_xlfn.XLOOKUP(S296,Lookup!A:A,Lookup!B:B)</f>
        <v>Entry Level</v>
      </c>
      <c r="U296" t="s">
        <v>47</v>
      </c>
      <c r="V296">
        <v>4</v>
      </c>
      <c r="W296" t="str">
        <f>_xlfn.XLOOKUP(V296,Lookup!I:I,Lookup!J:J)</f>
        <v>Very High</v>
      </c>
      <c r="X296" t="s">
        <v>48</v>
      </c>
      <c r="Y296">
        <v>2326</v>
      </c>
      <c r="Z296" t="str" cm="1">
        <f t="array" ref="Z296">_xlfn.IFS(Y296&lt;3000,"Low",Y296&lt;7000,"Medium",TRUE,"High")</f>
        <v>Low</v>
      </c>
      <c r="AA296">
        <v>11411</v>
      </c>
      <c r="AB296">
        <v>1</v>
      </c>
      <c r="AC296" t="s">
        <v>42</v>
      </c>
      <c r="AD296" t="s">
        <v>35</v>
      </c>
      <c r="AE296">
        <v>12</v>
      </c>
      <c r="AF296">
        <v>3</v>
      </c>
      <c r="AG296" t="str">
        <f>_xlfn.XLOOKUP(AF296,Lookup!K:K,Lookup!L:L)</f>
        <v>Meet Expect</v>
      </c>
      <c r="AH296">
        <v>3</v>
      </c>
      <c r="AI296" t="str">
        <f>LOOKUP(AH296,Lookup!M:M,Lookup!N:N)</f>
        <v>High</v>
      </c>
      <c r="AJ296">
        <v>80</v>
      </c>
      <c r="AK296">
        <v>3</v>
      </c>
      <c r="AL296" t="str">
        <f>_xlfn.XLOOKUP(AK296,Lookup!O:O,Lookup!P:P)</f>
        <v>High</v>
      </c>
      <c r="AM296">
        <v>4</v>
      </c>
      <c r="AN296" t="str" cm="1">
        <f t="array" ref="AN296">_xlfn.IFS(
AM296&lt;=5,"0-5",
AM296&lt;=10,"6-10",
AM296&lt;=20,"11-20",
TRUE,"20+")</f>
        <v>0-5</v>
      </c>
      <c r="AO296">
        <v>3</v>
      </c>
      <c r="AP296">
        <v>2</v>
      </c>
      <c r="AQ296" t="str">
        <f>_xlfn.XLOOKUP(AP296,Lookup!Q:Q,Lookup!R:R)</f>
        <v>Good</v>
      </c>
      <c r="AR296">
        <v>4</v>
      </c>
      <c r="AS296" t="str" cm="1">
        <f t="array" ref="AS296">_xlfn.IFS(
AR296 &lt;=1,"New Employee",
AR296 &lt;=3, "Early Career",
AR296 &lt;=7, "Experienced",
TRUE, "Veteran")</f>
        <v>Experienced</v>
      </c>
      <c r="AT296">
        <v>2</v>
      </c>
      <c r="AU296">
        <v>1</v>
      </c>
      <c r="AV296" t="str" cm="1">
        <f t="array" ref="AV296">_xlfn.IFS(
AU296=0,"Recently Promoted",
AU296&lt;=3, "Normal",
TRUE, "Long Time No Promotion")</f>
        <v>Normal</v>
      </c>
      <c r="AW296">
        <v>2</v>
      </c>
      <c r="AX296">
        <f>IF(COUNTIF(L296:$L$1471,L296)&gt;1,1,0)</f>
        <v>0</v>
      </c>
      <c r="BA296">
        <f t="shared" si="37"/>
        <v>0</v>
      </c>
      <c r="BC296">
        <f t="shared" si="38"/>
        <v>0</v>
      </c>
      <c r="BE296">
        <f t="shared" si="32"/>
        <v>0</v>
      </c>
      <c r="BG296">
        <f t="shared" si="33"/>
        <v>0</v>
      </c>
      <c r="BI296">
        <f t="shared" si="34"/>
        <v>0</v>
      </c>
      <c r="BR296" t="str" cm="1">
        <f t="array" ref="BR296">_xlfn.IFS(
A296&lt;=25,"18-25",
A296&lt;=35,"26-35",
A296&lt;=45,"36-45",
A296&lt;=59,"46-59",
TRUE,"60+")</f>
        <v>36-45</v>
      </c>
      <c r="BX296" t="b">
        <f t="shared" si="35"/>
        <v>1</v>
      </c>
      <c r="BY296" t="b">
        <f t="shared" si="36"/>
        <v>1</v>
      </c>
      <c r="BZ296" t="b">
        <f t="shared" si="39"/>
        <v>1</v>
      </c>
      <c r="CA296">
        <f>IF(tblemployee[[#This Row],[Attrition]]="Yes",1,0)</f>
        <v>0</v>
      </c>
      <c r="CB296">
        <f>IF(tblemployee[[#This Row],[OverTime]]="Yes",1,0)</f>
        <v>1</v>
      </c>
    </row>
    <row r="297" spans="1:80" hidden="1">
      <c r="A297">
        <v>42</v>
      </c>
      <c r="B297" t="s">
        <v>43</v>
      </c>
      <c r="C297" t="s">
        <v>44</v>
      </c>
      <c r="D297">
        <v>555</v>
      </c>
      <c r="E297" t="s">
        <v>37</v>
      </c>
      <c r="F297">
        <v>26</v>
      </c>
      <c r="G297" t="str" cm="1">
        <f t="array" ref="G297">_xlfn.IFS(
F297 &lt;= 10, "Near",
F297 &lt;= 20, "Far",
TRUE, "Very Far")</f>
        <v>Very Far</v>
      </c>
      <c r="H297">
        <v>3</v>
      </c>
      <c r="I297" t="str">
        <f>_xlfn.XLOOKUP(H297,Lookup!C:C,Lookup!D:D)</f>
        <v>Bachelor</v>
      </c>
      <c r="J297" t="s">
        <v>59</v>
      </c>
      <c r="K297">
        <v>1</v>
      </c>
      <c r="L297">
        <v>404</v>
      </c>
      <c r="M297">
        <v>3</v>
      </c>
      <c r="N297" t="str">
        <f>_xlfn.XLOOKUP(M297,Lookup!E:E,Lookup!F:F)</f>
        <v>High</v>
      </c>
      <c r="O297" t="s">
        <v>39</v>
      </c>
      <c r="P297">
        <v>77</v>
      </c>
      <c r="Q297">
        <v>3</v>
      </c>
      <c r="R297" t="str">
        <f>_xlfn.XLOOKUP(Q297,Lookup!G:G,Lookup!H:H)</f>
        <v>High</v>
      </c>
      <c r="S297">
        <v>4</v>
      </c>
      <c r="T297" s="7" t="str">
        <f>_xlfn.XLOOKUP(S297,Lookup!A:A,Lookup!B:B)</f>
        <v>Manager</v>
      </c>
      <c r="U297" t="s">
        <v>40</v>
      </c>
      <c r="V297">
        <v>2</v>
      </c>
      <c r="W297" t="str">
        <f>_xlfn.XLOOKUP(V297,Lookup!I:I,Lookup!J:J)</f>
        <v>Medium</v>
      </c>
      <c r="X297" t="s">
        <v>48</v>
      </c>
      <c r="Y297">
        <v>13525</v>
      </c>
      <c r="Z297" t="str" cm="1">
        <f t="array" ref="Z297">_xlfn.IFS(Y297&lt;3000,"Low",Y297&lt;7000,"Medium",TRUE,"High")</f>
        <v>High</v>
      </c>
      <c r="AA297">
        <v>14864</v>
      </c>
      <c r="AB297">
        <v>5</v>
      </c>
      <c r="AC297" t="s">
        <v>42</v>
      </c>
      <c r="AD297" t="s">
        <v>43</v>
      </c>
      <c r="AE297">
        <v>14</v>
      </c>
      <c r="AF297">
        <v>3</v>
      </c>
      <c r="AG297" t="str">
        <f>_xlfn.XLOOKUP(AF297,Lookup!K:K,Lookup!L:L)</f>
        <v>Meet Expect</v>
      </c>
      <c r="AH297">
        <v>4</v>
      </c>
      <c r="AI297" t="str">
        <f>LOOKUP(AH297,Lookup!M:M,Lookup!N:N)</f>
        <v>Very High</v>
      </c>
      <c r="AJ297">
        <v>80</v>
      </c>
      <c r="AK297">
        <v>1</v>
      </c>
      <c r="AL297" t="str">
        <f>_xlfn.XLOOKUP(AK297,Lookup!O:O,Lookup!P:P)</f>
        <v>Basic</v>
      </c>
      <c r="AM297">
        <v>23</v>
      </c>
      <c r="AN297" t="str" cm="1">
        <f t="array" ref="AN297">_xlfn.IFS(
AM297&lt;=5,"0-5",
AM297&lt;=10,"6-10",
AM297&lt;=20,"11-20",
TRUE,"20+")</f>
        <v>20+</v>
      </c>
      <c r="AO297">
        <v>2</v>
      </c>
      <c r="AP297">
        <v>4</v>
      </c>
      <c r="AQ297" t="str">
        <f>_xlfn.XLOOKUP(AP297,Lookup!Q:Q,Lookup!R:R)</f>
        <v>Best</v>
      </c>
      <c r="AR297">
        <v>20</v>
      </c>
      <c r="AS297" t="str" cm="1">
        <f t="array" ref="AS297">_xlfn.IFS(
AR297 &lt;=1,"New Employee",
AR297 &lt;=3, "Early Career",
AR297 &lt;=7, "Experienced",
TRUE, "Veteran")</f>
        <v>Veteran</v>
      </c>
      <c r="AT297">
        <v>4</v>
      </c>
      <c r="AU297">
        <v>4</v>
      </c>
      <c r="AV297" t="str" cm="1">
        <f t="array" ref="AV297">_xlfn.IFS(
AU297=0,"Recently Promoted",
AU297&lt;=3, "Normal",
TRUE, "Long Time No Promotion")</f>
        <v>Long Time No Promotion</v>
      </c>
      <c r="AW297">
        <v>8</v>
      </c>
      <c r="AX297">
        <f>IF(COUNTIF(L297:$L$1471,L297)&gt;1,1,0)</f>
        <v>0</v>
      </c>
      <c r="BA297">
        <f t="shared" si="37"/>
        <v>0</v>
      </c>
      <c r="BC297">
        <f t="shared" si="38"/>
        <v>0</v>
      </c>
      <c r="BE297">
        <f t="shared" si="32"/>
        <v>0</v>
      </c>
      <c r="BG297">
        <f t="shared" si="33"/>
        <v>0</v>
      </c>
      <c r="BI297">
        <f t="shared" si="34"/>
        <v>0</v>
      </c>
      <c r="BR297" t="str" cm="1">
        <f t="array" ref="BR297">_xlfn.IFS(
A297&lt;=25,"18-25",
A297&lt;=35,"26-35",
A297&lt;=45,"36-45",
A297&lt;=59,"46-59",
TRUE,"60+")</f>
        <v>36-45</v>
      </c>
      <c r="BX297" t="b">
        <f t="shared" si="35"/>
        <v>1</v>
      </c>
      <c r="BY297" t="b">
        <f t="shared" si="36"/>
        <v>1</v>
      </c>
      <c r="BZ297" t="b">
        <f t="shared" si="39"/>
        <v>1</v>
      </c>
      <c r="CA297">
        <f>IF(tblemployee[[#This Row],[Attrition]]="Yes",1,0)</f>
        <v>0</v>
      </c>
      <c r="CB297">
        <f>IF(tblemployee[[#This Row],[OverTime]]="Yes",1,0)</f>
        <v>0</v>
      </c>
    </row>
    <row r="298" spans="1:80" hidden="1">
      <c r="A298">
        <v>18</v>
      </c>
      <c r="B298" t="s">
        <v>35</v>
      </c>
      <c r="C298" t="s">
        <v>36</v>
      </c>
      <c r="D298">
        <v>230</v>
      </c>
      <c r="E298" t="s">
        <v>45</v>
      </c>
      <c r="F298">
        <v>3</v>
      </c>
      <c r="G298" t="str" cm="1">
        <f t="array" ref="G298">_xlfn.IFS(
F298 &lt;= 10, "Near",
F298 &lt;= 20, "Far",
TRUE, "Very Far")</f>
        <v>Near</v>
      </c>
      <c r="H298">
        <v>3</v>
      </c>
      <c r="I298" t="str">
        <f>_xlfn.XLOOKUP(H298,Lookup!C:C,Lookup!D:D)</f>
        <v>Bachelor</v>
      </c>
      <c r="J298" t="s">
        <v>38</v>
      </c>
      <c r="K298">
        <v>1</v>
      </c>
      <c r="L298">
        <v>405</v>
      </c>
      <c r="M298">
        <v>3</v>
      </c>
      <c r="N298" t="str">
        <f>_xlfn.XLOOKUP(M298,Lookup!E:E,Lookup!F:F)</f>
        <v>High</v>
      </c>
      <c r="O298" t="s">
        <v>46</v>
      </c>
      <c r="P298">
        <v>54</v>
      </c>
      <c r="Q298">
        <v>3</v>
      </c>
      <c r="R298" t="str">
        <f>_xlfn.XLOOKUP(Q298,Lookup!G:G,Lookup!H:H)</f>
        <v>High</v>
      </c>
      <c r="S298">
        <v>1</v>
      </c>
      <c r="T298" s="7" t="str">
        <f>_xlfn.XLOOKUP(S298,Lookup!A:A,Lookup!B:B)</f>
        <v>Entry Level</v>
      </c>
      <c r="U298" t="s">
        <v>50</v>
      </c>
      <c r="V298">
        <v>3</v>
      </c>
      <c r="W298" t="str">
        <f>_xlfn.XLOOKUP(V298,Lookup!I:I,Lookup!J:J)</f>
        <v>High</v>
      </c>
      <c r="X298" t="s">
        <v>41</v>
      </c>
      <c r="Y298">
        <v>1420</v>
      </c>
      <c r="Z298" t="str" cm="1">
        <f t="array" ref="Z298">_xlfn.IFS(Y298&lt;3000,"Low",Y298&lt;7000,"Medium",TRUE,"High")</f>
        <v>Low</v>
      </c>
      <c r="AA298">
        <v>25233</v>
      </c>
      <c r="AB298">
        <v>1</v>
      </c>
      <c r="AC298" t="s">
        <v>42</v>
      </c>
      <c r="AD298" t="s">
        <v>43</v>
      </c>
      <c r="AE298">
        <v>13</v>
      </c>
      <c r="AF298">
        <v>3</v>
      </c>
      <c r="AG298" t="str">
        <f>_xlfn.XLOOKUP(AF298,Lookup!K:K,Lookup!L:L)</f>
        <v>Meet Expect</v>
      </c>
      <c r="AH298">
        <v>3</v>
      </c>
      <c r="AI298" t="str">
        <f>LOOKUP(AH298,Lookup!M:M,Lookup!N:N)</f>
        <v>High</v>
      </c>
      <c r="AJ298">
        <v>80</v>
      </c>
      <c r="AK298">
        <v>0</v>
      </c>
      <c r="AL298" t="str">
        <f>_xlfn.XLOOKUP(AK298,Lookup!O:O,Lookup!P:P)</f>
        <v>None</v>
      </c>
      <c r="AM298">
        <v>0</v>
      </c>
      <c r="AN298" t="str" cm="1">
        <f t="array" ref="AN298">_xlfn.IFS(
AM298&lt;=5,"0-5",
AM298&lt;=10,"6-10",
AM298&lt;=20,"11-20",
TRUE,"20+")</f>
        <v>0-5</v>
      </c>
      <c r="AO298">
        <v>2</v>
      </c>
      <c r="AP298">
        <v>3</v>
      </c>
      <c r="AQ298" t="str">
        <f>_xlfn.XLOOKUP(AP298,Lookup!Q:Q,Lookup!R:R)</f>
        <v>Better</v>
      </c>
      <c r="AR298">
        <v>0</v>
      </c>
      <c r="AS298" t="str" cm="1">
        <f t="array" ref="AS298">_xlfn.IFS(
AR298 &lt;=1,"New Employee",
AR298 &lt;=3, "Early Career",
AR298 &lt;=7, "Experienced",
TRUE, "Veteran")</f>
        <v>New Employee</v>
      </c>
      <c r="AT298">
        <v>0</v>
      </c>
      <c r="AU298">
        <v>0</v>
      </c>
      <c r="AV298" t="str" cm="1">
        <f t="array" ref="AV298">_xlfn.IFS(
AU298=0,"Recently Promoted",
AU298&lt;=3, "Normal",
TRUE, "Long Time No Promotion")</f>
        <v>Recently Promoted</v>
      </c>
      <c r="AW298">
        <v>0</v>
      </c>
      <c r="AX298">
        <f>IF(COUNTIF(L298:$L$1471,L298)&gt;1,1,0)</f>
        <v>0</v>
      </c>
      <c r="BA298">
        <f t="shared" si="37"/>
        <v>0</v>
      </c>
      <c r="BC298">
        <f t="shared" si="38"/>
        <v>0</v>
      </c>
      <c r="BE298">
        <f t="shared" si="32"/>
        <v>0</v>
      </c>
      <c r="BG298">
        <f t="shared" si="33"/>
        <v>0</v>
      </c>
      <c r="BI298">
        <f t="shared" si="34"/>
        <v>0</v>
      </c>
      <c r="BR298" t="str" cm="1">
        <f t="array" ref="BR298">_xlfn.IFS(
A298&lt;=25,"18-25",
A298&lt;=35,"26-35",
A298&lt;=45,"36-45",
A298&lt;=59,"46-59",
TRUE,"60+")</f>
        <v>18-25</v>
      </c>
      <c r="BX298" t="b">
        <f t="shared" si="35"/>
        <v>1</v>
      </c>
      <c r="BY298" t="b">
        <f t="shared" si="36"/>
        <v>1</v>
      </c>
      <c r="BZ298" t="b">
        <f t="shared" si="39"/>
        <v>1</v>
      </c>
      <c r="CA298">
        <f>IF(tblemployee[[#This Row],[Attrition]]="Yes",1,0)</f>
        <v>1</v>
      </c>
      <c r="CB298">
        <f>IF(tblemployee[[#This Row],[OverTime]]="Yes",1,0)</f>
        <v>0</v>
      </c>
    </row>
    <row r="299" spans="1:80" hidden="1">
      <c r="A299">
        <v>35</v>
      </c>
      <c r="B299" t="s">
        <v>43</v>
      </c>
      <c r="C299" t="s">
        <v>36</v>
      </c>
      <c r="D299">
        <v>1232</v>
      </c>
      <c r="E299" t="s">
        <v>37</v>
      </c>
      <c r="F299">
        <v>16</v>
      </c>
      <c r="G299" t="str" cm="1">
        <f t="array" ref="G299">_xlfn.IFS(
F299 &lt;= 10, "Near",
F299 &lt;= 20, "Far",
TRUE, "Very Far")</f>
        <v>Far</v>
      </c>
      <c r="H299">
        <v>3</v>
      </c>
      <c r="I299" t="str">
        <f>_xlfn.XLOOKUP(H299,Lookup!C:C,Lookup!D:D)</f>
        <v>Bachelor</v>
      </c>
      <c r="J299" t="s">
        <v>59</v>
      </c>
      <c r="K299">
        <v>1</v>
      </c>
      <c r="L299">
        <v>406</v>
      </c>
      <c r="M299">
        <v>3</v>
      </c>
      <c r="N299" t="str">
        <f>_xlfn.XLOOKUP(M299,Lookup!E:E,Lookup!F:F)</f>
        <v>High</v>
      </c>
      <c r="O299" t="s">
        <v>46</v>
      </c>
      <c r="P299">
        <v>96</v>
      </c>
      <c r="Q299">
        <v>3</v>
      </c>
      <c r="R299" t="str">
        <f>_xlfn.XLOOKUP(Q299,Lookup!G:G,Lookup!H:H)</f>
        <v>High</v>
      </c>
      <c r="S299">
        <v>3</v>
      </c>
      <c r="T299" s="7" t="str">
        <f>_xlfn.XLOOKUP(S299,Lookup!A:A,Lookup!B:B)</f>
        <v>Senior</v>
      </c>
      <c r="U299" t="s">
        <v>40</v>
      </c>
      <c r="V299">
        <v>2</v>
      </c>
      <c r="W299" t="str">
        <f>_xlfn.XLOOKUP(V299,Lookup!I:I,Lookup!J:J)</f>
        <v>Medium</v>
      </c>
      <c r="X299" t="s">
        <v>48</v>
      </c>
      <c r="Y299">
        <v>8020</v>
      </c>
      <c r="Z299" t="str" cm="1">
        <f t="array" ref="Z299">_xlfn.IFS(Y299&lt;3000,"Low",Y299&lt;7000,"Medium",TRUE,"High")</f>
        <v>High</v>
      </c>
      <c r="AA299">
        <v>5100</v>
      </c>
      <c r="AB299">
        <v>0</v>
      </c>
      <c r="AC299" t="s">
        <v>42</v>
      </c>
      <c r="AD299" t="s">
        <v>43</v>
      </c>
      <c r="AE299">
        <v>15</v>
      </c>
      <c r="AF299">
        <v>3</v>
      </c>
      <c r="AG299" t="str">
        <f>_xlfn.XLOOKUP(AF299,Lookup!K:K,Lookup!L:L)</f>
        <v>Meet Expect</v>
      </c>
      <c r="AH299">
        <v>3</v>
      </c>
      <c r="AI299" t="str">
        <f>LOOKUP(AH299,Lookup!M:M,Lookup!N:N)</f>
        <v>High</v>
      </c>
      <c r="AJ299">
        <v>80</v>
      </c>
      <c r="AK299">
        <v>2</v>
      </c>
      <c r="AL299" t="str">
        <f>_xlfn.XLOOKUP(AK299,Lookup!O:O,Lookup!P:P)</f>
        <v>Medium</v>
      </c>
      <c r="AM299">
        <v>12</v>
      </c>
      <c r="AN299" t="str" cm="1">
        <f t="array" ref="AN299">_xlfn.IFS(
AM299&lt;=5,"0-5",
AM299&lt;=10,"6-10",
AM299&lt;=20,"11-20",
TRUE,"20+")</f>
        <v>11-20</v>
      </c>
      <c r="AO299">
        <v>3</v>
      </c>
      <c r="AP299">
        <v>2</v>
      </c>
      <c r="AQ299" t="str">
        <f>_xlfn.XLOOKUP(AP299,Lookup!Q:Q,Lookup!R:R)</f>
        <v>Good</v>
      </c>
      <c r="AR299">
        <v>11</v>
      </c>
      <c r="AS299" t="str" cm="1">
        <f t="array" ref="AS299">_xlfn.IFS(
AR299 &lt;=1,"New Employee",
AR299 &lt;=3, "Early Career",
AR299 &lt;=7, "Experienced",
TRUE, "Veteran")</f>
        <v>Veteran</v>
      </c>
      <c r="AT299">
        <v>9</v>
      </c>
      <c r="AU299">
        <v>6</v>
      </c>
      <c r="AV299" t="str" cm="1">
        <f t="array" ref="AV299">_xlfn.IFS(
AU299=0,"Recently Promoted",
AU299&lt;=3, "Normal",
TRUE, "Long Time No Promotion")</f>
        <v>Long Time No Promotion</v>
      </c>
      <c r="AW299">
        <v>9</v>
      </c>
      <c r="AX299">
        <f>IF(COUNTIF(L299:$L$1471,L299)&gt;1,1,0)</f>
        <v>0</v>
      </c>
      <c r="BA299">
        <f t="shared" si="37"/>
        <v>0</v>
      </c>
      <c r="BC299">
        <f t="shared" si="38"/>
        <v>0</v>
      </c>
      <c r="BE299">
        <f t="shared" si="32"/>
        <v>0</v>
      </c>
      <c r="BG299">
        <f t="shared" si="33"/>
        <v>0</v>
      </c>
      <c r="BI299">
        <f t="shared" si="34"/>
        <v>0</v>
      </c>
      <c r="BR299" t="str" cm="1">
        <f t="array" ref="BR299">_xlfn.IFS(
A299&lt;=25,"18-25",
A299&lt;=35,"26-35",
A299&lt;=45,"36-45",
A299&lt;=59,"46-59",
TRUE,"60+")</f>
        <v>26-35</v>
      </c>
      <c r="BX299" t="b">
        <f t="shared" si="35"/>
        <v>1</v>
      </c>
      <c r="BY299" t="b">
        <f t="shared" si="36"/>
        <v>1</v>
      </c>
      <c r="BZ299" t="b">
        <f t="shared" si="39"/>
        <v>1</v>
      </c>
      <c r="CA299">
        <f>IF(tblemployee[[#This Row],[Attrition]]="Yes",1,0)</f>
        <v>0</v>
      </c>
      <c r="CB299">
        <f>IF(tblemployee[[#This Row],[OverTime]]="Yes",1,0)</f>
        <v>0</v>
      </c>
    </row>
    <row r="300" spans="1:80" hidden="1">
      <c r="A300">
        <v>36</v>
      </c>
      <c r="B300" t="s">
        <v>43</v>
      </c>
      <c r="C300" t="s">
        <v>44</v>
      </c>
      <c r="D300">
        <v>566</v>
      </c>
      <c r="E300" t="s">
        <v>45</v>
      </c>
      <c r="F300">
        <v>18</v>
      </c>
      <c r="G300" t="str" cm="1">
        <f t="array" ref="G300">_xlfn.IFS(
F300 &lt;= 10, "Near",
F300 &lt;= 20, "Far",
TRUE, "Very Far")</f>
        <v>Far</v>
      </c>
      <c r="H300">
        <v>4</v>
      </c>
      <c r="I300" t="str">
        <f>_xlfn.XLOOKUP(H300,Lookup!C:C,Lookup!D:D)</f>
        <v>Master</v>
      </c>
      <c r="J300" t="s">
        <v>38</v>
      </c>
      <c r="K300">
        <v>1</v>
      </c>
      <c r="L300">
        <v>407</v>
      </c>
      <c r="M300">
        <v>3</v>
      </c>
      <c r="N300" t="str">
        <f>_xlfn.XLOOKUP(M300,Lookup!E:E,Lookup!F:F)</f>
        <v>High</v>
      </c>
      <c r="O300" t="s">
        <v>46</v>
      </c>
      <c r="P300">
        <v>81</v>
      </c>
      <c r="Q300">
        <v>4</v>
      </c>
      <c r="R300" t="str">
        <f>_xlfn.XLOOKUP(Q300,Lookup!G:G,Lookup!H:H)</f>
        <v>Very High</v>
      </c>
      <c r="S300">
        <v>1</v>
      </c>
      <c r="T300" s="7" t="str">
        <f>_xlfn.XLOOKUP(S300,Lookup!A:A,Lookup!B:B)</f>
        <v>Entry Level</v>
      </c>
      <c r="U300" t="s">
        <v>50</v>
      </c>
      <c r="V300">
        <v>4</v>
      </c>
      <c r="W300" t="str">
        <f>_xlfn.XLOOKUP(V300,Lookup!I:I,Lookup!J:J)</f>
        <v>Very High</v>
      </c>
      <c r="X300" t="s">
        <v>48</v>
      </c>
      <c r="Y300">
        <v>3688</v>
      </c>
      <c r="Z300" t="str" cm="1">
        <f t="array" ref="Z300">_xlfn.IFS(Y300&lt;3000,"Low",Y300&lt;7000,"Medium",TRUE,"High")</f>
        <v>Medium</v>
      </c>
      <c r="AA300">
        <v>7122</v>
      </c>
      <c r="AB300">
        <v>4</v>
      </c>
      <c r="AC300" t="s">
        <v>42</v>
      </c>
      <c r="AD300" t="s">
        <v>43</v>
      </c>
      <c r="AE300">
        <v>18</v>
      </c>
      <c r="AF300">
        <v>3</v>
      </c>
      <c r="AG300" t="str">
        <f>_xlfn.XLOOKUP(AF300,Lookup!K:K,Lookup!L:L)</f>
        <v>Meet Expect</v>
      </c>
      <c r="AH300">
        <v>4</v>
      </c>
      <c r="AI300" t="str">
        <f>LOOKUP(AH300,Lookup!M:M,Lookup!N:N)</f>
        <v>Very High</v>
      </c>
      <c r="AJ300">
        <v>80</v>
      </c>
      <c r="AK300">
        <v>2</v>
      </c>
      <c r="AL300" t="str">
        <f>_xlfn.XLOOKUP(AK300,Lookup!O:O,Lookup!P:P)</f>
        <v>Medium</v>
      </c>
      <c r="AM300">
        <v>4</v>
      </c>
      <c r="AN300" t="str" cm="1">
        <f t="array" ref="AN300">_xlfn.IFS(
AM300&lt;=5,"0-5",
AM300&lt;=10,"6-10",
AM300&lt;=20,"11-20",
TRUE,"20+")</f>
        <v>0-5</v>
      </c>
      <c r="AO300">
        <v>2</v>
      </c>
      <c r="AP300">
        <v>3</v>
      </c>
      <c r="AQ300" t="str">
        <f>_xlfn.XLOOKUP(AP300,Lookup!Q:Q,Lookup!R:R)</f>
        <v>Better</v>
      </c>
      <c r="AR300">
        <v>1</v>
      </c>
      <c r="AS300" t="str" cm="1">
        <f t="array" ref="AS300">_xlfn.IFS(
AR300 &lt;=1,"New Employee",
AR300 &lt;=3, "Early Career",
AR300 &lt;=7, "Experienced",
TRUE, "Veteran")</f>
        <v>New Employee</v>
      </c>
      <c r="AT300">
        <v>0</v>
      </c>
      <c r="AU300">
        <v>0</v>
      </c>
      <c r="AV300" t="str" cm="1">
        <f t="array" ref="AV300">_xlfn.IFS(
AU300=0,"Recently Promoted",
AU300&lt;=3, "Normal",
TRUE, "Long Time No Promotion")</f>
        <v>Recently Promoted</v>
      </c>
      <c r="AW300">
        <v>0</v>
      </c>
      <c r="AX300">
        <f>IF(COUNTIF(L300:$L$1471,L300)&gt;1,1,0)</f>
        <v>0</v>
      </c>
      <c r="BA300">
        <f t="shared" si="37"/>
        <v>0</v>
      </c>
      <c r="BC300">
        <f t="shared" si="38"/>
        <v>0</v>
      </c>
      <c r="BE300">
        <f t="shared" si="32"/>
        <v>0</v>
      </c>
      <c r="BG300">
        <f t="shared" si="33"/>
        <v>0</v>
      </c>
      <c r="BI300">
        <f t="shared" si="34"/>
        <v>0</v>
      </c>
      <c r="BR300" t="str" cm="1">
        <f t="array" ref="BR300">_xlfn.IFS(
A300&lt;=25,"18-25",
A300&lt;=35,"26-35",
A300&lt;=45,"36-45",
A300&lt;=59,"46-59",
TRUE,"60+")</f>
        <v>36-45</v>
      </c>
      <c r="BX300" t="b">
        <f t="shared" si="35"/>
        <v>1</v>
      </c>
      <c r="BY300" t="b">
        <f t="shared" si="36"/>
        <v>1</v>
      </c>
      <c r="BZ300" t="b">
        <f t="shared" si="39"/>
        <v>1</v>
      </c>
      <c r="CA300">
        <f>IF(tblemployee[[#This Row],[Attrition]]="Yes",1,0)</f>
        <v>0</v>
      </c>
      <c r="CB300">
        <f>IF(tblemployee[[#This Row],[OverTime]]="Yes",1,0)</f>
        <v>0</v>
      </c>
    </row>
    <row r="301" spans="1:80" hidden="1">
      <c r="A301">
        <v>51</v>
      </c>
      <c r="B301" t="s">
        <v>43</v>
      </c>
      <c r="C301" t="s">
        <v>36</v>
      </c>
      <c r="D301">
        <v>1302</v>
      </c>
      <c r="E301" t="s">
        <v>45</v>
      </c>
      <c r="F301">
        <v>2</v>
      </c>
      <c r="G301" t="str" cm="1">
        <f t="array" ref="G301">_xlfn.IFS(
F301 &lt;= 10, "Near",
F301 &lt;= 20, "Far",
TRUE, "Very Far")</f>
        <v>Near</v>
      </c>
      <c r="H301">
        <v>3</v>
      </c>
      <c r="I301" t="str">
        <f>_xlfn.XLOOKUP(H301,Lookup!C:C,Lookup!D:D)</f>
        <v>Bachelor</v>
      </c>
      <c r="J301" t="s">
        <v>51</v>
      </c>
      <c r="K301">
        <v>1</v>
      </c>
      <c r="L301">
        <v>408</v>
      </c>
      <c r="M301">
        <v>4</v>
      </c>
      <c r="N301" t="str">
        <f>_xlfn.XLOOKUP(M301,Lookup!E:E,Lookup!F:F)</f>
        <v>Very High</v>
      </c>
      <c r="O301" t="s">
        <v>46</v>
      </c>
      <c r="P301">
        <v>84</v>
      </c>
      <c r="Q301">
        <v>1</v>
      </c>
      <c r="R301" t="str">
        <f>_xlfn.XLOOKUP(Q301,Lookup!G:G,Lookup!H:H)</f>
        <v>Low</v>
      </c>
      <c r="S301">
        <v>2</v>
      </c>
      <c r="T301" s="7" t="str">
        <f>_xlfn.XLOOKUP(S301,Lookup!A:A,Lookup!B:B)</f>
        <v>Junior</v>
      </c>
      <c r="U301" t="s">
        <v>53</v>
      </c>
      <c r="V301">
        <v>2</v>
      </c>
      <c r="W301" t="str">
        <f>_xlfn.XLOOKUP(V301,Lookup!I:I,Lookup!J:J)</f>
        <v>Medium</v>
      </c>
      <c r="X301" t="s">
        <v>52</v>
      </c>
      <c r="Y301">
        <v>5482</v>
      </c>
      <c r="Z301" t="str" cm="1">
        <f t="array" ref="Z301">_xlfn.IFS(Y301&lt;3000,"Low",Y301&lt;7000,"Medium",TRUE,"High")</f>
        <v>Medium</v>
      </c>
      <c r="AA301">
        <v>16321</v>
      </c>
      <c r="AB301">
        <v>5</v>
      </c>
      <c r="AC301" t="s">
        <v>42</v>
      </c>
      <c r="AD301" t="s">
        <v>43</v>
      </c>
      <c r="AE301">
        <v>18</v>
      </c>
      <c r="AF301">
        <v>3</v>
      </c>
      <c r="AG301" t="str">
        <f>_xlfn.XLOOKUP(AF301,Lookup!K:K,Lookup!L:L)</f>
        <v>Meet Expect</v>
      </c>
      <c r="AH301">
        <v>4</v>
      </c>
      <c r="AI301" t="str">
        <f>LOOKUP(AH301,Lookup!M:M,Lookup!N:N)</f>
        <v>Very High</v>
      </c>
      <c r="AJ301">
        <v>80</v>
      </c>
      <c r="AK301">
        <v>1</v>
      </c>
      <c r="AL301" t="str">
        <f>_xlfn.XLOOKUP(AK301,Lookup!O:O,Lookup!P:P)</f>
        <v>Basic</v>
      </c>
      <c r="AM301">
        <v>13</v>
      </c>
      <c r="AN301" t="str" cm="1">
        <f t="array" ref="AN301">_xlfn.IFS(
AM301&lt;=5,"0-5",
AM301&lt;=10,"6-10",
AM301&lt;=20,"11-20",
TRUE,"20+")</f>
        <v>11-20</v>
      </c>
      <c r="AO301">
        <v>3</v>
      </c>
      <c r="AP301">
        <v>3</v>
      </c>
      <c r="AQ301" t="str">
        <f>_xlfn.XLOOKUP(AP301,Lookup!Q:Q,Lookup!R:R)</f>
        <v>Better</v>
      </c>
      <c r="AR301">
        <v>4</v>
      </c>
      <c r="AS301" t="str" cm="1">
        <f t="array" ref="AS301">_xlfn.IFS(
AR301 &lt;=1,"New Employee",
AR301 &lt;=3, "Early Career",
AR301 &lt;=7, "Experienced",
TRUE, "Veteran")</f>
        <v>Experienced</v>
      </c>
      <c r="AT301">
        <v>1</v>
      </c>
      <c r="AU301">
        <v>1</v>
      </c>
      <c r="AV301" t="str" cm="1">
        <f t="array" ref="AV301">_xlfn.IFS(
AU301=0,"Recently Promoted",
AU301&lt;=3, "Normal",
TRUE, "Long Time No Promotion")</f>
        <v>Normal</v>
      </c>
      <c r="AW301">
        <v>2</v>
      </c>
      <c r="AX301">
        <f>IF(COUNTIF(L301:$L$1471,L301)&gt;1,1,0)</f>
        <v>0</v>
      </c>
      <c r="BA301">
        <f t="shared" si="37"/>
        <v>0</v>
      </c>
      <c r="BC301">
        <f t="shared" si="38"/>
        <v>0</v>
      </c>
      <c r="BE301">
        <f t="shared" si="32"/>
        <v>0</v>
      </c>
      <c r="BG301">
        <f t="shared" si="33"/>
        <v>0</v>
      </c>
      <c r="BI301">
        <f t="shared" si="34"/>
        <v>0</v>
      </c>
      <c r="BR301" t="str" cm="1">
        <f t="array" ref="BR301">_xlfn.IFS(
A301&lt;=25,"18-25",
A301&lt;=35,"26-35",
A301&lt;=45,"36-45",
A301&lt;=59,"46-59",
TRUE,"60+")</f>
        <v>46-59</v>
      </c>
      <c r="BX301" t="b">
        <f t="shared" si="35"/>
        <v>1</v>
      </c>
      <c r="BY301" t="b">
        <f t="shared" si="36"/>
        <v>1</v>
      </c>
      <c r="BZ301" t="b">
        <f t="shared" si="39"/>
        <v>1</v>
      </c>
      <c r="CA301">
        <f>IF(tblemployee[[#This Row],[Attrition]]="Yes",1,0)</f>
        <v>0</v>
      </c>
      <c r="CB301">
        <f>IF(tblemployee[[#This Row],[OverTime]]="Yes",1,0)</f>
        <v>0</v>
      </c>
    </row>
    <row r="302" spans="1:80" hidden="1">
      <c r="A302">
        <v>41</v>
      </c>
      <c r="B302" t="s">
        <v>43</v>
      </c>
      <c r="C302" t="s">
        <v>36</v>
      </c>
      <c r="D302">
        <v>334</v>
      </c>
      <c r="E302" t="s">
        <v>37</v>
      </c>
      <c r="F302">
        <v>2</v>
      </c>
      <c r="G302" t="str" cm="1">
        <f t="array" ref="G302">_xlfn.IFS(
F302 &lt;= 10, "Near",
F302 &lt;= 20, "Far",
TRUE, "Very Far")</f>
        <v>Near</v>
      </c>
      <c r="H302">
        <v>4</v>
      </c>
      <c r="I302" t="str">
        <f>_xlfn.XLOOKUP(H302,Lookup!C:C,Lookup!D:D)</f>
        <v>Master</v>
      </c>
      <c r="J302" t="s">
        <v>38</v>
      </c>
      <c r="K302">
        <v>1</v>
      </c>
      <c r="L302">
        <v>410</v>
      </c>
      <c r="M302">
        <v>4</v>
      </c>
      <c r="N302" t="str">
        <f>_xlfn.XLOOKUP(M302,Lookup!E:E,Lookup!F:F)</f>
        <v>Very High</v>
      </c>
      <c r="O302" t="s">
        <v>46</v>
      </c>
      <c r="P302">
        <v>88</v>
      </c>
      <c r="Q302">
        <v>3</v>
      </c>
      <c r="R302" t="str">
        <f>_xlfn.XLOOKUP(Q302,Lookup!G:G,Lookup!H:H)</f>
        <v>High</v>
      </c>
      <c r="S302">
        <v>4</v>
      </c>
      <c r="T302" s="7" t="str">
        <f>_xlfn.XLOOKUP(S302,Lookup!A:A,Lookup!B:B)</f>
        <v>Manager</v>
      </c>
      <c r="U302" t="s">
        <v>56</v>
      </c>
      <c r="V302">
        <v>2</v>
      </c>
      <c r="W302" t="str">
        <f>_xlfn.XLOOKUP(V302,Lookup!I:I,Lookup!J:J)</f>
        <v>Medium</v>
      </c>
      <c r="X302" t="s">
        <v>41</v>
      </c>
      <c r="Y302">
        <v>16015</v>
      </c>
      <c r="Z302" t="str" cm="1">
        <f t="array" ref="Z302">_xlfn.IFS(Y302&lt;3000,"Low",Y302&lt;7000,"Medium",TRUE,"High")</f>
        <v>High</v>
      </c>
      <c r="AA302">
        <v>15896</v>
      </c>
      <c r="AB302">
        <v>1</v>
      </c>
      <c r="AC302" t="s">
        <v>42</v>
      </c>
      <c r="AD302" t="s">
        <v>43</v>
      </c>
      <c r="AE302">
        <v>19</v>
      </c>
      <c r="AF302">
        <v>3</v>
      </c>
      <c r="AG302" t="str">
        <f>_xlfn.XLOOKUP(AF302,Lookup!K:K,Lookup!L:L)</f>
        <v>Meet Expect</v>
      </c>
      <c r="AH302">
        <v>2</v>
      </c>
      <c r="AI302" t="str">
        <f>LOOKUP(AH302,Lookup!M:M,Lookup!N:N)</f>
        <v>Medium</v>
      </c>
      <c r="AJ302">
        <v>80</v>
      </c>
      <c r="AK302">
        <v>0</v>
      </c>
      <c r="AL302" t="str">
        <f>_xlfn.XLOOKUP(AK302,Lookup!O:O,Lookup!P:P)</f>
        <v>None</v>
      </c>
      <c r="AM302">
        <v>22</v>
      </c>
      <c r="AN302" t="str" cm="1">
        <f t="array" ref="AN302">_xlfn.IFS(
AM302&lt;=5,"0-5",
AM302&lt;=10,"6-10",
AM302&lt;=20,"11-20",
TRUE,"20+")</f>
        <v>20+</v>
      </c>
      <c r="AO302">
        <v>2</v>
      </c>
      <c r="AP302">
        <v>3</v>
      </c>
      <c r="AQ302" t="str">
        <f>_xlfn.XLOOKUP(AP302,Lookup!Q:Q,Lookup!R:R)</f>
        <v>Better</v>
      </c>
      <c r="AR302">
        <v>22</v>
      </c>
      <c r="AS302" t="str" cm="1">
        <f t="array" ref="AS302">_xlfn.IFS(
AR302 &lt;=1,"New Employee",
AR302 &lt;=3, "Early Career",
AR302 &lt;=7, "Experienced",
TRUE, "Veteran")</f>
        <v>Veteran</v>
      </c>
      <c r="AT302">
        <v>10</v>
      </c>
      <c r="AU302">
        <v>0</v>
      </c>
      <c r="AV302" t="str" cm="1">
        <f t="array" ref="AV302">_xlfn.IFS(
AU302=0,"Recently Promoted",
AU302&lt;=3, "Normal",
TRUE, "Long Time No Promotion")</f>
        <v>Recently Promoted</v>
      </c>
      <c r="AW302">
        <v>4</v>
      </c>
      <c r="AX302">
        <f>IF(COUNTIF(L302:$L$1471,L302)&gt;1,1,0)</f>
        <v>0</v>
      </c>
      <c r="BA302">
        <f t="shared" si="37"/>
        <v>0</v>
      </c>
      <c r="BC302">
        <f t="shared" si="38"/>
        <v>0</v>
      </c>
      <c r="BE302">
        <f t="shared" si="32"/>
        <v>0</v>
      </c>
      <c r="BG302">
        <f t="shared" si="33"/>
        <v>0</v>
      </c>
      <c r="BI302">
        <f t="shared" si="34"/>
        <v>0</v>
      </c>
      <c r="BR302" t="str" cm="1">
        <f t="array" ref="BR302">_xlfn.IFS(
A302&lt;=25,"18-25",
A302&lt;=35,"26-35",
A302&lt;=45,"36-45",
A302&lt;=59,"46-59",
TRUE,"60+")</f>
        <v>36-45</v>
      </c>
      <c r="BX302" t="b">
        <f t="shared" si="35"/>
        <v>1</v>
      </c>
      <c r="BY302" t="b">
        <f t="shared" si="36"/>
        <v>1</v>
      </c>
      <c r="BZ302" t="b">
        <f t="shared" si="39"/>
        <v>1</v>
      </c>
      <c r="CA302">
        <f>IF(tblemployee[[#This Row],[Attrition]]="Yes",1,0)</f>
        <v>0</v>
      </c>
      <c r="CB302">
        <f>IF(tblemployee[[#This Row],[OverTime]]="Yes",1,0)</f>
        <v>0</v>
      </c>
    </row>
    <row r="303" spans="1:80" hidden="1">
      <c r="A303">
        <v>18</v>
      </c>
      <c r="B303" t="s">
        <v>43</v>
      </c>
      <c r="C303" t="s">
        <v>36</v>
      </c>
      <c r="D303">
        <v>812</v>
      </c>
      <c r="E303" t="s">
        <v>37</v>
      </c>
      <c r="F303">
        <v>10</v>
      </c>
      <c r="G303" t="str" cm="1">
        <f t="array" ref="G303">_xlfn.IFS(
F303 &lt;= 10, "Near",
F303 &lt;= 20, "Far",
TRUE, "Very Far")</f>
        <v>Near</v>
      </c>
      <c r="H303">
        <v>3</v>
      </c>
      <c r="I303" t="str">
        <f>_xlfn.XLOOKUP(H303,Lookup!C:C,Lookup!D:D)</f>
        <v>Bachelor</v>
      </c>
      <c r="J303" t="s">
        <v>51</v>
      </c>
      <c r="K303">
        <v>1</v>
      </c>
      <c r="L303">
        <v>411</v>
      </c>
      <c r="M303">
        <v>4</v>
      </c>
      <c r="N303" t="str">
        <f>_xlfn.XLOOKUP(M303,Lookup!E:E,Lookup!F:F)</f>
        <v>Very High</v>
      </c>
      <c r="O303" t="s">
        <v>39</v>
      </c>
      <c r="P303">
        <v>69</v>
      </c>
      <c r="Q303">
        <v>2</v>
      </c>
      <c r="R303" t="str">
        <f>_xlfn.XLOOKUP(Q303,Lookup!G:G,Lookup!H:H)</f>
        <v>Medium</v>
      </c>
      <c r="S303">
        <v>1</v>
      </c>
      <c r="T303" s="7" t="str">
        <f>_xlfn.XLOOKUP(S303,Lookup!A:A,Lookup!B:B)</f>
        <v>Entry Level</v>
      </c>
      <c r="U303" t="s">
        <v>57</v>
      </c>
      <c r="V303">
        <v>3</v>
      </c>
      <c r="W303" t="str">
        <f>_xlfn.XLOOKUP(V303,Lookup!I:I,Lookup!J:J)</f>
        <v>High</v>
      </c>
      <c r="X303" t="s">
        <v>41</v>
      </c>
      <c r="Y303">
        <v>1200</v>
      </c>
      <c r="Z303" t="str" cm="1">
        <f t="array" ref="Z303">_xlfn.IFS(Y303&lt;3000,"Low",Y303&lt;7000,"Medium",TRUE,"High")</f>
        <v>Low</v>
      </c>
      <c r="AA303">
        <v>9724</v>
      </c>
      <c r="AB303">
        <v>1</v>
      </c>
      <c r="AC303" t="s">
        <v>42</v>
      </c>
      <c r="AD303" t="s">
        <v>43</v>
      </c>
      <c r="AE303">
        <v>12</v>
      </c>
      <c r="AF303">
        <v>3</v>
      </c>
      <c r="AG303" t="str">
        <f>_xlfn.XLOOKUP(AF303,Lookup!K:K,Lookup!L:L)</f>
        <v>Meet Expect</v>
      </c>
      <c r="AH303">
        <v>1</v>
      </c>
      <c r="AI303" t="str">
        <f>LOOKUP(AH303,Lookup!M:M,Lookup!N:N)</f>
        <v>Low</v>
      </c>
      <c r="AJ303">
        <v>80</v>
      </c>
      <c r="AK303">
        <v>0</v>
      </c>
      <c r="AL303" t="str">
        <f>_xlfn.XLOOKUP(AK303,Lookup!O:O,Lookup!P:P)</f>
        <v>None</v>
      </c>
      <c r="AM303">
        <v>0</v>
      </c>
      <c r="AN303" t="str" cm="1">
        <f t="array" ref="AN303">_xlfn.IFS(
AM303&lt;=5,"0-5",
AM303&lt;=10,"6-10",
AM303&lt;=20,"11-20",
TRUE,"20+")</f>
        <v>0-5</v>
      </c>
      <c r="AO303">
        <v>2</v>
      </c>
      <c r="AP303">
        <v>3</v>
      </c>
      <c r="AQ303" t="str">
        <f>_xlfn.XLOOKUP(AP303,Lookup!Q:Q,Lookup!R:R)</f>
        <v>Better</v>
      </c>
      <c r="AR303">
        <v>0</v>
      </c>
      <c r="AS303" t="str" cm="1">
        <f t="array" ref="AS303">_xlfn.IFS(
AR303 &lt;=1,"New Employee",
AR303 &lt;=3, "Early Career",
AR303 &lt;=7, "Experienced",
TRUE, "Veteran")</f>
        <v>New Employee</v>
      </c>
      <c r="AT303">
        <v>0</v>
      </c>
      <c r="AU303">
        <v>0</v>
      </c>
      <c r="AV303" t="str" cm="1">
        <f t="array" ref="AV303">_xlfn.IFS(
AU303=0,"Recently Promoted",
AU303&lt;=3, "Normal",
TRUE, "Long Time No Promotion")</f>
        <v>Recently Promoted</v>
      </c>
      <c r="AW303">
        <v>0</v>
      </c>
      <c r="AX303">
        <f>IF(COUNTIF(L303:$L$1471,L303)&gt;1,1,0)</f>
        <v>0</v>
      </c>
      <c r="BA303">
        <f t="shared" si="37"/>
        <v>0</v>
      </c>
      <c r="BC303">
        <f t="shared" si="38"/>
        <v>0</v>
      </c>
      <c r="BE303">
        <f t="shared" si="32"/>
        <v>0</v>
      </c>
      <c r="BG303">
        <f t="shared" si="33"/>
        <v>0</v>
      </c>
      <c r="BI303">
        <f t="shared" si="34"/>
        <v>0</v>
      </c>
      <c r="BR303" t="str" cm="1">
        <f t="array" ref="BR303">_xlfn.IFS(
A303&lt;=25,"18-25",
A303&lt;=35,"26-35",
A303&lt;=45,"36-45",
A303&lt;=59,"46-59",
TRUE,"60+")</f>
        <v>18-25</v>
      </c>
      <c r="BX303" t="b">
        <f t="shared" si="35"/>
        <v>1</v>
      </c>
      <c r="BY303" t="b">
        <f t="shared" si="36"/>
        <v>1</v>
      </c>
      <c r="BZ303" t="b">
        <f t="shared" si="39"/>
        <v>1</v>
      </c>
      <c r="CA303">
        <f>IF(tblemployee[[#This Row],[Attrition]]="Yes",1,0)</f>
        <v>0</v>
      </c>
      <c r="CB303">
        <f>IF(tblemployee[[#This Row],[OverTime]]="Yes",1,0)</f>
        <v>0</v>
      </c>
    </row>
    <row r="304" spans="1:80" hidden="1">
      <c r="A304">
        <v>28</v>
      </c>
      <c r="B304" t="s">
        <v>43</v>
      </c>
      <c r="C304" t="s">
        <v>36</v>
      </c>
      <c r="D304">
        <v>1476</v>
      </c>
      <c r="E304" t="s">
        <v>45</v>
      </c>
      <c r="F304">
        <v>16</v>
      </c>
      <c r="G304" t="str" cm="1">
        <f t="array" ref="G304">_xlfn.IFS(
F304 &lt;= 10, "Near",
F304 &lt;= 20, "Far",
TRUE, "Very Far")</f>
        <v>Far</v>
      </c>
      <c r="H304">
        <v>2</v>
      </c>
      <c r="I304" t="str">
        <f>_xlfn.XLOOKUP(H304,Lookup!C:C,Lookup!D:D)</f>
        <v>College</v>
      </c>
      <c r="J304" t="s">
        <v>51</v>
      </c>
      <c r="K304">
        <v>1</v>
      </c>
      <c r="L304">
        <v>412</v>
      </c>
      <c r="M304">
        <v>2</v>
      </c>
      <c r="N304" t="str">
        <f>_xlfn.XLOOKUP(M304,Lookup!E:E,Lookup!F:F)</f>
        <v>Medium</v>
      </c>
      <c r="O304" t="s">
        <v>46</v>
      </c>
      <c r="P304">
        <v>68</v>
      </c>
      <c r="Q304">
        <v>4</v>
      </c>
      <c r="R304" t="str">
        <f>_xlfn.XLOOKUP(Q304,Lookup!G:G,Lookup!H:H)</f>
        <v>Very High</v>
      </c>
      <c r="S304">
        <v>2</v>
      </c>
      <c r="T304" s="7" t="str">
        <f>_xlfn.XLOOKUP(S304,Lookup!A:A,Lookup!B:B)</f>
        <v>Junior</v>
      </c>
      <c r="U304" t="s">
        <v>54</v>
      </c>
      <c r="V304">
        <v>1</v>
      </c>
      <c r="W304" t="str">
        <f>_xlfn.XLOOKUP(V304,Lookup!I:I,Lookup!J:J)</f>
        <v>Low</v>
      </c>
      <c r="X304" t="s">
        <v>41</v>
      </c>
      <c r="Y304">
        <v>5661</v>
      </c>
      <c r="Z304" t="str" cm="1">
        <f t="array" ref="Z304">_xlfn.IFS(Y304&lt;3000,"Low",Y304&lt;7000,"Medium",TRUE,"High")</f>
        <v>Medium</v>
      </c>
      <c r="AA304">
        <v>4824</v>
      </c>
      <c r="AB304">
        <v>0</v>
      </c>
      <c r="AC304" t="s">
        <v>42</v>
      </c>
      <c r="AD304" t="s">
        <v>43</v>
      </c>
      <c r="AE304">
        <v>19</v>
      </c>
      <c r="AF304">
        <v>3</v>
      </c>
      <c r="AG304" t="str">
        <f>_xlfn.XLOOKUP(AF304,Lookup!K:K,Lookup!L:L)</f>
        <v>Meet Expect</v>
      </c>
      <c r="AH304">
        <v>3</v>
      </c>
      <c r="AI304" t="str">
        <f>LOOKUP(AH304,Lookup!M:M,Lookup!N:N)</f>
        <v>High</v>
      </c>
      <c r="AJ304">
        <v>80</v>
      </c>
      <c r="AK304">
        <v>0</v>
      </c>
      <c r="AL304" t="str">
        <f>_xlfn.XLOOKUP(AK304,Lookup!O:O,Lookup!P:P)</f>
        <v>None</v>
      </c>
      <c r="AM304">
        <v>9</v>
      </c>
      <c r="AN304" t="str" cm="1">
        <f t="array" ref="AN304">_xlfn.IFS(
AM304&lt;=5,"0-5",
AM304&lt;=10,"6-10",
AM304&lt;=20,"11-20",
TRUE,"20+")</f>
        <v>6-10</v>
      </c>
      <c r="AO304">
        <v>2</v>
      </c>
      <c r="AP304">
        <v>3</v>
      </c>
      <c r="AQ304" t="str">
        <f>_xlfn.XLOOKUP(AP304,Lookup!Q:Q,Lookup!R:R)</f>
        <v>Better</v>
      </c>
      <c r="AR304">
        <v>8</v>
      </c>
      <c r="AS304" t="str" cm="1">
        <f t="array" ref="AS304">_xlfn.IFS(
AR304 &lt;=1,"New Employee",
AR304 &lt;=3, "Early Career",
AR304 &lt;=7, "Experienced",
TRUE, "Veteran")</f>
        <v>Veteran</v>
      </c>
      <c r="AT304">
        <v>3</v>
      </c>
      <c r="AU304">
        <v>0</v>
      </c>
      <c r="AV304" t="str" cm="1">
        <f t="array" ref="AV304">_xlfn.IFS(
AU304=0,"Recently Promoted",
AU304&lt;=3, "Normal",
TRUE, "Long Time No Promotion")</f>
        <v>Recently Promoted</v>
      </c>
      <c r="AW304">
        <v>7</v>
      </c>
      <c r="AX304">
        <f>IF(COUNTIF(L304:$L$1471,L304)&gt;1,1,0)</f>
        <v>0</v>
      </c>
      <c r="BA304">
        <f t="shared" si="37"/>
        <v>0</v>
      </c>
      <c r="BC304">
        <f t="shared" si="38"/>
        <v>0</v>
      </c>
      <c r="BE304">
        <f t="shared" si="32"/>
        <v>0</v>
      </c>
      <c r="BG304">
        <f t="shared" si="33"/>
        <v>0</v>
      </c>
      <c r="BI304">
        <f t="shared" si="34"/>
        <v>0</v>
      </c>
      <c r="BR304" t="str" cm="1">
        <f t="array" ref="BR304">_xlfn.IFS(
A304&lt;=25,"18-25",
A304&lt;=35,"26-35",
A304&lt;=45,"36-45",
A304&lt;=59,"46-59",
TRUE,"60+")</f>
        <v>26-35</v>
      </c>
      <c r="BX304" t="b">
        <f t="shared" si="35"/>
        <v>1</v>
      </c>
      <c r="BY304" t="b">
        <f t="shared" si="36"/>
        <v>1</v>
      </c>
      <c r="BZ304" t="b">
        <f t="shared" si="39"/>
        <v>1</v>
      </c>
      <c r="CA304">
        <f>IF(tblemployee[[#This Row],[Attrition]]="Yes",1,0)</f>
        <v>0</v>
      </c>
      <c r="CB304">
        <f>IF(tblemployee[[#This Row],[OverTime]]="Yes",1,0)</f>
        <v>0</v>
      </c>
    </row>
    <row r="305" spans="1:80" hidden="1">
      <c r="A305">
        <v>31</v>
      </c>
      <c r="B305" t="s">
        <v>43</v>
      </c>
      <c r="C305" t="s">
        <v>36</v>
      </c>
      <c r="D305">
        <v>218</v>
      </c>
      <c r="E305" t="s">
        <v>37</v>
      </c>
      <c r="F305">
        <v>7</v>
      </c>
      <c r="G305" t="str" cm="1">
        <f t="array" ref="G305">_xlfn.IFS(
F305 &lt;= 10, "Near",
F305 &lt;= 20, "Far",
TRUE, "Very Far")</f>
        <v>Near</v>
      </c>
      <c r="H305">
        <v>3</v>
      </c>
      <c r="I305" t="str">
        <f>_xlfn.XLOOKUP(H305,Lookup!C:C,Lookup!D:D)</f>
        <v>Bachelor</v>
      </c>
      <c r="J305" t="s">
        <v>60</v>
      </c>
      <c r="K305">
        <v>1</v>
      </c>
      <c r="L305">
        <v>416</v>
      </c>
      <c r="M305">
        <v>2</v>
      </c>
      <c r="N305" t="str">
        <f>_xlfn.XLOOKUP(M305,Lookup!E:E,Lookup!F:F)</f>
        <v>Medium</v>
      </c>
      <c r="O305" t="s">
        <v>46</v>
      </c>
      <c r="P305">
        <v>100</v>
      </c>
      <c r="Q305">
        <v>4</v>
      </c>
      <c r="R305" t="str">
        <f>_xlfn.XLOOKUP(Q305,Lookup!G:G,Lookup!H:H)</f>
        <v>Very High</v>
      </c>
      <c r="S305">
        <v>2</v>
      </c>
      <c r="T305" s="7" t="str">
        <f>_xlfn.XLOOKUP(S305,Lookup!A:A,Lookup!B:B)</f>
        <v>Junior</v>
      </c>
      <c r="U305" t="s">
        <v>40</v>
      </c>
      <c r="V305">
        <v>4</v>
      </c>
      <c r="W305" t="str">
        <f>_xlfn.XLOOKUP(V305,Lookup!I:I,Lookup!J:J)</f>
        <v>Very High</v>
      </c>
      <c r="X305" t="s">
        <v>48</v>
      </c>
      <c r="Y305">
        <v>6929</v>
      </c>
      <c r="Z305" t="str" cm="1">
        <f t="array" ref="Z305">_xlfn.IFS(Y305&lt;3000,"Low",Y305&lt;7000,"Medium",TRUE,"High")</f>
        <v>Medium</v>
      </c>
      <c r="AA305">
        <v>12241</v>
      </c>
      <c r="AB305">
        <v>4</v>
      </c>
      <c r="AC305" t="s">
        <v>42</v>
      </c>
      <c r="AD305" t="s">
        <v>43</v>
      </c>
      <c r="AE305">
        <v>11</v>
      </c>
      <c r="AF305">
        <v>3</v>
      </c>
      <c r="AG305" t="str">
        <f>_xlfn.XLOOKUP(AF305,Lookup!K:K,Lookup!L:L)</f>
        <v>Meet Expect</v>
      </c>
      <c r="AH305">
        <v>2</v>
      </c>
      <c r="AI305" t="str">
        <f>LOOKUP(AH305,Lookup!M:M,Lookup!N:N)</f>
        <v>Medium</v>
      </c>
      <c r="AJ305">
        <v>80</v>
      </c>
      <c r="AK305">
        <v>1</v>
      </c>
      <c r="AL305" t="str">
        <f>_xlfn.XLOOKUP(AK305,Lookup!O:O,Lookup!P:P)</f>
        <v>Basic</v>
      </c>
      <c r="AM305">
        <v>10</v>
      </c>
      <c r="AN305" t="str" cm="1">
        <f t="array" ref="AN305">_xlfn.IFS(
AM305&lt;=5,"0-5",
AM305&lt;=10,"6-10",
AM305&lt;=20,"11-20",
TRUE,"20+")</f>
        <v>6-10</v>
      </c>
      <c r="AO305">
        <v>3</v>
      </c>
      <c r="AP305">
        <v>2</v>
      </c>
      <c r="AQ305" t="str">
        <f>_xlfn.XLOOKUP(AP305,Lookup!Q:Q,Lookup!R:R)</f>
        <v>Good</v>
      </c>
      <c r="AR305">
        <v>8</v>
      </c>
      <c r="AS305" t="str" cm="1">
        <f t="array" ref="AS305">_xlfn.IFS(
AR305 &lt;=1,"New Employee",
AR305 &lt;=3, "Early Career",
AR305 &lt;=7, "Experienced",
TRUE, "Veteran")</f>
        <v>Veteran</v>
      </c>
      <c r="AT305">
        <v>7</v>
      </c>
      <c r="AU305">
        <v>7</v>
      </c>
      <c r="AV305" t="str" cm="1">
        <f t="array" ref="AV305">_xlfn.IFS(
AU305=0,"Recently Promoted",
AU305&lt;=3, "Normal",
TRUE, "Long Time No Promotion")</f>
        <v>Long Time No Promotion</v>
      </c>
      <c r="AW305">
        <v>7</v>
      </c>
      <c r="AX305">
        <f>IF(COUNTIF(L305:$L$1471,L305)&gt;1,1,0)</f>
        <v>0</v>
      </c>
      <c r="BA305">
        <f t="shared" si="37"/>
        <v>0</v>
      </c>
      <c r="BC305">
        <f t="shared" si="38"/>
        <v>0</v>
      </c>
      <c r="BE305">
        <f t="shared" si="32"/>
        <v>0</v>
      </c>
      <c r="BG305">
        <f t="shared" si="33"/>
        <v>0</v>
      </c>
      <c r="BI305">
        <f t="shared" si="34"/>
        <v>0</v>
      </c>
      <c r="BR305" t="str" cm="1">
        <f t="array" ref="BR305">_xlfn.IFS(
A305&lt;=25,"18-25",
A305&lt;=35,"26-35",
A305&lt;=45,"36-45",
A305&lt;=59,"46-59",
TRUE,"60+")</f>
        <v>26-35</v>
      </c>
      <c r="BX305" t="b">
        <f t="shared" si="35"/>
        <v>1</v>
      </c>
      <c r="BY305" t="b">
        <f t="shared" si="36"/>
        <v>1</v>
      </c>
      <c r="BZ305" t="b">
        <f t="shared" si="39"/>
        <v>1</v>
      </c>
      <c r="CA305">
        <f>IF(tblemployee[[#This Row],[Attrition]]="Yes",1,0)</f>
        <v>0</v>
      </c>
      <c r="CB305">
        <f>IF(tblemployee[[#This Row],[OverTime]]="Yes",1,0)</f>
        <v>0</v>
      </c>
    </row>
    <row r="306" spans="1:80" hidden="1">
      <c r="A306">
        <v>39</v>
      </c>
      <c r="B306" t="s">
        <v>43</v>
      </c>
      <c r="C306" t="s">
        <v>36</v>
      </c>
      <c r="D306">
        <v>1132</v>
      </c>
      <c r="E306" t="s">
        <v>45</v>
      </c>
      <c r="F306">
        <v>1</v>
      </c>
      <c r="G306" t="str" cm="1">
        <f t="array" ref="G306">_xlfn.IFS(
F306 &lt;= 10, "Near",
F306 &lt;= 20, "Far",
TRUE, "Very Far")</f>
        <v>Near</v>
      </c>
      <c r="H306">
        <v>3</v>
      </c>
      <c r="I306" t="str">
        <f>_xlfn.XLOOKUP(H306,Lookup!C:C,Lookup!D:D)</f>
        <v>Bachelor</v>
      </c>
      <c r="J306" t="s">
        <v>51</v>
      </c>
      <c r="K306">
        <v>1</v>
      </c>
      <c r="L306">
        <v>417</v>
      </c>
      <c r="M306">
        <v>3</v>
      </c>
      <c r="N306" t="str">
        <f>_xlfn.XLOOKUP(M306,Lookup!E:E,Lookup!F:F)</f>
        <v>High</v>
      </c>
      <c r="O306" t="s">
        <v>46</v>
      </c>
      <c r="P306">
        <v>48</v>
      </c>
      <c r="Q306">
        <v>4</v>
      </c>
      <c r="R306" t="str">
        <f>_xlfn.XLOOKUP(Q306,Lookup!G:G,Lookup!H:H)</f>
        <v>Very High</v>
      </c>
      <c r="S306">
        <v>3</v>
      </c>
      <c r="T306" s="7" t="str">
        <f>_xlfn.XLOOKUP(S306,Lookup!A:A,Lookup!B:B)</f>
        <v>Senior</v>
      </c>
      <c r="U306" t="s">
        <v>54</v>
      </c>
      <c r="V306">
        <v>4</v>
      </c>
      <c r="W306" t="str">
        <f>_xlfn.XLOOKUP(V306,Lookup!I:I,Lookup!J:J)</f>
        <v>Very High</v>
      </c>
      <c r="X306" t="s">
        <v>52</v>
      </c>
      <c r="Y306">
        <v>9613</v>
      </c>
      <c r="Z306" t="str" cm="1">
        <f t="array" ref="Z306">_xlfn.IFS(Y306&lt;3000,"Low",Y306&lt;7000,"Medium",TRUE,"High")</f>
        <v>High</v>
      </c>
      <c r="AA306">
        <v>10942</v>
      </c>
      <c r="AB306">
        <v>0</v>
      </c>
      <c r="AC306" t="s">
        <v>42</v>
      </c>
      <c r="AD306" t="s">
        <v>43</v>
      </c>
      <c r="AE306">
        <v>17</v>
      </c>
      <c r="AF306">
        <v>3</v>
      </c>
      <c r="AG306" t="str">
        <f>_xlfn.XLOOKUP(AF306,Lookup!K:K,Lookup!L:L)</f>
        <v>Meet Expect</v>
      </c>
      <c r="AH306">
        <v>1</v>
      </c>
      <c r="AI306" t="str">
        <f>LOOKUP(AH306,Lookup!M:M,Lookup!N:N)</f>
        <v>Low</v>
      </c>
      <c r="AJ306">
        <v>80</v>
      </c>
      <c r="AK306">
        <v>3</v>
      </c>
      <c r="AL306" t="str">
        <f>_xlfn.XLOOKUP(AK306,Lookup!O:O,Lookup!P:P)</f>
        <v>High</v>
      </c>
      <c r="AM306">
        <v>19</v>
      </c>
      <c r="AN306" t="str" cm="1">
        <f t="array" ref="AN306">_xlfn.IFS(
AM306&lt;=5,"0-5",
AM306&lt;=10,"6-10",
AM306&lt;=20,"11-20",
TRUE,"20+")</f>
        <v>11-20</v>
      </c>
      <c r="AO306">
        <v>5</v>
      </c>
      <c r="AP306">
        <v>2</v>
      </c>
      <c r="AQ306" t="str">
        <f>_xlfn.XLOOKUP(AP306,Lookup!Q:Q,Lookup!R:R)</f>
        <v>Good</v>
      </c>
      <c r="AR306">
        <v>18</v>
      </c>
      <c r="AS306" t="str" cm="1">
        <f t="array" ref="AS306">_xlfn.IFS(
AR306 &lt;=1,"New Employee",
AR306 &lt;=3, "Early Career",
AR306 &lt;=7, "Experienced",
TRUE, "Veteran")</f>
        <v>Veteran</v>
      </c>
      <c r="AT306">
        <v>10</v>
      </c>
      <c r="AU306">
        <v>3</v>
      </c>
      <c r="AV306" t="str" cm="1">
        <f t="array" ref="AV306">_xlfn.IFS(
AU306=0,"Recently Promoted",
AU306&lt;=3, "Normal",
TRUE, "Long Time No Promotion")</f>
        <v>Normal</v>
      </c>
      <c r="AW306">
        <v>7</v>
      </c>
      <c r="AX306">
        <f>IF(COUNTIF(L306:$L$1471,L306)&gt;1,1,0)</f>
        <v>0</v>
      </c>
      <c r="BA306">
        <f t="shared" si="37"/>
        <v>0</v>
      </c>
      <c r="BC306">
        <f t="shared" si="38"/>
        <v>0</v>
      </c>
      <c r="BE306">
        <f t="shared" si="32"/>
        <v>0</v>
      </c>
      <c r="BG306">
        <f t="shared" si="33"/>
        <v>0</v>
      </c>
      <c r="BI306">
        <f t="shared" si="34"/>
        <v>0</v>
      </c>
      <c r="BR306" t="str" cm="1">
        <f t="array" ref="BR306">_xlfn.IFS(
A306&lt;=25,"18-25",
A306&lt;=35,"26-35",
A306&lt;=45,"36-45",
A306&lt;=59,"46-59",
TRUE,"60+")</f>
        <v>36-45</v>
      </c>
      <c r="BX306" t="b">
        <f t="shared" si="35"/>
        <v>1</v>
      </c>
      <c r="BY306" t="b">
        <f t="shared" si="36"/>
        <v>1</v>
      </c>
      <c r="BZ306" t="b">
        <f t="shared" si="39"/>
        <v>1</v>
      </c>
      <c r="CA306">
        <f>IF(tblemployee[[#This Row],[Attrition]]="Yes",1,0)</f>
        <v>0</v>
      </c>
      <c r="CB306">
        <f>IF(tblemployee[[#This Row],[OverTime]]="Yes",1,0)</f>
        <v>0</v>
      </c>
    </row>
    <row r="307" spans="1:80" hidden="1">
      <c r="A307">
        <v>36</v>
      </c>
      <c r="B307" t="s">
        <v>43</v>
      </c>
      <c r="C307" t="s">
        <v>55</v>
      </c>
      <c r="D307">
        <v>1105</v>
      </c>
      <c r="E307" t="s">
        <v>45</v>
      </c>
      <c r="F307">
        <v>24</v>
      </c>
      <c r="G307" t="str" cm="1">
        <f t="array" ref="G307">_xlfn.IFS(
F307 &lt;= 10, "Near",
F307 &lt;= 20, "Far",
TRUE, "Very Far")</f>
        <v>Very Far</v>
      </c>
      <c r="H307">
        <v>4</v>
      </c>
      <c r="I307" t="str">
        <f>_xlfn.XLOOKUP(H307,Lookup!C:C,Lookup!D:D)</f>
        <v>Master</v>
      </c>
      <c r="J307" t="s">
        <v>38</v>
      </c>
      <c r="K307">
        <v>1</v>
      </c>
      <c r="L307">
        <v>419</v>
      </c>
      <c r="M307">
        <v>2</v>
      </c>
      <c r="N307" t="str">
        <f>_xlfn.XLOOKUP(M307,Lookup!E:E,Lookup!F:F)</f>
        <v>Medium</v>
      </c>
      <c r="O307" t="s">
        <v>39</v>
      </c>
      <c r="P307">
        <v>47</v>
      </c>
      <c r="Q307">
        <v>3</v>
      </c>
      <c r="R307" t="str">
        <f>_xlfn.XLOOKUP(Q307,Lookup!G:G,Lookup!H:H)</f>
        <v>High</v>
      </c>
      <c r="S307">
        <v>2</v>
      </c>
      <c r="T307" s="7" t="str">
        <f>_xlfn.XLOOKUP(S307,Lookup!A:A,Lookup!B:B)</f>
        <v>Junior</v>
      </c>
      <c r="U307" t="s">
        <v>50</v>
      </c>
      <c r="V307">
        <v>2</v>
      </c>
      <c r="W307" t="str">
        <f>_xlfn.XLOOKUP(V307,Lookup!I:I,Lookup!J:J)</f>
        <v>Medium</v>
      </c>
      <c r="X307" t="s">
        <v>48</v>
      </c>
      <c r="Y307">
        <v>5674</v>
      </c>
      <c r="Z307" t="str" cm="1">
        <f t="array" ref="Z307">_xlfn.IFS(Y307&lt;3000,"Low",Y307&lt;7000,"Medium",TRUE,"High")</f>
        <v>Medium</v>
      </c>
      <c r="AA307">
        <v>6927</v>
      </c>
      <c r="AB307">
        <v>7</v>
      </c>
      <c r="AC307" t="s">
        <v>42</v>
      </c>
      <c r="AD307" t="s">
        <v>43</v>
      </c>
      <c r="AE307">
        <v>15</v>
      </c>
      <c r="AF307">
        <v>3</v>
      </c>
      <c r="AG307" t="str">
        <f>_xlfn.XLOOKUP(AF307,Lookup!K:K,Lookup!L:L)</f>
        <v>Meet Expect</v>
      </c>
      <c r="AH307">
        <v>3</v>
      </c>
      <c r="AI307" t="str">
        <f>LOOKUP(AH307,Lookup!M:M,Lookup!N:N)</f>
        <v>High</v>
      </c>
      <c r="AJ307">
        <v>80</v>
      </c>
      <c r="AK307">
        <v>1</v>
      </c>
      <c r="AL307" t="str">
        <f>_xlfn.XLOOKUP(AK307,Lookup!O:O,Lookup!P:P)</f>
        <v>Basic</v>
      </c>
      <c r="AM307">
        <v>11</v>
      </c>
      <c r="AN307" t="str" cm="1">
        <f t="array" ref="AN307">_xlfn.IFS(
AM307&lt;=5,"0-5",
AM307&lt;=10,"6-10",
AM307&lt;=20,"11-20",
TRUE,"20+")</f>
        <v>11-20</v>
      </c>
      <c r="AO307">
        <v>3</v>
      </c>
      <c r="AP307">
        <v>3</v>
      </c>
      <c r="AQ307" t="str">
        <f>_xlfn.XLOOKUP(AP307,Lookup!Q:Q,Lookup!R:R)</f>
        <v>Better</v>
      </c>
      <c r="AR307">
        <v>9</v>
      </c>
      <c r="AS307" t="str" cm="1">
        <f t="array" ref="AS307">_xlfn.IFS(
AR307 &lt;=1,"New Employee",
AR307 &lt;=3, "Early Career",
AR307 &lt;=7, "Experienced",
TRUE, "Veteran")</f>
        <v>Veteran</v>
      </c>
      <c r="AT307">
        <v>8</v>
      </c>
      <c r="AU307">
        <v>0</v>
      </c>
      <c r="AV307" t="str" cm="1">
        <f t="array" ref="AV307">_xlfn.IFS(
AU307=0,"Recently Promoted",
AU307&lt;=3, "Normal",
TRUE, "Long Time No Promotion")</f>
        <v>Recently Promoted</v>
      </c>
      <c r="AW307">
        <v>8</v>
      </c>
      <c r="AX307">
        <f>IF(COUNTIF(L307:$L$1471,L307)&gt;1,1,0)</f>
        <v>0</v>
      </c>
      <c r="BA307">
        <f t="shared" si="37"/>
        <v>0</v>
      </c>
      <c r="BC307">
        <f t="shared" si="38"/>
        <v>0</v>
      </c>
      <c r="BE307">
        <f t="shared" si="32"/>
        <v>0</v>
      </c>
      <c r="BG307">
        <f t="shared" si="33"/>
        <v>0</v>
      </c>
      <c r="BI307">
        <f t="shared" si="34"/>
        <v>0</v>
      </c>
      <c r="BR307" t="str" cm="1">
        <f t="array" ref="BR307">_xlfn.IFS(
A307&lt;=25,"18-25",
A307&lt;=35,"26-35",
A307&lt;=45,"36-45",
A307&lt;=59,"46-59",
TRUE,"60+")</f>
        <v>36-45</v>
      </c>
      <c r="BX307" t="b">
        <f t="shared" si="35"/>
        <v>1</v>
      </c>
      <c r="BY307" t="b">
        <f t="shared" si="36"/>
        <v>1</v>
      </c>
      <c r="BZ307" t="b">
        <f t="shared" si="39"/>
        <v>1</v>
      </c>
      <c r="CA307">
        <f>IF(tblemployee[[#This Row],[Attrition]]="Yes",1,0)</f>
        <v>0</v>
      </c>
      <c r="CB307">
        <f>IF(tblemployee[[#This Row],[OverTime]]="Yes",1,0)</f>
        <v>0</v>
      </c>
    </row>
    <row r="308" spans="1:80" hidden="1">
      <c r="A308">
        <v>32</v>
      </c>
      <c r="B308" t="s">
        <v>43</v>
      </c>
      <c r="C308" t="s">
        <v>36</v>
      </c>
      <c r="D308">
        <v>906</v>
      </c>
      <c r="E308" t="s">
        <v>37</v>
      </c>
      <c r="F308">
        <v>7</v>
      </c>
      <c r="G308" t="str" cm="1">
        <f t="array" ref="G308">_xlfn.IFS(
F308 &lt;= 10, "Near",
F308 &lt;= 20, "Far",
TRUE, "Very Far")</f>
        <v>Near</v>
      </c>
      <c r="H308">
        <v>3</v>
      </c>
      <c r="I308" t="str">
        <f>_xlfn.XLOOKUP(H308,Lookup!C:C,Lookup!D:D)</f>
        <v>Bachelor</v>
      </c>
      <c r="J308" t="s">
        <v>38</v>
      </c>
      <c r="K308">
        <v>1</v>
      </c>
      <c r="L308">
        <v>420</v>
      </c>
      <c r="M308">
        <v>4</v>
      </c>
      <c r="N308" t="str">
        <f>_xlfn.XLOOKUP(M308,Lookup!E:E,Lookup!F:F)</f>
        <v>Very High</v>
      </c>
      <c r="O308" t="s">
        <v>46</v>
      </c>
      <c r="P308">
        <v>91</v>
      </c>
      <c r="Q308">
        <v>2</v>
      </c>
      <c r="R308" t="str">
        <f>_xlfn.XLOOKUP(Q308,Lookup!G:G,Lookup!H:H)</f>
        <v>Medium</v>
      </c>
      <c r="S308">
        <v>2</v>
      </c>
      <c r="T308" s="7" t="str">
        <f>_xlfn.XLOOKUP(S308,Lookup!A:A,Lookup!B:B)</f>
        <v>Junior</v>
      </c>
      <c r="U308" t="s">
        <v>40</v>
      </c>
      <c r="V308">
        <v>3</v>
      </c>
      <c r="W308" t="str">
        <f>_xlfn.XLOOKUP(V308,Lookup!I:I,Lookup!J:J)</f>
        <v>High</v>
      </c>
      <c r="X308" t="s">
        <v>48</v>
      </c>
      <c r="Y308">
        <v>5484</v>
      </c>
      <c r="Z308" t="str" cm="1">
        <f t="array" ref="Z308">_xlfn.IFS(Y308&lt;3000,"Low",Y308&lt;7000,"Medium",TRUE,"High")</f>
        <v>Medium</v>
      </c>
      <c r="AA308">
        <v>16985</v>
      </c>
      <c r="AB308">
        <v>1</v>
      </c>
      <c r="AC308" t="s">
        <v>42</v>
      </c>
      <c r="AD308" t="s">
        <v>43</v>
      </c>
      <c r="AE308">
        <v>14</v>
      </c>
      <c r="AF308">
        <v>3</v>
      </c>
      <c r="AG308" t="str">
        <f>_xlfn.XLOOKUP(AF308,Lookup!K:K,Lookup!L:L)</f>
        <v>Meet Expect</v>
      </c>
      <c r="AH308">
        <v>3</v>
      </c>
      <c r="AI308" t="str">
        <f>LOOKUP(AH308,Lookup!M:M,Lookup!N:N)</f>
        <v>High</v>
      </c>
      <c r="AJ308">
        <v>80</v>
      </c>
      <c r="AK308">
        <v>1</v>
      </c>
      <c r="AL308" t="str">
        <f>_xlfn.XLOOKUP(AK308,Lookup!O:O,Lookup!P:P)</f>
        <v>Basic</v>
      </c>
      <c r="AM308">
        <v>13</v>
      </c>
      <c r="AN308" t="str" cm="1">
        <f t="array" ref="AN308">_xlfn.IFS(
AM308&lt;=5,"0-5",
AM308&lt;=10,"6-10",
AM308&lt;=20,"11-20",
TRUE,"20+")</f>
        <v>11-20</v>
      </c>
      <c r="AO308">
        <v>3</v>
      </c>
      <c r="AP308">
        <v>2</v>
      </c>
      <c r="AQ308" t="str">
        <f>_xlfn.XLOOKUP(AP308,Lookup!Q:Q,Lookup!R:R)</f>
        <v>Good</v>
      </c>
      <c r="AR308">
        <v>13</v>
      </c>
      <c r="AS308" t="str" cm="1">
        <f t="array" ref="AS308">_xlfn.IFS(
AR308 &lt;=1,"New Employee",
AR308 &lt;=3, "Early Career",
AR308 &lt;=7, "Experienced",
TRUE, "Veteran")</f>
        <v>Veteran</v>
      </c>
      <c r="AT308">
        <v>8</v>
      </c>
      <c r="AU308">
        <v>4</v>
      </c>
      <c r="AV308" t="str" cm="1">
        <f t="array" ref="AV308">_xlfn.IFS(
AU308=0,"Recently Promoted",
AU308&lt;=3, "Normal",
TRUE, "Long Time No Promotion")</f>
        <v>Long Time No Promotion</v>
      </c>
      <c r="AW308">
        <v>8</v>
      </c>
      <c r="AX308">
        <f>IF(COUNTIF(L308:$L$1471,L308)&gt;1,1,0)</f>
        <v>0</v>
      </c>
      <c r="BA308">
        <f t="shared" si="37"/>
        <v>0</v>
      </c>
      <c r="BC308">
        <f t="shared" si="38"/>
        <v>0</v>
      </c>
      <c r="BE308">
        <f t="shared" si="32"/>
        <v>0</v>
      </c>
      <c r="BG308">
        <f t="shared" si="33"/>
        <v>0</v>
      </c>
      <c r="BI308">
        <f t="shared" si="34"/>
        <v>0</v>
      </c>
      <c r="BR308" t="str" cm="1">
        <f t="array" ref="BR308">_xlfn.IFS(
A308&lt;=25,"18-25",
A308&lt;=35,"26-35",
A308&lt;=45,"36-45",
A308&lt;=59,"46-59",
TRUE,"60+")</f>
        <v>26-35</v>
      </c>
      <c r="BX308" t="b">
        <f t="shared" si="35"/>
        <v>1</v>
      </c>
      <c r="BY308" t="b">
        <f t="shared" si="36"/>
        <v>1</v>
      </c>
      <c r="BZ308" t="b">
        <f t="shared" si="39"/>
        <v>1</v>
      </c>
      <c r="CA308">
        <f>IF(tblemployee[[#This Row],[Attrition]]="Yes",1,0)</f>
        <v>0</v>
      </c>
      <c r="CB308">
        <f>IF(tblemployee[[#This Row],[OverTime]]="Yes",1,0)</f>
        <v>0</v>
      </c>
    </row>
    <row r="309" spans="1:80" hidden="1">
      <c r="A309">
        <v>38</v>
      </c>
      <c r="B309" t="s">
        <v>43</v>
      </c>
      <c r="C309" t="s">
        <v>36</v>
      </c>
      <c r="D309">
        <v>849</v>
      </c>
      <c r="E309" t="s">
        <v>45</v>
      </c>
      <c r="F309">
        <v>25</v>
      </c>
      <c r="G309" t="str" cm="1">
        <f t="array" ref="G309">_xlfn.IFS(
F309 &lt;= 10, "Near",
F309 &lt;= 20, "Far",
TRUE, "Very Far")</f>
        <v>Very Far</v>
      </c>
      <c r="H309">
        <v>2</v>
      </c>
      <c r="I309" t="str">
        <f>_xlfn.XLOOKUP(H309,Lookup!C:C,Lookup!D:D)</f>
        <v>College</v>
      </c>
      <c r="J309" t="s">
        <v>38</v>
      </c>
      <c r="K309">
        <v>1</v>
      </c>
      <c r="L309">
        <v>421</v>
      </c>
      <c r="M309">
        <v>1</v>
      </c>
      <c r="N309" t="str">
        <f>_xlfn.XLOOKUP(M309,Lookup!E:E,Lookup!F:F)</f>
        <v>Low</v>
      </c>
      <c r="O309" t="s">
        <v>39</v>
      </c>
      <c r="P309">
        <v>81</v>
      </c>
      <c r="Q309">
        <v>2</v>
      </c>
      <c r="R309" t="str">
        <f>_xlfn.XLOOKUP(Q309,Lookup!G:G,Lookup!H:H)</f>
        <v>Medium</v>
      </c>
      <c r="S309">
        <v>3</v>
      </c>
      <c r="T309" s="7" t="str">
        <f>_xlfn.XLOOKUP(S309,Lookup!A:A,Lookup!B:B)</f>
        <v>Senior</v>
      </c>
      <c r="U309" t="s">
        <v>58</v>
      </c>
      <c r="V309">
        <v>2</v>
      </c>
      <c r="W309" t="str">
        <f>_xlfn.XLOOKUP(V309,Lookup!I:I,Lookup!J:J)</f>
        <v>Medium</v>
      </c>
      <c r="X309" t="s">
        <v>48</v>
      </c>
      <c r="Y309">
        <v>12061</v>
      </c>
      <c r="Z309" t="str" cm="1">
        <f t="array" ref="Z309">_xlfn.IFS(Y309&lt;3000,"Low",Y309&lt;7000,"Medium",TRUE,"High")</f>
        <v>High</v>
      </c>
      <c r="AA309">
        <v>26707</v>
      </c>
      <c r="AB309">
        <v>3</v>
      </c>
      <c r="AC309" t="s">
        <v>42</v>
      </c>
      <c r="AD309" t="s">
        <v>43</v>
      </c>
      <c r="AE309">
        <v>17</v>
      </c>
      <c r="AF309">
        <v>3</v>
      </c>
      <c r="AG309" t="str">
        <f>_xlfn.XLOOKUP(AF309,Lookup!K:K,Lookup!L:L)</f>
        <v>Meet Expect</v>
      </c>
      <c r="AH309">
        <v>3</v>
      </c>
      <c r="AI309" t="str">
        <f>LOOKUP(AH309,Lookup!M:M,Lookup!N:N)</f>
        <v>High</v>
      </c>
      <c r="AJ309">
        <v>80</v>
      </c>
      <c r="AK309">
        <v>1</v>
      </c>
      <c r="AL309" t="str">
        <f>_xlfn.XLOOKUP(AK309,Lookup!O:O,Lookup!P:P)</f>
        <v>Basic</v>
      </c>
      <c r="AM309">
        <v>19</v>
      </c>
      <c r="AN309" t="str" cm="1">
        <f t="array" ref="AN309">_xlfn.IFS(
AM309&lt;=5,"0-5",
AM309&lt;=10,"6-10",
AM309&lt;=20,"11-20",
TRUE,"20+")</f>
        <v>11-20</v>
      </c>
      <c r="AO309">
        <v>2</v>
      </c>
      <c r="AP309">
        <v>3</v>
      </c>
      <c r="AQ309" t="str">
        <f>_xlfn.XLOOKUP(AP309,Lookup!Q:Q,Lookup!R:R)</f>
        <v>Better</v>
      </c>
      <c r="AR309">
        <v>10</v>
      </c>
      <c r="AS309" t="str" cm="1">
        <f t="array" ref="AS309">_xlfn.IFS(
AR309 &lt;=1,"New Employee",
AR309 &lt;=3, "Early Career",
AR309 &lt;=7, "Experienced",
TRUE, "Veteran")</f>
        <v>Veteran</v>
      </c>
      <c r="AT309">
        <v>8</v>
      </c>
      <c r="AU309">
        <v>0</v>
      </c>
      <c r="AV309" t="str" cm="1">
        <f t="array" ref="AV309">_xlfn.IFS(
AU309=0,"Recently Promoted",
AU309&lt;=3, "Normal",
TRUE, "Long Time No Promotion")</f>
        <v>Recently Promoted</v>
      </c>
      <c r="AW309">
        <v>1</v>
      </c>
      <c r="AX309">
        <f>IF(COUNTIF(L309:$L$1471,L309)&gt;1,1,0)</f>
        <v>0</v>
      </c>
      <c r="BA309">
        <f t="shared" si="37"/>
        <v>0</v>
      </c>
      <c r="BC309">
        <f t="shared" si="38"/>
        <v>0</v>
      </c>
      <c r="BE309">
        <f t="shared" si="32"/>
        <v>0</v>
      </c>
      <c r="BG309">
        <f t="shared" si="33"/>
        <v>0</v>
      </c>
      <c r="BI309">
        <f t="shared" si="34"/>
        <v>0</v>
      </c>
      <c r="BR309" t="str" cm="1">
        <f t="array" ref="BR309">_xlfn.IFS(
A309&lt;=25,"18-25",
A309&lt;=35,"26-35",
A309&lt;=45,"36-45",
A309&lt;=59,"46-59",
TRUE,"60+")</f>
        <v>36-45</v>
      </c>
      <c r="BX309" t="b">
        <f t="shared" si="35"/>
        <v>1</v>
      </c>
      <c r="BY309" t="b">
        <f t="shared" si="36"/>
        <v>1</v>
      </c>
      <c r="BZ309" t="b">
        <f t="shared" si="39"/>
        <v>1</v>
      </c>
      <c r="CA309">
        <f>IF(tblemployee[[#This Row],[Attrition]]="Yes",1,0)</f>
        <v>0</v>
      </c>
      <c r="CB309">
        <f>IF(tblemployee[[#This Row],[OverTime]]="Yes",1,0)</f>
        <v>0</v>
      </c>
    </row>
    <row r="310" spans="1:80" hidden="1">
      <c r="A310">
        <v>58</v>
      </c>
      <c r="B310" t="s">
        <v>43</v>
      </c>
      <c r="C310" t="s">
        <v>55</v>
      </c>
      <c r="D310">
        <v>390</v>
      </c>
      <c r="E310" t="s">
        <v>45</v>
      </c>
      <c r="F310">
        <v>1</v>
      </c>
      <c r="G310" t="str" cm="1">
        <f t="array" ref="G310">_xlfn.IFS(
F310 &lt;= 10, "Near",
F310 &lt;= 20, "Far",
TRUE, "Very Far")</f>
        <v>Near</v>
      </c>
      <c r="H310">
        <v>4</v>
      </c>
      <c r="I310" t="str">
        <f>_xlfn.XLOOKUP(H310,Lookup!C:C,Lookup!D:D)</f>
        <v>Master</v>
      </c>
      <c r="J310" t="s">
        <v>38</v>
      </c>
      <c r="K310">
        <v>1</v>
      </c>
      <c r="L310">
        <v>422</v>
      </c>
      <c r="M310">
        <v>4</v>
      </c>
      <c r="N310" t="str">
        <f>_xlfn.XLOOKUP(M310,Lookup!E:E,Lookup!F:F)</f>
        <v>Very High</v>
      </c>
      <c r="O310" t="s">
        <v>46</v>
      </c>
      <c r="P310">
        <v>32</v>
      </c>
      <c r="Q310">
        <v>1</v>
      </c>
      <c r="R310" t="str">
        <f>_xlfn.XLOOKUP(Q310,Lookup!G:G,Lookup!H:H)</f>
        <v>Low</v>
      </c>
      <c r="S310">
        <v>2</v>
      </c>
      <c r="T310" s="7" t="str">
        <f>_xlfn.XLOOKUP(S310,Lookup!A:A,Lookup!B:B)</f>
        <v>Junior</v>
      </c>
      <c r="U310" t="s">
        <v>54</v>
      </c>
      <c r="V310">
        <v>3</v>
      </c>
      <c r="W310" t="str">
        <f>_xlfn.XLOOKUP(V310,Lookup!I:I,Lookup!J:J)</f>
        <v>High</v>
      </c>
      <c r="X310" t="s">
        <v>52</v>
      </c>
      <c r="Y310">
        <v>5660</v>
      </c>
      <c r="Z310" t="str" cm="1">
        <f t="array" ref="Z310">_xlfn.IFS(Y310&lt;3000,"Low",Y310&lt;7000,"Medium",TRUE,"High")</f>
        <v>Medium</v>
      </c>
      <c r="AA310">
        <v>17056</v>
      </c>
      <c r="AB310">
        <v>2</v>
      </c>
      <c r="AC310" t="s">
        <v>42</v>
      </c>
      <c r="AD310" t="s">
        <v>35</v>
      </c>
      <c r="AE310">
        <v>13</v>
      </c>
      <c r="AF310">
        <v>3</v>
      </c>
      <c r="AG310" t="str">
        <f>_xlfn.XLOOKUP(AF310,Lookup!K:K,Lookup!L:L)</f>
        <v>Meet Expect</v>
      </c>
      <c r="AH310">
        <v>4</v>
      </c>
      <c r="AI310" t="str">
        <f>LOOKUP(AH310,Lookup!M:M,Lookup!N:N)</f>
        <v>Very High</v>
      </c>
      <c r="AJ310">
        <v>80</v>
      </c>
      <c r="AK310">
        <v>1</v>
      </c>
      <c r="AL310" t="str">
        <f>_xlfn.XLOOKUP(AK310,Lookup!O:O,Lookup!P:P)</f>
        <v>Basic</v>
      </c>
      <c r="AM310">
        <v>12</v>
      </c>
      <c r="AN310" t="str" cm="1">
        <f t="array" ref="AN310">_xlfn.IFS(
AM310&lt;=5,"0-5",
AM310&lt;=10,"6-10",
AM310&lt;=20,"11-20",
TRUE,"20+")</f>
        <v>11-20</v>
      </c>
      <c r="AO310">
        <v>2</v>
      </c>
      <c r="AP310">
        <v>3</v>
      </c>
      <c r="AQ310" t="str">
        <f>_xlfn.XLOOKUP(AP310,Lookup!Q:Q,Lookup!R:R)</f>
        <v>Better</v>
      </c>
      <c r="AR310">
        <v>5</v>
      </c>
      <c r="AS310" t="str" cm="1">
        <f t="array" ref="AS310">_xlfn.IFS(
AR310 &lt;=1,"New Employee",
AR310 &lt;=3, "Early Career",
AR310 &lt;=7, "Experienced",
TRUE, "Veteran")</f>
        <v>Experienced</v>
      </c>
      <c r="AT310">
        <v>3</v>
      </c>
      <c r="AU310">
        <v>1</v>
      </c>
      <c r="AV310" t="str" cm="1">
        <f t="array" ref="AV310">_xlfn.IFS(
AU310=0,"Recently Promoted",
AU310&lt;=3, "Normal",
TRUE, "Long Time No Promotion")</f>
        <v>Normal</v>
      </c>
      <c r="AW310">
        <v>2</v>
      </c>
      <c r="AX310">
        <f>IF(COUNTIF(L310:$L$1471,L310)&gt;1,1,0)</f>
        <v>0</v>
      </c>
      <c r="BA310">
        <f t="shared" si="37"/>
        <v>0</v>
      </c>
      <c r="BC310">
        <f t="shared" si="38"/>
        <v>0</v>
      </c>
      <c r="BE310">
        <f t="shared" si="32"/>
        <v>0</v>
      </c>
      <c r="BG310">
        <f t="shared" si="33"/>
        <v>0</v>
      </c>
      <c r="BI310">
        <f t="shared" si="34"/>
        <v>0</v>
      </c>
      <c r="BR310" t="str" cm="1">
        <f t="array" ref="BR310">_xlfn.IFS(
A310&lt;=25,"18-25",
A310&lt;=35,"26-35",
A310&lt;=45,"36-45",
A310&lt;=59,"46-59",
TRUE,"60+")</f>
        <v>46-59</v>
      </c>
      <c r="BX310" t="b">
        <f t="shared" si="35"/>
        <v>1</v>
      </c>
      <c r="BY310" t="b">
        <f t="shared" si="36"/>
        <v>1</v>
      </c>
      <c r="BZ310" t="b">
        <f t="shared" si="39"/>
        <v>1</v>
      </c>
      <c r="CA310">
        <f>IF(tblemployee[[#This Row],[Attrition]]="Yes",1,0)</f>
        <v>0</v>
      </c>
      <c r="CB310">
        <f>IF(tblemployee[[#This Row],[OverTime]]="Yes",1,0)</f>
        <v>1</v>
      </c>
    </row>
    <row r="311" spans="1:80" hidden="1">
      <c r="A311">
        <v>31</v>
      </c>
      <c r="B311" t="s">
        <v>43</v>
      </c>
      <c r="C311" t="s">
        <v>36</v>
      </c>
      <c r="D311">
        <v>691</v>
      </c>
      <c r="E311" t="s">
        <v>45</v>
      </c>
      <c r="F311">
        <v>5</v>
      </c>
      <c r="G311" t="str" cm="1">
        <f t="array" ref="G311">_xlfn.IFS(
F311 &lt;= 10, "Near",
F311 &lt;= 20, "Far",
TRUE, "Very Far")</f>
        <v>Near</v>
      </c>
      <c r="H311">
        <v>4</v>
      </c>
      <c r="I311" t="str">
        <f>_xlfn.XLOOKUP(H311,Lookup!C:C,Lookup!D:D)</f>
        <v>Master</v>
      </c>
      <c r="J311" t="s">
        <v>60</v>
      </c>
      <c r="K311">
        <v>1</v>
      </c>
      <c r="L311">
        <v>423</v>
      </c>
      <c r="M311">
        <v>3</v>
      </c>
      <c r="N311" t="str">
        <f>_xlfn.XLOOKUP(M311,Lookup!E:E,Lookup!F:F)</f>
        <v>High</v>
      </c>
      <c r="O311" t="s">
        <v>46</v>
      </c>
      <c r="P311">
        <v>86</v>
      </c>
      <c r="Q311">
        <v>3</v>
      </c>
      <c r="R311" t="str">
        <f>_xlfn.XLOOKUP(Q311,Lookup!G:G,Lookup!H:H)</f>
        <v>High</v>
      </c>
      <c r="S311">
        <v>1</v>
      </c>
      <c r="T311" s="7" t="str">
        <f>_xlfn.XLOOKUP(S311,Lookup!A:A,Lookup!B:B)</f>
        <v>Entry Level</v>
      </c>
      <c r="U311" t="s">
        <v>47</v>
      </c>
      <c r="V311">
        <v>4</v>
      </c>
      <c r="W311" t="str">
        <f>_xlfn.XLOOKUP(V311,Lookup!I:I,Lookup!J:J)</f>
        <v>Very High</v>
      </c>
      <c r="X311" t="s">
        <v>48</v>
      </c>
      <c r="Y311">
        <v>4821</v>
      </c>
      <c r="Z311" t="str" cm="1">
        <f t="array" ref="Z311">_xlfn.IFS(Y311&lt;3000,"Low",Y311&lt;7000,"Medium",TRUE,"High")</f>
        <v>Medium</v>
      </c>
      <c r="AA311">
        <v>10077</v>
      </c>
      <c r="AB311">
        <v>0</v>
      </c>
      <c r="AC311" t="s">
        <v>42</v>
      </c>
      <c r="AD311" t="s">
        <v>35</v>
      </c>
      <c r="AE311">
        <v>12</v>
      </c>
      <c r="AF311">
        <v>3</v>
      </c>
      <c r="AG311" t="str">
        <f>_xlfn.XLOOKUP(AF311,Lookup!K:K,Lookup!L:L)</f>
        <v>Meet Expect</v>
      </c>
      <c r="AH311">
        <v>3</v>
      </c>
      <c r="AI311" t="str">
        <f>LOOKUP(AH311,Lookup!M:M,Lookup!N:N)</f>
        <v>High</v>
      </c>
      <c r="AJ311">
        <v>80</v>
      </c>
      <c r="AK311">
        <v>1</v>
      </c>
      <c r="AL311" t="str">
        <f>_xlfn.XLOOKUP(AK311,Lookup!O:O,Lookup!P:P)</f>
        <v>Basic</v>
      </c>
      <c r="AM311">
        <v>6</v>
      </c>
      <c r="AN311" t="str" cm="1">
        <f t="array" ref="AN311">_xlfn.IFS(
AM311&lt;=5,"0-5",
AM311&lt;=10,"6-10",
AM311&lt;=20,"11-20",
TRUE,"20+")</f>
        <v>6-10</v>
      </c>
      <c r="AO311">
        <v>4</v>
      </c>
      <c r="AP311">
        <v>3</v>
      </c>
      <c r="AQ311" t="str">
        <f>_xlfn.XLOOKUP(AP311,Lookup!Q:Q,Lookup!R:R)</f>
        <v>Better</v>
      </c>
      <c r="AR311">
        <v>5</v>
      </c>
      <c r="AS311" t="str" cm="1">
        <f t="array" ref="AS311">_xlfn.IFS(
AR311 &lt;=1,"New Employee",
AR311 &lt;=3, "Early Career",
AR311 &lt;=7, "Experienced",
TRUE, "Veteran")</f>
        <v>Experienced</v>
      </c>
      <c r="AT311">
        <v>2</v>
      </c>
      <c r="AU311">
        <v>0</v>
      </c>
      <c r="AV311" t="str" cm="1">
        <f t="array" ref="AV311">_xlfn.IFS(
AU311=0,"Recently Promoted",
AU311&lt;=3, "Normal",
TRUE, "Long Time No Promotion")</f>
        <v>Recently Promoted</v>
      </c>
      <c r="AW311">
        <v>3</v>
      </c>
      <c r="AX311">
        <f>IF(COUNTIF(L311:$L$1471,L311)&gt;1,1,0)</f>
        <v>0</v>
      </c>
      <c r="BA311">
        <f t="shared" si="37"/>
        <v>0</v>
      </c>
      <c r="BC311">
        <f t="shared" si="38"/>
        <v>0</v>
      </c>
      <c r="BE311">
        <f t="shared" si="32"/>
        <v>0</v>
      </c>
      <c r="BG311">
        <f t="shared" si="33"/>
        <v>0</v>
      </c>
      <c r="BI311">
        <f t="shared" si="34"/>
        <v>0</v>
      </c>
      <c r="BR311" t="str" cm="1">
        <f t="array" ref="BR311">_xlfn.IFS(
A311&lt;=25,"18-25",
A311&lt;=35,"26-35",
A311&lt;=45,"36-45",
A311&lt;=59,"46-59",
TRUE,"60+")</f>
        <v>26-35</v>
      </c>
      <c r="BX311" t="b">
        <f t="shared" si="35"/>
        <v>1</v>
      </c>
      <c r="BY311" t="b">
        <f t="shared" si="36"/>
        <v>1</v>
      </c>
      <c r="BZ311" t="b">
        <f t="shared" si="39"/>
        <v>1</v>
      </c>
      <c r="CA311">
        <f>IF(tblemployee[[#This Row],[Attrition]]="Yes",1,0)</f>
        <v>0</v>
      </c>
      <c r="CB311">
        <f>IF(tblemployee[[#This Row],[OverTime]]="Yes",1,0)</f>
        <v>1</v>
      </c>
    </row>
    <row r="312" spans="1:80">
      <c r="A312">
        <v>31</v>
      </c>
      <c r="B312" t="s">
        <v>43</v>
      </c>
      <c r="C312" t="s">
        <v>36</v>
      </c>
      <c r="D312">
        <v>106</v>
      </c>
      <c r="E312" t="s">
        <v>61</v>
      </c>
      <c r="F312">
        <v>2</v>
      </c>
      <c r="G312" t="str" cm="1">
        <f t="array" ref="G312">_xlfn.IFS(
F312 &lt;= 10, "Near",
F312 &lt;= 20, "Far",
TRUE, "Very Far")</f>
        <v>Near</v>
      </c>
      <c r="H312">
        <v>3</v>
      </c>
      <c r="I312" t="str">
        <f>_xlfn.XLOOKUP(H312,Lookup!C:C,Lookup!D:D)</f>
        <v>Bachelor</v>
      </c>
      <c r="J312" t="s">
        <v>61</v>
      </c>
      <c r="K312">
        <v>1</v>
      </c>
      <c r="L312">
        <v>424</v>
      </c>
      <c r="M312">
        <v>1</v>
      </c>
      <c r="N312" t="str">
        <f>_xlfn.XLOOKUP(M312,Lookup!E:E,Lookup!F:F)</f>
        <v>Low</v>
      </c>
      <c r="O312" t="s">
        <v>46</v>
      </c>
      <c r="P312">
        <v>62</v>
      </c>
      <c r="Q312">
        <v>2</v>
      </c>
      <c r="R312" t="str">
        <f>_xlfn.XLOOKUP(Q312,Lookup!G:G,Lookup!H:H)</f>
        <v>Medium</v>
      </c>
      <c r="S312">
        <v>2</v>
      </c>
      <c r="T312" s="7" t="str">
        <f>_xlfn.XLOOKUP(S312,Lookup!A:A,Lookup!B:B)</f>
        <v>Junior</v>
      </c>
      <c r="U312" t="s">
        <v>61</v>
      </c>
      <c r="V312">
        <v>1</v>
      </c>
      <c r="W312" t="str">
        <f>_xlfn.XLOOKUP(V312,Lookup!I:I,Lookup!J:J)</f>
        <v>Low</v>
      </c>
      <c r="X312" t="s">
        <v>48</v>
      </c>
      <c r="Y312">
        <v>6410</v>
      </c>
      <c r="Z312" t="str" cm="1">
        <f t="array" ref="Z312">_xlfn.IFS(Y312&lt;3000,"Low",Y312&lt;7000,"Medium",TRUE,"High")</f>
        <v>Medium</v>
      </c>
      <c r="AA312">
        <v>17822</v>
      </c>
      <c r="AB312">
        <v>3</v>
      </c>
      <c r="AC312" t="s">
        <v>42</v>
      </c>
      <c r="AD312" t="s">
        <v>43</v>
      </c>
      <c r="AE312">
        <v>12</v>
      </c>
      <c r="AF312">
        <v>3</v>
      </c>
      <c r="AG312" t="str">
        <f>_xlfn.XLOOKUP(AF312,Lookup!K:K,Lookup!L:L)</f>
        <v>Meet Expect</v>
      </c>
      <c r="AH312">
        <v>4</v>
      </c>
      <c r="AI312" t="str">
        <f>LOOKUP(AH312,Lookup!M:M,Lookup!N:N)</f>
        <v>Very High</v>
      </c>
      <c r="AJ312">
        <v>80</v>
      </c>
      <c r="AK312">
        <v>0</v>
      </c>
      <c r="AL312" t="str">
        <f>_xlfn.XLOOKUP(AK312,Lookup!O:O,Lookup!P:P)</f>
        <v>None</v>
      </c>
      <c r="AM312">
        <v>9</v>
      </c>
      <c r="AN312" t="str" cm="1">
        <f t="array" ref="AN312">_xlfn.IFS(
AM312&lt;=5,"0-5",
AM312&lt;=10,"6-10",
AM312&lt;=20,"11-20",
TRUE,"20+")</f>
        <v>6-10</v>
      </c>
      <c r="AO312">
        <v>1</v>
      </c>
      <c r="AP312">
        <v>3</v>
      </c>
      <c r="AQ312" t="str">
        <f>_xlfn.XLOOKUP(AP312,Lookup!Q:Q,Lookup!R:R)</f>
        <v>Better</v>
      </c>
      <c r="AR312">
        <v>2</v>
      </c>
      <c r="AS312" t="str" cm="1">
        <f t="array" ref="AS312">_xlfn.IFS(
AR312 &lt;=1,"New Employee",
AR312 &lt;=3, "Early Career",
AR312 &lt;=7, "Experienced",
TRUE, "Veteran")</f>
        <v>Early Career</v>
      </c>
      <c r="AT312">
        <v>2</v>
      </c>
      <c r="AU312">
        <v>1</v>
      </c>
      <c r="AV312" t="str" cm="1">
        <f t="array" ref="AV312">_xlfn.IFS(
AU312=0,"Recently Promoted",
AU312&lt;=3, "Normal",
TRUE, "Long Time No Promotion")</f>
        <v>Normal</v>
      </c>
      <c r="AW312">
        <v>0</v>
      </c>
      <c r="AX312">
        <f>IF(COUNTIF(L312:$L$1471,L312)&gt;1,1,0)</f>
        <v>0</v>
      </c>
      <c r="BA312">
        <f t="shared" si="37"/>
        <v>0</v>
      </c>
      <c r="BC312">
        <f t="shared" si="38"/>
        <v>0</v>
      </c>
      <c r="BE312">
        <f t="shared" si="32"/>
        <v>0</v>
      </c>
      <c r="BG312">
        <f t="shared" si="33"/>
        <v>0</v>
      </c>
      <c r="BI312">
        <f t="shared" si="34"/>
        <v>0</v>
      </c>
      <c r="BR312" t="str" cm="1">
        <f t="array" ref="BR312">_xlfn.IFS(
A312&lt;=25,"18-25",
A312&lt;=35,"26-35",
A312&lt;=45,"36-45",
A312&lt;=59,"46-59",
TRUE,"60+")</f>
        <v>26-35</v>
      </c>
      <c r="BX312" t="b">
        <f t="shared" si="35"/>
        <v>1</v>
      </c>
      <c r="BY312" t="b">
        <f t="shared" si="36"/>
        <v>1</v>
      </c>
      <c r="BZ312" t="b">
        <f t="shared" si="39"/>
        <v>1</v>
      </c>
      <c r="CA312">
        <f>IF(tblemployee[[#This Row],[Attrition]]="Yes",1,0)</f>
        <v>0</v>
      </c>
      <c r="CB312">
        <f>IF(tblemployee[[#This Row],[OverTime]]="Yes",1,0)</f>
        <v>0</v>
      </c>
    </row>
    <row r="313" spans="1:80" hidden="1">
      <c r="A313">
        <v>45</v>
      </c>
      <c r="B313" t="s">
        <v>43</v>
      </c>
      <c r="C313" t="s">
        <v>44</v>
      </c>
      <c r="D313">
        <v>1249</v>
      </c>
      <c r="E313" t="s">
        <v>45</v>
      </c>
      <c r="F313">
        <v>7</v>
      </c>
      <c r="G313" t="str" cm="1">
        <f t="array" ref="G313">_xlfn.IFS(
F313 &lt;= 10, "Near",
F313 &lt;= 20, "Far",
TRUE, "Very Far")</f>
        <v>Near</v>
      </c>
      <c r="H313">
        <v>3</v>
      </c>
      <c r="I313" t="str">
        <f>_xlfn.XLOOKUP(H313,Lookup!C:C,Lookup!D:D)</f>
        <v>Bachelor</v>
      </c>
      <c r="J313" t="s">
        <v>38</v>
      </c>
      <c r="K313">
        <v>1</v>
      </c>
      <c r="L313">
        <v>425</v>
      </c>
      <c r="M313">
        <v>1</v>
      </c>
      <c r="N313" t="str">
        <f>_xlfn.XLOOKUP(M313,Lookup!E:E,Lookup!F:F)</f>
        <v>Low</v>
      </c>
      <c r="O313" t="s">
        <v>46</v>
      </c>
      <c r="P313">
        <v>97</v>
      </c>
      <c r="Q313">
        <v>3</v>
      </c>
      <c r="R313" t="str">
        <f>_xlfn.XLOOKUP(Q313,Lookup!G:G,Lookup!H:H)</f>
        <v>High</v>
      </c>
      <c r="S313">
        <v>3</v>
      </c>
      <c r="T313" s="7" t="str">
        <f>_xlfn.XLOOKUP(S313,Lookup!A:A,Lookup!B:B)</f>
        <v>Senior</v>
      </c>
      <c r="U313" t="s">
        <v>50</v>
      </c>
      <c r="V313">
        <v>1</v>
      </c>
      <c r="W313" t="str">
        <f>_xlfn.XLOOKUP(V313,Lookup!I:I,Lookup!J:J)</f>
        <v>Low</v>
      </c>
      <c r="X313" t="s">
        <v>52</v>
      </c>
      <c r="Y313">
        <v>5210</v>
      </c>
      <c r="Z313" t="str" cm="1">
        <f t="array" ref="Z313">_xlfn.IFS(Y313&lt;3000,"Low",Y313&lt;7000,"Medium",TRUE,"High")</f>
        <v>Medium</v>
      </c>
      <c r="AA313">
        <v>20308</v>
      </c>
      <c r="AB313">
        <v>1</v>
      </c>
      <c r="AC313" t="s">
        <v>42</v>
      </c>
      <c r="AD313" t="s">
        <v>43</v>
      </c>
      <c r="AE313">
        <v>18</v>
      </c>
      <c r="AF313">
        <v>3</v>
      </c>
      <c r="AG313" t="str">
        <f>_xlfn.XLOOKUP(AF313,Lookup!K:K,Lookup!L:L)</f>
        <v>Meet Expect</v>
      </c>
      <c r="AH313">
        <v>1</v>
      </c>
      <c r="AI313" t="str">
        <f>LOOKUP(AH313,Lookup!M:M,Lookup!N:N)</f>
        <v>Low</v>
      </c>
      <c r="AJ313">
        <v>80</v>
      </c>
      <c r="AK313">
        <v>1</v>
      </c>
      <c r="AL313" t="str">
        <f>_xlfn.XLOOKUP(AK313,Lookup!O:O,Lookup!P:P)</f>
        <v>Basic</v>
      </c>
      <c r="AM313">
        <v>24</v>
      </c>
      <c r="AN313" t="str" cm="1">
        <f t="array" ref="AN313">_xlfn.IFS(
AM313&lt;=5,"0-5",
AM313&lt;=10,"6-10",
AM313&lt;=20,"11-20",
TRUE,"20+")</f>
        <v>20+</v>
      </c>
      <c r="AO313">
        <v>2</v>
      </c>
      <c r="AP313">
        <v>3</v>
      </c>
      <c r="AQ313" t="str">
        <f>_xlfn.XLOOKUP(AP313,Lookup!Q:Q,Lookup!R:R)</f>
        <v>Better</v>
      </c>
      <c r="AR313">
        <v>24</v>
      </c>
      <c r="AS313" t="str" cm="1">
        <f t="array" ref="AS313">_xlfn.IFS(
AR313 &lt;=1,"New Employee",
AR313 &lt;=3, "Early Career",
AR313 &lt;=7, "Experienced",
TRUE, "Veteran")</f>
        <v>Veteran</v>
      </c>
      <c r="AT313">
        <v>9</v>
      </c>
      <c r="AU313">
        <v>9</v>
      </c>
      <c r="AV313" t="str" cm="1">
        <f t="array" ref="AV313">_xlfn.IFS(
AU313=0,"Recently Promoted",
AU313&lt;=3, "Normal",
TRUE, "Long Time No Promotion")</f>
        <v>Long Time No Promotion</v>
      </c>
      <c r="AW313">
        <v>11</v>
      </c>
      <c r="AX313">
        <f>IF(COUNTIF(L313:$L$1471,L313)&gt;1,1,0)</f>
        <v>0</v>
      </c>
      <c r="BA313">
        <f t="shared" si="37"/>
        <v>0</v>
      </c>
      <c r="BC313">
        <f t="shared" si="38"/>
        <v>0</v>
      </c>
      <c r="BE313">
        <f t="shared" si="32"/>
        <v>0</v>
      </c>
      <c r="BG313">
        <f t="shared" si="33"/>
        <v>0</v>
      </c>
      <c r="BI313">
        <f t="shared" si="34"/>
        <v>0</v>
      </c>
      <c r="BR313" t="str" cm="1">
        <f t="array" ref="BR313">_xlfn.IFS(
A313&lt;=25,"18-25",
A313&lt;=35,"26-35",
A313&lt;=45,"36-45",
A313&lt;=59,"46-59",
TRUE,"60+")</f>
        <v>36-45</v>
      </c>
      <c r="BX313" t="b">
        <f t="shared" si="35"/>
        <v>1</v>
      </c>
      <c r="BY313" t="b">
        <f t="shared" si="36"/>
        <v>1</v>
      </c>
      <c r="BZ313" t="b">
        <f t="shared" si="39"/>
        <v>1</v>
      </c>
      <c r="CA313">
        <f>IF(tblemployee[[#This Row],[Attrition]]="Yes",1,0)</f>
        <v>0</v>
      </c>
      <c r="CB313">
        <f>IF(tblemployee[[#This Row],[OverTime]]="Yes",1,0)</f>
        <v>0</v>
      </c>
    </row>
    <row r="314" spans="1:80" hidden="1">
      <c r="A314">
        <v>31</v>
      </c>
      <c r="B314" t="s">
        <v>43</v>
      </c>
      <c r="C314" t="s">
        <v>36</v>
      </c>
      <c r="D314">
        <v>192</v>
      </c>
      <c r="E314" t="s">
        <v>45</v>
      </c>
      <c r="F314">
        <v>2</v>
      </c>
      <c r="G314" t="str" cm="1">
        <f t="array" ref="G314">_xlfn.IFS(
F314 &lt;= 10, "Near",
F314 &lt;= 20, "Far",
TRUE, "Very Far")</f>
        <v>Near</v>
      </c>
      <c r="H314">
        <v>4</v>
      </c>
      <c r="I314" t="str">
        <f>_xlfn.XLOOKUP(H314,Lookup!C:C,Lookup!D:D)</f>
        <v>Master</v>
      </c>
      <c r="J314" t="s">
        <v>38</v>
      </c>
      <c r="K314">
        <v>1</v>
      </c>
      <c r="L314">
        <v>426</v>
      </c>
      <c r="M314">
        <v>3</v>
      </c>
      <c r="N314" t="str">
        <f>_xlfn.XLOOKUP(M314,Lookup!E:E,Lookup!F:F)</f>
        <v>High</v>
      </c>
      <c r="O314" t="s">
        <v>46</v>
      </c>
      <c r="P314">
        <v>32</v>
      </c>
      <c r="Q314">
        <v>3</v>
      </c>
      <c r="R314" t="str">
        <f>_xlfn.XLOOKUP(Q314,Lookup!G:G,Lookup!H:H)</f>
        <v>High</v>
      </c>
      <c r="S314">
        <v>1</v>
      </c>
      <c r="T314" s="7" t="str">
        <f>_xlfn.XLOOKUP(S314,Lookup!A:A,Lookup!B:B)</f>
        <v>Entry Level</v>
      </c>
      <c r="U314" t="s">
        <v>47</v>
      </c>
      <c r="V314">
        <v>4</v>
      </c>
      <c r="W314" t="str">
        <f>_xlfn.XLOOKUP(V314,Lookup!I:I,Lookup!J:J)</f>
        <v>Very High</v>
      </c>
      <c r="X314" t="s">
        <v>52</v>
      </c>
      <c r="Y314">
        <v>2695</v>
      </c>
      <c r="Z314" t="str" cm="1">
        <f t="array" ref="Z314">_xlfn.IFS(Y314&lt;3000,"Low",Y314&lt;7000,"Medium",TRUE,"High")</f>
        <v>Low</v>
      </c>
      <c r="AA314">
        <v>7747</v>
      </c>
      <c r="AB314">
        <v>0</v>
      </c>
      <c r="AC314" t="s">
        <v>42</v>
      </c>
      <c r="AD314" t="s">
        <v>35</v>
      </c>
      <c r="AE314">
        <v>18</v>
      </c>
      <c r="AF314">
        <v>3</v>
      </c>
      <c r="AG314" t="str">
        <f>_xlfn.XLOOKUP(AF314,Lookup!K:K,Lookup!L:L)</f>
        <v>Meet Expect</v>
      </c>
      <c r="AH314">
        <v>2</v>
      </c>
      <c r="AI314" t="str">
        <f>LOOKUP(AH314,Lookup!M:M,Lookup!N:N)</f>
        <v>Medium</v>
      </c>
      <c r="AJ314">
        <v>80</v>
      </c>
      <c r="AK314">
        <v>1</v>
      </c>
      <c r="AL314" t="str">
        <f>_xlfn.XLOOKUP(AK314,Lookup!O:O,Lookup!P:P)</f>
        <v>Basic</v>
      </c>
      <c r="AM314">
        <v>3</v>
      </c>
      <c r="AN314" t="str" cm="1">
        <f t="array" ref="AN314">_xlfn.IFS(
AM314&lt;=5,"0-5",
AM314&lt;=10,"6-10",
AM314&lt;=20,"11-20",
TRUE,"20+")</f>
        <v>0-5</v>
      </c>
      <c r="AO314">
        <v>2</v>
      </c>
      <c r="AP314">
        <v>1</v>
      </c>
      <c r="AQ314" t="str">
        <f>_xlfn.XLOOKUP(AP314,Lookup!Q:Q,Lookup!R:R)</f>
        <v>Bad</v>
      </c>
      <c r="AR314">
        <v>2</v>
      </c>
      <c r="AS314" t="str" cm="1">
        <f t="array" ref="AS314">_xlfn.IFS(
AR314 &lt;=1,"New Employee",
AR314 &lt;=3, "Early Career",
AR314 &lt;=7, "Experienced",
TRUE, "Veteran")</f>
        <v>Early Career</v>
      </c>
      <c r="AT314">
        <v>2</v>
      </c>
      <c r="AU314">
        <v>2</v>
      </c>
      <c r="AV314" t="str" cm="1">
        <f t="array" ref="AV314">_xlfn.IFS(
AU314=0,"Recently Promoted",
AU314&lt;=3, "Normal",
TRUE, "Long Time No Promotion")</f>
        <v>Normal</v>
      </c>
      <c r="AW314">
        <v>2</v>
      </c>
      <c r="AX314">
        <f>IF(COUNTIF(L314:$L$1471,L314)&gt;1,1,0)</f>
        <v>0</v>
      </c>
      <c r="BA314">
        <f t="shared" si="37"/>
        <v>0</v>
      </c>
      <c r="BC314">
        <f t="shared" si="38"/>
        <v>0</v>
      </c>
      <c r="BE314">
        <f t="shared" si="32"/>
        <v>0</v>
      </c>
      <c r="BG314">
        <f t="shared" si="33"/>
        <v>0</v>
      </c>
      <c r="BI314">
        <f t="shared" si="34"/>
        <v>0</v>
      </c>
      <c r="BR314" t="str" cm="1">
        <f t="array" ref="BR314">_xlfn.IFS(
A314&lt;=25,"18-25",
A314&lt;=35,"26-35",
A314&lt;=45,"36-45",
A314&lt;=59,"46-59",
TRUE,"60+")</f>
        <v>26-35</v>
      </c>
      <c r="BX314" t="b">
        <f t="shared" si="35"/>
        <v>1</v>
      </c>
      <c r="BY314" t="b">
        <f t="shared" si="36"/>
        <v>1</v>
      </c>
      <c r="BZ314" t="b">
        <f t="shared" si="39"/>
        <v>1</v>
      </c>
      <c r="CA314">
        <f>IF(tblemployee[[#This Row],[Attrition]]="Yes",1,0)</f>
        <v>0</v>
      </c>
      <c r="CB314">
        <f>IF(tblemployee[[#This Row],[OverTime]]="Yes",1,0)</f>
        <v>1</v>
      </c>
    </row>
    <row r="315" spans="1:80" hidden="1">
      <c r="A315">
        <v>33</v>
      </c>
      <c r="B315" t="s">
        <v>43</v>
      </c>
      <c r="C315" t="s">
        <v>44</v>
      </c>
      <c r="D315">
        <v>553</v>
      </c>
      <c r="E315" t="s">
        <v>45</v>
      </c>
      <c r="F315">
        <v>5</v>
      </c>
      <c r="G315" t="str" cm="1">
        <f t="array" ref="G315">_xlfn.IFS(
F315 &lt;= 10, "Near",
F315 &lt;= 20, "Far",
TRUE, "Very Far")</f>
        <v>Near</v>
      </c>
      <c r="H315">
        <v>4</v>
      </c>
      <c r="I315" t="str">
        <f>_xlfn.XLOOKUP(H315,Lookup!C:C,Lookup!D:D)</f>
        <v>Master</v>
      </c>
      <c r="J315" t="s">
        <v>38</v>
      </c>
      <c r="K315">
        <v>1</v>
      </c>
      <c r="L315">
        <v>428</v>
      </c>
      <c r="M315">
        <v>4</v>
      </c>
      <c r="N315" t="str">
        <f>_xlfn.XLOOKUP(M315,Lookup!E:E,Lookup!F:F)</f>
        <v>Very High</v>
      </c>
      <c r="O315" t="s">
        <v>39</v>
      </c>
      <c r="P315">
        <v>74</v>
      </c>
      <c r="Q315">
        <v>3</v>
      </c>
      <c r="R315" t="str">
        <f>_xlfn.XLOOKUP(Q315,Lookup!G:G,Lookup!H:H)</f>
        <v>High</v>
      </c>
      <c r="S315">
        <v>3</v>
      </c>
      <c r="T315" s="7" t="str">
        <f>_xlfn.XLOOKUP(S315,Lookup!A:A,Lookup!B:B)</f>
        <v>Senior</v>
      </c>
      <c r="U315" t="s">
        <v>56</v>
      </c>
      <c r="V315">
        <v>2</v>
      </c>
      <c r="W315" t="str">
        <f>_xlfn.XLOOKUP(V315,Lookup!I:I,Lookup!J:J)</f>
        <v>Medium</v>
      </c>
      <c r="X315" t="s">
        <v>48</v>
      </c>
      <c r="Y315">
        <v>11878</v>
      </c>
      <c r="Z315" t="str" cm="1">
        <f t="array" ref="Z315">_xlfn.IFS(Y315&lt;3000,"Low",Y315&lt;7000,"Medium",TRUE,"High")</f>
        <v>High</v>
      </c>
      <c r="AA315">
        <v>23364</v>
      </c>
      <c r="AB315">
        <v>6</v>
      </c>
      <c r="AC315" t="s">
        <v>42</v>
      </c>
      <c r="AD315" t="s">
        <v>43</v>
      </c>
      <c r="AE315">
        <v>11</v>
      </c>
      <c r="AF315">
        <v>3</v>
      </c>
      <c r="AG315" t="str">
        <f>_xlfn.XLOOKUP(AF315,Lookup!K:K,Lookup!L:L)</f>
        <v>Meet Expect</v>
      </c>
      <c r="AH315">
        <v>2</v>
      </c>
      <c r="AI315" t="str">
        <f>LOOKUP(AH315,Lookup!M:M,Lookup!N:N)</f>
        <v>Medium</v>
      </c>
      <c r="AJ315">
        <v>80</v>
      </c>
      <c r="AK315">
        <v>2</v>
      </c>
      <c r="AL315" t="str">
        <f>_xlfn.XLOOKUP(AK315,Lookup!O:O,Lookup!P:P)</f>
        <v>Medium</v>
      </c>
      <c r="AM315">
        <v>12</v>
      </c>
      <c r="AN315" t="str" cm="1">
        <f t="array" ref="AN315">_xlfn.IFS(
AM315&lt;=5,"0-5",
AM315&lt;=10,"6-10",
AM315&lt;=20,"11-20",
TRUE,"20+")</f>
        <v>11-20</v>
      </c>
      <c r="AO315">
        <v>2</v>
      </c>
      <c r="AP315">
        <v>3</v>
      </c>
      <c r="AQ315" t="str">
        <f>_xlfn.XLOOKUP(AP315,Lookup!Q:Q,Lookup!R:R)</f>
        <v>Better</v>
      </c>
      <c r="AR315">
        <v>10</v>
      </c>
      <c r="AS315" t="str" cm="1">
        <f t="array" ref="AS315">_xlfn.IFS(
AR315 &lt;=1,"New Employee",
AR315 &lt;=3, "Early Career",
AR315 &lt;=7, "Experienced",
TRUE, "Veteran")</f>
        <v>Veteran</v>
      </c>
      <c r="AT315">
        <v>6</v>
      </c>
      <c r="AU315">
        <v>8</v>
      </c>
      <c r="AV315" t="str" cm="1">
        <f t="array" ref="AV315">_xlfn.IFS(
AU315=0,"Recently Promoted",
AU315&lt;=3, "Normal",
TRUE, "Long Time No Promotion")</f>
        <v>Long Time No Promotion</v>
      </c>
      <c r="AW315">
        <v>8</v>
      </c>
      <c r="AX315">
        <f>IF(COUNTIF(L315:$L$1471,L315)&gt;1,1,0)</f>
        <v>0</v>
      </c>
      <c r="BA315">
        <f t="shared" si="37"/>
        <v>0</v>
      </c>
      <c r="BC315">
        <f t="shared" si="38"/>
        <v>0</v>
      </c>
      <c r="BE315">
        <f t="shared" si="32"/>
        <v>0</v>
      </c>
      <c r="BG315">
        <f t="shared" si="33"/>
        <v>0</v>
      </c>
      <c r="BI315">
        <f t="shared" si="34"/>
        <v>0</v>
      </c>
      <c r="BR315" t="str" cm="1">
        <f t="array" ref="BR315">_xlfn.IFS(
A315&lt;=25,"18-25",
A315&lt;=35,"26-35",
A315&lt;=45,"36-45",
A315&lt;=59,"46-59",
TRUE,"60+")</f>
        <v>26-35</v>
      </c>
      <c r="BX315" t="b">
        <f t="shared" si="35"/>
        <v>1</v>
      </c>
      <c r="BY315" t="b">
        <f t="shared" si="36"/>
        <v>1</v>
      </c>
      <c r="BZ315" t="b">
        <f t="shared" si="39"/>
        <v>1</v>
      </c>
      <c r="CA315">
        <f>IF(tblemployee[[#This Row],[Attrition]]="Yes",1,0)</f>
        <v>0</v>
      </c>
      <c r="CB315">
        <f>IF(tblemployee[[#This Row],[OverTime]]="Yes",1,0)</f>
        <v>0</v>
      </c>
    </row>
    <row r="316" spans="1:80" hidden="1">
      <c r="A316">
        <v>39</v>
      </c>
      <c r="B316" t="s">
        <v>43</v>
      </c>
      <c r="C316" t="s">
        <v>36</v>
      </c>
      <c r="D316">
        <v>117</v>
      </c>
      <c r="E316" t="s">
        <v>45</v>
      </c>
      <c r="F316">
        <v>10</v>
      </c>
      <c r="G316" t="str" cm="1">
        <f t="array" ref="G316">_xlfn.IFS(
F316 &lt;= 10, "Near",
F316 &lt;= 20, "Far",
TRUE, "Very Far")</f>
        <v>Near</v>
      </c>
      <c r="H316">
        <v>1</v>
      </c>
      <c r="I316" t="str">
        <f>_xlfn.XLOOKUP(H316,Lookup!C:C,Lookup!D:D)</f>
        <v>Below College</v>
      </c>
      <c r="J316" t="s">
        <v>51</v>
      </c>
      <c r="K316">
        <v>1</v>
      </c>
      <c r="L316">
        <v>429</v>
      </c>
      <c r="M316">
        <v>3</v>
      </c>
      <c r="N316" t="str">
        <f>_xlfn.XLOOKUP(M316,Lookup!E:E,Lookup!F:F)</f>
        <v>High</v>
      </c>
      <c r="O316" t="s">
        <v>46</v>
      </c>
      <c r="P316">
        <v>99</v>
      </c>
      <c r="Q316">
        <v>3</v>
      </c>
      <c r="R316" t="str">
        <f>_xlfn.XLOOKUP(Q316,Lookup!G:G,Lookup!H:H)</f>
        <v>High</v>
      </c>
      <c r="S316">
        <v>4</v>
      </c>
      <c r="T316" s="7" t="str">
        <f>_xlfn.XLOOKUP(S316,Lookup!A:A,Lookup!B:B)</f>
        <v>Manager</v>
      </c>
      <c r="U316" t="s">
        <v>56</v>
      </c>
      <c r="V316">
        <v>1</v>
      </c>
      <c r="W316" t="str">
        <f>_xlfn.XLOOKUP(V316,Lookup!I:I,Lookup!J:J)</f>
        <v>Low</v>
      </c>
      <c r="X316" t="s">
        <v>48</v>
      </c>
      <c r="Y316">
        <v>17068</v>
      </c>
      <c r="Z316" t="str" cm="1">
        <f t="array" ref="Z316">_xlfn.IFS(Y316&lt;3000,"Low",Y316&lt;7000,"Medium",TRUE,"High")</f>
        <v>High</v>
      </c>
      <c r="AA316">
        <v>5355</v>
      </c>
      <c r="AB316">
        <v>1</v>
      </c>
      <c r="AC316" t="s">
        <v>42</v>
      </c>
      <c r="AD316" t="s">
        <v>35</v>
      </c>
      <c r="AE316">
        <v>14</v>
      </c>
      <c r="AF316">
        <v>3</v>
      </c>
      <c r="AG316" t="str">
        <f>_xlfn.XLOOKUP(AF316,Lookup!K:K,Lookup!L:L)</f>
        <v>Meet Expect</v>
      </c>
      <c r="AH316">
        <v>4</v>
      </c>
      <c r="AI316" t="str">
        <f>LOOKUP(AH316,Lookup!M:M,Lookup!N:N)</f>
        <v>Very High</v>
      </c>
      <c r="AJ316">
        <v>80</v>
      </c>
      <c r="AK316">
        <v>0</v>
      </c>
      <c r="AL316" t="str">
        <f>_xlfn.XLOOKUP(AK316,Lookup!O:O,Lookup!P:P)</f>
        <v>None</v>
      </c>
      <c r="AM316">
        <v>21</v>
      </c>
      <c r="AN316" t="str" cm="1">
        <f t="array" ref="AN316">_xlfn.IFS(
AM316&lt;=5,"0-5",
AM316&lt;=10,"6-10",
AM316&lt;=20,"11-20",
TRUE,"20+")</f>
        <v>20+</v>
      </c>
      <c r="AO316">
        <v>3</v>
      </c>
      <c r="AP316">
        <v>3</v>
      </c>
      <c r="AQ316" t="str">
        <f>_xlfn.XLOOKUP(AP316,Lookup!Q:Q,Lookup!R:R)</f>
        <v>Better</v>
      </c>
      <c r="AR316">
        <v>21</v>
      </c>
      <c r="AS316" t="str" cm="1">
        <f t="array" ref="AS316">_xlfn.IFS(
AR316 &lt;=1,"New Employee",
AR316 &lt;=3, "Early Career",
AR316 &lt;=7, "Experienced",
TRUE, "Veteran")</f>
        <v>Veteran</v>
      </c>
      <c r="AT316">
        <v>9</v>
      </c>
      <c r="AU316">
        <v>11</v>
      </c>
      <c r="AV316" t="str" cm="1">
        <f t="array" ref="AV316">_xlfn.IFS(
AU316=0,"Recently Promoted",
AU316&lt;=3, "Normal",
TRUE, "Long Time No Promotion")</f>
        <v>Long Time No Promotion</v>
      </c>
      <c r="AW316">
        <v>10</v>
      </c>
      <c r="AX316">
        <f>IF(COUNTIF(L316:$L$1471,L316)&gt;1,1,0)</f>
        <v>0</v>
      </c>
      <c r="BA316">
        <f t="shared" si="37"/>
        <v>0</v>
      </c>
      <c r="BC316">
        <f t="shared" si="38"/>
        <v>0</v>
      </c>
      <c r="BE316">
        <f t="shared" si="32"/>
        <v>0</v>
      </c>
      <c r="BG316">
        <f t="shared" si="33"/>
        <v>0</v>
      </c>
      <c r="BI316">
        <f t="shared" si="34"/>
        <v>0</v>
      </c>
      <c r="BR316" t="str" cm="1">
        <f t="array" ref="BR316">_xlfn.IFS(
A316&lt;=25,"18-25",
A316&lt;=35,"26-35",
A316&lt;=45,"36-45",
A316&lt;=59,"46-59",
TRUE,"60+")</f>
        <v>36-45</v>
      </c>
      <c r="BX316" t="b">
        <f t="shared" si="35"/>
        <v>1</v>
      </c>
      <c r="BY316" t="b">
        <f t="shared" si="36"/>
        <v>1</v>
      </c>
      <c r="BZ316" t="b">
        <f t="shared" si="39"/>
        <v>1</v>
      </c>
      <c r="CA316">
        <f>IF(tblemployee[[#This Row],[Attrition]]="Yes",1,0)</f>
        <v>0</v>
      </c>
      <c r="CB316">
        <f>IF(tblemployee[[#This Row],[OverTime]]="Yes",1,0)</f>
        <v>1</v>
      </c>
    </row>
    <row r="317" spans="1:80" hidden="1">
      <c r="A317">
        <v>43</v>
      </c>
      <c r="B317" t="s">
        <v>43</v>
      </c>
      <c r="C317" t="s">
        <v>44</v>
      </c>
      <c r="D317">
        <v>185</v>
      </c>
      <c r="E317" t="s">
        <v>45</v>
      </c>
      <c r="F317">
        <v>10</v>
      </c>
      <c r="G317" t="str" cm="1">
        <f t="array" ref="G317">_xlfn.IFS(
F317 &lt;= 10, "Near",
F317 &lt;= 20, "Far",
TRUE, "Very Far")</f>
        <v>Near</v>
      </c>
      <c r="H317">
        <v>4</v>
      </c>
      <c r="I317" t="str">
        <f>_xlfn.XLOOKUP(H317,Lookup!C:C,Lookup!D:D)</f>
        <v>Master</v>
      </c>
      <c r="J317" t="s">
        <v>38</v>
      </c>
      <c r="K317">
        <v>1</v>
      </c>
      <c r="L317">
        <v>430</v>
      </c>
      <c r="M317">
        <v>3</v>
      </c>
      <c r="N317" t="str">
        <f>_xlfn.XLOOKUP(M317,Lookup!E:E,Lookup!F:F)</f>
        <v>High</v>
      </c>
      <c r="O317" t="s">
        <v>39</v>
      </c>
      <c r="P317">
        <v>33</v>
      </c>
      <c r="Q317">
        <v>3</v>
      </c>
      <c r="R317" t="str">
        <f>_xlfn.XLOOKUP(Q317,Lookup!G:G,Lookup!H:H)</f>
        <v>High</v>
      </c>
      <c r="S317">
        <v>1</v>
      </c>
      <c r="T317" s="7" t="str">
        <f>_xlfn.XLOOKUP(S317,Lookup!A:A,Lookup!B:B)</f>
        <v>Entry Level</v>
      </c>
      <c r="U317" t="s">
        <v>50</v>
      </c>
      <c r="V317">
        <v>4</v>
      </c>
      <c r="W317" t="str">
        <f>_xlfn.XLOOKUP(V317,Lookup!I:I,Lookup!J:J)</f>
        <v>Very High</v>
      </c>
      <c r="X317" t="s">
        <v>41</v>
      </c>
      <c r="Y317">
        <v>2455</v>
      </c>
      <c r="Z317" t="str" cm="1">
        <f t="array" ref="Z317">_xlfn.IFS(Y317&lt;3000,"Low",Y317&lt;7000,"Medium",TRUE,"High")</f>
        <v>Low</v>
      </c>
      <c r="AA317">
        <v>10675</v>
      </c>
      <c r="AB317">
        <v>0</v>
      </c>
      <c r="AC317" t="s">
        <v>42</v>
      </c>
      <c r="AD317" t="s">
        <v>43</v>
      </c>
      <c r="AE317">
        <v>19</v>
      </c>
      <c r="AF317">
        <v>3</v>
      </c>
      <c r="AG317" t="str">
        <f>_xlfn.XLOOKUP(AF317,Lookup!K:K,Lookup!L:L)</f>
        <v>Meet Expect</v>
      </c>
      <c r="AH317">
        <v>1</v>
      </c>
      <c r="AI317" t="str">
        <f>LOOKUP(AH317,Lookup!M:M,Lookup!N:N)</f>
        <v>Low</v>
      </c>
      <c r="AJ317">
        <v>80</v>
      </c>
      <c r="AK317">
        <v>0</v>
      </c>
      <c r="AL317" t="str">
        <f>_xlfn.XLOOKUP(AK317,Lookup!O:O,Lookup!P:P)</f>
        <v>None</v>
      </c>
      <c r="AM317">
        <v>9</v>
      </c>
      <c r="AN317" t="str" cm="1">
        <f t="array" ref="AN317">_xlfn.IFS(
AM317&lt;=5,"0-5",
AM317&lt;=10,"6-10",
AM317&lt;=20,"11-20",
TRUE,"20+")</f>
        <v>6-10</v>
      </c>
      <c r="AO317">
        <v>5</v>
      </c>
      <c r="AP317">
        <v>3</v>
      </c>
      <c r="AQ317" t="str">
        <f>_xlfn.XLOOKUP(AP317,Lookup!Q:Q,Lookup!R:R)</f>
        <v>Better</v>
      </c>
      <c r="AR317">
        <v>8</v>
      </c>
      <c r="AS317" t="str" cm="1">
        <f t="array" ref="AS317">_xlfn.IFS(
AR317 &lt;=1,"New Employee",
AR317 &lt;=3, "Early Career",
AR317 &lt;=7, "Experienced",
TRUE, "Veteran")</f>
        <v>Veteran</v>
      </c>
      <c r="AT317">
        <v>7</v>
      </c>
      <c r="AU317">
        <v>1</v>
      </c>
      <c r="AV317" t="str" cm="1">
        <f t="array" ref="AV317">_xlfn.IFS(
AU317=0,"Recently Promoted",
AU317&lt;=3, "Normal",
TRUE, "Long Time No Promotion")</f>
        <v>Normal</v>
      </c>
      <c r="AW317">
        <v>7</v>
      </c>
      <c r="AX317">
        <f>IF(COUNTIF(L317:$L$1471,L317)&gt;1,1,0)</f>
        <v>0</v>
      </c>
      <c r="BA317">
        <f t="shared" si="37"/>
        <v>0</v>
      </c>
      <c r="BC317">
        <f t="shared" si="38"/>
        <v>0</v>
      </c>
      <c r="BE317">
        <f t="shared" si="32"/>
        <v>0</v>
      </c>
      <c r="BG317">
        <f t="shared" si="33"/>
        <v>0</v>
      </c>
      <c r="BI317">
        <f t="shared" si="34"/>
        <v>0</v>
      </c>
      <c r="BR317" t="str" cm="1">
        <f t="array" ref="BR317">_xlfn.IFS(
A317&lt;=25,"18-25",
A317&lt;=35,"26-35",
A317&lt;=45,"36-45",
A317&lt;=59,"46-59",
TRUE,"60+")</f>
        <v>36-45</v>
      </c>
      <c r="BX317" t="b">
        <f t="shared" si="35"/>
        <v>1</v>
      </c>
      <c r="BY317" t="b">
        <f t="shared" si="36"/>
        <v>1</v>
      </c>
      <c r="BZ317" t="b">
        <f t="shared" si="39"/>
        <v>1</v>
      </c>
      <c r="CA317">
        <f>IF(tblemployee[[#This Row],[Attrition]]="Yes",1,0)</f>
        <v>0</v>
      </c>
      <c r="CB317">
        <f>IF(tblemployee[[#This Row],[OverTime]]="Yes",1,0)</f>
        <v>0</v>
      </c>
    </row>
    <row r="318" spans="1:80" hidden="1">
      <c r="A318">
        <v>49</v>
      </c>
      <c r="B318" t="s">
        <v>43</v>
      </c>
      <c r="C318" t="s">
        <v>36</v>
      </c>
      <c r="D318">
        <v>1091</v>
      </c>
      <c r="E318" t="s">
        <v>45</v>
      </c>
      <c r="F318">
        <v>1</v>
      </c>
      <c r="G318" t="str" cm="1">
        <f t="array" ref="G318">_xlfn.IFS(
F318 &lt;= 10, "Near",
F318 &lt;= 20, "Far",
TRUE, "Very Far")</f>
        <v>Near</v>
      </c>
      <c r="H318">
        <v>2</v>
      </c>
      <c r="I318" t="str">
        <f>_xlfn.XLOOKUP(H318,Lookup!C:C,Lookup!D:D)</f>
        <v>College</v>
      </c>
      <c r="J318" t="s">
        <v>60</v>
      </c>
      <c r="K318">
        <v>1</v>
      </c>
      <c r="L318">
        <v>431</v>
      </c>
      <c r="M318">
        <v>3</v>
      </c>
      <c r="N318" t="str">
        <f>_xlfn.XLOOKUP(M318,Lookup!E:E,Lookup!F:F)</f>
        <v>High</v>
      </c>
      <c r="O318" t="s">
        <v>39</v>
      </c>
      <c r="P318">
        <v>90</v>
      </c>
      <c r="Q318">
        <v>2</v>
      </c>
      <c r="R318" t="str">
        <f>_xlfn.XLOOKUP(Q318,Lookup!G:G,Lookup!H:H)</f>
        <v>Medium</v>
      </c>
      <c r="S318">
        <v>4</v>
      </c>
      <c r="T318" s="7" t="str">
        <f>_xlfn.XLOOKUP(S318,Lookup!A:A,Lookup!B:B)</f>
        <v>Manager</v>
      </c>
      <c r="U318" t="s">
        <v>54</v>
      </c>
      <c r="V318">
        <v>3</v>
      </c>
      <c r="W318" t="str">
        <f>_xlfn.XLOOKUP(V318,Lookup!I:I,Lookup!J:J)</f>
        <v>High</v>
      </c>
      <c r="X318" t="s">
        <v>41</v>
      </c>
      <c r="Y318">
        <v>13964</v>
      </c>
      <c r="Z318" t="str" cm="1">
        <f t="array" ref="Z318">_xlfn.IFS(Y318&lt;3000,"Low",Y318&lt;7000,"Medium",TRUE,"High")</f>
        <v>High</v>
      </c>
      <c r="AA318">
        <v>17810</v>
      </c>
      <c r="AB318">
        <v>7</v>
      </c>
      <c r="AC318" t="s">
        <v>42</v>
      </c>
      <c r="AD318" t="s">
        <v>35</v>
      </c>
      <c r="AE318">
        <v>12</v>
      </c>
      <c r="AF318">
        <v>3</v>
      </c>
      <c r="AG318" t="str">
        <f>_xlfn.XLOOKUP(AF318,Lookup!K:K,Lookup!L:L)</f>
        <v>Meet Expect</v>
      </c>
      <c r="AH318">
        <v>4</v>
      </c>
      <c r="AI318" t="str">
        <f>LOOKUP(AH318,Lookup!M:M,Lookup!N:N)</f>
        <v>Very High</v>
      </c>
      <c r="AJ318">
        <v>80</v>
      </c>
      <c r="AK318">
        <v>0</v>
      </c>
      <c r="AL318" t="str">
        <f>_xlfn.XLOOKUP(AK318,Lookup!O:O,Lookup!P:P)</f>
        <v>None</v>
      </c>
      <c r="AM318">
        <v>25</v>
      </c>
      <c r="AN318" t="str" cm="1">
        <f t="array" ref="AN318">_xlfn.IFS(
AM318&lt;=5,"0-5",
AM318&lt;=10,"6-10",
AM318&lt;=20,"11-20",
TRUE,"20+")</f>
        <v>20+</v>
      </c>
      <c r="AO318">
        <v>2</v>
      </c>
      <c r="AP318">
        <v>3</v>
      </c>
      <c r="AQ318" t="str">
        <f>_xlfn.XLOOKUP(AP318,Lookup!Q:Q,Lookup!R:R)</f>
        <v>Better</v>
      </c>
      <c r="AR318">
        <v>7</v>
      </c>
      <c r="AS318" t="str" cm="1">
        <f t="array" ref="AS318">_xlfn.IFS(
AR318 &lt;=1,"New Employee",
AR318 &lt;=3, "Early Career",
AR318 &lt;=7, "Experienced",
TRUE, "Veteran")</f>
        <v>Experienced</v>
      </c>
      <c r="AT318">
        <v>1</v>
      </c>
      <c r="AU318">
        <v>0</v>
      </c>
      <c r="AV318" t="str" cm="1">
        <f t="array" ref="AV318">_xlfn.IFS(
AU318=0,"Recently Promoted",
AU318&lt;=3, "Normal",
TRUE, "Long Time No Promotion")</f>
        <v>Recently Promoted</v>
      </c>
      <c r="AW318">
        <v>7</v>
      </c>
      <c r="AX318">
        <f>IF(COUNTIF(L318:$L$1471,L318)&gt;1,1,0)</f>
        <v>0</v>
      </c>
      <c r="BA318">
        <f t="shared" si="37"/>
        <v>0</v>
      </c>
      <c r="BC318">
        <f t="shared" si="38"/>
        <v>0</v>
      </c>
      <c r="BE318">
        <f t="shared" si="32"/>
        <v>0</v>
      </c>
      <c r="BG318">
        <f t="shared" si="33"/>
        <v>0</v>
      </c>
      <c r="BI318">
        <f t="shared" si="34"/>
        <v>0</v>
      </c>
      <c r="BR318" t="str" cm="1">
        <f t="array" ref="BR318">_xlfn.IFS(
A318&lt;=25,"18-25",
A318&lt;=35,"26-35",
A318&lt;=45,"36-45",
A318&lt;=59,"46-59",
TRUE,"60+")</f>
        <v>46-59</v>
      </c>
      <c r="BX318" t="b">
        <f t="shared" si="35"/>
        <v>1</v>
      </c>
      <c r="BY318" t="b">
        <f t="shared" si="36"/>
        <v>1</v>
      </c>
      <c r="BZ318" t="b">
        <f t="shared" si="39"/>
        <v>1</v>
      </c>
      <c r="CA318">
        <f>IF(tblemployee[[#This Row],[Attrition]]="Yes",1,0)</f>
        <v>0</v>
      </c>
      <c r="CB318">
        <f>IF(tblemployee[[#This Row],[OverTime]]="Yes",1,0)</f>
        <v>1</v>
      </c>
    </row>
    <row r="319" spans="1:80" hidden="1">
      <c r="A319">
        <v>52</v>
      </c>
      <c r="B319" t="s">
        <v>35</v>
      </c>
      <c r="C319" t="s">
        <v>36</v>
      </c>
      <c r="D319">
        <v>723</v>
      </c>
      <c r="E319" t="s">
        <v>45</v>
      </c>
      <c r="F319">
        <v>8</v>
      </c>
      <c r="G319" t="str" cm="1">
        <f t="array" ref="G319">_xlfn.IFS(
F319 &lt;= 10, "Near",
F319 &lt;= 20, "Far",
TRUE, "Very Far")</f>
        <v>Near</v>
      </c>
      <c r="H319">
        <v>4</v>
      </c>
      <c r="I319" t="str">
        <f>_xlfn.XLOOKUP(H319,Lookup!C:C,Lookup!D:D)</f>
        <v>Master</v>
      </c>
      <c r="J319" t="s">
        <v>51</v>
      </c>
      <c r="K319">
        <v>1</v>
      </c>
      <c r="L319">
        <v>433</v>
      </c>
      <c r="M319">
        <v>3</v>
      </c>
      <c r="N319" t="str">
        <f>_xlfn.XLOOKUP(M319,Lookup!E:E,Lookup!F:F)</f>
        <v>High</v>
      </c>
      <c r="O319" t="s">
        <v>46</v>
      </c>
      <c r="P319">
        <v>85</v>
      </c>
      <c r="Q319">
        <v>2</v>
      </c>
      <c r="R319" t="str">
        <f>_xlfn.XLOOKUP(Q319,Lookup!G:G,Lookup!H:H)</f>
        <v>Medium</v>
      </c>
      <c r="S319">
        <v>2</v>
      </c>
      <c r="T319" s="7" t="str">
        <f>_xlfn.XLOOKUP(S319,Lookup!A:A,Lookup!B:B)</f>
        <v>Junior</v>
      </c>
      <c r="U319" t="s">
        <v>47</v>
      </c>
      <c r="V319">
        <v>2</v>
      </c>
      <c r="W319" t="str">
        <f>_xlfn.XLOOKUP(V319,Lookup!I:I,Lookup!J:J)</f>
        <v>Medium</v>
      </c>
      <c r="X319" t="s">
        <v>48</v>
      </c>
      <c r="Y319">
        <v>4941</v>
      </c>
      <c r="Z319" t="str" cm="1">
        <f t="array" ref="Z319">_xlfn.IFS(Y319&lt;3000,"Low",Y319&lt;7000,"Medium",TRUE,"High")</f>
        <v>Medium</v>
      </c>
      <c r="AA319">
        <v>17747</v>
      </c>
      <c r="AB319">
        <v>2</v>
      </c>
      <c r="AC319" t="s">
        <v>42</v>
      </c>
      <c r="AD319" t="s">
        <v>43</v>
      </c>
      <c r="AE319">
        <v>15</v>
      </c>
      <c r="AF319">
        <v>3</v>
      </c>
      <c r="AG319" t="str">
        <f>_xlfn.XLOOKUP(AF319,Lookup!K:K,Lookup!L:L)</f>
        <v>Meet Expect</v>
      </c>
      <c r="AH319">
        <v>1</v>
      </c>
      <c r="AI319" t="str">
        <f>LOOKUP(AH319,Lookup!M:M,Lookup!N:N)</f>
        <v>Low</v>
      </c>
      <c r="AJ319">
        <v>80</v>
      </c>
      <c r="AK319">
        <v>0</v>
      </c>
      <c r="AL319" t="str">
        <f>_xlfn.XLOOKUP(AK319,Lookup!O:O,Lookup!P:P)</f>
        <v>None</v>
      </c>
      <c r="AM319">
        <v>11</v>
      </c>
      <c r="AN319" t="str" cm="1">
        <f t="array" ref="AN319">_xlfn.IFS(
AM319&lt;=5,"0-5",
AM319&lt;=10,"6-10",
AM319&lt;=20,"11-20",
TRUE,"20+")</f>
        <v>11-20</v>
      </c>
      <c r="AO319">
        <v>3</v>
      </c>
      <c r="AP319">
        <v>2</v>
      </c>
      <c r="AQ319" t="str">
        <f>_xlfn.XLOOKUP(AP319,Lookup!Q:Q,Lookup!R:R)</f>
        <v>Good</v>
      </c>
      <c r="AR319">
        <v>8</v>
      </c>
      <c r="AS319" t="str" cm="1">
        <f t="array" ref="AS319">_xlfn.IFS(
AR319 &lt;=1,"New Employee",
AR319 &lt;=3, "Early Career",
AR319 &lt;=7, "Experienced",
TRUE, "Veteran")</f>
        <v>Veteran</v>
      </c>
      <c r="AT319">
        <v>2</v>
      </c>
      <c r="AU319">
        <v>7</v>
      </c>
      <c r="AV319" t="str" cm="1">
        <f t="array" ref="AV319">_xlfn.IFS(
AU319=0,"Recently Promoted",
AU319&lt;=3, "Normal",
TRUE, "Long Time No Promotion")</f>
        <v>Long Time No Promotion</v>
      </c>
      <c r="AW319">
        <v>7</v>
      </c>
      <c r="AX319">
        <f>IF(COUNTIF(L319:$L$1471,L319)&gt;1,1,0)</f>
        <v>0</v>
      </c>
      <c r="BA319">
        <f t="shared" si="37"/>
        <v>0</v>
      </c>
      <c r="BC319">
        <f t="shared" si="38"/>
        <v>0</v>
      </c>
      <c r="BE319">
        <f t="shared" si="32"/>
        <v>0</v>
      </c>
      <c r="BG319">
        <f t="shared" si="33"/>
        <v>0</v>
      </c>
      <c r="BI319">
        <f t="shared" si="34"/>
        <v>0</v>
      </c>
      <c r="BR319" t="str" cm="1">
        <f t="array" ref="BR319">_xlfn.IFS(
A319&lt;=25,"18-25",
A319&lt;=35,"26-35",
A319&lt;=45,"36-45",
A319&lt;=59,"46-59",
TRUE,"60+")</f>
        <v>46-59</v>
      </c>
      <c r="BX319" t="b">
        <f t="shared" si="35"/>
        <v>1</v>
      </c>
      <c r="BY319" t="b">
        <f t="shared" si="36"/>
        <v>1</v>
      </c>
      <c r="BZ319" t="b">
        <f t="shared" si="39"/>
        <v>1</v>
      </c>
      <c r="CA319">
        <f>IF(tblemployee[[#This Row],[Attrition]]="Yes",1,0)</f>
        <v>1</v>
      </c>
      <c r="CB319">
        <f>IF(tblemployee[[#This Row],[OverTime]]="Yes",1,0)</f>
        <v>0</v>
      </c>
    </row>
    <row r="320" spans="1:80" hidden="1">
      <c r="A320">
        <v>27</v>
      </c>
      <c r="B320" t="s">
        <v>43</v>
      </c>
      <c r="C320" t="s">
        <v>36</v>
      </c>
      <c r="D320">
        <v>1220</v>
      </c>
      <c r="E320" t="s">
        <v>45</v>
      </c>
      <c r="F320">
        <v>5</v>
      </c>
      <c r="G320" t="str" cm="1">
        <f t="array" ref="G320">_xlfn.IFS(
F320 &lt;= 10, "Near",
F320 &lt;= 20, "Far",
TRUE, "Very Far")</f>
        <v>Near</v>
      </c>
      <c r="H320">
        <v>3</v>
      </c>
      <c r="I320" t="str">
        <f>_xlfn.XLOOKUP(H320,Lookup!C:C,Lookup!D:D)</f>
        <v>Bachelor</v>
      </c>
      <c r="J320" t="s">
        <v>38</v>
      </c>
      <c r="K320">
        <v>1</v>
      </c>
      <c r="L320">
        <v>434</v>
      </c>
      <c r="M320">
        <v>3</v>
      </c>
      <c r="N320" t="str">
        <f>_xlfn.XLOOKUP(M320,Lookup!E:E,Lookup!F:F)</f>
        <v>High</v>
      </c>
      <c r="O320" t="s">
        <v>39</v>
      </c>
      <c r="P320">
        <v>85</v>
      </c>
      <c r="Q320">
        <v>3</v>
      </c>
      <c r="R320" t="str">
        <f>_xlfn.XLOOKUP(Q320,Lookup!G:G,Lookup!H:H)</f>
        <v>High</v>
      </c>
      <c r="S320">
        <v>1</v>
      </c>
      <c r="T320" s="7" t="str">
        <f>_xlfn.XLOOKUP(S320,Lookup!A:A,Lookup!B:B)</f>
        <v>Entry Level</v>
      </c>
      <c r="U320" t="s">
        <v>47</v>
      </c>
      <c r="V320">
        <v>2</v>
      </c>
      <c r="W320" t="str">
        <f>_xlfn.XLOOKUP(V320,Lookup!I:I,Lookup!J:J)</f>
        <v>Medium</v>
      </c>
      <c r="X320" t="s">
        <v>41</v>
      </c>
      <c r="Y320">
        <v>2478</v>
      </c>
      <c r="Z320" t="str" cm="1">
        <f t="array" ref="Z320">_xlfn.IFS(Y320&lt;3000,"Low",Y320&lt;7000,"Medium",TRUE,"High")</f>
        <v>Low</v>
      </c>
      <c r="AA320">
        <v>20938</v>
      </c>
      <c r="AB320">
        <v>1</v>
      </c>
      <c r="AC320" t="s">
        <v>42</v>
      </c>
      <c r="AD320" t="s">
        <v>35</v>
      </c>
      <c r="AE320">
        <v>12</v>
      </c>
      <c r="AF320">
        <v>3</v>
      </c>
      <c r="AG320" t="str">
        <f>_xlfn.XLOOKUP(AF320,Lookup!K:K,Lookup!L:L)</f>
        <v>Meet Expect</v>
      </c>
      <c r="AH320">
        <v>2</v>
      </c>
      <c r="AI320" t="str">
        <f>LOOKUP(AH320,Lookup!M:M,Lookup!N:N)</f>
        <v>Medium</v>
      </c>
      <c r="AJ320">
        <v>80</v>
      </c>
      <c r="AK320">
        <v>0</v>
      </c>
      <c r="AL320" t="str">
        <f>_xlfn.XLOOKUP(AK320,Lookup!O:O,Lookup!P:P)</f>
        <v>None</v>
      </c>
      <c r="AM320">
        <v>4</v>
      </c>
      <c r="AN320" t="str" cm="1">
        <f t="array" ref="AN320">_xlfn.IFS(
AM320&lt;=5,"0-5",
AM320&lt;=10,"6-10",
AM320&lt;=20,"11-20",
TRUE,"20+")</f>
        <v>0-5</v>
      </c>
      <c r="AO320">
        <v>2</v>
      </c>
      <c r="AP320">
        <v>2</v>
      </c>
      <c r="AQ320" t="str">
        <f>_xlfn.XLOOKUP(AP320,Lookup!Q:Q,Lookup!R:R)</f>
        <v>Good</v>
      </c>
      <c r="AR320">
        <v>4</v>
      </c>
      <c r="AS320" t="str" cm="1">
        <f t="array" ref="AS320">_xlfn.IFS(
AR320 &lt;=1,"New Employee",
AR320 &lt;=3, "Early Career",
AR320 &lt;=7, "Experienced",
TRUE, "Veteran")</f>
        <v>Experienced</v>
      </c>
      <c r="AT320">
        <v>3</v>
      </c>
      <c r="AU320">
        <v>1</v>
      </c>
      <c r="AV320" t="str" cm="1">
        <f t="array" ref="AV320">_xlfn.IFS(
AU320=0,"Recently Promoted",
AU320&lt;=3, "Normal",
TRUE, "Long Time No Promotion")</f>
        <v>Normal</v>
      </c>
      <c r="AW320">
        <v>2</v>
      </c>
      <c r="AX320">
        <f>IF(COUNTIF(L320:$L$1471,L320)&gt;1,1,0)</f>
        <v>0</v>
      </c>
      <c r="BA320">
        <f t="shared" si="37"/>
        <v>0</v>
      </c>
      <c r="BC320">
        <f t="shared" si="38"/>
        <v>0</v>
      </c>
      <c r="BE320">
        <f t="shared" si="32"/>
        <v>0</v>
      </c>
      <c r="BG320">
        <f t="shared" si="33"/>
        <v>0</v>
      </c>
      <c r="BI320">
        <f t="shared" si="34"/>
        <v>0</v>
      </c>
      <c r="BR320" t="str" cm="1">
        <f t="array" ref="BR320">_xlfn.IFS(
A320&lt;=25,"18-25",
A320&lt;=35,"26-35",
A320&lt;=45,"36-45",
A320&lt;=59,"46-59",
TRUE,"60+")</f>
        <v>26-35</v>
      </c>
      <c r="BX320" t="b">
        <f t="shared" si="35"/>
        <v>1</v>
      </c>
      <c r="BY320" t="b">
        <f t="shared" si="36"/>
        <v>1</v>
      </c>
      <c r="BZ320" t="b">
        <f t="shared" si="39"/>
        <v>1</v>
      </c>
      <c r="CA320">
        <f>IF(tblemployee[[#This Row],[Attrition]]="Yes",1,0)</f>
        <v>0</v>
      </c>
      <c r="CB320">
        <f>IF(tblemployee[[#This Row],[OverTime]]="Yes",1,0)</f>
        <v>1</v>
      </c>
    </row>
    <row r="321" spans="1:80" hidden="1">
      <c r="A321">
        <v>32</v>
      </c>
      <c r="B321" t="s">
        <v>43</v>
      </c>
      <c r="C321" t="s">
        <v>36</v>
      </c>
      <c r="D321">
        <v>588</v>
      </c>
      <c r="E321" t="s">
        <v>37</v>
      </c>
      <c r="F321">
        <v>8</v>
      </c>
      <c r="G321" t="str" cm="1">
        <f t="array" ref="G321">_xlfn.IFS(
F321 &lt;= 10, "Near",
F321 &lt;= 20, "Far",
TRUE, "Very Far")</f>
        <v>Near</v>
      </c>
      <c r="H321">
        <v>2</v>
      </c>
      <c r="I321" t="str">
        <f>_xlfn.XLOOKUP(H321,Lookup!C:C,Lookup!D:D)</f>
        <v>College</v>
      </c>
      <c r="J321" t="s">
        <v>60</v>
      </c>
      <c r="K321">
        <v>1</v>
      </c>
      <c r="L321">
        <v>436</v>
      </c>
      <c r="M321">
        <v>3</v>
      </c>
      <c r="N321" t="str">
        <f>_xlfn.XLOOKUP(M321,Lookup!E:E,Lookup!F:F)</f>
        <v>High</v>
      </c>
      <c r="O321" t="s">
        <v>39</v>
      </c>
      <c r="P321">
        <v>65</v>
      </c>
      <c r="Q321">
        <v>2</v>
      </c>
      <c r="R321" t="str">
        <f>_xlfn.XLOOKUP(Q321,Lookup!G:G,Lookup!H:H)</f>
        <v>Medium</v>
      </c>
      <c r="S321">
        <v>2</v>
      </c>
      <c r="T321" s="7" t="str">
        <f>_xlfn.XLOOKUP(S321,Lookup!A:A,Lookup!B:B)</f>
        <v>Junior</v>
      </c>
      <c r="U321" t="s">
        <v>40</v>
      </c>
      <c r="V321">
        <v>2</v>
      </c>
      <c r="W321" t="str">
        <f>_xlfn.XLOOKUP(V321,Lookup!I:I,Lookup!J:J)</f>
        <v>Medium</v>
      </c>
      <c r="X321" t="s">
        <v>48</v>
      </c>
      <c r="Y321">
        <v>5228</v>
      </c>
      <c r="Z321" t="str" cm="1">
        <f t="array" ref="Z321">_xlfn.IFS(Y321&lt;3000,"Low",Y321&lt;7000,"Medium",TRUE,"High")</f>
        <v>Medium</v>
      </c>
      <c r="AA321">
        <v>24624</v>
      </c>
      <c r="AB321">
        <v>1</v>
      </c>
      <c r="AC321" t="s">
        <v>42</v>
      </c>
      <c r="AD321" t="s">
        <v>35</v>
      </c>
      <c r="AE321">
        <v>11</v>
      </c>
      <c r="AF321">
        <v>3</v>
      </c>
      <c r="AG321" t="str">
        <f>_xlfn.XLOOKUP(AF321,Lookup!K:K,Lookup!L:L)</f>
        <v>Meet Expect</v>
      </c>
      <c r="AH321">
        <v>4</v>
      </c>
      <c r="AI321" t="str">
        <f>LOOKUP(AH321,Lookup!M:M,Lookup!N:N)</f>
        <v>Very High</v>
      </c>
      <c r="AJ321">
        <v>80</v>
      </c>
      <c r="AK321">
        <v>0</v>
      </c>
      <c r="AL321" t="str">
        <f>_xlfn.XLOOKUP(AK321,Lookup!O:O,Lookup!P:P)</f>
        <v>None</v>
      </c>
      <c r="AM321">
        <v>13</v>
      </c>
      <c r="AN321" t="str" cm="1">
        <f t="array" ref="AN321">_xlfn.IFS(
AM321&lt;=5,"0-5",
AM321&lt;=10,"6-10",
AM321&lt;=20,"11-20",
TRUE,"20+")</f>
        <v>11-20</v>
      </c>
      <c r="AO321">
        <v>2</v>
      </c>
      <c r="AP321">
        <v>3</v>
      </c>
      <c r="AQ321" t="str">
        <f>_xlfn.XLOOKUP(AP321,Lookup!Q:Q,Lookup!R:R)</f>
        <v>Better</v>
      </c>
      <c r="AR321">
        <v>13</v>
      </c>
      <c r="AS321" t="str" cm="1">
        <f t="array" ref="AS321">_xlfn.IFS(
AR321 &lt;=1,"New Employee",
AR321 &lt;=3, "Early Career",
AR321 &lt;=7, "Experienced",
TRUE, "Veteran")</f>
        <v>Veteran</v>
      </c>
      <c r="AT321">
        <v>12</v>
      </c>
      <c r="AU321">
        <v>11</v>
      </c>
      <c r="AV321" t="str" cm="1">
        <f t="array" ref="AV321">_xlfn.IFS(
AU321=0,"Recently Promoted",
AU321&lt;=3, "Normal",
TRUE, "Long Time No Promotion")</f>
        <v>Long Time No Promotion</v>
      </c>
      <c r="AW321">
        <v>9</v>
      </c>
      <c r="AX321">
        <f>IF(COUNTIF(L321:$L$1471,L321)&gt;1,1,0)</f>
        <v>0</v>
      </c>
      <c r="BA321">
        <f t="shared" si="37"/>
        <v>0</v>
      </c>
      <c r="BC321">
        <f t="shared" si="38"/>
        <v>0</v>
      </c>
      <c r="BE321">
        <f t="shared" si="32"/>
        <v>0</v>
      </c>
      <c r="BG321">
        <f t="shared" si="33"/>
        <v>0</v>
      </c>
      <c r="BI321">
        <f t="shared" si="34"/>
        <v>0</v>
      </c>
      <c r="BR321" t="str" cm="1">
        <f t="array" ref="BR321">_xlfn.IFS(
A321&lt;=25,"18-25",
A321&lt;=35,"26-35",
A321&lt;=45,"36-45",
A321&lt;=59,"46-59",
TRUE,"60+")</f>
        <v>26-35</v>
      </c>
      <c r="BX321" t="b">
        <f t="shared" si="35"/>
        <v>1</v>
      </c>
      <c r="BY321" t="b">
        <f t="shared" si="36"/>
        <v>1</v>
      </c>
      <c r="BZ321" t="b">
        <f t="shared" si="39"/>
        <v>1</v>
      </c>
      <c r="CA321">
        <f>IF(tblemployee[[#This Row],[Attrition]]="Yes",1,0)</f>
        <v>0</v>
      </c>
      <c r="CB321">
        <f>IF(tblemployee[[#This Row],[OverTime]]="Yes",1,0)</f>
        <v>1</v>
      </c>
    </row>
    <row r="322" spans="1:80" hidden="1">
      <c r="A322">
        <v>27</v>
      </c>
      <c r="B322" t="s">
        <v>43</v>
      </c>
      <c r="C322" t="s">
        <v>36</v>
      </c>
      <c r="D322">
        <v>1377</v>
      </c>
      <c r="E322" t="s">
        <v>37</v>
      </c>
      <c r="F322">
        <v>2</v>
      </c>
      <c r="G322" t="str" cm="1">
        <f t="array" ref="G322">_xlfn.IFS(
F322 &lt;= 10, "Near",
F322 &lt;= 20, "Far",
TRUE, "Very Far")</f>
        <v>Near</v>
      </c>
      <c r="H322">
        <v>3</v>
      </c>
      <c r="I322" t="str">
        <f>_xlfn.XLOOKUP(H322,Lookup!C:C,Lookup!D:D)</f>
        <v>Bachelor</v>
      </c>
      <c r="J322" t="s">
        <v>38</v>
      </c>
      <c r="K322">
        <v>1</v>
      </c>
      <c r="L322">
        <v>437</v>
      </c>
      <c r="M322">
        <v>4</v>
      </c>
      <c r="N322" t="str">
        <f>_xlfn.XLOOKUP(M322,Lookup!E:E,Lookup!F:F)</f>
        <v>Very High</v>
      </c>
      <c r="O322" t="s">
        <v>46</v>
      </c>
      <c r="P322">
        <v>74</v>
      </c>
      <c r="Q322">
        <v>3</v>
      </c>
      <c r="R322" t="str">
        <f>_xlfn.XLOOKUP(Q322,Lookup!G:G,Lookup!H:H)</f>
        <v>High</v>
      </c>
      <c r="S322">
        <v>2</v>
      </c>
      <c r="T322" s="7" t="str">
        <f>_xlfn.XLOOKUP(S322,Lookup!A:A,Lookup!B:B)</f>
        <v>Junior</v>
      </c>
      <c r="U322" t="s">
        <v>40</v>
      </c>
      <c r="V322">
        <v>3</v>
      </c>
      <c r="W322" t="str">
        <f>_xlfn.XLOOKUP(V322,Lookup!I:I,Lookup!J:J)</f>
        <v>High</v>
      </c>
      <c r="X322" t="s">
        <v>41</v>
      </c>
      <c r="Y322">
        <v>4478</v>
      </c>
      <c r="Z322" t="str" cm="1">
        <f t="array" ref="Z322">_xlfn.IFS(Y322&lt;3000,"Low",Y322&lt;7000,"Medium",TRUE,"High")</f>
        <v>Medium</v>
      </c>
      <c r="AA322">
        <v>5242</v>
      </c>
      <c r="AB322">
        <v>1</v>
      </c>
      <c r="AC322" t="s">
        <v>42</v>
      </c>
      <c r="AD322" t="s">
        <v>35</v>
      </c>
      <c r="AE322">
        <v>11</v>
      </c>
      <c r="AF322">
        <v>3</v>
      </c>
      <c r="AG322" t="str">
        <f>_xlfn.XLOOKUP(AF322,Lookup!K:K,Lookup!L:L)</f>
        <v>Meet Expect</v>
      </c>
      <c r="AH322">
        <v>1</v>
      </c>
      <c r="AI322" t="str">
        <f>LOOKUP(AH322,Lookup!M:M,Lookup!N:N)</f>
        <v>Low</v>
      </c>
      <c r="AJ322">
        <v>80</v>
      </c>
      <c r="AK322">
        <v>0</v>
      </c>
      <c r="AL322" t="str">
        <f>_xlfn.XLOOKUP(AK322,Lookup!O:O,Lookup!P:P)</f>
        <v>None</v>
      </c>
      <c r="AM322">
        <v>5</v>
      </c>
      <c r="AN322" t="str" cm="1">
        <f t="array" ref="AN322">_xlfn.IFS(
AM322&lt;=5,"0-5",
AM322&lt;=10,"6-10",
AM322&lt;=20,"11-20",
TRUE,"20+")</f>
        <v>0-5</v>
      </c>
      <c r="AO322">
        <v>3</v>
      </c>
      <c r="AP322">
        <v>3</v>
      </c>
      <c r="AQ322" t="str">
        <f>_xlfn.XLOOKUP(AP322,Lookup!Q:Q,Lookup!R:R)</f>
        <v>Better</v>
      </c>
      <c r="AR322">
        <v>5</v>
      </c>
      <c r="AS322" t="str" cm="1">
        <f t="array" ref="AS322">_xlfn.IFS(
AR322 &lt;=1,"New Employee",
AR322 &lt;=3, "Early Career",
AR322 &lt;=7, "Experienced",
TRUE, "Veteran")</f>
        <v>Experienced</v>
      </c>
      <c r="AT322">
        <v>4</v>
      </c>
      <c r="AU322">
        <v>0</v>
      </c>
      <c r="AV322" t="str" cm="1">
        <f t="array" ref="AV322">_xlfn.IFS(
AU322=0,"Recently Promoted",
AU322&lt;=3, "Normal",
TRUE, "Long Time No Promotion")</f>
        <v>Recently Promoted</v>
      </c>
      <c r="AW322">
        <v>4</v>
      </c>
      <c r="AX322">
        <f>IF(COUNTIF(L322:$L$1471,L322)&gt;1,1,0)</f>
        <v>0</v>
      </c>
      <c r="BA322">
        <f t="shared" si="37"/>
        <v>0</v>
      </c>
      <c r="BC322">
        <f t="shared" si="38"/>
        <v>0</v>
      </c>
      <c r="BE322">
        <f t="shared" ref="BE322:BE385" si="40">IF(BD322=J322,1,0)</f>
        <v>0</v>
      </c>
      <c r="BG322">
        <f t="shared" ref="BG322:BG385" si="41">IF(BF322=E322,1,0)</f>
        <v>0</v>
      </c>
      <c r="BI322">
        <f t="shared" ref="BI322:BI385" si="42">IF(C322=BH322,1,0)</f>
        <v>0</v>
      </c>
      <c r="BR322" t="str" cm="1">
        <f t="array" ref="BR322">_xlfn.IFS(
A322&lt;=25,"18-25",
A322&lt;=35,"26-35",
A322&lt;=45,"36-45",
A322&lt;=59,"46-59",
TRUE,"60+")</f>
        <v>26-35</v>
      </c>
      <c r="BX322" t="b">
        <f t="shared" ref="BX322:BX385" si="43">AND(ISNUMBER(A322),ISNUMBER(D322),ISNUMBER(A322),ISNUMBER(F322),ISNUMBER(H322),ISNUMBER(K322),ISNUMBER(L322),ISNUMBER(M322),ISNUMBER(P322),ISNUMBER(Q322),ISNUMBER(S322),ISNUMBER(V322),ISNUMBER(Y322),ISNUMBER(AA322),ISNUMBER(AB322))</f>
        <v>1</v>
      </c>
      <c r="BY322" t="b">
        <f t="shared" ref="BY322:BY385" si="44">AND(ISNUMBER(A322),ISNUMBER(D322),ISNUMBER(A322),ISNUMBER(F322),ISNUMBER(H322),ISNUMBER(K322),ISNUMBER(L322),ISNUMBER(M322),ISNUMBER(P322),ISNUMBER(Q322),ISNUMBER(S322),ISNUMBER(V322),ISNUMBER(Y322),ISNUMBER(AA322),ISNUMBER(AB322))&gt;0</f>
        <v>1</v>
      </c>
      <c r="BZ322" t="b">
        <f t="shared" si="39"/>
        <v>1</v>
      </c>
      <c r="CA322">
        <f>IF(tblemployee[[#This Row],[Attrition]]="Yes",1,0)</f>
        <v>0</v>
      </c>
      <c r="CB322">
        <f>IF(tblemployee[[#This Row],[OverTime]]="Yes",1,0)</f>
        <v>1</v>
      </c>
    </row>
    <row r="323" spans="1:80" hidden="1">
      <c r="A323">
        <v>31</v>
      </c>
      <c r="B323" t="s">
        <v>43</v>
      </c>
      <c r="C323" t="s">
        <v>36</v>
      </c>
      <c r="D323">
        <v>691</v>
      </c>
      <c r="E323" t="s">
        <v>37</v>
      </c>
      <c r="F323">
        <v>7</v>
      </c>
      <c r="G323" t="str" cm="1">
        <f t="array" ref="G323">_xlfn.IFS(
F323 &lt;= 10, "Near",
F323 &lt;= 20, "Far",
TRUE, "Very Far")</f>
        <v>Near</v>
      </c>
      <c r="H323">
        <v>3</v>
      </c>
      <c r="I323" t="str">
        <f>_xlfn.XLOOKUP(H323,Lookup!C:C,Lookup!D:D)</f>
        <v>Bachelor</v>
      </c>
      <c r="J323" t="s">
        <v>59</v>
      </c>
      <c r="K323">
        <v>1</v>
      </c>
      <c r="L323">
        <v>438</v>
      </c>
      <c r="M323">
        <v>4</v>
      </c>
      <c r="N323" t="str">
        <f>_xlfn.XLOOKUP(M323,Lookup!E:E,Lookup!F:F)</f>
        <v>Very High</v>
      </c>
      <c r="O323" t="s">
        <v>46</v>
      </c>
      <c r="P323">
        <v>73</v>
      </c>
      <c r="Q323">
        <v>3</v>
      </c>
      <c r="R323" t="str">
        <f>_xlfn.XLOOKUP(Q323,Lookup!G:G,Lookup!H:H)</f>
        <v>High</v>
      </c>
      <c r="S323">
        <v>2</v>
      </c>
      <c r="T323" s="7" t="str">
        <f>_xlfn.XLOOKUP(S323,Lookup!A:A,Lookup!B:B)</f>
        <v>Junior</v>
      </c>
      <c r="U323" t="s">
        <v>40</v>
      </c>
      <c r="V323">
        <v>4</v>
      </c>
      <c r="W323" t="str">
        <f>_xlfn.XLOOKUP(V323,Lookup!I:I,Lookup!J:J)</f>
        <v>Very High</v>
      </c>
      <c r="X323" t="s">
        <v>52</v>
      </c>
      <c r="Y323">
        <v>7547</v>
      </c>
      <c r="Z323" t="str" cm="1">
        <f t="array" ref="Z323">_xlfn.IFS(Y323&lt;3000,"Low",Y323&lt;7000,"Medium",TRUE,"High")</f>
        <v>High</v>
      </c>
      <c r="AA323">
        <v>7143</v>
      </c>
      <c r="AB323">
        <v>4</v>
      </c>
      <c r="AC323" t="s">
        <v>42</v>
      </c>
      <c r="AD323" t="s">
        <v>43</v>
      </c>
      <c r="AE323">
        <v>12</v>
      </c>
      <c r="AF323">
        <v>3</v>
      </c>
      <c r="AG323" t="str">
        <f>_xlfn.XLOOKUP(AF323,Lookup!K:K,Lookup!L:L)</f>
        <v>Meet Expect</v>
      </c>
      <c r="AH323">
        <v>4</v>
      </c>
      <c r="AI323" t="str">
        <f>LOOKUP(AH323,Lookup!M:M,Lookup!N:N)</f>
        <v>Very High</v>
      </c>
      <c r="AJ323">
        <v>80</v>
      </c>
      <c r="AK323">
        <v>3</v>
      </c>
      <c r="AL323" t="str">
        <f>_xlfn.XLOOKUP(AK323,Lookup!O:O,Lookup!P:P)</f>
        <v>High</v>
      </c>
      <c r="AM323">
        <v>13</v>
      </c>
      <c r="AN323" t="str" cm="1">
        <f t="array" ref="AN323">_xlfn.IFS(
AM323&lt;=5,"0-5",
AM323&lt;=10,"6-10",
AM323&lt;=20,"11-20",
TRUE,"20+")</f>
        <v>11-20</v>
      </c>
      <c r="AO323">
        <v>3</v>
      </c>
      <c r="AP323">
        <v>3</v>
      </c>
      <c r="AQ323" t="str">
        <f>_xlfn.XLOOKUP(AP323,Lookup!Q:Q,Lookup!R:R)</f>
        <v>Better</v>
      </c>
      <c r="AR323">
        <v>7</v>
      </c>
      <c r="AS323" t="str" cm="1">
        <f t="array" ref="AS323">_xlfn.IFS(
AR323 &lt;=1,"New Employee",
AR323 &lt;=3, "Early Career",
AR323 &lt;=7, "Experienced",
TRUE, "Veteran")</f>
        <v>Experienced</v>
      </c>
      <c r="AT323">
        <v>7</v>
      </c>
      <c r="AU323">
        <v>1</v>
      </c>
      <c r="AV323" t="str" cm="1">
        <f t="array" ref="AV323">_xlfn.IFS(
AU323=0,"Recently Promoted",
AU323&lt;=3, "Normal",
TRUE, "Long Time No Promotion")</f>
        <v>Normal</v>
      </c>
      <c r="AW323">
        <v>7</v>
      </c>
      <c r="AX323">
        <f>IF(COUNTIF(L323:$L$1471,L323)&gt;1,1,0)</f>
        <v>0</v>
      </c>
      <c r="BA323">
        <f t="shared" ref="BA323:BA386" si="45">IF(AZ323=X323,1,0)</f>
        <v>0</v>
      </c>
      <c r="BC323">
        <f t="shared" ref="BC323:BC386" si="46">IF(U323=BB323,1,0)</f>
        <v>0</v>
      </c>
      <c r="BE323">
        <f t="shared" si="40"/>
        <v>0</v>
      </c>
      <c r="BG323">
        <f t="shared" si="41"/>
        <v>0</v>
      </c>
      <c r="BI323">
        <f t="shared" si="42"/>
        <v>0</v>
      </c>
      <c r="BR323" t="str" cm="1">
        <f t="array" ref="BR323">_xlfn.IFS(
A323&lt;=25,"18-25",
A323&lt;=35,"26-35",
A323&lt;=45,"36-45",
A323&lt;=59,"46-59",
TRUE,"60+")</f>
        <v>26-35</v>
      </c>
      <c r="BX323" t="b">
        <f t="shared" si="43"/>
        <v>1</v>
      </c>
      <c r="BY323" t="b">
        <f t="shared" si="44"/>
        <v>1</v>
      </c>
      <c r="BZ323" t="b">
        <f t="shared" ref="BZ323:BZ386" si="47">COUNT(AE323:AW323)&gt;0</f>
        <v>1</v>
      </c>
      <c r="CA323">
        <f>IF(tblemployee[[#This Row],[Attrition]]="Yes",1,0)</f>
        <v>0</v>
      </c>
      <c r="CB323">
        <f>IF(tblemployee[[#This Row],[OverTime]]="Yes",1,0)</f>
        <v>0</v>
      </c>
    </row>
    <row r="324" spans="1:80" hidden="1">
      <c r="A324">
        <v>32</v>
      </c>
      <c r="B324" t="s">
        <v>43</v>
      </c>
      <c r="C324" t="s">
        <v>36</v>
      </c>
      <c r="D324">
        <v>1018</v>
      </c>
      <c r="E324" t="s">
        <v>45</v>
      </c>
      <c r="F324">
        <v>2</v>
      </c>
      <c r="G324" t="str" cm="1">
        <f t="array" ref="G324">_xlfn.IFS(
F324 &lt;= 10, "Near",
F324 &lt;= 20, "Far",
TRUE, "Very Far")</f>
        <v>Near</v>
      </c>
      <c r="H324">
        <v>4</v>
      </c>
      <c r="I324" t="str">
        <f>_xlfn.XLOOKUP(H324,Lookup!C:C,Lookup!D:D)</f>
        <v>Master</v>
      </c>
      <c r="J324" t="s">
        <v>51</v>
      </c>
      <c r="K324">
        <v>1</v>
      </c>
      <c r="L324">
        <v>439</v>
      </c>
      <c r="M324">
        <v>1</v>
      </c>
      <c r="N324" t="str">
        <f>_xlfn.XLOOKUP(M324,Lookup!E:E,Lookup!F:F)</f>
        <v>Low</v>
      </c>
      <c r="O324" t="s">
        <v>39</v>
      </c>
      <c r="P324">
        <v>74</v>
      </c>
      <c r="Q324">
        <v>4</v>
      </c>
      <c r="R324" t="str">
        <f>_xlfn.XLOOKUP(Q324,Lookup!G:G,Lookup!H:H)</f>
        <v>Very High</v>
      </c>
      <c r="S324">
        <v>2</v>
      </c>
      <c r="T324" s="7" t="str">
        <f>_xlfn.XLOOKUP(S324,Lookup!A:A,Lookup!B:B)</f>
        <v>Junior</v>
      </c>
      <c r="U324" t="s">
        <v>47</v>
      </c>
      <c r="V324">
        <v>4</v>
      </c>
      <c r="W324" t="str">
        <f>_xlfn.XLOOKUP(V324,Lookup!I:I,Lookup!J:J)</f>
        <v>Very High</v>
      </c>
      <c r="X324" t="s">
        <v>41</v>
      </c>
      <c r="Y324">
        <v>5055</v>
      </c>
      <c r="Z324" t="str" cm="1">
        <f t="array" ref="Z324">_xlfn.IFS(Y324&lt;3000,"Low",Y324&lt;7000,"Medium",TRUE,"High")</f>
        <v>Medium</v>
      </c>
      <c r="AA324">
        <v>10557</v>
      </c>
      <c r="AB324">
        <v>7</v>
      </c>
      <c r="AC324" t="s">
        <v>42</v>
      </c>
      <c r="AD324" t="s">
        <v>43</v>
      </c>
      <c r="AE324">
        <v>16</v>
      </c>
      <c r="AF324">
        <v>3</v>
      </c>
      <c r="AG324" t="str">
        <f>_xlfn.XLOOKUP(AF324,Lookup!K:K,Lookup!L:L)</f>
        <v>Meet Expect</v>
      </c>
      <c r="AH324">
        <v>3</v>
      </c>
      <c r="AI324" t="str">
        <f>LOOKUP(AH324,Lookup!M:M,Lookup!N:N)</f>
        <v>High</v>
      </c>
      <c r="AJ324">
        <v>80</v>
      </c>
      <c r="AK324">
        <v>0</v>
      </c>
      <c r="AL324" t="str">
        <f>_xlfn.XLOOKUP(AK324,Lookup!O:O,Lookup!P:P)</f>
        <v>None</v>
      </c>
      <c r="AM324">
        <v>10</v>
      </c>
      <c r="AN324" t="str" cm="1">
        <f t="array" ref="AN324">_xlfn.IFS(
AM324&lt;=5,"0-5",
AM324&lt;=10,"6-10",
AM324&lt;=20,"11-20",
TRUE,"20+")</f>
        <v>6-10</v>
      </c>
      <c r="AO324">
        <v>0</v>
      </c>
      <c r="AP324">
        <v>2</v>
      </c>
      <c r="AQ324" t="str">
        <f>_xlfn.XLOOKUP(AP324,Lookup!Q:Q,Lookup!R:R)</f>
        <v>Good</v>
      </c>
      <c r="AR324">
        <v>7</v>
      </c>
      <c r="AS324" t="str" cm="1">
        <f t="array" ref="AS324">_xlfn.IFS(
AR324 &lt;=1,"New Employee",
AR324 &lt;=3, "Early Career",
AR324 &lt;=7, "Experienced",
TRUE, "Veteran")</f>
        <v>Experienced</v>
      </c>
      <c r="AT324">
        <v>7</v>
      </c>
      <c r="AU324">
        <v>0</v>
      </c>
      <c r="AV324" t="str" cm="1">
        <f t="array" ref="AV324">_xlfn.IFS(
AU324=0,"Recently Promoted",
AU324&lt;=3, "Normal",
TRUE, "Long Time No Promotion")</f>
        <v>Recently Promoted</v>
      </c>
      <c r="AW324">
        <v>7</v>
      </c>
      <c r="AX324">
        <f>IF(COUNTIF(L324:$L$1471,L324)&gt;1,1,0)</f>
        <v>0</v>
      </c>
      <c r="BA324">
        <f t="shared" si="45"/>
        <v>0</v>
      </c>
      <c r="BC324">
        <f t="shared" si="46"/>
        <v>0</v>
      </c>
      <c r="BE324">
        <f t="shared" si="40"/>
        <v>0</v>
      </c>
      <c r="BG324">
        <f t="shared" si="41"/>
        <v>0</v>
      </c>
      <c r="BI324">
        <f t="shared" si="42"/>
        <v>0</v>
      </c>
      <c r="BR324" t="str" cm="1">
        <f t="array" ref="BR324">_xlfn.IFS(
A324&lt;=25,"18-25",
A324&lt;=35,"26-35",
A324&lt;=45,"36-45",
A324&lt;=59,"46-59",
TRUE,"60+")</f>
        <v>26-35</v>
      </c>
      <c r="BX324" t="b">
        <f t="shared" si="43"/>
        <v>1</v>
      </c>
      <c r="BY324" t="b">
        <f t="shared" si="44"/>
        <v>1</v>
      </c>
      <c r="BZ324" t="b">
        <f t="shared" si="47"/>
        <v>1</v>
      </c>
      <c r="CA324">
        <f>IF(tblemployee[[#This Row],[Attrition]]="Yes",1,0)</f>
        <v>0</v>
      </c>
      <c r="CB324">
        <f>IF(tblemployee[[#This Row],[OverTime]]="Yes",1,0)</f>
        <v>0</v>
      </c>
    </row>
    <row r="325" spans="1:80" hidden="1">
      <c r="A325">
        <v>28</v>
      </c>
      <c r="B325" t="s">
        <v>35</v>
      </c>
      <c r="C325" t="s">
        <v>36</v>
      </c>
      <c r="D325">
        <v>1157</v>
      </c>
      <c r="E325" t="s">
        <v>45</v>
      </c>
      <c r="F325">
        <v>2</v>
      </c>
      <c r="G325" t="str" cm="1">
        <f t="array" ref="G325">_xlfn.IFS(
F325 &lt;= 10, "Near",
F325 &lt;= 20, "Far",
TRUE, "Very Far")</f>
        <v>Near</v>
      </c>
      <c r="H325">
        <v>4</v>
      </c>
      <c r="I325" t="str">
        <f>_xlfn.XLOOKUP(H325,Lookup!C:C,Lookup!D:D)</f>
        <v>Master</v>
      </c>
      <c r="J325" t="s">
        <v>51</v>
      </c>
      <c r="K325">
        <v>1</v>
      </c>
      <c r="L325">
        <v>440</v>
      </c>
      <c r="M325">
        <v>1</v>
      </c>
      <c r="N325" t="str">
        <f>_xlfn.XLOOKUP(M325,Lookup!E:E,Lookup!F:F)</f>
        <v>Low</v>
      </c>
      <c r="O325" t="s">
        <v>46</v>
      </c>
      <c r="P325">
        <v>84</v>
      </c>
      <c r="Q325">
        <v>1</v>
      </c>
      <c r="R325" t="str">
        <f>_xlfn.XLOOKUP(Q325,Lookup!G:G,Lookup!H:H)</f>
        <v>Low</v>
      </c>
      <c r="S325">
        <v>1</v>
      </c>
      <c r="T325" s="7" t="str">
        <f>_xlfn.XLOOKUP(S325,Lookup!A:A,Lookup!B:B)</f>
        <v>Entry Level</v>
      </c>
      <c r="U325" t="s">
        <v>47</v>
      </c>
      <c r="V325">
        <v>4</v>
      </c>
      <c r="W325" t="str">
        <f>_xlfn.XLOOKUP(V325,Lookup!I:I,Lookup!J:J)</f>
        <v>Very High</v>
      </c>
      <c r="X325" t="s">
        <v>48</v>
      </c>
      <c r="Y325">
        <v>3464</v>
      </c>
      <c r="Z325" t="str" cm="1">
        <f t="array" ref="Z325">_xlfn.IFS(Y325&lt;3000,"Low",Y325&lt;7000,"Medium",TRUE,"High")</f>
        <v>Medium</v>
      </c>
      <c r="AA325">
        <v>24737</v>
      </c>
      <c r="AB325">
        <v>5</v>
      </c>
      <c r="AC325" t="s">
        <v>42</v>
      </c>
      <c r="AD325" t="s">
        <v>35</v>
      </c>
      <c r="AE325">
        <v>13</v>
      </c>
      <c r="AF325">
        <v>3</v>
      </c>
      <c r="AG325" t="str">
        <f>_xlfn.XLOOKUP(AF325,Lookup!K:K,Lookup!L:L)</f>
        <v>Meet Expect</v>
      </c>
      <c r="AH325">
        <v>4</v>
      </c>
      <c r="AI325" t="str">
        <f>LOOKUP(AH325,Lookup!M:M,Lookup!N:N)</f>
        <v>Very High</v>
      </c>
      <c r="AJ325">
        <v>80</v>
      </c>
      <c r="AK325">
        <v>0</v>
      </c>
      <c r="AL325" t="str">
        <f>_xlfn.XLOOKUP(AK325,Lookup!O:O,Lookup!P:P)</f>
        <v>None</v>
      </c>
      <c r="AM325">
        <v>5</v>
      </c>
      <c r="AN325" t="str" cm="1">
        <f t="array" ref="AN325">_xlfn.IFS(
AM325&lt;=5,"0-5",
AM325&lt;=10,"6-10",
AM325&lt;=20,"11-20",
TRUE,"20+")</f>
        <v>0-5</v>
      </c>
      <c r="AO325">
        <v>4</v>
      </c>
      <c r="AP325">
        <v>2</v>
      </c>
      <c r="AQ325" t="str">
        <f>_xlfn.XLOOKUP(AP325,Lookup!Q:Q,Lookup!R:R)</f>
        <v>Good</v>
      </c>
      <c r="AR325">
        <v>3</v>
      </c>
      <c r="AS325" t="str" cm="1">
        <f t="array" ref="AS325">_xlfn.IFS(
AR325 &lt;=1,"New Employee",
AR325 &lt;=3, "Early Career",
AR325 &lt;=7, "Experienced",
TRUE, "Veteran")</f>
        <v>Early Career</v>
      </c>
      <c r="AT325">
        <v>2</v>
      </c>
      <c r="AU325">
        <v>2</v>
      </c>
      <c r="AV325" t="str" cm="1">
        <f t="array" ref="AV325">_xlfn.IFS(
AU325=0,"Recently Promoted",
AU325&lt;=3, "Normal",
TRUE, "Long Time No Promotion")</f>
        <v>Normal</v>
      </c>
      <c r="AW325">
        <v>2</v>
      </c>
      <c r="AX325">
        <f>IF(COUNTIF(L325:$L$1471,L325)&gt;1,1,0)</f>
        <v>0</v>
      </c>
      <c r="BA325">
        <f t="shared" si="45"/>
        <v>0</v>
      </c>
      <c r="BC325">
        <f t="shared" si="46"/>
        <v>0</v>
      </c>
      <c r="BE325">
        <f t="shared" si="40"/>
        <v>0</v>
      </c>
      <c r="BG325">
        <f t="shared" si="41"/>
        <v>0</v>
      </c>
      <c r="BI325">
        <f t="shared" si="42"/>
        <v>0</v>
      </c>
      <c r="BR325" t="str" cm="1">
        <f t="array" ref="BR325">_xlfn.IFS(
A325&lt;=25,"18-25",
A325&lt;=35,"26-35",
A325&lt;=45,"36-45",
A325&lt;=59,"46-59",
TRUE,"60+")</f>
        <v>26-35</v>
      </c>
      <c r="BX325" t="b">
        <f t="shared" si="43"/>
        <v>1</v>
      </c>
      <c r="BY325" t="b">
        <f t="shared" si="44"/>
        <v>1</v>
      </c>
      <c r="BZ325" t="b">
        <f t="shared" si="47"/>
        <v>1</v>
      </c>
      <c r="CA325">
        <f>IF(tblemployee[[#This Row],[Attrition]]="Yes",1,0)</f>
        <v>1</v>
      </c>
      <c r="CB325">
        <f>IF(tblemployee[[#This Row],[OverTime]]="Yes",1,0)</f>
        <v>1</v>
      </c>
    </row>
    <row r="326" spans="1:80" hidden="1">
      <c r="A326">
        <v>30</v>
      </c>
      <c r="B326" t="s">
        <v>43</v>
      </c>
      <c r="C326" t="s">
        <v>36</v>
      </c>
      <c r="D326">
        <v>1275</v>
      </c>
      <c r="E326" t="s">
        <v>45</v>
      </c>
      <c r="F326">
        <v>28</v>
      </c>
      <c r="G326" t="str" cm="1">
        <f t="array" ref="G326">_xlfn.IFS(
F326 &lt;= 10, "Near",
F326 &lt;= 20, "Far",
TRUE, "Very Far")</f>
        <v>Very Far</v>
      </c>
      <c r="H326">
        <v>2</v>
      </c>
      <c r="I326" t="str">
        <f>_xlfn.XLOOKUP(H326,Lookup!C:C,Lookup!D:D)</f>
        <v>College</v>
      </c>
      <c r="J326" t="s">
        <v>51</v>
      </c>
      <c r="K326">
        <v>1</v>
      </c>
      <c r="L326">
        <v>441</v>
      </c>
      <c r="M326">
        <v>4</v>
      </c>
      <c r="N326" t="str">
        <f>_xlfn.XLOOKUP(M326,Lookup!E:E,Lookup!F:F)</f>
        <v>Very High</v>
      </c>
      <c r="O326" t="s">
        <v>39</v>
      </c>
      <c r="P326">
        <v>64</v>
      </c>
      <c r="Q326">
        <v>3</v>
      </c>
      <c r="R326" t="str">
        <f>_xlfn.XLOOKUP(Q326,Lookup!G:G,Lookup!H:H)</f>
        <v>High</v>
      </c>
      <c r="S326">
        <v>2</v>
      </c>
      <c r="T326" s="7" t="str">
        <f>_xlfn.XLOOKUP(S326,Lookup!A:A,Lookup!B:B)</f>
        <v>Junior</v>
      </c>
      <c r="U326" t="s">
        <v>47</v>
      </c>
      <c r="V326">
        <v>4</v>
      </c>
      <c r="W326" t="str">
        <f>_xlfn.XLOOKUP(V326,Lookup!I:I,Lookup!J:J)</f>
        <v>Very High</v>
      </c>
      <c r="X326" t="s">
        <v>48</v>
      </c>
      <c r="Y326">
        <v>5775</v>
      </c>
      <c r="Z326" t="str" cm="1">
        <f t="array" ref="Z326">_xlfn.IFS(Y326&lt;3000,"Low",Y326&lt;7000,"Medium",TRUE,"High")</f>
        <v>Medium</v>
      </c>
      <c r="AA326">
        <v>11934</v>
      </c>
      <c r="AB326">
        <v>1</v>
      </c>
      <c r="AC326" t="s">
        <v>42</v>
      </c>
      <c r="AD326" t="s">
        <v>43</v>
      </c>
      <c r="AE326">
        <v>13</v>
      </c>
      <c r="AF326">
        <v>3</v>
      </c>
      <c r="AG326" t="str">
        <f>_xlfn.XLOOKUP(AF326,Lookup!K:K,Lookup!L:L)</f>
        <v>Meet Expect</v>
      </c>
      <c r="AH326">
        <v>4</v>
      </c>
      <c r="AI326" t="str">
        <f>LOOKUP(AH326,Lookup!M:M,Lookup!N:N)</f>
        <v>Very High</v>
      </c>
      <c r="AJ326">
        <v>80</v>
      </c>
      <c r="AK326">
        <v>2</v>
      </c>
      <c r="AL326" t="str">
        <f>_xlfn.XLOOKUP(AK326,Lookup!O:O,Lookup!P:P)</f>
        <v>Medium</v>
      </c>
      <c r="AM326">
        <v>11</v>
      </c>
      <c r="AN326" t="str" cm="1">
        <f t="array" ref="AN326">_xlfn.IFS(
AM326&lt;=5,"0-5",
AM326&lt;=10,"6-10",
AM326&lt;=20,"11-20",
TRUE,"20+")</f>
        <v>11-20</v>
      </c>
      <c r="AO326">
        <v>2</v>
      </c>
      <c r="AP326">
        <v>3</v>
      </c>
      <c r="AQ326" t="str">
        <f>_xlfn.XLOOKUP(AP326,Lookup!Q:Q,Lookup!R:R)</f>
        <v>Better</v>
      </c>
      <c r="AR326">
        <v>10</v>
      </c>
      <c r="AS326" t="str" cm="1">
        <f t="array" ref="AS326">_xlfn.IFS(
AR326 &lt;=1,"New Employee",
AR326 &lt;=3, "Early Career",
AR326 &lt;=7, "Experienced",
TRUE, "Veteran")</f>
        <v>Veteran</v>
      </c>
      <c r="AT326">
        <v>8</v>
      </c>
      <c r="AU326">
        <v>1</v>
      </c>
      <c r="AV326" t="str" cm="1">
        <f t="array" ref="AV326">_xlfn.IFS(
AU326=0,"Recently Promoted",
AU326&lt;=3, "Normal",
TRUE, "Long Time No Promotion")</f>
        <v>Normal</v>
      </c>
      <c r="AW326">
        <v>9</v>
      </c>
      <c r="AX326">
        <f>IF(COUNTIF(L326:$L$1471,L326)&gt;1,1,0)</f>
        <v>0</v>
      </c>
      <c r="BA326">
        <f t="shared" si="45"/>
        <v>0</v>
      </c>
      <c r="BC326">
        <f t="shared" si="46"/>
        <v>0</v>
      </c>
      <c r="BE326">
        <f t="shared" si="40"/>
        <v>0</v>
      </c>
      <c r="BG326">
        <f t="shared" si="41"/>
        <v>0</v>
      </c>
      <c r="BI326">
        <f t="shared" si="42"/>
        <v>0</v>
      </c>
      <c r="BR326" t="str" cm="1">
        <f t="array" ref="BR326">_xlfn.IFS(
A326&lt;=25,"18-25",
A326&lt;=35,"26-35",
A326&lt;=45,"36-45",
A326&lt;=59,"46-59",
TRUE,"60+")</f>
        <v>26-35</v>
      </c>
      <c r="BX326" t="b">
        <f t="shared" si="43"/>
        <v>1</v>
      </c>
      <c r="BY326" t="b">
        <f t="shared" si="44"/>
        <v>1</v>
      </c>
      <c r="BZ326" t="b">
        <f t="shared" si="47"/>
        <v>1</v>
      </c>
      <c r="CA326">
        <f>IF(tblemployee[[#This Row],[Attrition]]="Yes",1,0)</f>
        <v>0</v>
      </c>
      <c r="CB326">
        <f>IF(tblemployee[[#This Row],[OverTime]]="Yes",1,0)</f>
        <v>0</v>
      </c>
    </row>
    <row r="327" spans="1:80" hidden="1">
      <c r="A327">
        <v>31</v>
      </c>
      <c r="B327" t="s">
        <v>43</v>
      </c>
      <c r="C327" t="s">
        <v>44</v>
      </c>
      <c r="D327">
        <v>798</v>
      </c>
      <c r="E327" t="s">
        <v>45</v>
      </c>
      <c r="F327">
        <v>7</v>
      </c>
      <c r="G327" t="str" cm="1">
        <f t="array" ref="G327">_xlfn.IFS(
F327 &lt;= 10, "Near",
F327 &lt;= 20, "Far",
TRUE, "Very Far")</f>
        <v>Near</v>
      </c>
      <c r="H327">
        <v>2</v>
      </c>
      <c r="I327" t="str">
        <f>_xlfn.XLOOKUP(H327,Lookup!C:C,Lookup!D:D)</f>
        <v>College</v>
      </c>
      <c r="J327" t="s">
        <v>38</v>
      </c>
      <c r="K327">
        <v>1</v>
      </c>
      <c r="L327">
        <v>442</v>
      </c>
      <c r="M327">
        <v>3</v>
      </c>
      <c r="N327" t="str">
        <f>_xlfn.XLOOKUP(M327,Lookup!E:E,Lookup!F:F)</f>
        <v>High</v>
      </c>
      <c r="O327" t="s">
        <v>39</v>
      </c>
      <c r="P327">
        <v>48</v>
      </c>
      <c r="Q327">
        <v>2</v>
      </c>
      <c r="R327" t="str">
        <f>_xlfn.XLOOKUP(Q327,Lookup!G:G,Lookup!H:H)</f>
        <v>Medium</v>
      </c>
      <c r="S327">
        <v>3</v>
      </c>
      <c r="T327" s="7" t="str">
        <f>_xlfn.XLOOKUP(S327,Lookup!A:A,Lookup!B:B)</f>
        <v>Senior</v>
      </c>
      <c r="U327" t="s">
        <v>53</v>
      </c>
      <c r="V327">
        <v>3</v>
      </c>
      <c r="W327" t="str">
        <f>_xlfn.XLOOKUP(V327,Lookup!I:I,Lookup!J:J)</f>
        <v>High</v>
      </c>
      <c r="X327" t="s">
        <v>48</v>
      </c>
      <c r="Y327">
        <v>8943</v>
      </c>
      <c r="Z327" t="str" cm="1">
        <f t="array" ref="Z327">_xlfn.IFS(Y327&lt;3000,"Low",Y327&lt;7000,"Medium",TRUE,"High")</f>
        <v>High</v>
      </c>
      <c r="AA327">
        <v>14034</v>
      </c>
      <c r="AB327">
        <v>1</v>
      </c>
      <c r="AC327" t="s">
        <v>42</v>
      </c>
      <c r="AD327" t="s">
        <v>43</v>
      </c>
      <c r="AE327">
        <v>24</v>
      </c>
      <c r="AF327">
        <v>4</v>
      </c>
      <c r="AG327" t="str">
        <f>_xlfn.XLOOKUP(AF327,Lookup!K:K,Lookup!L:L)</f>
        <v>Exceed Expect</v>
      </c>
      <c r="AH327">
        <v>1</v>
      </c>
      <c r="AI327" t="str">
        <f>LOOKUP(AH327,Lookup!M:M,Lookup!N:N)</f>
        <v>Low</v>
      </c>
      <c r="AJ327">
        <v>80</v>
      </c>
      <c r="AK327">
        <v>1</v>
      </c>
      <c r="AL327" t="str">
        <f>_xlfn.XLOOKUP(AK327,Lookup!O:O,Lookup!P:P)</f>
        <v>Basic</v>
      </c>
      <c r="AM327">
        <v>10</v>
      </c>
      <c r="AN327" t="str" cm="1">
        <f t="array" ref="AN327">_xlfn.IFS(
AM327&lt;=5,"0-5",
AM327&lt;=10,"6-10",
AM327&lt;=20,"11-20",
TRUE,"20+")</f>
        <v>6-10</v>
      </c>
      <c r="AO327">
        <v>2</v>
      </c>
      <c r="AP327">
        <v>3</v>
      </c>
      <c r="AQ327" t="str">
        <f>_xlfn.XLOOKUP(AP327,Lookup!Q:Q,Lookup!R:R)</f>
        <v>Better</v>
      </c>
      <c r="AR327">
        <v>10</v>
      </c>
      <c r="AS327" t="str" cm="1">
        <f t="array" ref="AS327">_xlfn.IFS(
AR327 &lt;=1,"New Employee",
AR327 &lt;=3, "Early Career",
AR327 &lt;=7, "Experienced",
TRUE, "Veteran")</f>
        <v>Veteran</v>
      </c>
      <c r="AT327">
        <v>9</v>
      </c>
      <c r="AU327">
        <v>8</v>
      </c>
      <c r="AV327" t="str" cm="1">
        <f t="array" ref="AV327">_xlfn.IFS(
AU327=0,"Recently Promoted",
AU327&lt;=3, "Normal",
TRUE, "Long Time No Promotion")</f>
        <v>Long Time No Promotion</v>
      </c>
      <c r="AW327">
        <v>9</v>
      </c>
      <c r="AX327">
        <f>IF(COUNTIF(L327:$L$1471,L327)&gt;1,1,0)</f>
        <v>0</v>
      </c>
      <c r="BA327">
        <f t="shared" si="45"/>
        <v>0</v>
      </c>
      <c r="BC327">
        <f t="shared" si="46"/>
        <v>0</v>
      </c>
      <c r="BE327">
        <f t="shared" si="40"/>
        <v>0</v>
      </c>
      <c r="BG327">
        <f t="shared" si="41"/>
        <v>0</v>
      </c>
      <c r="BI327">
        <f t="shared" si="42"/>
        <v>0</v>
      </c>
      <c r="BR327" t="str" cm="1">
        <f t="array" ref="BR327">_xlfn.IFS(
A327&lt;=25,"18-25",
A327&lt;=35,"26-35",
A327&lt;=45,"36-45",
A327&lt;=59,"46-59",
TRUE,"60+")</f>
        <v>26-35</v>
      </c>
      <c r="BX327" t="b">
        <f t="shared" si="43"/>
        <v>1</v>
      </c>
      <c r="BY327" t="b">
        <f t="shared" si="44"/>
        <v>1</v>
      </c>
      <c r="BZ327" t="b">
        <f t="shared" si="47"/>
        <v>1</v>
      </c>
      <c r="CA327">
        <f>IF(tblemployee[[#This Row],[Attrition]]="Yes",1,0)</f>
        <v>0</v>
      </c>
      <c r="CB327">
        <f>IF(tblemployee[[#This Row],[OverTime]]="Yes",1,0)</f>
        <v>0</v>
      </c>
    </row>
    <row r="328" spans="1:80" hidden="1">
      <c r="A328">
        <v>39</v>
      </c>
      <c r="B328" t="s">
        <v>43</v>
      </c>
      <c r="C328" t="s">
        <v>44</v>
      </c>
      <c r="D328">
        <v>672</v>
      </c>
      <c r="E328" t="s">
        <v>45</v>
      </c>
      <c r="F328">
        <v>7</v>
      </c>
      <c r="G328" t="str" cm="1">
        <f t="array" ref="G328">_xlfn.IFS(
F328 &lt;= 10, "Near",
F328 &lt;= 20, "Far",
TRUE, "Very Far")</f>
        <v>Near</v>
      </c>
      <c r="H328">
        <v>2</v>
      </c>
      <c r="I328" t="str">
        <f>_xlfn.XLOOKUP(H328,Lookup!C:C,Lookup!D:D)</f>
        <v>College</v>
      </c>
      <c r="J328" t="s">
        <v>51</v>
      </c>
      <c r="K328">
        <v>1</v>
      </c>
      <c r="L328">
        <v>444</v>
      </c>
      <c r="M328">
        <v>3</v>
      </c>
      <c r="N328" t="str">
        <f>_xlfn.XLOOKUP(M328,Lookup!E:E,Lookup!F:F)</f>
        <v>High</v>
      </c>
      <c r="O328" t="s">
        <v>46</v>
      </c>
      <c r="P328">
        <v>54</v>
      </c>
      <c r="Q328">
        <v>2</v>
      </c>
      <c r="R328" t="str">
        <f>_xlfn.XLOOKUP(Q328,Lookup!G:G,Lookup!H:H)</f>
        <v>Medium</v>
      </c>
      <c r="S328">
        <v>5</v>
      </c>
      <c r="T328" s="7" t="str">
        <f>_xlfn.XLOOKUP(S328,Lookup!A:A,Lookup!B:B)</f>
        <v>Director</v>
      </c>
      <c r="U328" t="s">
        <v>56</v>
      </c>
      <c r="V328">
        <v>4</v>
      </c>
      <c r="W328" t="str">
        <f>_xlfn.XLOOKUP(V328,Lookup!I:I,Lookup!J:J)</f>
        <v>Very High</v>
      </c>
      <c r="X328" t="s">
        <v>48</v>
      </c>
      <c r="Y328">
        <v>19272</v>
      </c>
      <c r="Z328" t="str" cm="1">
        <f t="array" ref="Z328">_xlfn.IFS(Y328&lt;3000,"Low",Y328&lt;7000,"Medium",TRUE,"High")</f>
        <v>High</v>
      </c>
      <c r="AA328">
        <v>21141</v>
      </c>
      <c r="AB328">
        <v>1</v>
      </c>
      <c r="AC328" t="s">
        <v>42</v>
      </c>
      <c r="AD328" t="s">
        <v>43</v>
      </c>
      <c r="AE328">
        <v>15</v>
      </c>
      <c r="AF328">
        <v>3</v>
      </c>
      <c r="AG328" t="str">
        <f>_xlfn.XLOOKUP(AF328,Lookup!K:K,Lookup!L:L)</f>
        <v>Meet Expect</v>
      </c>
      <c r="AH328">
        <v>1</v>
      </c>
      <c r="AI328" t="str">
        <f>LOOKUP(AH328,Lookup!M:M,Lookup!N:N)</f>
        <v>Low</v>
      </c>
      <c r="AJ328">
        <v>80</v>
      </c>
      <c r="AK328">
        <v>1</v>
      </c>
      <c r="AL328" t="str">
        <f>_xlfn.XLOOKUP(AK328,Lookup!O:O,Lookup!P:P)</f>
        <v>Basic</v>
      </c>
      <c r="AM328">
        <v>21</v>
      </c>
      <c r="AN328" t="str" cm="1">
        <f t="array" ref="AN328">_xlfn.IFS(
AM328&lt;=5,"0-5",
AM328&lt;=10,"6-10",
AM328&lt;=20,"11-20",
TRUE,"20+")</f>
        <v>20+</v>
      </c>
      <c r="AO328">
        <v>2</v>
      </c>
      <c r="AP328">
        <v>3</v>
      </c>
      <c r="AQ328" t="str">
        <f>_xlfn.XLOOKUP(AP328,Lookup!Q:Q,Lookup!R:R)</f>
        <v>Better</v>
      </c>
      <c r="AR328">
        <v>21</v>
      </c>
      <c r="AS328" t="str" cm="1">
        <f t="array" ref="AS328">_xlfn.IFS(
AR328 &lt;=1,"New Employee",
AR328 &lt;=3, "Early Career",
AR328 &lt;=7, "Experienced",
TRUE, "Veteran")</f>
        <v>Veteran</v>
      </c>
      <c r="AT328">
        <v>9</v>
      </c>
      <c r="AU328">
        <v>13</v>
      </c>
      <c r="AV328" t="str" cm="1">
        <f t="array" ref="AV328">_xlfn.IFS(
AU328=0,"Recently Promoted",
AU328&lt;=3, "Normal",
TRUE, "Long Time No Promotion")</f>
        <v>Long Time No Promotion</v>
      </c>
      <c r="AW328">
        <v>3</v>
      </c>
      <c r="AX328">
        <f>IF(COUNTIF(L328:$L$1471,L328)&gt;1,1,0)</f>
        <v>0</v>
      </c>
      <c r="BA328">
        <f t="shared" si="45"/>
        <v>0</v>
      </c>
      <c r="BC328">
        <f t="shared" si="46"/>
        <v>0</v>
      </c>
      <c r="BE328">
        <f t="shared" si="40"/>
        <v>0</v>
      </c>
      <c r="BG328">
        <f t="shared" si="41"/>
        <v>0</v>
      </c>
      <c r="BI328">
        <f t="shared" si="42"/>
        <v>0</v>
      </c>
      <c r="BR328" t="str" cm="1">
        <f t="array" ref="BR328">_xlfn.IFS(
A328&lt;=25,"18-25",
A328&lt;=35,"26-35",
A328&lt;=45,"36-45",
A328&lt;=59,"46-59",
TRUE,"60+")</f>
        <v>36-45</v>
      </c>
      <c r="BX328" t="b">
        <f t="shared" si="43"/>
        <v>1</v>
      </c>
      <c r="BY328" t="b">
        <f t="shared" si="44"/>
        <v>1</v>
      </c>
      <c r="BZ328" t="b">
        <f t="shared" si="47"/>
        <v>1</v>
      </c>
      <c r="CA328">
        <f>IF(tblemployee[[#This Row],[Attrition]]="Yes",1,0)</f>
        <v>0</v>
      </c>
      <c r="CB328">
        <f>IF(tblemployee[[#This Row],[OverTime]]="Yes",1,0)</f>
        <v>0</v>
      </c>
    </row>
    <row r="329" spans="1:80" hidden="1">
      <c r="A329">
        <v>39</v>
      </c>
      <c r="B329" t="s">
        <v>35</v>
      </c>
      <c r="C329" t="s">
        <v>36</v>
      </c>
      <c r="D329">
        <v>1162</v>
      </c>
      <c r="E329" t="s">
        <v>37</v>
      </c>
      <c r="F329">
        <v>3</v>
      </c>
      <c r="G329" t="str" cm="1">
        <f t="array" ref="G329">_xlfn.IFS(
F329 &lt;= 10, "Near",
F329 &lt;= 20, "Far",
TRUE, "Very Far")</f>
        <v>Near</v>
      </c>
      <c r="H329">
        <v>2</v>
      </c>
      <c r="I329" t="str">
        <f>_xlfn.XLOOKUP(H329,Lookup!C:C,Lookup!D:D)</f>
        <v>College</v>
      </c>
      <c r="J329" t="s">
        <v>51</v>
      </c>
      <c r="K329">
        <v>1</v>
      </c>
      <c r="L329">
        <v>445</v>
      </c>
      <c r="M329">
        <v>4</v>
      </c>
      <c r="N329" t="str">
        <f>_xlfn.XLOOKUP(M329,Lookup!E:E,Lookup!F:F)</f>
        <v>Very High</v>
      </c>
      <c r="O329" t="s">
        <v>39</v>
      </c>
      <c r="P329">
        <v>41</v>
      </c>
      <c r="Q329">
        <v>3</v>
      </c>
      <c r="R329" t="str">
        <f>_xlfn.XLOOKUP(Q329,Lookup!G:G,Lookup!H:H)</f>
        <v>High</v>
      </c>
      <c r="S329">
        <v>2</v>
      </c>
      <c r="T329" s="7" t="str">
        <f>_xlfn.XLOOKUP(S329,Lookup!A:A,Lookup!B:B)</f>
        <v>Junior</v>
      </c>
      <c r="U329" t="s">
        <v>40</v>
      </c>
      <c r="V329">
        <v>3</v>
      </c>
      <c r="W329" t="str">
        <f>_xlfn.XLOOKUP(V329,Lookup!I:I,Lookup!J:J)</f>
        <v>High</v>
      </c>
      <c r="X329" t="s">
        <v>48</v>
      </c>
      <c r="Y329">
        <v>5238</v>
      </c>
      <c r="Z329" t="str" cm="1">
        <f t="array" ref="Z329">_xlfn.IFS(Y329&lt;3000,"Low",Y329&lt;7000,"Medium",TRUE,"High")</f>
        <v>Medium</v>
      </c>
      <c r="AA329">
        <v>17778</v>
      </c>
      <c r="AB329">
        <v>4</v>
      </c>
      <c r="AC329" t="s">
        <v>42</v>
      </c>
      <c r="AD329" t="s">
        <v>35</v>
      </c>
      <c r="AE329">
        <v>18</v>
      </c>
      <c r="AF329">
        <v>3</v>
      </c>
      <c r="AG329" t="str">
        <f>_xlfn.XLOOKUP(AF329,Lookup!K:K,Lookup!L:L)</f>
        <v>Meet Expect</v>
      </c>
      <c r="AH329">
        <v>1</v>
      </c>
      <c r="AI329" t="str">
        <f>LOOKUP(AH329,Lookup!M:M,Lookup!N:N)</f>
        <v>Low</v>
      </c>
      <c r="AJ329">
        <v>80</v>
      </c>
      <c r="AK329">
        <v>0</v>
      </c>
      <c r="AL329" t="str">
        <f>_xlfn.XLOOKUP(AK329,Lookup!O:O,Lookup!P:P)</f>
        <v>None</v>
      </c>
      <c r="AM329">
        <v>12</v>
      </c>
      <c r="AN329" t="str" cm="1">
        <f t="array" ref="AN329">_xlfn.IFS(
AM329&lt;=5,"0-5",
AM329&lt;=10,"6-10",
AM329&lt;=20,"11-20",
TRUE,"20+")</f>
        <v>11-20</v>
      </c>
      <c r="AO329">
        <v>3</v>
      </c>
      <c r="AP329">
        <v>2</v>
      </c>
      <c r="AQ329" t="str">
        <f>_xlfn.XLOOKUP(AP329,Lookup!Q:Q,Lookup!R:R)</f>
        <v>Good</v>
      </c>
      <c r="AR329">
        <v>1</v>
      </c>
      <c r="AS329" t="str" cm="1">
        <f t="array" ref="AS329">_xlfn.IFS(
AR329 &lt;=1,"New Employee",
AR329 &lt;=3, "Early Career",
AR329 &lt;=7, "Experienced",
TRUE, "Veteran")</f>
        <v>New Employee</v>
      </c>
      <c r="AT329">
        <v>0</v>
      </c>
      <c r="AU329">
        <v>0</v>
      </c>
      <c r="AV329" t="str" cm="1">
        <f t="array" ref="AV329">_xlfn.IFS(
AU329=0,"Recently Promoted",
AU329&lt;=3, "Normal",
TRUE, "Long Time No Promotion")</f>
        <v>Recently Promoted</v>
      </c>
      <c r="AW329">
        <v>0</v>
      </c>
      <c r="AX329">
        <f>IF(COUNTIF(L329:$L$1471,L329)&gt;1,1,0)</f>
        <v>0</v>
      </c>
      <c r="BA329">
        <f t="shared" si="45"/>
        <v>0</v>
      </c>
      <c r="BC329">
        <f t="shared" si="46"/>
        <v>0</v>
      </c>
      <c r="BE329">
        <f t="shared" si="40"/>
        <v>0</v>
      </c>
      <c r="BG329">
        <f t="shared" si="41"/>
        <v>0</v>
      </c>
      <c r="BI329">
        <f t="shared" si="42"/>
        <v>0</v>
      </c>
      <c r="BR329" t="str" cm="1">
        <f t="array" ref="BR329">_xlfn.IFS(
A329&lt;=25,"18-25",
A329&lt;=35,"26-35",
A329&lt;=45,"36-45",
A329&lt;=59,"46-59",
TRUE,"60+")</f>
        <v>36-45</v>
      </c>
      <c r="BX329" t="b">
        <f t="shared" si="43"/>
        <v>1</v>
      </c>
      <c r="BY329" t="b">
        <f t="shared" si="44"/>
        <v>1</v>
      </c>
      <c r="BZ329" t="b">
        <f t="shared" si="47"/>
        <v>1</v>
      </c>
      <c r="CA329">
        <f>IF(tblemployee[[#This Row],[Attrition]]="Yes",1,0)</f>
        <v>1</v>
      </c>
      <c r="CB329">
        <f>IF(tblemployee[[#This Row],[OverTime]]="Yes",1,0)</f>
        <v>1</v>
      </c>
    </row>
    <row r="330" spans="1:80" hidden="1">
      <c r="A330">
        <v>33</v>
      </c>
      <c r="B330" t="s">
        <v>43</v>
      </c>
      <c r="C330" t="s">
        <v>44</v>
      </c>
      <c r="D330">
        <v>508</v>
      </c>
      <c r="E330" t="s">
        <v>37</v>
      </c>
      <c r="F330">
        <v>10</v>
      </c>
      <c r="G330" t="str" cm="1">
        <f t="array" ref="G330">_xlfn.IFS(
F330 &lt;= 10, "Near",
F330 &lt;= 20, "Far",
TRUE, "Very Far")</f>
        <v>Near</v>
      </c>
      <c r="H330">
        <v>3</v>
      </c>
      <c r="I330" t="str">
        <f>_xlfn.XLOOKUP(H330,Lookup!C:C,Lookup!D:D)</f>
        <v>Bachelor</v>
      </c>
      <c r="J330" t="s">
        <v>59</v>
      </c>
      <c r="K330">
        <v>1</v>
      </c>
      <c r="L330">
        <v>446</v>
      </c>
      <c r="M330">
        <v>2</v>
      </c>
      <c r="N330" t="str">
        <f>_xlfn.XLOOKUP(M330,Lookup!E:E,Lookup!F:F)</f>
        <v>Medium</v>
      </c>
      <c r="O330" t="s">
        <v>46</v>
      </c>
      <c r="P330">
        <v>46</v>
      </c>
      <c r="Q330">
        <v>2</v>
      </c>
      <c r="R330" t="str">
        <f>_xlfn.XLOOKUP(Q330,Lookup!G:G,Lookup!H:H)</f>
        <v>Medium</v>
      </c>
      <c r="S330">
        <v>2</v>
      </c>
      <c r="T330" s="7" t="str">
        <f>_xlfn.XLOOKUP(S330,Lookup!A:A,Lookup!B:B)</f>
        <v>Junior</v>
      </c>
      <c r="U330" t="s">
        <v>40</v>
      </c>
      <c r="V330">
        <v>4</v>
      </c>
      <c r="W330" t="str">
        <f>_xlfn.XLOOKUP(V330,Lookup!I:I,Lookup!J:J)</f>
        <v>Very High</v>
      </c>
      <c r="X330" t="s">
        <v>41</v>
      </c>
      <c r="Y330">
        <v>4682</v>
      </c>
      <c r="Z330" t="str" cm="1">
        <f t="array" ref="Z330">_xlfn.IFS(Y330&lt;3000,"Low",Y330&lt;7000,"Medium",TRUE,"High")</f>
        <v>Medium</v>
      </c>
      <c r="AA330">
        <v>4317</v>
      </c>
      <c r="AB330">
        <v>3</v>
      </c>
      <c r="AC330" t="s">
        <v>42</v>
      </c>
      <c r="AD330" t="s">
        <v>43</v>
      </c>
      <c r="AE330">
        <v>14</v>
      </c>
      <c r="AF330">
        <v>3</v>
      </c>
      <c r="AG330" t="str">
        <f>_xlfn.XLOOKUP(AF330,Lookup!K:K,Lookup!L:L)</f>
        <v>Meet Expect</v>
      </c>
      <c r="AH330">
        <v>3</v>
      </c>
      <c r="AI330" t="str">
        <f>LOOKUP(AH330,Lookup!M:M,Lookup!N:N)</f>
        <v>High</v>
      </c>
      <c r="AJ330">
        <v>80</v>
      </c>
      <c r="AK330">
        <v>0</v>
      </c>
      <c r="AL330" t="str">
        <f>_xlfn.XLOOKUP(AK330,Lookup!O:O,Lookup!P:P)</f>
        <v>None</v>
      </c>
      <c r="AM330">
        <v>9</v>
      </c>
      <c r="AN330" t="str" cm="1">
        <f t="array" ref="AN330">_xlfn.IFS(
AM330&lt;=5,"0-5",
AM330&lt;=10,"6-10",
AM330&lt;=20,"11-20",
TRUE,"20+")</f>
        <v>6-10</v>
      </c>
      <c r="AO330">
        <v>6</v>
      </c>
      <c r="AP330">
        <v>2</v>
      </c>
      <c r="AQ330" t="str">
        <f>_xlfn.XLOOKUP(AP330,Lookup!Q:Q,Lookup!R:R)</f>
        <v>Good</v>
      </c>
      <c r="AR330">
        <v>7</v>
      </c>
      <c r="AS330" t="str" cm="1">
        <f t="array" ref="AS330">_xlfn.IFS(
AR330 &lt;=1,"New Employee",
AR330 &lt;=3, "Early Career",
AR330 &lt;=7, "Experienced",
TRUE, "Veteran")</f>
        <v>Experienced</v>
      </c>
      <c r="AT330">
        <v>7</v>
      </c>
      <c r="AU330">
        <v>0</v>
      </c>
      <c r="AV330" t="str" cm="1">
        <f t="array" ref="AV330">_xlfn.IFS(
AU330=0,"Recently Promoted",
AU330&lt;=3, "Normal",
TRUE, "Long Time No Promotion")</f>
        <v>Recently Promoted</v>
      </c>
      <c r="AW330">
        <v>1</v>
      </c>
      <c r="AX330">
        <f>IF(COUNTIF(L330:$L$1471,L330)&gt;1,1,0)</f>
        <v>0</v>
      </c>
      <c r="BA330">
        <f t="shared" si="45"/>
        <v>0</v>
      </c>
      <c r="BC330">
        <f t="shared" si="46"/>
        <v>0</v>
      </c>
      <c r="BE330">
        <f t="shared" si="40"/>
        <v>0</v>
      </c>
      <c r="BG330">
        <f t="shared" si="41"/>
        <v>0</v>
      </c>
      <c r="BI330">
        <f t="shared" si="42"/>
        <v>0</v>
      </c>
      <c r="BR330" t="str" cm="1">
        <f t="array" ref="BR330">_xlfn.IFS(
A330&lt;=25,"18-25",
A330&lt;=35,"26-35",
A330&lt;=45,"36-45",
A330&lt;=59,"46-59",
TRUE,"60+")</f>
        <v>26-35</v>
      </c>
      <c r="BX330" t="b">
        <f t="shared" si="43"/>
        <v>1</v>
      </c>
      <c r="BY330" t="b">
        <f t="shared" si="44"/>
        <v>1</v>
      </c>
      <c r="BZ330" t="b">
        <f t="shared" si="47"/>
        <v>1</v>
      </c>
      <c r="CA330">
        <f>IF(tblemployee[[#This Row],[Attrition]]="Yes",1,0)</f>
        <v>0</v>
      </c>
      <c r="CB330">
        <f>IF(tblemployee[[#This Row],[OverTime]]="Yes",1,0)</f>
        <v>0</v>
      </c>
    </row>
    <row r="331" spans="1:80" hidden="1">
      <c r="A331">
        <v>47</v>
      </c>
      <c r="B331" t="s">
        <v>43</v>
      </c>
      <c r="C331" t="s">
        <v>36</v>
      </c>
      <c r="D331">
        <v>1482</v>
      </c>
      <c r="E331" t="s">
        <v>45</v>
      </c>
      <c r="F331">
        <v>5</v>
      </c>
      <c r="G331" t="str" cm="1">
        <f t="array" ref="G331">_xlfn.IFS(
F331 &lt;= 10, "Near",
F331 &lt;= 20, "Far",
TRUE, "Very Far")</f>
        <v>Near</v>
      </c>
      <c r="H331">
        <v>5</v>
      </c>
      <c r="I331" t="str">
        <f>_xlfn.XLOOKUP(H331,Lookup!C:C,Lookup!D:D)</f>
        <v>Doctor</v>
      </c>
      <c r="J331" t="s">
        <v>38</v>
      </c>
      <c r="K331">
        <v>1</v>
      </c>
      <c r="L331">
        <v>447</v>
      </c>
      <c r="M331">
        <v>4</v>
      </c>
      <c r="N331" t="str">
        <f>_xlfn.XLOOKUP(M331,Lookup!E:E,Lookup!F:F)</f>
        <v>Very High</v>
      </c>
      <c r="O331" t="s">
        <v>46</v>
      </c>
      <c r="P331">
        <v>42</v>
      </c>
      <c r="Q331">
        <v>3</v>
      </c>
      <c r="R331" t="str">
        <f>_xlfn.XLOOKUP(Q331,Lookup!G:G,Lookup!H:H)</f>
        <v>High</v>
      </c>
      <c r="S331">
        <v>5</v>
      </c>
      <c r="T331" s="7" t="str">
        <f>_xlfn.XLOOKUP(S331,Lookup!A:A,Lookup!B:B)</f>
        <v>Director</v>
      </c>
      <c r="U331" t="s">
        <v>58</v>
      </c>
      <c r="V331">
        <v>3</v>
      </c>
      <c r="W331" t="str">
        <f>_xlfn.XLOOKUP(V331,Lookup!I:I,Lookup!J:J)</f>
        <v>High</v>
      </c>
      <c r="X331" t="s">
        <v>48</v>
      </c>
      <c r="Y331">
        <v>18300</v>
      </c>
      <c r="Z331" t="str" cm="1">
        <f t="array" ref="Z331">_xlfn.IFS(Y331&lt;3000,"Low",Y331&lt;7000,"Medium",TRUE,"High")</f>
        <v>High</v>
      </c>
      <c r="AA331">
        <v>16375</v>
      </c>
      <c r="AB331">
        <v>4</v>
      </c>
      <c r="AC331" t="s">
        <v>42</v>
      </c>
      <c r="AD331" t="s">
        <v>43</v>
      </c>
      <c r="AE331">
        <v>11</v>
      </c>
      <c r="AF331">
        <v>3</v>
      </c>
      <c r="AG331" t="str">
        <f>_xlfn.XLOOKUP(AF331,Lookup!K:K,Lookup!L:L)</f>
        <v>Meet Expect</v>
      </c>
      <c r="AH331">
        <v>2</v>
      </c>
      <c r="AI331" t="str">
        <f>LOOKUP(AH331,Lookup!M:M,Lookup!N:N)</f>
        <v>Medium</v>
      </c>
      <c r="AJ331">
        <v>80</v>
      </c>
      <c r="AK331">
        <v>1</v>
      </c>
      <c r="AL331" t="str">
        <f>_xlfn.XLOOKUP(AK331,Lookup!O:O,Lookup!P:P)</f>
        <v>Basic</v>
      </c>
      <c r="AM331">
        <v>21</v>
      </c>
      <c r="AN331" t="str" cm="1">
        <f t="array" ref="AN331">_xlfn.IFS(
AM331&lt;=5,"0-5",
AM331&lt;=10,"6-10",
AM331&lt;=20,"11-20",
TRUE,"20+")</f>
        <v>20+</v>
      </c>
      <c r="AO331">
        <v>2</v>
      </c>
      <c r="AP331">
        <v>3</v>
      </c>
      <c r="AQ331" t="str">
        <f>_xlfn.XLOOKUP(AP331,Lookup!Q:Q,Lookup!R:R)</f>
        <v>Better</v>
      </c>
      <c r="AR331">
        <v>3</v>
      </c>
      <c r="AS331" t="str" cm="1">
        <f t="array" ref="AS331">_xlfn.IFS(
AR331 &lt;=1,"New Employee",
AR331 &lt;=3, "Early Career",
AR331 &lt;=7, "Experienced",
TRUE, "Veteran")</f>
        <v>Early Career</v>
      </c>
      <c r="AT331">
        <v>2</v>
      </c>
      <c r="AU331">
        <v>1</v>
      </c>
      <c r="AV331" t="str" cm="1">
        <f t="array" ref="AV331">_xlfn.IFS(
AU331=0,"Recently Promoted",
AU331&lt;=3, "Normal",
TRUE, "Long Time No Promotion")</f>
        <v>Normal</v>
      </c>
      <c r="AW331">
        <v>1</v>
      </c>
      <c r="AX331">
        <f>IF(COUNTIF(L331:$L$1471,L331)&gt;1,1,0)</f>
        <v>0</v>
      </c>
      <c r="BA331">
        <f t="shared" si="45"/>
        <v>0</v>
      </c>
      <c r="BC331">
        <f t="shared" si="46"/>
        <v>0</v>
      </c>
      <c r="BE331">
        <f t="shared" si="40"/>
        <v>0</v>
      </c>
      <c r="BG331">
        <f t="shared" si="41"/>
        <v>0</v>
      </c>
      <c r="BI331">
        <f t="shared" si="42"/>
        <v>0</v>
      </c>
      <c r="BR331" t="str" cm="1">
        <f t="array" ref="BR331">_xlfn.IFS(
A331&lt;=25,"18-25",
A331&lt;=35,"26-35",
A331&lt;=45,"36-45",
A331&lt;=59,"46-59",
TRUE,"60+")</f>
        <v>46-59</v>
      </c>
      <c r="BX331" t="b">
        <f t="shared" si="43"/>
        <v>1</v>
      </c>
      <c r="BY331" t="b">
        <f t="shared" si="44"/>
        <v>1</v>
      </c>
      <c r="BZ331" t="b">
        <f t="shared" si="47"/>
        <v>1</v>
      </c>
      <c r="CA331">
        <f>IF(tblemployee[[#This Row],[Attrition]]="Yes",1,0)</f>
        <v>0</v>
      </c>
      <c r="CB331">
        <f>IF(tblemployee[[#This Row],[OverTime]]="Yes",1,0)</f>
        <v>0</v>
      </c>
    </row>
    <row r="332" spans="1:80" hidden="1">
      <c r="A332">
        <v>43</v>
      </c>
      <c r="B332" t="s">
        <v>43</v>
      </c>
      <c r="C332" t="s">
        <v>44</v>
      </c>
      <c r="D332">
        <v>559</v>
      </c>
      <c r="E332" t="s">
        <v>45</v>
      </c>
      <c r="F332">
        <v>10</v>
      </c>
      <c r="G332" t="str" cm="1">
        <f t="array" ref="G332">_xlfn.IFS(
F332 &lt;= 10, "Near",
F332 &lt;= 20, "Far",
TRUE, "Very Far")</f>
        <v>Near</v>
      </c>
      <c r="H332">
        <v>4</v>
      </c>
      <c r="I332" t="str">
        <f>_xlfn.XLOOKUP(H332,Lookup!C:C,Lookup!D:D)</f>
        <v>Master</v>
      </c>
      <c r="J332" t="s">
        <v>38</v>
      </c>
      <c r="K332">
        <v>1</v>
      </c>
      <c r="L332">
        <v>448</v>
      </c>
      <c r="M332">
        <v>3</v>
      </c>
      <c r="N332" t="str">
        <f>_xlfn.XLOOKUP(M332,Lookup!E:E,Lookup!F:F)</f>
        <v>High</v>
      </c>
      <c r="O332" t="s">
        <v>39</v>
      </c>
      <c r="P332">
        <v>82</v>
      </c>
      <c r="Q332">
        <v>2</v>
      </c>
      <c r="R332" t="str">
        <f>_xlfn.XLOOKUP(Q332,Lookup!G:G,Lookup!H:H)</f>
        <v>Medium</v>
      </c>
      <c r="S332">
        <v>2</v>
      </c>
      <c r="T332" s="7" t="str">
        <f>_xlfn.XLOOKUP(S332,Lookup!A:A,Lookup!B:B)</f>
        <v>Junior</v>
      </c>
      <c r="U332" t="s">
        <v>50</v>
      </c>
      <c r="V332">
        <v>3</v>
      </c>
      <c r="W332" t="str">
        <f>_xlfn.XLOOKUP(V332,Lookup!I:I,Lookup!J:J)</f>
        <v>High</v>
      </c>
      <c r="X332" t="s">
        <v>52</v>
      </c>
      <c r="Y332">
        <v>5257</v>
      </c>
      <c r="Z332" t="str" cm="1">
        <f t="array" ref="Z332">_xlfn.IFS(Y332&lt;3000,"Low",Y332&lt;7000,"Medium",TRUE,"High")</f>
        <v>Medium</v>
      </c>
      <c r="AA332">
        <v>6227</v>
      </c>
      <c r="AB332">
        <v>1</v>
      </c>
      <c r="AC332" t="s">
        <v>42</v>
      </c>
      <c r="AD332" t="s">
        <v>43</v>
      </c>
      <c r="AE332">
        <v>11</v>
      </c>
      <c r="AF332">
        <v>3</v>
      </c>
      <c r="AG332" t="str">
        <f>_xlfn.XLOOKUP(AF332,Lookup!K:K,Lookup!L:L)</f>
        <v>Meet Expect</v>
      </c>
      <c r="AH332">
        <v>2</v>
      </c>
      <c r="AI332" t="str">
        <f>LOOKUP(AH332,Lookup!M:M,Lookup!N:N)</f>
        <v>Medium</v>
      </c>
      <c r="AJ332">
        <v>80</v>
      </c>
      <c r="AK332">
        <v>1</v>
      </c>
      <c r="AL332" t="str">
        <f>_xlfn.XLOOKUP(AK332,Lookup!O:O,Lookup!P:P)</f>
        <v>Basic</v>
      </c>
      <c r="AM332">
        <v>9</v>
      </c>
      <c r="AN332" t="str" cm="1">
        <f t="array" ref="AN332">_xlfn.IFS(
AM332&lt;=5,"0-5",
AM332&lt;=10,"6-10",
AM332&lt;=20,"11-20",
TRUE,"20+")</f>
        <v>6-10</v>
      </c>
      <c r="AO332">
        <v>3</v>
      </c>
      <c r="AP332">
        <v>4</v>
      </c>
      <c r="AQ332" t="str">
        <f>_xlfn.XLOOKUP(AP332,Lookup!Q:Q,Lookup!R:R)</f>
        <v>Best</v>
      </c>
      <c r="AR332">
        <v>9</v>
      </c>
      <c r="AS332" t="str" cm="1">
        <f t="array" ref="AS332">_xlfn.IFS(
AR332 &lt;=1,"New Employee",
AR332 &lt;=3, "Early Career",
AR332 &lt;=7, "Experienced",
TRUE, "Veteran")</f>
        <v>Veteran</v>
      </c>
      <c r="AT332">
        <v>7</v>
      </c>
      <c r="AU332">
        <v>0</v>
      </c>
      <c r="AV332" t="str" cm="1">
        <f t="array" ref="AV332">_xlfn.IFS(
AU332=0,"Recently Promoted",
AU332&lt;=3, "Normal",
TRUE, "Long Time No Promotion")</f>
        <v>Recently Promoted</v>
      </c>
      <c r="AW332">
        <v>0</v>
      </c>
      <c r="AX332">
        <f>IF(COUNTIF(L332:$L$1471,L332)&gt;1,1,0)</f>
        <v>0</v>
      </c>
      <c r="BA332">
        <f t="shared" si="45"/>
        <v>0</v>
      </c>
      <c r="BC332">
        <f t="shared" si="46"/>
        <v>0</v>
      </c>
      <c r="BE332">
        <f t="shared" si="40"/>
        <v>0</v>
      </c>
      <c r="BG332">
        <f t="shared" si="41"/>
        <v>0</v>
      </c>
      <c r="BI332">
        <f t="shared" si="42"/>
        <v>0</v>
      </c>
      <c r="BR332" t="str" cm="1">
        <f t="array" ref="BR332">_xlfn.IFS(
A332&lt;=25,"18-25",
A332&lt;=35,"26-35",
A332&lt;=45,"36-45",
A332&lt;=59,"46-59",
TRUE,"60+")</f>
        <v>36-45</v>
      </c>
      <c r="BX332" t="b">
        <f t="shared" si="43"/>
        <v>1</v>
      </c>
      <c r="BY332" t="b">
        <f t="shared" si="44"/>
        <v>1</v>
      </c>
      <c r="BZ332" t="b">
        <f t="shared" si="47"/>
        <v>1</v>
      </c>
      <c r="CA332">
        <f>IF(tblemployee[[#This Row],[Attrition]]="Yes",1,0)</f>
        <v>0</v>
      </c>
      <c r="CB332">
        <f>IF(tblemployee[[#This Row],[OverTime]]="Yes",1,0)</f>
        <v>0</v>
      </c>
    </row>
    <row r="333" spans="1:80" hidden="1">
      <c r="A333">
        <v>27</v>
      </c>
      <c r="B333" t="s">
        <v>43</v>
      </c>
      <c r="C333" t="s">
        <v>55</v>
      </c>
      <c r="D333">
        <v>210</v>
      </c>
      <c r="E333" t="s">
        <v>37</v>
      </c>
      <c r="F333">
        <v>1</v>
      </c>
      <c r="G333" t="str" cm="1">
        <f t="array" ref="G333">_xlfn.IFS(
F333 &lt;= 10, "Near",
F333 &lt;= 20, "Far",
TRUE, "Very Far")</f>
        <v>Near</v>
      </c>
      <c r="H333">
        <v>1</v>
      </c>
      <c r="I333" t="str">
        <f>_xlfn.XLOOKUP(H333,Lookup!C:C,Lookup!D:D)</f>
        <v>Below College</v>
      </c>
      <c r="J333" t="s">
        <v>59</v>
      </c>
      <c r="K333">
        <v>1</v>
      </c>
      <c r="L333">
        <v>449</v>
      </c>
      <c r="M333">
        <v>3</v>
      </c>
      <c r="N333" t="str">
        <f>_xlfn.XLOOKUP(M333,Lookup!E:E,Lookup!F:F)</f>
        <v>High</v>
      </c>
      <c r="O333" t="s">
        <v>46</v>
      </c>
      <c r="P333">
        <v>73</v>
      </c>
      <c r="Q333">
        <v>3</v>
      </c>
      <c r="R333" t="str">
        <f>_xlfn.XLOOKUP(Q333,Lookup!G:G,Lookup!H:H)</f>
        <v>High</v>
      </c>
      <c r="S333">
        <v>2</v>
      </c>
      <c r="T333" s="7" t="str">
        <f>_xlfn.XLOOKUP(S333,Lookup!A:A,Lookup!B:B)</f>
        <v>Junior</v>
      </c>
      <c r="U333" t="s">
        <v>40</v>
      </c>
      <c r="V333">
        <v>2</v>
      </c>
      <c r="W333" t="str">
        <f>_xlfn.XLOOKUP(V333,Lookup!I:I,Lookup!J:J)</f>
        <v>Medium</v>
      </c>
      <c r="X333" t="s">
        <v>48</v>
      </c>
      <c r="Y333">
        <v>6349</v>
      </c>
      <c r="Z333" t="str" cm="1">
        <f t="array" ref="Z333">_xlfn.IFS(Y333&lt;3000,"Low",Y333&lt;7000,"Medium",TRUE,"High")</f>
        <v>Medium</v>
      </c>
      <c r="AA333">
        <v>22107</v>
      </c>
      <c r="AB333">
        <v>0</v>
      </c>
      <c r="AC333" t="s">
        <v>42</v>
      </c>
      <c r="AD333" t="s">
        <v>35</v>
      </c>
      <c r="AE333">
        <v>13</v>
      </c>
      <c r="AF333">
        <v>3</v>
      </c>
      <c r="AG333" t="str">
        <f>_xlfn.XLOOKUP(AF333,Lookup!K:K,Lookup!L:L)</f>
        <v>Meet Expect</v>
      </c>
      <c r="AH333">
        <v>4</v>
      </c>
      <c r="AI333" t="str">
        <f>LOOKUP(AH333,Lookup!M:M,Lookup!N:N)</f>
        <v>Very High</v>
      </c>
      <c r="AJ333">
        <v>80</v>
      </c>
      <c r="AK333">
        <v>1</v>
      </c>
      <c r="AL333" t="str">
        <f>_xlfn.XLOOKUP(AK333,Lookup!O:O,Lookup!P:P)</f>
        <v>Basic</v>
      </c>
      <c r="AM333">
        <v>6</v>
      </c>
      <c r="AN333" t="str" cm="1">
        <f t="array" ref="AN333">_xlfn.IFS(
AM333&lt;=5,"0-5",
AM333&lt;=10,"6-10",
AM333&lt;=20,"11-20",
TRUE,"20+")</f>
        <v>6-10</v>
      </c>
      <c r="AO333">
        <v>0</v>
      </c>
      <c r="AP333">
        <v>3</v>
      </c>
      <c r="AQ333" t="str">
        <f>_xlfn.XLOOKUP(AP333,Lookup!Q:Q,Lookup!R:R)</f>
        <v>Better</v>
      </c>
      <c r="AR333">
        <v>5</v>
      </c>
      <c r="AS333" t="str" cm="1">
        <f t="array" ref="AS333">_xlfn.IFS(
AR333 &lt;=1,"New Employee",
AR333 &lt;=3, "Early Career",
AR333 &lt;=7, "Experienced",
TRUE, "Veteran")</f>
        <v>Experienced</v>
      </c>
      <c r="AT333">
        <v>4</v>
      </c>
      <c r="AU333">
        <v>1</v>
      </c>
      <c r="AV333" t="str" cm="1">
        <f t="array" ref="AV333">_xlfn.IFS(
AU333=0,"Recently Promoted",
AU333&lt;=3, "Normal",
TRUE, "Long Time No Promotion")</f>
        <v>Normal</v>
      </c>
      <c r="AW333">
        <v>4</v>
      </c>
      <c r="AX333">
        <f>IF(COUNTIF(L333:$L$1471,L333)&gt;1,1,0)</f>
        <v>0</v>
      </c>
      <c r="BA333">
        <f t="shared" si="45"/>
        <v>0</v>
      </c>
      <c r="BC333">
        <f t="shared" si="46"/>
        <v>0</v>
      </c>
      <c r="BE333">
        <f t="shared" si="40"/>
        <v>0</v>
      </c>
      <c r="BG333">
        <f t="shared" si="41"/>
        <v>0</v>
      </c>
      <c r="BI333">
        <f t="shared" si="42"/>
        <v>0</v>
      </c>
      <c r="BR333" t="str" cm="1">
        <f t="array" ref="BR333">_xlfn.IFS(
A333&lt;=25,"18-25",
A333&lt;=35,"26-35",
A333&lt;=45,"36-45",
A333&lt;=59,"46-59",
TRUE,"60+")</f>
        <v>26-35</v>
      </c>
      <c r="BX333" t="b">
        <f t="shared" si="43"/>
        <v>1</v>
      </c>
      <c r="BY333" t="b">
        <f t="shared" si="44"/>
        <v>1</v>
      </c>
      <c r="BZ333" t="b">
        <f t="shared" si="47"/>
        <v>1</v>
      </c>
      <c r="CA333">
        <f>IF(tblemployee[[#This Row],[Attrition]]="Yes",1,0)</f>
        <v>0</v>
      </c>
      <c r="CB333">
        <f>IF(tblemployee[[#This Row],[OverTime]]="Yes",1,0)</f>
        <v>1</v>
      </c>
    </row>
    <row r="334" spans="1:80" hidden="1">
      <c r="A334">
        <v>54</v>
      </c>
      <c r="B334" t="s">
        <v>43</v>
      </c>
      <c r="C334" t="s">
        <v>44</v>
      </c>
      <c r="D334">
        <v>928</v>
      </c>
      <c r="E334" t="s">
        <v>45</v>
      </c>
      <c r="F334">
        <v>20</v>
      </c>
      <c r="G334" t="str" cm="1">
        <f t="array" ref="G334">_xlfn.IFS(
F334 &lt;= 10, "Near",
F334 &lt;= 20, "Far",
TRUE, "Very Far")</f>
        <v>Far</v>
      </c>
      <c r="H334">
        <v>4</v>
      </c>
      <c r="I334" t="str">
        <f>_xlfn.XLOOKUP(H334,Lookup!C:C,Lookup!D:D)</f>
        <v>Master</v>
      </c>
      <c r="J334" t="s">
        <v>38</v>
      </c>
      <c r="K334">
        <v>1</v>
      </c>
      <c r="L334">
        <v>450</v>
      </c>
      <c r="M334">
        <v>4</v>
      </c>
      <c r="N334" t="str">
        <f>_xlfn.XLOOKUP(M334,Lookup!E:E,Lookup!F:F)</f>
        <v>Very High</v>
      </c>
      <c r="O334" t="s">
        <v>39</v>
      </c>
      <c r="P334">
        <v>31</v>
      </c>
      <c r="Q334">
        <v>3</v>
      </c>
      <c r="R334" t="str">
        <f>_xlfn.XLOOKUP(Q334,Lookup!G:G,Lookup!H:H)</f>
        <v>High</v>
      </c>
      <c r="S334">
        <v>2</v>
      </c>
      <c r="T334" s="7" t="str">
        <f>_xlfn.XLOOKUP(S334,Lookup!A:A,Lookup!B:B)</f>
        <v>Junior</v>
      </c>
      <c r="U334" t="s">
        <v>47</v>
      </c>
      <c r="V334">
        <v>3</v>
      </c>
      <c r="W334" t="str">
        <f>_xlfn.XLOOKUP(V334,Lookup!I:I,Lookup!J:J)</f>
        <v>High</v>
      </c>
      <c r="X334" t="s">
        <v>41</v>
      </c>
      <c r="Y334">
        <v>4869</v>
      </c>
      <c r="Z334" t="str" cm="1">
        <f t="array" ref="Z334">_xlfn.IFS(Y334&lt;3000,"Low",Y334&lt;7000,"Medium",TRUE,"High")</f>
        <v>Medium</v>
      </c>
      <c r="AA334">
        <v>16885</v>
      </c>
      <c r="AB334">
        <v>3</v>
      </c>
      <c r="AC334" t="s">
        <v>42</v>
      </c>
      <c r="AD334" t="s">
        <v>43</v>
      </c>
      <c r="AE334">
        <v>12</v>
      </c>
      <c r="AF334">
        <v>3</v>
      </c>
      <c r="AG334" t="str">
        <f>_xlfn.XLOOKUP(AF334,Lookup!K:K,Lookup!L:L)</f>
        <v>Meet Expect</v>
      </c>
      <c r="AH334">
        <v>4</v>
      </c>
      <c r="AI334" t="str">
        <f>LOOKUP(AH334,Lookup!M:M,Lookup!N:N)</f>
        <v>Very High</v>
      </c>
      <c r="AJ334">
        <v>80</v>
      </c>
      <c r="AK334">
        <v>0</v>
      </c>
      <c r="AL334" t="str">
        <f>_xlfn.XLOOKUP(AK334,Lookup!O:O,Lookup!P:P)</f>
        <v>None</v>
      </c>
      <c r="AM334">
        <v>20</v>
      </c>
      <c r="AN334" t="str" cm="1">
        <f t="array" ref="AN334">_xlfn.IFS(
AM334&lt;=5,"0-5",
AM334&lt;=10,"6-10",
AM334&lt;=20,"11-20",
TRUE,"20+")</f>
        <v>11-20</v>
      </c>
      <c r="AO334">
        <v>4</v>
      </c>
      <c r="AP334">
        <v>2</v>
      </c>
      <c r="AQ334" t="str">
        <f>_xlfn.XLOOKUP(AP334,Lookup!Q:Q,Lookup!R:R)</f>
        <v>Good</v>
      </c>
      <c r="AR334">
        <v>4</v>
      </c>
      <c r="AS334" t="str" cm="1">
        <f t="array" ref="AS334">_xlfn.IFS(
AR334 &lt;=1,"New Employee",
AR334 &lt;=3, "Early Career",
AR334 &lt;=7, "Experienced",
TRUE, "Veteran")</f>
        <v>Experienced</v>
      </c>
      <c r="AT334">
        <v>3</v>
      </c>
      <c r="AU334">
        <v>0</v>
      </c>
      <c r="AV334" t="str" cm="1">
        <f t="array" ref="AV334">_xlfn.IFS(
AU334=0,"Recently Promoted",
AU334&lt;=3, "Normal",
TRUE, "Long Time No Promotion")</f>
        <v>Recently Promoted</v>
      </c>
      <c r="AW334">
        <v>3</v>
      </c>
      <c r="AX334">
        <f>IF(COUNTIF(L334:$L$1471,L334)&gt;1,1,0)</f>
        <v>0</v>
      </c>
      <c r="BA334">
        <f t="shared" si="45"/>
        <v>0</v>
      </c>
      <c r="BC334">
        <f t="shared" si="46"/>
        <v>0</v>
      </c>
      <c r="BE334">
        <f t="shared" si="40"/>
        <v>0</v>
      </c>
      <c r="BG334">
        <f t="shared" si="41"/>
        <v>0</v>
      </c>
      <c r="BI334">
        <f t="shared" si="42"/>
        <v>0</v>
      </c>
      <c r="BR334" t="str" cm="1">
        <f t="array" ref="BR334">_xlfn.IFS(
A334&lt;=25,"18-25",
A334&lt;=35,"26-35",
A334&lt;=45,"36-45",
A334&lt;=59,"46-59",
TRUE,"60+")</f>
        <v>46-59</v>
      </c>
      <c r="BX334" t="b">
        <f t="shared" si="43"/>
        <v>1</v>
      </c>
      <c r="BY334" t="b">
        <f t="shared" si="44"/>
        <v>1</v>
      </c>
      <c r="BZ334" t="b">
        <f t="shared" si="47"/>
        <v>1</v>
      </c>
      <c r="CA334">
        <f>IF(tblemployee[[#This Row],[Attrition]]="Yes",1,0)</f>
        <v>0</v>
      </c>
      <c r="CB334">
        <f>IF(tblemployee[[#This Row],[OverTime]]="Yes",1,0)</f>
        <v>0</v>
      </c>
    </row>
    <row r="335" spans="1:80" hidden="1">
      <c r="A335">
        <v>43</v>
      </c>
      <c r="B335" t="s">
        <v>43</v>
      </c>
      <c r="C335" t="s">
        <v>36</v>
      </c>
      <c r="D335">
        <v>1001</v>
      </c>
      <c r="E335" t="s">
        <v>45</v>
      </c>
      <c r="F335">
        <v>7</v>
      </c>
      <c r="G335" t="str" cm="1">
        <f t="array" ref="G335">_xlfn.IFS(
F335 &lt;= 10, "Near",
F335 &lt;= 20, "Far",
TRUE, "Very Far")</f>
        <v>Near</v>
      </c>
      <c r="H335">
        <v>3</v>
      </c>
      <c r="I335" t="str">
        <f>_xlfn.XLOOKUP(H335,Lookup!C:C,Lookup!D:D)</f>
        <v>Bachelor</v>
      </c>
      <c r="J335" t="s">
        <v>38</v>
      </c>
      <c r="K335">
        <v>1</v>
      </c>
      <c r="L335">
        <v>451</v>
      </c>
      <c r="M335">
        <v>3</v>
      </c>
      <c r="N335" t="str">
        <f>_xlfn.XLOOKUP(M335,Lookup!E:E,Lookup!F:F)</f>
        <v>High</v>
      </c>
      <c r="O335" t="s">
        <v>39</v>
      </c>
      <c r="P335">
        <v>43</v>
      </c>
      <c r="Q335">
        <v>3</v>
      </c>
      <c r="R335" t="str">
        <f>_xlfn.XLOOKUP(Q335,Lookup!G:G,Lookup!H:H)</f>
        <v>High</v>
      </c>
      <c r="S335">
        <v>3</v>
      </c>
      <c r="T335" s="7" t="str">
        <f>_xlfn.XLOOKUP(S335,Lookup!A:A,Lookup!B:B)</f>
        <v>Senior</v>
      </c>
      <c r="U335" t="s">
        <v>54</v>
      </c>
      <c r="V335">
        <v>1</v>
      </c>
      <c r="W335" t="str">
        <f>_xlfn.XLOOKUP(V335,Lookup!I:I,Lookup!J:J)</f>
        <v>Low</v>
      </c>
      <c r="X335" t="s">
        <v>48</v>
      </c>
      <c r="Y335">
        <v>9985</v>
      </c>
      <c r="Z335" t="str" cm="1">
        <f t="array" ref="Z335">_xlfn.IFS(Y335&lt;3000,"Low",Y335&lt;7000,"Medium",TRUE,"High")</f>
        <v>High</v>
      </c>
      <c r="AA335">
        <v>9262</v>
      </c>
      <c r="AB335">
        <v>8</v>
      </c>
      <c r="AC335" t="s">
        <v>42</v>
      </c>
      <c r="AD335" t="s">
        <v>43</v>
      </c>
      <c r="AE335">
        <v>16</v>
      </c>
      <c r="AF335">
        <v>3</v>
      </c>
      <c r="AG335" t="str">
        <f>_xlfn.XLOOKUP(AF335,Lookup!K:K,Lookup!L:L)</f>
        <v>Meet Expect</v>
      </c>
      <c r="AH335">
        <v>1</v>
      </c>
      <c r="AI335" t="str">
        <f>LOOKUP(AH335,Lookup!M:M,Lookup!N:N)</f>
        <v>Low</v>
      </c>
      <c r="AJ335">
        <v>80</v>
      </c>
      <c r="AK335">
        <v>1</v>
      </c>
      <c r="AL335" t="str">
        <f>_xlfn.XLOOKUP(AK335,Lookup!O:O,Lookup!P:P)</f>
        <v>Basic</v>
      </c>
      <c r="AM335">
        <v>10</v>
      </c>
      <c r="AN335" t="str" cm="1">
        <f t="array" ref="AN335">_xlfn.IFS(
AM335&lt;=5,"0-5",
AM335&lt;=10,"6-10",
AM335&lt;=20,"11-20",
TRUE,"20+")</f>
        <v>6-10</v>
      </c>
      <c r="AO335">
        <v>1</v>
      </c>
      <c r="AP335">
        <v>2</v>
      </c>
      <c r="AQ335" t="str">
        <f>_xlfn.XLOOKUP(AP335,Lookup!Q:Q,Lookup!R:R)</f>
        <v>Good</v>
      </c>
      <c r="AR335">
        <v>1</v>
      </c>
      <c r="AS335" t="str" cm="1">
        <f t="array" ref="AS335">_xlfn.IFS(
AR335 &lt;=1,"New Employee",
AR335 &lt;=3, "Early Career",
AR335 &lt;=7, "Experienced",
TRUE, "Veteran")</f>
        <v>New Employee</v>
      </c>
      <c r="AT335">
        <v>0</v>
      </c>
      <c r="AU335">
        <v>0</v>
      </c>
      <c r="AV335" t="str" cm="1">
        <f t="array" ref="AV335">_xlfn.IFS(
AU335=0,"Recently Promoted",
AU335&lt;=3, "Normal",
TRUE, "Long Time No Promotion")</f>
        <v>Recently Promoted</v>
      </c>
      <c r="AW335">
        <v>0</v>
      </c>
      <c r="AX335">
        <f>IF(COUNTIF(L335:$L$1471,L335)&gt;1,1,0)</f>
        <v>0</v>
      </c>
      <c r="BA335">
        <f t="shared" si="45"/>
        <v>0</v>
      </c>
      <c r="BC335">
        <f t="shared" si="46"/>
        <v>0</v>
      </c>
      <c r="BE335">
        <f t="shared" si="40"/>
        <v>0</v>
      </c>
      <c r="BG335">
        <f t="shared" si="41"/>
        <v>0</v>
      </c>
      <c r="BI335">
        <f t="shared" si="42"/>
        <v>0</v>
      </c>
      <c r="BR335" t="str" cm="1">
        <f t="array" ref="BR335">_xlfn.IFS(
A335&lt;=25,"18-25",
A335&lt;=35,"26-35",
A335&lt;=45,"36-45",
A335&lt;=59,"46-59",
TRUE,"60+")</f>
        <v>36-45</v>
      </c>
      <c r="BX335" t="b">
        <f t="shared" si="43"/>
        <v>1</v>
      </c>
      <c r="BY335" t="b">
        <f t="shared" si="44"/>
        <v>1</v>
      </c>
      <c r="BZ335" t="b">
        <f t="shared" si="47"/>
        <v>1</v>
      </c>
      <c r="CA335">
        <f>IF(tblemployee[[#This Row],[Attrition]]="Yes",1,0)</f>
        <v>0</v>
      </c>
      <c r="CB335">
        <f>IF(tblemployee[[#This Row],[OverTime]]="Yes",1,0)</f>
        <v>0</v>
      </c>
    </row>
    <row r="336" spans="1:80" hidden="1">
      <c r="A336">
        <v>45</v>
      </c>
      <c r="B336" t="s">
        <v>43</v>
      </c>
      <c r="C336" t="s">
        <v>36</v>
      </c>
      <c r="D336">
        <v>549</v>
      </c>
      <c r="E336" t="s">
        <v>45</v>
      </c>
      <c r="F336">
        <v>8</v>
      </c>
      <c r="G336" t="str" cm="1">
        <f t="array" ref="G336">_xlfn.IFS(
F336 &lt;= 10, "Near",
F336 &lt;= 20, "Far",
TRUE, "Very Far")</f>
        <v>Near</v>
      </c>
      <c r="H336">
        <v>4</v>
      </c>
      <c r="I336" t="str">
        <f>_xlfn.XLOOKUP(H336,Lookup!C:C,Lookup!D:D)</f>
        <v>Master</v>
      </c>
      <c r="J336" t="s">
        <v>49</v>
      </c>
      <c r="K336">
        <v>1</v>
      </c>
      <c r="L336">
        <v>452</v>
      </c>
      <c r="M336">
        <v>4</v>
      </c>
      <c r="N336" t="str">
        <f>_xlfn.XLOOKUP(M336,Lookup!E:E,Lookup!F:F)</f>
        <v>Very High</v>
      </c>
      <c r="O336" t="s">
        <v>46</v>
      </c>
      <c r="P336">
        <v>75</v>
      </c>
      <c r="Q336">
        <v>3</v>
      </c>
      <c r="R336" t="str">
        <f>_xlfn.XLOOKUP(Q336,Lookup!G:G,Lookup!H:H)</f>
        <v>High</v>
      </c>
      <c r="S336">
        <v>2</v>
      </c>
      <c r="T336" s="7" t="str">
        <f>_xlfn.XLOOKUP(S336,Lookup!A:A,Lookup!B:B)</f>
        <v>Junior</v>
      </c>
      <c r="U336" t="s">
        <v>47</v>
      </c>
      <c r="V336">
        <v>4</v>
      </c>
      <c r="W336" t="str">
        <f>_xlfn.XLOOKUP(V336,Lookup!I:I,Lookup!J:J)</f>
        <v>Very High</v>
      </c>
      <c r="X336" t="s">
        <v>48</v>
      </c>
      <c r="Y336">
        <v>3697</v>
      </c>
      <c r="Z336" t="str" cm="1">
        <f t="array" ref="Z336">_xlfn.IFS(Y336&lt;3000,"Low",Y336&lt;7000,"Medium",TRUE,"High")</f>
        <v>Medium</v>
      </c>
      <c r="AA336">
        <v>9278</v>
      </c>
      <c r="AB336">
        <v>9</v>
      </c>
      <c r="AC336" t="s">
        <v>42</v>
      </c>
      <c r="AD336" t="s">
        <v>43</v>
      </c>
      <c r="AE336">
        <v>14</v>
      </c>
      <c r="AF336">
        <v>3</v>
      </c>
      <c r="AG336" t="str">
        <f>_xlfn.XLOOKUP(AF336,Lookup!K:K,Lookup!L:L)</f>
        <v>Meet Expect</v>
      </c>
      <c r="AH336">
        <v>1</v>
      </c>
      <c r="AI336" t="str">
        <f>LOOKUP(AH336,Lookup!M:M,Lookup!N:N)</f>
        <v>Low</v>
      </c>
      <c r="AJ336">
        <v>80</v>
      </c>
      <c r="AK336">
        <v>2</v>
      </c>
      <c r="AL336" t="str">
        <f>_xlfn.XLOOKUP(AK336,Lookup!O:O,Lookup!P:P)</f>
        <v>Medium</v>
      </c>
      <c r="AM336">
        <v>12</v>
      </c>
      <c r="AN336" t="str" cm="1">
        <f t="array" ref="AN336">_xlfn.IFS(
AM336&lt;=5,"0-5",
AM336&lt;=10,"6-10",
AM336&lt;=20,"11-20",
TRUE,"20+")</f>
        <v>11-20</v>
      </c>
      <c r="AO336">
        <v>3</v>
      </c>
      <c r="AP336">
        <v>3</v>
      </c>
      <c r="AQ336" t="str">
        <f>_xlfn.XLOOKUP(AP336,Lookup!Q:Q,Lookup!R:R)</f>
        <v>Better</v>
      </c>
      <c r="AR336">
        <v>10</v>
      </c>
      <c r="AS336" t="str" cm="1">
        <f t="array" ref="AS336">_xlfn.IFS(
AR336 &lt;=1,"New Employee",
AR336 &lt;=3, "Early Career",
AR336 &lt;=7, "Experienced",
TRUE, "Veteran")</f>
        <v>Veteran</v>
      </c>
      <c r="AT336">
        <v>9</v>
      </c>
      <c r="AU336">
        <v>9</v>
      </c>
      <c r="AV336" t="str" cm="1">
        <f t="array" ref="AV336">_xlfn.IFS(
AU336=0,"Recently Promoted",
AU336&lt;=3, "Normal",
TRUE, "Long Time No Promotion")</f>
        <v>Long Time No Promotion</v>
      </c>
      <c r="AW336">
        <v>8</v>
      </c>
      <c r="AX336">
        <f>IF(COUNTIF(L336:$L$1471,L336)&gt;1,1,0)</f>
        <v>0</v>
      </c>
      <c r="BA336">
        <f t="shared" si="45"/>
        <v>0</v>
      </c>
      <c r="BC336">
        <f t="shared" si="46"/>
        <v>0</v>
      </c>
      <c r="BE336">
        <f t="shared" si="40"/>
        <v>0</v>
      </c>
      <c r="BG336">
        <f t="shared" si="41"/>
        <v>0</v>
      </c>
      <c r="BI336">
        <f t="shared" si="42"/>
        <v>0</v>
      </c>
      <c r="BR336" t="str" cm="1">
        <f t="array" ref="BR336">_xlfn.IFS(
A336&lt;=25,"18-25",
A336&lt;=35,"26-35",
A336&lt;=45,"36-45",
A336&lt;=59,"46-59",
TRUE,"60+")</f>
        <v>36-45</v>
      </c>
      <c r="BX336" t="b">
        <f t="shared" si="43"/>
        <v>1</v>
      </c>
      <c r="BY336" t="b">
        <f t="shared" si="44"/>
        <v>1</v>
      </c>
      <c r="BZ336" t="b">
        <f t="shared" si="47"/>
        <v>1</v>
      </c>
      <c r="CA336">
        <f>IF(tblemployee[[#This Row],[Attrition]]="Yes",1,0)</f>
        <v>0</v>
      </c>
      <c r="CB336">
        <f>IF(tblemployee[[#This Row],[OverTime]]="Yes",1,0)</f>
        <v>0</v>
      </c>
    </row>
    <row r="337" spans="1:80" hidden="1">
      <c r="A337">
        <v>40</v>
      </c>
      <c r="B337" t="s">
        <v>43</v>
      </c>
      <c r="C337" t="s">
        <v>36</v>
      </c>
      <c r="D337">
        <v>1124</v>
      </c>
      <c r="E337" t="s">
        <v>37</v>
      </c>
      <c r="F337">
        <v>1</v>
      </c>
      <c r="G337" t="str" cm="1">
        <f t="array" ref="G337">_xlfn.IFS(
F337 &lt;= 10, "Near",
F337 &lt;= 20, "Far",
TRUE, "Very Far")</f>
        <v>Near</v>
      </c>
      <c r="H337">
        <v>2</v>
      </c>
      <c r="I337" t="str">
        <f>_xlfn.XLOOKUP(H337,Lookup!C:C,Lookup!D:D)</f>
        <v>College</v>
      </c>
      <c r="J337" t="s">
        <v>51</v>
      </c>
      <c r="K337">
        <v>1</v>
      </c>
      <c r="L337">
        <v>453</v>
      </c>
      <c r="M337">
        <v>2</v>
      </c>
      <c r="N337" t="str">
        <f>_xlfn.XLOOKUP(M337,Lookup!E:E,Lookup!F:F)</f>
        <v>Medium</v>
      </c>
      <c r="O337" t="s">
        <v>46</v>
      </c>
      <c r="P337">
        <v>57</v>
      </c>
      <c r="Q337">
        <v>1</v>
      </c>
      <c r="R337" t="str">
        <f>_xlfn.XLOOKUP(Q337,Lookup!G:G,Lookup!H:H)</f>
        <v>Low</v>
      </c>
      <c r="S337">
        <v>2</v>
      </c>
      <c r="T337" s="7" t="str">
        <f>_xlfn.XLOOKUP(S337,Lookup!A:A,Lookup!B:B)</f>
        <v>Junior</v>
      </c>
      <c r="U337" t="s">
        <v>40</v>
      </c>
      <c r="V337">
        <v>4</v>
      </c>
      <c r="W337" t="str">
        <f>_xlfn.XLOOKUP(V337,Lookup!I:I,Lookup!J:J)</f>
        <v>Very High</v>
      </c>
      <c r="X337" t="s">
        <v>48</v>
      </c>
      <c r="Y337">
        <v>7457</v>
      </c>
      <c r="Z337" t="str" cm="1">
        <f t="array" ref="Z337">_xlfn.IFS(Y337&lt;3000,"Low",Y337&lt;7000,"Medium",TRUE,"High")</f>
        <v>High</v>
      </c>
      <c r="AA337">
        <v>13273</v>
      </c>
      <c r="AB337">
        <v>2</v>
      </c>
      <c r="AC337" t="s">
        <v>42</v>
      </c>
      <c r="AD337" t="s">
        <v>35</v>
      </c>
      <c r="AE337">
        <v>22</v>
      </c>
      <c r="AF337">
        <v>4</v>
      </c>
      <c r="AG337" t="str">
        <f>_xlfn.XLOOKUP(AF337,Lookup!K:K,Lookup!L:L)</f>
        <v>Exceed Expect</v>
      </c>
      <c r="AH337">
        <v>3</v>
      </c>
      <c r="AI337" t="str">
        <f>LOOKUP(AH337,Lookup!M:M,Lookup!N:N)</f>
        <v>High</v>
      </c>
      <c r="AJ337">
        <v>80</v>
      </c>
      <c r="AK337">
        <v>3</v>
      </c>
      <c r="AL337" t="str">
        <f>_xlfn.XLOOKUP(AK337,Lookup!O:O,Lookup!P:P)</f>
        <v>High</v>
      </c>
      <c r="AM337">
        <v>6</v>
      </c>
      <c r="AN337" t="str" cm="1">
        <f t="array" ref="AN337">_xlfn.IFS(
AM337&lt;=5,"0-5",
AM337&lt;=10,"6-10",
AM337&lt;=20,"11-20",
TRUE,"20+")</f>
        <v>6-10</v>
      </c>
      <c r="AO337">
        <v>2</v>
      </c>
      <c r="AP337">
        <v>2</v>
      </c>
      <c r="AQ337" t="str">
        <f>_xlfn.XLOOKUP(AP337,Lookup!Q:Q,Lookup!R:R)</f>
        <v>Good</v>
      </c>
      <c r="AR337">
        <v>4</v>
      </c>
      <c r="AS337" t="str" cm="1">
        <f t="array" ref="AS337">_xlfn.IFS(
AR337 &lt;=1,"New Employee",
AR337 &lt;=3, "Early Career",
AR337 &lt;=7, "Experienced",
TRUE, "Veteran")</f>
        <v>Experienced</v>
      </c>
      <c r="AT337">
        <v>3</v>
      </c>
      <c r="AU337">
        <v>0</v>
      </c>
      <c r="AV337" t="str" cm="1">
        <f t="array" ref="AV337">_xlfn.IFS(
AU337=0,"Recently Promoted",
AU337&lt;=3, "Normal",
TRUE, "Long Time No Promotion")</f>
        <v>Recently Promoted</v>
      </c>
      <c r="AW337">
        <v>2</v>
      </c>
      <c r="AX337">
        <f>IF(COUNTIF(L337:$L$1471,L337)&gt;1,1,0)</f>
        <v>0</v>
      </c>
      <c r="BA337">
        <f t="shared" si="45"/>
        <v>0</v>
      </c>
      <c r="BC337">
        <f t="shared" si="46"/>
        <v>0</v>
      </c>
      <c r="BE337">
        <f t="shared" si="40"/>
        <v>0</v>
      </c>
      <c r="BG337">
        <f t="shared" si="41"/>
        <v>0</v>
      </c>
      <c r="BI337">
        <f t="shared" si="42"/>
        <v>0</v>
      </c>
      <c r="BR337" t="str" cm="1">
        <f t="array" ref="BR337">_xlfn.IFS(
A337&lt;=25,"18-25",
A337&lt;=35,"26-35",
A337&lt;=45,"36-45",
A337&lt;=59,"46-59",
TRUE,"60+")</f>
        <v>36-45</v>
      </c>
      <c r="BX337" t="b">
        <f t="shared" si="43"/>
        <v>1</v>
      </c>
      <c r="BY337" t="b">
        <f t="shared" si="44"/>
        <v>1</v>
      </c>
      <c r="BZ337" t="b">
        <f t="shared" si="47"/>
        <v>1</v>
      </c>
      <c r="CA337">
        <f>IF(tblemployee[[#This Row],[Attrition]]="Yes",1,0)</f>
        <v>0</v>
      </c>
      <c r="CB337">
        <f>IF(tblemployee[[#This Row],[OverTime]]="Yes",1,0)</f>
        <v>1</v>
      </c>
    </row>
    <row r="338" spans="1:80" hidden="1">
      <c r="A338">
        <v>29</v>
      </c>
      <c r="B338" t="s">
        <v>35</v>
      </c>
      <c r="C338" t="s">
        <v>36</v>
      </c>
      <c r="D338">
        <v>318</v>
      </c>
      <c r="E338" t="s">
        <v>45</v>
      </c>
      <c r="F338">
        <v>8</v>
      </c>
      <c r="G338" t="str" cm="1">
        <f t="array" ref="G338">_xlfn.IFS(
F338 &lt;= 10, "Near",
F338 &lt;= 20, "Far",
TRUE, "Very Far")</f>
        <v>Near</v>
      </c>
      <c r="H338">
        <v>4</v>
      </c>
      <c r="I338" t="str">
        <f>_xlfn.XLOOKUP(H338,Lookup!C:C,Lookup!D:D)</f>
        <v>Master</v>
      </c>
      <c r="J338" t="s">
        <v>49</v>
      </c>
      <c r="K338">
        <v>1</v>
      </c>
      <c r="L338">
        <v>454</v>
      </c>
      <c r="M338">
        <v>2</v>
      </c>
      <c r="N338" t="str">
        <f>_xlfn.XLOOKUP(M338,Lookup!E:E,Lookup!F:F)</f>
        <v>Medium</v>
      </c>
      <c r="O338" t="s">
        <v>46</v>
      </c>
      <c r="P338">
        <v>77</v>
      </c>
      <c r="Q338">
        <v>1</v>
      </c>
      <c r="R338" t="str">
        <f>_xlfn.XLOOKUP(Q338,Lookup!G:G,Lookup!H:H)</f>
        <v>Low</v>
      </c>
      <c r="S338">
        <v>1</v>
      </c>
      <c r="T338" s="7" t="str">
        <f>_xlfn.XLOOKUP(S338,Lookup!A:A,Lookup!B:B)</f>
        <v>Entry Level</v>
      </c>
      <c r="U338" t="s">
        <v>50</v>
      </c>
      <c r="V338">
        <v>1</v>
      </c>
      <c r="W338" t="str">
        <f>_xlfn.XLOOKUP(V338,Lookup!I:I,Lookup!J:J)</f>
        <v>Low</v>
      </c>
      <c r="X338" t="s">
        <v>48</v>
      </c>
      <c r="Y338">
        <v>2119</v>
      </c>
      <c r="Z338" t="str" cm="1">
        <f t="array" ref="Z338">_xlfn.IFS(Y338&lt;3000,"Low",Y338&lt;7000,"Medium",TRUE,"High")</f>
        <v>Low</v>
      </c>
      <c r="AA338">
        <v>4759</v>
      </c>
      <c r="AB338">
        <v>1</v>
      </c>
      <c r="AC338" t="s">
        <v>42</v>
      </c>
      <c r="AD338" t="s">
        <v>35</v>
      </c>
      <c r="AE338">
        <v>11</v>
      </c>
      <c r="AF338">
        <v>3</v>
      </c>
      <c r="AG338" t="str">
        <f>_xlfn.XLOOKUP(AF338,Lookup!K:K,Lookup!L:L)</f>
        <v>Meet Expect</v>
      </c>
      <c r="AH338">
        <v>4</v>
      </c>
      <c r="AI338" t="str">
        <f>LOOKUP(AH338,Lookup!M:M,Lookup!N:N)</f>
        <v>Very High</v>
      </c>
      <c r="AJ338">
        <v>80</v>
      </c>
      <c r="AK338">
        <v>0</v>
      </c>
      <c r="AL338" t="str">
        <f>_xlfn.XLOOKUP(AK338,Lookup!O:O,Lookup!P:P)</f>
        <v>None</v>
      </c>
      <c r="AM338">
        <v>7</v>
      </c>
      <c r="AN338" t="str" cm="1">
        <f t="array" ref="AN338">_xlfn.IFS(
AM338&lt;=5,"0-5",
AM338&lt;=10,"6-10",
AM338&lt;=20,"11-20",
TRUE,"20+")</f>
        <v>6-10</v>
      </c>
      <c r="AO338">
        <v>4</v>
      </c>
      <c r="AP338">
        <v>2</v>
      </c>
      <c r="AQ338" t="str">
        <f>_xlfn.XLOOKUP(AP338,Lookup!Q:Q,Lookup!R:R)</f>
        <v>Good</v>
      </c>
      <c r="AR338">
        <v>7</v>
      </c>
      <c r="AS338" t="str" cm="1">
        <f t="array" ref="AS338">_xlfn.IFS(
AR338 &lt;=1,"New Employee",
AR338 &lt;=3, "Early Career",
AR338 &lt;=7, "Experienced",
TRUE, "Veteran")</f>
        <v>Experienced</v>
      </c>
      <c r="AT338">
        <v>7</v>
      </c>
      <c r="AU338">
        <v>0</v>
      </c>
      <c r="AV338" t="str" cm="1">
        <f t="array" ref="AV338">_xlfn.IFS(
AU338=0,"Recently Promoted",
AU338&lt;=3, "Normal",
TRUE, "Long Time No Promotion")</f>
        <v>Recently Promoted</v>
      </c>
      <c r="AW338">
        <v>7</v>
      </c>
      <c r="AX338">
        <f>IF(COUNTIF(L338:$L$1471,L338)&gt;1,1,0)</f>
        <v>0</v>
      </c>
      <c r="BA338">
        <f t="shared" si="45"/>
        <v>0</v>
      </c>
      <c r="BC338">
        <f t="shared" si="46"/>
        <v>0</v>
      </c>
      <c r="BE338">
        <f t="shared" si="40"/>
        <v>0</v>
      </c>
      <c r="BG338">
        <f t="shared" si="41"/>
        <v>0</v>
      </c>
      <c r="BI338">
        <f t="shared" si="42"/>
        <v>0</v>
      </c>
      <c r="BR338" t="str" cm="1">
        <f t="array" ref="BR338">_xlfn.IFS(
A338&lt;=25,"18-25",
A338&lt;=35,"26-35",
A338&lt;=45,"36-45",
A338&lt;=59,"46-59",
TRUE,"60+")</f>
        <v>26-35</v>
      </c>
      <c r="BX338" t="b">
        <f t="shared" si="43"/>
        <v>1</v>
      </c>
      <c r="BY338" t="b">
        <f t="shared" si="44"/>
        <v>1</v>
      </c>
      <c r="BZ338" t="b">
        <f t="shared" si="47"/>
        <v>1</v>
      </c>
      <c r="CA338">
        <f>IF(tblemployee[[#This Row],[Attrition]]="Yes",1,0)</f>
        <v>1</v>
      </c>
      <c r="CB338">
        <f>IF(tblemployee[[#This Row],[OverTime]]="Yes",1,0)</f>
        <v>1</v>
      </c>
    </row>
    <row r="339" spans="1:80" hidden="1">
      <c r="A339">
        <v>29</v>
      </c>
      <c r="B339" t="s">
        <v>43</v>
      </c>
      <c r="C339" t="s">
        <v>36</v>
      </c>
      <c r="D339">
        <v>738</v>
      </c>
      <c r="E339" t="s">
        <v>45</v>
      </c>
      <c r="F339">
        <v>9</v>
      </c>
      <c r="G339" t="str" cm="1">
        <f t="array" ref="G339">_xlfn.IFS(
F339 &lt;= 10, "Near",
F339 &lt;= 20, "Far",
TRUE, "Very Far")</f>
        <v>Near</v>
      </c>
      <c r="H339">
        <v>5</v>
      </c>
      <c r="I339" t="str">
        <f>_xlfn.XLOOKUP(H339,Lookup!C:C,Lookup!D:D)</f>
        <v>Doctor</v>
      </c>
      <c r="J339" t="s">
        <v>49</v>
      </c>
      <c r="K339">
        <v>1</v>
      </c>
      <c r="L339">
        <v>455</v>
      </c>
      <c r="M339">
        <v>2</v>
      </c>
      <c r="N339" t="str">
        <f>_xlfn.XLOOKUP(M339,Lookup!E:E,Lookup!F:F)</f>
        <v>Medium</v>
      </c>
      <c r="O339" t="s">
        <v>46</v>
      </c>
      <c r="P339">
        <v>30</v>
      </c>
      <c r="Q339">
        <v>2</v>
      </c>
      <c r="R339" t="str">
        <f>_xlfn.XLOOKUP(Q339,Lookup!G:G,Lookup!H:H)</f>
        <v>Medium</v>
      </c>
      <c r="S339">
        <v>1</v>
      </c>
      <c r="T339" s="7" t="str">
        <f>_xlfn.XLOOKUP(S339,Lookup!A:A,Lookup!B:B)</f>
        <v>Entry Level</v>
      </c>
      <c r="U339" t="s">
        <v>50</v>
      </c>
      <c r="V339">
        <v>4</v>
      </c>
      <c r="W339" t="str">
        <f>_xlfn.XLOOKUP(V339,Lookup!I:I,Lookup!J:J)</f>
        <v>Very High</v>
      </c>
      <c r="X339" t="s">
        <v>41</v>
      </c>
      <c r="Y339">
        <v>3983</v>
      </c>
      <c r="Z339" t="str" cm="1">
        <f t="array" ref="Z339">_xlfn.IFS(Y339&lt;3000,"Low",Y339&lt;7000,"Medium",TRUE,"High")</f>
        <v>Medium</v>
      </c>
      <c r="AA339">
        <v>7621</v>
      </c>
      <c r="AB339">
        <v>0</v>
      </c>
      <c r="AC339" t="s">
        <v>42</v>
      </c>
      <c r="AD339" t="s">
        <v>43</v>
      </c>
      <c r="AE339">
        <v>17</v>
      </c>
      <c r="AF339">
        <v>3</v>
      </c>
      <c r="AG339" t="str">
        <f>_xlfn.XLOOKUP(AF339,Lookup!K:K,Lookup!L:L)</f>
        <v>Meet Expect</v>
      </c>
      <c r="AH339">
        <v>3</v>
      </c>
      <c r="AI339" t="str">
        <f>LOOKUP(AH339,Lookup!M:M,Lookup!N:N)</f>
        <v>High</v>
      </c>
      <c r="AJ339">
        <v>80</v>
      </c>
      <c r="AK339">
        <v>0</v>
      </c>
      <c r="AL339" t="str">
        <f>_xlfn.XLOOKUP(AK339,Lookup!O:O,Lookup!P:P)</f>
        <v>None</v>
      </c>
      <c r="AM339">
        <v>4</v>
      </c>
      <c r="AN339" t="str" cm="1">
        <f t="array" ref="AN339">_xlfn.IFS(
AM339&lt;=5,"0-5",
AM339&lt;=10,"6-10",
AM339&lt;=20,"11-20",
TRUE,"20+")</f>
        <v>0-5</v>
      </c>
      <c r="AO339">
        <v>2</v>
      </c>
      <c r="AP339">
        <v>3</v>
      </c>
      <c r="AQ339" t="str">
        <f>_xlfn.XLOOKUP(AP339,Lookup!Q:Q,Lookup!R:R)</f>
        <v>Better</v>
      </c>
      <c r="AR339">
        <v>3</v>
      </c>
      <c r="AS339" t="str" cm="1">
        <f t="array" ref="AS339">_xlfn.IFS(
AR339 &lt;=1,"New Employee",
AR339 &lt;=3, "Early Career",
AR339 &lt;=7, "Experienced",
TRUE, "Veteran")</f>
        <v>Early Career</v>
      </c>
      <c r="AT339">
        <v>2</v>
      </c>
      <c r="AU339">
        <v>2</v>
      </c>
      <c r="AV339" t="str" cm="1">
        <f t="array" ref="AV339">_xlfn.IFS(
AU339=0,"Recently Promoted",
AU339&lt;=3, "Normal",
TRUE, "Long Time No Promotion")</f>
        <v>Normal</v>
      </c>
      <c r="AW339">
        <v>2</v>
      </c>
      <c r="AX339">
        <f>IF(COUNTIF(L339:$L$1471,L339)&gt;1,1,0)</f>
        <v>0</v>
      </c>
      <c r="BA339">
        <f t="shared" si="45"/>
        <v>0</v>
      </c>
      <c r="BC339">
        <f t="shared" si="46"/>
        <v>0</v>
      </c>
      <c r="BE339">
        <f t="shared" si="40"/>
        <v>0</v>
      </c>
      <c r="BG339">
        <f t="shared" si="41"/>
        <v>0</v>
      </c>
      <c r="BI339">
        <f t="shared" si="42"/>
        <v>0</v>
      </c>
      <c r="BR339" t="str" cm="1">
        <f t="array" ref="BR339">_xlfn.IFS(
A339&lt;=25,"18-25",
A339&lt;=35,"26-35",
A339&lt;=45,"36-45",
A339&lt;=59,"46-59",
TRUE,"60+")</f>
        <v>26-35</v>
      </c>
      <c r="BX339" t="b">
        <f t="shared" si="43"/>
        <v>1</v>
      </c>
      <c r="BY339" t="b">
        <f t="shared" si="44"/>
        <v>1</v>
      </c>
      <c r="BZ339" t="b">
        <f t="shared" si="47"/>
        <v>1</v>
      </c>
      <c r="CA339">
        <f>IF(tblemployee[[#This Row],[Attrition]]="Yes",1,0)</f>
        <v>0</v>
      </c>
      <c r="CB339">
        <f>IF(tblemployee[[#This Row],[OverTime]]="Yes",1,0)</f>
        <v>0</v>
      </c>
    </row>
    <row r="340" spans="1:80" hidden="1">
      <c r="A340">
        <v>30</v>
      </c>
      <c r="B340" t="s">
        <v>43</v>
      </c>
      <c r="C340" t="s">
        <v>36</v>
      </c>
      <c r="D340">
        <v>570</v>
      </c>
      <c r="E340" t="s">
        <v>37</v>
      </c>
      <c r="F340">
        <v>5</v>
      </c>
      <c r="G340" t="str" cm="1">
        <f t="array" ref="G340">_xlfn.IFS(
F340 &lt;= 10, "Near",
F340 &lt;= 20, "Far",
TRUE, "Very Far")</f>
        <v>Near</v>
      </c>
      <c r="H340">
        <v>3</v>
      </c>
      <c r="I340" t="str">
        <f>_xlfn.XLOOKUP(H340,Lookup!C:C,Lookup!D:D)</f>
        <v>Bachelor</v>
      </c>
      <c r="J340" t="s">
        <v>59</v>
      </c>
      <c r="K340">
        <v>1</v>
      </c>
      <c r="L340">
        <v>456</v>
      </c>
      <c r="M340">
        <v>4</v>
      </c>
      <c r="N340" t="str">
        <f>_xlfn.XLOOKUP(M340,Lookup!E:E,Lookup!F:F)</f>
        <v>Very High</v>
      </c>
      <c r="O340" t="s">
        <v>39</v>
      </c>
      <c r="P340">
        <v>30</v>
      </c>
      <c r="Q340">
        <v>2</v>
      </c>
      <c r="R340" t="str">
        <f>_xlfn.XLOOKUP(Q340,Lookup!G:G,Lookup!H:H)</f>
        <v>Medium</v>
      </c>
      <c r="S340">
        <v>2</v>
      </c>
      <c r="T340" s="7" t="str">
        <f>_xlfn.XLOOKUP(S340,Lookup!A:A,Lookup!B:B)</f>
        <v>Junior</v>
      </c>
      <c r="U340" t="s">
        <v>40</v>
      </c>
      <c r="V340">
        <v>3</v>
      </c>
      <c r="W340" t="str">
        <f>_xlfn.XLOOKUP(V340,Lookup!I:I,Lookup!J:J)</f>
        <v>High</v>
      </c>
      <c r="X340" t="s">
        <v>52</v>
      </c>
      <c r="Y340">
        <v>6118</v>
      </c>
      <c r="Z340" t="str" cm="1">
        <f t="array" ref="Z340">_xlfn.IFS(Y340&lt;3000,"Low",Y340&lt;7000,"Medium",TRUE,"High")</f>
        <v>Medium</v>
      </c>
      <c r="AA340">
        <v>5431</v>
      </c>
      <c r="AB340">
        <v>1</v>
      </c>
      <c r="AC340" t="s">
        <v>42</v>
      </c>
      <c r="AD340" t="s">
        <v>43</v>
      </c>
      <c r="AE340">
        <v>13</v>
      </c>
      <c r="AF340">
        <v>3</v>
      </c>
      <c r="AG340" t="str">
        <f>_xlfn.XLOOKUP(AF340,Lookup!K:K,Lookup!L:L)</f>
        <v>Meet Expect</v>
      </c>
      <c r="AH340">
        <v>3</v>
      </c>
      <c r="AI340" t="str">
        <f>LOOKUP(AH340,Lookup!M:M,Lookup!N:N)</f>
        <v>High</v>
      </c>
      <c r="AJ340">
        <v>80</v>
      </c>
      <c r="AK340">
        <v>3</v>
      </c>
      <c r="AL340" t="str">
        <f>_xlfn.XLOOKUP(AK340,Lookup!O:O,Lookup!P:P)</f>
        <v>High</v>
      </c>
      <c r="AM340">
        <v>10</v>
      </c>
      <c r="AN340" t="str" cm="1">
        <f t="array" ref="AN340">_xlfn.IFS(
AM340&lt;=5,"0-5",
AM340&lt;=10,"6-10",
AM340&lt;=20,"11-20",
TRUE,"20+")</f>
        <v>6-10</v>
      </c>
      <c r="AO340">
        <v>2</v>
      </c>
      <c r="AP340">
        <v>3</v>
      </c>
      <c r="AQ340" t="str">
        <f>_xlfn.XLOOKUP(AP340,Lookup!Q:Q,Lookup!R:R)</f>
        <v>Better</v>
      </c>
      <c r="AR340">
        <v>10</v>
      </c>
      <c r="AS340" t="str" cm="1">
        <f t="array" ref="AS340">_xlfn.IFS(
AR340 &lt;=1,"New Employee",
AR340 &lt;=3, "Early Career",
AR340 &lt;=7, "Experienced",
TRUE, "Veteran")</f>
        <v>Veteran</v>
      </c>
      <c r="AT340">
        <v>9</v>
      </c>
      <c r="AU340">
        <v>1</v>
      </c>
      <c r="AV340" t="str" cm="1">
        <f t="array" ref="AV340">_xlfn.IFS(
AU340=0,"Recently Promoted",
AU340&lt;=3, "Normal",
TRUE, "Long Time No Promotion")</f>
        <v>Normal</v>
      </c>
      <c r="AW340">
        <v>2</v>
      </c>
      <c r="AX340">
        <f>IF(COUNTIF(L340:$L$1471,L340)&gt;1,1,0)</f>
        <v>0</v>
      </c>
      <c r="BA340">
        <f t="shared" si="45"/>
        <v>0</v>
      </c>
      <c r="BC340">
        <f t="shared" si="46"/>
        <v>0</v>
      </c>
      <c r="BE340">
        <f t="shared" si="40"/>
        <v>0</v>
      </c>
      <c r="BG340">
        <f t="shared" si="41"/>
        <v>0</v>
      </c>
      <c r="BI340">
        <f t="shared" si="42"/>
        <v>0</v>
      </c>
      <c r="BR340" t="str" cm="1">
        <f t="array" ref="BR340">_xlfn.IFS(
A340&lt;=25,"18-25",
A340&lt;=35,"26-35",
A340&lt;=45,"36-45",
A340&lt;=59,"46-59",
TRUE,"60+")</f>
        <v>26-35</v>
      </c>
      <c r="BX340" t="b">
        <f t="shared" si="43"/>
        <v>1</v>
      </c>
      <c r="BY340" t="b">
        <f t="shared" si="44"/>
        <v>1</v>
      </c>
      <c r="BZ340" t="b">
        <f t="shared" si="47"/>
        <v>1</v>
      </c>
      <c r="CA340">
        <f>IF(tblemployee[[#This Row],[Attrition]]="Yes",1,0)</f>
        <v>0</v>
      </c>
      <c r="CB340">
        <f>IF(tblemployee[[#This Row],[OverTime]]="Yes",1,0)</f>
        <v>0</v>
      </c>
    </row>
    <row r="341" spans="1:80" hidden="1">
      <c r="A341">
        <v>27</v>
      </c>
      <c r="B341" t="s">
        <v>43</v>
      </c>
      <c r="C341" t="s">
        <v>36</v>
      </c>
      <c r="D341">
        <v>1130</v>
      </c>
      <c r="E341" t="s">
        <v>37</v>
      </c>
      <c r="F341">
        <v>8</v>
      </c>
      <c r="G341" t="str" cm="1">
        <f t="array" ref="G341">_xlfn.IFS(
F341 &lt;= 10, "Near",
F341 &lt;= 20, "Far",
TRUE, "Very Far")</f>
        <v>Near</v>
      </c>
      <c r="H341">
        <v>4</v>
      </c>
      <c r="I341" t="str">
        <f>_xlfn.XLOOKUP(H341,Lookup!C:C,Lookup!D:D)</f>
        <v>Master</v>
      </c>
      <c r="J341" t="s">
        <v>59</v>
      </c>
      <c r="K341">
        <v>1</v>
      </c>
      <c r="L341">
        <v>458</v>
      </c>
      <c r="M341">
        <v>2</v>
      </c>
      <c r="N341" t="str">
        <f>_xlfn.XLOOKUP(M341,Lookup!E:E,Lookup!F:F)</f>
        <v>Medium</v>
      </c>
      <c r="O341" t="s">
        <v>39</v>
      </c>
      <c r="P341">
        <v>56</v>
      </c>
      <c r="Q341">
        <v>3</v>
      </c>
      <c r="R341" t="str">
        <f>_xlfn.XLOOKUP(Q341,Lookup!G:G,Lookup!H:H)</f>
        <v>High</v>
      </c>
      <c r="S341">
        <v>2</v>
      </c>
      <c r="T341" s="7" t="str">
        <f>_xlfn.XLOOKUP(S341,Lookup!A:A,Lookup!B:B)</f>
        <v>Junior</v>
      </c>
      <c r="U341" t="s">
        <v>40</v>
      </c>
      <c r="V341">
        <v>2</v>
      </c>
      <c r="W341" t="str">
        <f>_xlfn.XLOOKUP(V341,Lookup!I:I,Lookup!J:J)</f>
        <v>Medium</v>
      </c>
      <c r="X341" t="s">
        <v>48</v>
      </c>
      <c r="Y341">
        <v>6214</v>
      </c>
      <c r="Z341" t="str" cm="1">
        <f t="array" ref="Z341">_xlfn.IFS(Y341&lt;3000,"Low",Y341&lt;7000,"Medium",TRUE,"High")</f>
        <v>Medium</v>
      </c>
      <c r="AA341">
        <v>3415</v>
      </c>
      <c r="AB341">
        <v>1</v>
      </c>
      <c r="AC341" t="s">
        <v>42</v>
      </c>
      <c r="AD341" t="s">
        <v>43</v>
      </c>
      <c r="AE341">
        <v>18</v>
      </c>
      <c r="AF341">
        <v>3</v>
      </c>
      <c r="AG341" t="str">
        <f>_xlfn.XLOOKUP(AF341,Lookup!K:K,Lookup!L:L)</f>
        <v>Meet Expect</v>
      </c>
      <c r="AH341">
        <v>1</v>
      </c>
      <c r="AI341" t="str">
        <f>LOOKUP(AH341,Lookup!M:M,Lookup!N:N)</f>
        <v>Low</v>
      </c>
      <c r="AJ341">
        <v>80</v>
      </c>
      <c r="AK341">
        <v>1</v>
      </c>
      <c r="AL341" t="str">
        <f>_xlfn.XLOOKUP(AK341,Lookup!O:O,Lookup!P:P)</f>
        <v>Basic</v>
      </c>
      <c r="AM341">
        <v>8</v>
      </c>
      <c r="AN341" t="str" cm="1">
        <f t="array" ref="AN341">_xlfn.IFS(
AM341&lt;=5,"0-5",
AM341&lt;=10,"6-10",
AM341&lt;=20,"11-20",
TRUE,"20+")</f>
        <v>6-10</v>
      </c>
      <c r="AO341">
        <v>3</v>
      </c>
      <c r="AP341">
        <v>3</v>
      </c>
      <c r="AQ341" t="str">
        <f>_xlfn.XLOOKUP(AP341,Lookup!Q:Q,Lookup!R:R)</f>
        <v>Better</v>
      </c>
      <c r="AR341">
        <v>8</v>
      </c>
      <c r="AS341" t="str" cm="1">
        <f t="array" ref="AS341">_xlfn.IFS(
AR341 &lt;=1,"New Employee",
AR341 &lt;=3, "Early Career",
AR341 &lt;=7, "Experienced",
TRUE, "Veteran")</f>
        <v>Veteran</v>
      </c>
      <c r="AT341">
        <v>7</v>
      </c>
      <c r="AU341">
        <v>0</v>
      </c>
      <c r="AV341" t="str" cm="1">
        <f t="array" ref="AV341">_xlfn.IFS(
AU341=0,"Recently Promoted",
AU341&lt;=3, "Normal",
TRUE, "Long Time No Promotion")</f>
        <v>Recently Promoted</v>
      </c>
      <c r="AW341">
        <v>7</v>
      </c>
      <c r="AX341">
        <f>IF(COUNTIF(L341:$L$1471,L341)&gt;1,1,0)</f>
        <v>0</v>
      </c>
      <c r="BA341">
        <f t="shared" si="45"/>
        <v>0</v>
      </c>
      <c r="BC341">
        <f t="shared" si="46"/>
        <v>0</v>
      </c>
      <c r="BE341">
        <f t="shared" si="40"/>
        <v>0</v>
      </c>
      <c r="BG341">
        <f t="shared" si="41"/>
        <v>0</v>
      </c>
      <c r="BI341">
        <f t="shared" si="42"/>
        <v>0</v>
      </c>
      <c r="BR341" t="str" cm="1">
        <f t="array" ref="BR341">_xlfn.IFS(
A341&lt;=25,"18-25",
A341&lt;=35,"26-35",
A341&lt;=45,"36-45",
A341&lt;=59,"46-59",
TRUE,"60+")</f>
        <v>26-35</v>
      </c>
      <c r="BX341" t="b">
        <f t="shared" si="43"/>
        <v>1</v>
      </c>
      <c r="BY341" t="b">
        <f t="shared" si="44"/>
        <v>1</v>
      </c>
      <c r="BZ341" t="b">
        <f t="shared" si="47"/>
        <v>1</v>
      </c>
      <c r="CA341">
        <f>IF(tblemployee[[#This Row],[Attrition]]="Yes",1,0)</f>
        <v>0</v>
      </c>
      <c r="CB341">
        <f>IF(tblemployee[[#This Row],[OverTime]]="Yes",1,0)</f>
        <v>0</v>
      </c>
    </row>
    <row r="342" spans="1:80" hidden="1">
      <c r="A342">
        <v>37</v>
      </c>
      <c r="B342" t="s">
        <v>43</v>
      </c>
      <c r="C342" t="s">
        <v>36</v>
      </c>
      <c r="D342">
        <v>1192</v>
      </c>
      <c r="E342" t="s">
        <v>45</v>
      </c>
      <c r="F342">
        <v>5</v>
      </c>
      <c r="G342" t="str" cm="1">
        <f t="array" ref="G342">_xlfn.IFS(
F342 &lt;= 10, "Near",
F342 &lt;= 20, "Far",
TRUE, "Very Far")</f>
        <v>Near</v>
      </c>
      <c r="H342">
        <v>2</v>
      </c>
      <c r="I342" t="str">
        <f>_xlfn.XLOOKUP(H342,Lookup!C:C,Lookup!D:D)</f>
        <v>College</v>
      </c>
      <c r="J342" t="s">
        <v>51</v>
      </c>
      <c r="K342">
        <v>1</v>
      </c>
      <c r="L342">
        <v>460</v>
      </c>
      <c r="M342">
        <v>4</v>
      </c>
      <c r="N342" t="str">
        <f>_xlfn.XLOOKUP(M342,Lookup!E:E,Lookup!F:F)</f>
        <v>Very High</v>
      </c>
      <c r="O342" t="s">
        <v>46</v>
      </c>
      <c r="P342">
        <v>61</v>
      </c>
      <c r="Q342">
        <v>3</v>
      </c>
      <c r="R342" t="str">
        <f>_xlfn.XLOOKUP(Q342,Lookup!G:G,Lookup!H:H)</f>
        <v>High</v>
      </c>
      <c r="S342">
        <v>2</v>
      </c>
      <c r="T342" s="7" t="str">
        <f>_xlfn.XLOOKUP(S342,Lookup!A:A,Lookup!B:B)</f>
        <v>Junior</v>
      </c>
      <c r="U342" t="s">
        <v>53</v>
      </c>
      <c r="V342">
        <v>4</v>
      </c>
      <c r="W342" t="str">
        <f>_xlfn.XLOOKUP(V342,Lookup!I:I,Lookup!J:J)</f>
        <v>Very High</v>
      </c>
      <c r="X342" t="s">
        <v>52</v>
      </c>
      <c r="Y342">
        <v>6347</v>
      </c>
      <c r="Z342" t="str" cm="1">
        <f t="array" ref="Z342">_xlfn.IFS(Y342&lt;3000,"Low",Y342&lt;7000,"Medium",TRUE,"High")</f>
        <v>Medium</v>
      </c>
      <c r="AA342">
        <v>23177</v>
      </c>
      <c r="AB342">
        <v>7</v>
      </c>
      <c r="AC342" t="s">
        <v>42</v>
      </c>
      <c r="AD342" t="s">
        <v>43</v>
      </c>
      <c r="AE342">
        <v>16</v>
      </c>
      <c r="AF342">
        <v>3</v>
      </c>
      <c r="AG342" t="str">
        <f>_xlfn.XLOOKUP(AF342,Lookup!K:K,Lookup!L:L)</f>
        <v>Meet Expect</v>
      </c>
      <c r="AH342">
        <v>3</v>
      </c>
      <c r="AI342" t="str">
        <f>LOOKUP(AH342,Lookup!M:M,Lookup!N:N)</f>
        <v>High</v>
      </c>
      <c r="AJ342">
        <v>80</v>
      </c>
      <c r="AK342">
        <v>2</v>
      </c>
      <c r="AL342" t="str">
        <f>_xlfn.XLOOKUP(AK342,Lookup!O:O,Lookup!P:P)</f>
        <v>Medium</v>
      </c>
      <c r="AM342">
        <v>8</v>
      </c>
      <c r="AN342" t="str" cm="1">
        <f t="array" ref="AN342">_xlfn.IFS(
AM342&lt;=5,"0-5",
AM342&lt;=10,"6-10",
AM342&lt;=20,"11-20",
TRUE,"20+")</f>
        <v>6-10</v>
      </c>
      <c r="AO342">
        <v>2</v>
      </c>
      <c r="AP342">
        <v>2</v>
      </c>
      <c r="AQ342" t="str">
        <f>_xlfn.XLOOKUP(AP342,Lookup!Q:Q,Lookup!R:R)</f>
        <v>Good</v>
      </c>
      <c r="AR342">
        <v>6</v>
      </c>
      <c r="AS342" t="str" cm="1">
        <f t="array" ref="AS342">_xlfn.IFS(
AR342 &lt;=1,"New Employee",
AR342 &lt;=3, "Early Career",
AR342 &lt;=7, "Experienced",
TRUE, "Veteran")</f>
        <v>Experienced</v>
      </c>
      <c r="AT342">
        <v>2</v>
      </c>
      <c r="AU342">
        <v>0</v>
      </c>
      <c r="AV342" t="str" cm="1">
        <f t="array" ref="AV342">_xlfn.IFS(
AU342=0,"Recently Promoted",
AU342&lt;=3, "Normal",
TRUE, "Long Time No Promotion")</f>
        <v>Recently Promoted</v>
      </c>
      <c r="AW342">
        <v>4</v>
      </c>
      <c r="AX342">
        <f>IF(COUNTIF(L342:$L$1471,L342)&gt;1,1,0)</f>
        <v>0</v>
      </c>
      <c r="BA342">
        <f t="shared" si="45"/>
        <v>0</v>
      </c>
      <c r="BC342">
        <f t="shared" si="46"/>
        <v>0</v>
      </c>
      <c r="BE342">
        <f t="shared" si="40"/>
        <v>0</v>
      </c>
      <c r="BG342">
        <f t="shared" si="41"/>
        <v>0</v>
      </c>
      <c r="BI342">
        <f t="shared" si="42"/>
        <v>0</v>
      </c>
      <c r="BR342" t="str" cm="1">
        <f t="array" ref="BR342">_xlfn.IFS(
A342&lt;=25,"18-25",
A342&lt;=35,"26-35",
A342&lt;=45,"36-45",
A342&lt;=59,"46-59",
TRUE,"60+")</f>
        <v>36-45</v>
      </c>
      <c r="BX342" t="b">
        <f t="shared" si="43"/>
        <v>1</v>
      </c>
      <c r="BY342" t="b">
        <f t="shared" si="44"/>
        <v>1</v>
      </c>
      <c r="BZ342" t="b">
        <f t="shared" si="47"/>
        <v>1</v>
      </c>
      <c r="CA342">
        <f>IF(tblemployee[[#This Row],[Attrition]]="Yes",1,0)</f>
        <v>0</v>
      </c>
      <c r="CB342">
        <f>IF(tblemployee[[#This Row],[OverTime]]="Yes",1,0)</f>
        <v>0</v>
      </c>
    </row>
    <row r="343" spans="1:80" hidden="1">
      <c r="A343">
        <v>38</v>
      </c>
      <c r="B343" t="s">
        <v>43</v>
      </c>
      <c r="C343" t="s">
        <v>36</v>
      </c>
      <c r="D343">
        <v>343</v>
      </c>
      <c r="E343" t="s">
        <v>45</v>
      </c>
      <c r="F343">
        <v>15</v>
      </c>
      <c r="G343" t="str" cm="1">
        <f t="array" ref="G343">_xlfn.IFS(
F343 &lt;= 10, "Near",
F343 &lt;= 20, "Far",
TRUE, "Very Far")</f>
        <v>Far</v>
      </c>
      <c r="H343">
        <v>2</v>
      </c>
      <c r="I343" t="str">
        <f>_xlfn.XLOOKUP(H343,Lookup!C:C,Lookup!D:D)</f>
        <v>College</v>
      </c>
      <c r="J343" t="s">
        <v>38</v>
      </c>
      <c r="K343">
        <v>1</v>
      </c>
      <c r="L343">
        <v>461</v>
      </c>
      <c r="M343">
        <v>3</v>
      </c>
      <c r="N343" t="str">
        <f>_xlfn.XLOOKUP(M343,Lookup!E:E,Lookup!F:F)</f>
        <v>High</v>
      </c>
      <c r="O343" t="s">
        <v>46</v>
      </c>
      <c r="P343">
        <v>92</v>
      </c>
      <c r="Q343">
        <v>2</v>
      </c>
      <c r="R343" t="str">
        <f>_xlfn.XLOOKUP(Q343,Lookup!G:G,Lookup!H:H)</f>
        <v>Medium</v>
      </c>
      <c r="S343">
        <v>3</v>
      </c>
      <c r="T343" s="7" t="str">
        <f>_xlfn.XLOOKUP(S343,Lookup!A:A,Lookup!B:B)</f>
        <v>Senior</v>
      </c>
      <c r="U343" t="s">
        <v>58</v>
      </c>
      <c r="V343">
        <v>4</v>
      </c>
      <c r="W343" t="str">
        <f>_xlfn.XLOOKUP(V343,Lookup!I:I,Lookup!J:J)</f>
        <v>Very High</v>
      </c>
      <c r="X343" t="s">
        <v>52</v>
      </c>
      <c r="Y343">
        <v>11510</v>
      </c>
      <c r="Z343" t="str" cm="1">
        <f t="array" ref="Z343">_xlfn.IFS(Y343&lt;3000,"Low",Y343&lt;7000,"Medium",TRUE,"High")</f>
        <v>High</v>
      </c>
      <c r="AA343">
        <v>15682</v>
      </c>
      <c r="AB343">
        <v>0</v>
      </c>
      <c r="AC343" t="s">
        <v>42</v>
      </c>
      <c r="AD343" t="s">
        <v>35</v>
      </c>
      <c r="AE343">
        <v>14</v>
      </c>
      <c r="AF343">
        <v>3</v>
      </c>
      <c r="AG343" t="str">
        <f>_xlfn.XLOOKUP(AF343,Lookup!K:K,Lookup!L:L)</f>
        <v>Meet Expect</v>
      </c>
      <c r="AH343">
        <v>2</v>
      </c>
      <c r="AI343" t="str">
        <f>LOOKUP(AH343,Lookup!M:M,Lookup!N:N)</f>
        <v>Medium</v>
      </c>
      <c r="AJ343">
        <v>80</v>
      </c>
      <c r="AK343">
        <v>1</v>
      </c>
      <c r="AL343" t="str">
        <f>_xlfn.XLOOKUP(AK343,Lookup!O:O,Lookup!P:P)</f>
        <v>Basic</v>
      </c>
      <c r="AM343">
        <v>12</v>
      </c>
      <c r="AN343" t="str" cm="1">
        <f t="array" ref="AN343">_xlfn.IFS(
AM343&lt;=5,"0-5",
AM343&lt;=10,"6-10",
AM343&lt;=20,"11-20",
TRUE,"20+")</f>
        <v>11-20</v>
      </c>
      <c r="AO343">
        <v>3</v>
      </c>
      <c r="AP343">
        <v>3</v>
      </c>
      <c r="AQ343" t="str">
        <f>_xlfn.XLOOKUP(AP343,Lookup!Q:Q,Lookup!R:R)</f>
        <v>Better</v>
      </c>
      <c r="AR343">
        <v>11</v>
      </c>
      <c r="AS343" t="str" cm="1">
        <f t="array" ref="AS343">_xlfn.IFS(
AR343 &lt;=1,"New Employee",
AR343 &lt;=3, "Early Career",
AR343 &lt;=7, "Experienced",
TRUE, "Veteran")</f>
        <v>Veteran</v>
      </c>
      <c r="AT343">
        <v>10</v>
      </c>
      <c r="AU343">
        <v>2</v>
      </c>
      <c r="AV343" t="str" cm="1">
        <f t="array" ref="AV343">_xlfn.IFS(
AU343=0,"Recently Promoted",
AU343&lt;=3, "Normal",
TRUE, "Long Time No Promotion")</f>
        <v>Normal</v>
      </c>
      <c r="AW343">
        <v>9</v>
      </c>
      <c r="AX343">
        <f>IF(COUNTIF(L343:$L$1471,L343)&gt;1,1,0)</f>
        <v>0</v>
      </c>
      <c r="BA343">
        <f t="shared" si="45"/>
        <v>0</v>
      </c>
      <c r="BC343">
        <f t="shared" si="46"/>
        <v>0</v>
      </c>
      <c r="BE343">
        <f t="shared" si="40"/>
        <v>0</v>
      </c>
      <c r="BG343">
        <f t="shared" si="41"/>
        <v>0</v>
      </c>
      <c r="BI343">
        <f t="shared" si="42"/>
        <v>0</v>
      </c>
      <c r="BR343" t="str" cm="1">
        <f t="array" ref="BR343">_xlfn.IFS(
A343&lt;=25,"18-25",
A343&lt;=35,"26-35",
A343&lt;=45,"36-45",
A343&lt;=59,"46-59",
TRUE,"60+")</f>
        <v>36-45</v>
      </c>
      <c r="BX343" t="b">
        <f t="shared" si="43"/>
        <v>1</v>
      </c>
      <c r="BY343" t="b">
        <f t="shared" si="44"/>
        <v>1</v>
      </c>
      <c r="BZ343" t="b">
        <f t="shared" si="47"/>
        <v>1</v>
      </c>
      <c r="CA343">
        <f>IF(tblemployee[[#This Row],[Attrition]]="Yes",1,0)</f>
        <v>0</v>
      </c>
      <c r="CB343">
        <f>IF(tblemployee[[#This Row],[OverTime]]="Yes",1,0)</f>
        <v>1</v>
      </c>
    </row>
    <row r="344" spans="1:80" hidden="1">
      <c r="A344">
        <v>31</v>
      </c>
      <c r="B344" t="s">
        <v>43</v>
      </c>
      <c r="C344" t="s">
        <v>36</v>
      </c>
      <c r="D344">
        <v>1232</v>
      </c>
      <c r="E344" t="s">
        <v>45</v>
      </c>
      <c r="F344">
        <v>7</v>
      </c>
      <c r="G344" t="str" cm="1">
        <f t="array" ref="G344">_xlfn.IFS(
F344 &lt;= 10, "Near",
F344 &lt;= 20, "Far",
TRUE, "Very Far")</f>
        <v>Near</v>
      </c>
      <c r="H344">
        <v>4</v>
      </c>
      <c r="I344" t="str">
        <f>_xlfn.XLOOKUP(H344,Lookup!C:C,Lookup!D:D)</f>
        <v>Master</v>
      </c>
      <c r="J344" t="s">
        <v>51</v>
      </c>
      <c r="K344">
        <v>1</v>
      </c>
      <c r="L344">
        <v>462</v>
      </c>
      <c r="M344">
        <v>3</v>
      </c>
      <c r="N344" t="str">
        <f>_xlfn.XLOOKUP(M344,Lookup!E:E,Lookup!F:F)</f>
        <v>High</v>
      </c>
      <c r="O344" t="s">
        <v>39</v>
      </c>
      <c r="P344">
        <v>39</v>
      </c>
      <c r="Q344">
        <v>3</v>
      </c>
      <c r="R344" t="str">
        <f>_xlfn.XLOOKUP(Q344,Lookup!G:G,Lookup!H:H)</f>
        <v>High</v>
      </c>
      <c r="S344">
        <v>3</v>
      </c>
      <c r="T344" s="7" t="str">
        <f>_xlfn.XLOOKUP(S344,Lookup!A:A,Lookup!B:B)</f>
        <v>Senior</v>
      </c>
      <c r="U344" t="s">
        <v>53</v>
      </c>
      <c r="V344">
        <v>4</v>
      </c>
      <c r="W344" t="str">
        <f>_xlfn.XLOOKUP(V344,Lookup!I:I,Lookup!J:J)</f>
        <v>Very High</v>
      </c>
      <c r="X344" t="s">
        <v>41</v>
      </c>
      <c r="Y344">
        <v>7143</v>
      </c>
      <c r="Z344" t="str" cm="1">
        <f t="array" ref="Z344">_xlfn.IFS(Y344&lt;3000,"Low",Y344&lt;7000,"Medium",TRUE,"High")</f>
        <v>High</v>
      </c>
      <c r="AA344">
        <v>25713</v>
      </c>
      <c r="AB344">
        <v>1</v>
      </c>
      <c r="AC344" t="s">
        <v>42</v>
      </c>
      <c r="AD344" t="s">
        <v>35</v>
      </c>
      <c r="AE344">
        <v>14</v>
      </c>
      <c r="AF344">
        <v>3</v>
      </c>
      <c r="AG344" t="str">
        <f>_xlfn.XLOOKUP(AF344,Lookup!K:K,Lookup!L:L)</f>
        <v>Meet Expect</v>
      </c>
      <c r="AH344">
        <v>3</v>
      </c>
      <c r="AI344" t="str">
        <f>LOOKUP(AH344,Lookup!M:M,Lookup!N:N)</f>
        <v>High</v>
      </c>
      <c r="AJ344">
        <v>80</v>
      </c>
      <c r="AK344">
        <v>0</v>
      </c>
      <c r="AL344" t="str">
        <f>_xlfn.XLOOKUP(AK344,Lookup!O:O,Lookup!P:P)</f>
        <v>None</v>
      </c>
      <c r="AM344">
        <v>11</v>
      </c>
      <c r="AN344" t="str" cm="1">
        <f t="array" ref="AN344">_xlfn.IFS(
AM344&lt;=5,"0-5",
AM344&lt;=10,"6-10",
AM344&lt;=20,"11-20",
TRUE,"20+")</f>
        <v>11-20</v>
      </c>
      <c r="AO344">
        <v>2</v>
      </c>
      <c r="AP344">
        <v>2</v>
      </c>
      <c r="AQ344" t="str">
        <f>_xlfn.XLOOKUP(AP344,Lookup!Q:Q,Lookup!R:R)</f>
        <v>Good</v>
      </c>
      <c r="AR344">
        <v>11</v>
      </c>
      <c r="AS344" t="str" cm="1">
        <f t="array" ref="AS344">_xlfn.IFS(
AR344 &lt;=1,"New Employee",
AR344 &lt;=3, "Early Career",
AR344 &lt;=7, "Experienced",
TRUE, "Veteran")</f>
        <v>Veteran</v>
      </c>
      <c r="AT344">
        <v>9</v>
      </c>
      <c r="AU344">
        <v>4</v>
      </c>
      <c r="AV344" t="str" cm="1">
        <f t="array" ref="AV344">_xlfn.IFS(
AU344=0,"Recently Promoted",
AU344&lt;=3, "Normal",
TRUE, "Long Time No Promotion")</f>
        <v>Long Time No Promotion</v>
      </c>
      <c r="AW344">
        <v>10</v>
      </c>
      <c r="AX344">
        <f>IF(COUNTIF(L344:$L$1471,L344)&gt;1,1,0)</f>
        <v>0</v>
      </c>
      <c r="BA344">
        <f t="shared" si="45"/>
        <v>0</v>
      </c>
      <c r="BC344">
        <f t="shared" si="46"/>
        <v>0</v>
      </c>
      <c r="BE344">
        <f t="shared" si="40"/>
        <v>0</v>
      </c>
      <c r="BG344">
        <f t="shared" si="41"/>
        <v>0</v>
      </c>
      <c r="BI344">
        <f t="shared" si="42"/>
        <v>0</v>
      </c>
      <c r="BR344" t="str" cm="1">
        <f t="array" ref="BR344">_xlfn.IFS(
A344&lt;=25,"18-25",
A344&lt;=35,"26-35",
A344&lt;=45,"36-45",
A344&lt;=59,"46-59",
TRUE,"60+")</f>
        <v>26-35</v>
      </c>
      <c r="BX344" t="b">
        <f t="shared" si="43"/>
        <v>1</v>
      </c>
      <c r="BY344" t="b">
        <f t="shared" si="44"/>
        <v>1</v>
      </c>
      <c r="BZ344" t="b">
        <f t="shared" si="47"/>
        <v>1</v>
      </c>
      <c r="CA344">
        <f>IF(tblemployee[[#This Row],[Attrition]]="Yes",1,0)</f>
        <v>0</v>
      </c>
      <c r="CB344">
        <f>IF(tblemployee[[#This Row],[OverTime]]="Yes",1,0)</f>
        <v>1</v>
      </c>
    </row>
    <row r="345" spans="1:80" hidden="1">
      <c r="A345">
        <v>29</v>
      </c>
      <c r="B345" t="s">
        <v>43</v>
      </c>
      <c r="C345" t="s">
        <v>36</v>
      </c>
      <c r="D345">
        <v>144</v>
      </c>
      <c r="E345" t="s">
        <v>37</v>
      </c>
      <c r="F345">
        <v>10</v>
      </c>
      <c r="G345" t="str" cm="1">
        <f t="array" ref="G345">_xlfn.IFS(
F345 &lt;= 10, "Near",
F345 &lt;= 20, "Far",
TRUE, "Very Far")</f>
        <v>Near</v>
      </c>
      <c r="H345">
        <v>1</v>
      </c>
      <c r="I345" t="str">
        <f>_xlfn.XLOOKUP(H345,Lookup!C:C,Lookup!D:D)</f>
        <v>Below College</v>
      </c>
      <c r="J345" t="s">
        <v>59</v>
      </c>
      <c r="K345">
        <v>1</v>
      </c>
      <c r="L345">
        <v>463</v>
      </c>
      <c r="M345">
        <v>4</v>
      </c>
      <c r="N345" t="str">
        <f>_xlfn.XLOOKUP(M345,Lookup!E:E,Lookup!F:F)</f>
        <v>Very High</v>
      </c>
      <c r="O345" t="s">
        <v>39</v>
      </c>
      <c r="P345">
        <v>39</v>
      </c>
      <c r="Q345">
        <v>2</v>
      </c>
      <c r="R345" t="str">
        <f>_xlfn.XLOOKUP(Q345,Lookup!G:G,Lookup!H:H)</f>
        <v>Medium</v>
      </c>
      <c r="S345">
        <v>2</v>
      </c>
      <c r="T345" s="7" t="str">
        <f>_xlfn.XLOOKUP(S345,Lookup!A:A,Lookup!B:B)</f>
        <v>Junior</v>
      </c>
      <c r="U345" t="s">
        <v>40</v>
      </c>
      <c r="V345">
        <v>2</v>
      </c>
      <c r="W345" t="str">
        <f>_xlfn.XLOOKUP(V345,Lookup!I:I,Lookup!J:J)</f>
        <v>Medium</v>
      </c>
      <c r="X345" t="s">
        <v>52</v>
      </c>
      <c r="Y345">
        <v>8268</v>
      </c>
      <c r="Z345" t="str" cm="1">
        <f t="array" ref="Z345">_xlfn.IFS(Y345&lt;3000,"Low",Y345&lt;7000,"Medium",TRUE,"High")</f>
        <v>High</v>
      </c>
      <c r="AA345">
        <v>11866</v>
      </c>
      <c r="AB345">
        <v>1</v>
      </c>
      <c r="AC345" t="s">
        <v>42</v>
      </c>
      <c r="AD345" t="s">
        <v>35</v>
      </c>
      <c r="AE345">
        <v>14</v>
      </c>
      <c r="AF345">
        <v>3</v>
      </c>
      <c r="AG345" t="str">
        <f>_xlfn.XLOOKUP(AF345,Lookup!K:K,Lookup!L:L)</f>
        <v>Meet Expect</v>
      </c>
      <c r="AH345">
        <v>1</v>
      </c>
      <c r="AI345" t="str">
        <f>LOOKUP(AH345,Lookup!M:M,Lookup!N:N)</f>
        <v>Low</v>
      </c>
      <c r="AJ345">
        <v>80</v>
      </c>
      <c r="AK345">
        <v>2</v>
      </c>
      <c r="AL345" t="str">
        <f>_xlfn.XLOOKUP(AK345,Lookup!O:O,Lookup!P:P)</f>
        <v>Medium</v>
      </c>
      <c r="AM345">
        <v>7</v>
      </c>
      <c r="AN345" t="str" cm="1">
        <f t="array" ref="AN345">_xlfn.IFS(
AM345&lt;=5,"0-5",
AM345&lt;=10,"6-10",
AM345&lt;=20,"11-20",
TRUE,"20+")</f>
        <v>6-10</v>
      </c>
      <c r="AO345">
        <v>2</v>
      </c>
      <c r="AP345">
        <v>3</v>
      </c>
      <c r="AQ345" t="str">
        <f>_xlfn.XLOOKUP(AP345,Lookup!Q:Q,Lookup!R:R)</f>
        <v>Better</v>
      </c>
      <c r="AR345">
        <v>7</v>
      </c>
      <c r="AS345" t="str" cm="1">
        <f t="array" ref="AS345">_xlfn.IFS(
AR345 &lt;=1,"New Employee",
AR345 &lt;=3, "Early Career",
AR345 &lt;=7, "Experienced",
TRUE, "Veteran")</f>
        <v>Experienced</v>
      </c>
      <c r="AT345">
        <v>7</v>
      </c>
      <c r="AU345">
        <v>1</v>
      </c>
      <c r="AV345" t="str" cm="1">
        <f t="array" ref="AV345">_xlfn.IFS(
AU345=0,"Recently Promoted",
AU345&lt;=3, "Normal",
TRUE, "Long Time No Promotion")</f>
        <v>Normal</v>
      </c>
      <c r="AW345">
        <v>7</v>
      </c>
      <c r="AX345">
        <f>IF(COUNTIF(L345:$L$1471,L345)&gt;1,1,0)</f>
        <v>0</v>
      </c>
      <c r="BA345">
        <f t="shared" si="45"/>
        <v>0</v>
      </c>
      <c r="BC345">
        <f t="shared" si="46"/>
        <v>0</v>
      </c>
      <c r="BE345">
        <f t="shared" si="40"/>
        <v>0</v>
      </c>
      <c r="BG345">
        <f t="shared" si="41"/>
        <v>0</v>
      </c>
      <c r="BI345">
        <f t="shared" si="42"/>
        <v>0</v>
      </c>
      <c r="BR345" t="str" cm="1">
        <f t="array" ref="BR345">_xlfn.IFS(
A345&lt;=25,"18-25",
A345&lt;=35,"26-35",
A345&lt;=45,"36-45",
A345&lt;=59,"46-59",
TRUE,"60+")</f>
        <v>26-35</v>
      </c>
      <c r="BX345" t="b">
        <f t="shared" si="43"/>
        <v>1</v>
      </c>
      <c r="BY345" t="b">
        <f t="shared" si="44"/>
        <v>1</v>
      </c>
      <c r="BZ345" t="b">
        <f t="shared" si="47"/>
        <v>1</v>
      </c>
      <c r="CA345">
        <f>IF(tblemployee[[#This Row],[Attrition]]="Yes",1,0)</f>
        <v>0</v>
      </c>
      <c r="CB345">
        <f>IF(tblemployee[[#This Row],[OverTime]]="Yes",1,0)</f>
        <v>1</v>
      </c>
    </row>
    <row r="346" spans="1:80" hidden="1">
      <c r="A346">
        <v>35</v>
      </c>
      <c r="B346" t="s">
        <v>43</v>
      </c>
      <c r="C346" t="s">
        <v>36</v>
      </c>
      <c r="D346">
        <v>1296</v>
      </c>
      <c r="E346" t="s">
        <v>45</v>
      </c>
      <c r="F346">
        <v>5</v>
      </c>
      <c r="G346" t="str" cm="1">
        <f t="array" ref="G346">_xlfn.IFS(
F346 &lt;= 10, "Near",
F346 &lt;= 20, "Far",
TRUE, "Very Far")</f>
        <v>Near</v>
      </c>
      <c r="H346">
        <v>4</v>
      </c>
      <c r="I346" t="str">
        <f>_xlfn.XLOOKUP(H346,Lookup!C:C,Lookup!D:D)</f>
        <v>Master</v>
      </c>
      <c r="J346" t="s">
        <v>60</v>
      </c>
      <c r="K346">
        <v>1</v>
      </c>
      <c r="L346">
        <v>464</v>
      </c>
      <c r="M346">
        <v>3</v>
      </c>
      <c r="N346" t="str">
        <f>_xlfn.XLOOKUP(M346,Lookup!E:E,Lookup!F:F)</f>
        <v>High</v>
      </c>
      <c r="O346" t="s">
        <v>46</v>
      </c>
      <c r="P346">
        <v>62</v>
      </c>
      <c r="Q346">
        <v>3</v>
      </c>
      <c r="R346" t="str">
        <f>_xlfn.XLOOKUP(Q346,Lookup!G:G,Lookup!H:H)</f>
        <v>High</v>
      </c>
      <c r="S346">
        <v>3</v>
      </c>
      <c r="T346" s="7" t="str">
        <f>_xlfn.XLOOKUP(S346,Lookup!A:A,Lookup!B:B)</f>
        <v>Senior</v>
      </c>
      <c r="U346" t="s">
        <v>53</v>
      </c>
      <c r="V346">
        <v>2</v>
      </c>
      <c r="W346" t="str">
        <f>_xlfn.XLOOKUP(V346,Lookup!I:I,Lookup!J:J)</f>
        <v>Medium</v>
      </c>
      <c r="X346" t="s">
        <v>41</v>
      </c>
      <c r="Y346">
        <v>8095</v>
      </c>
      <c r="Z346" t="str" cm="1">
        <f t="array" ref="Z346">_xlfn.IFS(Y346&lt;3000,"Low",Y346&lt;7000,"Medium",TRUE,"High")</f>
        <v>High</v>
      </c>
      <c r="AA346">
        <v>18264</v>
      </c>
      <c r="AB346">
        <v>0</v>
      </c>
      <c r="AC346" t="s">
        <v>42</v>
      </c>
      <c r="AD346" t="s">
        <v>43</v>
      </c>
      <c r="AE346">
        <v>13</v>
      </c>
      <c r="AF346">
        <v>3</v>
      </c>
      <c r="AG346" t="str">
        <f>_xlfn.XLOOKUP(AF346,Lookup!K:K,Lookup!L:L)</f>
        <v>Meet Expect</v>
      </c>
      <c r="AH346">
        <v>4</v>
      </c>
      <c r="AI346" t="str">
        <f>LOOKUP(AH346,Lookup!M:M,Lookup!N:N)</f>
        <v>Very High</v>
      </c>
      <c r="AJ346">
        <v>80</v>
      </c>
      <c r="AK346">
        <v>0</v>
      </c>
      <c r="AL346" t="str">
        <f>_xlfn.XLOOKUP(AK346,Lookup!O:O,Lookup!P:P)</f>
        <v>None</v>
      </c>
      <c r="AM346">
        <v>17</v>
      </c>
      <c r="AN346" t="str" cm="1">
        <f t="array" ref="AN346">_xlfn.IFS(
AM346&lt;=5,"0-5",
AM346&lt;=10,"6-10",
AM346&lt;=20,"11-20",
TRUE,"20+")</f>
        <v>11-20</v>
      </c>
      <c r="AO346">
        <v>5</v>
      </c>
      <c r="AP346">
        <v>3</v>
      </c>
      <c r="AQ346" t="str">
        <f>_xlfn.XLOOKUP(AP346,Lookup!Q:Q,Lookup!R:R)</f>
        <v>Better</v>
      </c>
      <c r="AR346">
        <v>16</v>
      </c>
      <c r="AS346" t="str" cm="1">
        <f t="array" ref="AS346">_xlfn.IFS(
AR346 &lt;=1,"New Employee",
AR346 &lt;=3, "Early Career",
AR346 &lt;=7, "Experienced",
TRUE, "Veteran")</f>
        <v>Veteran</v>
      </c>
      <c r="AT346">
        <v>6</v>
      </c>
      <c r="AU346">
        <v>0</v>
      </c>
      <c r="AV346" t="str" cm="1">
        <f t="array" ref="AV346">_xlfn.IFS(
AU346=0,"Recently Promoted",
AU346&lt;=3, "Normal",
TRUE, "Long Time No Promotion")</f>
        <v>Recently Promoted</v>
      </c>
      <c r="AW346">
        <v>13</v>
      </c>
      <c r="AX346">
        <f>IF(COUNTIF(L346:$L$1471,L346)&gt;1,1,0)</f>
        <v>0</v>
      </c>
      <c r="BA346">
        <f t="shared" si="45"/>
        <v>0</v>
      </c>
      <c r="BC346">
        <f t="shared" si="46"/>
        <v>0</v>
      </c>
      <c r="BE346">
        <f t="shared" si="40"/>
        <v>0</v>
      </c>
      <c r="BG346">
        <f t="shared" si="41"/>
        <v>0</v>
      </c>
      <c r="BI346">
        <f t="shared" si="42"/>
        <v>0</v>
      </c>
      <c r="BR346" t="str" cm="1">
        <f t="array" ref="BR346">_xlfn.IFS(
A346&lt;=25,"18-25",
A346&lt;=35,"26-35",
A346&lt;=45,"36-45",
A346&lt;=59,"46-59",
TRUE,"60+")</f>
        <v>26-35</v>
      </c>
      <c r="BX346" t="b">
        <f t="shared" si="43"/>
        <v>1</v>
      </c>
      <c r="BY346" t="b">
        <f t="shared" si="44"/>
        <v>1</v>
      </c>
      <c r="BZ346" t="b">
        <f t="shared" si="47"/>
        <v>1</v>
      </c>
      <c r="CA346">
        <f>IF(tblemployee[[#This Row],[Attrition]]="Yes",1,0)</f>
        <v>0</v>
      </c>
      <c r="CB346">
        <f>IF(tblemployee[[#This Row],[OverTime]]="Yes",1,0)</f>
        <v>0</v>
      </c>
    </row>
    <row r="347" spans="1:80" hidden="1">
      <c r="A347">
        <v>23</v>
      </c>
      <c r="B347" t="s">
        <v>43</v>
      </c>
      <c r="C347" t="s">
        <v>36</v>
      </c>
      <c r="D347">
        <v>1309</v>
      </c>
      <c r="E347" t="s">
        <v>45</v>
      </c>
      <c r="F347">
        <v>26</v>
      </c>
      <c r="G347" t="str" cm="1">
        <f t="array" ref="G347">_xlfn.IFS(
F347 &lt;= 10, "Near",
F347 &lt;= 20, "Far",
TRUE, "Very Far")</f>
        <v>Very Far</v>
      </c>
      <c r="H347">
        <v>1</v>
      </c>
      <c r="I347" t="str">
        <f>_xlfn.XLOOKUP(H347,Lookup!C:C,Lookup!D:D)</f>
        <v>Below College</v>
      </c>
      <c r="J347" t="s">
        <v>38</v>
      </c>
      <c r="K347">
        <v>1</v>
      </c>
      <c r="L347">
        <v>465</v>
      </c>
      <c r="M347">
        <v>3</v>
      </c>
      <c r="N347" t="str">
        <f>_xlfn.XLOOKUP(M347,Lookup!E:E,Lookup!F:F)</f>
        <v>High</v>
      </c>
      <c r="O347" t="s">
        <v>46</v>
      </c>
      <c r="P347">
        <v>83</v>
      </c>
      <c r="Q347">
        <v>3</v>
      </c>
      <c r="R347" t="str">
        <f>_xlfn.XLOOKUP(Q347,Lookup!G:G,Lookup!H:H)</f>
        <v>High</v>
      </c>
      <c r="S347">
        <v>1</v>
      </c>
      <c r="T347" s="7" t="str">
        <f>_xlfn.XLOOKUP(S347,Lookup!A:A,Lookup!B:B)</f>
        <v>Entry Level</v>
      </c>
      <c r="U347" t="s">
        <v>47</v>
      </c>
      <c r="V347">
        <v>4</v>
      </c>
      <c r="W347" t="str">
        <f>_xlfn.XLOOKUP(V347,Lookup!I:I,Lookup!J:J)</f>
        <v>Very High</v>
      </c>
      <c r="X347" t="s">
        <v>52</v>
      </c>
      <c r="Y347">
        <v>2904</v>
      </c>
      <c r="Z347" t="str" cm="1">
        <f t="array" ref="Z347">_xlfn.IFS(Y347&lt;3000,"Low",Y347&lt;7000,"Medium",TRUE,"High")</f>
        <v>Low</v>
      </c>
      <c r="AA347">
        <v>16092</v>
      </c>
      <c r="AB347">
        <v>1</v>
      </c>
      <c r="AC347" t="s">
        <v>42</v>
      </c>
      <c r="AD347" t="s">
        <v>43</v>
      </c>
      <c r="AE347">
        <v>12</v>
      </c>
      <c r="AF347">
        <v>3</v>
      </c>
      <c r="AG347" t="str">
        <f>_xlfn.XLOOKUP(AF347,Lookup!K:K,Lookup!L:L)</f>
        <v>Meet Expect</v>
      </c>
      <c r="AH347">
        <v>3</v>
      </c>
      <c r="AI347" t="str">
        <f>LOOKUP(AH347,Lookup!M:M,Lookup!N:N)</f>
        <v>High</v>
      </c>
      <c r="AJ347">
        <v>80</v>
      </c>
      <c r="AK347">
        <v>2</v>
      </c>
      <c r="AL347" t="str">
        <f>_xlfn.XLOOKUP(AK347,Lookup!O:O,Lookup!P:P)</f>
        <v>Medium</v>
      </c>
      <c r="AM347">
        <v>4</v>
      </c>
      <c r="AN347" t="str" cm="1">
        <f t="array" ref="AN347">_xlfn.IFS(
AM347&lt;=5,"0-5",
AM347&lt;=10,"6-10",
AM347&lt;=20,"11-20",
TRUE,"20+")</f>
        <v>0-5</v>
      </c>
      <c r="AO347">
        <v>2</v>
      </c>
      <c r="AP347">
        <v>2</v>
      </c>
      <c r="AQ347" t="str">
        <f>_xlfn.XLOOKUP(AP347,Lookup!Q:Q,Lookup!R:R)</f>
        <v>Good</v>
      </c>
      <c r="AR347">
        <v>4</v>
      </c>
      <c r="AS347" t="str" cm="1">
        <f t="array" ref="AS347">_xlfn.IFS(
AR347 &lt;=1,"New Employee",
AR347 &lt;=3, "Early Career",
AR347 &lt;=7, "Experienced",
TRUE, "Veteran")</f>
        <v>Experienced</v>
      </c>
      <c r="AT347">
        <v>2</v>
      </c>
      <c r="AU347">
        <v>0</v>
      </c>
      <c r="AV347" t="str" cm="1">
        <f t="array" ref="AV347">_xlfn.IFS(
AU347=0,"Recently Promoted",
AU347&lt;=3, "Normal",
TRUE, "Long Time No Promotion")</f>
        <v>Recently Promoted</v>
      </c>
      <c r="AW347">
        <v>2</v>
      </c>
      <c r="AX347">
        <f>IF(COUNTIF(L347:$L$1471,L347)&gt;1,1,0)</f>
        <v>0</v>
      </c>
      <c r="BA347">
        <f t="shared" si="45"/>
        <v>0</v>
      </c>
      <c r="BC347">
        <f t="shared" si="46"/>
        <v>0</v>
      </c>
      <c r="BE347">
        <f t="shared" si="40"/>
        <v>0</v>
      </c>
      <c r="BG347">
        <f t="shared" si="41"/>
        <v>0</v>
      </c>
      <c r="BI347">
        <f t="shared" si="42"/>
        <v>0</v>
      </c>
      <c r="BR347" t="str" cm="1">
        <f t="array" ref="BR347">_xlfn.IFS(
A347&lt;=25,"18-25",
A347&lt;=35,"26-35",
A347&lt;=45,"36-45",
A347&lt;=59,"46-59",
TRUE,"60+")</f>
        <v>18-25</v>
      </c>
      <c r="BX347" t="b">
        <f t="shared" si="43"/>
        <v>1</v>
      </c>
      <c r="BY347" t="b">
        <f t="shared" si="44"/>
        <v>1</v>
      </c>
      <c r="BZ347" t="b">
        <f t="shared" si="47"/>
        <v>1</v>
      </c>
      <c r="CA347">
        <f>IF(tblemployee[[#This Row],[Attrition]]="Yes",1,0)</f>
        <v>0</v>
      </c>
      <c r="CB347">
        <f>IF(tblemployee[[#This Row],[OverTime]]="Yes",1,0)</f>
        <v>0</v>
      </c>
    </row>
    <row r="348" spans="1:80" hidden="1">
      <c r="A348">
        <v>41</v>
      </c>
      <c r="B348" t="s">
        <v>43</v>
      </c>
      <c r="C348" t="s">
        <v>36</v>
      </c>
      <c r="D348">
        <v>483</v>
      </c>
      <c r="E348" t="s">
        <v>45</v>
      </c>
      <c r="F348">
        <v>6</v>
      </c>
      <c r="G348" t="str" cm="1">
        <f t="array" ref="G348">_xlfn.IFS(
F348 &lt;= 10, "Near",
F348 &lt;= 20, "Far",
TRUE, "Very Far")</f>
        <v>Near</v>
      </c>
      <c r="H348">
        <v>3</v>
      </c>
      <c r="I348" t="str">
        <f>_xlfn.XLOOKUP(H348,Lookup!C:C,Lookup!D:D)</f>
        <v>Bachelor</v>
      </c>
      <c r="J348" t="s">
        <v>51</v>
      </c>
      <c r="K348">
        <v>1</v>
      </c>
      <c r="L348">
        <v>466</v>
      </c>
      <c r="M348">
        <v>4</v>
      </c>
      <c r="N348" t="str">
        <f>_xlfn.XLOOKUP(M348,Lookup!E:E,Lookup!F:F)</f>
        <v>Very High</v>
      </c>
      <c r="O348" t="s">
        <v>46</v>
      </c>
      <c r="P348">
        <v>95</v>
      </c>
      <c r="Q348">
        <v>2</v>
      </c>
      <c r="R348" t="str">
        <f>_xlfn.XLOOKUP(Q348,Lookup!G:G,Lookup!H:H)</f>
        <v>Medium</v>
      </c>
      <c r="S348">
        <v>2</v>
      </c>
      <c r="T348" s="7" t="str">
        <f>_xlfn.XLOOKUP(S348,Lookup!A:A,Lookup!B:B)</f>
        <v>Junior</v>
      </c>
      <c r="U348" t="s">
        <v>53</v>
      </c>
      <c r="V348">
        <v>2</v>
      </c>
      <c r="W348" t="str">
        <f>_xlfn.XLOOKUP(V348,Lookup!I:I,Lookup!J:J)</f>
        <v>Medium</v>
      </c>
      <c r="X348" t="s">
        <v>41</v>
      </c>
      <c r="Y348">
        <v>6032</v>
      </c>
      <c r="Z348" t="str" cm="1">
        <f t="array" ref="Z348">_xlfn.IFS(Y348&lt;3000,"Low",Y348&lt;7000,"Medium",TRUE,"High")</f>
        <v>Medium</v>
      </c>
      <c r="AA348">
        <v>10110</v>
      </c>
      <c r="AB348">
        <v>6</v>
      </c>
      <c r="AC348" t="s">
        <v>42</v>
      </c>
      <c r="AD348" t="s">
        <v>35</v>
      </c>
      <c r="AE348">
        <v>15</v>
      </c>
      <c r="AF348">
        <v>3</v>
      </c>
      <c r="AG348" t="str">
        <f>_xlfn.XLOOKUP(AF348,Lookup!K:K,Lookup!L:L)</f>
        <v>Meet Expect</v>
      </c>
      <c r="AH348">
        <v>4</v>
      </c>
      <c r="AI348" t="str">
        <f>LOOKUP(AH348,Lookup!M:M,Lookup!N:N)</f>
        <v>Very High</v>
      </c>
      <c r="AJ348">
        <v>80</v>
      </c>
      <c r="AK348">
        <v>0</v>
      </c>
      <c r="AL348" t="str">
        <f>_xlfn.XLOOKUP(AK348,Lookup!O:O,Lookup!P:P)</f>
        <v>None</v>
      </c>
      <c r="AM348">
        <v>8</v>
      </c>
      <c r="AN348" t="str" cm="1">
        <f t="array" ref="AN348">_xlfn.IFS(
AM348&lt;=5,"0-5",
AM348&lt;=10,"6-10",
AM348&lt;=20,"11-20",
TRUE,"20+")</f>
        <v>6-10</v>
      </c>
      <c r="AO348">
        <v>3</v>
      </c>
      <c r="AP348">
        <v>3</v>
      </c>
      <c r="AQ348" t="str">
        <f>_xlfn.XLOOKUP(AP348,Lookup!Q:Q,Lookup!R:R)</f>
        <v>Better</v>
      </c>
      <c r="AR348">
        <v>5</v>
      </c>
      <c r="AS348" t="str" cm="1">
        <f t="array" ref="AS348">_xlfn.IFS(
AR348 &lt;=1,"New Employee",
AR348 &lt;=3, "Early Career",
AR348 &lt;=7, "Experienced",
TRUE, "Veteran")</f>
        <v>Experienced</v>
      </c>
      <c r="AT348">
        <v>4</v>
      </c>
      <c r="AU348">
        <v>1</v>
      </c>
      <c r="AV348" t="str" cm="1">
        <f t="array" ref="AV348">_xlfn.IFS(
AU348=0,"Recently Promoted",
AU348&lt;=3, "Normal",
TRUE, "Long Time No Promotion")</f>
        <v>Normal</v>
      </c>
      <c r="AW348">
        <v>2</v>
      </c>
      <c r="AX348">
        <f>IF(COUNTIF(L348:$L$1471,L348)&gt;1,1,0)</f>
        <v>0</v>
      </c>
      <c r="BA348">
        <f t="shared" si="45"/>
        <v>0</v>
      </c>
      <c r="BC348">
        <f t="shared" si="46"/>
        <v>0</v>
      </c>
      <c r="BE348">
        <f t="shared" si="40"/>
        <v>0</v>
      </c>
      <c r="BG348">
        <f t="shared" si="41"/>
        <v>0</v>
      </c>
      <c r="BI348">
        <f t="shared" si="42"/>
        <v>0</v>
      </c>
      <c r="BR348" t="str" cm="1">
        <f t="array" ref="BR348">_xlfn.IFS(
A348&lt;=25,"18-25",
A348&lt;=35,"26-35",
A348&lt;=45,"36-45",
A348&lt;=59,"46-59",
TRUE,"60+")</f>
        <v>36-45</v>
      </c>
      <c r="BX348" t="b">
        <f t="shared" si="43"/>
        <v>1</v>
      </c>
      <c r="BY348" t="b">
        <f t="shared" si="44"/>
        <v>1</v>
      </c>
      <c r="BZ348" t="b">
        <f t="shared" si="47"/>
        <v>1</v>
      </c>
      <c r="CA348">
        <f>IF(tblemployee[[#This Row],[Attrition]]="Yes",1,0)</f>
        <v>0</v>
      </c>
      <c r="CB348">
        <f>IF(tblemployee[[#This Row],[OverTime]]="Yes",1,0)</f>
        <v>1</v>
      </c>
    </row>
    <row r="349" spans="1:80" hidden="1">
      <c r="A349">
        <v>47</v>
      </c>
      <c r="B349" t="s">
        <v>43</v>
      </c>
      <c r="C349" t="s">
        <v>44</v>
      </c>
      <c r="D349">
        <v>1309</v>
      </c>
      <c r="E349" t="s">
        <v>37</v>
      </c>
      <c r="F349">
        <v>4</v>
      </c>
      <c r="G349" t="str" cm="1">
        <f t="array" ref="G349">_xlfn.IFS(
F349 &lt;= 10, "Near",
F349 &lt;= 20, "Far",
TRUE, "Very Far")</f>
        <v>Near</v>
      </c>
      <c r="H349">
        <v>1</v>
      </c>
      <c r="I349" t="str">
        <f>_xlfn.XLOOKUP(H349,Lookup!C:C,Lookup!D:D)</f>
        <v>Below College</v>
      </c>
      <c r="J349" t="s">
        <v>51</v>
      </c>
      <c r="K349">
        <v>1</v>
      </c>
      <c r="L349">
        <v>467</v>
      </c>
      <c r="M349">
        <v>2</v>
      </c>
      <c r="N349" t="str">
        <f>_xlfn.XLOOKUP(M349,Lookup!E:E,Lookup!F:F)</f>
        <v>Medium</v>
      </c>
      <c r="O349" t="s">
        <v>46</v>
      </c>
      <c r="P349">
        <v>99</v>
      </c>
      <c r="Q349">
        <v>3</v>
      </c>
      <c r="R349" t="str">
        <f>_xlfn.XLOOKUP(Q349,Lookup!G:G,Lookup!H:H)</f>
        <v>High</v>
      </c>
      <c r="S349">
        <v>2</v>
      </c>
      <c r="T349" s="7" t="str">
        <f>_xlfn.XLOOKUP(S349,Lookup!A:A,Lookup!B:B)</f>
        <v>Junior</v>
      </c>
      <c r="U349" t="s">
        <v>57</v>
      </c>
      <c r="V349">
        <v>3</v>
      </c>
      <c r="W349" t="str">
        <f>_xlfn.XLOOKUP(V349,Lookup!I:I,Lookup!J:J)</f>
        <v>High</v>
      </c>
      <c r="X349" t="s">
        <v>41</v>
      </c>
      <c r="Y349">
        <v>2976</v>
      </c>
      <c r="Z349" t="str" cm="1">
        <f t="array" ref="Z349">_xlfn.IFS(Y349&lt;3000,"Low",Y349&lt;7000,"Medium",TRUE,"High")</f>
        <v>Low</v>
      </c>
      <c r="AA349">
        <v>25751</v>
      </c>
      <c r="AB349">
        <v>3</v>
      </c>
      <c r="AC349" t="s">
        <v>42</v>
      </c>
      <c r="AD349" t="s">
        <v>43</v>
      </c>
      <c r="AE349">
        <v>19</v>
      </c>
      <c r="AF349">
        <v>3</v>
      </c>
      <c r="AG349" t="str">
        <f>_xlfn.XLOOKUP(AF349,Lookup!K:K,Lookup!L:L)</f>
        <v>Meet Expect</v>
      </c>
      <c r="AH349">
        <v>1</v>
      </c>
      <c r="AI349" t="str">
        <f>LOOKUP(AH349,Lookup!M:M,Lookup!N:N)</f>
        <v>Low</v>
      </c>
      <c r="AJ349">
        <v>80</v>
      </c>
      <c r="AK349">
        <v>0</v>
      </c>
      <c r="AL349" t="str">
        <f>_xlfn.XLOOKUP(AK349,Lookup!O:O,Lookup!P:P)</f>
        <v>None</v>
      </c>
      <c r="AM349">
        <v>5</v>
      </c>
      <c r="AN349" t="str" cm="1">
        <f t="array" ref="AN349">_xlfn.IFS(
AM349&lt;=5,"0-5",
AM349&lt;=10,"6-10",
AM349&lt;=20,"11-20",
TRUE,"20+")</f>
        <v>0-5</v>
      </c>
      <c r="AO349">
        <v>3</v>
      </c>
      <c r="AP349">
        <v>3</v>
      </c>
      <c r="AQ349" t="str">
        <f>_xlfn.XLOOKUP(AP349,Lookup!Q:Q,Lookup!R:R)</f>
        <v>Better</v>
      </c>
      <c r="AR349">
        <v>0</v>
      </c>
      <c r="AS349" t="str" cm="1">
        <f t="array" ref="AS349">_xlfn.IFS(
AR349 &lt;=1,"New Employee",
AR349 &lt;=3, "Early Career",
AR349 &lt;=7, "Experienced",
TRUE, "Veteran")</f>
        <v>New Employee</v>
      </c>
      <c r="AT349">
        <v>0</v>
      </c>
      <c r="AU349">
        <v>0</v>
      </c>
      <c r="AV349" t="str" cm="1">
        <f t="array" ref="AV349">_xlfn.IFS(
AU349=0,"Recently Promoted",
AU349&lt;=3, "Normal",
TRUE, "Long Time No Promotion")</f>
        <v>Recently Promoted</v>
      </c>
      <c r="AW349">
        <v>0</v>
      </c>
      <c r="AX349">
        <f>IF(COUNTIF(L349:$L$1471,L349)&gt;1,1,0)</f>
        <v>0</v>
      </c>
      <c r="BA349">
        <f t="shared" si="45"/>
        <v>0</v>
      </c>
      <c r="BC349">
        <f t="shared" si="46"/>
        <v>0</v>
      </c>
      <c r="BE349">
        <f t="shared" si="40"/>
        <v>0</v>
      </c>
      <c r="BG349">
        <f t="shared" si="41"/>
        <v>0</v>
      </c>
      <c r="BI349">
        <f t="shared" si="42"/>
        <v>0</v>
      </c>
      <c r="BR349" t="str" cm="1">
        <f t="array" ref="BR349">_xlfn.IFS(
A349&lt;=25,"18-25",
A349&lt;=35,"26-35",
A349&lt;=45,"36-45",
A349&lt;=59,"46-59",
TRUE,"60+")</f>
        <v>46-59</v>
      </c>
      <c r="BX349" t="b">
        <f t="shared" si="43"/>
        <v>1</v>
      </c>
      <c r="BY349" t="b">
        <f t="shared" si="44"/>
        <v>1</v>
      </c>
      <c r="BZ349" t="b">
        <f t="shared" si="47"/>
        <v>1</v>
      </c>
      <c r="CA349">
        <f>IF(tblemployee[[#This Row],[Attrition]]="Yes",1,0)</f>
        <v>0</v>
      </c>
      <c r="CB349">
        <f>IF(tblemployee[[#This Row],[OverTime]]="Yes",1,0)</f>
        <v>0</v>
      </c>
    </row>
    <row r="350" spans="1:80" hidden="1">
      <c r="A350">
        <v>42</v>
      </c>
      <c r="B350" t="s">
        <v>43</v>
      </c>
      <c r="C350" t="s">
        <v>36</v>
      </c>
      <c r="D350">
        <v>810</v>
      </c>
      <c r="E350" t="s">
        <v>45</v>
      </c>
      <c r="F350">
        <v>23</v>
      </c>
      <c r="G350" t="str" cm="1">
        <f t="array" ref="G350">_xlfn.IFS(
F350 &lt;= 10, "Near",
F350 &lt;= 20, "Far",
TRUE, "Very Far")</f>
        <v>Very Far</v>
      </c>
      <c r="H350">
        <v>5</v>
      </c>
      <c r="I350" t="str">
        <f>_xlfn.XLOOKUP(H350,Lookup!C:C,Lookup!D:D)</f>
        <v>Doctor</v>
      </c>
      <c r="J350" t="s">
        <v>38</v>
      </c>
      <c r="K350">
        <v>1</v>
      </c>
      <c r="L350">
        <v>468</v>
      </c>
      <c r="M350">
        <v>1</v>
      </c>
      <c r="N350" t="str">
        <f>_xlfn.XLOOKUP(M350,Lookup!E:E,Lookup!F:F)</f>
        <v>Low</v>
      </c>
      <c r="O350" t="s">
        <v>39</v>
      </c>
      <c r="P350">
        <v>44</v>
      </c>
      <c r="Q350">
        <v>3</v>
      </c>
      <c r="R350" t="str">
        <f>_xlfn.XLOOKUP(Q350,Lookup!G:G,Lookup!H:H)</f>
        <v>High</v>
      </c>
      <c r="S350">
        <v>4</v>
      </c>
      <c r="T350" s="7" t="str">
        <f>_xlfn.XLOOKUP(S350,Lookup!A:A,Lookup!B:B)</f>
        <v>Manager</v>
      </c>
      <c r="U350" t="s">
        <v>58</v>
      </c>
      <c r="V350">
        <v>4</v>
      </c>
      <c r="W350" t="str">
        <f>_xlfn.XLOOKUP(V350,Lookup!I:I,Lookup!J:J)</f>
        <v>Very High</v>
      </c>
      <c r="X350" t="s">
        <v>41</v>
      </c>
      <c r="Y350">
        <v>15992</v>
      </c>
      <c r="Z350" t="str" cm="1">
        <f t="array" ref="Z350">_xlfn.IFS(Y350&lt;3000,"Low",Y350&lt;7000,"Medium",TRUE,"High")</f>
        <v>High</v>
      </c>
      <c r="AA350">
        <v>15901</v>
      </c>
      <c r="AB350">
        <v>2</v>
      </c>
      <c r="AC350" t="s">
        <v>42</v>
      </c>
      <c r="AD350" t="s">
        <v>43</v>
      </c>
      <c r="AE350">
        <v>14</v>
      </c>
      <c r="AF350">
        <v>3</v>
      </c>
      <c r="AG350" t="str">
        <f>_xlfn.XLOOKUP(AF350,Lookup!K:K,Lookup!L:L)</f>
        <v>Meet Expect</v>
      </c>
      <c r="AH350">
        <v>2</v>
      </c>
      <c r="AI350" t="str">
        <f>LOOKUP(AH350,Lookup!M:M,Lookup!N:N)</f>
        <v>Medium</v>
      </c>
      <c r="AJ350">
        <v>80</v>
      </c>
      <c r="AK350">
        <v>0</v>
      </c>
      <c r="AL350" t="str">
        <f>_xlfn.XLOOKUP(AK350,Lookup!O:O,Lookup!P:P)</f>
        <v>None</v>
      </c>
      <c r="AM350">
        <v>16</v>
      </c>
      <c r="AN350" t="str" cm="1">
        <f t="array" ref="AN350">_xlfn.IFS(
AM350&lt;=5,"0-5",
AM350&lt;=10,"6-10",
AM350&lt;=20,"11-20",
TRUE,"20+")</f>
        <v>11-20</v>
      </c>
      <c r="AO350">
        <v>2</v>
      </c>
      <c r="AP350">
        <v>3</v>
      </c>
      <c r="AQ350" t="str">
        <f>_xlfn.XLOOKUP(AP350,Lookup!Q:Q,Lookup!R:R)</f>
        <v>Better</v>
      </c>
      <c r="AR350">
        <v>1</v>
      </c>
      <c r="AS350" t="str" cm="1">
        <f t="array" ref="AS350">_xlfn.IFS(
AR350 &lt;=1,"New Employee",
AR350 &lt;=3, "Early Career",
AR350 &lt;=7, "Experienced",
TRUE, "Veteran")</f>
        <v>New Employee</v>
      </c>
      <c r="AT350">
        <v>0</v>
      </c>
      <c r="AU350">
        <v>0</v>
      </c>
      <c r="AV350" t="str" cm="1">
        <f t="array" ref="AV350">_xlfn.IFS(
AU350=0,"Recently Promoted",
AU350&lt;=3, "Normal",
TRUE, "Long Time No Promotion")</f>
        <v>Recently Promoted</v>
      </c>
      <c r="AW350">
        <v>0</v>
      </c>
      <c r="AX350">
        <f>IF(COUNTIF(L350:$L$1471,L350)&gt;1,1,0)</f>
        <v>0</v>
      </c>
      <c r="BA350">
        <f t="shared" si="45"/>
        <v>0</v>
      </c>
      <c r="BC350">
        <f t="shared" si="46"/>
        <v>0</v>
      </c>
      <c r="BE350">
        <f t="shared" si="40"/>
        <v>0</v>
      </c>
      <c r="BG350">
        <f t="shared" si="41"/>
        <v>0</v>
      </c>
      <c r="BI350">
        <f t="shared" si="42"/>
        <v>0</v>
      </c>
      <c r="BR350" t="str" cm="1">
        <f t="array" ref="BR350">_xlfn.IFS(
A350&lt;=25,"18-25",
A350&lt;=35,"26-35",
A350&lt;=45,"36-45",
A350&lt;=59,"46-59",
TRUE,"60+")</f>
        <v>36-45</v>
      </c>
      <c r="BX350" t="b">
        <f t="shared" si="43"/>
        <v>1</v>
      </c>
      <c r="BY350" t="b">
        <f t="shared" si="44"/>
        <v>1</v>
      </c>
      <c r="BZ350" t="b">
        <f t="shared" si="47"/>
        <v>1</v>
      </c>
      <c r="CA350">
        <f>IF(tblemployee[[#This Row],[Attrition]]="Yes",1,0)</f>
        <v>0</v>
      </c>
      <c r="CB350">
        <f>IF(tblemployee[[#This Row],[OverTime]]="Yes",1,0)</f>
        <v>0</v>
      </c>
    </row>
    <row r="351" spans="1:80" hidden="1">
      <c r="A351">
        <v>29</v>
      </c>
      <c r="B351" t="s">
        <v>43</v>
      </c>
      <c r="C351" t="s">
        <v>55</v>
      </c>
      <c r="D351">
        <v>746</v>
      </c>
      <c r="E351" t="s">
        <v>37</v>
      </c>
      <c r="F351">
        <v>2</v>
      </c>
      <c r="G351" t="str" cm="1">
        <f t="array" ref="G351">_xlfn.IFS(
F351 &lt;= 10, "Near",
F351 &lt;= 20, "Far",
TRUE, "Very Far")</f>
        <v>Near</v>
      </c>
      <c r="H351">
        <v>3</v>
      </c>
      <c r="I351" t="str">
        <f>_xlfn.XLOOKUP(H351,Lookup!C:C,Lookup!D:D)</f>
        <v>Bachelor</v>
      </c>
      <c r="J351" t="s">
        <v>38</v>
      </c>
      <c r="K351">
        <v>1</v>
      </c>
      <c r="L351">
        <v>469</v>
      </c>
      <c r="M351">
        <v>4</v>
      </c>
      <c r="N351" t="str">
        <f>_xlfn.XLOOKUP(M351,Lookup!E:E,Lookup!F:F)</f>
        <v>Very High</v>
      </c>
      <c r="O351" t="s">
        <v>46</v>
      </c>
      <c r="P351">
        <v>61</v>
      </c>
      <c r="Q351">
        <v>3</v>
      </c>
      <c r="R351" t="str">
        <f>_xlfn.XLOOKUP(Q351,Lookup!G:G,Lookup!H:H)</f>
        <v>High</v>
      </c>
      <c r="S351">
        <v>2</v>
      </c>
      <c r="T351" s="7" t="str">
        <f>_xlfn.XLOOKUP(S351,Lookup!A:A,Lookup!B:B)</f>
        <v>Junior</v>
      </c>
      <c r="U351" t="s">
        <v>40</v>
      </c>
      <c r="V351">
        <v>3</v>
      </c>
      <c r="W351" t="str">
        <f>_xlfn.XLOOKUP(V351,Lookup!I:I,Lookup!J:J)</f>
        <v>High</v>
      </c>
      <c r="X351" t="s">
        <v>48</v>
      </c>
      <c r="Y351">
        <v>4649</v>
      </c>
      <c r="Z351" t="str" cm="1">
        <f t="array" ref="Z351">_xlfn.IFS(Y351&lt;3000,"Low",Y351&lt;7000,"Medium",TRUE,"High")</f>
        <v>Medium</v>
      </c>
      <c r="AA351">
        <v>16928</v>
      </c>
      <c r="AB351">
        <v>1</v>
      </c>
      <c r="AC351" t="s">
        <v>42</v>
      </c>
      <c r="AD351" t="s">
        <v>43</v>
      </c>
      <c r="AE351">
        <v>14</v>
      </c>
      <c r="AF351">
        <v>3</v>
      </c>
      <c r="AG351" t="str">
        <f>_xlfn.XLOOKUP(AF351,Lookup!K:K,Lookup!L:L)</f>
        <v>Meet Expect</v>
      </c>
      <c r="AH351">
        <v>1</v>
      </c>
      <c r="AI351" t="str">
        <f>LOOKUP(AH351,Lookup!M:M,Lookup!N:N)</f>
        <v>Low</v>
      </c>
      <c r="AJ351">
        <v>80</v>
      </c>
      <c r="AK351">
        <v>1</v>
      </c>
      <c r="AL351" t="str">
        <f>_xlfn.XLOOKUP(AK351,Lookup!O:O,Lookup!P:P)</f>
        <v>Basic</v>
      </c>
      <c r="AM351">
        <v>4</v>
      </c>
      <c r="AN351" t="str" cm="1">
        <f t="array" ref="AN351">_xlfn.IFS(
AM351&lt;=5,"0-5",
AM351&lt;=10,"6-10",
AM351&lt;=20,"11-20",
TRUE,"20+")</f>
        <v>0-5</v>
      </c>
      <c r="AO351">
        <v>3</v>
      </c>
      <c r="AP351">
        <v>2</v>
      </c>
      <c r="AQ351" t="str">
        <f>_xlfn.XLOOKUP(AP351,Lookup!Q:Q,Lookup!R:R)</f>
        <v>Good</v>
      </c>
      <c r="AR351">
        <v>4</v>
      </c>
      <c r="AS351" t="str" cm="1">
        <f t="array" ref="AS351">_xlfn.IFS(
AR351 &lt;=1,"New Employee",
AR351 &lt;=3, "Early Career",
AR351 &lt;=7, "Experienced",
TRUE, "Veteran")</f>
        <v>Experienced</v>
      </c>
      <c r="AT351">
        <v>3</v>
      </c>
      <c r="AU351">
        <v>0</v>
      </c>
      <c r="AV351" t="str" cm="1">
        <f t="array" ref="AV351">_xlfn.IFS(
AU351=0,"Recently Promoted",
AU351&lt;=3, "Normal",
TRUE, "Long Time No Promotion")</f>
        <v>Recently Promoted</v>
      </c>
      <c r="AW351">
        <v>2</v>
      </c>
      <c r="AX351">
        <f>IF(COUNTIF(L351:$L$1471,L351)&gt;1,1,0)</f>
        <v>0</v>
      </c>
      <c r="BA351">
        <f t="shared" si="45"/>
        <v>0</v>
      </c>
      <c r="BC351">
        <f t="shared" si="46"/>
        <v>0</v>
      </c>
      <c r="BE351">
        <f t="shared" si="40"/>
        <v>0</v>
      </c>
      <c r="BG351">
        <f t="shared" si="41"/>
        <v>0</v>
      </c>
      <c r="BI351">
        <f t="shared" si="42"/>
        <v>0</v>
      </c>
      <c r="BR351" t="str" cm="1">
        <f t="array" ref="BR351">_xlfn.IFS(
A351&lt;=25,"18-25",
A351&lt;=35,"26-35",
A351&lt;=45,"36-45",
A351&lt;=59,"46-59",
TRUE,"60+")</f>
        <v>26-35</v>
      </c>
      <c r="BX351" t="b">
        <f t="shared" si="43"/>
        <v>1</v>
      </c>
      <c r="BY351" t="b">
        <f t="shared" si="44"/>
        <v>1</v>
      </c>
      <c r="BZ351" t="b">
        <f t="shared" si="47"/>
        <v>1</v>
      </c>
      <c r="CA351">
        <f>IF(tblemployee[[#This Row],[Attrition]]="Yes",1,0)</f>
        <v>0</v>
      </c>
      <c r="CB351">
        <f>IF(tblemployee[[#This Row],[OverTime]]="Yes",1,0)</f>
        <v>0</v>
      </c>
    </row>
    <row r="352" spans="1:80">
      <c r="A352">
        <v>42</v>
      </c>
      <c r="B352" t="s">
        <v>43</v>
      </c>
      <c r="C352" t="s">
        <v>36</v>
      </c>
      <c r="D352">
        <v>544</v>
      </c>
      <c r="E352" t="s">
        <v>61</v>
      </c>
      <c r="F352">
        <v>2</v>
      </c>
      <c r="G352" t="str" cm="1">
        <f t="array" ref="G352">_xlfn.IFS(
F352 &lt;= 10, "Near",
F352 &lt;= 20, "Far",
TRUE, "Very Far")</f>
        <v>Near</v>
      </c>
      <c r="H352">
        <v>1</v>
      </c>
      <c r="I352" t="str">
        <f>_xlfn.XLOOKUP(H352,Lookup!C:C,Lookup!D:D)</f>
        <v>Below College</v>
      </c>
      <c r="J352" t="s">
        <v>60</v>
      </c>
      <c r="K352">
        <v>1</v>
      </c>
      <c r="L352">
        <v>470</v>
      </c>
      <c r="M352">
        <v>3</v>
      </c>
      <c r="N352" t="str">
        <f>_xlfn.XLOOKUP(M352,Lookup!E:E,Lookup!F:F)</f>
        <v>High</v>
      </c>
      <c r="O352" t="s">
        <v>46</v>
      </c>
      <c r="P352">
        <v>52</v>
      </c>
      <c r="Q352">
        <v>3</v>
      </c>
      <c r="R352" t="str">
        <f>_xlfn.XLOOKUP(Q352,Lookup!G:G,Lookup!H:H)</f>
        <v>High</v>
      </c>
      <c r="S352">
        <v>1</v>
      </c>
      <c r="T352" s="7" t="str">
        <f>_xlfn.XLOOKUP(S352,Lookup!A:A,Lookup!B:B)</f>
        <v>Entry Level</v>
      </c>
      <c r="U352" t="s">
        <v>61</v>
      </c>
      <c r="V352">
        <v>3</v>
      </c>
      <c r="W352" t="str">
        <f>_xlfn.XLOOKUP(V352,Lookup!I:I,Lookup!J:J)</f>
        <v>High</v>
      </c>
      <c r="X352" t="s">
        <v>52</v>
      </c>
      <c r="Y352">
        <v>2696</v>
      </c>
      <c r="Z352" t="str" cm="1">
        <f t="array" ref="Z352">_xlfn.IFS(Y352&lt;3000,"Low",Y352&lt;7000,"Medium",TRUE,"High")</f>
        <v>Low</v>
      </c>
      <c r="AA352">
        <v>24017</v>
      </c>
      <c r="AB352">
        <v>0</v>
      </c>
      <c r="AC352" t="s">
        <v>42</v>
      </c>
      <c r="AD352" t="s">
        <v>35</v>
      </c>
      <c r="AE352">
        <v>11</v>
      </c>
      <c r="AF352">
        <v>3</v>
      </c>
      <c r="AG352" t="str">
        <f>_xlfn.XLOOKUP(AF352,Lookup!K:K,Lookup!L:L)</f>
        <v>Meet Expect</v>
      </c>
      <c r="AH352">
        <v>3</v>
      </c>
      <c r="AI352" t="str">
        <f>LOOKUP(AH352,Lookup!M:M,Lookup!N:N)</f>
        <v>High</v>
      </c>
      <c r="AJ352">
        <v>80</v>
      </c>
      <c r="AK352">
        <v>1</v>
      </c>
      <c r="AL352" t="str">
        <f>_xlfn.XLOOKUP(AK352,Lookup!O:O,Lookup!P:P)</f>
        <v>Basic</v>
      </c>
      <c r="AM352">
        <v>4</v>
      </c>
      <c r="AN352" t="str" cm="1">
        <f t="array" ref="AN352">_xlfn.IFS(
AM352&lt;=5,"0-5",
AM352&lt;=10,"6-10",
AM352&lt;=20,"11-20",
TRUE,"20+")</f>
        <v>0-5</v>
      </c>
      <c r="AO352">
        <v>5</v>
      </c>
      <c r="AP352">
        <v>3</v>
      </c>
      <c r="AQ352" t="str">
        <f>_xlfn.XLOOKUP(AP352,Lookup!Q:Q,Lookup!R:R)</f>
        <v>Better</v>
      </c>
      <c r="AR352">
        <v>3</v>
      </c>
      <c r="AS352" t="str" cm="1">
        <f t="array" ref="AS352">_xlfn.IFS(
AR352 &lt;=1,"New Employee",
AR352 &lt;=3, "Early Career",
AR352 &lt;=7, "Experienced",
TRUE, "Veteran")</f>
        <v>Early Career</v>
      </c>
      <c r="AT352">
        <v>2</v>
      </c>
      <c r="AU352">
        <v>1</v>
      </c>
      <c r="AV352" t="str" cm="1">
        <f t="array" ref="AV352">_xlfn.IFS(
AU352=0,"Recently Promoted",
AU352&lt;=3, "Normal",
TRUE, "Long Time No Promotion")</f>
        <v>Normal</v>
      </c>
      <c r="AW352">
        <v>0</v>
      </c>
      <c r="AX352">
        <f>IF(COUNTIF(L352:$L$1471,L352)&gt;1,1,0)</f>
        <v>0</v>
      </c>
      <c r="BA352">
        <f t="shared" si="45"/>
        <v>0</v>
      </c>
      <c r="BC352">
        <f t="shared" si="46"/>
        <v>0</v>
      </c>
      <c r="BE352">
        <f t="shared" si="40"/>
        <v>0</v>
      </c>
      <c r="BG352">
        <f t="shared" si="41"/>
        <v>0</v>
      </c>
      <c r="BI352">
        <f t="shared" si="42"/>
        <v>0</v>
      </c>
      <c r="BR352" t="str" cm="1">
        <f t="array" ref="BR352">_xlfn.IFS(
A352&lt;=25,"18-25",
A352&lt;=35,"26-35",
A352&lt;=45,"36-45",
A352&lt;=59,"46-59",
TRUE,"60+")</f>
        <v>36-45</v>
      </c>
      <c r="BX352" t="b">
        <f t="shared" si="43"/>
        <v>1</v>
      </c>
      <c r="BY352" t="b">
        <f t="shared" si="44"/>
        <v>1</v>
      </c>
      <c r="BZ352" t="b">
        <f t="shared" si="47"/>
        <v>1</v>
      </c>
      <c r="CA352">
        <f>IF(tblemployee[[#This Row],[Attrition]]="Yes",1,0)</f>
        <v>0</v>
      </c>
      <c r="CB352">
        <f>IF(tblemployee[[#This Row],[OverTime]]="Yes",1,0)</f>
        <v>1</v>
      </c>
    </row>
    <row r="353" spans="1:80" hidden="1">
      <c r="A353">
        <v>32</v>
      </c>
      <c r="B353" t="s">
        <v>43</v>
      </c>
      <c r="C353" t="s">
        <v>36</v>
      </c>
      <c r="D353">
        <v>1062</v>
      </c>
      <c r="E353" t="s">
        <v>45</v>
      </c>
      <c r="F353">
        <v>2</v>
      </c>
      <c r="G353" t="str" cm="1">
        <f t="array" ref="G353">_xlfn.IFS(
F353 &lt;= 10, "Near",
F353 &lt;= 20, "Far",
TRUE, "Very Far")</f>
        <v>Near</v>
      </c>
      <c r="H353">
        <v>3</v>
      </c>
      <c r="I353" t="str">
        <f>_xlfn.XLOOKUP(H353,Lookup!C:C,Lookup!D:D)</f>
        <v>Bachelor</v>
      </c>
      <c r="J353" t="s">
        <v>51</v>
      </c>
      <c r="K353">
        <v>1</v>
      </c>
      <c r="L353">
        <v>471</v>
      </c>
      <c r="M353">
        <v>3</v>
      </c>
      <c r="N353" t="str">
        <f>_xlfn.XLOOKUP(M353,Lookup!E:E,Lookup!F:F)</f>
        <v>High</v>
      </c>
      <c r="O353" t="s">
        <v>39</v>
      </c>
      <c r="P353">
        <v>75</v>
      </c>
      <c r="Q353">
        <v>3</v>
      </c>
      <c r="R353" t="str">
        <f>_xlfn.XLOOKUP(Q353,Lookup!G:G,Lookup!H:H)</f>
        <v>High</v>
      </c>
      <c r="S353">
        <v>1</v>
      </c>
      <c r="T353" s="7" t="str">
        <f>_xlfn.XLOOKUP(S353,Lookup!A:A,Lookup!B:B)</f>
        <v>Entry Level</v>
      </c>
      <c r="U353" t="s">
        <v>50</v>
      </c>
      <c r="V353">
        <v>2</v>
      </c>
      <c r="W353" t="str">
        <f>_xlfn.XLOOKUP(V353,Lookup!I:I,Lookup!J:J)</f>
        <v>Medium</v>
      </c>
      <c r="X353" t="s">
        <v>48</v>
      </c>
      <c r="Y353">
        <v>2370</v>
      </c>
      <c r="Z353" t="str" cm="1">
        <f t="array" ref="Z353">_xlfn.IFS(Y353&lt;3000,"Low",Y353&lt;7000,"Medium",TRUE,"High")</f>
        <v>Low</v>
      </c>
      <c r="AA353">
        <v>3956</v>
      </c>
      <c r="AB353">
        <v>1</v>
      </c>
      <c r="AC353" t="s">
        <v>42</v>
      </c>
      <c r="AD353" t="s">
        <v>43</v>
      </c>
      <c r="AE353">
        <v>13</v>
      </c>
      <c r="AF353">
        <v>3</v>
      </c>
      <c r="AG353" t="str">
        <f>_xlfn.XLOOKUP(AF353,Lookup!K:K,Lookup!L:L)</f>
        <v>Meet Expect</v>
      </c>
      <c r="AH353">
        <v>3</v>
      </c>
      <c r="AI353" t="str">
        <f>LOOKUP(AH353,Lookup!M:M,Lookup!N:N)</f>
        <v>High</v>
      </c>
      <c r="AJ353">
        <v>80</v>
      </c>
      <c r="AK353">
        <v>1</v>
      </c>
      <c r="AL353" t="str">
        <f>_xlfn.XLOOKUP(AK353,Lookup!O:O,Lookup!P:P)</f>
        <v>Basic</v>
      </c>
      <c r="AM353">
        <v>8</v>
      </c>
      <c r="AN353" t="str" cm="1">
        <f t="array" ref="AN353">_xlfn.IFS(
AM353&lt;=5,"0-5",
AM353&lt;=10,"6-10",
AM353&lt;=20,"11-20",
TRUE,"20+")</f>
        <v>6-10</v>
      </c>
      <c r="AO353">
        <v>4</v>
      </c>
      <c r="AP353">
        <v>3</v>
      </c>
      <c r="AQ353" t="str">
        <f>_xlfn.XLOOKUP(AP353,Lookup!Q:Q,Lookup!R:R)</f>
        <v>Better</v>
      </c>
      <c r="AR353">
        <v>8</v>
      </c>
      <c r="AS353" t="str" cm="1">
        <f t="array" ref="AS353">_xlfn.IFS(
AR353 &lt;=1,"New Employee",
AR353 &lt;=3, "Early Career",
AR353 &lt;=7, "Experienced",
TRUE, "Veteran")</f>
        <v>Veteran</v>
      </c>
      <c r="AT353">
        <v>0</v>
      </c>
      <c r="AU353">
        <v>0</v>
      </c>
      <c r="AV353" t="str" cm="1">
        <f t="array" ref="AV353">_xlfn.IFS(
AU353=0,"Recently Promoted",
AU353&lt;=3, "Normal",
TRUE, "Long Time No Promotion")</f>
        <v>Recently Promoted</v>
      </c>
      <c r="AW353">
        <v>7</v>
      </c>
      <c r="AX353">
        <f>IF(COUNTIF(L353:$L$1471,L353)&gt;1,1,0)</f>
        <v>0</v>
      </c>
      <c r="BA353">
        <f t="shared" si="45"/>
        <v>0</v>
      </c>
      <c r="BC353">
        <f t="shared" si="46"/>
        <v>0</v>
      </c>
      <c r="BE353">
        <f t="shared" si="40"/>
        <v>0</v>
      </c>
      <c r="BG353">
        <f t="shared" si="41"/>
        <v>0</v>
      </c>
      <c r="BI353">
        <f t="shared" si="42"/>
        <v>0</v>
      </c>
      <c r="BR353" t="str" cm="1">
        <f t="array" ref="BR353">_xlfn.IFS(
A353&lt;=25,"18-25",
A353&lt;=35,"26-35",
A353&lt;=45,"36-45",
A353&lt;=59,"46-59",
TRUE,"60+")</f>
        <v>26-35</v>
      </c>
      <c r="BX353" t="b">
        <f t="shared" si="43"/>
        <v>1</v>
      </c>
      <c r="BY353" t="b">
        <f t="shared" si="44"/>
        <v>1</v>
      </c>
      <c r="BZ353" t="b">
        <f t="shared" si="47"/>
        <v>1</v>
      </c>
      <c r="CA353">
        <f>IF(tblemployee[[#This Row],[Attrition]]="Yes",1,0)</f>
        <v>0</v>
      </c>
      <c r="CB353">
        <f>IF(tblemployee[[#This Row],[OverTime]]="Yes",1,0)</f>
        <v>0</v>
      </c>
    </row>
    <row r="354" spans="1:80" hidden="1">
      <c r="A354">
        <v>48</v>
      </c>
      <c r="B354" t="s">
        <v>43</v>
      </c>
      <c r="C354" t="s">
        <v>36</v>
      </c>
      <c r="D354">
        <v>530</v>
      </c>
      <c r="E354" t="s">
        <v>37</v>
      </c>
      <c r="F354">
        <v>29</v>
      </c>
      <c r="G354" t="str" cm="1">
        <f t="array" ref="G354">_xlfn.IFS(
F354 &lt;= 10, "Near",
F354 &lt;= 20, "Far",
TRUE, "Very Far")</f>
        <v>Very Far</v>
      </c>
      <c r="H354">
        <v>1</v>
      </c>
      <c r="I354" t="str">
        <f>_xlfn.XLOOKUP(H354,Lookup!C:C,Lookup!D:D)</f>
        <v>Below College</v>
      </c>
      <c r="J354" t="s">
        <v>51</v>
      </c>
      <c r="K354">
        <v>1</v>
      </c>
      <c r="L354">
        <v>473</v>
      </c>
      <c r="M354">
        <v>1</v>
      </c>
      <c r="N354" t="str">
        <f>_xlfn.XLOOKUP(M354,Lookup!E:E,Lookup!F:F)</f>
        <v>Low</v>
      </c>
      <c r="O354" t="s">
        <v>39</v>
      </c>
      <c r="P354">
        <v>91</v>
      </c>
      <c r="Q354">
        <v>3</v>
      </c>
      <c r="R354" t="str">
        <f>_xlfn.XLOOKUP(Q354,Lookup!G:G,Lookup!H:H)</f>
        <v>High</v>
      </c>
      <c r="S354">
        <v>3</v>
      </c>
      <c r="T354" s="7" t="str">
        <f>_xlfn.XLOOKUP(S354,Lookup!A:A,Lookup!B:B)</f>
        <v>Senior</v>
      </c>
      <c r="U354" t="s">
        <v>56</v>
      </c>
      <c r="V354">
        <v>3</v>
      </c>
      <c r="W354" t="str">
        <f>_xlfn.XLOOKUP(V354,Lookup!I:I,Lookup!J:J)</f>
        <v>High</v>
      </c>
      <c r="X354" t="s">
        <v>48</v>
      </c>
      <c r="Y354">
        <v>12504</v>
      </c>
      <c r="Z354" t="str" cm="1">
        <f t="array" ref="Z354">_xlfn.IFS(Y354&lt;3000,"Low",Y354&lt;7000,"Medium",TRUE,"High")</f>
        <v>High</v>
      </c>
      <c r="AA354">
        <v>23978</v>
      </c>
      <c r="AB354">
        <v>3</v>
      </c>
      <c r="AC354" t="s">
        <v>42</v>
      </c>
      <c r="AD354" t="s">
        <v>43</v>
      </c>
      <c r="AE354">
        <v>21</v>
      </c>
      <c r="AF354">
        <v>4</v>
      </c>
      <c r="AG354" t="str">
        <f>_xlfn.XLOOKUP(AF354,Lookup!K:K,Lookup!L:L)</f>
        <v>Exceed Expect</v>
      </c>
      <c r="AH354">
        <v>2</v>
      </c>
      <c r="AI354" t="str">
        <f>LOOKUP(AH354,Lookup!M:M,Lookup!N:N)</f>
        <v>Medium</v>
      </c>
      <c r="AJ354">
        <v>80</v>
      </c>
      <c r="AK354">
        <v>1</v>
      </c>
      <c r="AL354" t="str">
        <f>_xlfn.XLOOKUP(AK354,Lookup!O:O,Lookup!P:P)</f>
        <v>Basic</v>
      </c>
      <c r="AM354">
        <v>15</v>
      </c>
      <c r="AN354" t="str" cm="1">
        <f t="array" ref="AN354">_xlfn.IFS(
AM354&lt;=5,"0-5",
AM354&lt;=10,"6-10",
AM354&lt;=20,"11-20",
TRUE,"20+")</f>
        <v>11-20</v>
      </c>
      <c r="AO354">
        <v>3</v>
      </c>
      <c r="AP354">
        <v>1</v>
      </c>
      <c r="AQ354" t="str">
        <f>_xlfn.XLOOKUP(AP354,Lookup!Q:Q,Lookup!R:R)</f>
        <v>Bad</v>
      </c>
      <c r="AR354">
        <v>0</v>
      </c>
      <c r="AS354" t="str" cm="1">
        <f t="array" ref="AS354">_xlfn.IFS(
AR354 &lt;=1,"New Employee",
AR354 &lt;=3, "Early Career",
AR354 &lt;=7, "Experienced",
TRUE, "Veteran")</f>
        <v>New Employee</v>
      </c>
      <c r="AT354">
        <v>0</v>
      </c>
      <c r="AU354">
        <v>0</v>
      </c>
      <c r="AV354" t="str" cm="1">
        <f t="array" ref="AV354">_xlfn.IFS(
AU354=0,"Recently Promoted",
AU354&lt;=3, "Normal",
TRUE, "Long Time No Promotion")</f>
        <v>Recently Promoted</v>
      </c>
      <c r="AW354">
        <v>0</v>
      </c>
      <c r="AX354">
        <f>IF(COUNTIF(L354:$L$1471,L354)&gt;1,1,0)</f>
        <v>0</v>
      </c>
      <c r="BA354">
        <f t="shared" si="45"/>
        <v>0</v>
      </c>
      <c r="BC354">
        <f t="shared" si="46"/>
        <v>0</v>
      </c>
      <c r="BE354">
        <f t="shared" si="40"/>
        <v>0</v>
      </c>
      <c r="BG354">
        <f t="shared" si="41"/>
        <v>0</v>
      </c>
      <c r="BI354">
        <f t="shared" si="42"/>
        <v>0</v>
      </c>
      <c r="BR354" t="str" cm="1">
        <f t="array" ref="BR354">_xlfn.IFS(
A354&lt;=25,"18-25",
A354&lt;=35,"26-35",
A354&lt;=45,"36-45",
A354&lt;=59,"46-59",
TRUE,"60+")</f>
        <v>46-59</v>
      </c>
      <c r="BX354" t="b">
        <f t="shared" si="43"/>
        <v>1</v>
      </c>
      <c r="BY354" t="b">
        <f t="shared" si="44"/>
        <v>1</v>
      </c>
      <c r="BZ354" t="b">
        <f t="shared" si="47"/>
        <v>1</v>
      </c>
      <c r="CA354">
        <f>IF(tblemployee[[#This Row],[Attrition]]="Yes",1,0)</f>
        <v>0</v>
      </c>
      <c r="CB354">
        <f>IF(tblemployee[[#This Row],[OverTime]]="Yes",1,0)</f>
        <v>0</v>
      </c>
    </row>
    <row r="355" spans="1:80" hidden="1">
      <c r="A355">
        <v>37</v>
      </c>
      <c r="B355" t="s">
        <v>43</v>
      </c>
      <c r="C355" t="s">
        <v>36</v>
      </c>
      <c r="D355">
        <v>1319</v>
      </c>
      <c r="E355" t="s">
        <v>45</v>
      </c>
      <c r="F355">
        <v>6</v>
      </c>
      <c r="G355" t="str" cm="1">
        <f t="array" ref="G355">_xlfn.IFS(
F355 &lt;= 10, "Near",
F355 &lt;= 20, "Far",
TRUE, "Very Far")</f>
        <v>Near</v>
      </c>
      <c r="H355">
        <v>3</v>
      </c>
      <c r="I355" t="str">
        <f>_xlfn.XLOOKUP(H355,Lookup!C:C,Lookup!D:D)</f>
        <v>Bachelor</v>
      </c>
      <c r="J355" t="s">
        <v>51</v>
      </c>
      <c r="K355">
        <v>1</v>
      </c>
      <c r="L355">
        <v>474</v>
      </c>
      <c r="M355">
        <v>3</v>
      </c>
      <c r="N355" t="str">
        <f>_xlfn.XLOOKUP(M355,Lookup!E:E,Lookup!F:F)</f>
        <v>High</v>
      </c>
      <c r="O355" t="s">
        <v>46</v>
      </c>
      <c r="P355">
        <v>51</v>
      </c>
      <c r="Q355">
        <v>4</v>
      </c>
      <c r="R355" t="str">
        <f>_xlfn.XLOOKUP(Q355,Lookup!G:G,Lookup!H:H)</f>
        <v>Very High</v>
      </c>
      <c r="S355">
        <v>2</v>
      </c>
      <c r="T355" s="7" t="str">
        <f>_xlfn.XLOOKUP(S355,Lookup!A:A,Lookup!B:B)</f>
        <v>Junior</v>
      </c>
      <c r="U355" t="s">
        <v>47</v>
      </c>
      <c r="V355">
        <v>1</v>
      </c>
      <c r="W355" t="str">
        <f>_xlfn.XLOOKUP(V355,Lookup!I:I,Lookup!J:J)</f>
        <v>Low</v>
      </c>
      <c r="X355" t="s">
        <v>52</v>
      </c>
      <c r="Y355">
        <v>5974</v>
      </c>
      <c r="Z355" t="str" cm="1">
        <f t="array" ref="Z355">_xlfn.IFS(Y355&lt;3000,"Low",Y355&lt;7000,"Medium",TRUE,"High")</f>
        <v>Medium</v>
      </c>
      <c r="AA355">
        <v>17001</v>
      </c>
      <c r="AB355">
        <v>4</v>
      </c>
      <c r="AC355" t="s">
        <v>42</v>
      </c>
      <c r="AD355" t="s">
        <v>35</v>
      </c>
      <c r="AE355">
        <v>13</v>
      </c>
      <c r="AF355">
        <v>3</v>
      </c>
      <c r="AG355" t="str">
        <f>_xlfn.XLOOKUP(AF355,Lookup!K:K,Lookup!L:L)</f>
        <v>Meet Expect</v>
      </c>
      <c r="AH355">
        <v>1</v>
      </c>
      <c r="AI355" t="str">
        <f>LOOKUP(AH355,Lookup!M:M,Lookup!N:N)</f>
        <v>Low</v>
      </c>
      <c r="AJ355">
        <v>80</v>
      </c>
      <c r="AK355">
        <v>2</v>
      </c>
      <c r="AL355" t="str">
        <f>_xlfn.XLOOKUP(AK355,Lookup!O:O,Lookup!P:P)</f>
        <v>Medium</v>
      </c>
      <c r="AM355">
        <v>13</v>
      </c>
      <c r="AN355" t="str" cm="1">
        <f t="array" ref="AN355">_xlfn.IFS(
AM355&lt;=5,"0-5",
AM355&lt;=10,"6-10",
AM355&lt;=20,"11-20",
TRUE,"20+")</f>
        <v>11-20</v>
      </c>
      <c r="AO355">
        <v>2</v>
      </c>
      <c r="AP355">
        <v>3</v>
      </c>
      <c r="AQ355" t="str">
        <f>_xlfn.XLOOKUP(AP355,Lookup!Q:Q,Lookup!R:R)</f>
        <v>Better</v>
      </c>
      <c r="AR355">
        <v>7</v>
      </c>
      <c r="AS355" t="str" cm="1">
        <f t="array" ref="AS355">_xlfn.IFS(
AR355 &lt;=1,"New Employee",
AR355 &lt;=3, "Early Career",
AR355 &lt;=7, "Experienced",
TRUE, "Veteran")</f>
        <v>Experienced</v>
      </c>
      <c r="AT355">
        <v>7</v>
      </c>
      <c r="AU355">
        <v>6</v>
      </c>
      <c r="AV355" t="str" cm="1">
        <f t="array" ref="AV355">_xlfn.IFS(
AU355=0,"Recently Promoted",
AU355&lt;=3, "Normal",
TRUE, "Long Time No Promotion")</f>
        <v>Long Time No Promotion</v>
      </c>
      <c r="AW355">
        <v>7</v>
      </c>
      <c r="AX355">
        <f>IF(COUNTIF(L355:$L$1471,L355)&gt;1,1,0)</f>
        <v>0</v>
      </c>
      <c r="BA355">
        <f t="shared" si="45"/>
        <v>0</v>
      </c>
      <c r="BC355">
        <f t="shared" si="46"/>
        <v>0</v>
      </c>
      <c r="BE355">
        <f t="shared" si="40"/>
        <v>0</v>
      </c>
      <c r="BG355">
        <f t="shared" si="41"/>
        <v>0</v>
      </c>
      <c r="BI355">
        <f t="shared" si="42"/>
        <v>0</v>
      </c>
      <c r="BR355" t="str" cm="1">
        <f t="array" ref="BR355">_xlfn.IFS(
A355&lt;=25,"18-25",
A355&lt;=35,"26-35",
A355&lt;=45,"36-45",
A355&lt;=59,"46-59",
TRUE,"60+")</f>
        <v>36-45</v>
      </c>
      <c r="BX355" t="b">
        <f t="shared" si="43"/>
        <v>1</v>
      </c>
      <c r="BY355" t="b">
        <f t="shared" si="44"/>
        <v>1</v>
      </c>
      <c r="BZ355" t="b">
        <f t="shared" si="47"/>
        <v>1</v>
      </c>
      <c r="CA355">
        <f>IF(tblemployee[[#This Row],[Attrition]]="Yes",1,0)</f>
        <v>0</v>
      </c>
      <c r="CB355">
        <f>IF(tblemployee[[#This Row],[OverTime]]="Yes",1,0)</f>
        <v>1</v>
      </c>
    </row>
    <row r="356" spans="1:80" hidden="1">
      <c r="A356">
        <v>30</v>
      </c>
      <c r="B356" t="s">
        <v>43</v>
      </c>
      <c r="C356" t="s">
        <v>55</v>
      </c>
      <c r="D356">
        <v>641</v>
      </c>
      <c r="E356" t="s">
        <v>37</v>
      </c>
      <c r="F356">
        <v>25</v>
      </c>
      <c r="G356" t="str" cm="1">
        <f t="array" ref="G356">_xlfn.IFS(
F356 &lt;= 10, "Near",
F356 &lt;= 20, "Far",
TRUE, "Very Far")</f>
        <v>Very Far</v>
      </c>
      <c r="H356">
        <v>2</v>
      </c>
      <c r="I356" t="str">
        <f>_xlfn.XLOOKUP(H356,Lookup!C:C,Lookup!D:D)</f>
        <v>College</v>
      </c>
      <c r="J356" t="s">
        <v>60</v>
      </c>
      <c r="K356">
        <v>1</v>
      </c>
      <c r="L356">
        <v>475</v>
      </c>
      <c r="M356">
        <v>4</v>
      </c>
      <c r="N356" t="str">
        <f>_xlfn.XLOOKUP(M356,Lookup!E:E,Lookup!F:F)</f>
        <v>Very High</v>
      </c>
      <c r="O356" t="s">
        <v>39</v>
      </c>
      <c r="P356">
        <v>85</v>
      </c>
      <c r="Q356">
        <v>3</v>
      </c>
      <c r="R356" t="str">
        <f>_xlfn.XLOOKUP(Q356,Lookup!G:G,Lookup!H:H)</f>
        <v>High</v>
      </c>
      <c r="S356">
        <v>2</v>
      </c>
      <c r="T356" s="7" t="str">
        <f>_xlfn.XLOOKUP(S356,Lookup!A:A,Lookup!B:B)</f>
        <v>Junior</v>
      </c>
      <c r="U356" t="s">
        <v>40</v>
      </c>
      <c r="V356">
        <v>3</v>
      </c>
      <c r="W356" t="str">
        <f>_xlfn.XLOOKUP(V356,Lookup!I:I,Lookup!J:J)</f>
        <v>High</v>
      </c>
      <c r="X356" t="s">
        <v>48</v>
      </c>
      <c r="Y356">
        <v>4736</v>
      </c>
      <c r="Z356" t="str" cm="1">
        <f t="array" ref="Z356">_xlfn.IFS(Y356&lt;3000,"Low",Y356&lt;7000,"Medium",TRUE,"High")</f>
        <v>Medium</v>
      </c>
      <c r="AA356">
        <v>6069</v>
      </c>
      <c r="AB356">
        <v>7</v>
      </c>
      <c r="AC356" t="s">
        <v>42</v>
      </c>
      <c r="AD356" t="s">
        <v>35</v>
      </c>
      <c r="AE356">
        <v>12</v>
      </c>
      <c r="AF356">
        <v>3</v>
      </c>
      <c r="AG356" t="str">
        <f>_xlfn.XLOOKUP(AF356,Lookup!K:K,Lookup!L:L)</f>
        <v>Meet Expect</v>
      </c>
      <c r="AH356">
        <v>2</v>
      </c>
      <c r="AI356" t="str">
        <f>LOOKUP(AH356,Lookup!M:M,Lookup!N:N)</f>
        <v>Medium</v>
      </c>
      <c r="AJ356">
        <v>80</v>
      </c>
      <c r="AK356">
        <v>1</v>
      </c>
      <c r="AL356" t="str">
        <f>_xlfn.XLOOKUP(AK356,Lookup!O:O,Lookup!P:P)</f>
        <v>Basic</v>
      </c>
      <c r="AM356">
        <v>4</v>
      </c>
      <c r="AN356" t="str" cm="1">
        <f t="array" ref="AN356">_xlfn.IFS(
AM356&lt;=5,"0-5",
AM356&lt;=10,"6-10",
AM356&lt;=20,"11-20",
TRUE,"20+")</f>
        <v>0-5</v>
      </c>
      <c r="AO356">
        <v>2</v>
      </c>
      <c r="AP356">
        <v>4</v>
      </c>
      <c r="AQ356" t="str">
        <f>_xlfn.XLOOKUP(AP356,Lookup!Q:Q,Lookup!R:R)</f>
        <v>Best</v>
      </c>
      <c r="AR356">
        <v>2</v>
      </c>
      <c r="AS356" t="str" cm="1">
        <f t="array" ref="AS356">_xlfn.IFS(
AR356 &lt;=1,"New Employee",
AR356 &lt;=3, "Early Career",
AR356 &lt;=7, "Experienced",
TRUE, "Veteran")</f>
        <v>Early Career</v>
      </c>
      <c r="AT356">
        <v>2</v>
      </c>
      <c r="AU356">
        <v>2</v>
      </c>
      <c r="AV356" t="str" cm="1">
        <f t="array" ref="AV356">_xlfn.IFS(
AU356=0,"Recently Promoted",
AU356&lt;=3, "Normal",
TRUE, "Long Time No Promotion")</f>
        <v>Normal</v>
      </c>
      <c r="AW356">
        <v>2</v>
      </c>
      <c r="AX356">
        <f>IF(COUNTIF(L356:$L$1471,L356)&gt;1,1,0)</f>
        <v>0</v>
      </c>
      <c r="BA356">
        <f t="shared" si="45"/>
        <v>0</v>
      </c>
      <c r="BC356">
        <f t="shared" si="46"/>
        <v>0</v>
      </c>
      <c r="BE356">
        <f t="shared" si="40"/>
        <v>0</v>
      </c>
      <c r="BG356">
        <f t="shared" si="41"/>
        <v>0</v>
      </c>
      <c r="BI356">
        <f t="shared" si="42"/>
        <v>0</v>
      </c>
      <c r="BR356" t="str" cm="1">
        <f t="array" ref="BR356">_xlfn.IFS(
A356&lt;=25,"18-25",
A356&lt;=35,"26-35",
A356&lt;=45,"36-45",
A356&lt;=59,"46-59",
TRUE,"60+")</f>
        <v>26-35</v>
      </c>
      <c r="BX356" t="b">
        <f t="shared" si="43"/>
        <v>1</v>
      </c>
      <c r="BY356" t="b">
        <f t="shared" si="44"/>
        <v>1</v>
      </c>
      <c r="BZ356" t="b">
        <f t="shared" si="47"/>
        <v>1</v>
      </c>
      <c r="CA356">
        <f>IF(tblemployee[[#This Row],[Attrition]]="Yes",1,0)</f>
        <v>0</v>
      </c>
      <c r="CB356">
        <f>IF(tblemployee[[#This Row],[OverTime]]="Yes",1,0)</f>
        <v>1</v>
      </c>
    </row>
    <row r="357" spans="1:80" hidden="1">
      <c r="A357">
        <v>26</v>
      </c>
      <c r="B357" t="s">
        <v>43</v>
      </c>
      <c r="C357" t="s">
        <v>36</v>
      </c>
      <c r="D357">
        <v>933</v>
      </c>
      <c r="E357" t="s">
        <v>37</v>
      </c>
      <c r="F357">
        <v>1</v>
      </c>
      <c r="G357" t="str" cm="1">
        <f t="array" ref="G357">_xlfn.IFS(
F357 &lt;= 10, "Near",
F357 &lt;= 20, "Far",
TRUE, "Very Far")</f>
        <v>Near</v>
      </c>
      <c r="H357">
        <v>3</v>
      </c>
      <c r="I357" t="str">
        <f>_xlfn.XLOOKUP(H357,Lookup!C:C,Lookup!D:D)</f>
        <v>Bachelor</v>
      </c>
      <c r="J357" t="s">
        <v>38</v>
      </c>
      <c r="K357">
        <v>1</v>
      </c>
      <c r="L357">
        <v>476</v>
      </c>
      <c r="M357">
        <v>3</v>
      </c>
      <c r="N357" t="str">
        <f>_xlfn.XLOOKUP(M357,Lookup!E:E,Lookup!F:F)</f>
        <v>High</v>
      </c>
      <c r="O357" t="s">
        <v>46</v>
      </c>
      <c r="P357">
        <v>57</v>
      </c>
      <c r="Q357">
        <v>3</v>
      </c>
      <c r="R357" t="str">
        <f>_xlfn.XLOOKUP(Q357,Lookup!G:G,Lookup!H:H)</f>
        <v>High</v>
      </c>
      <c r="S357">
        <v>2</v>
      </c>
      <c r="T357" s="7" t="str">
        <f>_xlfn.XLOOKUP(S357,Lookup!A:A,Lookup!B:B)</f>
        <v>Junior</v>
      </c>
      <c r="U357" t="s">
        <v>40</v>
      </c>
      <c r="V357">
        <v>3</v>
      </c>
      <c r="W357" t="str">
        <f>_xlfn.XLOOKUP(V357,Lookup!I:I,Lookup!J:J)</f>
        <v>High</v>
      </c>
      <c r="X357" t="s">
        <v>48</v>
      </c>
      <c r="Y357">
        <v>5296</v>
      </c>
      <c r="Z357" t="str" cm="1">
        <f t="array" ref="Z357">_xlfn.IFS(Y357&lt;3000,"Low",Y357&lt;7000,"Medium",TRUE,"High")</f>
        <v>Medium</v>
      </c>
      <c r="AA357">
        <v>20156</v>
      </c>
      <c r="AB357">
        <v>1</v>
      </c>
      <c r="AC357" t="s">
        <v>42</v>
      </c>
      <c r="AD357" t="s">
        <v>43</v>
      </c>
      <c r="AE357">
        <v>17</v>
      </c>
      <c r="AF357">
        <v>3</v>
      </c>
      <c r="AG357" t="str">
        <f>_xlfn.XLOOKUP(AF357,Lookup!K:K,Lookup!L:L)</f>
        <v>Meet Expect</v>
      </c>
      <c r="AH357">
        <v>2</v>
      </c>
      <c r="AI357" t="str">
        <f>LOOKUP(AH357,Lookup!M:M,Lookup!N:N)</f>
        <v>Medium</v>
      </c>
      <c r="AJ357">
        <v>80</v>
      </c>
      <c r="AK357">
        <v>1</v>
      </c>
      <c r="AL357" t="str">
        <f>_xlfn.XLOOKUP(AK357,Lookup!O:O,Lookup!P:P)</f>
        <v>Basic</v>
      </c>
      <c r="AM357">
        <v>8</v>
      </c>
      <c r="AN357" t="str" cm="1">
        <f t="array" ref="AN357">_xlfn.IFS(
AM357&lt;=5,"0-5",
AM357&lt;=10,"6-10",
AM357&lt;=20,"11-20",
TRUE,"20+")</f>
        <v>6-10</v>
      </c>
      <c r="AO357">
        <v>3</v>
      </c>
      <c r="AP357">
        <v>3</v>
      </c>
      <c r="AQ357" t="str">
        <f>_xlfn.XLOOKUP(AP357,Lookup!Q:Q,Lookup!R:R)</f>
        <v>Better</v>
      </c>
      <c r="AR357">
        <v>8</v>
      </c>
      <c r="AS357" t="str" cm="1">
        <f t="array" ref="AS357">_xlfn.IFS(
AR357 &lt;=1,"New Employee",
AR357 &lt;=3, "Early Career",
AR357 &lt;=7, "Experienced",
TRUE, "Veteran")</f>
        <v>Veteran</v>
      </c>
      <c r="AT357">
        <v>7</v>
      </c>
      <c r="AU357">
        <v>7</v>
      </c>
      <c r="AV357" t="str" cm="1">
        <f t="array" ref="AV357">_xlfn.IFS(
AU357=0,"Recently Promoted",
AU357&lt;=3, "Normal",
TRUE, "Long Time No Promotion")</f>
        <v>Long Time No Promotion</v>
      </c>
      <c r="AW357">
        <v>7</v>
      </c>
      <c r="AX357">
        <f>IF(COUNTIF(L357:$L$1471,L357)&gt;1,1,0)</f>
        <v>0</v>
      </c>
      <c r="BA357">
        <f t="shared" si="45"/>
        <v>0</v>
      </c>
      <c r="BC357">
        <f t="shared" si="46"/>
        <v>0</v>
      </c>
      <c r="BE357">
        <f t="shared" si="40"/>
        <v>0</v>
      </c>
      <c r="BG357">
        <f t="shared" si="41"/>
        <v>0</v>
      </c>
      <c r="BI357">
        <f t="shared" si="42"/>
        <v>0</v>
      </c>
      <c r="BR357" t="str" cm="1">
        <f t="array" ref="BR357">_xlfn.IFS(
A357&lt;=25,"18-25",
A357&lt;=35,"26-35",
A357&lt;=45,"36-45",
A357&lt;=59,"46-59",
TRUE,"60+")</f>
        <v>26-35</v>
      </c>
      <c r="BX357" t="b">
        <f t="shared" si="43"/>
        <v>1</v>
      </c>
      <c r="BY357" t="b">
        <f t="shared" si="44"/>
        <v>1</v>
      </c>
      <c r="BZ357" t="b">
        <f t="shared" si="47"/>
        <v>1</v>
      </c>
      <c r="CA357">
        <f>IF(tblemployee[[#This Row],[Attrition]]="Yes",1,0)</f>
        <v>0</v>
      </c>
      <c r="CB357">
        <f>IF(tblemployee[[#This Row],[OverTime]]="Yes",1,0)</f>
        <v>0</v>
      </c>
    </row>
    <row r="358" spans="1:80" hidden="1">
      <c r="A358">
        <v>42</v>
      </c>
      <c r="B358" t="s">
        <v>43</v>
      </c>
      <c r="C358" t="s">
        <v>36</v>
      </c>
      <c r="D358">
        <v>1332</v>
      </c>
      <c r="E358" t="s">
        <v>45</v>
      </c>
      <c r="F358">
        <v>2</v>
      </c>
      <c r="G358" t="str" cm="1">
        <f t="array" ref="G358">_xlfn.IFS(
F358 &lt;= 10, "Near",
F358 &lt;= 20, "Far",
TRUE, "Very Far")</f>
        <v>Near</v>
      </c>
      <c r="H358">
        <v>4</v>
      </c>
      <c r="I358" t="str">
        <f>_xlfn.XLOOKUP(H358,Lookup!C:C,Lookup!D:D)</f>
        <v>Master</v>
      </c>
      <c r="J358" t="s">
        <v>49</v>
      </c>
      <c r="K358">
        <v>1</v>
      </c>
      <c r="L358">
        <v>477</v>
      </c>
      <c r="M358">
        <v>1</v>
      </c>
      <c r="N358" t="str">
        <f>_xlfn.XLOOKUP(M358,Lookup!E:E,Lookup!F:F)</f>
        <v>Low</v>
      </c>
      <c r="O358" t="s">
        <v>46</v>
      </c>
      <c r="P358">
        <v>98</v>
      </c>
      <c r="Q358">
        <v>2</v>
      </c>
      <c r="R358" t="str">
        <f>_xlfn.XLOOKUP(Q358,Lookup!G:G,Lookup!H:H)</f>
        <v>Medium</v>
      </c>
      <c r="S358">
        <v>2</v>
      </c>
      <c r="T358" s="7" t="str">
        <f>_xlfn.XLOOKUP(S358,Lookup!A:A,Lookup!B:B)</f>
        <v>Junior</v>
      </c>
      <c r="U358" t="s">
        <v>54</v>
      </c>
      <c r="V358">
        <v>4</v>
      </c>
      <c r="W358" t="str">
        <f>_xlfn.XLOOKUP(V358,Lookup!I:I,Lookup!J:J)</f>
        <v>Very High</v>
      </c>
      <c r="X358" t="s">
        <v>41</v>
      </c>
      <c r="Y358">
        <v>6781</v>
      </c>
      <c r="Z358" t="str" cm="1">
        <f t="array" ref="Z358">_xlfn.IFS(Y358&lt;3000,"Low",Y358&lt;7000,"Medium",TRUE,"High")</f>
        <v>Medium</v>
      </c>
      <c r="AA358">
        <v>17078</v>
      </c>
      <c r="AB358">
        <v>3</v>
      </c>
      <c r="AC358" t="s">
        <v>42</v>
      </c>
      <c r="AD358" t="s">
        <v>43</v>
      </c>
      <c r="AE358">
        <v>23</v>
      </c>
      <c r="AF358">
        <v>4</v>
      </c>
      <c r="AG358" t="str">
        <f>_xlfn.XLOOKUP(AF358,Lookup!K:K,Lookup!L:L)</f>
        <v>Exceed Expect</v>
      </c>
      <c r="AH358">
        <v>2</v>
      </c>
      <c r="AI358" t="str">
        <f>LOOKUP(AH358,Lookup!M:M,Lookup!N:N)</f>
        <v>Medium</v>
      </c>
      <c r="AJ358">
        <v>80</v>
      </c>
      <c r="AK358">
        <v>0</v>
      </c>
      <c r="AL358" t="str">
        <f>_xlfn.XLOOKUP(AK358,Lookup!O:O,Lookup!P:P)</f>
        <v>None</v>
      </c>
      <c r="AM358">
        <v>14</v>
      </c>
      <c r="AN358" t="str" cm="1">
        <f t="array" ref="AN358">_xlfn.IFS(
AM358&lt;=5,"0-5",
AM358&lt;=10,"6-10",
AM358&lt;=20,"11-20",
TRUE,"20+")</f>
        <v>11-20</v>
      </c>
      <c r="AO358">
        <v>6</v>
      </c>
      <c r="AP358">
        <v>3</v>
      </c>
      <c r="AQ358" t="str">
        <f>_xlfn.XLOOKUP(AP358,Lookup!Q:Q,Lookup!R:R)</f>
        <v>Better</v>
      </c>
      <c r="AR358">
        <v>1</v>
      </c>
      <c r="AS358" t="str" cm="1">
        <f t="array" ref="AS358">_xlfn.IFS(
AR358 &lt;=1,"New Employee",
AR358 &lt;=3, "Early Career",
AR358 &lt;=7, "Experienced",
TRUE, "Veteran")</f>
        <v>New Employee</v>
      </c>
      <c r="AT358">
        <v>0</v>
      </c>
      <c r="AU358">
        <v>0</v>
      </c>
      <c r="AV358" t="str" cm="1">
        <f t="array" ref="AV358">_xlfn.IFS(
AU358=0,"Recently Promoted",
AU358&lt;=3, "Normal",
TRUE, "Long Time No Promotion")</f>
        <v>Recently Promoted</v>
      </c>
      <c r="AW358">
        <v>0</v>
      </c>
      <c r="AX358">
        <f>IF(COUNTIF(L358:$L$1471,L358)&gt;1,1,0)</f>
        <v>0</v>
      </c>
      <c r="BA358">
        <f t="shared" si="45"/>
        <v>0</v>
      </c>
      <c r="BC358">
        <f t="shared" si="46"/>
        <v>0</v>
      </c>
      <c r="BE358">
        <f t="shared" si="40"/>
        <v>0</v>
      </c>
      <c r="BG358">
        <f t="shared" si="41"/>
        <v>0</v>
      </c>
      <c r="BI358">
        <f t="shared" si="42"/>
        <v>0</v>
      </c>
      <c r="BR358" t="str" cm="1">
        <f t="array" ref="BR358">_xlfn.IFS(
A358&lt;=25,"18-25",
A358&lt;=35,"26-35",
A358&lt;=45,"36-45",
A358&lt;=59,"46-59",
TRUE,"60+")</f>
        <v>36-45</v>
      </c>
      <c r="BX358" t="b">
        <f t="shared" si="43"/>
        <v>1</v>
      </c>
      <c r="BY358" t="b">
        <f t="shared" si="44"/>
        <v>1</v>
      </c>
      <c r="BZ358" t="b">
        <f t="shared" si="47"/>
        <v>1</v>
      </c>
      <c r="CA358">
        <f>IF(tblemployee[[#This Row],[Attrition]]="Yes",1,0)</f>
        <v>0</v>
      </c>
      <c r="CB358">
        <f>IF(tblemployee[[#This Row],[OverTime]]="Yes",1,0)</f>
        <v>0</v>
      </c>
    </row>
    <row r="359" spans="1:80" hidden="1">
      <c r="A359">
        <v>21</v>
      </c>
      <c r="B359" t="s">
        <v>35</v>
      </c>
      <c r="C359" t="s">
        <v>44</v>
      </c>
      <c r="D359">
        <v>756</v>
      </c>
      <c r="E359" t="s">
        <v>37</v>
      </c>
      <c r="F359">
        <v>1</v>
      </c>
      <c r="G359" t="str" cm="1">
        <f t="array" ref="G359">_xlfn.IFS(
F359 &lt;= 10, "Near",
F359 &lt;= 20, "Far",
TRUE, "Very Far")</f>
        <v>Near</v>
      </c>
      <c r="H359">
        <v>1</v>
      </c>
      <c r="I359" t="str">
        <f>_xlfn.XLOOKUP(H359,Lookup!C:C,Lookup!D:D)</f>
        <v>Below College</v>
      </c>
      <c r="J359" t="s">
        <v>60</v>
      </c>
      <c r="K359">
        <v>1</v>
      </c>
      <c r="L359">
        <v>478</v>
      </c>
      <c r="M359">
        <v>1</v>
      </c>
      <c r="N359" t="str">
        <f>_xlfn.XLOOKUP(M359,Lookup!E:E,Lookup!F:F)</f>
        <v>Low</v>
      </c>
      <c r="O359" t="s">
        <v>39</v>
      </c>
      <c r="P359">
        <v>99</v>
      </c>
      <c r="Q359">
        <v>2</v>
      </c>
      <c r="R359" t="str">
        <f>_xlfn.XLOOKUP(Q359,Lookup!G:G,Lookup!H:H)</f>
        <v>Medium</v>
      </c>
      <c r="S359">
        <v>1</v>
      </c>
      <c r="T359" s="7" t="str">
        <f>_xlfn.XLOOKUP(S359,Lookup!A:A,Lookup!B:B)</f>
        <v>Entry Level</v>
      </c>
      <c r="U359" t="s">
        <v>57</v>
      </c>
      <c r="V359">
        <v>2</v>
      </c>
      <c r="W359" t="str">
        <f>_xlfn.XLOOKUP(V359,Lookup!I:I,Lookup!J:J)</f>
        <v>Medium</v>
      </c>
      <c r="X359" t="s">
        <v>41</v>
      </c>
      <c r="Y359">
        <v>2174</v>
      </c>
      <c r="Z359" t="str" cm="1">
        <f t="array" ref="Z359">_xlfn.IFS(Y359&lt;3000,"Low",Y359&lt;7000,"Medium",TRUE,"High")</f>
        <v>Low</v>
      </c>
      <c r="AA359">
        <v>9150</v>
      </c>
      <c r="AB359">
        <v>1</v>
      </c>
      <c r="AC359" t="s">
        <v>42</v>
      </c>
      <c r="AD359" t="s">
        <v>35</v>
      </c>
      <c r="AE359">
        <v>11</v>
      </c>
      <c r="AF359">
        <v>3</v>
      </c>
      <c r="AG359" t="str">
        <f>_xlfn.XLOOKUP(AF359,Lookup!K:K,Lookup!L:L)</f>
        <v>Meet Expect</v>
      </c>
      <c r="AH359">
        <v>3</v>
      </c>
      <c r="AI359" t="str">
        <f>LOOKUP(AH359,Lookup!M:M,Lookup!N:N)</f>
        <v>High</v>
      </c>
      <c r="AJ359">
        <v>80</v>
      </c>
      <c r="AK359">
        <v>0</v>
      </c>
      <c r="AL359" t="str">
        <f>_xlfn.XLOOKUP(AK359,Lookup!O:O,Lookup!P:P)</f>
        <v>None</v>
      </c>
      <c r="AM359">
        <v>3</v>
      </c>
      <c r="AN359" t="str" cm="1">
        <f t="array" ref="AN359">_xlfn.IFS(
AM359&lt;=5,"0-5",
AM359&lt;=10,"6-10",
AM359&lt;=20,"11-20",
TRUE,"20+")</f>
        <v>0-5</v>
      </c>
      <c r="AO359">
        <v>3</v>
      </c>
      <c r="AP359">
        <v>3</v>
      </c>
      <c r="AQ359" t="str">
        <f>_xlfn.XLOOKUP(AP359,Lookup!Q:Q,Lookup!R:R)</f>
        <v>Better</v>
      </c>
      <c r="AR359">
        <v>3</v>
      </c>
      <c r="AS359" t="str" cm="1">
        <f t="array" ref="AS359">_xlfn.IFS(
AR359 &lt;=1,"New Employee",
AR359 &lt;=3, "Early Career",
AR359 &lt;=7, "Experienced",
TRUE, "Veteran")</f>
        <v>Early Career</v>
      </c>
      <c r="AT359">
        <v>2</v>
      </c>
      <c r="AU359">
        <v>1</v>
      </c>
      <c r="AV359" t="str" cm="1">
        <f t="array" ref="AV359">_xlfn.IFS(
AU359=0,"Recently Promoted",
AU359&lt;=3, "Normal",
TRUE, "Long Time No Promotion")</f>
        <v>Normal</v>
      </c>
      <c r="AW359">
        <v>2</v>
      </c>
      <c r="AX359">
        <f>IF(COUNTIF(L359:$L$1471,L359)&gt;1,1,0)</f>
        <v>0</v>
      </c>
      <c r="BA359">
        <f t="shared" si="45"/>
        <v>0</v>
      </c>
      <c r="BC359">
        <f t="shared" si="46"/>
        <v>0</v>
      </c>
      <c r="BE359">
        <f t="shared" si="40"/>
        <v>0</v>
      </c>
      <c r="BG359">
        <f t="shared" si="41"/>
        <v>0</v>
      </c>
      <c r="BI359">
        <f t="shared" si="42"/>
        <v>0</v>
      </c>
      <c r="BR359" t="str" cm="1">
        <f t="array" ref="BR359">_xlfn.IFS(
A359&lt;=25,"18-25",
A359&lt;=35,"26-35",
A359&lt;=45,"36-45",
A359&lt;=59,"46-59",
TRUE,"60+")</f>
        <v>18-25</v>
      </c>
      <c r="BX359" t="b">
        <f t="shared" si="43"/>
        <v>1</v>
      </c>
      <c r="BY359" t="b">
        <f t="shared" si="44"/>
        <v>1</v>
      </c>
      <c r="BZ359" t="b">
        <f t="shared" si="47"/>
        <v>1</v>
      </c>
      <c r="CA359">
        <f>IF(tblemployee[[#This Row],[Attrition]]="Yes",1,0)</f>
        <v>1</v>
      </c>
      <c r="CB359">
        <f>IF(tblemployee[[#This Row],[OverTime]]="Yes",1,0)</f>
        <v>1</v>
      </c>
    </row>
    <row r="360" spans="1:80" hidden="1">
      <c r="A360">
        <v>36</v>
      </c>
      <c r="B360" t="s">
        <v>43</v>
      </c>
      <c r="C360" t="s">
        <v>55</v>
      </c>
      <c r="D360">
        <v>845</v>
      </c>
      <c r="E360" t="s">
        <v>37</v>
      </c>
      <c r="F360">
        <v>1</v>
      </c>
      <c r="G360" t="str" cm="1">
        <f t="array" ref="G360">_xlfn.IFS(
F360 &lt;= 10, "Near",
F360 &lt;= 20, "Far",
TRUE, "Very Far")</f>
        <v>Near</v>
      </c>
      <c r="H360">
        <v>5</v>
      </c>
      <c r="I360" t="str">
        <f>_xlfn.XLOOKUP(H360,Lookup!C:C,Lookup!D:D)</f>
        <v>Doctor</v>
      </c>
      <c r="J360" t="s">
        <v>51</v>
      </c>
      <c r="K360">
        <v>1</v>
      </c>
      <c r="L360">
        <v>479</v>
      </c>
      <c r="M360">
        <v>4</v>
      </c>
      <c r="N360" t="str">
        <f>_xlfn.XLOOKUP(M360,Lookup!E:E,Lookup!F:F)</f>
        <v>Very High</v>
      </c>
      <c r="O360" t="s">
        <v>39</v>
      </c>
      <c r="P360">
        <v>45</v>
      </c>
      <c r="Q360">
        <v>3</v>
      </c>
      <c r="R360" t="str">
        <f>_xlfn.XLOOKUP(Q360,Lookup!G:G,Lookup!H:H)</f>
        <v>High</v>
      </c>
      <c r="S360">
        <v>2</v>
      </c>
      <c r="T360" s="7" t="str">
        <f>_xlfn.XLOOKUP(S360,Lookup!A:A,Lookup!B:B)</f>
        <v>Junior</v>
      </c>
      <c r="U360" t="s">
        <v>40</v>
      </c>
      <c r="V360">
        <v>4</v>
      </c>
      <c r="W360" t="str">
        <f>_xlfn.XLOOKUP(V360,Lookup!I:I,Lookup!J:J)</f>
        <v>Very High</v>
      </c>
      <c r="X360" t="s">
        <v>41</v>
      </c>
      <c r="Y360">
        <v>6653</v>
      </c>
      <c r="Z360" t="str" cm="1">
        <f t="array" ref="Z360">_xlfn.IFS(Y360&lt;3000,"Low",Y360&lt;7000,"Medium",TRUE,"High")</f>
        <v>Medium</v>
      </c>
      <c r="AA360">
        <v>15276</v>
      </c>
      <c r="AB360">
        <v>4</v>
      </c>
      <c r="AC360" t="s">
        <v>42</v>
      </c>
      <c r="AD360" t="s">
        <v>43</v>
      </c>
      <c r="AE360">
        <v>15</v>
      </c>
      <c r="AF360">
        <v>3</v>
      </c>
      <c r="AG360" t="str">
        <f>_xlfn.XLOOKUP(AF360,Lookup!K:K,Lookup!L:L)</f>
        <v>Meet Expect</v>
      </c>
      <c r="AH360">
        <v>2</v>
      </c>
      <c r="AI360" t="str">
        <f>LOOKUP(AH360,Lookup!M:M,Lookup!N:N)</f>
        <v>Medium</v>
      </c>
      <c r="AJ360">
        <v>80</v>
      </c>
      <c r="AK360">
        <v>0</v>
      </c>
      <c r="AL360" t="str">
        <f>_xlfn.XLOOKUP(AK360,Lookup!O:O,Lookup!P:P)</f>
        <v>None</v>
      </c>
      <c r="AM360">
        <v>7</v>
      </c>
      <c r="AN360" t="str" cm="1">
        <f t="array" ref="AN360">_xlfn.IFS(
AM360&lt;=5,"0-5",
AM360&lt;=10,"6-10",
AM360&lt;=20,"11-20",
TRUE,"20+")</f>
        <v>6-10</v>
      </c>
      <c r="AO360">
        <v>6</v>
      </c>
      <c r="AP360">
        <v>3</v>
      </c>
      <c r="AQ360" t="str">
        <f>_xlfn.XLOOKUP(AP360,Lookup!Q:Q,Lookup!R:R)</f>
        <v>Better</v>
      </c>
      <c r="AR360">
        <v>1</v>
      </c>
      <c r="AS360" t="str" cm="1">
        <f t="array" ref="AS360">_xlfn.IFS(
AR360 &lt;=1,"New Employee",
AR360 &lt;=3, "Early Career",
AR360 &lt;=7, "Experienced",
TRUE, "Veteran")</f>
        <v>New Employee</v>
      </c>
      <c r="AT360">
        <v>0</v>
      </c>
      <c r="AU360">
        <v>0</v>
      </c>
      <c r="AV360" t="str" cm="1">
        <f t="array" ref="AV360">_xlfn.IFS(
AU360=0,"Recently Promoted",
AU360&lt;=3, "Normal",
TRUE, "Long Time No Promotion")</f>
        <v>Recently Promoted</v>
      </c>
      <c r="AW360">
        <v>0</v>
      </c>
      <c r="AX360">
        <f>IF(COUNTIF(L360:$L$1471,L360)&gt;1,1,0)</f>
        <v>0</v>
      </c>
      <c r="BA360">
        <f t="shared" si="45"/>
        <v>0</v>
      </c>
      <c r="BC360">
        <f t="shared" si="46"/>
        <v>0</v>
      </c>
      <c r="BE360">
        <f t="shared" si="40"/>
        <v>0</v>
      </c>
      <c r="BG360">
        <f t="shared" si="41"/>
        <v>0</v>
      </c>
      <c r="BI360">
        <f t="shared" si="42"/>
        <v>0</v>
      </c>
      <c r="BR360" t="str" cm="1">
        <f t="array" ref="BR360">_xlfn.IFS(
A360&lt;=25,"18-25",
A360&lt;=35,"26-35",
A360&lt;=45,"36-45",
A360&lt;=59,"46-59",
TRUE,"60+")</f>
        <v>36-45</v>
      </c>
      <c r="BX360" t="b">
        <f t="shared" si="43"/>
        <v>1</v>
      </c>
      <c r="BY360" t="b">
        <f t="shared" si="44"/>
        <v>1</v>
      </c>
      <c r="BZ360" t="b">
        <f t="shared" si="47"/>
        <v>1</v>
      </c>
      <c r="CA360">
        <f>IF(tblemployee[[#This Row],[Attrition]]="Yes",1,0)</f>
        <v>0</v>
      </c>
      <c r="CB360">
        <f>IF(tblemployee[[#This Row],[OverTime]]="Yes",1,0)</f>
        <v>0</v>
      </c>
    </row>
    <row r="361" spans="1:80" hidden="1">
      <c r="A361">
        <v>36</v>
      </c>
      <c r="B361" t="s">
        <v>43</v>
      </c>
      <c r="C361" t="s">
        <v>44</v>
      </c>
      <c r="D361">
        <v>541</v>
      </c>
      <c r="E361" t="s">
        <v>37</v>
      </c>
      <c r="F361">
        <v>3</v>
      </c>
      <c r="G361" t="str" cm="1">
        <f t="array" ref="G361">_xlfn.IFS(
F361 &lt;= 10, "Near",
F361 &lt;= 20, "Far",
TRUE, "Very Far")</f>
        <v>Near</v>
      </c>
      <c r="H361">
        <v>4</v>
      </c>
      <c r="I361" t="str">
        <f>_xlfn.XLOOKUP(H361,Lookup!C:C,Lookup!D:D)</f>
        <v>Master</v>
      </c>
      <c r="J361" t="s">
        <v>51</v>
      </c>
      <c r="K361">
        <v>1</v>
      </c>
      <c r="L361">
        <v>481</v>
      </c>
      <c r="M361">
        <v>1</v>
      </c>
      <c r="N361" t="str">
        <f>_xlfn.XLOOKUP(M361,Lookup!E:E,Lookup!F:F)</f>
        <v>Low</v>
      </c>
      <c r="O361" t="s">
        <v>46</v>
      </c>
      <c r="P361">
        <v>48</v>
      </c>
      <c r="Q361">
        <v>2</v>
      </c>
      <c r="R361" t="str">
        <f>_xlfn.XLOOKUP(Q361,Lookup!G:G,Lookup!H:H)</f>
        <v>Medium</v>
      </c>
      <c r="S361">
        <v>3</v>
      </c>
      <c r="T361" s="7" t="str">
        <f>_xlfn.XLOOKUP(S361,Lookup!A:A,Lookup!B:B)</f>
        <v>Senior</v>
      </c>
      <c r="U361" t="s">
        <v>40</v>
      </c>
      <c r="V361">
        <v>4</v>
      </c>
      <c r="W361" t="str">
        <f>_xlfn.XLOOKUP(V361,Lookup!I:I,Lookup!J:J)</f>
        <v>Very High</v>
      </c>
      <c r="X361" t="s">
        <v>48</v>
      </c>
      <c r="Y361">
        <v>9699</v>
      </c>
      <c r="Z361" t="str" cm="1">
        <f t="array" ref="Z361">_xlfn.IFS(Y361&lt;3000,"Low",Y361&lt;7000,"Medium",TRUE,"High")</f>
        <v>High</v>
      </c>
      <c r="AA361">
        <v>7246</v>
      </c>
      <c r="AB361">
        <v>4</v>
      </c>
      <c r="AC361" t="s">
        <v>42</v>
      </c>
      <c r="AD361" t="s">
        <v>43</v>
      </c>
      <c r="AE361">
        <v>11</v>
      </c>
      <c r="AF361">
        <v>3</v>
      </c>
      <c r="AG361" t="str">
        <f>_xlfn.XLOOKUP(AF361,Lookup!K:K,Lookup!L:L)</f>
        <v>Meet Expect</v>
      </c>
      <c r="AH361">
        <v>1</v>
      </c>
      <c r="AI361" t="str">
        <f>LOOKUP(AH361,Lookup!M:M,Lookup!N:N)</f>
        <v>Low</v>
      </c>
      <c r="AJ361">
        <v>80</v>
      </c>
      <c r="AK361">
        <v>1</v>
      </c>
      <c r="AL361" t="str">
        <f>_xlfn.XLOOKUP(AK361,Lookup!O:O,Lookup!P:P)</f>
        <v>Basic</v>
      </c>
      <c r="AM361">
        <v>16</v>
      </c>
      <c r="AN361" t="str" cm="1">
        <f t="array" ref="AN361">_xlfn.IFS(
AM361&lt;=5,"0-5",
AM361&lt;=10,"6-10",
AM361&lt;=20,"11-20",
TRUE,"20+")</f>
        <v>11-20</v>
      </c>
      <c r="AO361">
        <v>2</v>
      </c>
      <c r="AP361">
        <v>3</v>
      </c>
      <c r="AQ361" t="str">
        <f>_xlfn.XLOOKUP(AP361,Lookup!Q:Q,Lookup!R:R)</f>
        <v>Better</v>
      </c>
      <c r="AR361">
        <v>13</v>
      </c>
      <c r="AS361" t="str" cm="1">
        <f t="array" ref="AS361">_xlfn.IFS(
AR361 &lt;=1,"New Employee",
AR361 &lt;=3, "Early Career",
AR361 &lt;=7, "Experienced",
TRUE, "Veteran")</f>
        <v>Veteran</v>
      </c>
      <c r="AT361">
        <v>9</v>
      </c>
      <c r="AU361">
        <v>1</v>
      </c>
      <c r="AV361" t="str" cm="1">
        <f t="array" ref="AV361">_xlfn.IFS(
AU361=0,"Recently Promoted",
AU361&lt;=3, "Normal",
TRUE, "Long Time No Promotion")</f>
        <v>Normal</v>
      </c>
      <c r="AW361">
        <v>12</v>
      </c>
      <c r="AX361">
        <f>IF(COUNTIF(L361:$L$1471,L361)&gt;1,1,0)</f>
        <v>0</v>
      </c>
      <c r="BA361">
        <f t="shared" si="45"/>
        <v>0</v>
      </c>
      <c r="BC361">
        <f t="shared" si="46"/>
        <v>0</v>
      </c>
      <c r="BE361">
        <f t="shared" si="40"/>
        <v>0</v>
      </c>
      <c r="BG361">
        <f t="shared" si="41"/>
        <v>0</v>
      </c>
      <c r="BI361">
        <f t="shared" si="42"/>
        <v>0</v>
      </c>
      <c r="BR361" t="str" cm="1">
        <f t="array" ref="BR361">_xlfn.IFS(
A361&lt;=25,"18-25",
A361&lt;=35,"26-35",
A361&lt;=45,"36-45",
A361&lt;=59,"46-59",
TRUE,"60+")</f>
        <v>36-45</v>
      </c>
      <c r="BX361" t="b">
        <f t="shared" si="43"/>
        <v>1</v>
      </c>
      <c r="BY361" t="b">
        <f t="shared" si="44"/>
        <v>1</v>
      </c>
      <c r="BZ361" t="b">
        <f t="shared" si="47"/>
        <v>1</v>
      </c>
      <c r="CA361">
        <f>IF(tblemployee[[#This Row],[Attrition]]="Yes",1,0)</f>
        <v>0</v>
      </c>
      <c r="CB361">
        <f>IF(tblemployee[[#This Row],[OverTime]]="Yes",1,0)</f>
        <v>0</v>
      </c>
    </row>
    <row r="362" spans="1:80" hidden="1">
      <c r="A362">
        <v>57</v>
      </c>
      <c r="B362" t="s">
        <v>43</v>
      </c>
      <c r="C362" t="s">
        <v>36</v>
      </c>
      <c r="D362">
        <v>593</v>
      </c>
      <c r="E362" t="s">
        <v>45</v>
      </c>
      <c r="F362">
        <v>1</v>
      </c>
      <c r="G362" t="str" cm="1">
        <f t="array" ref="G362">_xlfn.IFS(
F362 &lt;= 10, "Near",
F362 &lt;= 20, "Far",
TRUE, "Very Far")</f>
        <v>Near</v>
      </c>
      <c r="H362">
        <v>4</v>
      </c>
      <c r="I362" t="str">
        <f>_xlfn.XLOOKUP(H362,Lookup!C:C,Lookup!D:D)</f>
        <v>Master</v>
      </c>
      <c r="J362" t="s">
        <v>51</v>
      </c>
      <c r="K362">
        <v>1</v>
      </c>
      <c r="L362">
        <v>482</v>
      </c>
      <c r="M362">
        <v>4</v>
      </c>
      <c r="N362" t="str">
        <f>_xlfn.XLOOKUP(M362,Lookup!E:E,Lookup!F:F)</f>
        <v>Very High</v>
      </c>
      <c r="O362" t="s">
        <v>46</v>
      </c>
      <c r="P362">
        <v>88</v>
      </c>
      <c r="Q362">
        <v>3</v>
      </c>
      <c r="R362" t="str">
        <f>_xlfn.XLOOKUP(Q362,Lookup!G:G,Lookup!H:H)</f>
        <v>High</v>
      </c>
      <c r="S362">
        <v>2</v>
      </c>
      <c r="T362" s="7" t="str">
        <f>_xlfn.XLOOKUP(S362,Lookup!A:A,Lookup!B:B)</f>
        <v>Junior</v>
      </c>
      <c r="U362" t="s">
        <v>54</v>
      </c>
      <c r="V362">
        <v>3</v>
      </c>
      <c r="W362" t="str">
        <f>_xlfn.XLOOKUP(V362,Lookup!I:I,Lookup!J:J)</f>
        <v>High</v>
      </c>
      <c r="X362" t="s">
        <v>48</v>
      </c>
      <c r="Y362">
        <v>6755</v>
      </c>
      <c r="Z362" t="str" cm="1">
        <f t="array" ref="Z362">_xlfn.IFS(Y362&lt;3000,"Low",Y362&lt;7000,"Medium",TRUE,"High")</f>
        <v>Medium</v>
      </c>
      <c r="AA362">
        <v>2967</v>
      </c>
      <c r="AB362">
        <v>2</v>
      </c>
      <c r="AC362" t="s">
        <v>42</v>
      </c>
      <c r="AD362" t="s">
        <v>43</v>
      </c>
      <c r="AE362">
        <v>11</v>
      </c>
      <c r="AF362">
        <v>3</v>
      </c>
      <c r="AG362" t="str">
        <f>_xlfn.XLOOKUP(AF362,Lookup!K:K,Lookup!L:L)</f>
        <v>Meet Expect</v>
      </c>
      <c r="AH362">
        <v>3</v>
      </c>
      <c r="AI362" t="str">
        <f>LOOKUP(AH362,Lookup!M:M,Lookup!N:N)</f>
        <v>High</v>
      </c>
      <c r="AJ362">
        <v>80</v>
      </c>
      <c r="AK362">
        <v>0</v>
      </c>
      <c r="AL362" t="str">
        <f>_xlfn.XLOOKUP(AK362,Lookup!O:O,Lookup!P:P)</f>
        <v>None</v>
      </c>
      <c r="AM362">
        <v>15</v>
      </c>
      <c r="AN362" t="str" cm="1">
        <f t="array" ref="AN362">_xlfn.IFS(
AM362&lt;=5,"0-5",
AM362&lt;=10,"6-10",
AM362&lt;=20,"11-20",
TRUE,"20+")</f>
        <v>11-20</v>
      </c>
      <c r="AO362">
        <v>2</v>
      </c>
      <c r="AP362">
        <v>3</v>
      </c>
      <c r="AQ362" t="str">
        <f>_xlfn.XLOOKUP(AP362,Lookup!Q:Q,Lookup!R:R)</f>
        <v>Better</v>
      </c>
      <c r="AR362">
        <v>3</v>
      </c>
      <c r="AS362" t="str" cm="1">
        <f t="array" ref="AS362">_xlfn.IFS(
AR362 &lt;=1,"New Employee",
AR362 &lt;=3, "Early Career",
AR362 &lt;=7, "Experienced",
TRUE, "Veteran")</f>
        <v>Early Career</v>
      </c>
      <c r="AT362">
        <v>2</v>
      </c>
      <c r="AU362">
        <v>1</v>
      </c>
      <c r="AV362" t="str" cm="1">
        <f t="array" ref="AV362">_xlfn.IFS(
AU362=0,"Recently Promoted",
AU362&lt;=3, "Normal",
TRUE, "Long Time No Promotion")</f>
        <v>Normal</v>
      </c>
      <c r="AW362">
        <v>2</v>
      </c>
      <c r="AX362">
        <f>IF(COUNTIF(L362:$L$1471,L362)&gt;1,1,0)</f>
        <v>0</v>
      </c>
      <c r="BA362">
        <f t="shared" si="45"/>
        <v>0</v>
      </c>
      <c r="BC362">
        <f t="shared" si="46"/>
        <v>0</v>
      </c>
      <c r="BE362">
        <f t="shared" si="40"/>
        <v>0</v>
      </c>
      <c r="BG362">
        <f t="shared" si="41"/>
        <v>0</v>
      </c>
      <c r="BI362">
        <f t="shared" si="42"/>
        <v>0</v>
      </c>
      <c r="BR362" t="str" cm="1">
        <f t="array" ref="BR362">_xlfn.IFS(
A362&lt;=25,"18-25",
A362&lt;=35,"26-35",
A362&lt;=45,"36-45",
A362&lt;=59,"46-59",
TRUE,"60+")</f>
        <v>46-59</v>
      </c>
      <c r="BX362" t="b">
        <f t="shared" si="43"/>
        <v>1</v>
      </c>
      <c r="BY362" t="b">
        <f t="shared" si="44"/>
        <v>1</v>
      </c>
      <c r="BZ362" t="b">
        <f t="shared" si="47"/>
        <v>1</v>
      </c>
      <c r="CA362">
        <f>IF(tblemployee[[#This Row],[Attrition]]="Yes",1,0)</f>
        <v>0</v>
      </c>
      <c r="CB362">
        <f>IF(tblemployee[[#This Row],[OverTime]]="Yes",1,0)</f>
        <v>0</v>
      </c>
    </row>
    <row r="363" spans="1:80" hidden="1">
      <c r="A363">
        <v>40</v>
      </c>
      <c r="B363" t="s">
        <v>43</v>
      </c>
      <c r="C363" t="s">
        <v>36</v>
      </c>
      <c r="D363">
        <v>1171</v>
      </c>
      <c r="E363" t="s">
        <v>45</v>
      </c>
      <c r="F363">
        <v>10</v>
      </c>
      <c r="G363" t="str" cm="1">
        <f t="array" ref="G363">_xlfn.IFS(
F363 &lt;= 10, "Near",
F363 &lt;= 20, "Far",
TRUE, "Very Far")</f>
        <v>Near</v>
      </c>
      <c r="H363">
        <v>4</v>
      </c>
      <c r="I363" t="str">
        <f>_xlfn.XLOOKUP(H363,Lookup!C:C,Lookup!D:D)</f>
        <v>Master</v>
      </c>
      <c r="J363" t="s">
        <v>38</v>
      </c>
      <c r="K363">
        <v>1</v>
      </c>
      <c r="L363">
        <v>483</v>
      </c>
      <c r="M363">
        <v>4</v>
      </c>
      <c r="N363" t="str">
        <f>_xlfn.XLOOKUP(M363,Lookup!E:E,Lookup!F:F)</f>
        <v>Very High</v>
      </c>
      <c r="O363" t="s">
        <v>39</v>
      </c>
      <c r="P363">
        <v>46</v>
      </c>
      <c r="Q363">
        <v>4</v>
      </c>
      <c r="R363" t="str">
        <f>_xlfn.XLOOKUP(Q363,Lookup!G:G,Lookup!H:H)</f>
        <v>Very High</v>
      </c>
      <c r="S363">
        <v>1</v>
      </c>
      <c r="T363" s="7" t="str">
        <f>_xlfn.XLOOKUP(S363,Lookup!A:A,Lookup!B:B)</f>
        <v>Entry Level</v>
      </c>
      <c r="U363" t="s">
        <v>50</v>
      </c>
      <c r="V363">
        <v>3</v>
      </c>
      <c r="W363" t="str">
        <f>_xlfn.XLOOKUP(V363,Lookup!I:I,Lookup!J:J)</f>
        <v>High</v>
      </c>
      <c r="X363" t="s">
        <v>48</v>
      </c>
      <c r="Y363">
        <v>2213</v>
      </c>
      <c r="Z363" t="str" cm="1">
        <f t="array" ref="Z363">_xlfn.IFS(Y363&lt;3000,"Low",Y363&lt;7000,"Medium",TRUE,"High")</f>
        <v>Low</v>
      </c>
      <c r="AA363">
        <v>22495</v>
      </c>
      <c r="AB363">
        <v>3</v>
      </c>
      <c r="AC363" t="s">
        <v>42</v>
      </c>
      <c r="AD363" t="s">
        <v>35</v>
      </c>
      <c r="AE363">
        <v>13</v>
      </c>
      <c r="AF363">
        <v>3</v>
      </c>
      <c r="AG363" t="str">
        <f>_xlfn.XLOOKUP(AF363,Lookup!K:K,Lookup!L:L)</f>
        <v>Meet Expect</v>
      </c>
      <c r="AH363">
        <v>3</v>
      </c>
      <c r="AI363" t="str">
        <f>LOOKUP(AH363,Lookup!M:M,Lookup!N:N)</f>
        <v>High</v>
      </c>
      <c r="AJ363">
        <v>80</v>
      </c>
      <c r="AK363">
        <v>1</v>
      </c>
      <c r="AL363" t="str">
        <f>_xlfn.XLOOKUP(AK363,Lookup!O:O,Lookup!P:P)</f>
        <v>Basic</v>
      </c>
      <c r="AM363">
        <v>10</v>
      </c>
      <c r="AN363" t="str" cm="1">
        <f t="array" ref="AN363">_xlfn.IFS(
AM363&lt;=5,"0-5",
AM363&lt;=10,"6-10",
AM363&lt;=20,"11-20",
TRUE,"20+")</f>
        <v>6-10</v>
      </c>
      <c r="AO363">
        <v>3</v>
      </c>
      <c r="AP363">
        <v>3</v>
      </c>
      <c r="AQ363" t="str">
        <f>_xlfn.XLOOKUP(AP363,Lookup!Q:Q,Lookup!R:R)</f>
        <v>Better</v>
      </c>
      <c r="AR363">
        <v>7</v>
      </c>
      <c r="AS363" t="str" cm="1">
        <f t="array" ref="AS363">_xlfn.IFS(
AR363 &lt;=1,"New Employee",
AR363 &lt;=3, "Early Career",
AR363 &lt;=7, "Experienced",
TRUE, "Veteran")</f>
        <v>Experienced</v>
      </c>
      <c r="AT363">
        <v>7</v>
      </c>
      <c r="AU363">
        <v>1</v>
      </c>
      <c r="AV363" t="str" cm="1">
        <f t="array" ref="AV363">_xlfn.IFS(
AU363=0,"Recently Promoted",
AU363&lt;=3, "Normal",
TRUE, "Long Time No Promotion")</f>
        <v>Normal</v>
      </c>
      <c r="AW363">
        <v>7</v>
      </c>
      <c r="AX363">
        <f>IF(COUNTIF(L363:$L$1471,L363)&gt;1,1,0)</f>
        <v>0</v>
      </c>
      <c r="BA363">
        <f t="shared" si="45"/>
        <v>0</v>
      </c>
      <c r="BC363">
        <f t="shared" si="46"/>
        <v>0</v>
      </c>
      <c r="BE363">
        <f t="shared" si="40"/>
        <v>0</v>
      </c>
      <c r="BG363">
        <f t="shared" si="41"/>
        <v>0</v>
      </c>
      <c r="BI363">
        <f t="shared" si="42"/>
        <v>0</v>
      </c>
      <c r="BR363" t="str" cm="1">
        <f t="array" ref="BR363">_xlfn.IFS(
A363&lt;=25,"18-25",
A363&lt;=35,"26-35",
A363&lt;=45,"36-45",
A363&lt;=59,"46-59",
TRUE,"60+")</f>
        <v>36-45</v>
      </c>
      <c r="BX363" t="b">
        <f t="shared" si="43"/>
        <v>1</v>
      </c>
      <c r="BY363" t="b">
        <f t="shared" si="44"/>
        <v>1</v>
      </c>
      <c r="BZ363" t="b">
        <f t="shared" si="47"/>
        <v>1</v>
      </c>
      <c r="CA363">
        <f>IF(tblemployee[[#This Row],[Attrition]]="Yes",1,0)</f>
        <v>0</v>
      </c>
      <c r="CB363">
        <f>IF(tblemployee[[#This Row],[OverTime]]="Yes",1,0)</f>
        <v>1</v>
      </c>
    </row>
    <row r="364" spans="1:80" hidden="1">
      <c r="A364">
        <v>21</v>
      </c>
      <c r="B364" t="s">
        <v>43</v>
      </c>
      <c r="C364" t="s">
        <v>55</v>
      </c>
      <c r="D364">
        <v>895</v>
      </c>
      <c r="E364" t="s">
        <v>37</v>
      </c>
      <c r="F364">
        <v>9</v>
      </c>
      <c r="G364" t="str" cm="1">
        <f t="array" ref="G364">_xlfn.IFS(
F364 &lt;= 10, "Near",
F364 &lt;= 20, "Far",
TRUE, "Very Far")</f>
        <v>Near</v>
      </c>
      <c r="H364">
        <v>2</v>
      </c>
      <c r="I364" t="str">
        <f>_xlfn.XLOOKUP(H364,Lookup!C:C,Lookup!D:D)</f>
        <v>College</v>
      </c>
      <c r="J364" t="s">
        <v>51</v>
      </c>
      <c r="K364">
        <v>1</v>
      </c>
      <c r="L364">
        <v>484</v>
      </c>
      <c r="M364">
        <v>1</v>
      </c>
      <c r="N364" t="str">
        <f>_xlfn.XLOOKUP(M364,Lookup!E:E,Lookup!F:F)</f>
        <v>Low</v>
      </c>
      <c r="O364" t="s">
        <v>46</v>
      </c>
      <c r="P364">
        <v>39</v>
      </c>
      <c r="Q364">
        <v>3</v>
      </c>
      <c r="R364" t="str">
        <f>_xlfn.XLOOKUP(Q364,Lookup!G:G,Lookup!H:H)</f>
        <v>High</v>
      </c>
      <c r="S364">
        <v>1</v>
      </c>
      <c r="T364" s="7" t="str">
        <f>_xlfn.XLOOKUP(S364,Lookup!A:A,Lookup!B:B)</f>
        <v>Entry Level</v>
      </c>
      <c r="U364" t="s">
        <v>57</v>
      </c>
      <c r="V364">
        <v>4</v>
      </c>
      <c r="W364" t="str">
        <f>_xlfn.XLOOKUP(V364,Lookup!I:I,Lookup!J:J)</f>
        <v>Very High</v>
      </c>
      <c r="X364" t="s">
        <v>41</v>
      </c>
      <c r="Y364">
        <v>2610</v>
      </c>
      <c r="Z364" t="str" cm="1">
        <f t="array" ref="Z364">_xlfn.IFS(Y364&lt;3000,"Low",Y364&lt;7000,"Medium",TRUE,"High")</f>
        <v>Low</v>
      </c>
      <c r="AA364">
        <v>2851</v>
      </c>
      <c r="AB364">
        <v>1</v>
      </c>
      <c r="AC364" t="s">
        <v>42</v>
      </c>
      <c r="AD364" t="s">
        <v>43</v>
      </c>
      <c r="AE364">
        <v>24</v>
      </c>
      <c r="AF364">
        <v>4</v>
      </c>
      <c r="AG364" t="str">
        <f>_xlfn.XLOOKUP(AF364,Lookup!K:K,Lookup!L:L)</f>
        <v>Exceed Expect</v>
      </c>
      <c r="AH364">
        <v>3</v>
      </c>
      <c r="AI364" t="str">
        <f>LOOKUP(AH364,Lookup!M:M,Lookup!N:N)</f>
        <v>High</v>
      </c>
      <c r="AJ364">
        <v>80</v>
      </c>
      <c r="AK364">
        <v>0</v>
      </c>
      <c r="AL364" t="str">
        <f>_xlfn.XLOOKUP(AK364,Lookup!O:O,Lookup!P:P)</f>
        <v>None</v>
      </c>
      <c r="AM364">
        <v>3</v>
      </c>
      <c r="AN364" t="str" cm="1">
        <f t="array" ref="AN364">_xlfn.IFS(
AM364&lt;=5,"0-5",
AM364&lt;=10,"6-10",
AM364&lt;=20,"11-20",
TRUE,"20+")</f>
        <v>0-5</v>
      </c>
      <c r="AO364">
        <v>3</v>
      </c>
      <c r="AP364">
        <v>2</v>
      </c>
      <c r="AQ364" t="str">
        <f>_xlfn.XLOOKUP(AP364,Lookup!Q:Q,Lookup!R:R)</f>
        <v>Good</v>
      </c>
      <c r="AR364">
        <v>3</v>
      </c>
      <c r="AS364" t="str" cm="1">
        <f t="array" ref="AS364">_xlfn.IFS(
AR364 &lt;=1,"New Employee",
AR364 &lt;=3, "Early Career",
AR364 &lt;=7, "Experienced",
TRUE, "Veteran")</f>
        <v>Early Career</v>
      </c>
      <c r="AT364">
        <v>2</v>
      </c>
      <c r="AU364">
        <v>2</v>
      </c>
      <c r="AV364" t="str" cm="1">
        <f t="array" ref="AV364">_xlfn.IFS(
AU364=0,"Recently Promoted",
AU364&lt;=3, "Normal",
TRUE, "Long Time No Promotion")</f>
        <v>Normal</v>
      </c>
      <c r="AW364">
        <v>2</v>
      </c>
      <c r="AX364">
        <f>IF(COUNTIF(L364:$L$1471,L364)&gt;1,1,0)</f>
        <v>0</v>
      </c>
      <c r="BA364">
        <f t="shared" si="45"/>
        <v>0</v>
      </c>
      <c r="BC364">
        <f t="shared" si="46"/>
        <v>0</v>
      </c>
      <c r="BE364">
        <f t="shared" si="40"/>
        <v>0</v>
      </c>
      <c r="BG364">
        <f t="shared" si="41"/>
        <v>0</v>
      </c>
      <c r="BI364">
        <f t="shared" si="42"/>
        <v>0</v>
      </c>
      <c r="BR364" t="str" cm="1">
        <f t="array" ref="BR364">_xlfn.IFS(
A364&lt;=25,"18-25",
A364&lt;=35,"26-35",
A364&lt;=45,"36-45",
A364&lt;=59,"46-59",
TRUE,"60+")</f>
        <v>18-25</v>
      </c>
      <c r="BX364" t="b">
        <f t="shared" si="43"/>
        <v>1</v>
      </c>
      <c r="BY364" t="b">
        <f t="shared" si="44"/>
        <v>1</v>
      </c>
      <c r="BZ364" t="b">
        <f t="shared" si="47"/>
        <v>1</v>
      </c>
      <c r="CA364">
        <f>IF(tblemployee[[#This Row],[Attrition]]="Yes",1,0)</f>
        <v>0</v>
      </c>
      <c r="CB364">
        <f>IF(tblemployee[[#This Row],[OverTime]]="Yes",1,0)</f>
        <v>0</v>
      </c>
    </row>
    <row r="365" spans="1:80" hidden="1">
      <c r="A365">
        <v>33</v>
      </c>
      <c r="B365" t="s">
        <v>35</v>
      </c>
      <c r="C365" t="s">
        <v>36</v>
      </c>
      <c r="D365">
        <v>350</v>
      </c>
      <c r="E365" t="s">
        <v>37</v>
      </c>
      <c r="F365">
        <v>5</v>
      </c>
      <c r="G365" t="str" cm="1">
        <f t="array" ref="G365">_xlfn.IFS(
F365 &lt;= 10, "Near",
F365 &lt;= 20, "Far",
TRUE, "Very Far")</f>
        <v>Near</v>
      </c>
      <c r="H365">
        <v>3</v>
      </c>
      <c r="I365" t="str">
        <f>_xlfn.XLOOKUP(H365,Lookup!C:C,Lookup!D:D)</f>
        <v>Bachelor</v>
      </c>
      <c r="J365" t="s">
        <v>59</v>
      </c>
      <c r="K365">
        <v>1</v>
      </c>
      <c r="L365">
        <v>485</v>
      </c>
      <c r="M365">
        <v>4</v>
      </c>
      <c r="N365" t="str">
        <f>_xlfn.XLOOKUP(M365,Lookup!E:E,Lookup!F:F)</f>
        <v>Very High</v>
      </c>
      <c r="O365" t="s">
        <v>39</v>
      </c>
      <c r="P365">
        <v>34</v>
      </c>
      <c r="Q365">
        <v>3</v>
      </c>
      <c r="R365" t="str">
        <f>_xlfn.XLOOKUP(Q365,Lookup!G:G,Lookup!H:H)</f>
        <v>High</v>
      </c>
      <c r="S365">
        <v>1</v>
      </c>
      <c r="T365" s="7" t="str">
        <f>_xlfn.XLOOKUP(S365,Lookup!A:A,Lookup!B:B)</f>
        <v>Entry Level</v>
      </c>
      <c r="U365" t="s">
        <v>57</v>
      </c>
      <c r="V365">
        <v>3</v>
      </c>
      <c r="W365" t="str">
        <f>_xlfn.XLOOKUP(V365,Lookup!I:I,Lookup!J:J)</f>
        <v>High</v>
      </c>
      <c r="X365" t="s">
        <v>41</v>
      </c>
      <c r="Y365">
        <v>2851</v>
      </c>
      <c r="Z365" t="str" cm="1">
        <f t="array" ref="Z365">_xlfn.IFS(Y365&lt;3000,"Low",Y365&lt;7000,"Medium",TRUE,"High")</f>
        <v>Low</v>
      </c>
      <c r="AA365">
        <v>9150</v>
      </c>
      <c r="AB365">
        <v>1</v>
      </c>
      <c r="AC365" t="s">
        <v>42</v>
      </c>
      <c r="AD365" t="s">
        <v>35</v>
      </c>
      <c r="AE365">
        <v>13</v>
      </c>
      <c r="AF365">
        <v>3</v>
      </c>
      <c r="AG365" t="str">
        <f>_xlfn.XLOOKUP(AF365,Lookup!K:K,Lookup!L:L)</f>
        <v>Meet Expect</v>
      </c>
      <c r="AH365">
        <v>2</v>
      </c>
      <c r="AI365" t="str">
        <f>LOOKUP(AH365,Lookup!M:M,Lookup!N:N)</f>
        <v>Medium</v>
      </c>
      <c r="AJ365">
        <v>80</v>
      </c>
      <c r="AK365">
        <v>0</v>
      </c>
      <c r="AL365" t="str">
        <f>_xlfn.XLOOKUP(AK365,Lookup!O:O,Lookup!P:P)</f>
        <v>None</v>
      </c>
      <c r="AM365">
        <v>1</v>
      </c>
      <c r="AN365" t="str" cm="1">
        <f t="array" ref="AN365">_xlfn.IFS(
AM365&lt;=5,"0-5",
AM365&lt;=10,"6-10",
AM365&lt;=20,"11-20",
TRUE,"20+")</f>
        <v>0-5</v>
      </c>
      <c r="AO365">
        <v>2</v>
      </c>
      <c r="AP365">
        <v>3</v>
      </c>
      <c r="AQ365" t="str">
        <f>_xlfn.XLOOKUP(AP365,Lookup!Q:Q,Lookup!R:R)</f>
        <v>Better</v>
      </c>
      <c r="AR365">
        <v>1</v>
      </c>
      <c r="AS365" t="str" cm="1">
        <f t="array" ref="AS365">_xlfn.IFS(
AR365 &lt;=1,"New Employee",
AR365 &lt;=3, "Early Career",
AR365 &lt;=7, "Experienced",
TRUE, "Veteran")</f>
        <v>New Employee</v>
      </c>
      <c r="AT365">
        <v>0</v>
      </c>
      <c r="AU365">
        <v>0</v>
      </c>
      <c r="AV365" t="str" cm="1">
        <f t="array" ref="AV365">_xlfn.IFS(
AU365=0,"Recently Promoted",
AU365&lt;=3, "Normal",
TRUE, "Long Time No Promotion")</f>
        <v>Recently Promoted</v>
      </c>
      <c r="AW365">
        <v>0</v>
      </c>
      <c r="AX365">
        <f>IF(COUNTIF(L365:$L$1471,L365)&gt;1,1,0)</f>
        <v>0</v>
      </c>
      <c r="BA365">
        <f t="shared" si="45"/>
        <v>0</v>
      </c>
      <c r="BC365">
        <f t="shared" si="46"/>
        <v>0</v>
      </c>
      <c r="BE365">
        <f t="shared" si="40"/>
        <v>0</v>
      </c>
      <c r="BG365">
        <f t="shared" si="41"/>
        <v>0</v>
      </c>
      <c r="BI365">
        <f t="shared" si="42"/>
        <v>0</v>
      </c>
      <c r="BR365" t="str" cm="1">
        <f t="array" ref="BR365">_xlfn.IFS(
A365&lt;=25,"18-25",
A365&lt;=35,"26-35",
A365&lt;=45,"36-45",
A365&lt;=59,"46-59",
TRUE,"60+")</f>
        <v>26-35</v>
      </c>
      <c r="BX365" t="b">
        <f t="shared" si="43"/>
        <v>1</v>
      </c>
      <c r="BY365" t="b">
        <f t="shared" si="44"/>
        <v>1</v>
      </c>
      <c r="BZ365" t="b">
        <f t="shared" si="47"/>
        <v>1</v>
      </c>
      <c r="CA365">
        <f>IF(tblemployee[[#This Row],[Attrition]]="Yes",1,0)</f>
        <v>1</v>
      </c>
      <c r="CB365">
        <f>IF(tblemployee[[#This Row],[OverTime]]="Yes",1,0)</f>
        <v>1</v>
      </c>
    </row>
    <row r="366" spans="1:80" hidden="1">
      <c r="A366">
        <v>37</v>
      </c>
      <c r="B366" t="s">
        <v>43</v>
      </c>
      <c r="C366" t="s">
        <v>36</v>
      </c>
      <c r="D366">
        <v>921</v>
      </c>
      <c r="E366" t="s">
        <v>45</v>
      </c>
      <c r="F366">
        <v>10</v>
      </c>
      <c r="G366" t="str" cm="1">
        <f t="array" ref="G366">_xlfn.IFS(
F366 &lt;= 10, "Near",
F366 &lt;= 20, "Far",
TRUE, "Very Far")</f>
        <v>Near</v>
      </c>
      <c r="H366">
        <v>3</v>
      </c>
      <c r="I366" t="str">
        <f>_xlfn.XLOOKUP(H366,Lookup!C:C,Lookup!D:D)</f>
        <v>Bachelor</v>
      </c>
      <c r="J366" t="s">
        <v>51</v>
      </c>
      <c r="K366">
        <v>1</v>
      </c>
      <c r="L366">
        <v>486</v>
      </c>
      <c r="M366">
        <v>3</v>
      </c>
      <c r="N366" t="str">
        <f>_xlfn.XLOOKUP(M366,Lookup!E:E,Lookup!F:F)</f>
        <v>High</v>
      </c>
      <c r="O366" t="s">
        <v>39</v>
      </c>
      <c r="P366">
        <v>98</v>
      </c>
      <c r="Q366">
        <v>3</v>
      </c>
      <c r="R366" t="str">
        <f>_xlfn.XLOOKUP(Q366,Lookup!G:G,Lookup!H:H)</f>
        <v>High</v>
      </c>
      <c r="S366">
        <v>1</v>
      </c>
      <c r="T366" s="7" t="str">
        <f>_xlfn.XLOOKUP(S366,Lookup!A:A,Lookup!B:B)</f>
        <v>Entry Level</v>
      </c>
      <c r="U366" t="s">
        <v>50</v>
      </c>
      <c r="V366">
        <v>1</v>
      </c>
      <c r="W366" t="str">
        <f>_xlfn.XLOOKUP(V366,Lookup!I:I,Lookup!J:J)</f>
        <v>Low</v>
      </c>
      <c r="X366" t="s">
        <v>48</v>
      </c>
      <c r="Y366">
        <v>3452</v>
      </c>
      <c r="Z366" t="str" cm="1">
        <f t="array" ref="Z366">_xlfn.IFS(Y366&lt;3000,"Low",Y366&lt;7000,"Medium",TRUE,"High")</f>
        <v>Medium</v>
      </c>
      <c r="AA366">
        <v>17663</v>
      </c>
      <c r="AB366">
        <v>6</v>
      </c>
      <c r="AC366" t="s">
        <v>42</v>
      </c>
      <c r="AD366" t="s">
        <v>43</v>
      </c>
      <c r="AE366">
        <v>20</v>
      </c>
      <c r="AF366">
        <v>4</v>
      </c>
      <c r="AG366" t="str">
        <f>_xlfn.XLOOKUP(AF366,Lookup!K:K,Lookup!L:L)</f>
        <v>Exceed Expect</v>
      </c>
      <c r="AH366">
        <v>2</v>
      </c>
      <c r="AI366" t="str">
        <f>LOOKUP(AH366,Lookup!M:M,Lookup!N:N)</f>
        <v>Medium</v>
      </c>
      <c r="AJ366">
        <v>80</v>
      </c>
      <c r="AK366">
        <v>1</v>
      </c>
      <c r="AL366" t="str">
        <f>_xlfn.XLOOKUP(AK366,Lookup!O:O,Lookup!P:P)</f>
        <v>Basic</v>
      </c>
      <c r="AM366">
        <v>17</v>
      </c>
      <c r="AN366" t="str" cm="1">
        <f t="array" ref="AN366">_xlfn.IFS(
AM366&lt;=5,"0-5",
AM366&lt;=10,"6-10",
AM366&lt;=20,"11-20",
TRUE,"20+")</f>
        <v>11-20</v>
      </c>
      <c r="AO366">
        <v>3</v>
      </c>
      <c r="AP366">
        <v>3</v>
      </c>
      <c r="AQ366" t="str">
        <f>_xlfn.XLOOKUP(AP366,Lookup!Q:Q,Lookup!R:R)</f>
        <v>Better</v>
      </c>
      <c r="AR366">
        <v>5</v>
      </c>
      <c r="AS366" t="str" cm="1">
        <f t="array" ref="AS366">_xlfn.IFS(
AR366 &lt;=1,"New Employee",
AR366 &lt;=3, "Early Career",
AR366 &lt;=7, "Experienced",
TRUE, "Veteran")</f>
        <v>Experienced</v>
      </c>
      <c r="AT366">
        <v>4</v>
      </c>
      <c r="AU366">
        <v>0</v>
      </c>
      <c r="AV366" t="str" cm="1">
        <f t="array" ref="AV366">_xlfn.IFS(
AU366=0,"Recently Promoted",
AU366&lt;=3, "Normal",
TRUE, "Long Time No Promotion")</f>
        <v>Recently Promoted</v>
      </c>
      <c r="AW366">
        <v>3</v>
      </c>
      <c r="AX366">
        <f>IF(COUNTIF(L366:$L$1471,L366)&gt;1,1,0)</f>
        <v>0</v>
      </c>
      <c r="BA366">
        <f t="shared" si="45"/>
        <v>0</v>
      </c>
      <c r="BC366">
        <f t="shared" si="46"/>
        <v>0</v>
      </c>
      <c r="BE366">
        <f t="shared" si="40"/>
        <v>0</v>
      </c>
      <c r="BG366">
        <f t="shared" si="41"/>
        <v>0</v>
      </c>
      <c r="BI366">
        <f t="shared" si="42"/>
        <v>0</v>
      </c>
      <c r="BR366" t="str" cm="1">
        <f t="array" ref="BR366">_xlfn.IFS(
A366&lt;=25,"18-25",
A366&lt;=35,"26-35",
A366&lt;=45,"36-45",
A366&lt;=59,"46-59",
TRUE,"60+")</f>
        <v>36-45</v>
      </c>
      <c r="BX366" t="b">
        <f t="shared" si="43"/>
        <v>1</v>
      </c>
      <c r="BY366" t="b">
        <f t="shared" si="44"/>
        <v>1</v>
      </c>
      <c r="BZ366" t="b">
        <f t="shared" si="47"/>
        <v>1</v>
      </c>
      <c r="CA366">
        <f>IF(tblemployee[[#This Row],[Attrition]]="Yes",1,0)</f>
        <v>0</v>
      </c>
      <c r="CB366">
        <f>IF(tblemployee[[#This Row],[OverTime]]="Yes",1,0)</f>
        <v>0</v>
      </c>
    </row>
    <row r="367" spans="1:80" hidden="1">
      <c r="A367">
        <v>46</v>
      </c>
      <c r="B367" t="s">
        <v>43</v>
      </c>
      <c r="C367" t="s">
        <v>55</v>
      </c>
      <c r="D367">
        <v>1144</v>
      </c>
      <c r="E367" t="s">
        <v>45</v>
      </c>
      <c r="F367">
        <v>7</v>
      </c>
      <c r="G367" t="str" cm="1">
        <f t="array" ref="G367">_xlfn.IFS(
F367 &lt;= 10, "Near",
F367 &lt;= 20, "Far",
TRUE, "Very Far")</f>
        <v>Near</v>
      </c>
      <c r="H367">
        <v>4</v>
      </c>
      <c r="I367" t="str">
        <f>_xlfn.XLOOKUP(H367,Lookup!C:C,Lookup!D:D)</f>
        <v>Master</v>
      </c>
      <c r="J367" t="s">
        <v>51</v>
      </c>
      <c r="K367">
        <v>1</v>
      </c>
      <c r="L367">
        <v>487</v>
      </c>
      <c r="M367">
        <v>3</v>
      </c>
      <c r="N367" t="str">
        <f>_xlfn.XLOOKUP(M367,Lookup!E:E,Lookup!F:F)</f>
        <v>High</v>
      </c>
      <c r="O367" t="s">
        <v>39</v>
      </c>
      <c r="P367">
        <v>30</v>
      </c>
      <c r="Q367">
        <v>3</v>
      </c>
      <c r="R367" t="str">
        <f>_xlfn.XLOOKUP(Q367,Lookup!G:G,Lookup!H:H)</f>
        <v>High</v>
      </c>
      <c r="S367">
        <v>2</v>
      </c>
      <c r="T367" s="7" t="str">
        <f>_xlfn.XLOOKUP(S367,Lookup!A:A,Lookup!B:B)</f>
        <v>Junior</v>
      </c>
      <c r="U367" t="s">
        <v>53</v>
      </c>
      <c r="V367">
        <v>3</v>
      </c>
      <c r="W367" t="str">
        <f>_xlfn.XLOOKUP(V367,Lookup!I:I,Lookup!J:J)</f>
        <v>High</v>
      </c>
      <c r="X367" t="s">
        <v>48</v>
      </c>
      <c r="Y367">
        <v>5258</v>
      </c>
      <c r="Z367" t="str" cm="1">
        <f t="array" ref="Z367">_xlfn.IFS(Y367&lt;3000,"Low",Y367&lt;7000,"Medium",TRUE,"High")</f>
        <v>Medium</v>
      </c>
      <c r="AA367">
        <v>16044</v>
      </c>
      <c r="AB367">
        <v>2</v>
      </c>
      <c r="AC367" t="s">
        <v>42</v>
      </c>
      <c r="AD367" t="s">
        <v>43</v>
      </c>
      <c r="AE367">
        <v>14</v>
      </c>
      <c r="AF367">
        <v>3</v>
      </c>
      <c r="AG367" t="str">
        <f>_xlfn.XLOOKUP(AF367,Lookup!K:K,Lookup!L:L)</f>
        <v>Meet Expect</v>
      </c>
      <c r="AH367">
        <v>3</v>
      </c>
      <c r="AI367" t="str">
        <f>LOOKUP(AH367,Lookup!M:M,Lookup!N:N)</f>
        <v>High</v>
      </c>
      <c r="AJ367">
        <v>80</v>
      </c>
      <c r="AK367">
        <v>0</v>
      </c>
      <c r="AL367" t="str">
        <f>_xlfn.XLOOKUP(AK367,Lookup!O:O,Lookup!P:P)</f>
        <v>None</v>
      </c>
      <c r="AM367">
        <v>7</v>
      </c>
      <c r="AN367" t="str" cm="1">
        <f t="array" ref="AN367">_xlfn.IFS(
AM367&lt;=5,"0-5",
AM367&lt;=10,"6-10",
AM367&lt;=20,"11-20",
TRUE,"20+")</f>
        <v>6-10</v>
      </c>
      <c r="AO367">
        <v>2</v>
      </c>
      <c r="AP367">
        <v>4</v>
      </c>
      <c r="AQ367" t="str">
        <f>_xlfn.XLOOKUP(AP367,Lookup!Q:Q,Lookup!R:R)</f>
        <v>Best</v>
      </c>
      <c r="AR367">
        <v>1</v>
      </c>
      <c r="AS367" t="str" cm="1">
        <f t="array" ref="AS367">_xlfn.IFS(
AR367 &lt;=1,"New Employee",
AR367 &lt;=3, "Early Career",
AR367 &lt;=7, "Experienced",
TRUE, "Veteran")</f>
        <v>New Employee</v>
      </c>
      <c r="AT367">
        <v>0</v>
      </c>
      <c r="AU367">
        <v>0</v>
      </c>
      <c r="AV367" t="str" cm="1">
        <f t="array" ref="AV367">_xlfn.IFS(
AU367=0,"Recently Promoted",
AU367&lt;=3, "Normal",
TRUE, "Long Time No Promotion")</f>
        <v>Recently Promoted</v>
      </c>
      <c r="AW367">
        <v>0</v>
      </c>
      <c r="AX367">
        <f>IF(COUNTIF(L367:$L$1471,L367)&gt;1,1,0)</f>
        <v>0</v>
      </c>
      <c r="BA367">
        <f t="shared" si="45"/>
        <v>0</v>
      </c>
      <c r="BC367">
        <f t="shared" si="46"/>
        <v>0</v>
      </c>
      <c r="BE367">
        <f t="shared" si="40"/>
        <v>0</v>
      </c>
      <c r="BG367">
        <f t="shared" si="41"/>
        <v>0</v>
      </c>
      <c r="BI367">
        <f t="shared" si="42"/>
        <v>0</v>
      </c>
      <c r="BR367" t="str" cm="1">
        <f t="array" ref="BR367">_xlfn.IFS(
A367&lt;=25,"18-25",
A367&lt;=35,"26-35",
A367&lt;=45,"36-45",
A367&lt;=59,"46-59",
TRUE,"60+")</f>
        <v>46-59</v>
      </c>
      <c r="BX367" t="b">
        <f t="shared" si="43"/>
        <v>1</v>
      </c>
      <c r="BY367" t="b">
        <f t="shared" si="44"/>
        <v>1</v>
      </c>
      <c r="BZ367" t="b">
        <f t="shared" si="47"/>
        <v>1</v>
      </c>
      <c r="CA367">
        <f>IF(tblemployee[[#This Row],[Attrition]]="Yes",1,0)</f>
        <v>0</v>
      </c>
      <c r="CB367">
        <f>IF(tblemployee[[#This Row],[OverTime]]="Yes",1,0)</f>
        <v>0</v>
      </c>
    </row>
    <row r="368" spans="1:80" hidden="1">
      <c r="A368">
        <v>41</v>
      </c>
      <c r="B368" t="s">
        <v>35</v>
      </c>
      <c r="C368" t="s">
        <v>44</v>
      </c>
      <c r="D368">
        <v>143</v>
      </c>
      <c r="E368" t="s">
        <v>37</v>
      </c>
      <c r="F368">
        <v>4</v>
      </c>
      <c r="G368" t="str" cm="1">
        <f t="array" ref="G368">_xlfn.IFS(
F368 &lt;= 10, "Near",
F368 &lt;= 20, "Far",
TRUE, "Very Far")</f>
        <v>Near</v>
      </c>
      <c r="H368">
        <v>3</v>
      </c>
      <c r="I368" t="str">
        <f>_xlfn.XLOOKUP(H368,Lookup!C:C,Lookup!D:D)</f>
        <v>Bachelor</v>
      </c>
      <c r="J368" t="s">
        <v>59</v>
      </c>
      <c r="K368">
        <v>1</v>
      </c>
      <c r="L368">
        <v>488</v>
      </c>
      <c r="M368">
        <v>1</v>
      </c>
      <c r="N368" t="str">
        <f>_xlfn.XLOOKUP(M368,Lookup!E:E,Lookup!F:F)</f>
        <v>Low</v>
      </c>
      <c r="O368" t="s">
        <v>46</v>
      </c>
      <c r="P368">
        <v>56</v>
      </c>
      <c r="Q368">
        <v>3</v>
      </c>
      <c r="R368" t="str">
        <f>_xlfn.XLOOKUP(Q368,Lookup!G:G,Lookup!H:H)</f>
        <v>High</v>
      </c>
      <c r="S368">
        <v>2</v>
      </c>
      <c r="T368" s="7" t="str">
        <f>_xlfn.XLOOKUP(S368,Lookup!A:A,Lookup!B:B)</f>
        <v>Junior</v>
      </c>
      <c r="U368" t="s">
        <v>40</v>
      </c>
      <c r="V368">
        <v>2</v>
      </c>
      <c r="W368" t="str">
        <f>_xlfn.XLOOKUP(V368,Lookup!I:I,Lookup!J:J)</f>
        <v>Medium</v>
      </c>
      <c r="X368" t="s">
        <v>41</v>
      </c>
      <c r="Y368">
        <v>9355</v>
      </c>
      <c r="Z368" t="str" cm="1">
        <f t="array" ref="Z368">_xlfn.IFS(Y368&lt;3000,"Low",Y368&lt;7000,"Medium",TRUE,"High")</f>
        <v>High</v>
      </c>
      <c r="AA368">
        <v>9558</v>
      </c>
      <c r="AB368">
        <v>1</v>
      </c>
      <c r="AC368" t="s">
        <v>42</v>
      </c>
      <c r="AD368" t="s">
        <v>43</v>
      </c>
      <c r="AE368">
        <v>18</v>
      </c>
      <c r="AF368">
        <v>3</v>
      </c>
      <c r="AG368" t="str">
        <f>_xlfn.XLOOKUP(AF368,Lookup!K:K,Lookup!L:L)</f>
        <v>Meet Expect</v>
      </c>
      <c r="AH368">
        <v>3</v>
      </c>
      <c r="AI368" t="str">
        <f>LOOKUP(AH368,Lookup!M:M,Lookup!N:N)</f>
        <v>High</v>
      </c>
      <c r="AJ368">
        <v>80</v>
      </c>
      <c r="AK368">
        <v>0</v>
      </c>
      <c r="AL368" t="str">
        <f>_xlfn.XLOOKUP(AK368,Lookup!O:O,Lookup!P:P)</f>
        <v>None</v>
      </c>
      <c r="AM368">
        <v>8</v>
      </c>
      <c r="AN368" t="str" cm="1">
        <f t="array" ref="AN368">_xlfn.IFS(
AM368&lt;=5,"0-5",
AM368&lt;=10,"6-10",
AM368&lt;=20,"11-20",
TRUE,"20+")</f>
        <v>6-10</v>
      </c>
      <c r="AO368">
        <v>5</v>
      </c>
      <c r="AP368">
        <v>3</v>
      </c>
      <c r="AQ368" t="str">
        <f>_xlfn.XLOOKUP(AP368,Lookup!Q:Q,Lookup!R:R)</f>
        <v>Better</v>
      </c>
      <c r="AR368">
        <v>8</v>
      </c>
      <c r="AS368" t="str" cm="1">
        <f t="array" ref="AS368">_xlfn.IFS(
AR368 &lt;=1,"New Employee",
AR368 &lt;=3, "Early Career",
AR368 &lt;=7, "Experienced",
TRUE, "Veteran")</f>
        <v>Veteran</v>
      </c>
      <c r="AT368">
        <v>7</v>
      </c>
      <c r="AU368">
        <v>7</v>
      </c>
      <c r="AV368" t="str" cm="1">
        <f t="array" ref="AV368">_xlfn.IFS(
AU368=0,"Recently Promoted",
AU368&lt;=3, "Normal",
TRUE, "Long Time No Promotion")</f>
        <v>Long Time No Promotion</v>
      </c>
      <c r="AW368">
        <v>7</v>
      </c>
      <c r="AX368">
        <f>IF(COUNTIF(L368:$L$1471,L368)&gt;1,1,0)</f>
        <v>0</v>
      </c>
      <c r="BA368">
        <f t="shared" si="45"/>
        <v>0</v>
      </c>
      <c r="BC368">
        <f t="shared" si="46"/>
        <v>0</v>
      </c>
      <c r="BE368">
        <f t="shared" si="40"/>
        <v>0</v>
      </c>
      <c r="BG368">
        <f t="shared" si="41"/>
        <v>0</v>
      </c>
      <c r="BI368">
        <f t="shared" si="42"/>
        <v>0</v>
      </c>
      <c r="BR368" t="str" cm="1">
        <f t="array" ref="BR368">_xlfn.IFS(
A368&lt;=25,"18-25",
A368&lt;=35,"26-35",
A368&lt;=45,"36-45",
A368&lt;=59,"46-59",
TRUE,"60+")</f>
        <v>36-45</v>
      </c>
      <c r="BX368" t="b">
        <f t="shared" si="43"/>
        <v>1</v>
      </c>
      <c r="BY368" t="b">
        <f t="shared" si="44"/>
        <v>1</v>
      </c>
      <c r="BZ368" t="b">
        <f t="shared" si="47"/>
        <v>1</v>
      </c>
      <c r="CA368">
        <f>IF(tblemployee[[#This Row],[Attrition]]="Yes",1,0)</f>
        <v>1</v>
      </c>
      <c r="CB368">
        <f>IF(tblemployee[[#This Row],[OverTime]]="Yes",1,0)</f>
        <v>0</v>
      </c>
    </row>
    <row r="369" spans="1:80" hidden="1">
      <c r="A369">
        <v>50</v>
      </c>
      <c r="B369" t="s">
        <v>43</v>
      </c>
      <c r="C369" t="s">
        <v>36</v>
      </c>
      <c r="D369">
        <v>1046</v>
      </c>
      <c r="E369" t="s">
        <v>45</v>
      </c>
      <c r="F369">
        <v>10</v>
      </c>
      <c r="G369" t="str" cm="1">
        <f t="array" ref="G369">_xlfn.IFS(
F369 &lt;= 10, "Near",
F369 &lt;= 20, "Far",
TRUE, "Very Far")</f>
        <v>Near</v>
      </c>
      <c r="H369">
        <v>3</v>
      </c>
      <c r="I369" t="str">
        <f>_xlfn.XLOOKUP(H369,Lookup!C:C,Lookup!D:D)</f>
        <v>Bachelor</v>
      </c>
      <c r="J369" t="s">
        <v>60</v>
      </c>
      <c r="K369">
        <v>1</v>
      </c>
      <c r="L369">
        <v>491</v>
      </c>
      <c r="M369">
        <v>4</v>
      </c>
      <c r="N369" t="str">
        <f>_xlfn.XLOOKUP(M369,Lookup!E:E,Lookup!F:F)</f>
        <v>Very High</v>
      </c>
      <c r="O369" t="s">
        <v>46</v>
      </c>
      <c r="P369">
        <v>100</v>
      </c>
      <c r="Q369">
        <v>2</v>
      </c>
      <c r="R369" t="str">
        <f>_xlfn.XLOOKUP(Q369,Lookup!G:G,Lookup!H:H)</f>
        <v>Medium</v>
      </c>
      <c r="S369">
        <v>3</v>
      </c>
      <c r="T369" s="7" t="str">
        <f>_xlfn.XLOOKUP(S369,Lookup!A:A,Lookup!B:B)</f>
        <v>Senior</v>
      </c>
      <c r="U369" t="s">
        <v>54</v>
      </c>
      <c r="V369">
        <v>4</v>
      </c>
      <c r="W369" t="str">
        <f>_xlfn.XLOOKUP(V369,Lookup!I:I,Lookup!J:J)</f>
        <v>Very High</v>
      </c>
      <c r="X369" t="s">
        <v>41</v>
      </c>
      <c r="Y369">
        <v>10496</v>
      </c>
      <c r="Z369" t="str" cm="1">
        <f t="array" ref="Z369">_xlfn.IFS(Y369&lt;3000,"Low",Y369&lt;7000,"Medium",TRUE,"High")</f>
        <v>High</v>
      </c>
      <c r="AA369">
        <v>2755</v>
      </c>
      <c r="AB369">
        <v>6</v>
      </c>
      <c r="AC369" t="s">
        <v>42</v>
      </c>
      <c r="AD369" t="s">
        <v>43</v>
      </c>
      <c r="AE369">
        <v>15</v>
      </c>
      <c r="AF369">
        <v>3</v>
      </c>
      <c r="AG369" t="str">
        <f>_xlfn.XLOOKUP(AF369,Lookup!K:K,Lookup!L:L)</f>
        <v>Meet Expect</v>
      </c>
      <c r="AH369">
        <v>4</v>
      </c>
      <c r="AI369" t="str">
        <f>LOOKUP(AH369,Lookup!M:M,Lookup!N:N)</f>
        <v>Very High</v>
      </c>
      <c r="AJ369">
        <v>80</v>
      </c>
      <c r="AK369">
        <v>0</v>
      </c>
      <c r="AL369" t="str">
        <f>_xlfn.XLOOKUP(AK369,Lookup!O:O,Lookup!P:P)</f>
        <v>None</v>
      </c>
      <c r="AM369">
        <v>20</v>
      </c>
      <c r="AN369" t="str" cm="1">
        <f t="array" ref="AN369">_xlfn.IFS(
AM369&lt;=5,"0-5",
AM369&lt;=10,"6-10",
AM369&lt;=20,"11-20",
TRUE,"20+")</f>
        <v>11-20</v>
      </c>
      <c r="AO369">
        <v>2</v>
      </c>
      <c r="AP369">
        <v>3</v>
      </c>
      <c r="AQ369" t="str">
        <f>_xlfn.XLOOKUP(AP369,Lookup!Q:Q,Lookup!R:R)</f>
        <v>Better</v>
      </c>
      <c r="AR369">
        <v>4</v>
      </c>
      <c r="AS369" t="str" cm="1">
        <f t="array" ref="AS369">_xlfn.IFS(
AR369 &lt;=1,"New Employee",
AR369 &lt;=3, "Early Career",
AR369 &lt;=7, "Experienced",
TRUE, "Veteran")</f>
        <v>Experienced</v>
      </c>
      <c r="AT369">
        <v>3</v>
      </c>
      <c r="AU369">
        <v>1</v>
      </c>
      <c r="AV369" t="str" cm="1">
        <f t="array" ref="AV369">_xlfn.IFS(
AU369=0,"Recently Promoted",
AU369&lt;=3, "Normal",
TRUE, "Long Time No Promotion")</f>
        <v>Normal</v>
      </c>
      <c r="AW369">
        <v>3</v>
      </c>
      <c r="AX369">
        <f>IF(COUNTIF(L369:$L$1471,L369)&gt;1,1,0)</f>
        <v>0</v>
      </c>
      <c r="BA369">
        <f t="shared" si="45"/>
        <v>0</v>
      </c>
      <c r="BC369">
        <f t="shared" si="46"/>
        <v>0</v>
      </c>
      <c r="BE369">
        <f t="shared" si="40"/>
        <v>0</v>
      </c>
      <c r="BG369">
        <f t="shared" si="41"/>
        <v>0</v>
      </c>
      <c r="BI369">
        <f t="shared" si="42"/>
        <v>0</v>
      </c>
      <c r="BR369" t="str" cm="1">
        <f t="array" ref="BR369">_xlfn.IFS(
A369&lt;=25,"18-25",
A369&lt;=35,"26-35",
A369&lt;=45,"36-45",
A369&lt;=59,"46-59",
TRUE,"60+")</f>
        <v>46-59</v>
      </c>
      <c r="BX369" t="b">
        <f t="shared" si="43"/>
        <v>1</v>
      </c>
      <c r="BY369" t="b">
        <f t="shared" si="44"/>
        <v>1</v>
      </c>
      <c r="BZ369" t="b">
        <f t="shared" si="47"/>
        <v>1</v>
      </c>
      <c r="CA369">
        <f>IF(tblemployee[[#This Row],[Attrition]]="Yes",1,0)</f>
        <v>0</v>
      </c>
      <c r="CB369">
        <f>IF(tblemployee[[#This Row],[OverTime]]="Yes",1,0)</f>
        <v>0</v>
      </c>
    </row>
    <row r="370" spans="1:80" hidden="1">
      <c r="A370">
        <v>40</v>
      </c>
      <c r="B370" t="s">
        <v>35</v>
      </c>
      <c r="C370" t="s">
        <v>36</v>
      </c>
      <c r="D370">
        <v>575</v>
      </c>
      <c r="E370" t="s">
        <v>37</v>
      </c>
      <c r="F370">
        <v>22</v>
      </c>
      <c r="G370" t="str" cm="1">
        <f t="array" ref="G370">_xlfn.IFS(
F370 &lt;= 10, "Near",
F370 &lt;= 20, "Far",
TRUE, "Very Far")</f>
        <v>Very Far</v>
      </c>
      <c r="H370">
        <v>2</v>
      </c>
      <c r="I370" t="str">
        <f>_xlfn.XLOOKUP(H370,Lookup!C:C,Lookup!D:D)</f>
        <v>College</v>
      </c>
      <c r="J370" t="s">
        <v>59</v>
      </c>
      <c r="K370">
        <v>1</v>
      </c>
      <c r="L370">
        <v>492</v>
      </c>
      <c r="M370">
        <v>3</v>
      </c>
      <c r="N370" t="str">
        <f>_xlfn.XLOOKUP(M370,Lookup!E:E,Lookup!F:F)</f>
        <v>High</v>
      </c>
      <c r="O370" t="s">
        <v>46</v>
      </c>
      <c r="P370">
        <v>68</v>
      </c>
      <c r="Q370">
        <v>2</v>
      </c>
      <c r="R370" t="str">
        <f>_xlfn.XLOOKUP(Q370,Lookup!G:G,Lookup!H:H)</f>
        <v>Medium</v>
      </c>
      <c r="S370">
        <v>2</v>
      </c>
      <c r="T370" s="7" t="str">
        <f>_xlfn.XLOOKUP(S370,Lookup!A:A,Lookup!B:B)</f>
        <v>Junior</v>
      </c>
      <c r="U370" t="s">
        <v>40</v>
      </c>
      <c r="V370">
        <v>3</v>
      </c>
      <c r="W370" t="str">
        <f>_xlfn.XLOOKUP(V370,Lookup!I:I,Lookup!J:J)</f>
        <v>High</v>
      </c>
      <c r="X370" t="s">
        <v>48</v>
      </c>
      <c r="Y370">
        <v>6380</v>
      </c>
      <c r="Z370" t="str" cm="1">
        <f t="array" ref="Z370">_xlfn.IFS(Y370&lt;3000,"Low",Y370&lt;7000,"Medium",TRUE,"High")</f>
        <v>Medium</v>
      </c>
      <c r="AA370">
        <v>6110</v>
      </c>
      <c r="AB370">
        <v>2</v>
      </c>
      <c r="AC370" t="s">
        <v>42</v>
      </c>
      <c r="AD370" t="s">
        <v>35</v>
      </c>
      <c r="AE370">
        <v>12</v>
      </c>
      <c r="AF370">
        <v>3</v>
      </c>
      <c r="AG370" t="str">
        <f>_xlfn.XLOOKUP(AF370,Lookup!K:K,Lookup!L:L)</f>
        <v>Meet Expect</v>
      </c>
      <c r="AH370">
        <v>1</v>
      </c>
      <c r="AI370" t="str">
        <f>LOOKUP(AH370,Lookup!M:M,Lookup!N:N)</f>
        <v>Low</v>
      </c>
      <c r="AJ370">
        <v>80</v>
      </c>
      <c r="AK370">
        <v>2</v>
      </c>
      <c r="AL370" t="str">
        <f>_xlfn.XLOOKUP(AK370,Lookup!O:O,Lookup!P:P)</f>
        <v>Medium</v>
      </c>
      <c r="AM370">
        <v>8</v>
      </c>
      <c r="AN370" t="str" cm="1">
        <f t="array" ref="AN370">_xlfn.IFS(
AM370&lt;=5,"0-5",
AM370&lt;=10,"6-10",
AM370&lt;=20,"11-20",
TRUE,"20+")</f>
        <v>6-10</v>
      </c>
      <c r="AO370">
        <v>6</v>
      </c>
      <c r="AP370">
        <v>3</v>
      </c>
      <c r="AQ370" t="str">
        <f>_xlfn.XLOOKUP(AP370,Lookup!Q:Q,Lookup!R:R)</f>
        <v>Better</v>
      </c>
      <c r="AR370">
        <v>6</v>
      </c>
      <c r="AS370" t="str" cm="1">
        <f t="array" ref="AS370">_xlfn.IFS(
AR370 &lt;=1,"New Employee",
AR370 &lt;=3, "Early Career",
AR370 &lt;=7, "Experienced",
TRUE, "Veteran")</f>
        <v>Experienced</v>
      </c>
      <c r="AT370">
        <v>4</v>
      </c>
      <c r="AU370">
        <v>1</v>
      </c>
      <c r="AV370" t="str" cm="1">
        <f t="array" ref="AV370">_xlfn.IFS(
AU370=0,"Recently Promoted",
AU370&lt;=3, "Normal",
TRUE, "Long Time No Promotion")</f>
        <v>Normal</v>
      </c>
      <c r="AW370">
        <v>0</v>
      </c>
      <c r="AX370">
        <f>IF(COUNTIF(L370:$L$1471,L370)&gt;1,1,0)</f>
        <v>0</v>
      </c>
      <c r="BA370">
        <f t="shared" si="45"/>
        <v>0</v>
      </c>
      <c r="BC370">
        <f t="shared" si="46"/>
        <v>0</v>
      </c>
      <c r="BE370">
        <f t="shared" si="40"/>
        <v>0</v>
      </c>
      <c r="BG370">
        <f t="shared" si="41"/>
        <v>0</v>
      </c>
      <c r="BI370">
        <f t="shared" si="42"/>
        <v>0</v>
      </c>
      <c r="BR370" t="str" cm="1">
        <f t="array" ref="BR370">_xlfn.IFS(
A370&lt;=25,"18-25",
A370&lt;=35,"26-35",
A370&lt;=45,"36-45",
A370&lt;=59,"46-59",
TRUE,"60+")</f>
        <v>36-45</v>
      </c>
      <c r="BX370" t="b">
        <f t="shared" si="43"/>
        <v>1</v>
      </c>
      <c r="BY370" t="b">
        <f t="shared" si="44"/>
        <v>1</v>
      </c>
      <c r="BZ370" t="b">
        <f t="shared" si="47"/>
        <v>1</v>
      </c>
      <c r="CA370">
        <f>IF(tblemployee[[#This Row],[Attrition]]="Yes",1,0)</f>
        <v>1</v>
      </c>
      <c r="CB370">
        <f>IF(tblemployee[[#This Row],[OverTime]]="Yes",1,0)</f>
        <v>1</v>
      </c>
    </row>
    <row r="371" spans="1:80" hidden="1">
      <c r="A371">
        <v>31</v>
      </c>
      <c r="B371" t="s">
        <v>43</v>
      </c>
      <c r="C371" t="s">
        <v>36</v>
      </c>
      <c r="D371">
        <v>408</v>
      </c>
      <c r="E371" t="s">
        <v>45</v>
      </c>
      <c r="F371">
        <v>9</v>
      </c>
      <c r="G371" t="str" cm="1">
        <f t="array" ref="G371">_xlfn.IFS(
F371 &lt;= 10, "Near",
F371 &lt;= 20, "Far",
TRUE, "Very Far")</f>
        <v>Near</v>
      </c>
      <c r="H371">
        <v>4</v>
      </c>
      <c r="I371" t="str">
        <f>_xlfn.XLOOKUP(H371,Lookup!C:C,Lookup!D:D)</f>
        <v>Master</v>
      </c>
      <c r="J371" t="s">
        <v>38</v>
      </c>
      <c r="K371">
        <v>1</v>
      </c>
      <c r="L371">
        <v>493</v>
      </c>
      <c r="M371">
        <v>3</v>
      </c>
      <c r="N371" t="str">
        <f>_xlfn.XLOOKUP(M371,Lookup!E:E,Lookup!F:F)</f>
        <v>High</v>
      </c>
      <c r="O371" t="s">
        <v>46</v>
      </c>
      <c r="P371">
        <v>42</v>
      </c>
      <c r="Q371">
        <v>2</v>
      </c>
      <c r="R371" t="str">
        <f>_xlfn.XLOOKUP(Q371,Lookup!G:G,Lookup!H:H)</f>
        <v>Medium</v>
      </c>
      <c r="S371">
        <v>1</v>
      </c>
      <c r="T371" s="7" t="str">
        <f>_xlfn.XLOOKUP(S371,Lookup!A:A,Lookup!B:B)</f>
        <v>Entry Level</v>
      </c>
      <c r="U371" t="s">
        <v>47</v>
      </c>
      <c r="V371">
        <v>2</v>
      </c>
      <c r="W371" t="str">
        <f>_xlfn.XLOOKUP(V371,Lookup!I:I,Lookup!J:J)</f>
        <v>Medium</v>
      </c>
      <c r="X371" t="s">
        <v>41</v>
      </c>
      <c r="Y371">
        <v>2657</v>
      </c>
      <c r="Z371" t="str" cm="1">
        <f t="array" ref="Z371">_xlfn.IFS(Y371&lt;3000,"Low",Y371&lt;7000,"Medium",TRUE,"High")</f>
        <v>Low</v>
      </c>
      <c r="AA371">
        <v>7551</v>
      </c>
      <c r="AB371">
        <v>0</v>
      </c>
      <c r="AC371" t="s">
        <v>42</v>
      </c>
      <c r="AD371" t="s">
        <v>35</v>
      </c>
      <c r="AE371">
        <v>16</v>
      </c>
      <c r="AF371">
        <v>3</v>
      </c>
      <c r="AG371" t="str">
        <f>_xlfn.XLOOKUP(AF371,Lookup!K:K,Lookup!L:L)</f>
        <v>Meet Expect</v>
      </c>
      <c r="AH371">
        <v>4</v>
      </c>
      <c r="AI371" t="str">
        <f>LOOKUP(AH371,Lookup!M:M,Lookup!N:N)</f>
        <v>Very High</v>
      </c>
      <c r="AJ371">
        <v>80</v>
      </c>
      <c r="AK371">
        <v>0</v>
      </c>
      <c r="AL371" t="str">
        <f>_xlfn.XLOOKUP(AK371,Lookup!O:O,Lookup!P:P)</f>
        <v>None</v>
      </c>
      <c r="AM371">
        <v>3</v>
      </c>
      <c r="AN371" t="str" cm="1">
        <f t="array" ref="AN371">_xlfn.IFS(
AM371&lt;=5,"0-5",
AM371&lt;=10,"6-10",
AM371&lt;=20,"11-20",
TRUE,"20+")</f>
        <v>0-5</v>
      </c>
      <c r="AO371">
        <v>5</v>
      </c>
      <c r="AP371">
        <v>3</v>
      </c>
      <c r="AQ371" t="str">
        <f>_xlfn.XLOOKUP(AP371,Lookup!Q:Q,Lookup!R:R)</f>
        <v>Better</v>
      </c>
      <c r="AR371">
        <v>2</v>
      </c>
      <c r="AS371" t="str" cm="1">
        <f t="array" ref="AS371">_xlfn.IFS(
AR371 &lt;=1,"New Employee",
AR371 &lt;=3, "Early Career",
AR371 &lt;=7, "Experienced",
TRUE, "Veteran")</f>
        <v>Early Career</v>
      </c>
      <c r="AT371">
        <v>2</v>
      </c>
      <c r="AU371">
        <v>2</v>
      </c>
      <c r="AV371" t="str" cm="1">
        <f t="array" ref="AV371">_xlfn.IFS(
AU371=0,"Recently Promoted",
AU371&lt;=3, "Normal",
TRUE, "Long Time No Promotion")</f>
        <v>Normal</v>
      </c>
      <c r="AW371">
        <v>2</v>
      </c>
      <c r="AX371">
        <f>IF(COUNTIF(L371:$L$1471,L371)&gt;1,1,0)</f>
        <v>0</v>
      </c>
      <c r="BA371">
        <f t="shared" si="45"/>
        <v>0</v>
      </c>
      <c r="BC371">
        <f t="shared" si="46"/>
        <v>0</v>
      </c>
      <c r="BE371">
        <f t="shared" si="40"/>
        <v>0</v>
      </c>
      <c r="BG371">
        <f t="shared" si="41"/>
        <v>0</v>
      </c>
      <c r="BI371">
        <f t="shared" si="42"/>
        <v>0</v>
      </c>
      <c r="BR371" t="str" cm="1">
        <f t="array" ref="BR371">_xlfn.IFS(
A371&lt;=25,"18-25",
A371&lt;=35,"26-35",
A371&lt;=45,"36-45",
A371&lt;=59,"46-59",
TRUE,"60+")</f>
        <v>26-35</v>
      </c>
      <c r="BX371" t="b">
        <f t="shared" si="43"/>
        <v>1</v>
      </c>
      <c r="BY371" t="b">
        <f t="shared" si="44"/>
        <v>1</v>
      </c>
      <c r="BZ371" t="b">
        <f t="shared" si="47"/>
        <v>1</v>
      </c>
      <c r="CA371">
        <f>IF(tblemployee[[#This Row],[Attrition]]="Yes",1,0)</f>
        <v>0</v>
      </c>
      <c r="CB371">
        <f>IF(tblemployee[[#This Row],[OverTime]]="Yes",1,0)</f>
        <v>1</v>
      </c>
    </row>
    <row r="372" spans="1:80" hidden="1">
      <c r="A372">
        <v>21</v>
      </c>
      <c r="B372" t="s">
        <v>35</v>
      </c>
      <c r="C372" t="s">
        <v>36</v>
      </c>
      <c r="D372">
        <v>156</v>
      </c>
      <c r="E372" t="s">
        <v>37</v>
      </c>
      <c r="F372">
        <v>12</v>
      </c>
      <c r="G372" t="str" cm="1">
        <f t="array" ref="G372">_xlfn.IFS(
F372 &lt;= 10, "Near",
F372 &lt;= 20, "Far",
TRUE, "Very Far")</f>
        <v>Far</v>
      </c>
      <c r="H372">
        <v>3</v>
      </c>
      <c r="I372" t="str">
        <f>_xlfn.XLOOKUP(H372,Lookup!C:C,Lookup!D:D)</f>
        <v>Bachelor</v>
      </c>
      <c r="J372" t="s">
        <v>38</v>
      </c>
      <c r="K372">
        <v>1</v>
      </c>
      <c r="L372">
        <v>494</v>
      </c>
      <c r="M372">
        <v>3</v>
      </c>
      <c r="N372" t="str">
        <f>_xlfn.XLOOKUP(M372,Lookup!E:E,Lookup!F:F)</f>
        <v>High</v>
      </c>
      <c r="O372" t="s">
        <v>39</v>
      </c>
      <c r="P372">
        <v>90</v>
      </c>
      <c r="Q372">
        <v>4</v>
      </c>
      <c r="R372" t="str">
        <f>_xlfn.XLOOKUP(Q372,Lookup!G:G,Lookup!H:H)</f>
        <v>Very High</v>
      </c>
      <c r="S372">
        <v>1</v>
      </c>
      <c r="T372" s="7" t="str">
        <f>_xlfn.XLOOKUP(S372,Lookup!A:A,Lookup!B:B)</f>
        <v>Entry Level</v>
      </c>
      <c r="U372" t="s">
        <v>57</v>
      </c>
      <c r="V372">
        <v>2</v>
      </c>
      <c r="W372" t="str">
        <f>_xlfn.XLOOKUP(V372,Lookup!I:I,Lookup!J:J)</f>
        <v>Medium</v>
      </c>
      <c r="X372" t="s">
        <v>41</v>
      </c>
      <c r="Y372">
        <v>2716</v>
      </c>
      <c r="Z372" t="str" cm="1">
        <f t="array" ref="Z372">_xlfn.IFS(Y372&lt;3000,"Low",Y372&lt;7000,"Medium",TRUE,"High")</f>
        <v>Low</v>
      </c>
      <c r="AA372">
        <v>25422</v>
      </c>
      <c r="AB372">
        <v>1</v>
      </c>
      <c r="AC372" t="s">
        <v>42</v>
      </c>
      <c r="AD372" t="s">
        <v>43</v>
      </c>
      <c r="AE372">
        <v>15</v>
      </c>
      <c r="AF372">
        <v>3</v>
      </c>
      <c r="AG372" t="str">
        <f>_xlfn.XLOOKUP(AF372,Lookup!K:K,Lookup!L:L)</f>
        <v>Meet Expect</v>
      </c>
      <c r="AH372">
        <v>4</v>
      </c>
      <c r="AI372" t="str">
        <f>LOOKUP(AH372,Lookup!M:M,Lookup!N:N)</f>
        <v>Very High</v>
      </c>
      <c r="AJ372">
        <v>80</v>
      </c>
      <c r="AK372">
        <v>0</v>
      </c>
      <c r="AL372" t="str">
        <f>_xlfn.XLOOKUP(AK372,Lookup!O:O,Lookup!P:P)</f>
        <v>None</v>
      </c>
      <c r="AM372">
        <v>1</v>
      </c>
      <c r="AN372" t="str" cm="1">
        <f t="array" ref="AN372">_xlfn.IFS(
AM372&lt;=5,"0-5",
AM372&lt;=10,"6-10",
AM372&lt;=20,"11-20",
TRUE,"20+")</f>
        <v>0-5</v>
      </c>
      <c r="AO372">
        <v>0</v>
      </c>
      <c r="AP372">
        <v>3</v>
      </c>
      <c r="AQ372" t="str">
        <f>_xlfn.XLOOKUP(AP372,Lookup!Q:Q,Lookup!R:R)</f>
        <v>Better</v>
      </c>
      <c r="AR372">
        <v>1</v>
      </c>
      <c r="AS372" t="str" cm="1">
        <f t="array" ref="AS372">_xlfn.IFS(
AR372 &lt;=1,"New Employee",
AR372 &lt;=3, "Early Career",
AR372 &lt;=7, "Experienced",
TRUE, "Veteran")</f>
        <v>New Employee</v>
      </c>
      <c r="AT372">
        <v>0</v>
      </c>
      <c r="AU372">
        <v>0</v>
      </c>
      <c r="AV372" t="str" cm="1">
        <f t="array" ref="AV372">_xlfn.IFS(
AU372=0,"Recently Promoted",
AU372&lt;=3, "Normal",
TRUE, "Long Time No Promotion")</f>
        <v>Recently Promoted</v>
      </c>
      <c r="AW372">
        <v>0</v>
      </c>
      <c r="AX372">
        <f>IF(COUNTIF(L372:$L$1471,L372)&gt;1,1,0)</f>
        <v>0</v>
      </c>
      <c r="BA372">
        <f t="shared" si="45"/>
        <v>0</v>
      </c>
      <c r="BC372">
        <f t="shared" si="46"/>
        <v>0</v>
      </c>
      <c r="BE372">
        <f t="shared" si="40"/>
        <v>0</v>
      </c>
      <c r="BG372">
        <f t="shared" si="41"/>
        <v>0</v>
      </c>
      <c r="BI372">
        <f t="shared" si="42"/>
        <v>0</v>
      </c>
      <c r="BR372" t="str" cm="1">
        <f t="array" ref="BR372">_xlfn.IFS(
A372&lt;=25,"18-25",
A372&lt;=35,"26-35",
A372&lt;=45,"36-45",
A372&lt;=59,"46-59",
TRUE,"60+")</f>
        <v>18-25</v>
      </c>
      <c r="BX372" t="b">
        <f t="shared" si="43"/>
        <v>1</v>
      </c>
      <c r="BY372" t="b">
        <f t="shared" si="44"/>
        <v>1</v>
      </c>
      <c r="BZ372" t="b">
        <f t="shared" si="47"/>
        <v>1</v>
      </c>
      <c r="CA372">
        <f>IF(tblemployee[[#This Row],[Attrition]]="Yes",1,0)</f>
        <v>1</v>
      </c>
      <c r="CB372">
        <f>IF(tblemployee[[#This Row],[OverTime]]="Yes",1,0)</f>
        <v>0</v>
      </c>
    </row>
    <row r="373" spans="1:80" hidden="1">
      <c r="A373">
        <v>29</v>
      </c>
      <c r="B373" t="s">
        <v>43</v>
      </c>
      <c r="C373" t="s">
        <v>36</v>
      </c>
      <c r="D373">
        <v>1283</v>
      </c>
      <c r="E373" t="s">
        <v>45</v>
      </c>
      <c r="F373">
        <v>23</v>
      </c>
      <c r="G373" t="str" cm="1">
        <f t="array" ref="G373">_xlfn.IFS(
F373 &lt;= 10, "Near",
F373 &lt;= 20, "Far",
TRUE, "Very Far")</f>
        <v>Very Far</v>
      </c>
      <c r="H373">
        <v>3</v>
      </c>
      <c r="I373" t="str">
        <f>_xlfn.XLOOKUP(H373,Lookup!C:C,Lookup!D:D)</f>
        <v>Bachelor</v>
      </c>
      <c r="J373" t="s">
        <v>38</v>
      </c>
      <c r="K373">
        <v>1</v>
      </c>
      <c r="L373">
        <v>495</v>
      </c>
      <c r="M373">
        <v>4</v>
      </c>
      <c r="N373" t="str">
        <f>_xlfn.XLOOKUP(M373,Lookup!E:E,Lookup!F:F)</f>
        <v>Very High</v>
      </c>
      <c r="O373" t="s">
        <v>46</v>
      </c>
      <c r="P373">
        <v>54</v>
      </c>
      <c r="Q373">
        <v>3</v>
      </c>
      <c r="R373" t="str">
        <f>_xlfn.XLOOKUP(Q373,Lookup!G:G,Lookup!H:H)</f>
        <v>High</v>
      </c>
      <c r="S373">
        <v>1</v>
      </c>
      <c r="T373" s="7" t="str">
        <f>_xlfn.XLOOKUP(S373,Lookup!A:A,Lookup!B:B)</f>
        <v>Entry Level</v>
      </c>
      <c r="U373" t="s">
        <v>47</v>
      </c>
      <c r="V373">
        <v>4</v>
      </c>
      <c r="W373" t="str">
        <f>_xlfn.XLOOKUP(V373,Lookup!I:I,Lookup!J:J)</f>
        <v>Very High</v>
      </c>
      <c r="X373" t="s">
        <v>41</v>
      </c>
      <c r="Y373">
        <v>2201</v>
      </c>
      <c r="Z373" t="str" cm="1">
        <f t="array" ref="Z373">_xlfn.IFS(Y373&lt;3000,"Low",Y373&lt;7000,"Medium",TRUE,"High")</f>
        <v>Low</v>
      </c>
      <c r="AA373">
        <v>18168</v>
      </c>
      <c r="AB373">
        <v>9</v>
      </c>
      <c r="AC373" t="s">
        <v>42</v>
      </c>
      <c r="AD373" t="s">
        <v>43</v>
      </c>
      <c r="AE373">
        <v>16</v>
      </c>
      <c r="AF373">
        <v>3</v>
      </c>
      <c r="AG373" t="str">
        <f>_xlfn.XLOOKUP(AF373,Lookup!K:K,Lookup!L:L)</f>
        <v>Meet Expect</v>
      </c>
      <c r="AH373">
        <v>4</v>
      </c>
      <c r="AI373" t="str">
        <f>LOOKUP(AH373,Lookup!M:M,Lookup!N:N)</f>
        <v>Very High</v>
      </c>
      <c r="AJ373">
        <v>80</v>
      </c>
      <c r="AK373">
        <v>0</v>
      </c>
      <c r="AL373" t="str">
        <f>_xlfn.XLOOKUP(AK373,Lookup!O:O,Lookup!P:P)</f>
        <v>None</v>
      </c>
      <c r="AM373">
        <v>6</v>
      </c>
      <c r="AN373" t="str" cm="1">
        <f t="array" ref="AN373">_xlfn.IFS(
AM373&lt;=5,"0-5",
AM373&lt;=10,"6-10",
AM373&lt;=20,"11-20",
TRUE,"20+")</f>
        <v>6-10</v>
      </c>
      <c r="AO373">
        <v>4</v>
      </c>
      <c r="AP373">
        <v>3</v>
      </c>
      <c r="AQ373" t="str">
        <f>_xlfn.XLOOKUP(AP373,Lookup!Q:Q,Lookup!R:R)</f>
        <v>Better</v>
      </c>
      <c r="AR373">
        <v>3</v>
      </c>
      <c r="AS373" t="str" cm="1">
        <f t="array" ref="AS373">_xlfn.IFS(
AR373 &lt;=1,"New Employee",
AR373 &lt;=3, "Early Career",
AR373 &lt;=7, "Experienced",
TRUE, "Veteran")</f>
        <v>Early Career</v>
      </c>
      <c r="AT373">
        <v>2</v>
      </c>
      <c r="AU373">
        <v>1</v>
      </c>
      <c r="AV373" t="str" cm="1">
        <f t="array" ref="AV373">_xlfn.IFS(
AU373=0,"Recently Promoted",
AU373&lt;=3, "Normal",
TRUE, "Long Time No Promotion")</f>
        <v>Normal</v>
      </c>
      <c r="AW373">
        <v>2</v>
      </c>
      <c r="AX373">
        <f>IF(COUNTIF(L373:$L$1471,L373)&gt;1,1,0)</f>
        <v>0</v>
      </c>
      <c r="BA373">
        <f t="shared" si="45"/>
        <v>0</v>
      </c>
      <c r="BC373">
        <f t="shared" si="46"/>
        <v>0</v>
      </c>
      <c r="BE373">
        <f t="shared" si="40"/>
        <v>0</v>
      </c>
      <c r="BG373">
        <f t="shared" si="41"/>
        <v>0</v>
      </c>
      <c r="BI373">
        <f t="shared" si="42"/>
        <v>0</v>
      </c>
      <c r="BR373" t="str" cm="1">
        <f t="array" ref="BR373">_xlfn.IFS(
A373&lt;=25,"18-25",
A373&lt;=35,"26-35",
A373&lt;=45,"36-45",
A373&lt;=59,"46-59",
TRUE,"60+")</f>
        <v>26-35</v>
      </c>
      <c r="BX373" t="b">
        <f t="shared" si="43"/>
        <v>1</v>
      </c>
      <c r="BY373" t="b">
        <f t="shared" si="44"/>
        <v>1</v>
      </c>
      <c r="BZ373" t="b">
        <f t="shared" si="47"/>
        <v>1</v>
      </c>
      <c r="CA373">
        <f>IF(tblemployee[[#This Row],[Attrition]]="Yes",1,0)</f>
        <v>0</v>
      </c>
      <c r="CB373">
        <f>IF(tblemployee[[#This Row],[OverTime]]="Yes",1,0)</f>
        <v>0</v>
      </c>
    </row>
    <row r="374" spans="1:80" hidden="1">
      <c r="A374">
        <v>35</v>
      </c>
      <c r="B374" t="s">
        <v>43</v>
      </c>
      <c r="C374" t="s">
        <v>36</v>
      </c>
      <c r="D374">
        <v>755</v>
      </c>
      <c r="E374" t="s">
        <v>45</v>
      </c>
      <c r="F374">
        <v>9</v>
      </c>
      <c r="G374" t="str" cm="1">
        <f t="array" ref="G374">_xlfn.IFS(
F374 &lt;= 10, "Near",
F374 &lt;= 20, "Far",
TRUE, "Very Far")</f>
        <v>Near</v>
      </c>
      <c r="H374">
        <v>4</v>
      </c>
      <c r="I374" t="str">
        <f>_xlfn.XLOOKUP(H374,Lookup!C:C,Lookup!D:D)</f>
        <v>Master</v>
      </c>
      <c r="J374" t="s">
        <v>38</v>
      </c>
      <c r="K374">
        <v>1</v>
      </c>
      <c r="L374">
        <v>496</v>
      </c>
      <c r="M374">
        <v>3</v>
      </c>
      <c r="N374" t="str">
        <f>_xlfn.XLOOKUP(M374,Lookup!E:E,Lookup!F:F)</f>
        <v>High</v>
      </c>
      <c r="O374" t="s">
        <v>46</v>
      </c>
      <c r="P374">
        <v>97</v>
      </c>
      <c r="Q374">
        <v>2</v>
      </c>
      <c r="R374" t="str">
        <f>_xlfn.XLOOKUP(Q374,Lookup!G:G,Lookup!H:H)</f>
        <v>Medium</v>
      </c>
      <c r="S374">
        <v>2</v>
      </c>
      <c r="T374" s="7" t="str">
        <f>_xlfn.XLOOKUP(S374,Lookup!A:A,Lookup!B:B)</f>
        <v>Junior</v>
      </c>
      <c r="U374" t="s">
        <v>54</v>
      </c>
      <c r="V374">
        <v>2</v>
      </c>
      <c r="W374" t="str">
        <f>_xlfn.XLOOKUP(V374,Lookup!I:I,Lookup!J:J)</f>
        <v>Medium</v>
      </c>
      <c r="X374" t="s">
        <v>41</v>
      </c>
      <c r="Y374">
        <v>6540</v>
      </c>
      <c r="Z374" t="str" cm="1">
        <f t="array" ref="Z374">_xlfn.IFS(Y374&lt;3000,"Low",Y374&lt;7000,"Medium",TRUE,"High")</f>
        <v>Medium</v>
      </c>
      <c r="AA374">
        <v>19394</v>
      </c>
      <c r="AB374">
        <v>9</v>
      </c>
      <c r="AC374" t="s">
        <v>42</v>
      </c>
      <c r="AD374" t="s">
        <v>43</v>
      </c>
      <c r="AE374">
        <v>19</v>
      </c>
      <c r="AF374">
        <v>3</v>
      </c>
      <c r="AG374" t="str">
        <f>_xlfn.XLOOKUP(AF374,Lookup!K:K,Lookup!L:L)</f>
        <v>Meet Expect</v>
      </c>
      <c r="AH374">
        <v>3</v>
      </c>
      <c r="AI374" t="str">
        <f>LOOKUP(AH374,Lookup!M:M,Lookup!N:N)</f>
        <v>High</v>
      </c>
      <c r="AJ374">
        <v>80</v>
      </c>
      <c r="AK374">
        <v>0</v>
      </c>
      <c r="AL374" t="str">
        <f>_xlfn.XLOOKUP(AK374,Lookup!O:O,Lookup!P:P)</f>
        <v>None</v>
      </c>
      <c r="AM374">
        <v>10</v>
      </c>
      <c r="AN374" t="str" cm="1">
        <f t="array" ref="AN374">_xlfn.IFS(
AM374&lt;=5,"0-5",
AM374&lt;=10,"6-10",
AM374&lt;=20,"11-20",
TRUE,"20+")</f>
        <v>6-10</v>
      </c>
      <c r="AO374">
        <v>5</v>
      </c>
      <c r="AP374">
        <v>3</v>
      </c>
      <c r="AQ374" t="str">
        <f>_xlfn.XLOOKUP(AP374,Lookup!Q:Q,Lookup!R:R)</f>
        <v>Better</v>
      </c>
      <c r="AR374">
        <v>1</v>
      </c>
      <c r="AS374" t="str" cm="1">
        <f t="array" ref="AS374">_xlfn.IFS(
AR374 &lt;=1,"New Employee",
AR374 &lt;=3, "Early Career",
AR374 &lt;=7, "Experienced",
TRUE, "Veteran")</f>
        <v>New Employee</v>
      </c>
      <c r="AT374">
        <v>1</v>
      </c>
      <c r="AU374">
        <v>0</v>
      </c>
      <c r="AV374" t="str" cm="1">
        <f t="array" ref="AV374">_xlfn.IFS(
AU374=0,"Recently Promoted",
AU374&lt;=3, "Normal",
TRUE, "Long Time No Promotion")</f>
        <v>Recently Promoted</v>
      </c>
      <c r="AW374">
        <v>0</v>
      </c>
      <c r="AX374">
        <f>IF(COUNTIF(L374:$L$1471,L374)&gt;1,1,0)</f>
        <v>0</v>
      </c>
      <c r="BA374">
        <f t="shared" si="45"/>
        <v>0</v>
      </c>
      <c r="BC374">
        <f t="shared" si="46"/>
        <v>0</v>
      </c>
      <c r="BE374">
        <f t="shared" si="40"/>
        <v>0</v>
      </c>
      <c r="BG374">
        <f t="shared" si="41"/>
        <v>0</v>
      </c>
      <c r="BI374">
        <f t="shared" si="42"/>
        <v>0</v>
      </c>
      <c r="BR374" t="str" cm="1">
        <f t="array" ref="BR374">_xlfn.IFS(
A374&lt;=25,"18-25",
A374&lt;=35,"26-35",
A374&lt;=45,"36-45",
A374&lt;=59,"46-59",
TRUE,"60+")</f>
        <v>26-35</v>
      </c>
      <c r="BX374" t="b">
        <f t="shared" si="43"/>
        <v>1</v>
      </c>
      <c r="BY374" t="b">
        <f t="shared" si="44"/>
        <v>1</v>
      </c>
      <c r="BZ374" t="b">
        <f t="shared" si="47"/>
        <v>1</v>
      </c>
      <c r="CA374">
        <f>IF(tblemployee[[#This Row],[Attrition]]="Yes",1,0)</f>
        <v>0</v>
      </c>
      <c r="CB374">
        <f>IF(tblemployee[[#This Row],[OverTime]]="Yes",1,0)</f>
        <v>0</v>
      </c>
    </row>
    <row r="375" spans="1:80" hidden="1">
      <c r="A375">
        <v>27</v>
      </c>
      <c r="B375" t="s">
        <v>43</v>
      </c>
      <c r="C375" t="s">
        <v>36</v>
      </c>
      <c r="D375">
        <v>1469</v>
      </c>
      <c r="E375" t="s">
        <v>45</v>
      </c>
      <c r="F375">
        <v>1</v>
      </c>
      <c r="G375" t="str" cm="1">
        <f t="array" ref="G375">_xlfn.IFS(
F375 &lt;= 10, "Near",
F375 &lt;= 20, "Far",
TRUE, "Very Far")</f>
        <v>Near</v>
      </c>
      <c r="H375">
        <v>2</v>
      </c>
      <c r="I375" t="str">
        <f>_xlfn.XLOOKUP(H375,Lookup!C:C,Lookup!D:D)</f>
        <v>College</v>
      </c>
      <c r="J375" t="s">
        <v>51</v>
      </c>
      <c r="K375">
        <v>1</v>
      </c>
      <c r="L375">
        <v>497</v>
      </c>
      <c r="M375">
        <v>4</v>
      </c>
      <c r="N375" t="str">
        <f>_xlfn.XLOOKUP(M375,Lookup!E:E,Lookup!F:F)</f>
        <v>Very High</v>
      </c>
      <c r="O375" t="s">
        <v>46</v>
      </c>
      <c r="P375">
        <v>82</v>
      </c>
      <c r="Q375">
        <v>3</v>
      </c>
      <c r="R375" t="str">
        <f>_xlfn.XLOOKUP(Q375,Lookup!G:G,Lookup!H:H)</f>
        <v>High</v>
      </c>
      <c r="S375">
        <v>1</v>
      </c>
      <c r="T375" s="7" t="str">
        <f>_xlfn.XLOOKUP(S375,Lookup!A:A,Lookup!B:B)</f>
        <v>Entry Level</v>
      </c>
      <c r="U375" t="s">
        <v>50</v>
      </c>
      <c r="V375">
        <v>2</v>
      </c>
      <c r="W375" t="str">
        <f>_xlfn.XLOOKUP(V375,Lookup!I:I,Lookup!J:J)</f>
        <v>Medium</v>
      </c>
      <c r="X375" t="s">
        <v>52</v>
      </c>
      <c r="Y375">
        <v>3816</v>
      </c>
      <c r="Z375" t="str" cm="1">
        <f t="array" ref="Z375">_xlfn.IFS(Y375&lt;3000,"Low",Y375&lt;7000,"Medium",TRUE,"High")</f>
        <v>Medium</v>
      </c>
      <c r="AA375">
        <v>17881</v>
      </c>
      <c r="AB375">
        <v>1</v>
      </c>
      <c r="AC375" t="s">
        <v>42</v>
      </c>
      <c r="AD375" t="s">
        <v>43</v>
      </c>
      <c r="AE375">
        <v>11</v>
      </c>
      <c r="AF375">
        <v>3</v>
      </c>
      <c r="AG375" t="str">
        <f>_xlfn.XLOOKUP(AF375,Lookup!K:K,Lookup!L:L)</f>
        <v>Meet Expect</v>
      </c>
      <c r="AH375">
        <v>2</v>
      </c>
      <c r="AI375" t="str">
        <f>LOOKUP(AH375,Lookup!M:M,Lookup!N:N)</f>
        <v>Medium</v>
      </c>
      <c r="AJ375">
        <v>80</v>
      </c>
      <c r="AK375">
        <v>1</v>
      </c>
      <c r="AL375" t="str">
        <f>_xlfn.XLOOKUP(AK375,Lookup!O:O,Lookup!P:P)</f>
        <v>Basic</v>
      </c>
      <c r="AM375">
        <v>5</v>
      </c>
      <c r="AN375" t="str" cm="1">
        <f t="array" ref="AN375">_xlfn.IFS(
AM375&lt;=5,"0-5",
AM375&lt;=10,"6-10",
AM375&lt;=20,"11-20",
TRUE,"20+")</f>
        <v>0-5</v>
      </c>
      <c r="AO375">
        <v>2</v>
      </c>
      <c r="AP375">
        <v>3</v>
      </c>
      <c r="AQ375" t="str">
        <f>_xlfn.XLOOKUP(AP375,Lookup!Q:Q,Lookup!R:R)</f>
        <v>Better</v>
      </c>
      <c r="AR375">
        <v>5</v>
      </c>
      <c r="AS375" t="str" cm="1">
        <f t="array" ref="AS375">_xlfn.IFS(
AR375 &lt;=1,"New Employee",
AR375 &lt;=3, "Early Career",
AR375 &lt;=7, "Experienced",
TRUE, "Veteran")</f>
        <v>Experienced</v>
      </c>
      <c r="AT375">
        <v>2</v>
      </c>
      <c r="AU375">
        <v>0</v>
      </c>
      <c r="AV375" t="str" cm="1">
        <f t="array" ref="AV375">_xlfn.IFS(
AU375=0,"Recently Promoted",
AU375&lt;=3, "Normal",
TRUE, "Long Time No Promotion")</f>
        <v>Recently Promoted</v>
      </c>
      <c r="AW375">
        <v>4</v>
      </c>
      <c r="AX375">
        <f>IF(COUNTIF(L375:$L$1471,L375)&gt;1,1,0)</f>
        <v>0</v>
      </c>
      <c r="BA375">
        <f t="shared" si="45"/>
        <v>0</v>
      </c>
      <c r="BC375">
        <f t="shared" si="46"/>
        <v>0</v>
      </c>
      <c r="BE375">
        <f t="shared" si="40"/>
        <v>0</v>
      </c>
      <c r="BG375">
        <f t="shared" si="41"/>
        <v>0</v>
      </c>
      <c r="BI375">
        <f t="shared" si="42"/>
        <v>0</v>
      </c>
      <c r="BR375" t="str" cm="1">
        <f t="array" ref="BR375">_xlfn.IFS(
A375&lt;=25,"18-25",
A375&lt;=35,"26-35",
A375&lt;=45,"36-45",
A375&lt;=59,"46-59",
TRUE,"60+")</f>
        <v>26-35</v>
      </c>
      <c r="BX375" t="b">
        <f t="shared" si="43"/>
        <v>1</v>
      </c>
      <c r="BY375" t="b">
        <f t="shared" si="44"/>
        <v>1</v>
      </c>
      <c r="BZ375" t="b">
        <f t="shared" si="47"/>
        <v>1</v>
      </c>
      <c r="CA375">
        <f>IF(tblemployee[[#This Row],[Attrition]]="Yes",1,0)</f>
        <v>0</v>
      </c>
      <c r="CB375">
        <f>IF(tblemployee[[#This Row],[OverTime]]="Yes",1,0)</f>
        <v>0</v>
      </c>
    </row>
    <row r="376" spans="1:80" hidden="1">
      <c r="A376">
        <v>28</v>
      </c>
      <c r="B376" t="s">
        <v>43</v>
      </c>
      <c r="C376" t="s">
        <v>36</v>
      </c>
      <c r="D376">
        <v>304</v>
      </c>
      <c r="E376" t="s">
        <v>37</v>
      </c>
      <c r="F376">
        <v>9</v>
      </c>
      <c r="G376" t="str" cm="1">
        <f t="array" ref="G376">_xlfn.IFS(
F376 &lt;= 10, "Near",
F376 &lt;= 20, "Far",
TRUE, "Very Far")</f>
        <v>Near</v>
      </c>
      <c r="H376">
        <v>4</v>
      </c>
      <c r="I376" t="str">
        <f>_xlfn.XLOOKUP(H376,Lookup!C:C,Lookup!D:D)</f>
        <v>Master</v>
      </c>
      <c r="J376" t="s">
        <v>38</v>
      </c>
      <c r="K376">
        <v>1</v>
      </c>
      <c r="L376">
        <v>498</v>
      </c>
      <c r="M376">
        <v>2</v>
      </c>
      <c r="N376" t="str">
        <f>_xlfn.XLOOKUP(M376,Lookup!E:E,Lookup!F:F)</f>
        <v>Medium</v>
      </c>
      <c r="O376" t="s">
        <v>46</v>
      </c>
      <c r="P376">
        <v>92</v>
      </c>
      <c r="Q376">
        <v>3</v>
      </c>
      <c r="R376" t="str">
        <f>_xlfn.XLOOKUP(Q376,Lookup!G:G,Lookup!H:H)</f>
        <v>High</v>
      </c>
      <c r="S376">
        <v>2</v>
      </c>
      <c r="T376" s="7" t="str">
        <f>_xlfn.XLOOKUP(S376,Lookup!A:A,Lookup!B:B)</f>
        <v>Junior</v>
      </c>
      <c r="U376" t="s">
        <v>40</v>
      </c>
      <c r="V376">
        <v>4</v>
      </c>
      <c r="W376" t="str">
        <f>_xlfn.XLOOKUP(V376,Lookup!I:I,Lookup!J:J)</f>
        <v>Very High</v>
      </c>
      <c r="X376" t="s">
        <v>41</v>
      </c>
      <c r="Y376">
        <v>5253</v>
      </c>
      <c r="Z376" t="str" cm="1">
        <f t="array" ref="Z376">_xlfn.IFS(Y376&lt;3000,"Low",Y376&lt;7000,"Medium",TRUE,"High")</f>
        <v>Medium</v>
      </c>
      <c r="AA376">
        <v>20750</v>
      </c>
      <c r="AB376">
        <v>1</v>
      </c>
      <c r="AC376" t="s">
        <v>42</v>
      </c>
      <c r="AD376" t="s">
        <v>43</v>
      </c>
      <c r="AE376">
        <v>16</v>
      </c>
      <c r="AF376">
        <v>3</v>
      </c>
      <c r="AG376" t="str">
        <f>_xlfn.XLOOKUP(AF376,Lookup!K:K,Lookup!L:L)</f>
        <v>Meet Expect</v>
      </c>
      <c r="AH376">
        <v>4</v>
      </c>
      <c r="AI376" t="str">
        <f>LOOKUP(AH376,Lookup!M:M,Lookup!N:N)</f>
        <v>Very High</v>
      </c>
      <c r="AJ376">
        <v>80</v>
      </c>
      <c r="AK376">
        <v>0</v>
      </c>
      <c r="AL376" t="str">
        <f>_xlfn.XLOOKUP(AK376,Lookup!O:O,Lookup!P:P)</f>
        <v>None</v>
      </c>
      <c r="AM376">
        <v>7</v>
      </c>
      <c r="AN376" t="str" cm="1">
        <f t="array" ref="AN376">_xlfn.IFS(
AM376&lt;=5,"0-5",
AM376&lt;=10,"6-10",
AM376&lt;=20,"11-20",
TRUE,"20+")</f>
        <v>6-10</v>
      </c>
      <c r="AO376">
        <v>1</v>
      </c>
      <c r="AP376">
        <v>3</v>
      </c>
      <c r="AQ376" t="str">
        <f>_xlfn.XLOOKUP(AP376,Lookup!Q:Q,Lookup!R:R)</f>
        <v>Better</v>
      </c>
      <c r="AR376">
        <v>7</v>
      </c>
      <c r="AS376" t="str" cm="1">
        <f t="array" ref="AS376">_xlfn.IFS(
AR376 &lt;=1,"New Employee",
AR376 &lt;=3, "Early Career",
AR376 &lt;=7, "Experienced",
TRUE, "Veteran")</f>
        <v>Experienced</v>
      </c>
      <c r="AT376">
        <v>5</v>
      </c>
      <c r="AU376">
        <v>0</v>
      </c>
      <c r="AV376" t="str" cm="1">
        <f t="array" ref="AV376">_xlfn.IFS(
AU376=0,"Recently Promoted",
AU376&lt;=3, "Normal",
TRUE, "Long Time No Promotion")</f>
        <v>Recently Promoted</v>
      </c>
      <c r="AW376">
        <v>7</v>
      </c>
      <c r="AX376">
        <f>IF(COUNTIF(L376:$L$1471,L376)&gt;1,1,0)</f>
        <v>0</v>
      </c>
      <c r="BA376">
        <f t="shared" si="45"/>
        <v>0</v>
      </c>
      <c r="BC376">
        <f t="shared" si="46"/>
        <v>0</v>
      </c>
      <c r="BE376">
        <f t="shared" si="40"/>
        <v>0</v>
      </c>
      <c r="BG376">
        <f t="shared" si="41"/>
        <v>0</v>
      </c>
      <c r="BI376">
        <f t="shared" si="42"/>
        <v>0</v>
      </c>
      <c r="BR376" t="str" cm="1">
        <f t="array" ref="BR376">_xlfn.IFS(
A376&lt;=25,"18-25",
A376&lt;=35,"26-35",
A376&lt;=45,"36-45",
A376&lt;=59,"46-59",
TRUE,"60+")</f>
        <v>26-35</v>
      </c>
      <c r="BX376" t="b">
        <f t="shared" si="43"/>
        <v>1</v>
      </c>
      <c r="BY376" t="b">
        <f t="shared" si="44"/>
        <v>1</v>
      </c>
      <c r="BZ376" t="b">
        <f t="shared" si="47"/>
        <v>1</v>
      </c>
      <c r="CA376">
        <f>IF(tblemployee[[#This Row],[Attrition]]="Yes",1,0)</f>
        <v>0</v>
      </c>
      <c r="CB376">
        <f>IF(tblemployee[[#This Row],[OverTime]]="Yes",1,0)</f>
        <v>0</v>
      </c>
    </row>
    <row r="377" spans="1:80" hidden="1">
      <c r="A377">
        <v>49</v>
      </c>
      <c r="B377" t="s">
        <v>43</v>
      </c>
      <c r="C377" t="s">
        <v>36</v>
      </c>
      <c r="D377">
        <v>1261</v>
      </c>
      <c r="E377" t="s">
        <v>45</v>
      </c>
      <c r="F377">
        <v>7</v>
      </c>
      <c r="G377" t="str" cm="1">
        <f t="array" ref="G377">_xlfn.IFS(
F377 &lt;= 10, "Near",
F377 &lt;= 20, "Far",
TRUE, "Very Far")</f>
        <v>Near</v>
      </c>
      <c r="H377">
        <v>3</v>
      </c>
      <c r="I377" t="str">
        <f>_xlfn.XLOOKUP(H377,Lookup!C:C,Lookup!D:D)</f>
        <v>Bachelor</v>
      </c>
      <c r="J377" t="s">
        <v>49</v>
      </c>
      <c r="K377">
        <v>1</v>
      </c>
      <c r="L377">
        <v>499</v>
      </c>
      <c r="M377">
        <v>2</v>
      </c>
      <c r="N377" t="str">
        <f>_xlfn.XLOOKUP(M377,Lookup!E:E,Lookup!F:F)</f>
        <v>Medium</v>
      </c>
      <c r="O377" t="s">
        <v>46</v>
      </c>
      <c r="P377">
        <v>31</v>
      </c>
      <c r="Q377">
        <v>2</v>
      </c>
      <c r="R377" t="str">
        <f>_xlfn.XLOOKUP(Q377,Lookup!G:G,Lookup!H:H)</f>
        <v>Medium</v>
      </c>
      <c r="S377">
        <v>3</v>
      </c>
      <c r="T377" s="7" t="str">
        <f>_xlfn.XLOOKUP(S377,Lookup!A:A,Lookup!B:B)</f>
        <v>Senior</v>
      </c>
      <c r="U377" t="s">
        <v>54</v>
      </c>
      <c r="V377">
        <v>3</v>
      </c>
      <c r="W377" t="str">
        <f>_xlfn.XLOOKUP(V377,Lookup!I:I,Lookup!J:J)</f>
        <v>High</v>
      </c>
      <c r="X377" t="s">
        <v>41</v>
      </c>
      <c r="Y377">
        <v>10965</v>
      </c>
      <c r="Z377" t="str" cm="1">
        <f t="array" ref="Z377">_xlfn.IFS(Y377&lt;3000,"Low",Y377&lt;7000,"Medium",TRUE,"High")</f>
        <v>High</v>
      </c>
      <c r="AA377">
        <v>12066</v>
      </c>
      <c r="AB377">
        <v>8</v>
      </c>
      <c r="AC377" t="s">
        <v>42</v>
      </c>
      <c r="AD377" t="s">
        <v>43</v>
      </c>
      <c r="AE377">
        <v>24</v>
      </c>
      <c r="AF377">
        <v>4</v>
      </c>
      <c r="AG377" t="str">
        <f>_xlfn.XLOOKUP(AF377,Lookup!K:K,Lookup!L:L)</f>
        <v>Exceed Expect</v>
      </c>
      <c r="AH377">
        <v>3</v>
      </c>
      <c r="AI377" t="str">
        <f>LOOKUP(AH377,Lookup!M:M,Lookup!N:N)</f>
        <v>High</v>
      </c>
      <c r="AJ377">
        <v>80</v>
      </c>
      <c r="AK377">
        <v>0</v>
      </c>
      <c r="AL377" t="str">
        <f>_xlfn.XLOOKUP(AK377,Lookup!O:O,Lookup!P:P)</f>
        <v>None</v>
      </c>
      <c r="AM377">
        <v>26</v>
      </c>
      <c r="AN377" t="str" cm="1">
        <f t="array" ref="AN377">_xlfn.IFS(
AM377&lt;=5,"0-5",
AM377&lt;=10,"6-10",
AM377&lt;=20,"11-20",
TRUE,"20+")</f>
        <v>20+</v>
      </c>
      <c r="AO377">
        <v>2</v>
      </c>
      <c r="AP377">
        <v>3</v>
      </c>
      <c r="AQ377" t="str">
        <f>_xlfn.XLOOKUP(AP377,Lookup!Q:Q,Lookup!R:R)</f>
        <v>Better</v>
      </c>
      <c r="AR377">
        <v>5</v>
      </c>
      <c r="AS377" t="str" cm="1">
        <f t="array" ref="AS377">_xlfn.IFS(
AR377 &lt;=1,"New Employee",
AR377 &lt;=3, "Early Career",
AR377 &lt;=7, "Experienced",
TRUE, "Veteran")</f>
        <v>Experienced</v>
      </c>
      <c r="AT377">
        <v>2</v>
      </c>
      <c r="AU377">
        <v>0</v>
      </c>
      <c r="AV377" t="str" cm="1">
        <f t="array" ref="AV377">_xlfn.IFS(
AU377=0,"Recently Promoted",
AU377&lt;=3, "Normal",
TRUE, "Long Time No Promotion")</f>
        <v>Recently Promoted</v>
      </c>
      <c r="AW377">
        <v>0</v>
      </c>
      <c r="AX377">
        <f>IF(COUNTIF(L377:$L$1471,L377)&gt;1,1,0)</f>
        <v>0</v>
      </c>
      <c r="BA377">
        <f t="shared" si="45"/>
        <v>0</v>
      </c>
      <c r="BC377">
        <f t="shared" si="46"/>
        <v>0</v>
      </c>
      <c r="BE377">
        <f t="shared" si="40"/>
        <v>0</v>
      </c>
      <c r="BG377">
        <f t="shared" si="41"/>
        <v>0</v>
      </c>
      <c r="BI377">
        <f t="shared" si="42"/>
        <v>0</v>
      </c>
      <c r="BR377" t="str" cm="1">
        <f t="array" ref="BR377">_xlfn.IFS(
A377&lt;=25,"18-25",
A377&lt;=35,"26-35",
A377&lt;=45,"36-45",
A377&lt;=59,"46-59",
TRUE,"60+")</f>
        <v>46-59</v>
      </c>
      <c r="BX377" t="b">
        <f t="shared" si="43"/>
        <v>1</v>
      </c>
      <c r="BY377" t="b">
        <f t="shared" si="44"/>
        <v>1</v>
      </c>
      <c r="BZ377" t="b">
        <f t="shared" si="47"/>
        <v>1</v>
      </c>
      <c r="CA377">
        <f>IF(tblemployee[[#This Row],[Attrition]]="Yes",1,0)</f>
        <v>0</v>
      </c>
      <c r="CB377">
        <f>IF(tblemployee[[#This Row],[OverTime]]="Yes",1,0)</f>
        <v>0</v>
      </c>
    </row>
    <row r="378" spans="1:80" hidden="1">
      <c r="A378">
        <v>51</v>
      </c>
      <c r="B378" t="s">
        <v>43</v>
      </c>
      <c r="C378" t="s">
        <v>36</v>
      </c>
      <c r="D378">
        <v>1178</v>
      </c>
      <c r="E378" t="s">
        <v>37</v>
      </c>
      <c r="F378">
        <v>14</v>
      </c>
      <c r="G378" t="str" cm="1">
        <f t="array" ref="G378">_xlfn.IFS(
F378 &lt;= 10, "Near",
F378 &lt;= 20, "Far",
TRUE, "Very Far")</f>
        <v>Far</v>
      </c>
      <c r="H378">
        <v>2</v>
      </c>
      <c r="I378" t="str">
        <f>_xlfn.XLOOKUP(H378,Lookup!C:C,Lookup!D:D)</f>
        <v>College</v>
      </c>
      <c r="J378" t="s">
        <v>38</v>
      </c>
      <c r="K378">
        <v>1</v>
      </c>
      <c r="L378">
        <v>500</v>
      </c>
      <c r="M378">
        <v>3</v>
      </c>
      <c r="N378" t="str">
        <f>_xlfn.XLOOKUP(M378,Lookup!E:E,Lookup!F:F)</f>
        <v>High</v>
      </c>
      <c r="O378" t="s">
        <v>39</v>
      </c>
      <c r="P378">
        <v>87</v>
      </c>
      <c r="Q378">
        <v>3</v>
      </c>
      <c r="R378" t="str">
        <f>_xlfn.XLOOKUP(Q378,Lookup!G:G,Lookup!H:H)</f>
        <v>High</v>
      </c>
      <c r="S378">
        <v>2</v>
      </c>
      <c r="T378" s="7" t="str">
        <f>_xlfn.XLOOKUP(S378,Lookup!A:A,Lookup!B:B)</f>
        <v>Junior</v>
      </c>
      <c r="U378" t="s">
        <v>40</v>
      </c>
      <c r="V378">
        <v>4</v>
      </c>
      <c r="W378" t="str">
        <f>_xlfn.XLOOKUP(V378,Lookup!I:I,Lookup!J:J)</f>
        <v>Very High</v>
      </c>
      <c r="X378" t="s">
        <v>48</v>
      </c>
      <c r="Y378">
        <v>4936</v>
      </c>
      <c r="Z378" t="str" cm="1">
        <f t="array" ref="Z378">_xlfn.IFS(Y378&lt;3000,"Low",Y378&lt;7000,"Medium",TRUE,"High")</f>
        <v>Medium</v>
      </c>
      <c r="AA378">
        <v>14862</v>
      </c>
      <c r="AB378">
        <v>4</v>
      </c>
      <c r="AC378" t="s">
        <v>42</v>
      </c>
      <c r="AD378" t="s">
        <v>43</v>
      </c>
      <c r="AE378">
        <v>11</v>
      </c>
      <c r="AF378">
        <v>3</v>
      </c>
      <c r="AG378" t="str">
        <f>_xlfn.XLOOKUP(AF378,Lookup!K:K,Lookup!L:L)</f>
        <v>Meet Expect</v>
      </c>
      <c r="AH378">
        <v>3</v>
      </c>
      <c r="AI378" t="str">
        <f>LOOKUP(AH378,Lookup!M:M,Lookup!N:N)</f>
        <v>High</v>
      </c>
      <c r="AJ378">
        <v>80</v>
      </c>
      <c r="AK378">
        <v>1</v>
      </c>
      <c r="AL378" t="str">
        <f>_xlfn.XLOOKUP(AK378,Lookup!O:O,Lookup!P:P)</f>
        <v>Basic</v>
      </c>
      <c r="AM378">
        <v>18</v>
      </c>
      <c r="AN378" t="str" cm="1">
        <f t="array" ref="AN378">_xlfn.IFS(
AM378&lt;=5,"0-5",
AM378&lt;=10,"6-10",
AM378&lt;=20,"11-20",
TRUE,"20+")</f>
        <v>11-20</v>
      </c>
      <c r="AO378">
        <v>2</v>
      </c>
      <c r="AP378">
        <v>2</v>
      </c>
      <c r="AQ378" t="str">
        <f>_xlfn.XLOOKUP(AP378,Lookup!Q:Q,Lookup!R:R)</f>
        <v>Good</v>
      </c>
      <c r="AR378">
        <v>7</v>
      </c>
      <c r="AS378" t="str" cm="1">
        <f t="array" ref="AS378">_xlfn.IFS(
AR378 &lt;=1,"New Employee",
AR378 &lt;=3, "Early Career",
AR378 &lt;=7, "Experienced",
TRUE, "Veteran")</f>
        <v>Experienced</v>
      </c>
      <c r="AT378">
        <v>7</v>
      </c>
      <c r="AU378">
        <v>0</v>
      </c>
      <c r="AV378" t="str" cm="1">
        <f t="array" ref="AV378">_xlfn.IFS(
AU378=0,"Recently Promoted",
AU378&lt;=3, "Normal",
TRUE, "Long Time No Promotion")</f>
        <v>Recently Promoted</v>
      </c>
      <c r="AW378">
        <v>7</v>
      </c>
      <c r="AX378">
        <f>IF(COUNTIF(L378:$L$1471,L378)&gt;1,1,0)</f>
        <v>0</v>
      </c>
      <c r="BA378">
        <f t="shared" si="45"/>
        <v>0</v>
      </c>
      <c r="BC378">
        <f t="shared" si="46"/>
        <v>0</v>
      </c>
      <c r="BE378">
        <f t="shared" si="40"/>
        <v>0</v>
      </c>
      <c r="BG378">
        <f t="shared" si="41"/>
        <v>0</v>
      </c>
      <c r="BI378">
        <f t="shared" si="42"/>
        <v>0</v>
      </c>
      <c r="BR378" t="str" cm="1">
        <f t="array" ref="BR378">_xlfn.IFS(
A378&lt;=25,"18-25",
A378&lt;=35,"26-35",
A378&lt;=45,"36-45",
A378&lt;=59,"46-59",
TRUE,"60+")</f>
        <v>46-59</v>
      </c>
      <c r="BX378" t="b">
        <f t="shared" si="43"/>
        <v>1</v>
      </c>
      <c r="BY378" t="b">
        <f t="shared" si="44"/>
        <v>1</v>
      </c>
      <c r="BZ378" t="b">
        <f t="shared" si="47"/>
        <v>1</v>
      </c>
      <c r="CA378">
        <f>IF(tblemployee[[#This Row],[Attrition]]="Yes",1,0)</f>
        <v>0</v>
      </c>
      <c r="CB378">
        <f>IF(tblemployee[[#This Row],[OverTime]]="Yes",1,0)</f>
        <v>0</v>
      </c>
    </row>
    <row r="379" spans="1:80" hidden="1">
      <c r="A379">
        <v>36</v>
      </c>
      <c r="B379" t="s">
        <v>43</v>
      </c>
      <c r="C379" t="s">
        <v>36</v>
      </c>
      <c r="D379">
        <v>329</v>
      </c>
      <c r="E379" t="s">
        <v>45</v>
      </c>
      <c r="F379">
        <v>2</v>
      </c>
      <c r="G379" t="str" cm="1">
        <f t="array" ref="G379">_xlfn.IFS(
F379 &lt;= 10, "Near",
F379 &lt;= 20, "Far",
TRUE, "Very Far")</f>
        <v>Near</v>
      </c>
      <c r="H379">
        <v>3</v>
      </c>
      <c r="I379" t="str">
        <f>_xlfn.XLOOKUP(H379,Lookup!C:C,Lookup!D:D)</f>
        <v>Bachelor</v>
      </c>
      <c r="J379" t="s">
        <v>38</v>
      </c>
      <c r="K379">
        <v>1</v>
      </c>
      <c r="L379">
        <v>501</v>
      </c>
      <c r="M379">
        <v>4</v>
      </c>
      <c r="N379" t="str">
        <f>_xlfn.XLOOKUP(M379,Lookup!E:E,Lookup!F:F)</f>
        <v>Very High</v>
      </c>
      <c r="O379" t="s">
        <v>39</v>
      </c>
      <c r="P379">
        <v>96</v>
      </c>
      <c r="Q379">
        <v>3</v>
      </c>
      <c r="R379" t="str">
        <f>_xlfn.XLOOKUP(Q379,Lookup!G:G,Lookup!H:H)</f>
        <v>High</v>
      </c>
      <c r="S379">
        <v>1</v>
      </c>
      <c r="T379" s="7" t="str">
        <f>_xlfn.XLOOKUP(S379,Lookup!A:A,Lookup!B:B)</f>
        <v>Entry Level</v>
      </c>
      <c r="U379" t="s">
        <v>47</v>
      </c>
      <c r="V379">
        <v>3</v>
      </c>
      <c r="W379" t="str">
        <f>_xlfn.XLOOKUP(V379,Lookup!I:I,Lookup!J:J)</f>
        <v>High</v>
      </c>
      <c r="X379" t="s">
        <v>48</v>
      </c>
      <c r="Y379">
        <v>2543</v>
      </c>
      <c r="Z379" t="str" cm="1">
        <f t="array" ref="Z379">_xlfn.IFS(Y379&lt;3000,"Low",Y379&lt;7000,"Medium",TRUE,"High")</f>
        <v>Low</v>
      </c>
      <c r="AA379">
        <v>11868</v>
      </c>
      <c r="AB379">
        <v>4</v>
      </c>
      <c r="AC379" t="s">
        <v>42</v>
      </c>
      <c r="AD379" t="s">
        <v>43</v>
      </c>
      <c r="AE379">
        <v>13</v>
      </c>
      <c r="AF379">
        <v>3</v>
      </c>
      <c r="AG379" t="str">
        <f>_xlfn.XLOOKUP(AF379,Lookup!K:K,Lookup!L:L)</f>
        <v>Meet Expect</v>
      </c>
      <c r="AH379">
        <v>2</v>
      </c>
      <c r="AI379" t="str">
        <f>LOOKUP(AH379,Lookup!M:M,Lookup!N:N)</f>
        <v>Medium</v>
      </c>
      <c r="AJ379">
        <v>80</v>
      </c>
      <c r="AK379">
        <v>1</v>
      </c>
      <c r="AL379" t="str">
        <f>_xlfn.XLOOKUP(AK379,Lookup!O:O,Lookup!P:P)</f>
        <v>Basic</v>
      </c>
      <c r="AM379">
        <v>6</v>
      </c>
      <c r="AN379" t="str" cm="1">
        <f t="array" ref="AN379">_xlfn.IFS(
AM379&lt;=5,"0-5",
AM379&lt;=10,"6-10",
AM379&lt;=20,"11-20",
TRUE,"20+")</f>
        <v>6-10</v>
      </c>
      <c r="AO379">
        <v>3</v>
      </c>
      <c r="AP379">
        <v>3</v>
      </c>
      <c r="AQ379" t="str">
        <f>_xlfn.XLOOKUP(AP379,Lookup!Q:Q,Lookup!R:R)</f>
        <v>Better</v>
      </c>
      <c r="AR379">
        <v>2</v>
      </c>
      <c r="AS379" t="str" cm="1">
        <f t="array" ref="AS379">_xlfn.IFS(
AR379 &lt;=1,"New Employee",
AR379 &lt;=3, "Early Career",
AR379 &lt;=7, "Experienced",
TRUE, "Veteran")</f>
        <v>Early Career</v>
      </c>
      <c r="AT379">
        <v>2</v>
      </c>
      <c r="AU379">
        <v>2</v>
      </c>
      <c r="AV379" t="str" cm="1">
        <f t="array" ref="AV379">_xlfn.IFS(
AU379=0,"Recently Promoted",
AU379&lt;=3, "Normal",
TRUE, "Long Time No Promotion")</f>
        <v>Normal</v>
      </c>
      <c r="AW379">
        <v>2</v>
      </c>
      <c r="AX379">
        <f>IF(COUNTIF(L379:$L$1471,L379)&gt;1,1,0)</f>
        <v>0</v>
      </c>
      <c r="BA379">
        <f t="shared" si="45"/>
        <v>0</v>
      </c>
      <c r="BC379">
        <f t="shared" si="46"/>
        <v>0</v>
      </c>
      <c r="BE379">
        <f t="shared" si="40"/>
        <v>0</v>
      </c>
      <c r="BG379">
        <f t="shared" si="41"/>
        <v>0</v>
      </c>
      <c r="BI379">
        <f t="shared" si="42"/>
        <v>0</v>
      </c>
      <c r="BR379" t="str" cm="1">
        <f t="array" ref="BR379">_xlfn.IFS(
A379&lt;=25,"18-25",
A379&lt;=35,"26-35",
A379&lt;=45,"36-45",
A379&lt;=59,"46-59",
TRUE,"60+")</f>
        <v>36-45</v>
      </c>
      <c r="BX379" t="b">
        <f t="shared" si="43"/>
        <v>1</v>
      </c>
      <c r="BY379" t="b">
        <f t="shared" si="44"/>
        <v>1</v>
      </c>
      <c r="BZ379" t="b">
        <f t="shared" si="47"/>
        <v>1</v>
      </c>
      <c r="CA379">
        <f>IF(tblemployee[[#This Row],[Attrition]]="Yes",1,0)</f>
        <v>0</v>
      </c>
      <c r="CB379">
        <f>IF(tblemployee[[#This Row],[OverTime]]="Yes",1,0)</f>
        <v>0</v>
      </c>
    </row>
    <row r="380" spans="1:80" hidden="1">
      <c r="A380">
        <v>34</v>
      </c>
      <c r="B380" t="s">
        <v>35</v>
      </c>
      <c r="C380" t="s">
        <v>55</v>
      </c>
      <c r="D380">
        <v>1362</v>
      </c>
      <c r="E380" t="s">
        <v>37</v>
      </c>
      <c r="F380">
        <v>19</v>
      </c>
      <c r="G380" t="str" cm="1">
        <f t="array" ref="G380">_xlfn.IFS(
F380 &lt;= 10, "Near",
F380 &lt;= 20, "Far",
TRUE, "Very Far")</f>
        <v>Far</v>
      </c>
      <c r="H380">
        <v>3</v>
      </c>
      <c r="I380" t="str">
        <f>_xlfn.XLOOKUP(H380,Lookup!C:C,Lookup!D:D)</f>
        <v>Bachelor</v>
      </c>
      <c r="J380" t="s">
        <v>59</v>
      </c>
      <c r="K380">
        <v>1</v>
      </c>
      <c r="L380">
        <v>502</v>
      </c>
      <c r="M380">
        <v>1</v>
      </c>
      <c r="N380" t="str">
        <f>_xlfn.XLOOKUP(M380,Lookup!E:E,Lookup!F:F)</f>
        <v>Low</v>
      </c>
      <c r="O380" t="s">
        <v>46</v>
      </c>
      <c r="P380">
        <v>67</v>
      </c>
      <c r="Q380">
        <v>4</v>
      </c>
      <c r="R380" t="str">
        <f>_xlfn.XLOOKUP(Q380,Lookup!G:G,Lookup!H:H)</f>
        <v>Very High</v>
      </c>
      <c r="S380">
        <v>2</v>
      </c>
      <c r="T380" s="7" t="str">
        <f>_xlfn.XLOOKUP(S380,Lookup!A:A,Lookup!B:B)</f>
        <v>Junior</v>
      </c>
      <c r="U380" t="s">
        <v>40</v>
      </c>
      <c r="V380">
        <v>4</v>
      </c>
      <c r="W380" t="str">
        <f>_xlfn.XLOOKUP(V380,Lookup!I:I,Lookup!J:J)</f>
        <v>Very High</v>
      </c>
      <c r="X380" t="s">
        <v>41</v>
      </c>
      <c r="Y380">
        <v>5304</v>
      </c>
      <c r="Z380" t="str" cm="1">
        <f t="array" ref="Z380">_xlfn.IFS(Y380&lt;3000,"Low",Y380&lt;7000,"Medium",TRUE,"High")</f>
        <v>Medium</v>
      </c>
      <c r="AA380">
        <v>4652</v>
      </c>
      <c r="AB380">
        <v>8</v>
      </c>
      <c r="AC380" t="s">
        <v>42</v>
      </c>
      <c r="AD380" t="s">
        <v>35</v>
      </c>
      <c r="AE380">
        <v>13</v>
      </c>
      <c r="AF380">
        <v>3</v>
      </c>
      <c r="AG380" t="str">
        <f>_xlfn.XLOOKUP(AF380,Lookup!K:K,Lookup!L:L)</f>
        <v>Meet Expect</v>
      </c>
      <c r="AH380">
        <v>2</v>
      </c>
      <c r="AI380" t="str">
        <f>LOOKUP(AH380,Lookup!M:M,Lookup!N:N)</f>
        <v>Medium</v>
      </c>
      <c r="AJ380">
        <v>80</v>
      </c>
      <c r="AK380">
        <v>0</v>
      </c>
      <c r="AL380" t="str">
        <f>_xlfn.XLOOKUP(AK380,Lookup!O:O,Lookup!P:P)</f>
        <v>None</v>
      </c>
      <c r="AM380">
        <v>9</v>
      </c>
      <c r="AN380" t="str" cm="1">
        <f t="array" ref="AN380">_xlfn.IFS(
AM380&lt;=5,"0-5",
AM380&lt;=10,"6-10",
AM380&lt;=20,"11-20",
TRUE,"20+")</f>
        <v>6-10</v>
      </c>
      <c r="AO380">
        <v>3</v>
      </c>
      <c r="AP380">
        <v>2</v>
      </c>
      <c r="AQ380" t="str">
        <f>_xlfn.XLOOKUP(AP380,Lookup!Q:Q,Lookup!R:R)</f>
        <v>Good</v>
      </c>
      <c r="AR380">
        <v>5</v>
      </c>
      <c r="AS380" t="str" cm="1">
        <f t="array" ref="AS380">_xlfn.IFS(
AR380 &lt;=1,"New Employee",
AR380 &lt;=3, "Early Career",
AR380 &lt;=7, "Experienced",
TRUE, "Veteran")</f>
        <v>Experienced</v>
      </c>
      <c r="AT380">
        <v>2</v>
      </c>
      <c r="AU380">
        <v>0</v>
      </c>
      <c r="AV380" t="str" cm="1">
        <f t="array" ref="AV380">_xlfn.IFS(
AU380=0,"Recently Promoted",
AU380&lt;=3, "Normal",
TRUE, "Long Time No Promotion")</f>
        <v>Recently Promoted</v>
      </c>
      <c r="AW380">
        <v>4</v>
      </c>
      <c r="AX380">
        <f>IF(COUNTIF(L380:$L$1471,L380)&gt;1,1,0)</f>
        <v>0</v>
      </c>
      <c r="BA380">
        <f t="shared" si="45"/>
        <v>0</v>
      </c>
      <c r="BC380">
        <f t="shared" si="46"/>
        <v>0</v>
      </c>
      <c r="BE380">
        <f t="shared" si="40"/>
        <v>0</v>
      </c>
      <c r="BG380">
        <f t="shared" si="41"/>
        <v>0</v>
      </c>
      <c r="BI380">
        <f t="shared" si="42"/>
        <v>0</v>
      </c>
      <c r="BR380" t="str" cm="1">
        <f t="array" ref="BR380">_xlfn.IFS(
A380&lt;=25,"18-25",
A380&lt;=35,"26-35",
A380&lt;=45,"36-45",
A380&lt;=59,"46-59",
TRUE,"60+")</f>
        <v>26-35</v>
      </c>
      <c r="BX380" t="b">
        <f t="shared" si="43"/>
        <v>1</v>
      </c>
      <c r="BY380" t="b">
        <f t="shared" si="44"/>
        <v>1</v>
      </c>
      <c r="BZ380" t="b">
        <f t="shared" si="47"/>
        <v>1</v>
      </c>
      <c r="CA380">
        <f>IF(tblemployee[[#This Row],[Attrition]]="Yes",1,0)</f>
        <v>1</v>
      </c>
      <c r="CB380">
        <f>IF(tblemployee[[#This Row],[OverTime]]="Yes",1,0)</f>
        <v>1</v>
      </c>
    </row>
    <row r="381" spans="1:80" hidden="1">
      <c r="A381">
        <v>55</v>
      </c>
      <c r="B381" t="s">
        <v>43</v>
      </c>
      <c r="C381" t="s">
        <v>36</v>
      </c>
      <c r="D381">
        <v>1311</v>
      </c>
      <c r="E381" t="s">
        <v>45</v>
      </c>
      <c r="F381">
        <v>2</v>
      </c>
      <c r="G381" t="str" cm="1">
        <f t="array" ref="G381">_xlfn.IFS(
F381 &lt;= 10, "Near",
F381 &lt;= 20, "Far",
TRUE, "Very Far")</f>
        <v>Near</v>
      </c>
      <c r="H381">
        <v>3</v>
      </c>
      <c r="I381" t="str">
        <f>_xlfn.XLOOKUP(H381,Lookup!C:C,Lookup!D:D)</f>
        <v>Bachelor</v>
      </c>
      <c r="J381" t="s">
        <v>38</v>
      </c>
      <c r="K381">
        <v>1</v>
      </c>
      <c r="L381">
        <v>505</v>
      </c>
      <c r="M381">
        <v>3</v>
      </c>
      <c r="N381" t="str">
        <f>_xlfn.XLOOKUP(M381,Lookup!E:E,Lookup!F:F)</f>
        <v>High</v>
      </c>
      <c r="O381" t="s">
        <v>39</v>
      </c>
      <c r="P381">
        <v>97</v>
      </c>
      <c r="Q381">
        <v>3</v>
      </c>
      <c r="R381" t="str">
        <f>_xlfn.XLOOKUP(Q381,Lookup!G:G,Lookup!H:H)</f>
        <v>High</v>
      </c>
      <c r="S381">
        <v>4</v>
      </c>
      <c r="T381" s="7" t="str">
        <f>_xlfn.XLOOKUP(S381,Lookup!A:A,Lookup!B:B)</f>
        <v>Manager</v>
      </c>
      <c r="U381" t="s">
        <v>56</v>
      </c>
      <c r="V381">
        <v>4</v>
      </c>
      <c r="W381" t="str">
        <f>_xlfn.XLOOKUP(V381,Lookup!I:I,Lookup!J:J)</f>
        <v>Very High</v>
      </c>
      <c r="X381" t="s">
        <v>41</v>
      </c>
      <c r="Y381">
        <v>16659</v>
      </c>
      <c r="Z381" t="str" cm="1">
        <f t="array" ref="Z381">_xlfn.IFS(Y381&lt;3000,"Low",Y381&lt;7000,"Medium",TRUE,"High")</f>
        <v>High</v>
      </c>
      <c r="AA381">
        <v>23258</v>
      </c>
      <c r="AB381">
        <v>2</v>
      </c>
      <c r="AC381" t="s">
        <v>42</v>
      </c>
      <c r="AD381" t="s">
        <v>35</v>
      </c>
      <c r="AE381">
        <v>13</v>
      </c>
      <c r="AF381">
        <v>3</v>
      </c>
      <c r="AG381" t="str">
        <f>_xlfn.XLOOKUP(AF381,Lookup!K:K,Lookup!L:L)</f>
        <v>Meet Expect</v>
      </c>
      <c r="AH381">
        <v>3</v>
      </c>
      <c r="AI381" t="str">
        <f>LOOKUP(AH381,Lookup!M:M,Lookup!N:N)</f>
        <v>High</v>
      </c>
      <c r="AJ381">
        <v>80</v>
      </c>
      <c r="AK381">
        <v>0</v>
      </c>
      <c r="AL381" t="str">
        <f>_xlfn.XLOOKUP(AK381,Lookup!O:O,Lookup!P:P)</f>
        <v>None</v>
      </c>
      <c r="AM381">
        <v>30</v>
      </c>
      <c r="AN381" t="str" cm="1">
        <f t="array" ref="AN381">_xlfn.IFS(
AM381&lt;=5,"0-5",
AM381&lt;=10,"6-10",
AM381&lt;=20,"11-20",
TRUE,"20+")</f>
        <v>20+</v>
      </c>
      <c r="AO381">
        <v>2</v>
      </c>
      <c r="AP381">
        <v>3</v>
      </c>
      <c r="AQ381" t="str">
        <f>_xlfn.XLOOKUP(AP381,Lookup!Q:Q,Lookup!R:R)</f>
        <v>Better</v>
      </c>
      <c r="AR381">
        <v>5</v>
      </c>
      <c r="AS381" t="str" cm="1">
        <f t="array" ref="AS381">_xlfn.IFS(
AR381 &lt;=1,"New Employee",
AR381 &lt;=3, "Early Career",
AR381 &lt;=7, "Experienced",
TRUE, "Veteran")</f>
        <v>Experienced</v>
      </c>
      <c r="AT381">
        <v>4</v>
      </c>
      <c r="AU381">
        <v>1</v>
      </c>
      <c r="AV381" t="str" cm="1">
        <f t="array" ref="AV381">_xlfn.IFS(
AU381=0,"Recently Promoted",
AU381&lt;=3, "Normal",
TRUE, "Long Time No Promotion")</f>
        <v>Normal</v>
      </c>
      <c r="AW381">
        <v>2</v>
      </c>
      <c r="AX381">
        <f>IF(COUNTIF(L381:$L$1471,L381)&gt;1,1,0)</f>
        <v>0</v>
      </c>
      <c r="BA381">
        <f t="shared" si="45"/>
        <v>0</v>
      </c>
      <c r="BC381">
        <f t="shared" si="46"/>
        <v>0</v>
      </c>
      <c r="BE381">
        <f t="shared" si="40"/>
        <v>0</v>
      </c>
      <c r="BG381">
        <f t="shared" si="41"/>
        <v>0</v>
      </c>
      <c r="BI381">
        <f t="shared" si="42"/>
        <v>0</v>
      </c>
      <c r="BR381" t="str" cm="1">
        <f t="array" ref="BR381">_xlfn.IFS(
A381&lt;=25,"18-25",
A381&lt;=35,"26-35",
A381&lt;=45,"36-45",
A381&lt;=59,"46-59",
TRUE,"60+")</f>
        <v>46-59</v>
      </c>
      <c r="BX381" t="b">
        <f t="shared" si="43"/>
        <v>1</v>
      </c>
      <c r="BY381" t="b">
        <f t="shared" si="44"/>
        <v>1</v>
      </c>
      <c r="BZ381" t="b">
        <f t="shared" si="47"/>
        <v>1</v>
      </c>
      <c r="CA381">
        <f>IF(tblemployee[[#This Row],[Attrition]]="Yes",1,0)</f>
        <v>0</v>
      </c>
      <c r="CB381">
        <f>IF(tblemployee[[#This Row],[OverTime]]="Yes",1,0)</f>
        <v>1</v>
      </c>
    </row>
    <row r="382" spans="1:80" hidden="1">
      <c r="A382">
        <v>24</v>
      </c>
      <c r="B382" t="s">
        <v>43</v>
      </c>
      <c r="C382" t="s">
        <v>36</v>
      </c>
      <c r="D382">
        <v>1371</v>
      </c>
      <c r="E382" t="s">
        <v>37</v>
      </c>
      <c r="F382">
        <v>10</v>
      </c>
      <c r="G382" t="str" cm="1">
        <f t="array" ref="G382">_xlfn.IFS(
F382 &lt;= 10, "Near",
F382 &lt;= 20, "Far",
TRUE, "Very Far")</f>
        <v>Near</v>
      </c>
      <c r="H382">
        <v>4</v>
      </c>
      <c r="I382" t="str">
        <f>_xlfn.XLOOKUP(H382,Lookup!C:C,Lookup!D:D)</f>
        <v>Master</v>
      </c>
      <c r="J382" t="s">
        <v>59</v>
      </c>
      <c r="K382">
        <v>1</v>
      </c>
      <c r="L382">
        <v>507</v>
      </c>
      <c r="M382">
        <v>4</v>
      </c>
      <c r="N382" t="str">
        <f>_xlfn.XLOOKUP(M382,Lookup!E:E,Lookup!F:F)</f>
        <v>Very High</v>
      </c>
      <c r="O382" t="s">
        <v>39</v>
      </c>
      <c r="P382">
        <v>77</v>
      </c>
      <c r="Q382">
        <v>3</v>
      </c>
      <c r="R382" t="str">
        <f>_xlfn.XLOOKUP(Q382,Lookup!G:G,Lookup!H:H)</f>
        <v>High</v>
      </c>
      <c r="S382">
        <v>2</v>
      </c>
      <c r="T382" s="7" t="str">
        <f>_xlfn.XLOOKUP(S382,Lookup!A:A,Lookup!B:B)</f>
        <v>Junior</v>
      </c>
      <c r="U382" t="s">
        <v>40</v>
      </c>
      <c r="V382">
        <v>3</v>
      </c>
      <c r="W382" t="str">
        <f>_xlfn.XLOOKUP(V382,Lookup!I:I,Lookup!J:J)</f>
        <v>High</v>
      </c>
      <c r="X382" t="s">
        <v>52</v>
      </c>
      <c r="Y382">
        <v>4260</v>
      </c>
      <c r="Z382" t="str" cm="1">
        <f t="array" ref="Z382">_xlfn.IFS(Y382&lt;3000,"Low",Y382&lt;7000,"Medium",TRUE,"High")</f>
        <v>Medium</v>
      </c>
      <c r="AA382">
        <v>5915</v>
      </c>
      <c r="AB382">
        <v>1</v>
      </c>
      <c r="AC382" t="s">
        <v>42</v>
      </c>
      <c r="AD382" t="s">
        <v>35</v>
      </c>
      <c r="AE382">
        <v>12</v>
      </c>
      <c r="AF382">
        <v>3</v>
      </c>
      <c r="AG382" t="str">
        <f>_xlfn.XLOOKUP(AF382,Lookup!K:K,Lookup!L:L)</f>
        <v>Meet Expect</v>
      </c>
      <c r="AH382">
        <v>4</v>
      </c>
      <c r="AI382" t="str">
        <f>LOOKUP(AH382,Lookup!M:M,Lookup!N:N)</f>
        <v>Very High</v>
      </c>
      <c r="AJ382">
        <v>80</v>
      </c>
      <c r="AK382">
        <v>1</v>
      </c>
      <c r="AL382" t="str">
        <f>_xlfn.XLOOKUP(AK382,Lookup!O:O,Lookup!P:P)</f>
        <v>Basic</v>
      </c>
      <c r="AM382">
        <v>5</v>
      </c>
      <c r="AN382" t="str" cm="1">
        <f t="array" ref="AN382">_xlfn.IFS(
AM382&lt;=5,"0-5",
AM382&lt;=10,"6-10",
AM382&lt;=20,"11-20",
TRUE,"20+")</f>
        <v>0-5</v>
      </c>
      <c r="AO382">
        <v>2</v>
      </c>
      <c r="AP382">
        <v>4</v>
      </c>
      <c r="AQ382" t="str">
        <f>_xlfn.XLOOKUP(AP382,Lookup!Q:Q,Lookup!R:R)</f>
        <v>Best</v>
      </c>
      <c r="AR382">
        <v>5</v>
      </c>
      <c r="AS382" t="str" cm="1">
        <f t="array" ref="AS382">_xlfn.IFS(
AR382 &lt;=1,"New Employee",
AR382 &lt;=3, "Early Career",
AR382 &lt;=7, "Experienced",
TRUE, "Veteran")</f>
        <v>Experienced</v>
      </c>
      <c r="AT382">
        <v>2</v>
      </c>
      <c r="AU382">
        <v>0</v>
      </c>
      <c r="AV382" t="str" cm="1">
        <f t="array" ref="AV382">_xlfn.IFS(
AU382=0,"Recently Promoted",
AU382&lt;=3, "Normal",
TRUE, "Long Time No Promotion")</f>
        <v>Recently Promoted</v>
      </c>
      <c r="AW382">
        <v>3</v>
      </c>
      <c r="AX382">
        <f>IF(COUNTIF(L382:$L$1471,L382)&gt;1,1,0)</f>
        <v>0</v>
      </c>
      <c r="BA382">
        <f t="shared" si="45"/>
        <v>0</v>
      </c>
      <c r="BC382">
        <f t="shared" si="46"/>
        <v>0</v>
      </c>
      <c r="BE382">
        <f t="shared" si="40"/>
        <v>0</v>
      </c>
      <c r="BG382">
        <f t="shared" si="41"/>
        <v>0</v>
      </c>
      <c r="BI382">
        <f t="shared" si="42"/>
        <v>0</v>
      </c>
      <c r="BR382" t="str" cm="1">
        <f t="array" ref="BR382">_xlfn.IFS(
A382&lt;=25,"18-25",
A382&lt;=35,"26-35",
A382&lt;=45,"36-45",
A382&lt;=59,"46-59",
TRUE,"60+")</f>
        <v>18-25</v>
      </c>
      <c r="BX382" t="b">
        <f t="shared" si="43"/>
        <v>1</v>
      </c>
      <c r="BY382" t="b">
        <f t="shared" si="44"/>
        <v>1</v>
      </c>
      <c r="BZ382" t="b">
        <f t="shared" si="47"/>
        <v>1</v>
      </c>
      <c r="CA382">
        <f>IF(tblemployee[[#This Row],[Attrition]]="Yes",1,0)</f>
        <v>0</v>
      </c>
      <c r="CB382">
        <f>IF(tblemployee[[#This Row],[OverTime]]="Yes",1,0)</f>
        <v>1</v>
      </c>
    </row>
    <row r="383" spans="1:80" hidden="1">
      <c r="A383">
        <v>30</v>
      </c>
      <c r="B383" t="s">
        <v>43</v>
      </c>
      <c r="C383" t="s">
        <v>36</v>
      </c>
      <c r="D383">
        <v>202</v>
      </c>
      <c r="E383" t="s">
        <v>37</v>
      </c>
      <c r="F383">
        <v>2</v>
      </c>
      <c r="G383" t="str" cm="1">
        <f t="array" ref="G383">_xlfn.IFS(
F383 &lt;= 10, "Near",
F383 &lt;= 20, "Far",
TRUE, "Very Far")</f>
        <v>Near</v>
      </c>
      <c r="H383">
        <v>1</v>
      </c>
      <c r="I383" t="str">
        <f>_xlfn.XLOOKUP(H383,Lookup!C:C,Lookup!D:D)</f>
        <v>Below College</v>
      </c>
      <c r="J383" t="s">
        <v>60</v>
      </c>
      <c r="K383">
        <v>1</v>
      </c>
      <c r="L383">
        <v>508</v>
      </c>
      <c r="M383">
        <v>3</v>
      </c>
      <c r="N383" t="str">
        <f>_xlfn.XLOOKUP(M383,Lookup!E:E,Lookup!F:F)</f>
        <v>High</v>
      </c>
      <c r="O383" t="s">
        <v>46</v>
      </c>
      <c r="P383">
        <v>72</v>
      </c>
      <c r="Q383">
        <v>3</v>
      </c>
      <c r="R383" t="str">
        <f>_xlfn.XLOOKUP(Q383,Lookup!G:G,Lookup!H:H)</f>
        <v>High</v>
      </c>
      <c r="S383">
        <v>1</v>
      </c>
      <c r="T383" s="7" t="str">
        <f>_xlfn.XLOOKUP(S383,Lookup!A:A,Lookup!B:B)</f>
        <v>Entry Level</v>
      </c>
      <c r="U383" t="s">
        <v>57</v>
      </c>
      <c r="V383">
        <v>2</v>
      </c>
      <c r="W383" t="str">
        <f>_xlfn.XLOOKUP(V383,Lookup!I:I,Lookup!J:J)</f>
        <v>Medium</v>
      </c>
      <c r="X383" t="s">
        <v>48</v>
      </c>
      <c r="Y383">
        <v>2476</v>
      </c>
      <c r="Z383" t="str" cm="1">
        <f t="array" ref="Z383">_xlfn.IFS(Y383&lt;3000,"Low",Y383&lt;7000,"Medium",TRUE,"High")</f>
        <v>Low</v>
      </c>
      <c r="AA383">
        <v>17434</v>
      </c>
      <c r="AB383">
        <v>1</v>
      </c>
      <c r="AC383" t="s">
        <v>42</v>
      </c>
      <c r="AD383" t="s">
        <v>43</v>
      </c>
      <c r="AE383">
        <v>18</v>
      </c>
      <c r="AF383">
        <v>3</v>
      </c>
      <c r="AG383" t="str">
        <f>_xlfn.XLOOKUP(AF383,Lookup!K:K,Lookup!L:L)</f>
        <v>Meet Expect</v>
      </c>
      <c r="AH383">
        <v>1</v>
      </c>
      <c r="AI383" t="str">
        <f>LOOKUP(AH383,Lookup!M:M,Lookup!N:N)</f>
        <v>Low</v>
      </c>
      <c r="AJ383">
        <v>80</v>
      </c>
      <c r="AK383">
        <v>1</v>
      </c>
      <c r="AL383" t="str">
        <f>_xlfn.XLOOKUP(AK383,Lookup!O:O,Lookup!P:P)</f>
        <v>Basic</v>
      </c>
      <c r="AM383">
        <v>1</v>
      </c>
      <c r="AN383" t="str" cm="1">
        <f t="array" ref="AN383">_xlfn.IFS(
AM383&lt;=5,"0-5",
AM383&lt;=10,"6-10",
AM383&lt;=20,"11-20",
TRUE,"20+")</f>
        <v>0-5</v>
      </c>
      <c r="AO383">
        <v>3</v>
      </c>
      <c r="AP383">
        <v>3</v>
      </c>
      <c r="AQ383" t="str">
        <f>_xlfn.XLOOKUP(AP383,Lookup!Q:Q,Lookup!R:R)</f>
        <v>Better</v>
      </c>
      <c r="AR383">
        <v>1</v>
      </c>
      <c r="AS383" t="str" cm="1">
        <f t="array" ref="AS383">_xlfn.IFS(
AR383 &lt;=1,"New Employee",
AR383 &lt;=3, "Early Career",
AR383 &lt;=7, "Experienced",
TRUE, "Veteran")</f>
        <v>New Employee</v>
      </c>
      <c r="AT383">
        <v>0</v>
      </c>
      <c r="AU383">
        <v>0</v>
      </c>
      <c r="AV383" t="str" cm="1">
        <f t="array" ref="AV383">_xlfn.IFS(
AU383=0,"Recently Promoted",
AU383&lt;=3, "Normal",
TRUE, "Long Time No Promotion")</f>
        <v>Recently Promoted</v>
      </c>
      <c r="AW383">
        <v>0</v>
      </c>
      <c r="AX383">
        <f>IF(COUNTIF(L383:$L$1471,L383)&gt;1,1,0)</f>
        <v>0</v>
      </c>
      <c r="BA383">
        <f t="shared" si="45"/>
        <v>0</v>
      </c>
      <c r="BC383">
        <f t="shared" si="46"/>
        <v>0</v>
      </c>
      <c r="BE383">
        <f t="shared" si="40"/>
        <v>0</v>
      </c>
      <c r="BG383">
        <f t="shared" si="41"/>
        <v>0</v>
      </c>
      <c r="BI383">
        <f t="shared" si="42"/>
        <v>0</v>
      </c>
      <c r="BR383" t="str" cm="1">
        <f t="array" ref="BR383">_xlfn.IFS(
A383&lt;=25,"18-25",
A383&lt;=35,"26-35",
A383&lt;=45,"36-45",
A383&lt;=59,"46-59",
TRUE,"60+")</f>
        <v>26-35</v>
      </c>
      <c r="BX383" t="b">
        <f t="shared" si="43"/>
        <v>1</v>
      </c>
      <c r="BY383" t="b">
        <f t="shared" si="44"/>
        <v>1</v>
      </c>
      <c r="BZ383" t="b">
        <f t="shared" si="47"/>
        <v>1</v>
      </c>
      <c r="CA383">
        <f>IF(tblemployee[[#This Row],[Attrition]]="Yes",1,0)</f>
        <v>0</v>
      </c>
      <c r="CB383">
        <f>IF(tblemployee[[#This Row],[OverTime]]="Yes",1,0)</f>
        <v>0</v>
      </c>
    </row>
    <row r="384" spans="1:80" hidden="1">
      <c r="A384">
        <v>26</v>
      </c>
      <c r="B384" t="s">
        <v>35</v>
      </c>
      <c r="C384" t="s">
        <v>44</v>
      </c>
      <c r="D384">
        <v>575</v>
      </c>
      <c r="E384" t="s">
        <v>45</v>
      </c>
      <c r="F384">
        <v>3</v>
      </c>
      <c r="G384" t="str" cm="1">
        <f t="array" ref="G384">_xlfn.IFS(
F384 &lt;= 10, "Near",
F384 &lt;= 20, "Far",
TRUE, "Very Far")</f>
        <v>Near</v>
      </c>
      <c r="H384">
        <v>1</v>
      </c>
      <c r="I384" t="str">
        <f>_xlfn.XLOOKUP(H384,Lookup!C:C,Lookup!D:D)</f>
        <v>Below College</v>
      </c>
      <c r="J384" t="s">
        <v>60</v>
      </c>
      <c r="K384">
        <v>1</v>
      </c>
      <c r="L384">
        <v>510</v>
      </c>
      <c r="M384">
        <v>3</v>
      </c>
      <c r="N384" t="str">
        <f>_xlfn.XLOOKUP(M384,Lookup!E:E,Lookup!F:F)</f>
        <v>High</v>
      </c>
      <c r="O384" t="s">
        <v>46</v>
      </c>
      <c r="P384">
        <v>73</v>
      </c>
      <c r="Q384">
        <v>3</v>
      </c>
      <c r="R384" t="str">
        <f>_xlfn.XLOOKUP(Q384,Lookup!G:G,Lookup!H:H)</f>
        <v>High</v>
      </c>
      <c r="S384">
        <v>1</v>
      </c>
      <c r="T384" s="7" t="str">
        <f>_xlfn.XLOOKUP(S384,Lookup!A:A,Lookup!B:B)</f>
        <v>Entry Level</v>
      </c>
      <c r="U384" t="s">
        <v>47</v>
      </c>
      <c r="V384">
        <v>1</v>
      </c>
      <c r="W384" t="str">
        <f>_xlfn.XLOOKUP(V384,Lookup!I:I,Lookup!J:J)</f>
        <v>Low</v>
      </c>
      <c r="X384" t="s">
        <v>41</v>
      </c>
      <c r="Y384">
        <v>3102</v>
      </c>
      <c r="Z384" t="str" cm="1">
        <f t="array" ref="Z384">_xlfn.IFS(Y384&lt;3000,"Low",Y384&lt;7000,"Medium",TRUE,"High")</f>
        <v>Medium</v>
      </c>
      <c r="AA384">
        <v>6582</v>
      </c>
      <c r="AB384">
        <v>0</v>
      </c>
      <c r="AC384" t="s">
        <v>42</v>
      </c>
      <c r="AD384" t="s">
        <v>43</v>
      </c>
      <c r="AE384">
        <v>22</v>
      </c>
      <c r="AF384">
        <v>4</v>
      </c>
      <c r="AG384" t="str">
        <f>_xlfn.XLOOKUP(AF384,Lookup!K:K,Lookup!L:L)</f>
        <v>Exceed Expect</v>
      </c>
      <c r="AH384">
        <v>3</v>
      </c>
      <c r="AI384" t="str">
        <f>LOOKUP(AH384,Lookup!M:M,Lookup!N:N)</f>
        <v>High</v>
      </c>
      <c r="AJ384">
        <v>80</v>
      </c>
      <c r="AK384">
        <v>0</v>
      </c>
      <c r="AL384" t="str">
        <f>_xlfn.XLOOKUP(AK384,Lookup!O:O,Lookup!P:P)</f>
        <v>None</v>
      </c>
      <c r="AM384">
        <v>7</v>
      </c>
      <c r="AN384" t="str" cm="1">
        <f t="array" ref="AN384">_xlfn.IFS(
AM384&lt;=5,"0-5",
AM384&lt;=10,"6-10",
AM384&lt;=20,"11-20",
TRUE,"20+")</f>
        <v>6-10</v>
      </c>
      <c r="AO384">
        <v>2</v>
      </c>
      <c r="AP384">
        <v>3</v>
      </c>
      <c r="AQ384" t="str">
        <f>_xlfn.XLOOKUP(AP384,Lookup!Q:Q,Lookup!R:R)</f>
        <v>Better</v>
      </c>
      <c r="AR384">
        <v>6</v>
      </c>
      <c r="AS384" t="str" cm="1">
        <f t="array" ref="AS384">_xlfn.IFS(
AR384 &lt;=1,"New Employee",
AR384 &lt;=3, "Early Career",
AR384 &lt;=7, "Experienced",
TRUE, "Veteran")</f>
        <v>Experienced</v>
      </c>
      <c r="AT384">
        <v>4</v>
      </c>
      <c r="AU384">
        <v>0</v>
      </c>
      <c r="AV384" t="str" cm="1">
        <f t="array" ref="AV384">_xlfn.IFS(
AU384=0,"Recently Promoted",
AU384&lt;=3, "Normal",
TRUE, "Long Time No Promotion")</f>
        <v>Recently Promoted</v>
      </c>
      <c r="AW384">
        <v>4</v>
      </c>
      <c r="AX384">
        <f>IF(COUNTIF(L384:$L$1471,L384)&gt;1,1,0)</f>
        <v>0</v>
      </c>
      <c r="BA384">
        <f t="shared" si="45"/>
        <v>0</v>
      </c>
      <c r="BC384">
        <f t="shared" si="46"/>
        <v>0</v>
      </c>
      <c r="BE384">
        <f t="shared" si="40"/>
        <v>0</v>
      </c>
      <c r="BG384">
        <f t="shared" si="41"/>
        <v>0</v>
      </c>
      <c r="BI384">
        <f t="shared" si="42"/>
        <v>0</v>
      </c>
      <c r="BR384" t="str" cm="1">
        <f t="array" ref="BR384">_xlfn.IFS(
A384&lt;=25,"18-25",
A384&lt;=35,"26-35",
A384&lt;=45,"36-45",
A384&lt;=59,"46-59",
TRUE,"60+")</f>
        <v>26-35</v>
      </c>
      <c r="BX384" t="b">
        <f t="shared" si="43"/>
        <v>1</v>
      </c>
      <c r="BY384" t="b">
        <f t="shared" si="44"/>
        <v>1</v>
      </c>
      <c r="BZ384" t="b">
        <f t="shared" si="47"/>
        <v>1</v>
      </c>
      <c r="CA384">
        <f>IF(tblemployee[[#This Row],[Attrition]]="Yes",1,0)</f>
        <v>1</v>
      </c>
      <c r="CB384">
        <f>IF(tblemployee[[#This Row],[OverTime]]="Yes",1,0)</f>
        <v>0</v>
      </c>
    </row>
    <row r="385" spans="1:80" hidden="1">
      <c r="A385">
        <v>22</v>
      </c>
      <c r="B385" t="s">
        <v>43</v>
      </c>
      <c r="C385" t="s">
        <v>36</v>
      </c>
      <c r="D385">
        <v>253</v>
      </c>
      <c r="E385" t="s">
        <v>45</v>
      </c>
      <c r="F385">
        <v>11</v>
      </c>
      <c r="G385" t="str" cm="1">
        <f t="array" ref="G385">_xlfn.IFS(
F385 &lt;= 10, "Near",
F385 &lt;= 20, "Far",
TRUE, "Very Far")</f>
        <v>Far</v>
      </c>
      <c r="H385">
        <v>3</v>
      </c>
      <c r="I385" t="str">
        <f>_xlfn.XLOOKUP(H385,Lookup!C:C,Lookup!D:D)</f>
        <v>Bachelor</v>
      </c>
      <c r="J385" t="s">
        <v>51</v>
      </c>
      <c r="K385">
        <v>1</v>
      </c>
      <c r="L385">
        <v>511</v>
      </c>
      <c r="M385">
        <v>1</v>
      </c>
      <c r="N385" t="str">
        <f>_xlfn.XLOOKUP(M385,Lookup!E:E,Lookup!F:F)</f>
        <v>Low</v>
      </c>
      <c r="O385" t="s">
        <v>39</v>
      </c>
      <c r="P385">
        <v>43</v>
      </c>
      <c r="Q385">
        <v>3</v>
      </c>
      <c r="R385" t="str">
        <f>_xlfn.XLOOKUP(Q385,Lookup!G:G,Lookup!H:H)</f>
        <v>High</v>
      </c>
      <c r="S385">
        <v>1</v>
      </c>
      <c r="T385" s="7" t="str">
        <f>_xlfn.XLOOKUP(S385,Lookup!A:A,Lookup!B:B)</f>
        <v>Entry Level</v>
      </c>
      <c r="U385" t="s">
        <v>47</v>
      </c>
      <c r="V385">
        <v>2</v>
      </c>
      <c r="W385" t="str">
        <f>_xlfn.XLOOKUP(V385,Lookup!I:I,Lookup!J:J)</f>
        <v>Medium</v>
      </c>
      <c r="X385" t="s">
        <v>48</v>
      </c>
      <c r="Y385">
        <v>2244</v>
      </c>
      <c r="Z385" t="str" cm="1">
        <f t="array" ref="Z385">_xlfn.IFS(Y385&lt;3000,"Low",Y385&lt;7000,"Medium",TRUE,"High")</f>
        <v>Low</v>
      </c>
      <c r="AA385">
        <v>24440</v>
      </c>
      <c r="AB385">
        <v>1</v>
      </c>
      <c r="AC385" t="s">
        <v>42</v>
      </c>
      <c r="AD385" t="s">
        <v>43</v>
      </c>
      <c r="AE385">
        <v>13</v>
      </c>
      <c r="AF385">
        <v>3</v>
      </c>
      <c r="AG385" t="str">
        <f>_xlfn.XLOOKUP(AF385,Lookup!K:K,Lookup!L:L)</f>
        <v>Meet Expect</v>
      </c>
      <c r="AH385">
        <v>4</v>
      </c>
      <c r="AI385" t="str">
        <f>LOOKUP(AH385,Lookup!M:M,Lookup!N:N)</f>
        <v>Very High</v>
      </c>
      <c r="AJ385">
        <v>80</v>
      </c>
      <c r="AK385">
        <v>1</v>
      </c>
      <c r="AL385" t="str">
        <f>_xlfn.XLOOKUP(AK385,Lookup!O:O,Lookup!P:P)</f>
        <v>Basic</v>
      </c>
      <c r="AM385">
        <v>2</v>
      </c>
      <c r="AN385" t="str" cm="1">
        <f t="array" ref="AN385">_xlfn.IFS(
AM385&lt;=5,"0-5",
AM385&lt;=10,"6-10",
AM385&lt;=20,"11-20",
TRUE,"20+")</f>
        <v>0-5</v>
      </c>
      <c r="AO385">
        <v>1</v>
      </c>
      <c r="AP385">
        <v>3</v>
      </c>
      <c r="AQ385" t="str">
        <f>_xlfn.XLOOKUP(AP385,Lookup!Q:Q,Lookup!R:R)</f>
        <v>Better</v>
      </c>
      <c r="AR385">
        <v>2</v>
      </c>
      <c r="AS385" t="str" cm="1">
        <f t="array" ref="AS385">_xlfn.IFS(
AR385 &lt;=1,"New Employee",
AR385 &lt;=3, "Early Career",
AR385 &lt;=7, "Experienced",
TRUE, "Veteran")</f>
        <v>Early Career</v>
      </c>
      <c r="AT385">
        <v>1</v>
      </c>
      <c r="AU385">
        <v>1</v>
      </c>
      <c r="AV385" t="str" cm="1">
        <f t="array" ref="AV385">_xlfn.IFS(
AU385=0,"Recently Promoted",
AU385&lt;=3, "Normal",
TRUE, "Long Time No Promotion")</f>
        <v>Normal</v>
      </c>
      <c r="AW385">
        <v>2</v>
      </c>
      <c r="AX385">
        <f>IF(COUNTIF(L385:$L$1471,L385)&gt;1,1,0)</f>
        <v>0</v>
      </c>
      <c r="BA385">
        <f t="shared" si="45"/>
        <v>0</v>
      </c>
      <c r="BC385">
        <f t="shared" si="46"/>
        <v>0</v>
      </c>
      <c r="BE385">
        <f t="shared" si="40"/>
        <v>0</v>
      </c>
      <c r="BG385">
        <f t="shared" si="41"/>
        <v>0</v>
      </c>
      <c r="BI385">
        <f t="shared" si="42"/>
        <v>0</v>
      </c>
      <c r="BR385" t="str" cm="1">
        <f t="array" ref="BR385">_xlfn.IFS(
A385&lt;=25,"18-25",
A385&lt;=35,"26-35",
A385&lt;=45,"36-45",
A385&lt;=59,"46-59",
TRUE,"60+")</f>
        <v>18-25</v>
      </c>
      <c r="BX385" t="b">
        <f t="shared" si="43"/>
        <v>1</v>
      </c>
      <c r="BY385" t="b">
        <f t="shared" si="44"/>
        <v>1</v>
      </c>
      <c r="BZ385" t="b">
        <f t="shared" si="47"/>
        <v>1</v>
      </c>
      <c r="CA385">
        <f>IF(tblemployee[[#This Row],[Attrition]]="Yes",1,0)</f>
        <v>0</v>
      </c>
      <c r="CB385">
        <f>IF(tblemployee[[#This Row],[OverTime]]="Yes",1,0)</f>
        <v>0</v>
      </c>
    </row>
    <row r="386" spans="1:80" hidden="1">
      <c r="A386">
        <v>36</v>
      </c>
      <c r="B386" t="s">
        <v>43</v>
      </c>
      <c r="C386" t="s">
        <v>36</v>
      </c>
      <c r="D386">
        <v>164</v>
      </c>
      <c r="E386" t="s">
        <v>37</v>
      </c>
      <c r="F386">
        <v>2</v>
      </c>
      <c r="G386" t="str" cm="1">
        <f t="array" ref="G386">_xlfn.IFS(
F386 &lt;= 10, "Near",
F386 &lt;= 20, "Far",
TRUE, "Very Far")</f>
        <v>Near</v>
      </c>
      <c r="H386">
        <v>2</v>
      </c>
      <c r="I386" t="str">
        <f>_xlfn.XLOOKUP(H386,Lookup!C:C,Lookup!D:D)</f>
        <v>College</v>
      </c>
      <c r="J386" t="s">
        <v>51</v>
      </c>
      <c r="K386">
        <v>1</v>
      </c>
      <c r="L386">
        <v>513</v>
      </c>
      <c r="M386">
        <v>2</v>
      </c>
      <c r="N386" t="str">
        <f>_xlfn.XLOOKUP(M386,Lookup!E:E,Lookup!F:F)</f>
        <v>Medium</v>
      </c>
      <c r="O386" t="s">
        <v>46</v>
      </c>
      <c r="P386">
        <v>61</v>
      </c>
      <c r="Q386">
        <v>2</v>
      </c>
      <c r="R386" t="str">
        <f>_xlfn.XLOOKUP(Q386,Lookup!G:G,Lookup!H:H)</f>
        <v>Medium</v>
      </c>
      <c r="S386">
        <v>3</v>
      </c>
      <c r="T386" s="7" t="str">
        <f>_xlfn.XLOOKUP(S386,Lookup!A:A,Lookup!B:B)</f>
        <v>Senior</v>
      </c>
      <c r="U386" t="s">
        <v>40</v>
      </c>
      <c r="V386">
        <v>3</v>
      </c>
      <c r="W386" t="str">
        <f>_xlfn.XLOOKUP(V386,Lookup!I:I,Lookup!J:J)</f>
        <v>High</v>
      </c>
      <c r="X386" t="s">
        <v>48</v>
      </c>
      <c r="Y386">
        <v>7596</v>
      </c>
      <c r="Z386" t="str" cm="1">
        <f t="array" ref="Z386">_xlfn.IFS(Y386&lt;3000,"Low",Y386&lt;7000,"Medium",TRUE,"High")</f>
        <v>High</v>
      </c>
      <c r="AA386">
        <v>3809</v>
      </c>
      <c r="AB386">
        <v>1</v>
      </c>
      <c r="AC386" t="s">
        <v>42</v>
      </c>
      <c r="AD386" t="s">
        <v>43</v>
      </c>
      <c r="AE386">
        <v>13</v>
      </c>
      <c r="AF386">
        <v>3</v>
      </c>
      <c r="AG386" t="str">
        <f>_xlfn.XLOOKUP(AF386,Lookup!K:K,Lookup!L:L)</f>
        <v>Meet Expect</v>
      </c>
      <c r="AH386">
        <v>2</v>
      </c>
      <c r="AI386" t="str">
        <f>LOOKUP(AH386,Lookup!M:M,Lookup!N:N)</f>
        <v>Medium</v>
      </c>
      <c r="AJ386">
        <v>80</v>
      </c>
      <c r="AK386">
        <v>2</v>
      </c>
      <c r="AL386" t="str">
        <f>_xlfn.XLOOKUP(AK386,Lookup!O:O,Lookup!P:P)</f>
        <v>Medium</v>
      </c>
      <c r="AM386">
        <v>10</v>
      </c>
      <c r="AN386" t="str" cm="1">
        <f t="array" ref="AN386">_xlfn.IFS(
AM386&lt;=5,"0-5",
AM386&lt;=10,"6-10",
AM386&lt;=20,"11-20",
TRUE,"20+")</f>
        <v>6-10</v>
      </c>
      <c r="AO386">
        <v>2</v>
      </c>
      <c r="AP386">
        <v>3</v>
      </c>
      <c r="AQ386" t="str">
        <f>_xlfn.XLOOKUP(AP386,Lookup!Q:Q,Lookup!R:R)</f>
        <v>Better</v>
      </c>
      <c r="AR386">
        <v>10</v>
      </c>
      <c r="AS386" t="str" cm="1">
        <f t="array" ref="AS386">_xlfn.IFS(
AR386 &lt;=1,"New Employee",
AR386 &lt;=3, "Early Career",
AR386 &lt;=7, "Experienced",
TRUE, "Veteran")</f>
        <v>Veteran</v>
      </c>
      <c r="AT386">
        <v>9</v>
      </c>
      <c r="AU386">
        <v>9</v>
      </c>
      <c r="AV386" t="str" cm="1">
        <f t="array" ref="AV386">_xlfn.IFS(
AU386=0,"Recently Promoted",
AU386&lt;=3, "Normal",
TRUE, "Long Time No Promotion")</f>
        <v>Long Time No Promotion</v>
      </c>
      <c r="AW386">
        <v>0</v>
      </c>
      <c r="AX386">
        <f>IF(COUNTIF(L386:$L$1471,L386)&gt;1,1,0)</f>
        <v>0</v>
      </c>
      <c r="BA386">
        <f t="shared" si="45"/>
        <v>0</v>
      </c>
      <c r="BC386">
        <f t="shared" si="46"/>
        <v>0</v>
      </c>
      <c r="BE386">
        <f t="shared" ref="BE386:BE449" si="48">IF(BD386=J386,1,0)</f>
        <v>0</v>
      </c>
      <c r="BG386">
        <f t="shared" ref="BG386:BG449" si="49">IF(BF386=E386,1,0)</f>
        <v>0</v>
      </c>
      <c r="BI386">
        <f t="shared" ref="BI386:BI449" si="50">IF(C386=BH386,1,0)</f>
        <v>0</v>
      </c>
      <c r="BR386" t="str" cm="1">
        <f t="array" ref="BR386">_xlfn.IFS(
A386&lt;=25,"18-25",
A386&lt;=35,"26-35",
A386&lt;=45,"36-45",
A386&lt;=59,"46-59",
TRUE,"60+")</f>
        <v>36-45</v>
      </c>
      <c r="BX386" t="b">
        <f t="shared" ref="BX386:BX449" si="51">AND(ISNUMBER(A386),ISNUMBER(D386),ISNUMBER(A386),ISNUMBER(F386),ISNUMBER(H386),ISNUMBER(K386),ISNUMBER(L386),ISNUMBER(M386),ISNUMBER(P386),ISNUMBER(Q386),ISNUMBER(S386),ISNUMBER(V386),ISNUMBER(Y386),ISNUMBER(AA386),ISNUMBER(AB386))</f>
        <v>1</v>
      </c>
      <c r="BY386" t="b">
        <f t="shared" ref="BY386:BY449" si="52">AND(ISNUMBER(A386),ISNUMBER(D386),ISNUMBER(A386),ISNUMBER(F386),ISNUMBER(H386),ISNUMBER(K386),ISNUMBER(L386),ISNUMBER(M386),ISNUMBER(P386),ISNUMBER(Q386),ISNUMBER(S386),ISNUMBER(V386),ISNUMBER(Y386),ISNUMBER(AA386),ISNUMBER(AB386))&gt;0</f>
        <v>1</v>
      </c>
      <c r="BZ386" t="b">
        <f t="shared" si="47"/>
        <v>1</v>
      </c>
      <c r="CA386">
        <f>IF(tblemployee[[#This Row],[Attrition]]="Yes",1,0)</f>
        <v>0</v>
      </c>
      <c r="CB386">
        <f>IF(tblemployee[[#This Row],[OverTime]]="Yes",1,0)</f>
        <v>0</v>
      </c>
    </row>
    <row r="387" spans="1:80" hidden="1">
      <c r="A387">
        <v>30</v>
      </c>
      <c r="B387" t="s">
        <v>35</v>
      </c>
      <c r="C387" t="s">
        <v>44</v>
      </c>
      <c r="D387">
        <v>464</v>
      </c>
      <c r="E387" t="s">
        <v>45</v>
      </c>
      <c r="F387">
        <v>4</v>
      </c>
      <c r="G387" t="str" cm="1">
        <f t="array" ref="G387">_xlfn.IFS(
F387 &lt;= 10, "Near",
F387 &lt;= 20, "Far",
TRUE, "Very Far")</f>
        <v>Near</v>
      </c>
      <c r="H387">
        <v>3</v>
      </c>
      <c r="I387" t="str">
        <f>_xlfn.XLOOKUP(H387,Lookup!C:C,Lookup!D:D)</f>
        <v>Bachelor</v>
      </c>
      <c r="J387" t="s">
        <v>60</v>
      </c>
      <c r="K387">
        <v>1</v>
      </c>
      <c r="L387">
        <v>514</v>
      </c>
      <c r="M387">
        <v>3</v>
      </c>
      <c r="N387" t="str">
        <f>_xlfn.XLOOKUP(M387,Lookup!E:E,Lookup!F:F)</f>
        <v>High</v>
      </c>
      <c r="O387" t="s">
        <v>46</v>
      </c>
      <c r="P387">
        <v>40</v>
      </c>
      <c r="Q387">
        <v>3</v>
      </c>
      <c r="R387" t="str">
        <f>_xlfn.XLOOKUP(Q387,Lookup!G:G,Lookup!H:H)</f>
        <v>High</v>
      </c>
      <c r="S387">
        <v>1</v>
      </c>
      <c r="T387" s="7" t="str">
        <f>_xlfn.XLOOKUP(S387,Lookup!A:A,Lookup!B:B)</f>
        <v>Entry Level</v>
      </c>
      <c r="U387" t="s">
        <v>47</v>
      </c>
      <c r="V387">
        <v>4</v>
      </c>
      <c r="W387" t="str">
        <f>_xlfn.XLOOKUP(V387,Lookup!I:I,Lookup!J:J)</f>
        <v>Very High</v>
      </c>
      <c r="X387" t="s">
        <v>41</v>
      </c>
      <c r="Y387">
        <v>2285</v>
      </c>
      <c r="Z387" t="str" cm="1">
        <f t="array" ref="Z387">_xlfn.IFS(Y387&lt;3000,"Low",Y387&lt;7000,"Medium",TRUE,"High")</f>
        <v>Low</v>
      </c>
      <c r="AA387">
        <v>3427</v>
      </c>
      <c r="AB387">
        <v>9</v>
      </c>
      <c r="AC387" t="s">
        <v>42</v>
      </c>
      <c r="AD387" t="s">
        <v>35</v>
      </c>
      <c r="AE387">
        <v>23</v>
      </c>
      <c r="AF387">
        <v>4</v>
      </c>
      <c r="AG387" t="str">
        <f>_xlfn.XLOOKUP(AF387,Lookup!K:K,Lookup!L:L)</f>
        <v>Exceed Expect</v>
      </c>
      <c r="AH387">
        <v>3</v>
      </c>
      <c r="AI387" t="str">
        <f>LOOKUP(AH387,Lookup!M:M,Lookup!N:N)</f>
        <v>High</v>
      </c>
      <c r="AJ387">
        <v>80</v>
      </c>
      <c r="AK387">
        <v>0</v>
      </c>
      <c r="AL387" t="str">
        <f>_xlfn.XLOOKUP(AK387,Lookup!O:O,Lookup!P:P)</f>
        <v>None</v>
      </c>
      <c r="AM387">
        <v>3</v>
      </c>
      <c r="AN387" t="str" cm="1">
        <f t="array" ref="AN387">_xlfn.IFS(
AM387&lt;=5,"0-5",
AM387&lt;=10,"6-10",
AM387&lt;=20,"11-20",
TRUE,"20+")</f>
        <v>0-5</v>
      </c>
      <c r="AO387">
        <v>4</v>
      </c>
      <c r="AP387">
        <v>3</v>
      </c>
      <c r="AQ387" t="str">
        <f>_xlfn.XLOOKUP(AP387,Lookup!Q:Q,Lookup!R:R)</f>
        <v>Better</v>
      </c>
      <c r="AR387">
        <v>1</v>
      </c>
      <c r="AS387" t="str" cm="1">
        <f t="array" ref="AS387">_xlfn.IFS(
AR387 &lt;=1,"New Employee",
AR387 &lt;=3, "Early Career",
AR387 &lt;=7, "Experienced",
TRUE, "Veteran")</f>
        <v>New Employee</v>
      </c>
      <c r="AT387">
        <v>0</v>
      </c>
      <c r="AU387">
        <v>0</v>
      </c>
      <c r="AV387" t="str" cm="1">
        <f t="array" ref="AV387">_xlfn.IFS(
AU387=0,"Recently Promoted",
AU387&lt;=3, "Normal",
TRUE, "Long Time No Promotion")</f>
        <v>Recently Promoted</v>
      </c>
      <c r="AW387">
        <v>0</v>
      </c>
      <c r="AX387">
        <f>IF(COUNTIF(L387:$L$1471,L387)&gt;1,1,0)</f>
        <v>0</v>
      </c>
      <c r="BA387">
        <f t="shared" ref="BA387:BA450" si="53">IF(AZ387=X387,1,0)</f>
        <v>0</v>
      </c>
      <c r="BC387">
        <f t="shared" ref="BC387:BC450" si="54">IF(U387=BB387,1,0)</f>
        <v>0</v>
      </c>
      <c r="BE387">
        <f t="shared" si="48"/>
        <v>0</v>
      </c>
      <c r="BG387">
        <f t="shared" si="49"/>
        <v>0</v>
      </c>
      <c r="BI387">
        <f t="shared" si="50"/>
        <v>0</v>
      </c>
      <c r="BR387" t="str" cm="1">
        <f t="array" ref="BR387">_xlfn.IFS(
A387&lt;=25,"18-25",
A387&lt;=35,"26-35",
A387&lt;=45,"36-45",
A387&lt;=59,"46-59",
TRUE,"60+")</f>
        <v>26-35</v>
      </c>
      <c r="BX387" t="b">
        <f t="shared" si="51"/>
        <v>1</v>
      </c>
      <c r="BY387" t="b">
        <f t="shared" si="52"/>
        <v>1</v>
      </c>
      <c r="BZ387" t="b">
        <f t="shared" ref="BZ387:BZ450" si="55">COUNT(AE387:AW387)&gt;0</f>
        <v>1</v>
      </c>
      <c r="CA387">
        <f>IF(tblemployee[[#This Row],[Attrition]]="Yes",1,0)</f>
        <v>1</v>
      </c>
      <c r="CB387">
        <f>IF(tblemployee[[#This Row],[OverTime]]="Yes",1,0)</f>
        <v>1</v>
      </c>
    </row>
    <row r="388" spans="1:80" hidden="1">
      <c r="A388">
        <v>37</v>
      </c>
      <c r="B388" t="s">
        <v>43</v>
      </c>
      <c r="C388" t="s">
        <v>36</v>
      </c>
      <c r="D388">
        <v>1107</v>
      </c>
      <c r="E388" t="s">
        <v>45</v>
      </c>
      <c r="F388">
        <v>14</v>
      </c>
      <c r="G388" t="str" cm="1">
        <f t="array" ref="G388">_xlfn.IFS(
F388 &lt;= 10, "Near",
F388 &lt;= 20, "Far",
TRUE, "Very Far")</f>
        <v>Far</v>
      </c>
      <c r="H388">
        <v>3</v>
      </c>
      <c r="I388" t="str">
        <f>_xlfn.XLOOKUP(H388,Lookup!C:C,Lookup!D:D)</f>
        <v>Bachelor</v>
      </c>
      <c r="J388" t="s">
        <v>38</v>
      </c>
      <c r="K388">
        <v>1</v>
      </c>
      <c r="L388">
        <v>515</v>
      </c>
      <c r="M388">
        <v>4</v>
      </c>
      <c r="N388" t="str">
        <f>_xlfn.XLOOKUP(M388,Lookup!E:E,Lookup!F:F)</f>
        <v>Very High</v>
      </c>
      <c r="O388" t="s">
        <v>39</v>
      </c>
      <c r="P388">
        <v>95</v>
      </c>
      <c r="Q388">
        <v>3</v>
      </c>
      <c r="R388" t="str">
        <f>_xlfn.XLOOKUP(Q388,Lookup!G:G,Lookup!H:H)</f>
        <v>High</v>
      </c>
      <c r="S388">
        <v>1</v>
      </c>
      <c r="T388" s="7" t="str">
        <f>_xlfn.XLOOKUP(S388,Lookup!A:A,Lookup!B:B)</f>
        <v>Entry Level</v>
      </c>
      <c r="U388" t="s">
        <v>50</v>
      </c>
      <c r="V388">
        <v>1</v>
      </c>
      <c r="W388" t="str">
        <f>_xlfn.XLOOKUP(V388,Lookup!I:I,Lookup!J:J)</f>
        <v>Low</v>
      </c>
      <c r="X388" t="s">
        <v>52</v>
      </c>
      <c r="Y388">
        <v>3034</v>
      </c>
      <c r="Z388" t="str" cm="1">
        <f t="array" ref="Z388">_xlfn.IFS(Y388&lt;3000,"Low",Y388&lt;7000,"Medium",TRUE,"High")</f>
        <v>Medium</v>
      </c>
      <c r="AA388">
        <v>26914</v>
      </c>
      <c r="AB388">
        <v>1</v>
      </c>
      <c r="AC388" t="s">
        <v>42</v>
      </c>
      <c r="AD388" t="s">
        <v>43</v>
      </c>
      <c r="AE388">
        <v>12</v>
      </c>
      <c r="AF388">
        <v>3</v>
      </c>
      <c r="AG388" t="str">
        <f>_xlfn.XLOOKUP(AF388,Lookup!K:K,Lookup!L:L)</f>
        <v>Meet Expect</v>
      </c>
      <c r="AH388">
        <v>3</v>
      </c>
      <c r="AI388" t="str">
        <f>LOOKUP(AH388,Lookup!M:M,Lookup!N:N)</f>
        <v>High</v>
      </c>
      <c r="AJ388">
        <v>80</v>
      </c>
      <c r="AK388">
        <v>1</v>
      </c>
      <c r="AL388" t="str">
        <f>_xlfn.XLOOKUP(AK388,Lookup!O:O,Lookup!P:P)</f>
        <v>Basic</v>
      </c>
      <c r="AM388">
        <v>18</v>
      </c>
      <c r="AN388" t="str" cm="1">
        <f t="array" ref="AN388">_xlfn.IFS(
AM388&lt;=5,"0-5",
AM388&lt;=10,"6-10",
AM388&lt;=20,"11-20",
TRUE,"20+")</f>
        <v>11-20</v>
      </c>
      <c r="AO388">
        <v>2</v>
      </c>
      <c r="AP388">
        <v>2</v>
      </c>
      <c r="AQ388" t="str">
        <f>_xlfn.XLOOKUP(AP388,Lookup!Q:Q,Lookup!R:R)</f>
        <v>Good</v>
      </c>
      <c r="AR388">
        <v>18</v>
      </c>
      <c r="AS388" t="str" cm="1">
        <f t="array" ref="AS388">_xlfn.IFS(
AR388 &lt;=1,"New Employee",
AR388 &lt;=3, "Early Career",
AR388 &lt;=7, "Experienced",
TRUE, "Veteran")</f>
        <v>Veteran</v>
      </c>
      <c r="AT388">
        <v>7</v>
      </c>
      <c r="AU388">
        <v>12</v>
      </c>
      <c r="AV388" t="str" cm="1">
        <f t="array" ref="AV388">_xlfn.IFS(
AU388=0,"Recently Promoted",
AU388&lt;=3, "Normal",
TRUE, "Long Time No Promotion")</f>
        <v>Long Time No Promotion</v>
      </c>
      <c r="AW388">
        <v>17</v>
      </c>
      <c r="AX388">
        <f>IF(COUNTIF(L388:$L$1471,L388)&gt;1,1,0)</f>
        <v>0</v>
      </c>
      <c r="BA388">
        <f t="shared" si="53"/>
        <v>0</v>
      </c>
      <c r="BC388">
        <f t="shared" si="54"/>
        <v>0</v>
      </c>
      <c r="BE388">
        <f t="shared" si="48"/>
        <v>0</v>
      </c>
      <c r="BG388">
        <f t="shared" si="49"/>
        <v>0</v>
      </c>
      <c r="BI388">
        <f t="shared" si="50"/>
        <v>0</v>
      </c>
      <c r="BR388" t="str" cm="1">
        <f t="array" ref="BR388">_xlfn.IFS(
A388&lt;=25,"18-25",
A388&lt;=35,"26-35",
A388&lt;=45,"36-45",
A388&lt;=59,"46-59",
TRUE,"60+")</f>
        <v>36-45</v>
      </c>
      <c r="BX388" t="b">
        <f t="shared" si="51"/>
        <v>1</v>
      </c>
      <c r="BY388" t="b">
        <f t="shared" si="52"/>
        <v>1</v>
      </c>
      <c r="BZ388" t="b">
        <f t="shared" si="55"/>
        <v>1</v>
      </c>
      <c r="CA388">
        <f>IF(tblemployee[[#This Row],[Attrition]]="Yes",1,0)</f>
        <v>0</v>
      </c>
      <c r="CB388">
        <f>IF(tblemployee[[#This Row],[OverTime]]="Yes",1,0)</f>
        <v>0</v>
      </c>
    </row>
    <row r="389" spans="1:80" hidden="1">
      <c r="A389">
        <v>40</v>
      </c>
      <c r="B389" t="s">
        <v>43</v>
      </c>
      <c r="C389" t="s">
        <v>36</v>
      </c>
      <c r="D389">
        <v>759</v>
      </c>
      <c r="E389" t="s">
        <v>37</v>
      </c>
      <c r="F389">
        <v>2</v>
      </c>
      <c r="G389" t="str" cm="1">
        <f t="array" ref="G389">_xlfn.IFS(
F389 &lt;= 10, "Near",
F389 &lt;= 20, "Far",
TRUE, "Very Far")</f>
        <v>Near</v>
      </c>
      <c r="H389">
        <v>2</v>
      </c>
      <c r="I389" t="str">
        <f>_xlfn.XLOOKUP(H389,Lookup!C:C,Lookup!D:D)</f>
        <v>College</v>
      </c>
      <c r="J389" t="s">
        <v>59</v>
      </c>
      <c r="K389">
        <v>1</v>
      </c>
      <c r="L389">
        <v>516</v>
      </c>
      <c r="M389">
        <v>4</v>
      </c>
      <c r="N389" t="str">
        <f>_xlfn.XLOOKUP(M389,Lookup!E:E,Lookup!F:F)</f>
        <v>Very High</v>
      </c>
      <c r="O389" t="s">
        <v>39</v>
      </c>
      <c r="P389">
        <v>46</v>
      </c>
      <c r="Q389">
        <v>3</v>
      </c>
      <c r="R389" t="str">
        <f>_xlfn.XLOOKUP(Q389,Lookup!G:G,Lookup!H:H)</f>
        <v>High</v>
      </c>
      <c r="S389">
        <v>2</v>
      </c>
      <c r="T389" s="7" t="str">
        <f>_xlfn.XLOOKUP(S389,Lookup!A:A,Lookup!B:B)</f>
        <v>Junior</v>
      </c>
      <c r="U389" t="s">
        <v>40</v>
      </c>
      <c r="V389">
        <v>2</v>
      </c>
      <c r="W389" t="str">
        <f>_xlfn.XLOOKUP(V389,Lookup!I:I,Lookup!J:J)</f>
        <v>Medium</v>
      </c>
      <c r="X389" t="s">
        <v>52</v>
      </c>
      <c r="Y389">
        <v>5715</v>
      </c>
      <c r="Z389" t="str" cm="1">
        <f t="array" ref="Z389">_xlfn.IFS(Y389&lt;3000,"Low",Y389&lt;7000,"Medium",TRUE,"High")</f>
        <v>Medium</v>
      </c>
      <c r="AA389">
        <v>22553</v>
      </c>
      <c r="AB389">
        <v>7</v>
      </c>
      <c r="AC389" t="s">
        <v>42</v>
      </c>
      <c r="AD389" t="s">
        <v>43</v>
      </c>
      <c r="AE389">
        <v>12</v>
      </c>
      <c r="AF389">
        <v>3</v>
      </c>
      <c r="AG389" t="str">
        <f>_xlfn.XLOOKUP(AF389,Lookup!K:K,Lookup!L:L)</f>
        <v>Meet Expect</v>
      </c>
      <c r="AH389">
        <v>3</v>
      </c>
      <c r="AI389" t="str">
        <f>LOOKUP(AH389,Lookup!M:M,Lookup!N:N)</f>
        <v>High</v>
      </c>
      <c r="AJ389">
        <v>80</v>
      </c>
      <c r="AK389">
        <v>2</v>
      </c>
      <c r="AL389" t="str">
        <f>_xlfn.XLOOKUP(AK389,Lookup!O:O,Lookup!P:P)</f>
        <v>Medium</v>
      </c>
      <c r="AM389">
        <v>8</v>
      </c>
      <c r="AN389" t="str" cm="1">
        <f t="array" ref="AN389">_xlfn.IFS(
AM389&lt;=5,"0-5",
AM389&lt;=10,"6-10",
AM389&lt;=20,"11-20",
TRUE,"20+")</f>
        <v>6-10</v>
      </c>
      <c r="AO389">
        <v>5</v>
      </c>
      <c r="AP389">
        <v>3</v>
      </c>
      <c r="AQ389" t="str">
        <f>_xlfn.XLOOKUP(AP389,Lookup!Q:Q,Lookup!R:R)</f>
        <v>Better</v>
      </c>
      <c r="AR389">
        <v>5</v>
      </c>
      <c r="AS389" t="str" cm="1">
        <f t="array" ref="AS389">_xlfn.IFS(
AR389 &lt;=1,"New Employee",
AR389 &lt;=3, "Early Career",
AR389 &lt;=7, "Experienced",
TRUE, "Veteran")</f>
        <v>Experienced</v>
      </c>
      <c r="AT389">
        <v>4</v>
      </c>
      <c r="AU389">
        <v>1</v>
      </c>
      <c r="AV389" t="str" cm="1">
        <f t="array" ref="AV389">_xlfn.IFS(
AU389=0,"Recently Promoted",
AU389&lt;=3, "Normal",
TRUE, "Long Time No Promotion")</f>
        <v>Normal</v>
      </c>
      <c r="AW389">
        <v>3</v>
      </c>
      <c r="AX389">
        <f>IF(COUNTIF(L389:$L$1471,L389)&gt;1,1,0)</f>
        <v>0</v>
      </c>
      <c r="BA389">
        <f t="shared" si="53"/>
        <v>0</v>
      </c>
      <c r="BC389">
        <f t="shared" si="54"/>
        <v>0</v>
      </c>
      <c r="BE389">
        <f t="shared" si="48"/>
        <v>0</v>
      </c>
      <c r="BG389">
        <f t="shared" si="49"/>
        <v>0</v>
      </c>
      <c r="BI389">
        <f t="shared" si="50"/>
        <v>0</v>
      </c>
      <c r="BR389" t="str" cm="1">
        <f t="array" ref="BR389">_xlfn.IFS(
A389&lt;=25,"18-25",
A389&lt;=35,"26-35",
A389&lt;=45,"36-45",
A389&lt;=59,"46-59",
TRUE,"60+")</f>
        <v>36-45</v>
      </c>
      <c r="BX389" t="b">
        <f t="shared" si="51"/>
        <v>1</v>
      </c>
      <c r="BY389" t="b">
        <f t="shared" si="52"/>
        <v>1</v>
      </c>
      <c r="BZ389" t="b">
        <f t="shared" si="55"/>
        <v>1</v>
      </c>
      <c r="CA389">
        <f>IF(tblemployee[[#This Row],[Attrition]]="Yes",1,0)</f>
        <v>0</v>
      </c>
      <c r="CB389">
        <f>IF(tblemployee[[#This Row],[OverTime]]="Yes",1,0)</f>
        <v>0</v>
      </c>
    </row>
    <row r="390" spans="1:80" hidden="1">
      <c r="A390">
        <v>42</v>
      </c>
      <c r="B390" t="s">
        <v>43</v>
      </c>
      <c r="C390" t="s">
        <v>36</v>
      </c>
      <c r="D390">
        <v>201</v>
      </c>
      <c r="E390" t="s">
        <v>45</v>
      </c>
      <c r="F390">
        <v>1</v>
      </c>
      <c r="G390" t="str" cm="1">
        <f t="array" ref="G390">_xlfn.IFS(
F390 &lt;= 10, "Near",
F390 &lt;= 20, "Far",
TRUE, "Very Far")</f>
        <v>Near</v>
      </c>
      <c r="H390">
        <v>4</v>
      </c>
      <c r="I390" t="str">
        <f>_xlfn.XLOOKUP(H390,Lookup!C:C,Lookup!D:D)</f>
        <v>Master</v>
      </c>
      <c r="J390" t="s">
        <v>38</v>
      </c>
      <c r="K390">
        <v>1</v>
      </c>
      <c r="L390">
        <v>517</v>
      </c>
      <c r="M390">
        <v>2</v>
      </c>
      <c r="N390" t="str">
        <f>_xlfn.XLOOKUP(M390,Lookup!E:E,Lookup!F:F)</f>
        <v>Medium</v>
      </c>
      <c r="O390" t="s">
        <v>39</v>
      </c>
      <c r="P390">
        <v>95</v>
      </c>
      <c r="Q390">
        <v>3</v>
      </c>
      <c r="R390" t="str">
        <f>_xlfn.XLOOKUP(Q390,Lookup!G:G,Lookup!H:H)</f>
        <v>High</v>
      </c>
      <c r="S390">
        <v>1</v>
      </c>
      <c r="T390" s="7" t="str">
        <f>_xlfn.XLOOKUP(S390,Lookup!A:A,Lookup!B:B)</f>
        <v>Entry Level</v>
      </c>
      <c r="U390" t="s">
        <v>50</v>
      </c>
      <c r="V390">
        <v>1</v>
      </c>
      <c r="W390" t="str">
        <f>_xlfn.XLOOKUP(V390,Lookup!I:I,Lookup!J:J)</f>
        <v>Low</v>
      </c>
      <c r="X390" t="s">
        <v>52</v>
      </c>
      <c r="Y390">
        <v>2576</v>
      </c>
      <c r="Z390" t="str" cm="1">
        <f t="array" ref="Z390">_xlfn.IFS(Y390&lt;3000,"Low",Y390&lt;7000,"Medium",TRUE,"High")</f>
        <v>Low</v>
      </c>
      <c r="AA390">
        <v>20490</v>
      </c>
      <c r="AB390">
        <v>3</v>
      </c>
      <c r="AC390" t="s">
        <v>42</v>
      </c>
      <c r="AD390" t="s">
        <v>43</v>
      </c>
      <c r="AE390">
        <v>16</v>
      </c>
      <c r="AF390">
        <v>3</v>
      </c>
      <c r="AG390" t="str">
        <f>_xlfn.XLOOKUP(AF390,Lookup!K:K,Lookup!L:L)</f>
        <v>Meet Expect</v>
      </c>
      <c r="AH390">
        <v>2</v>
      </c>
      <c r="AI390" t="str">
        <f>LOOKUP(AH390,Lookup!M:M,Lookup!N:N)</f>
        <v>Medium</v>
      </c>
      <c r="AJ390">
        <v>80</v>
      </c>
      <c r="AK390">
        <v>1</v>
      </c>
      <c r="AL390" t="str">
        <f>_xlfn.XLOOKUP(AK390,Lookup!O:O,Lookup!P:P)</f>
        <v>Basic</v>
      </c>
      <c r="AM390">
        <v>8</v>
      </c>
      <c r="AN390" t="str" cm="1">
        <f t="array" ref="AN390">_xlfn.IFS(
AM390&lt;=5,"0-5",
AM390&lt;=10,"6-10",
AM390&lt;=20,"11-20",
TRUE,"20+")</f>
        <v>6-10</v>
      </c>
      <c r="AO390">
        <v>5</v>
      </c>
      <c r="AP390">
        <v>3</v>
      </c>
      <c r="AQ390" t="str">
        <f>_xlfn.XLOOKUP(AP390,Lookup!Q:Q,Lookup!R:R)</f>
        <v>Better</v>
      </c>
      <c r="AR390">
        <v>5</v>
      </c>
      <c r="AS390" t="str" cm="1">
        <f t="array" ref="AS390">_xlfn.IFS(
AR390 &lt;=1,"New Employee",
AR390 &lt;=3, "Early Career",
AR390 &lt;=7, "Experienced",
TRUE, "Veteran")</f>
        <v>Experienced</v>
      </c>
      <c r="AT390">
        <v>2</v>
      </c>
      <c r="AU390">
        <v>1</v>
      </c>
      <c r="AV390" t="str" cm="1">
        <f t="array" ref="AV390">_xlfn.IFS(
AU390=0,"Recently Promoted",
AU390&lt;=3, "Normal",
TRUE, "Long Time No Promotion")</f>
        <v>Normal</v>
      </c>
      <c r="AW390">
        <v>2</v>
      </c>
      <c r="AX390">
        <f>IF(COUNTIF(L390:$L$1471,L390)&gt;1,1,0)</f>
        <v>0</v>
      </c>
      <c r="BA390">
        <f t="shared" si="53"/>
        <v>0</v>
      </c>
      <c r="BC390">
        <f t="shared" si="54"/>
        <v>0</v>
      </c>
      <c r="BE390">
        <f t="shared" si="48"/>
        <v>0</v>
      </c>
      <c r="BG390">
        <f t="shared" si="49"/>
        <v>0</v>
      </c>
      <c r="BI390">
        <f t="shared" si="50"/>
        <v>0</v>
      </c>
      <c r="BR390" t="str" cm="1">
        <f t="array" ref="BR390">_xlfn.IFS(
A390&lt;=25,"18-25",
A390&lt;=35,"26-35",
A390&lt;=45,"36-45",
A390&lt;=59,"46-59",
TRUE,"60+")</f>
        <v>36-45</v>
      </c>
      <c r="BX390" t="b">
        <f t="shared" si="51"/>
        <v>1</v>
      </c>
      <c r="BY390" t="b">
        <f t="shared" si="52"/>
        <v>1</v>
      </c>
      <c r="BZ390" t="b">
        <f t="shared" si="55"/>
        <v>1</v>
      </c>
      <c r="CA390">
        <f>IF(tblemployee[[#This Row],[Attrition]]="Yes",1,0)</f>
        <v>0</v>
      </c>
      <c r="CB390">
        <f>IF(tblemployee[[#This Row],[OverTime]]="Yes",1,0)</f>
        <v>0</v>
      </c>
    </row>
    <row r="391" spans="1:80" hidden="1">
      <c r="A391">
        <v>37</v>
      </c>
      <c r="B391" t="s">
        <v>43</v>
      </c>
      <c r="C391" t="s">
        <v>36</v>
      </c>
      <c r="D391">
        <v>1305</v>
      </c>
      <c r="E391" t="s">
        <v>45</v>
      </c>
      <c r="F391">
        <v>10</v>
      </c>
      <c r="G391" t="str" cm="1">
        <f t="array" ref="G391">_xlfn.IFS(
F391 &lt;= 10, "Near",
F391 &lt;= 20, "Far",
TRUE, "Very Far")</f>
        <v>Near</v>
      </c>
      <c r="H391">
        <v>4</v>
      </c>
      <c r="I391" t="str">
        <f>_xlfn.XLOOKUP(H391,Lookup!C:C,Lookup!D:D)</f>
        <v>Master</v>
      </c>
      <c r="J391" t="s">
        <v>38</v>
      </c>
      <c r="K391">
        <v>1</v>
      </c>
      <c r="L391">
        <v>518</v>
      </c>
      <c r="M391">
        <v>3</v>
      </c>
      <c r="N391" t="str">
        <f>_xlfn.XLOOKUP(M391,Lookup!E:E,Lookup!F:F)</f>
        <v>High</v>
      </c>
      <c r="O391" t="s">
        <v>46</v>
      </c>
      <c r="P391">
        <v>49</v>
      </c>
      <c r="Q391">
        <v>3</v>
      </c>
      <c r="R391" t="str">
        <f>_xlfn.XLOOKUP(Q391,Lookup!G:G,Lookup!H:H)</f>
        <v>High</v>
      </c>
      <c r="S391">
        <v>2</v>
      </c>
      <c r="T391" s="7" t="str">
        <f>_xlfn.XLOOKUP(S391,Lookup!A:A,Lookup!B:B)</f>
        <v>Junior</v>
      </c>
      <c r="U391" t="s">
        <v>53</v>
      </c>
      <c r="V391">
        <v>2</v>
      </c>
      <c r="W391" t="str">
        <f>_xlfn.XLOOKUP(V391,Lookup!I:I,Lookup!J:J)</f>
        <v>Medium</v>
      </c>
      <c r="X391" t="s">
        <v>41</v>
      </c>
      <c r="Y391">
        <v>4197</v>
      </c>
      <c r="Z391" t="str" cm="1">
        <f t="array" ref="Z391">_xlfn.IFS(Y391&lt;3000,"Low",Y391&lt;7000,"Medium",TRUE,"High")</f>
        <v>Medium</v>
      </c>
      <c r="AA391">
        <v>21123</v>
      </c>
      <c r="AB391">
        <v>2</v>
      </c>
      <c r="AC391" t="s">
        <v>42</v>
      </c>
      <c r="AD391" t="s">
        <v>35</v>
      </c>
      <c r="AE391">
        <v>12</v>
      </c>
      <c r="AF391">
        <v>3</v>
      </c>
      <c r="AG391" t="str">
        <f>_xlfn.XLOOKUP(AF391,Lookup!K:K,Lookup!L:L)</f>
        <v>Meet Expect</v>
      </c>
      <c r="AH391">
        <v>4</v>
      </c>
      <c r="AI391" t="str">
        <f>LOOKUP(AH391,Lookup!M:M,Lookup!N:N)</f>
        <v>Very High</v>
      </c>
      <c r="AJ391">
        <v>80</v>
      </c>
      <c r="AK391">
        <v>0</v>
      </c>
      <c r="AL391" t="str">
        <f>_xlfn.XLOOKUP(AK391,Lookup!O:O,Lookup!P:P)</f>
        <v>None</v>
      </c>
      <c r="AM391">
        <v>18</v>
      </c>
      <c r="AN391" t="str" cm="1">
        <f t="array" ref="AN391">_xlfn.IFS(
AM391&lt;=5,"0-5",
AM391&lt;=10,"6-10",
AM391&lt;=20,"11-20",
TRUE,"20+")</f>
        <v>11-20</v>
      </c>
      <c r="AO391">
        <v>2</v>
      </c>
      <c r="AP391">
        <v>2</v>
      </c>
      <c r="AQ391" t="str">
        <f>_xlfn.XLOOKUP(AP391,Lookup!Q:Q,Lookup!R:R)</f>
        <v>Good</v>
      </c>
      <c r="AR391">
        <v>1</v>
      </c>
      <c r="AS391" t="str" cm="1">
        <f t="array" ref="AS391">_xlfn.IFS(
AR391 &lt;=1,"New Employee",
AR391 &lt;=3, "Early Career",
AR391 &lt;=7, "Experienced",
TRUE, "Veteran")</f>
        <v>New Employee</v>
      </c>
      <c r="AT391">
        <v>0</v>
      </c>
      <c r="AU391">
        <v>0</v>
      </c>
      <c r="AV391" t="str" cm="1">
        <f t="array" ref="AV391">_xlfn.IFS(
AU391=0,"Recently Promoted",
AU391&lt;=3, "Normal",
TRUE, "Long Time No Promotion")</f>
        <v>Recently Promoted</v>
      </c>
      <c r="AW391">
        <v>1</v>
      </c>
      <c r="AX391">
        <f>IF(COUNTIF(L391:$L$1471,L391)&gt;1,1,0)</f>
        <v>0</v>
      </c>
      <c r="BA391">
        <f t="shared" si="53"/>
        <v>0</v>
      </c>
      <c r="BC391">
        <f t="shared" si="54"/>
        <v>0</v>
      </c>
      <c r="BE391">
        <f t="shared" si="48"/>
        <v>0</v>
      </c>
      <c r="BG391">
        <f t="shared" si="49"/>
        <v>0</v>
      </c>
      <c r="BI391">
        <f t="shared" si="50"/>
        <v>0</v>
      </c>
      <c r="BR391" t="str" cm="1">
        <f t="array" ref="BR391">_xlfn.IFS(
A391&lt;=25,"18-25",
A391&lt;=35,"26-35",
A391&lt;=45,"36-45",
A391&lt;=59,"46-59",
TRUE,"60+")</f>
        <v>36-45</v>
      </c>
      <c r="BX391" t="b">
        <f t="shared" si="51"/>
        <v>1</v>
      </c>
      <c r="BY391" t="b">
        <f t="shared" si="52"/>
        <v>1</v>
      </c>
      <c r="BZ391" t="b">
        <f t="shared" si="55"/>
        <v>1</v>
      </c>
      <c r="CA391">
        <f>IF(tblemployee[[#This Row],[Attrition]]="Yes",1,0)</f>
        <v>0</v>
      </c>
      <c r="CB391">
        <f>IF(tblemployee[[#This Row],[OverTime]]="Yes",1,0)</f>
        <v>1</v>
      </c>
    </row>
    <row r="392" spans="1:80" hidden="1">
      <c r="A392">
        <v>43</v>
      </c>
      <c r="B392" t="s">
        <v>43</v>
      </c>
      <c r="C392" t="s">
        <v>36</v>
      </c>
      <c r="D392">
        <v>982</v>
      </c>
      <c r="E392" t="s">
        <v>45</v>
      </c>
      <c r="F392">
        <v>12</v>
      </c>
      <c r="G392" t="str" cm="1">
        <f t="array" ref="G392">_xlfn.IFS(
F392 &lt;= 10, "Near",
F392 &lt;= 20, "Far",
TRUE, "Very Far")</f>
        <v>Far</v>
      </c>
      <c r="H392">
        <v>3</v>
      </c>
      <c r="I392" t="str">
        <f>_xlfn.XLOOKUP(H392,Lookup!C:C,Lookup!D:D)</f>
        <v>Bachelor</v>
      </c>
      <c r="J392" t="s">
        <v>38</v>
      </c>
      <c r="K392">
        <v>1</v>
      </c>
      <c r="L392">
        <v>520</v>
      </c>
      <c r="M392">
        <v>1</v>
      </c>
      <c r="N392" t="str">
        <f>_xlfn.XLOOKUP(M392,Lookup!E:E,Lookup!F:F)</f>
        <v>Low</v>
      </c>
      <c r="O392" t="s">
        <v>46</v>
      </c>
      <c r="P392">
        <v>59</v>
      </c>
      <c r="Q392">
        <v>2</v>
      </c>
      <c r="R392" t="str">
        <f>_xlfn.XLOOKUP(Q392,Lookup!G:G,Lookup!H:H)</f>
        <v>Medium</v>
      </c>
      <c r="S392">
        <v>4</v>
      </c>
      <c r="T392" s="7" t="str">
        <f>_xlfn.XLOOKUP(S392,Lookup!A:A,Lookup!B:B)</f>
        <v>Manager</v>
      </c>
      <c r="U392" t="s">
        <v>58</v>
      </c>
      <c r="V392">
        <v>2</v>
      </c>
      <c r="W392" t="str">
        <f>_xlfn.XLOOKUP(V392,Lookup!I:I,Lookup!J:J)</f>
        <v>Medium</v>
      </c>
      <c r="X392" t="s">
        <v>52</v>
      </c>
      <c r="Y392">
        <v>14336</v>
      </c>
      <c r="Z392" t="str" cm="1">
        <f t="array" ref="Z392">_xlfn.IFS(Y392&lt;3000,"Low",Y392&lt;7000,"Medium",TRUE,"High")</f>
        <v>High</v>
      </c>
      <c r="AA392">
        <v>4345</v>
      </c>
      <c r="AB392">
        <v>1</v>
      </c>
      <c r="AC392" t="s">
        <v>42</v>
      </c>
      <c r="AD392" t="s">
        <v>43</v>
      </c>
      <c r="AE392">
        <v>11</v>
      </c>
      <c r="AF392">
        <v>3</v>
      </c>
      <c r="AG392" t="str">
        <f>_xlfn.XLOOKUP(AF392,Lookup!K:K,Lookup!L:L)</f>
        <v>Meet Expect</v>
      </c>
      <c r="AH392">
        <v>3</v>
      </c>
      <c r="AI392" t="str">
        <f>LOOKUP(AH392,Lookup!M:M,Lookup!N:N)</f>
        <v>High</v>
      </c>
      <c r="AJ392">
        <v>80</v>
      </c>
      <c r="AK392">
        <v>1</v>
      </c>
      <c r="AL392" t="str">
        <f>_xlfn.XLOOKUP(AK392,Lookup!O:O,Lookup!P:P)</f>
        <v>Basic</v>
      </c>
      <c r="AM392">
        <v>25</v>
      </c>
      <c r="AN392" t="str" cm="1">
        <f t="array" ref="AN392">_xlfn.IFS(
AM392&lt;=5,"0-5",
AM392&lt;=10,"6-10",
AM392&lt;=20,"11-20",
TRUE,"20+")</f>
        <v>20+</v>
      </c>
      <c r="AO392">
        <v>3</v>
      </c>
      <c r="AP392">
        <v>3</v>
      </c>
      <c r="AQ392" t="str">
        <f>_xlfn.XLOOKUP(AP392,Lookup!Q:Q,Lookup!R:R)</f>
        <v>Better</v>
      </c>
      <c r="AR392">
        <v>25</v>
      </c>
      <c r="AS392" t="str" cm="1">
        <f t="array" ref="AS392">_xlfn.IFS(
AR392 &lt;=1,"New Employee",
AR392 &lt;=3, "Early Career",
AR392 &lt;=7, "Experienced",
TRUE, "Veteran")</f>
        <v>Veteran</v>
      </c>
      <c r="AT392">
        <v>10</v>
      </c>
      <c r="AU392">
        <v>3</v>
      </c>
      <c r="AV392" t="str" cm="1">
        <f t="array" ref="AV392">_xlfn.IFS(
AU392=0,"Recently Promoted",
AU392&lt;=3, "Normal",
TRUE, "Long Time No Promotion")</f>
        <v>Normal</v>
      </c>
      <c r="AW392">
        <v>9</v>
      </c>
      <c r="AX392">
        <f>IF(COUNTIF(L392:$L$1471,L392)&gt;1,1,0)</f>
        <v>0</v>
      </c>
      <c r="BA392">
        <f t="shared" si="53"/>
        <v>0</v>
      </c>
      <c r="BC392">
        <f t="shared" si="54"/>
        <v>0</v>
      </c>
      <c r="BE392">
        <f t="shared" si="48"/>
        <v>0</v>
      </c>
      <c r="BG392">
        <f t="shared" si="49"/>
        <v>0</v>
      </c>
      <c r="BI392">
        <f t="shared" si="50"/>
        <v>0</v>
      </c>
      <c r="BR392" t="str" cm="1">
        <f t="array" ref="BR392">_xlfn.IFS(
A392&lt;=25,"18-25",
A392&lt;=35,"26-35",
A392&lt;=45,"36-45",
A392&lt;=59,"46-59",
TRUE,"60+")</f>
        <v>36-45</v>
      </c>
      <c r="BX392" t="b">
        <f t="shared" si="51"/>
        <v>1</v>
      </c>
      <c r="BY392" t="b">
        <f t="shared" si="52"/>
        <v>1</v>
      </c>
      <c r="BZ392" t="b">
        <f t="shared" si="55"/>
        <v>1</v>
      </c>
      <c r="CA392">
        <f>IF(tblemployee[[#This Row],[Attrition]]="Yes",1,0)</f>
        <v>0</v>
      </c>
      <c r="CB392">
        <f>IF(tblemployee[[#This Row],[OverTime]]="Yes",1,0)</f>
        <v>0</v>
      </c>
    </row>
    <row r="393" spans="1:80" hidden="1">
      <c r="A393">
        <v>40</v>
      </c>
      <c r="B393" t="s">
        <v>43</v>
      </c>
      <c r="C393" t="s">
        <v>36</v>
      </c>
      <c r="D393">
        <v>555</v>
      </c>
      <c r="E393" t="s">
        <v>45</v>
      </c>
      <c r="F393">
        <v>2</v>
      </c>
      <c r="G393" t="str" cm="1">
        <f t="array" ref="G393">_xlfn.IFS(
F393 &lt;= 10, "Near",
F393 &lt;= 20, "Far",
TRUE, "Very Far")</f>
        <v>Near</v>
      </c>
      <c r="H393">
        <v>3</v>
      </c>
      <c r="I393" t="str">
        <f>_xlfn.XLOOKUP(H393,Lookup!C:C,Lookup!D:D)</f>
        <v>Bachelor</v>
      </c>
      <c r="J393" t="s">
        <v>51</v>
      </c>
      <c r="K393">
        <v>1</v>
      </c>
      <c r="L393">
        <v>521</v>
      </c>
      <c r="M393">
        <v>2</v>
      </c>
      <c r="N393" t="str">
        <f>_xlfn.XLOOKUP(M393,Lookup!E:E,Lookup!F:F)</f>
        <v>Medium</v>
      </c>
      <c r="O393" t="s">
        <v>39</v>
      </c>
      <c r="P393">
        <v>78</v>
      </c>
      <c r="Q393">
        <v>2</v>
      </c>
      <c r="R393" t="str">
        <f>_xlfn.XLOOKUP(Q393,Lookup!G:G,Lookup!H:H)</f>
        <v>Medium</v>
      </c>
      <c r="S393">
        <v>2</v>
      </c>
      <c r="T393" s="7" t="str">
        <f>_xlfn.XLOOKUP(S393,Lookup!A:A,Lookup!B:B)</f>
        <v>Junior</v>
      </c>
      <c r="U393" t="s">
        <v>50</v>
      </c>
      <c r="V393">
        <v>3</v>
      </c>
      <c r="W393" t="str">
        <f>_xlfn.XLOOKUP(V393,Lookup!I:I,Lookup!J:J)</f>
        <v>High</v>
      </c>
      <c r="X393" t="s">
        <v>48</v>
      </c>
      <c r="Y393">
        <v>3448</v>
      </c>
      <c r="Z393" t="str" cm="1">
        <f t="array" ref="Z393">_xlfn.IFS(Y393&lt;3000,"Low",Y393&lt;7000,"Medium",TRUE,"High")</f>
        <v>Medium</v>
      </c>
      <c r="AA393">
        <v>13436</v>
      </c>
      <c r="AB393">
        <v>6</v>
      </c>
      <c r="AC393" t="s">
        <v>42</v>
      </c>
      <c r="AD393" t="s">
        <v>43</v>
      </c>
      <c r="AE393">
        <v>22</v>
      </c>
      <c r="AF393">
        <v>4</v>
      </c>
      <c r="AG393" t="str">
        <f>_xlfn.XLOOKUP(AF393,Lookup!K:K,Lookup!L:L)</f>
        <v>Exceed Expect</v>
      </c>
      <c r="AH393">
        <v>2</v>
      </c>
      <c r="AI393" t="str">
        <f>LOOKUP(AH393,Lookup!M:M,Lookup!N:N)</f>
        <v>Medium</v>
      </c>
      <c r="AJ393">
        <v>80</v>
      </c>
      <c r="AK393">
        <v>1</v>
      </c>
      <c r="AL393" t="str">
        <f>_xlfn.XLOOKUP(AK393,Lookup!O:O,Lookup!P:P)</f>
        <v>Basic</v>
      </c>
      <c r="AM393">
        <v>20</v>
      </c>
      <c r="AN393" t="str" cm="1">
        <f t="array" ref="AN393">_xlfn.IFS(
AM393&lt;=5,"0-5",
AM393&lt;=10,"6-10",
AM393&lt;=20,"11-20",
TRUE,"20+")</f>
        <v>11-20</v>
      </c>
      <c r="AO393">
        <v>3</v>
      </c>
      <c r="AP393">
        <v>3</v>
      </c>
      <c r="AQ393" t="str">
        <f>_xlfn.XLOOKUP(AP393,Lookup!Q:Q,Lookup!R:R)</f>
        <v>Better</v>
      </c>
      <c r="AR393">
        <v>1</v>
      </c>
      <c r="AS393" t="str" cm="1">
        <f t="array" ref="AS393">_xlfn.IFS(
AR393 &lt;=1,"New Employee",
AR393 &lt;=3, "Early Career",
AR393 &lt;=7, "Experienced",
TRUE, "Veteran")</f>
        <v>New Employee</v>
      </c>
      <c r="AT393">
        <v>0</v>
      </c>
      <c r="AU393">
        <v>0</v>
      </c>
      <c r="AV393" t="str" cm="1">
        <f t="array" ref="AV393">_xlfn.IFS(
AU393=0,"Recently Promoted",
AU393&lt;=3, "Normal",
TRUE, "Long Time No Promotion")</f>
        <v>Recently Promoted</v>
      </c>
      <c r="AW393">
        <v>0</v>
      </c>
      <c r="AX393">
        <f>IF(COUNTIF(L393:$L$1471,L393)&gt;1,1,0)</f>
        <v>0</v>
      </c>
      <c r="BA393">
        <f t="shared" si="53"/>
        <v>0</v>
      </c>
      <c r="BC393">
        <f t="shared" si="54"/>
        <v>0</v>
      </c>
      <c r="BE393">
        <f t="shared" si="48"/>
        <v>0</v>
      </c>
      <c r="BG393">
        <f t="shared" si="49"/>
        <v>0</v>
      </c>
      <c r="BI393">
        <f t="shared" si="50"/>
        <v>0</v>
      </c>
      <c r="BR393" t="str" cm="1">
        <f t="array" ref="BR393">_xlfn.IFS(
A393&lt;=25,"18-25",
A393&lt;=35,"26-35",
A393&lt;=45,"36-45",
A393&lt;=59,"46-59",
TRUE,"60+")</f>
        <v>36-45</v>
      </c>
      <c r="BX393" t="b">
        <f t="shared" si="51"/>
        <v>1</v>
      </c>
      <c r="BY393" t="b">
        <f t="shared" si="52"/>
        <v>1</v>
      </c>
      <c r="BZ393" t="b">
        <f t="shared" si="55"/>
        <v>1</v>
      </c>
      <c r="CA393">
        <f>IF(tblemployee[[#This Row],[Attrition]]="Yes",1,0)</f>
        <v>0</v>
      </c>
      <c r="CB393">
        <f>IF(tblemployee[[#This Row],[OverTime]]="Yes",1,0)</f>
        <v>0</v>
      </c>
    </row>
    <row r="394" spans="1:80" hidden="1">
      <c r="A394">
        <v>54</v>
      </c>
      <c r="B394" t="s">
        <v>43</v>
      </c>
      <c r="C394" t="s">
        <v>36</v>
      </c>
      <c r="D394">
        <v>821</v>
      </c>
      <c r="E394" t="s">
        <v>45</v>
      </c>
      <c r="F394">
        <v>5</v>
      </c>
      <c r="G394" t="str" cm="1">
        <f t="array" ref="G394">_xlfn.IFS(
F394 &lt;= 10, "Near",
F394 &lt;= 20, "Far",
TRUE, "Very Far")</f>
        <v>Near</v>
      </c>
      <c r="H394">
        <v>2</v>
      </c>
      <c r="I394" t="str">
        <f>_xlfn.XLOOKUP(H394,Lookup!C:C,Lookup!D:D)</f>
        <v>College</v>
      </c>
      <c r="J394" t="s">
        <v>51</v>
      </c>
      <c r="K394">
        <v>1</v>
      </c>
      <c r="L394">
        <v>522</v>
      </c>
      <c r="M394">
        <v>1</v>
      </c>
      <c r="N394" t="str">
        <f>_xlfn.XLOOKUP(M394,Lookup!E:E,Lookup!F:F)</f>
        <v>Low</v>
      </c>
      <c r="O394" t="s">
        <v>46</v>
      </c>
      <c r="P394">
        <v>86</v>
      </c>
      <c r="Q394">
        <v>3</v>
      </c>
      <c r="R394" t="str">
        <f>_xlfn.XLOOKUP(Q394,Lookup!G:G,Lookup!H:H)</f>
        <v>High</v>
      </c>
      <c r="S394">
        <v>5</v>
      </c>
      <c r="T394" s="7" t="str">
        <f>_xlfn.XLOOKUP(S394,Lookup!A:A,Lookup!B:B)</f>
        <v>Director</v>
      </c>
      <c r="U394" t="s">
        <v>58</v>
      </c>
      <c r="V394">
        <v>1</v>
      </c>
      <c r="W394" t="str">
        <f>_xlfn.XLOOKUP(V394,Lookup!I:I,Lookup!J:J)</f>
        <v>Low</v>
      </c>
      <c r="X394" t="s">
        <v>48</v>
      </c>
      <c r="Y394">
        <v>19406</v>
      </c>
      <c r="Z394" t="str" cm="1">
        <f t="array" ref="Z394">_xlfn.IFS(Y394&lt;3000,"Low",Y394&lt;7000,"Medium",TRUE,"High")</f>
        <v>High</v>
      </c>
      <c r="AA394">
        <v>8509</v>
      </c>
      <c r="AB394">
        <v>4</v>
      </c>
      <c r="AC394" t="s">
        <v>42</v>
      </c>
      <c r="AD394" t="s">
        <v>43</v>
      </c>
      <c r="AE394">
        <v>11</v>
      </c>
      <c r="AF394">
        <v>3</v>
      </c>
      <c r="AG394" t="str">
        <f>_xlfn.XLOOKUP(AF394,Lookup!K:K,Lookup!L:L)</f>
        <v>Meet Expect</v>
      </c>
      <c r="AH394">
        <v>3</v>
      </c>
      <c r="AI394" t="str">
        <f>LOOKUP(AH394,Lookup!M:M,Lookup!N:N)</f>
        <v>High</v>
      </c>
      <c r="AJ394">
        <v>80</v>
      </c>
      <c r="AK394">
        <v>1</v>
      </c>
      <c r="AL394" t="str">
        <f>_xlfn.XLOOKUP(AK394,Lookup!O:O,Lookup!P:P)</f>
        <v>Basic</v>
      </c>
      <c r="AM394">
        <v>24</v>
      </c>
      <c r="AN394" t="str" cm="1">
        <f t="array" ref="AN394">_xlfn.IFS(
AM394&lt;=5,"0-5",
AM394&lt;=10,"6-10",
AM394&lt;=20,"11-20",
TRUE,"20+")</f>
        <v>20+</v>
      </c>
      <c r="AO394">
        <v>4</v>
      </c>
      <c r="AP394">
        <v>2</v>
      </c>
      <c r="AQ394" t="str">
        <f>_xlfn.XLOOKUP(AP394,Lookup!Q:Q,Lookup!R:R)</f>
        <v>Good</v>
      </c>
      <c r="AR394">
        <v>4</v>
      </c>
      <c r="AS394" t="str" cm="1">
        <f t="array" ref="AS394">_xlfn.IFS(
AR394 &lt;=1,"New Employee",
AR394 &lt;=3, "Early Career",
AR394 &lt;=7, "Experienced",
TRUE, "Veteran")</f>
        <v>Experienced</v>
      </c>
      <c r="AT394">
        <v>2</v>
      </c>
      <c r="AU394">
        <v>1</v>
      </c>
      <c r="AV394" t="str" cm="1">
        <f t="array" ref="AV394">_xlfn.IFS(
AU394=0,"Recently Promoted",
AU394&lt;=3, "Normal",
TRUE, "Long Time No Promotion")</f>
        <v>Normal</v>
      </c>
      <c r="AW394">
        <v>2</v>
      </c>
      <c r="AX394">
        <f>IF(COUNTIF(L394:$L$1471,L394)&gt;1,1,0)</f>
        <v>0</v>
      </c>
      <c r="BA394">
        <f t="shared" si="53"/>
        <v>0</v>
      </c>
      <c r="BC394">
        <f t="shared" si="54"/>
        <v>0</v>
      </c>
      <c r="BE394">
        <f t="shared" si="48"/>
        <v>0</v>
      </c>
      <c r="BG394">
        <f t="shared" si="49"/>
        <v>0</v>
      </c>
      <c r="BI394">
        <f t="shared" si="50"/>
        <v>0</v>
      </c>
      <c r="BR394" t="str" cm="1">
        <f t="array" ref="BR394">_xlfn.IFS(
A394&lt;=25,"18-25",
A394&lt;=35,"26-35",
A394&lt;=45,"36-45",
A394&lt;=59,"46-59",
TRUE,"60+")</f>
        <v>46-59</v>
      </c>
      <c r="BX394" t="b">
        <f t="shared" si="51"/>
        <v>1</v>
      </c>
      <c r="BY394" t="b">
        <f t="shared" si="52"/>
        <v>1</v>
      </c>
      <c r="BZ394" t="b">
        <f t="shared" si="55"/>
        <v>1</v>
      </c>
      <c r="CA394">
        <f>IF(tblemployee[[#This Row],[Attrition]]="Yes",1,0)</f>
        <v>0</v>
      </c>
      <c r="CB394">
        <f>IF(tblemployee[[#This Row],[OverTime]]="Yes",1,0)</f>
        <v>0</v>
      </c>
    </row>
    <row r="395" spans="1:80" hidden="1">
      <c r="A395">
        <v>34</v>
      </c>
      <c r="B395" t="s">
        <v>43</v>
      </c>
      <c r="C395" t="s">
        <v>55</v>
      </c>
      <c r="D395">
        <v>1381</v>
      </c>
      <c r="E395" t="s">
        <v>37</v>
      </c>
      <c r="F395">
        <v>4</v>
      </c>
      <c r="G395" t="str" cm="1">
        <f t="array" ref="G395">_xlfn.IFS(
F395 &lt;= 10, "Near",
F395 &lt;= 20, "Far",
TRUE, "Very Far")</f>
        <v>Near</v>
      </c>
      <c r="H395">
        <v>4</v>
      </c>
      <c r="I395" t="str">
        <f>_xlfn.XLOOKUP(H395,Lookup!C:C,Lookup!D:D)</f>
        <v>Master</v>
      </c>
      <c r="J395" t="s">
        <v>59</v>
      </c>
      <c r="K395">
        <v>1</v>
      </c>
      <c r="L395">
        <v>523</v>
      </c>
      <c r="M395">
        <v>3</v>
      </c>
      <c r="N395" t="str">
        <f>_xlfn.XLOOKUP(M395,Lookup!E:E,Lookup!F:F)</f>
        <v>High</v>
      </c>
      <c r="O395" t="s">
        <v>39</v>
      </c>
      <c r="P395">
        <v>72</v>
      </c>
      <c r="Q395">
        <v>3</v>
      </c>
      <c r="R395" t="str">
        <f>_xlfn.XLOOKUP(Q395,Lookup!G:G,Lookup!H:H)</f>
        <v>High</v>
      </c>
      <c r="S395">
        <v>2</v>
      </c>
      <c r="T395" s="7" t="str">
        <f>_xlfn.XLOOKUP(S395,Lookup!A:A,Lookup!B:B)</f>
        <v>Junior</v>
      </c>
      <c r="U395" t="s">
        <v>40</v>
      </c>
      <c r="V395">
        <v>3</v>
      </c>
      <c r="W395" t="str">
        <f>_xlfn.XLOOKUP(V395,Lookup!I:I,Lookup!J:J)</f>
        <v>High</v>
      </c>
      <c r="X395" t="s">
        <v>48</v>
      </c>
      <c r="Y395">
        <v>6538</v>
      </c>
      <c r="Z395" t="str" cm="1">
        <f t="array" ref="Z395">_xlfn.IFS(Y395&lt;3000,"Low",Y395&lt;7000,"Medium",TRUE,"High")</f>
        <v>Medium</v>
      </c>
      <c r="AA395">
        <v>12740</v>
      </c>
      <c r="AB395">
        <v>9</v>
      </c>
      <c r="AC395" t="s">
        <v>42</v>
      </c>
      <c r="AD395" t="s">
        <v>43</v>
      </c>
      <c r="AE395">
        <v>15</v>
      </c>
      <c r="AF395">
        <v>3</v>
      </c>
      <c r="AG395" t="str">
        <f>_xlfn.XLOOKUP(AF395,Lookup!K:K,Lookup!L:L)</f>
        <v>Meet Expect</v>
      </c>
      <c r="AH395">
        <v>1</v>
      </c>
      <c r="AI395" t="str">
        <f>LOOKUP(AH395,Lookup!M:M,Lookup!N:N)</f>
        <v>Low</v>
      </c>
      <c r="AJ395">
        <v>80</v>
      </c>
      <c r="AK395">
        <v>1</v>
      </c>
      <c r="AL395" t="str">
        <f>_xlfn.XLOOKUP(AK395,Lookup!O:O,Lookup!P:P)</f>
        <v>Basic</v>
      </c>
      <c r="AM395">
        <v>6</v>
      </c>
      <c r="AN395" t="str" cm="1">
        <f t="array" ref="AN395">_xlfn.IFS(
AM395&lt;=5,"0-5",
AM395&lt;=10,"6-10",
AM395&lt;=20,"11-20",
TRUE,"20+")</f>
        <v>6-10</v>
      </c>
      <c r="AO395">
        <v>3</v>
      </c>
      <c r="AP395">
        <v>3</v>
      </c>
      <c r="AQ395" t="str">
        <f>_xlfn.XLOOKUP(AP395,Lookup!Q:Q,Lookup!R:R)</f>
        <v>Better</v>
      </c>
      <c r="AR395">
        <v>3</v>
      </c>
      <c r="AS395" t="str" cm="1">
        <f t="array" ref="AS395">_xlfn.IFS(
AR395 &lt;=1,"New Employee",
AR395 &lt;=3, "Early Career",
AR395 &lt;=7, "Experienced",
TRUE, "Veteran")</f>
        <v>Early Career</v>
      </c>
      <c r="AT395">
        <v>2</v>
      </c>
      <c r="AU395">
        <v>1</v>
      </c>
      <c r="AV395" t="str" cm="1">
        <f t="array" ref="AV395">_xlfn.IFS(
AU395=0,"Recently Promoted",
AU395&lt;=3, "Normal",
TRUE, "Long Time No Promotion")</f>
        <v>Normal</v>
      </c>
      <c r="AW395">
        <v>2</v>
      </c>
      <c r="AX395">
        <f>IF(COUNTIF(L395:$L$1471,L395)&gt;1,1,0)</f>
        <v>0</v>
      </c>
      <c r="BA395">
        <f t="shared" si="53"/>
        <v>0</v>
      </c>
      <c r="BC395">
        <f t="shared" si="54"/>
        <v>0</v>
      </c>
      <c r="BE395">
        <f t="shared" si="48"/>
        <v>0</v>
      </c>
      <c r="BG395">
        <f t="shared" si="49"/>
        <v>0</v>
      </c>
      <c r="BI395">
        <f t="shared" si="50"/>
        <v>0</v>
      </c>
      <c r="BR395" t="str" cm="1">
        <f t="array" ref="BR395">_xlfn.IFS(
A395&lt;=25,"18-25",
A395&lt;=35,"26-35",
A395&lt;=45,"36-45",
A395&lt;=59,"46-59",
TRUE,"60+")</f>
        <v>26-35</v>
      </c>
      <c r="BX395" t="b">
        <f t="shared" si="51"/>
        <v>1</v>
      </c>
      <c r="BY395" t="b">
        <f t="shared" si="52"/>
        <v>1</v>
      </c>
      <c r="BZ395" t="b">
        <f t="shared" si="55"/>
        <v>1</v>
      </c>
      <c r="CA395">
        <f>IF(tblemployee[[#This Row],[Attrition]]="Yes",1,0)</f>
        <v>0</v>
      </c>
      <c r="CB395">
        <f>IF(tblemployee[[#This Row],[OverTime]]="Yes",1,0)</f>
        <v>0</v>
      </c>
    </row>
    <row r="396" spans="1:80" hidden="1">
      <c r="A396">
        <v>31</v>
      </c>
      <c r="B396" t="s">
        <v>43</v>
      </c>
      <c r="C396" t="s">
        <v>36</v>
      </c>
      <c r="D396">
        <v>480</v>
      </c>
      <c r="E396" t="s">
        <v>45</v>
      </c>
      <c r="F396">
        <v>7</v>
      </c>
      <c r="G396" t="str" cm="1">
        <f t="array" ref="G396">_xlfn.IFS(
F396 &lt;= 10, "Near",
F396 &lt;= 20, "Far",
TRUE, "Very Far")</f>
        <v>Near</v>
      </c>
      <c r="H396">
        <v>2</v>
      </c>
      <c r="I396" t="str">
        <f>_xlfn.XLOOKUP(H396,Lookup!C:C,Lookup!D:D)</f>
        <v>College</v>
      </c>
      <c r="J396" t="s">
        <v>51</v>
      </c>
      <c r="K396">
        <v>1</v>
      </c>
      <c r="L396">
        <v>524</v>
      </c>
      <c r="M396">
        <v>2</v>
      </c>
      <c r="N396" t="str">
        <f>_xlfn.XLOOKUP(M396,Lookup!E:E,Lookup!F:F)</f>
        <v>Medium</v>
      </c>
      <c r="O396" t="s">
        <v>39</v>
      </c>
      <c r="P396">
        <v>31</v>
      </c>
      <c r="Q396">
        <v>3</v>
      </c>
      <c r="R396" t="str">
        <f>_xlfn.XLOOKUP(Q396,Lookup!G:G,Lookup!H:H)</f>
        <v>High</v>
      </c>
      <c r="S396">
        <v>2</v>
      </c>
      <c r="T396" s="7" t="str">
        <f>_xlfn.XLOOKUP(S396,Lookup!A:A,Lookup!B:B)</f>
        <v>Junior</v>
      </c>
      <c r="U396" t="s">
        <v>53</v>
      </c>
      <c r="V396">
        <v>1</v>
      </c>
      <c r="W396" t="str">
        <f>_xlfn.XLOOKUP(V396,Lookup!I:I,Lookup!J:J)</f>
        <v>Low</v>
      </c>
      <c r="X396" t="s">
        <v>48</v>
      </c>
      <c r="Y396">
        <v>4306</v>
      </c>
      <c r="Z396" t="str" cm="1">
        <f t="array" ref="Z396">_xlfn.IFS(Y396&lt;3000,"Low",Y396&lt;7000,"Medium",TRUE,"High")</f>
        <v>Medium</v>
      </c>
      <c r="AA396">
        <v>4156</v>
      </c>
      <c r="AB396">
        <v>1</v>
      </c>
      <c r="AC396" t="s">
        <v>42</v>
      </c>
      <c r="AD396" t="s">
        <v>43</v>
      </c>
      <c r="AE396">
        <v>12</v>
      </c>
      <c r="AF396">
        <v>3</v>
      </c>
      <c r="AG396" t="str">
        <f>_xlfn.XLOOKUP(AF396,Lookup!K:K,Lookup!L:L)</f>
        <v>Meet Expect</v>
      </c>
      <c r="AH396">
        <v>2</v>
      </c>
      <c r="AI396" t="str">
        <f>LOOKUP(AH396,Lookup!M:M,Lookup!N:N)</f>
        <v>Medium</v>
      </c>
      <c r="AJ396">
        <v>80</v>
      </c>
      <c r="AK396">
        <v>1</v>
      </c>
      <c r="AL396" t="str">
        <f>_xlfn.XLOOKUP(AK396,Lookup!O:O,Lookup!P:P)</f>
        <v>Basic</v>
      </c>
      <c r="AM396">
        <v>13</v>
      </c>
      <c r="AN396" t="str" cm="1">
        <f t="array" ref="AN396">_xlfn.IFS(
AM396&lt;=5,"0-5",
AM396&lt;=10,"6-10",
AM396&lt;=20,"11-20",
TRUE,"20+")</f>
        <v>11-20</v>
      </c>
      <c r="AO396">
        <v>5</v>
      </c>
      <c r="AP396">
        <v>1</v>
      </c>
      <c r="AQ396" t="str">
        <f>_xlfn.XLOOKUP(AP396,Lookup!Q:Q,Lookup!R:R)</f>
        <v>Bad</v>
      </c>
      <c r="AR396">
        <v>13</v>
      </c>
      <c r="AS396" t="str" cm="1">
        <f t="array" ref="AS396">_xlfn.IFS(
AR396 &lt;=1,"New Employee",
AR396 &lt;=3, "Early Career",
AR396 &lt;=7, "Experienced",
TRUE, "Veteran")</f>
        <v>Veteran</v>
      </c>
      <c r="AT396">
        <v>10</v>
      </c>
      <c r="AU396">
        <v>3</v>
      </c>
      <c r="AV396" t="str" cm="1">
        <f t="array" ref="AV396">_xlfn.IFS(
AU396=0,"Recently Promoted",
AU396&lt;=3, "Normal",
TRUE, "Long Time No Promotion")</f>
        <v>Normal</v>
      </c>
      <c r="AW396">
        <v>12</v>
      </c>
      <c r="AX396">
        <f>IF(COUNTIF(L396:$L$1471,L396)&gt;1,1,0)</f>
        <v>0</v>
      </c>
      <c r="BA396">
        <f t="shared" si="53"/>
        <v>0</v>
      </c>
      <c r="BC396">
        <f t="shared" si="54"/>
        <v>0</v>
      </c>
      <c r="BE396">
        <f t="shared" si="48"/>
        <v>0</v>
      </c>
      <c r="BG396">
        <f t="shared" si="49"/>
        <v>0</v>
      </c>
      <c r="BI396">
        <f t="shared" si="50"/>
        <v>0</v>
      </c>
      <c r="BR396" t="str" cm="1">
        <f t="array" ref="BR396">_xlfn.IFS(
A396&lt;=25,"18-25",
A396&lt;=35,"26-35",
A396&lt;=45,"36-45",
A396&lt;=59,"46-59",
TRUE,"60+")</f>
        <v>26-35</v>
      </c>
      <c r="BX396" t="b">
        <f t="shared" si="51"/>
        <v>1</v>
      </c>
      <c r="BY396" t="b">
        <f t="shared" si="52"/>
        <v>1</v>
      </c>
      <c r="BZ396" t="b">
        <f t="shared" si="55"/>
        <v>1</v>
      </c>
      <c r="CA396">
        <f>IF(tblemployee[[#This Row],[Attrition]]="Yes",1,0)</f>
        <v>0</v>
      </c>
      <c r="CB396">
        <f>IF(tblemployee[[#This Row],[OverTime]]="Yes",1,0)</f>
        <v>0</v>
      </c>
    </row>
    <row r="397" spans="1:80" hidden="1">
      <c r="A397">
        <v>43</v>
      </c>
      <c r="B397" t="s">
        <v>43</v>
      </c>
      <c r="C397" t="s">
        <v>44</v>
      </c>
      <c r="D397">
        <v>313</v>
      </c>
      <c r="E397" t="s">
        <v>45</v>
      </c>
      <c r="F397">
        <v>21</v>
      </c>
      <c r="G397" t="str" cm="1">
        <f t="array" ref="G397">_xlfn.IFS(
F397 &lt;= 10, "Near",
F397 &lt;= 20, "Far",
TRUE, "Very Far")</f>
        <v>Very Far</v>
      </c>
      <c r="H397">
        <v>3</v>
      </c>
      <c r="I397" t="str">
        <f>_xlfn.XLOOKUP(H397,Lookup!C:C,Lookup!D:D)</f>
        <v>Bachelor</v>
      </c>
      <c r="J397" t="s">
        <v>51</v>
      </c>
      <c r="K397">
        <v>1</v>
      </c>
      <c r="L397">
        <v>525</v>
      </c>
      <c r="M397">
        <v>4</v>
      </c>
      <c r="N397" t="str">
        <f>_xlfn.XLOOKUP(M397,Lookup!E:E,Lookup!F:F)</f>
        <v>Very High</v>
      </c>
      <c r="O397" t="s">
        <v>46</v>
      </c>
      <c r="P397">
        <v>61</v>
      </c>
      <c r="Q397">
        <v>3</v>
      </c>
      <c r="R397" t="str">
        <f>_xlfn.XLOOKUP(Q397,Lookup!G:G,Lookup!H:H)</f>
        <v>High</v>
      </c>
      <c r="S397">
        <v>1</v>
      </c>
      <c r="T397" s="7" t="str">
        <f>_xlfn.XLOOKUP(S397,Lookup!A:A,Lookup!B:B)</f>
        <v>Entry Level</v>
      </c>
      <c r="U397" t="s">
        <v>50</v>
      </c>
      <c r="V397">
        <v>4</v>
      </c>
      <c r="W397" t="str">
        <f>_xlfn.XLOOKUP(V397,Lookup!I:I,Lookup!J:J)</f>
        <v>Very High</v>
      </c>
      <c r="X397" t="s">
        <v>48</v>
      </c>
      <c r="Y397">
        <v>2258</v>
      </c>
      <c r="Z397" t="str" cm="1">
        <f t="array" ref="Z397">_xlfn.IFS(Y397&lt;3000,"Low",Y397&lt;7000,"Medium",TRUE,"High")</f>
        <v>Low</v>
      </c>
      <c r="AA397">
        <v>15238</v>
      </c>
      <c r="AB397">
        <v>7</v>
      </c>
      <c r="AC397" t="s">
        <v>42</v>
      </c>
      <c r="AD397" t="s">
        <v>43</v>
      </c>
      <c r="AE397">
        <v>20</v>
      </c>
      <c r="AF397">
        <v>4</v>
      </c>
      <c r="AG397" t="str">
        <f>_xlfn.XLOOKUP(AF397,Lookup!K:K,Lookup!L:L)</f>
        <v>Exceed Expect</v>
      </c>
      <c r="AH397">
        <v>1</v>
      </c>
      <c r="AI397" t="str">
        <f>LOOKUP(AH397,Lookup!M:M,Lookup!N:N)</f>
        <v>Low</v>
      </c>
      <c r="AJ397">
        <v>80</v>
      </c>
      <c r="AK397">
        <v>1</v>
      </c>
      <c r="AL397" t="str">
        <f>_xlfn.XLOOKUP(AK397,Lookup!O:O,Lookup!P:P)</f>
        <v>Basic</v>
      </c>
      <c r="AM397">
        <v>8</v>
      </c>
      <c r="AN397" t="str" cm="1">
        <f t="array" ref="AN397">_xlfn.IFS(
AM397&lt;=5,"0-5",
AM397&lt;=10,"6-10",
AM397&lt;=20,"11-20",
TRUE,"20+")</f>
        <v>6-10</v>
      </c>
      <c r="AO397">
        <v>1</v>
      </c>
      <c r="AP397">
        <v>3</v>
      </c>
      <c r="AQ397" t="str">
        <f>_xlfn.XLOOKUP(AP397,Lookup!Q:Q,Lookup!R:R)</f>
        <v>Better</v>
      </c>
      <c r="AR397">
        <v>3</v>
      </c>
      <c r="AS397" t="str" cm="1">
        <f t="array" ref="AS397">_xlfn.IFS(
AR397 &lt;=1,"New Employee",
AR397 &lt;=3, "Early Career",
AR397 &lt;=7, "Experienced",
TRUE, "Veteran")</f>
        <v>Early Career</v>
      </c>
      <c r="AT397">
        <v>2</v>
      </c>
      <c r="AU397">
        <v>1</v>
      </c>
      <c r="AV397" t="str" cm="1">
        <f t="array" ref="AV397">_xlfn.IFS(
AU397=0,"Recently Promoted",
AU397&lt;=3, "Normal",
TRUE, "Long Time No Promotion")</f>
        <v>Normal</v>
      </c>
      <c r="AW397">
        <v>2</v>
      </c>
      <c r="AX397">
        <f>IF(COUNTIF(L397:$L$1471,L397)&gt;1,1,0)</f>
        <v>0</v>
      </c>
      <c r="BA397">
        <f t="shared" si="53"/>
        <v>0</v>
      </c>
      <c r="BC397">
        <f t="shared" si="54"/>
        <v>0</v>
      </c>
      <c r="BE397">
        <f t="shared" si="48"/>
        <v>0</v>
      </c>
      <c r="BG397">
        <f t="shared" si="49"/>
        <v>0</v>
      </c>
      <c r="BI397">
        <f t="shared" si="50"/>
        <v>0</v>
      </c>
      <c r="BR397" t="str" cm="1">
        <f t="array" ref="BR397">_xlfn.IFS(
A397&lt;=25,"18-25",
A397&lt;=35,"26-35",
A397&lt;=45,"36-45",
A397&lt;=59,"46-59",
TRUE,"60+")</f>
        <v>36-45</v>
      </c>
      <c r="BX397" t="b">
        <f t="shared" si="51"/>
        <v>1</v>
      </c>
      <c r="BY397" t="b">
        <f t="shared" si="52"/>
        <v>1</v>
      </c>
      <c r="BZ397" t="b">
        <f t="shared" si="55"/>
        <v>1</v>
      </c>
      <c r="CA397">
        <f>IF(tblemployee[[#This Row],[Attrition]]="Yes",1,0)</f>
        <v>0</v>
      </c>
      <c r="CB397">
        <f>IF(tblemployee[[#This Row],[OverTime]]="Yes",1,0)</f>
        <v>0</v>
      </c>
    </row>
    <row r="398" spans="1:80" hidden="1">
      <c r="A398">
        <v>43</v>
      </c>
      <c r="B398" t="s">
        <v>43</v>
      </c>
      <c r="C398" t="s">
        <v>36</v>
      </c>
      <c r="D398">
        <v>1473</v>
      </c>
      <c r="E398" t="s">
        <v>45</v>
      </c>
      <c r="F398">
        <v>8</v>
      </c>
      <c r="G398" t="str" cm="1">
        <f t="array" ref="G398">_xlfn.IFS(
F398 &lt;= 10, "Near",
F398 &lt;= 20, "Far",
TRUE, "Very Far")</f>
        <v>Near</v>
      </c>
      <c r="H398">
        <v>4</v>
      </c>
      <c r="I398" t="str">
        <f>_xlfn.XLOOKUP(H398,Lookup!C:C,Lookup!D:D)</f>
        <v>Master</v>
      </c>
      <c r="J398" t="s">
        <v>49</v>
      </c>
      <c r="K398">
        <v>1</v>
      </c>
      <c r="L398">
        <v>526</v>
      </c>
      <c r="M398">
        <v>3</v>
      </c>
      <c r="N398" t="str">
        <f>_xlfn.XLOOKUP(M398,Lookup!E:E,Lookup!F:F)</f>
        <v>High</v>
      </c>
      <c r="O398" t="s">
        <v>39</v>
      </c>
      <c r="P398">
        <v>74</v>
      </c>
      <c r="Q398">
        <v>3</v>
      </c>
      <c r="R398" t="str">
        <f>_xlfn.XLOOKUP(Q398,Lookup!G:G,Lookup!H:H)</f>
        <v>High</v>
      </c>
      <c r="S398">
        <v>2</v>
      </c>
      <c r="T398" s="7" t="str">
        <f>_xlfn.XLOOKUP(S398,Lookup!A:A,Lookup!B:B)</f>
        <v>Junior</v>
      </c>
      <c r="U398" t="s">
        <v>54</v>
      </c>
      <c r="V398">
        <v>3</v>
      </c>
      <c r="W398" t="str">
        <f>_xlfn.XLOOKUP(V398,Lookup!I:I,Lookup!J:J)</f>
        <v>High</v>
      </c>
      <c r="X398" t="s">
        <v>52</v>
      </c>
      <c r="Y398">
        <v>4522</v>
      </c>
      <c r="Z398" t="str" cm="1">
        <f t="array" ref="Z398">_xlfn.IFS(Y398&lt;3000,"Low",Y398&lt;7000,"Medium",TRUE,"High")</f>
        <v>Medium</v>
      </c>
      <c r="AA398">
        <v>2227</v>
      </c>
      <c r="AB398">
        <v>4</v>
      </c>
      <c r="AC398" t="s">
        <v>42</v>
      </c>
      <c r="AD398" t="s">
        <v>35</v>
      </c>
      <c r="AE398">
        <v>14</v>
      </c>
      <c r="AF398">
        <v>3</v>
      </c>
      <c r="AG398" t="str">
        <f>_xlfn.XLOOKUP(AF398,Lookup!K:K,Lookup!L:L)</f>
        <v>Meet Expect</v>
      </c>
      <c r="AH398">
        <v>4</v>
      </c>
      <c r="AI398" t="str">
        <f>LOOKUP(AH398,Lookup!M:M,Lookup!N:N)</f>
        <v>Very High</v>
      </c>
      <c r="AJ398">
        <v>80</v>
      </c>
      <c r="AK398">
        <v>0</v>
      </c>
      <c r="AL398" t="str">
        <f>_xlfn.XLOOKUP(AK398,Lookup!O:O,Lookup!P:P)</f>
        <v>None</v>
      </c>
      <c r="AM398">
        <v>8</v>
      </c>
      <c r="AN398" t="str" cm="1">
        <f t="array" ref="AN398">_xlfn.IFS(
AM398&lt;=5,"0-5",
AM398&lt;=10,"6-10",
AM398&lt;=20,"11-20",
TRUE,"20+")</f>
        <v>6-10</v>
      </c>
      <c r="AO398">
        <v>3</v>
      </c>
      <c r="AP398">
        <v>3</v>
      </c>
      <c r="AQ398" t="str">
        <f>_xlfn.XLOOKUP(AP398,Lookup!Q:Q,Lookup!R:R)</f>
        <v>Better</v>
      </c>
      <c r="AR398">
        <v>5</v>
      </c>
      <c r="AS398" t="str" cm="1">
        <f t="array" ref="AS398">_xlfn.IFS(
AR398 &lt;=1,"New Employee",
AR398 &lt;=3, "Early Career",
AR398 &lt;=7, "Experienced",
TRUE, "Veteran")</f>
        <v>Experienced</v>
      </c>
      <c r="AT398">
        <v>2</v>
      </c>
      <c r="AU398">
        <v>0</v>
      </c>
      <c r="AV398" t="str" cm="1">
        <f t="array" ref="AV398">_xlfn.IFS(
AU398=0,"Recently Promoted",
AU398&lt;=3, "Normal",
TRUE, "Long Time No Promotion")</f>
        <v>Recently Promoted</v>
      </c>
      <c r="AW398">
        <v>2</v>
      </c>
      <c r="AX398">
        <f>IF(COUNTIF(L398:$L$1471,L398)&gt;1,1,0)</f>
        <v>0</v>
      </c>
      <c r="BA398">
        <f t="shared" si="53"/>
        <v>0</v>
      </c>
      <c r="BC398">
        <f t="shared" si="54"/>
        <v>0</v>
      </c>
      <c r="BE398">
        <f t="shared" si="48"/>
        <v>0</v>
      </c>
      <c r="BG398">
        <f t="shared" si="49"/>
        <v>0</v>
      </c>
      <c r="BI398">
        <f t="shared" si="50"/>
        <v>0</v>
      </c>
      <c r="BR398" t="str" cm="1">
        <f t="array" ref="BR398">_xlfn.IFS(
A398&lt;=25,"18-25",
A398&lt;=35,"26-35",
A398&lt;=45,"36-45",
A398&lt;=59,"46-59",
TRUE,"60+")</f>
        <v>36-45</v>
      </c>
      <c r="BX398" t="b">
        <f t="shared" si="51"/>
        <v>1</v>
      </c>
      <c r="BY398" t="b">
        <f t="shared" si="52"/>
        <v>1</v>
      </c>
      <c r="BZ398" t="b">
        <f t="shared" si="55"/>
        <v>1</v>
      </c>
      <c r="CA398">
        <f>IF(tblemployee[[#This Row],[Attrition]]="Yes",1,0)</f>
        <v>0</v>
      </c>
      <c r="CB398">
        <f>IF(tblemployee[[#This Row],[OverTime]]="Yes",1,0)</f>
        <v>1</v>
      </c>
    </row>
    <row r="399" spans="1:80" hidden="1">
      <c r="A399">
        <v>25</v>
      </c>
      <c r="B399" t="s">
        <v>43</v>
      </c>
      <c r="C399" t="s">
        <v>36</v>
      </c>
      <c r="D399">
        <v>891</v>
      </c>
      <c r="E399" t="s">
        <v>37</v>
      </c>
      <c r="F399">
        <v>4</v>
      </c>
      <c r="G399" t="str" cm="1">
        <f t="array" ref="G399">_xlfn.IFS(
F399 &lt;= 10, "Near",
F399 &lt;= 20, "Far",
TRUE, "Very Far")</f>
        <v>Near</v>
      </c>
      <c r="H399">
        <v>2</v>
      </c>
      <c r="I399" t="str">
        <f>_xlfn.XLOOKUP(H399,Lookup!C:C,Lookup!D:D)</f>
        <v>College</v>
      </c>
      <c r="J399" t="s">
        <v>38</v>
      </c>
      <c r="K399">
        <v>1</v>
      </c>
      <c r="L399">
        <v>527</v>
      </c>
      <c r="M399">
        <v>2</v>
      </c>
      <c r="N399" t="str">
        <f>_xlfn.XLOOKUP(M399,Lookup!E:E,Lookup!F:F)</f>
        <v>Medium</v>
      </c>
      <c r="O399" t="s">
        <v>39</v>
      </c>
      <c r="P399">
        <v>99</v>
      </c>
      <c r="Q399">
        <v>2</v>
      </c>
      <c r="R399" t="str">
        <f>_xlfn.XLOOKUP(Q399,Lookup!G:G,Lookup!H:H)</f>
        <v>Medium</v>
      </c>
      <c r="S399">
        <v>2</v>
      </c>
      <c r="T399" s="7" t="str">
        <f>_xlfn.XLOOKUP(S399,Lookup!A:A,Lookup!B:B)</f>
        <v>Junior</v>
      </c>
      <c r="U399" t="s">
        <v>40</v>
      </c>
      <c r="V399">
        <v>4</v>
      </c>
      <c r="W399" t="str">
        <f>_xlfn.XLOOKUP(V399,Lookup!I:I,Lookup!J:J)</f>
        <v>Very High</v>
      </c>
      <c r="X399" t="s">
        <v>41</v>
      </c>
      <c r="Y399">
        <v>4487</v>
      </c>
      <c r="Z399" t="str" cm="1">
        <f t="array" ref="Z399">_xlfn.IFS(Y399&lt;3000,"Low",Y399&lt;7000,"Medium",TRUE,"High")</f>
        <v>Medium</v>
      </c>
      <c r="AA399">
        <v>12090</v>
      </c>
      <c r="AB399">
        <v>1</v>
      </c>
      <c r="AC399" t="s">
        <v>42</v>
      </c>
      <c r="AD399" t="s">
        <v>35</v>
      </c>
      <c r="AE399">
        <v>11</v>
      </c>
      <c r="AF399">
        <v>3</v>
      </c>
      <c r="AG399" t="str">
        <f>_xlfn.XLOOKUP(AF399,Lookup!K:K,Lookup!L:L)</f>
        <v>Meet Expect</v>
      </c>
      <c r="AH399">
        <v>2</v>
      </c>
      <c r="AI399" t="str">
        <f>LOOKUP(AH399,Lookup!M:M,Lookup!N:N)</f>
        <v>Medium</v>
      </c>
      <c r="AJ399">
        <v>80</v>
      </c>
      <c r="AK399">
        <v>0</v>
      </c>
      <c r="AL399" t="str">
        <f>_xlfn.XLOOKUP(AK399,Lookup!O:O,Lookup!P:P)</f>
        <v>None</v>
      </c>
      <c r="AM399">
        <v>5</v>
      </c>
      <c r="AN399" t="str" cm="1">
        <f t="array" ref="AN399">_xlfn.IFS(
AM399&lt;=5,"0-5",
AM399&lt;=10,"6-10",
AM399&lt;=20,"11-20",
TRUE,"20+")</f>
        <v>0-5</v>
      </c>
      <c r="AO399">
        <v>3</v>
      </c>
      <c r="AP399">
        <v>3</v>
      </c>
      <c r="AQ399" t="str">
        <f>_xlfn.XLOOKUP(AP399,Lookup!Q:Q,Lookup!R:R)</f>
        <v>Better</v>
      </c>
      <c r="AR399">
        <v>5</v>
      </c>
      <c r="AS399" t="str" cm="1">
        <f t="array" ref="AS399">_xlfn.IFS(
AR399 &lt;=1,"New Employee",
AR399 &lt;=3, "Early Career",
AR399 &lt;=7, "Experienced",
TRUE, "Veteran")</f>
        <v>Experienced</v>
      </c>
      <c r="AT399">
        <v>4</v>
      </c>
      <c r="AU399">
        <v>1</v>
      </c>
      <c r="AV399" t="str" cm="1">
        <f t="array" ref="AV399">_xlfn.IFS(
AU399=0,"Recently Promoted",
AU399&lt;=3, "Normal",
TRUE, "Long Time No Promotion")</f>
        <v>Normal</v>
      </c>
      <c r="AW399">
        <v>3</v>
      </c>
      <c r="AX399">
        <f>IF(COUNTIF(L399:$L$1471,L399)&gt;1,1,0)</f>
        <v>0</v>
      </c>
      <c r="BA399">
        <f t="shared" si="53"/>
        <v>0</v>
      </c>
      <c r="BC399">
        <f t="shared" si="54"/>
        <v>0</v>
      </c>
      <c r="BE399">
        <f t="shared" si="48"/>
        <v>0</v>
      </c>
      <c r="BG399">
        <f t="shared" si="49"/>
        <v>0</v>
      </c>
      <c r="BI399">
        <f t="shared" si="50"/>
        <v>0</v>
      </c>
      <c r="BR399" t="str" cm="1">
        <f t="array" ref="BR399">_xlfn.IFS(
A399&lt;=25,"18-25",
A399&lt;=35,"26-35",
A399&lt;=45,"36-45",
A399&lt;=59,"46-59",
TRUE,"60+")</f>
        <v>18-25</v>
      </c>
      <c r="BX399" t="b">
        <f t="shared" si="51"/>
        <v>1</v>
      </c>
      <c r="BY399" t="b">
        <f t="shared" si="52"/>
        <v>1</v>
      </c>
      <c r="BZ399" t="b">
        <f t="shared" si="55"/>
        <v>1</v>
      </c>
      <c r="CA399">
        <f>IF(tblemployee[[#This Row],[Attrition]]="Yes",1,0)</f>
        <v>0</v>
      </c>
      <c r="CB399">
        <f>IF(tblemployee[[#This Row],[OverTime]]="Yes",1,0)</f>
        <v>1</v>
      </c>
    </row>
    <row r="400" spans="1:80" hidden="1">
      <c r="A400">
        <v>37</v>
      </c>
      <c r="B400" t="s">
        <v>43</v>
      </c>
      <c r="C400" t="s">
        <v>55</v>
      </c>
      <c r="D400">
        <v>1063</v>
      </c>
      <c r="E400" t="s">
        <v>45</v>
      </c>
      <c r="F400">
        <v>25</v>
      </c>
      <c r="G400" t="str" cm="1">
        <f t="array" ref="G400">_xlfn.IFS(
F400 &lt;= 10, "Near",
F400 &lt;= 20, "Far",
TRUE, "Very Far")</f>
        <v>Very Far</v>
      </c>
      <c r="H400">
        <v>5</v>
      </c>
      <c r="I400" t="str">
        <f>_xlfn.XLOOKUP(H400,Lookup!C:C,Lookup!D:D)</f>
        <v>Doctor</v>
      </c>
      <c r="J400" t="s">
        <v>51</v>
      </c>
      <c r="K400">
        <v>1</v>
      </c>
      <c r="L400">
        <v>529</v>
      </c>
      <c r="M400">
        <v>2</v>
      </c>
      <c r="N400" t="str">
        <f>_xlfn.XLOOKUP(M400,Lookup!E:E,Lookup!F:F)</f>
        <v>Medium</v>
      </c>
      <c r="O400" t="s">
        <v>39</v>
      </c>
      <c r="P400">
        <v>72</v>
      </c>
      <c r="Q400">
        <v>3</v>
      </c>
      <c r="R400" t="str">
        <f>_xlfn.XLOOKUP(Q400,Lookup!G:G,Lookup!H:H)</f>
        <v>High</v>
      </c>
      <c r="S400">
        <v>2</v>
      </c>
      <c r="T400" s="7" t="str">
        <f>_xlfn.XLOOKUP(S400,Lookup!A:A,Lookup!B:B)</f>
        <v>Junior</v>
      </c>
      <c r="U400" t="s">
        <v>47</v>
      </c>
      <c r="V400">
        <v>3</v>
      </c>
      <c r="W400" t="str">
        <f>_xlfn.XLOOKUP(V400,Lookup!I:I,Lookup!J:J)</f>
        <v>High</v>
      </c>
      <c r="X400" t="s">
        <v>48</v>
      </c>
      <c r="Y400">
        <v>4449</v>
      </c>
      <c r="Z400" t="str" cm="1">
        <f t="array" ref="Z400">_xlfn.IFS(Y400&lt;3000,"Low",Y400&lt;7000,"Medium",TRUE,"High")</f>
        <v>Medium</v>
      </c>
      <c r="AA400">
        <v>23866</v>
      </c>
      <c r="AB400">
        <v>3</v>
      </c>
      <c r="AC400" t="s">
        <v>42</v>
      </c>
      <c r="AD400" t="s">
        <v>35</v>
      </c>
      <c r="AE400">
        <v>15</v>
      </c>
      <c r="AF400">
        <v>3</v>
      </c>
      <c r="AG400" t="str">
        <f>_xlfn.XLOOKUP(AF400,Lookup!K:K,Lookup!L:L)</f>
        <v>Meet Expect</v>
      </c>
      <c r="AH400">
        <v>1</v>
      </c>
      <c r="AI400" t="str">
        <f>LOOKUP(AH400,Lookup!M:M,Lookup!N:N)</f>
        <v>Low</v>
      </c>
      <c r="AJ400">
        <v>80</v>
      </c>
      <c r="AK400">
        <v>2</v>
      </c>
      <c r="AL400" t="str">
        <f>_xlfn.XLOOKUP(AK400,Lookup!O:O,Lookup!P:P)</f>
        <v>Medium</v>
      </c>
      <c r="AM400">
        <v>15</v>
      </c>
      <c r="AN400" t="str" cm="1">
        <f t="array" ref="AN400">_xlfn.IFS(
AM400&lt;=5,"0-5",
AM400&lt;=10,"6-10",
AM400&lt;=20,"11-20",
TRUE,"20+")</f>
        <v>11-20</v>
      </c>
      <c r="AO400">
        <v>2</v>
      </c>
      <c r="AP400">
        <v>3</v>
      </c>
      <c r="AQ400" t="str">
        <f>_xlfn.XLOOKUP(AP400,Lookup!Q:Q,Lookup!R:R)</f>
        <v>Better</v>
      </c>
      <c r="AR400">
        <v>13</v>
      </c>
      <c r="AS400" t="str" cm="1">
        <f t="array" ref="AS400">_xlfn.IFS(
AR400 &lt;=1,"New Employee",
AR400 &lt;=3, "Early Career",
AR400 &lt;=7, "Experienced",
TRUE, "Veteran")</f>
        <v>Veteran</v>
      </c>
      <c r="AT400">
        <v>11</v>
      </c>
      <c r="AU400">
        <v>10</v>
      </c>
      <c r="AV400" t="str" cm="1">
        <f t="array" ref="AV400">_xlfn.IFS(
AU400=0,"Recently Promoted",
AU400&lt;=3, "Normal",
TRUE, "Long Time No Promotion")</f>
        <v>Long Time No Promotion</v>
      </c>
      <c r="AW400">
        <v>7</v>
      </c>
      <c r="AX400">
        <f>IF(COUNTIF(L400:$L$1471,L400)&gt;1,1,0)</f>
        <v>0</v>
      </c>
      <c r="BA400">
        <f t="shared" si="53"/>
        <v>0</v>
      </c>
      <c r="BC400">
        <f t="shared" si="54"/>
        <v>0</v>
      </c>
      <c r="BE400">
        <f t="shared" si="48"/>
        <v>0</v>
      </c>
      <c r="BG400">
        <f t="shared" si="49"/>
        <v>0</v>
      </c>
      <c r="BI400">
        <f t="shared" si="50"/>
        <v>0</v>
      </c>
      <c r="BR400" t="str" cm="1">
        <f t="array" ref="BR400">_xlfn.IFS(
A400&lt;=25,"18-25",
A400&lt;=35,"26-35",
A400&lt;=45,"36-45",
A400&lt;=59,"46-59",
TRUE,"60+")</f>
        <v>36-45</v>
      </c>
      <c r="BX400" t="b">
        <f t="shared" si="51"/>
        <v>1</v>
      </c>
      <c r="BY400" t="b">
        <f t="shared" si="52"/>
        <v>1</v>
      </c>
      <c r="BZ400" t="b">
        <f t="shared" si="55"/>
        <v>1</v>
      </c>
      <c r="CA400">
        <f>IF(tblemployee[[#This Row],[Attrition]]="Yes",1,0)</f>
        <v>0</v>
      </c>
      <c r="CB400">
        <f>IF(tblemployee[[#This Row],[OverTime]]="Yes",1,0)</f>
        <v>1</v>
      </c>
    </row>
    <row r="401" spans="1:80" hidden="1">
      <c r="A401">
        <v>31</v>
      </c>
      <c r="B401" t="s">
        <v>43</v>
      </c>
      <c r="C401" t="s">
        <v>36</v>
      </c>
      <c r="D401">
        <v>329</v>
      </c>
      <c r="E401" t="s">
        <v>45</v>
      </c>
      <c r="F401">
        <v>1</v>
      </c>
      <c r="G401" t="str" cm="1">
        <f t="array" ref="G401">_xlfn.IFS(
F401 &lt;= 10, "Near",
F401 &lt;= 20, "Far",
TRUE, "Very Far")</f>
        <v>Near</v>
      </c>
      <c r="H401">
        <v>2</v>
      </c>
      <c r="I401" t="str">
        <f>_xlfn.XLOOKUP(H401,Lookup!C:C,Lookup!D:D)</f>
        <v>College</v>
      </c>
      <c r="J401" t="s">
        <v>38</v>
      </c>
      <c r="K401">
        <v>1</v>
      </c>
      <c r="L401">
        <v>530</v>
      </c>
      <c r="M401">
        <v>4</v>
      </c>
      <c r="N401" t="str">
        <f>_xlfn.XLOOKUP(M401,Lookup!E:E,Lookup!F:F)</f>
        <v>Very High</v>
      </c>
      <c r="O401" t="s">
        <v>46</v>
      </c>
      <c r="P401">
        <v>98</v>
      </c>
      <c r="Q401">
        <v>2</v>
      </c>
      <c r="R401" t="str">
        <f>_xlfn.XLOOKUP(Q401,Lookup!G:G,Lookup!H:H)</f>
        <v>Medium</v>
      </c>
      <c r="S401">
        <v>1</v>
      </c>
      <c r="T401" s="7" t="str">
        <f>_xlfn.XLOOKUP(S401,Lookup!A:A,Lookup!B:B)</f>
        <v>Entry Level</v>
      </c>
      <c r="U401" t="s">
        <v>50</v>
      </c>
      <c r="V401">
        <v>1</v>
      </c>
      <c r="W401" t="str">
        <f>_xlfn.XLOOKUP(V401,Lookup!I:I,Lookup!J:J)</f>
        <v>Low</v>
      </c>
      <c r="X401" t="s">
        <v>48</v>
      </c>
      <c r="Y401">
        <v>2218</v>
      </c>
      <c r="Z401" t="str" cm="1">
        <f t="array" ref="Z401">_xlfn.IFS(Y401&lt;3000,"Low",Y401&lt;7000,"Medium",TRUE,"High")</f>
        <v>Low</v>
      </c>
      <c r="AA401">
        <v>16193</v>
      </c>
      <c r="AB401">
        <v>1</v>
      </c>
      <c r="AC401" t="s">
        <v>42</v>
      </c>
      <c r="AD401" t="s">
        <v>43</v>
      </c>
      <c r="AE401">
        <v>12</v>
      </c>
      <c r="AF401">
        <v>3</v>
      </c>
      <c r="AG401" t="str">
        <f>_xlfn.XLOOKUP(AF401,Lookup!K:K,Lookup!L:L)</f>
        <v>Meet Expect</v>
      </c>
      <c r="AH401">
        <v>3</v>
      </c>
      <c r="AI401" t="str">
        <f>LOOKUP(AH401,Lookup!M:M,Lookup!N:N)</f>
        <v>High</v>
      </c>
      <c r="AJ401">
        <v>80</v>
      </c>
      <c r="AK401">
        <v>1</v>
      </c>
      <c r="AL401" t="str">
        <f>_xlfn.XLOOKUP(AK401,Lookup!O:O,Lookup!P:P)</f>
        <v>Basic</v>
      </c>
      <c r="AM401">
        <v>4</v>
      </c>
      <c r="AN401" t="str" cm="1">
        <f t="array" ref="AN401">_xlfn.IFS(
AM401&lt;=5,"0-5",
AM401&lt;=10,"6-10",
AM401&lt;=20,"11-20",
TRUE,"20+")</f>
        <v>0-5</v>
      </c>
      <c r="AO401">
        <v>3</v>
      </c>
      <c r="AP401">
        <v>3</v>
      </c>
      <c r="AQ401" t="str">
        <f>_xlfn.XLOOKUP(AP401,Lookup!Q:Q,Lookup!R:R)</f>
        <v>Better</v>
      </c>
      <c r="AR401">
        <v>4</v>
      </c>
      <c r="AS401" t="str" cm="1">
        <f t="array" ref="AS401">_xlfn.IFS(
AR401 &lt;=1,"New Employee",
AR401 &lt;=3, "Early Career",
AR401 &lt;=7, "Experienced",
TRUE, "Veteran")</f>
        <v>Experienced</v>
      </c>
      <c r="AT401">
        <v>2</v>
      </c>
      <c r="AU401">
        <v>3</v>
      </c>
      <c r="AV401" t="str" cm="1">
        <f t="array" ref="AV401">_xlfn.IFS(
AU401=0,"Recently Promoted",
AU401&lt;=3, "Normal",
TRUE, "Long Time No Promotion")</f>
        <v>Normal</v>
      </c>
      <c r="AW401">
        <v>2</v>
      </c>
      <c r="AX401">
        <f>IF(COUNTIF(L401:$L$1471,L401)&gt;1,1,0)</f>
        <v>0</v>
      </c>
      <c r="BA401">
        <f t="shared" si="53"/>
        <v>0</v>
      </c>
      <c r="BC401">
        <f t="shared" si="54"/>
        <v>0</v>
      </c>
      <c r="BE401">
        <f t="shared" si="48"/>
        <v>0</v>
      </c>
      <c r="BG401">
        <f t="shared" si="49"/>
        <v>0</v>
      </c>
      <c r="BI401">
        <f t="shared" si="50"/>
        <v>0</v>
      </c>
      <c r="BR401" t="str" cm="1">
        <f t="array" ref="BR401">_xlfn.IFS(
A401&lt;=25,"18-25",
A401&lt;=35,"26-35",
A401&lt;=45,"36-45",
A401&lt;=59,"46-59",
TRUE,"60+")</f>
        <v>26-35</v>
      </c>
      <c r="BX401" t="b">
        <f t="shared" si="51"/>
        <v>1</v>
      </c>
      <c r="BY401" t="b">
        <f t="shared" si="52"/>
        <v>1</v>
      </c>
      <c r="BZ401" t="b">
        <f t="shared" si="55"/>
        <v>1</v>
      </c>
      <c r="CA401">
        <f>IF(tblemployee[[#This Row],[Attrition]]="Yes",1,0)</f>
        <v>0</v>
      </c>
      <c r="CB401">
        <f>IF(tblemployee[[#This Row],[OverTime]]="Yes",1,0)</f>
        <v>0</v>
      </c>
    </row>
    <row r="402" spans="1:80" hidden="1">
      <c r="A402">
        <v>39</v>
      </c>
      <c r="B402" t="s">
        <v>43</v>
      </c>
      <c r="C402" t="s">
        <v>44</v>
      </c>
      <c r="D402">
        <v>1218</v>
      </c>
      <c r="E402" t="s">
        <v>45</v>
      </c>
      <c r="F402">
        <v>1</v>
      </c>
      <c r="G402" t="str" cm="1">
        <f t="array" ref="G402">_xlfn.IFS(
F402 &lt;= 10, "Near",
F402 &lt;= 20, "Far",
TRUE, "Very Far")</f>
        <v>Near</v>
      </c>
      <c r="H402">
        <v>1</v>
      </c>
      <c r="I402" t="str">
        <f>_xlfn.XLOOKUP(H402,Lookup!C:C,Lookup!D:D)</f>
        <v>Below College</v>
      </c>
      <c r="J402" t="s">
        <v>38</v>
      </c>
      <c r="K402">
        <v>1</v>
      </c>
      <c r="L402">
        <v>531</v>
      </c>
      <c r="M402">
        <v>2</v>
      </c>
      <c r="N402" t="str">
        <f>_xlfn.XLOOKUP(M402,Lookup!E:E,Lookup!F:F)</f>
        <v>Medium</v>
      </c>
      <c r="O402" t="s">
        <v>46</v>
      </c>
      <c r="P402">
        <v>52</v>
      </c>
      <c r="Q402">
        <v>3</v>
      </c>
      <c r="R402" t="str">
        <f>_xlfn.XLOOKUP(Q402,Lookup!G:G,Lookup!H:H)</f>
        <v>High</v>
      </c>
      <c r="S402">
        <v>5</v>
      </c>
      <c r="T402" s="7" t="str">
        <f>_xlfn.XLOOKUP(S402,Lookup!A:A,Lookup!B:B)</f>
        <v>Director</v>
      </c>
      <c r="U402" t="s">
        <v>56</v>
      </c>
      <c r="V402">
        <v>3</v>
      </c>
      <c r="W402" t="str">
        <f>_xlfn.XLOOKUP(V402,Lookup!I:I,Lookup!J:J)</f>
        <v>High</v>
      </c>
      <c r="X402" t="s">
        <v>52</v>
      </c>
      <c r="Y402">
        <v>19197</v>
      </c>
      <c r="Z402" t="str" cm="1">
        <f t="array" ref="Z402">_xlfn.IFS(Y402&lt;3000,"Low",Y402&lt;7000,"Medium",TRUE,"High")</f>
        <v>High</v>
      </c>
      <c r="AA402">
        <v>8213</v>
      </c>
      <c r="AB402">
        <v>1</v>
      </c>
      <c r="AC402" t="s">
        <v>42</v>
      </c>
      <c r="AD402" t="s">
        <v>35</v>
      </c>
      <c r="AE402">
        <v>14</v>
      </c>
      <c r="AF402">
        <v>3</v>
      </c>
      <c r="AG402" t="str">
        <f>_xlfn.XLOOKUP(AF402,Lookup!K:K,Lookup!L:L)</f>
        <v>Meet Expect</v>
      </c>
      <c r="AH402">
        <v>3</v>
      </c>
      <c r="AI402" t="str">
        <f>LOOKUP(AH402,Lookup!M:M,Lookup!N:N)</f>
        <v>High</v>
      </c>
      <c r="AJ402">
        <v>80</v>
      </c>
      <c r="AK402">
        <v>1</v>
      </c>
      <c r="AL402" t="str">
        <f>_xlfn.XLOOKUP(AK402,Lookup!O:O,Lookup!P:P)</f>
        <v>Basic</v>
      </c>
      <c r="AM402">
        <v>21</v>
      </c>
      <c r="AN402" t="str" cm="1">
        <f t="array" ref="AN402">_xlfn.IFS(
AM402&lt;=5,"0-5",
AM402&lt;=10,"6-10",
AM402&lt;=20,"11-20",
TRUE,"20+")</f>
        <v>20+</v>
      </c>
      <c r="AO402">
        <v>3</v>
      </c>
      <c r="AP402">
        <v>3</v>
      </c>
      <c r="AQ402" t="str">
        <f>_xlfn.XLOOKUP(AP402,Lookup!Q:Q,Lookup!R:R)</f>
        <v>Better</v>
      </c>
      <c r="AR402">
        <v>21</v>
      </c>
      <c r="AS402" t="str" cm="1">
        <f t="array" ref="AS402">_xlfn.IFS(
AR402 &lt;=1,"New Employee",
AR402 &lt;=3, "Early Career",
AR402 &lt;=7, "Experienced",
TRUE, "Veteran")</f>
        <v>Veteran</v>
      </c>
      <c r="AT402">
        <v>8</v>
      </c>
      <c r="AU402">
        <v>1</v>
      </c>
      <c r="AV402" t="str" cm="1">
        <f t="array" ref="AV402">_xlfn.IFS(
AU402=0,"Recently Promoted",
AU402&lt;=3, "Normal",
TRUE, "Long Time No Promotion")</f>
        <v>Normal</v>
      </c>
      <c r="AW402">
        <v>6</v>
      </c>
      <c r="AX402">
        <f>IF(COUNTIF(L402:$L$1471,L402)&gt;1,1,0)</f>
        <v>0</v>
      </c>
      <c r="BA402">
        <f t="shared" si="53"/>
        <v>0</v>
      </c>
      <c r="BC402">
        <f t="shared" si="54"/>
        <v>0</v>
      </c>
      <c r="BE402">
        <f t="shared" si="48"/>
        <v>0</v>
      </c>
      <c r="BG402">
        <f t="shared" si="49"/>
        <v>0</v>
      </c>
      <c r="BI402">
        <f t="shared" si="50"/>
        <v>0</v>
      </c>
      <c r="BR402" t="str" cm="1">
        <f t="array" ref="BR402">_xlfn.IFS(
A402&lt;=25,"18-25",
A402&lt;=35,"26-35",
A402&lt;=45,"36-45",
A402&lt;=59,"46-59",
TRUE,"60+")</f>
        <v>36-45</v>
      </c>
      <c r="BX402" t="b">
        <f t="shared" si="51"/>
        <v>1</v>
      </c>
      <c r="BY402" t="b">
        <f t="shared" si="52"/>
        <v>1</v>
      </c>
      <c r="BZ402" t="b">
        <f t="shared" si="55"/>
        <v>1</v>
      </c>
      <c r="CA402">
        <f>IF(tblemployee[[#This Row],[Attrition]]="Yes",1,0)</f>
        <v>0</v>
      </c>
      <c r="CB402">
        <f>IF(tblemployee[[#This Row],[OverTime]]="Yes",1,0)</f>
        <v>1</v>
      </c>
    </row>
    <row r="403" spans="1:80" hidden="1">
      <c r="A403">
        <v>56</v>
      </c>
      <c r="B403" t="s">
        <v>43</v>
      </c>
      <c r="C403" t="s">
        <v>44</v>
      </c>
      <c r="D403">
        <v>906</v>
      </c>
      <c r="E403" t="s">
        <v>37</v>
      </c>
      <c r="F403">
        <v>6</v>
      </c>
      <c r="G403" t="str" cm="1">
        <f t="array" ref="G403">_xlfn.IFS(
F403 &lt;= 10, "Near",
F403 &lt;= 20, "Far",
TRUE, "Very Far")</f>
        <v>Near</v>
      </c>
      <c r="H403">
        <v>3</v>
      </c>
      <c r="I403" t="str">
        <f>_xlfn.XLOOKUP(H403,Lookup!C:C,Lookup!D:D)</f>
        <v>Bachelor</v>
      </c>
      <c r="J403" t="s">
        <v>38</v>
      </c>
      <c r="K403">
        <v>1</v>
      </c>
      <c r="L403">
        <v>532</v>
      </c>
      <c r="M403">
        <v>3</v>
      </c>
      <c r="N403" t="str">
        <f>_xlfn.XLOOKUP(M403,Lookup!E:E,Lookup!F:F)</f>
        <v>High</v>
      </c>
      <c r="O403" t="s">
        <v>39</v>
      </c>
      <c r="P403">
        <v>86</v>
      </c>
      <c r="Q403">
        <v>4</v>
      </c>
      <c r="R403" t="str">
        <f>_xlfn.XLOOKUP(Q403,Lookup!G:G,Lookup!H:H)</f>
        <v>Very High</v>
      </c>
      <c r="S403">
        <v>4</v>
      </c>
      <c r="T403" s="7" t="str">
        <f>_xlfn.XLOOKUP(S403,Lookup!A:A,Lookup!B:B)</f>
        <v>Manager</v>
      </c>
      <c r="U403" t="s">
        <v>40</v>
      </c>
      <c r="V403">
        <v>1</v>
      </c>
      <c r="W403" t="str">
        <f>_xlfn.XLOOKUP(V403,Lookup!I:I,Lookup!J:J)</f>
        <v>Low</v>
      </c>
      <c r="X403" t="s">
        <v>48</v>
      </c>
      <c r="Y403">
        <v>13212</v>
      </c>
      <c r="Z403" t="str" cm="1">
        <f t="array" ref="Z403">_xlfn.IFS(Y403&lt;3000,"Low",Y403&lt;7000,"Medium",TRUE,"High")</f>
        <v>High</v>
      </c>
      <c r="AA403">
        <v>18256</v>
      </c>
      <c r="AB403">
        <v>9</v>
      </c>
      <c r="AC403" t="s">
        <v>42</v>
      </c>
      <c r="AD403" t="s">
        <v>43</v>
      </c>
      <c r="AE403">
        <v>11</v>
      </c>
      <c r="AF403">
        <v>3</v>
      </c>
      <c r="AG403" t="str">
        <f>_xlfn.XLOOKUP(AF403,Lookup!K:K,Lookup!L:L)</f>
        <v>Meet Expect</v>
      </c>
      <c r="AH403">
        <v>4</v>
      </c>
      <c r="AI403" t="str">
        <f>LOOKUP(AH403,Lookup!M:M,Lookup!N:N)</f>
        <v>Very High</v>
      </c>
      <c r="AJ403">
        <v>80</v>
      </c>
      <c r="AK403">
        <v>3</v>
      </c>
      <c r="AL403" t="str">
        <f>_xlfn.XLOOKUP(AK403,Lookup!O:O,Lookup!P:P)</f>
        <v>High</v>
      </c>
      <c r="AM403">
        <v>36</v>
      </c>
      <c r="AN403" t="str" cm="1">
        <f t="array" ref="AN403">_xlfn.IFS(
AM403&lt;=5,"0-5",
AM403&lt;=10,"6-10",
AM403&lt;=20,"11-20",
TRUE,"20+")</f>
        <v>20+</v>
      </c>
      <c r="AO403">
        <v>0</v>
      </c>
      <c r="AP403">
        <v>2</v>
      </c>
      <c r="AQ403" t="str">
        <f>_xlfn.XLOOKUP(AP403,Lookup!Q:Q,Lookup!R:R)</f>
        <v>Good</v>
      </c>
      <c r="AR403">
        <v>7</v>
      </c>
      <c r="AS403" t="str" cm="1">
        <f t="array" ref="AS403">_xlfn.IFS(
AR403 &lt;=1,"New Employee",
AR403 &lt;=3, "Early Career",
AR403 &lt;=7, "Experienced",
TRUE, "Veteran")</f>
        <v>Experienced</v>
      </c>
      <c r="AT403">
        <v>7</v>
      </c>
      <c r="AU403">
        <v>7</v>
      </c>
      <c r="AV403" t="str" cm="1">
        <f t="array" ref="AV403">_xlfn.IFS(
AU403=0,"Recently Promoted",
AU403&lt;=3, "Normal",
TRUE, "Long Time No Promotion")</f>
        <v>Long Time No Promotion</v>
      </c>
      <c r="AW403">
        <v>7</v>
      </c>
      <c r="AX403">
        <f>IF(COUNTIF(L403:$L$1471,L403)&gt;1,1,0)</f>
        <v>0</v>
      </c>
      <c r="BA403">
        <f t="shared" si="53"/>
        <v>0</v>
      </c>
      <c r="BC403">
        <f t="shared" si="54"/>
        <v>0</v>
      </c>
      <c r="BE403">
        <f t="shared" si="48"/>
        <v>0</v>
      </c>
      <c r="BG403">
        <f t="shared" si="49"/>
        <v>0</v>
      </c>
      <c r="BI403">
        <f t="shared" si="50"/>
        <v>0</v>
      </c>
      <c r="BR403" t="str" cm="1">
        <f t="array" ref="BR403">_xlfn.IFS(
A403&lt;=25,"18-25",
A403&lt;=35,"26-35",
A403&lt;=45,"36-45",
A403&lt;=59,"46-59",
TRUE,"60+")</f>
        <v>46-59</v>
      </c>
      <c r="BX403" t="b">
        <f t="shared" si="51"/>
        <v>1</v>
      </c>
      <c r="BY403" t="b">
        <f t="shared" si="52"/>
        <v>1</v>
      </c>
      <c r="BZ403" t="b">
        <f t="shared" si="55"/>
        <v>1</v>
      </c>
      <c r="CA403">
        <f>IF(tblemployee[[#This Row],[Attrition]]="Yes",1,0)</f>
        <v>0</v>
      </c>
      <c r="CB403">
        <f>IF(tblemployee[[#This Row],[OverTime]]="Yes",1,0)</f>
        <v>0</v>
      </c>
    </row>
    <row r="404" spans="1:80" hidden="1">
      <c r="A404">
        <v>30</v>
      </c>
      <c r="B404" t="s">
        <v>43</v>
      </c>
      <c r="C404" t="s">
        <v>36</v>
      </c>
      <c r="D404">
        <v>1082</v>
      </c>
      <c r="E404" t="s">
        <v>37</v>
      </c>
      <c r="F404">
        <v>12</v>
      </c>
      <c r="G404" t="str" cm="1">
        <f t="array" ref="G404">_xlfn.IFS(
F404 &lt;= 10, "Near",
F404 &lt;= 20, "Far",
TRUE, "Very Far")</f>
        <v>Far</v>
      </c>
      <c r="H404">
        <v>3</v>
      </c>
      <c r="I404" t="str">
        <f>_xlfn.XLOOKUP(H404,Lookup!C:C,Lookup!D:D)</f>
        <v>Bachelor</v>
      </c>
      <c r="J404" t="s">
        <v>60</v>
      </c>
      <c r="K404">
        <v>1</v>
      </c>
      <c r="L404">
        <v>533</v>
      </c>
      <c r="M404">
        <v>2</v>
      </c>
      <c r="N404" t="str">
        <f>_xlfn.XLOOKUP(M404,Lookup!E:E,Lookup!F:F)</f>
        <v>Medium</v>
      </c>
      <c r="O404" t="s">
        <v>39</v>
      </c>
      <c r="P404">
        <v>83</v>
      </c>
      <c r="Q404">
        <v>3</v>
      </c>
      <c r="R404" t="str">
        <f>_xlfn.XLOOKUP(Q404,Lookup!G:G,Lookup!H:H)</f>
        <v>High</v>
      </c>
      <c r="S404">
        <v>2</v>
      </c>
      <c r="T404" s="7" t="str">
        <f>_xlfn.XLOOKUP(S404,Lookup!A:A,Lookup!B:B)</f>
        <v>Junior</v>
      </c>
      <c r="U404" t="s">
        <v>40</v>
      </c>
      <c r="V404">
        <v>3</v>
      </c>
      <c r="W404" t="str">
        <f>_xlfn.XLOOKUP(V404,Lookup!I:I,Lookup!J:J)</f>
        <v>High</v>
      </c>
      <c r="X404" t="s">
        <v>41</v>
      </c>
      <c r="Y404">
        <v>6577</v>
      </c>
      <c r="Z404" t="str" cm="1">
        <f t="array" ref="Z404">_xlfn.IFS(Y404&lt;3000,"Low",Y404&lt;7000,"Medium",TRUE,"High")</f>
        <v>Medium</v>
      </c>
      <c r="AA404">
        <v>19558</v>
      </c>
      <c r="AB404">
        <v>0</v>
      </c>
      <c r="AC404" t="s">
        <v>42</v>
      </c>
      <c r="AD404" t="s">
        <v>43</v>
      </c>
      <c r="AE404">
        <v>11</v>
      </c>
      <c r="AF404">
        <v>3</v>
      </c>
      <c r="AG404" t="str">
        <f>_xlfn.XLOOKUP(AF404,Lookup!K:K,Lookup!L:L)</f>
        <v>Meet Expect</v>
      </c>
      <c r="AH404">
        <v>2</v>
      </c>
      <c r="AI404" t="str">
        <f>LOOKUP(AH404,Lookup!M:M,Lookup!N:N)</f>
        <v>Medium</v>
      </c>
      <c r="AJ404">
        <v>80</v>
      </c>
      <c r="AK404">
        <v>0</v>
      </c>
      <c r="AL404" t="str">
        <f>_xlfn.XLOOKUP(AK404,Lookup!O:O,Lookup!P:P)</f>
        <v>None</v>
      </c>
      <c r="AM404">
        <v>6</v>
      </c>
      <c r="AN404" t="str" cm="1">
        <f t="array" ref="AN404">_xlfn.IFS(
AM404&lt;=5,"0-5",
AM404&lt;=10,"6-10",
AM404&lt;=20,"11-20",
TRUE,"20+")</f>
        <v>6-10</v>
      </c>
      <c r="AO404">
        <v>6</v>
      </c>
      <c r="AP404">
        <v>3</v>
      </c>
      <c r="AQ404" t="str">
        <f>_xlfn.XLOOKUP(AP404,Lookup!Q:Q,Lookup!R:R)</f>
        <v>Better</v>
      </c>
      <c r="AR404">
        <v>5</v>
      </c>
      <c r="AS404" t="str" cm="1">
        <f t="array" ref="AS404">_xlfn.IFS(
AR404 &lt;=1,"New Employee",
AR404 &lt;=3, "Early Career",
AR404 &lt;=7, "Experienced",
TRUE, "Veteran")</f>
        <v>Experienced</v>
      </c>
      <c r="AT404">
        <v>4</v>
      </c>
      <c r="AU404">
        <v>4</v>
      </c>
      <c r="AV404" t="str" cm="1">
        <f t="array" ref="AV404">_xlfn.IFS(
AU404=0,"Recently Promoted",
AU404&lt;=3, "Normal",
TRUE, "Long Time No Promotion")</f>
        <v>Long Time No Promotion</v>
      </c>
      <c r="AW404">
        <v>4</v>
      </c>
      <c r="AX404">
        <f>IF(COUNTIF(L404:$L$1471,L404)&gt;1,1,0)</f>
        <v>0</v>
      </c>
      <c r="BA404">
        <f t="shared" si="53"/>
        <v>0</v>
      </c>
      <c r="BC404">
        <f t="shared" si="54"/>
        <v>0</v>
      </c>
      <c r="BE404">
        <f t="shared" si="48"/>
        <v>0</v>
      </c>
      <c r="BG404">
        <f t="shared" si="49"/>
        <v>0</v>
      </c>
      <c r="BI404">
        <f t="shared" si="50"/>
        <v>0</v>
      </c>
      <c r="BR404" t="str" cm="1">
        <f t="array" ref="BR404">_xlfn.IFS(
A404&lt;=25,"18-25",
A404&lt;=35,"26-35",
A404&lt;=45,"36-45",
A404&lt;=59,"46-59",
TRUE,"60+")</f>
        <v>26-35</v>
      </c>
      <c r="BX404" t="b">
        <f t="shared" si="51"/>
        <v>1</v>
      </c>
      <c r="BY404" t="b">
        <f t="shared" si="52"/>
        <v>1</v>
      </c>
      <c r="BZ404" t="b">
        <f t="shared" si="55"/>
        <v>1</v>
      </c>
      <c r="CA404">
        <f>IF(tblemployee[[#This Row],[Attrition]]="Yes",1,0)</f>
        <v>0</v>
      </c>
      <c r="CB404">
        <f>IF(tblemployee[[#This Row],[OverTime]]="Yes",1,0)</f>
        <v>0</v>
      </c>
    </row>
    <row r="405" spans="1:80" hidden="1">
      <c r="A405">
        <v>41</v>
      </c>
      <c r="B405" t="s">
        <v>43</v>
      </c>
      <c r="C405" t="s">
        <v>36</v>
      </c>
      <c r="D405">
        <v>645</v>
      </c>
      <c r="E405" t="s">
        <v>37</v>
      </c>
      <c r="F405">
        <v>1</v>
      </c>
      <c r="G405" t="str" cm="1">
        <f t="array" ref="G405">_xlfn.IFS(
F405 &lt;= 10, "Near",
F405 &lt;= 20, "Far",
TRUE, "Very Far")</f>
        <v>Near</v>
      </c>
      <c r="H405">
        <v>3</v>
      </c>
      <c r="I405" t="str">
        <f>_xlfn.XLOOKUP(H405,Lookup!C:C,Lookup!D:D)</f>
        <v>Bachelor</v>
      </c>
      <c r="J405" t="s">
        <v>59</v>
      </c>
      <c r="K405">
        <v>1</v>
      </c>
      <c r="L405">
        <v>534</v>
      </c>
      <c r="M405">
        <v>2</v>
      </c>
      <c r="N405" t="str">
        <f>_xlfn.XLOOKUP(M405,Lookup!E:E,Lookup!F:F)</f>
        <v>Medium</v>
      </c>
      <c r="O405" t="s">
        <v>46</v>
      </c>
      <c r="P405">
        <v>49</v>
      </c>
      <c r="Q405">
        <v>4</v>
      </c>
      <c r="R405" t="str">
        <f>_xlfn.XLOOKUP(Q405,Lookup!G:G,Lookup!H:H)</f>
        <v>Very High</v>
      </c>
      <c r="S405">
        <v>3</v>
      </c>
      <c r="T405" s="7" t="str">
        <f>_xlfn.XLOOKUP(S405,Lookup!A:A,Lookup!B:B)</f>
        <v>Senior</v>
      </c>
      <c r="U405" t="s">
        <v>40</v>
      </c>
      <c r="V405">
        <v>1</v>
      </c>
      <c r="W405" t="str">
        <f>_xlfn.XLOOKUP(V405,Lookup!I:I,Lookup!J:J)</f>
        <v>Low</v>
      </c>
      <c r="X405" t="s">
        <v>48</v>
      </c>
      <c r="Y405">
        <v>8392</v>
      </c>
      <c r="Z405" t="str" cm="1">
        <f t="array" ref="Z405">_xlfn.IFS(Y405&lt;3000,"Low",Y405&lt;7000,"Medium",TRUE,"High")</f>
        <v>High</v>
      </c>
      <c r="AA405">
        <v>19566</v>
      </c>
      <c r="AB405">
        <v>1</v>
      </c>
      <c r="AC405" t="s">
        <v>42</v>
      </c>
      <c r="AD405" t="s">
        <v>43</v>
      </c>
      <c r="AE405">
        <v>16</v>
      </c>
      <c r="AF405">
        <v>3</v>
      </c>
      <c r="AG405" t="str">
        <f>_xlfn.XLOOKUP(AF405,Lookup!K:K,Lookup!L:L)</f>
        <v>Meet Expect</v>
      </c>
      <c r="AH405">
        <v>3</v>
      </c>
      <c r="AI405" t="str">
        <f>LOOKUP(AH405,Lookup!M:M,Lookup!N:N)</f>
        <v>High</v>
      </c>
      <c r="AJ405">
        <v>80</v>
      </c>
      <c r="AK405">
        <v>1</v>
      </c>
      <c r="AL405" t="str">
        <f>_xlfn.XLOOKUP(AK405,Lookup!O:O,Lookup!P:P)</f>
        <v>Basic</v>
      </c>
      <c r="AM405">
        <v>10</v>
      </c>
      <c r="AN405" t="str" cm="1">
        <f t="array" ref="AN405">_xlfn.IFS(
AM405&lt;=5,"0-5",
AM405&lt;=10,"6-10",
AM405&lt;=20,"11-20",
TRUE,"20+")</f>
        <v>6-10</v>
      </c>
      <c r="AO405">
        <v>2</v>
      </c>
      <c r="AP405">
        <v>3</v>
      </c>
      <c r="AQ405" t="str">
        <f>_xlfn.XLOOKUP(AP405,Lookup!Q:Q,Lookup!R:R)</f>
        <v>Better</v>
      </c>
      <c r="AR405">
        <v>10</v>
      </c>
      <c r="AS405" t="str" cm="1">
        <f t="array" ref="AS405">_xlfn.IFS(
AR405 &lt;=1,"New Employee",
AR405 &lt;=3, "Early Career",
AR405 &lt;=7, "Experienced",
TRUE, "Veteran")</f>
        <v>Veteran</v>
      </c>
      <c r="AT405">
        <v>7</v>
      </c>
      <c r="AU405">
        <v>0</v>
      </c>
      <c r="AV405" t="str" cm="1">
        <f t="array" ref="AV405">_xlfn.IFS(
AU405=0,"Recently Promoted",
AU405&lt;=3, "Normal",
TRUE, "Long Time No Promotion")</f>
        <v>Recently Promoted</v>
      </c>
      <c r="AW405">
        <v>7</v>
      </c>
      <c r="AX405">
        <f>IF(COUNTIF(L405:$L$1471,L405)&gt;1,1,0)</f>
        <v>0</v>
      </c>
      <c r="BA405">
        <f t="shared" si="53"/>
        <v>0</v>
      </c>
      <c r="BC405">
        <f t="shared" si="54"/>
        <v>0</v>
      </c>
      <c r="BE405">
        <f t="shared" si="48"/>
        <v>0</v>
      </c>
      <c r="BG405">
        <f t="shared" si="49"/>
        <v>0</v>
      </c>
      <c r="BI405">
        <f t="shared" si="50"/>
        <v>0</v>
      </c>
      <c r="BR405" t="str" cm="1">
        <f t="array" ref="BR405">_xlfn.IFS(
A405&lt;=25,"18-25",
A405&lt;=35,"26-35",
A405&lt;=45,"36-45",
A405&lt;=59,"46-59",
TRUE,"60+")</f>
        <v>36-45</v>
      </c>
      <c r="BX405" t="b">
        <f t="shared" si="51"/>
        <v>1</v>
      </c>
      <c r="BY405" t="b">
        <f t="shared" si="52"/>
        <v>1</v>
      </c>
      <c r="BZ405" t="b">
        <f t="shared" si="55"/>
        <v>1</v>
      </c>
      <c r="CA405">
        <f>IF(tblemployee[[#This Row],[Attrition]]="Yes",1,0)</f>
        <v>0</v>
      </c>
      <c r="CB405">
        <f>IF(tblemployee[[#This Row],[OverTime]]="Yes",1,0)</f>
        <v>0</v>
      </c>
    </row>
    <row r="406" spans="1:80" hidden="1">
      <c r="A406">
        <v>28</v>
      </c>
      <c r="B406" t="s">
        <v>43</v>
      </c>
      <c r="C406" t="s">
        <v>36</v>
      </c>
      <c r="D406">
        <v>1300</v>
      </c>
      <c r="E406" t="s">
        <v>45</v>
      </c>
      <c r="F406">
        <v>17</v>
      </c>
      <c r="G406" t="str" cm="1">
        <f t="array" ref="G406">_xlfn.IFS(
F406 &lt;= 10, "Near",
F406 &lt;= 20, "Far",
TRUE, "Very Far")</f>
        <v>Far</v>
      </c>
      <c r="H406">
        <v>2</v>
      </c>
      <c r="I406" t="str">
        <f>_xlfn.XLOOKUP(H406,Lookup!C:C,Lookup!D:D)</f>
        <v>College</v>
      </c>
      <c r="J406" t="s">
        <v>51</v>
      </c>
      <c r="K406">
        <v>1</v>
      </c>
      <c r="L406">
        <v>536</v>
      </c>
      <c r="M406">
        <v>3</v>
      </c>
      <c r="N406" t="str">
        <f>_xlfn.XLOOKUP(M406,Lookup!E:E,Lookup!F:F)</f>
        <v>High</v>
      </c>
      <c r="O406" t="s">
        <v>46</v>
      </c>
      <c r="P406">
        <v>79</v>
      </c>
      <c r="Q406">
        <v>3</v>
      </c>
      <c r="R406" t="str">
        <f>_xlfn.XLOOKUP(Q406,Lookup!G:G,Lookup!H:H)</f>
        <v>High</v>
      </c>
      <c r="S406">
        <v>2</v>
      </c>
      <c r="T406" s="7" t="str">
        <f>_xlfn.XLOOKUP(S406,Lookup!A:A,Lookup!B:B)</f>
        <v>Junior</v>
      </c>
      <c r="U406" t="s">
        <v>50</v>
      </c>
      <c r="V406">
        <v>1</v>
      </c>
      <c r="W406" t="str">
        <f>_xlfn.XLOOKUP(V406,Lookup!I:I,Lookup!J:J)</f>
        <v>Low</v>
      </c>
      <c r="X406" t="s">
        <v>52</v>
      </c>
      <c r="Y406">
        <v>4558</v>
      </c>
      <c r="Z406" t="str" cm="1">
        <f t="array" ref="Z406">_xlfn.IFS(Y406&lt;3000,"Low",Y406&lt;7000,"Medium",TRUE,"High")</f>
        <v>Medium</v>
      </c>
      <c r="AA406">
        <v>13535</v>
      </c>
      <c r="AB406">
        <v>1</v>
      </c>
      <c r="AC406" t="s">
        <v>42</v>
      </c>
      <c r="AD406" t="s">
        <v>43</v>
      </c>
      <c r="AE406">
        <v>12</v>
      </c>
      <c r="AF406">
        <v>3</v>
      </c>
      <c r="AG406" t="str">
        <f>_xlfn.XLOOKUP(AF406,Lookup!K:K,Lookup!L:L)</f>
        <v>Meet Expect</v>
      </c>
      <c r="AH406">
        <v>4</v>
      </c>
      <c r="AI406" t="str">
        <f>LOOKUP(AH406,Lookup!M:M,Lookup!N:N)</f>
        <v>Very High</v>
      </c>
      <c r="AJ406">
        <v>80</v>
      </c>
      <c r="AK406">
        <v>1</v>
      </c>
      <c r="AL406" t="str">
        <f>_xlfn.XLOOKUP(AK406,Lookup!O:O,Lookup!P:P)</f>
        <v>Basic</v>
      </c>
      <c r="AM406">
        <v>10</v>
      </c>
      <c r="AN406" t="str" cm="1">
        <f t="array" ref="AN406">_xlfn.IFS(
AM406&lt;=5,"0-5",
AM406&lt;=10,"6-10",
AM406&lt;=20,"11-20",
TRUE,"20+")</f>
        <v>6-10</v>
      </c>
      <c r="AO406">
        <v>2</v>
      </c>
      <c r="AP406">
        <v>3</v>
      </c>
      <c r="AQ406" t="str">
        <f>_xlfn.XLOOKUP(AP406,Lookup!Q:Q,Lookup!R:R)</f>
        <v>Better</v>
      </c>
      <c r="AR406">
        <v>10</v>
      </c>
      <c r="AS406" t="str" cm="1">
        <f t="array" ref="AS406">_xlfn.IFS(
AR406 &lt;=1,"New Employee",
AR406 &lt;=3, "Early Career",
AR406 &lt;=7, "Experienced",
TRUE, "Veteran")</f>
        <v>Veteran</v>
      </c>
      <c r="AT406">
        <v>0</v>
      </c>
      <c r="AU406">
        <v>1</v>
      </c>
      <c r="AV406" t="str" cm="1">
        <f t="array" ref="AV406">_xlfn.IFS(
AU406=0,"Recently Promoted",
AU406&lt;=3, "Normal",
TRUE, "Long Time No Promotion")</f>
        <v>Normal</v>
      </c>
      <c r="AW406">
        <v>8</v>
      </c>
      <c r="AX406">
        <f>IF(COUNTIF(L406:$L$1471,L406)&gt;1,1,0)</f>
        <v>0</v>
      </c>
      <c r="BA406">
        <f t="shared" si="53"/>
        <v>0</v>
      </c>
      <c r="BC406">
        <f t="shared" si="54"/>
        <v>0</v>
      </c>
      <c r="BE406">
        <f t="shared" si="48"/>
        <v>0</v>
      </c>
      <c r="BG406">
        <f t="shared" si="49"/>
        <v>0</v>
      </c>
      <c r="BI406">
        <f t="shared" si="50"/>
        <v>0</v>
      </c>
      <c r="BR406" t="str" cm="1">
        <f t="array" ref="BR406">_xlfn.IFS(
A406&lt;=25,"18-25",
A406&lt;=35,"26-35",
A406&lt;=45,"36-45",
A406&lt;=59,"46-59",
TRUE,"60+")</f>
        <v>26-35</v>
      </c>
      <c r="BX406" t="b">
        <f t="shared" si="51"/>
        <v>1</v>
      </c>
      <c r="BY406" t="b">
        <f t="shared" si="52"/>
        <v>1</v>
      </c>
      <c r="BZ406" t="b">
        <f t="shared" si="55"/>
        <v>1</v>
      </c>
      <c r="CA406">
        <f>IF(tblemployee[[#This Row],[Attrition]]="Yes",1,0)</f>
        <v>0</v>
      </c>
      <c r="CB406">
        <f>IF(tblemployee[[#This Row],[OverTime]]="Yes",1,0)</f>
        <v>0</v>
      </c>
    </row>
    <row r="407" spans="1:80" hidden="1">
      <c r="A407">
        <v>25</v>
      </c>
      <c r="B407" t="s">
        <v>35</v>
      </c>
      <c r="C407" t="s">
        <v>36</v>
      </c>
      <c r="D407">
        <v>688</v>
      </c>
      <c r="E407" t="s">
        <v>45</v>
      </c>
      <c r="F407">
        <v>3</v>
      </c>
      <c r="G407" t="str" cm="1">
        <f t="array" ref="G407">_xlfn.IFS(
F407 &lt;= 10, "Near",
F407 &lt;= 20, "Far",
TRUE, "Very Far")</f>
        <v>Near</v>
      </c>
      <c r="H407">
        <v>3</v>
      </c>
      <c r="I407" t="str">
        <f>_xlfn.XLOOKUP(H407,Lookup!C:C,Lookup!D:D)</f>
        <v>Bachelor</v>
      </c>
      <c r="J407" t="s">
        <v>51</v>
      </c>
      <c r="K407">
        <v>1</v>
      </c>
      <c r="L407">
        <v>538</v>
      </c>
      <c r="M407">
        <v>1</v>
      </c>
      <c r="N407" t="str">
        <f>_xlfn.XLOOKUP(M407,Lookup!E:E,Lookup!F:F)</f>
        <v>Low</v>
      </c>
      <c r="O407" t="s">
        <v>46</v>
      </c>
      <c r="P407">
        <v>91</v>
      </c>
      <c r="Q407">
        <v>3</v>
      </c>
      <c r="R407" t="str">
        <f>_xlfn.XLOOKUP(Q407,Lookup!G:G,Lookup!H:H)</f>
        <v>High</v>
      </c>
      <c r="S407">
        <v>1</v>
      </c>
      <c r="T407" s="7" t="str">
        <f>_xlfn.XLOOKUP(S407,Lookup!A:A,Lookup!B:B)</f>
        <v>Entry Level</v>
      </c>
      <c r="U407" t="s">
        <v>50</v>
      </c>
      <c r="V407">
        <v>1</v>
      </c>
      <c r="W407" t="str">
        <f>_xlfn.XLOOKUP(V407,Lookup!I:I,Lookup!J:J)</f>
        <v>Low</v>
      </c>
      <c r="X407" t="s">
        <v>48</v>
      </c>
      <c r="Y407">
        <v>4031</v>
      </c>
      <c r="Z407" t="str" cm="1">
        <f t="array" ref="Z407">_xlfn.IFS(Y407&lt;3000,"Low",Y407&lt;7000,"Medium",TRUE,"High")</f>
        <v>Medium</v>
      </c>
      <c r="AA407">
        <v>9396</v>
      </c>
      <c r="AB407">
        <v>5</v>
      </c>
      <c r="AC407" t="s">
        <v>42</v>
      </c>
      <c r="AD407" t="s">
        <v>43</v>
      </c>
      <c r="AE407">
        <v>13</v>
      </c>
      <c r="AF407">
        <v>3</v>
      </c>
      <c r="AG407" t="str">
        <f>_xlfn.XLOOKUP(AF407,Lookup!K:K,Lookup!L:L)</f>
        <v>Meet Expect</v>
      </c>
      <c r="AH407">
        <v>3</v>
      </c>
      <c r="AI407" t="str">
        <f>LOOKUP(AH407,Lookup!M:M,Lookup!N:N)</f>
        <v>High</v>
      </c>
      <c r="AJ407">
        <v>80</v>
      </c>
      <c r="AK407">
        <v>1</v>
      </c>
      <c r="AL407" t="str">
        <f>_xlfn.XLOOKUP(AK407,Lookup!O:O,Lookup!P:P)</f>
        <v>Basic</v>
      </c>
      <c r="AM407">
        <v>6</v>
      </c>
      <c r="AN407" t="str" cm="1">
        <f t="array" ref="AN407">_xlfn.IFS(
AM407&lt;=5,"0-5",
AM407&lt;=10,"6-10",
AM407&lt;=20,"11-20",
TRUE,"20+")</f>
        <v>6-10</v>
      </c>
      <c r="AO407">
        <v>5</v>
      </c>
      <c r="AP407">
        <v>3</v>
      </c>
      <c r="AQ407" t="str">
        <f>_xlfn.XLOOKUP(AP407,Lookup!Q:Q,Lookup!R:R)</f>
        <v>Better</v>
      </c>
      <c r="AR407">
        <v>2</v>
      </c>
      <c r="AS407" t="str" cm="1">
        <f t="array" ref="AS407">_xlfn.IFS(
AR407 &lt;=1,"New Employee",
AR407 &lt;=3, "Early Career",
AR407 &lt;=7, "Experienced",
TRUE, "Veteran")</f>
        <v>Early Career</v>
      </c>
      <c r="AT407">
        <v>2</v>
      </c>
      <c r="AU407">
        <v>0</v>
      </c>
      <c r="AV407" t="str" cm="1">
        <f t="array" ref="AV407">_xlfn.IFS(
AU407=0,"Recently Promoted",
AU407&lt;=3, "Normal",
TRUE, "Long Time No Promotion")</f>
        <v>Recently Promoted</v>
      </c>
      <c r="AW407">
        <v>2</v>
      </c>
      <c r="AX407">
        <f>IF(COUNTIF(L407:$L$1471,L407)&gt;1,1,0)</f>
        <v>0</v>
      </c>
      <c r="BA407">
        <f t="shared" si="53"/>
        <v>0</v>
      </c>
      <c r="BC407">
        <f t="shared" si="54"/>
        <v>0</v>
      </c>
      <c r="BE407">
        <f t="shared" si="48"/>
        <v>0</v>
      </c>
      <c r="BG407">
        <f t="shared" si="49"/>
        <v>0</v>
      </c>
      <c r="BI407">
        <f t="shared" si="50"/>
        <v>0</v>
      </c>
      <c r="BR407" t="str" cm="1">
        <f t="array" ref="BR407">_xlfn.IFS(
A407&lt;=25,"18-25",
A407&lt;=35,"26-35",
A407&lt;=45,"36-45",
A407&lt;=59,"46-59",
TRUE,"60+")</f>
        <v>18-25</v>
      </c>
      <c r="BX407" t="b">
        <f t="shared" si="51"/>
        <v>1</v>
      </c>
      <c r="BY407" t="b">
        <f t="shared" si="52"/>
        <v>1</v>
      </c>
      <c r="BZ407" t="b">
        <f t="shared" si="55"/>
        <v>1</v>
      </c>
      <c r="CA407">
        <f>IF(tblemployee[[#This Row],[Attrition]]="Yes",1,0)</f>
        <v>1</v>
      </c>
      <c r="CB407">
        <f>IF(tblemployee[[#This Row],[OverTime]]="Yes",1,0)</f>
        <v>0</v>
      </c>
    </row>
    <row r="408" spans="1:80" hidden="1">
      <c r="A408">
        <v>52</v>
      </c>
      <c r="B408" t="s">
        <v>43</v>
      </c>
      <c r="C408" t="s">
        <v>36</v>
      </c>
      <c r="D408">
        <v>319</v>
      </c>
      <c r="E408" t="s">
        <v>45</v>
      </c>
      <c r="F408">
        <v>3</v>
      </c>
      <c r="G408" t="str" cm="1">
        <f t="array" ref="G408">_xlfn.IFS(
F408 &lt;= 10, "Near",
F408 &lt;= 20, "Far",
TRUE, "Very Far")</f>
        <v>Near</v>
      </c>
      <c r="H408">
        <v>3</v>
      </c>
      <c r="I408" t="str">
        <f>_xlfn.XLOOKUP(H408,Lookup!C:C,Lookup!D:D)</f>
        <v>Bachelor</v>
      </c>
      <c r="J408" t="s">
        <v>51</v>
      </c>
      <c r="K408">
        <v>1</v>
      </c>
      <c r="L408">
        <v>543</v>
      </c>
      <c r="M408">
        <v>4</v>
      </c>
      <c r="N408" t="str">
        <f>_xlfn.XLOOKUP(M408,Lookup!E:E,Lookup!F:F)</f>
        <v>Very High</v>
      </c>
      <c r="O408" t="s">
        <v>46</v>
      </c>
      <c r="P408">
        <v>39</v>
      </c>
      <c r="Q408">
        <v>2</v>
      </c>
      <c r="R408" t="str">
        <f>_xlfn.XLOOKUP(Q408,Lookup!G:G,Lookup!H:H)</f>
        <v>Medium</v>
      </c>
      <c r="S408">
        <v>3</v>
      </c>
      <c r="T408" s="7" t="str">
        <f>_xlfn.XLOOKUP(S408,Lookup!A:A,Lookup!B:B)</f>
        <v>Senior</v>
      </c>
      <c r="U408" t="s">
        <v>53</v>
      </c>
      <c r="V408">
        <v>3</v>
      </c>
      <c r="W408" t="str">
        <f>_xlfn.XLOOKUP(V408,Lookup!I:I,Lookup!J:J)</f>
        <v>High</v>
      </c>
      <c r="X408" t="s">
        <v>48</v>
      </c>
      <c r="Y408">
        <v>7969</v>
      </c>
      <c r="Z408" t="str" cm="1">
        <f t="array" ref="Z408">_xlfn.IFS(Y408&lt;3000,"Low",Y408&lt;7000,"Medium",TRUE,"High")</f>
        <v>High</v>
      </c>
      <c r="AA408">
        <v>19609</v>
      </c>
      <c r="AB408">
        <v>2</v>
      </c>
      <c r="AC408" t="s">
        <v>42</v>
      </c>
      <c r="AD408" t="s">
        <v>35</v>
      </c>
      <c r="AE408">
        <v>14</v>
      </c>
      <c r="AF408">
        <v>3</v>
      </c>
      <c r="AG408" t="str">
        <f>_xlfn.XLOOKUP(AF408,Lookup!K:K,Lookup!L:L)</f>
        <v>Meet Expect</v>
      </c>
      <c r="AH408">
        <v>3</v>
      </c>
      <c r="AI408" t="str">
        <f>LOOKUP(AH408,Lookup!M:M,Lookup!N:N)</f>
        <v>High</v>
      </c>
      <c r="AJ408">
        <v>80</v>
      </c>
      <c r="AK408">
        <v>0</v>
      </c>
      <c r="AL408" t="str">
        <f>_xlfn.XLOOKUP(AK408,Lookup!O:O,Lookup!P:P)</f>
        <v>None</v>
      </c>
      <c r="AM408">
        <v>28</v>
      </c>
      <c r="AN408" t="str" cm="1">
        <f t="array" ref="AN408">_xlfn.IFS(
AM408&lt;=5,"0-5",
AM408&lt;=10,"6-10",
AM408&lt;=20,"11-20",
TRUE,"20+")</f>
        <v>20+</v>
      </c>
      <c r="AO408">
        <v>4</v>
      </c>
      <c r="AP408">
        <v>3</v>
      </c>
      <c r="AQ408" t="str">
        <f>_xlfn.XLOOKUP(AP408,Lookup!Q:Q,Lookup!R:R)</f>
        <v>Better</v>
      </c>
      <c r="AR408">
        <v>5</v>
      </c>
      <c r="AS408" t="str" cm="1">
        <f t="array" ref="AS408">_xlfn.IFS(
AR408 &lt;=1,"New Employee",
AR408 &lt;=3, "Early Career",
AR408 &lt;=7, "Experienced",
TRUE, "Veteran")</f>
        <v>Experienced</v>
      </c>
      <c r="AT408">
        <v>4</v>
      </c>
      <c r="AU408">
        <v>0</v>
      </c>
      <c r="AV408" t="str" cm="1">
        <f t="array" ref="AV408">_xlfn.IFS(
AU408=0,"Recently Promoted",
AU408&lt;=3, "Normal",
TRUE, "Long Time No Promotion")</f>
        <v>Recently Promoted</v>
      </c>
      <c r="AW408">
        <v>4</v>
      </c>
      <c r="AX408">
        <f>IF(COUNTIF(L408:$L$1471,L408)&gt;1,1,0)</f>
        <v>0</v>
      </c>
      <c r="BA408">
        <f t="shared" si="53"/>
        <v>0</v>
      </c>
      <c r="BC408">
        <f t="shared" si="54"/>
        <v>0</v>
      </c>
      <c r="BE408">
        <f t="shared" si="48"/>
        <v>0</v>
      </c>
      <c r="BG408">
        <f t="shared" si="49"/>
        <v>0</v>
      </c>
      <c r="BI408">
        <f t="shared" si="50"/>
        <v>0</v>
      </c>
      <c r="BR408" t="str" cm="1">
        <f t="array" ref="BR408">_xlfn.IFS(
A408&lt;=25,"18-25",
A408&lt;=35,"26-35",
A408&lt;=45,"36-45",
A408&lt;=59,"46-59",
TRUE,"60+")</f>
        <v>46-59</v>
      </c>
      <c r="BX408" t="b">
        <f t="shared" si="51"/>
        <v>1</v>
      </c>
      <c r="BY408" t="b">
        <f t="shared" si="52"/>
        <v>1</v>
      </c>
      <c r="BZ408" t="b">
        <f t="shared" si="55"/>
        <v>1</v>
      </c>
      <c r="CA408">
        <f>IF(tblemployee[[#This Row],[Attrition]]="Yes",1,0)</f>
        <v>0</v>
      </c>
      <c r="CB408">
        <f>IF(tblemployee[[#This Row],[OverTime]]="Yes",1,0)</f>
        <v>1</v>
      </c>
    </row>
    <row r="409" spans="1:80" hidden="1">
      <c r="A409">
        <v>45</v>
      </c>
      <c r="B409" t="s">
        <v>43</v>
      </c>
      <c r="C409" t="s">
        <v>36</v>
      </c>
      <c r="D409">
        <v>192</v>
      </c>
      <c r="E409" t="s">
        <v>45</v>
      </c>
      <c r="F409">
        <v>10</v>
      </c>
      <c r="G409" t="str" cm="1">
        <f t="array" ref="G409">_xlfn.IFS(
F409 &lt;= 10, "Near",
F409 &lt;= 20, "Far",
TRUE, "Very Far")</f>
        <v>Near</v>
      </c>
      <c r="H409">
        <v>2</v>
      </c>
      <c r="I409" t="str">
        <f>_xlfn.XLOOKUP(H409,Lookup!C:C,Lookup!D:D)</f>
        <v>College</v>
      </c>
      <c r="J409" t="s">
        <v>38</v>
      </c>
      <c r="K409">
        <v>1</v>
      </c>
      <c r="L409">
        <v>544</v>
      </c>
      <c r="M409">
        <v>1</v>
      </c>
      <c r="N409" t="str">
        <f>_xlfn.XLOOKUP(M409,Lookup!E:E,Lookup!F:F)</f>
        <v>Low</v>
      </c>
      <c r="O409" t="s">
        <v>46</v>
      </c>
      <c r="P409">
        <v>69</v>
      </c>
      <c r="Q409">
        <v>3</v>
      </c>
      <c r="R409" t="str">
        <f>_xlfn.XLOOKUP(Q409,Lookup!G:G,Lookup!H:H)</f>
        <v>High</v>
      </c>
      <c r="S409">
        <v>1</v>
      </c>
      <c r="T409" s="7" t="str">
        <f>_xlfn.XLOOKUP(S409,Lookup!A:A,Lookup!B:B)</f>
        <v>Entry Level</v>
      </c>
      <c r="U409" t="s">
        <v>47</v>
      </c>
      <c r="V409">
        <v>4</v>
      </c>
      <c r="W409" t="str">
        <f>_xlfn.XLOOKUP(V409,Lookup!I:I,Lookup!J:J)</f>
        <v>Very High</v>
      </c>
      <c r="X409" t="s">
        <v>48</v>
      </c>
      <c r="Y409">
        <v>2654</v>
      </c>
      <c r="Z409" t="str" cm="1">
        <f t="array" ref="Z409">_xlfn.IFS(Y409&lt;3000,"Low",Y409&lt;7000,"Medium",TRUE,"High")</f>
        <v>Low</v>
      </c>
      <c r="AA409">
        <v>9655</v>
      </c>
      <c r="AB409">
        <v>3</v>
      </c>
      <c r="AC409" t="s">
        <v>42</v>
      </c>
      <c r="AD409" t="s">
        <v>43</v>
      </c>
      <c r="AE409">
        <v>21</v>
      </c>
      <c r="AF409">
        <v>4</v>
      </c>
      <c r="AG409" t="str">
        <f>_xlfn.XLOOKUP(AF409,Lookup!K:K,Lookup!L:L)</f>
        <v>Exceed Expect</v>
      </c>
      <c r="AH409">
        <v>4</v>
      </c>
      <c r="AI409" t="str">
        <f>LOOKUP(AH409,Lookup!M:M,Lookup!N:N)</f>
        <v>Very High</v>
      </c>
      <c r="AJ409">
        <v>80</v>
      </c>
      <c r="AK409">
        <v>2</v>
      </c>
      <c r="AL409" t="str">
        <f>_xlfn.XLOOKUP(AK409,Lookup!O:O,Lookup!P:P)</f>
        <v>Medium</v>
      </c>
      <c r="AM409">
        <v>8</v>
      </c>
      <c r="AN409" t="str" cm="1">
        <f t="array" ref="AN409">_xlfn.IFS(
AM409&lt;=5,"0-5",
AM409&lt;=10,"6-10",
AM409&lt;=20,"11-20",
TRUE,"20+")</f>
        <v>6-10</v>
      </c>
      <c r="AO409">
        <v>3</v>
      </c>
      <c r="AP409">
        <v>2</v>
      </c>
      <c r="AQ409" t="str">
        <f>_xlfn.XLOOKUP(AP409,Lookup!Q:Q,Lookup!R:R)</f>
        <v>Good</v>
      </c>
      <c r="AR409">
        <v>2</v>
      </c>
      <c r="AS409" t="str" cm="1">
        <f t="array" ref="AS409">_xlfn.IFS(
AR409 &lt;=1,"New Employee",
AR409 &lt;=3, "Early Career",
AR409 &lt;=7, "Experienced",
TRUE, "Veteran")</f>
        <v>Early Career</v>
      </c>
      <c r="AT409">
        <v>2</v>
      </c>
      <c r="AU409">
        <v>0</v>
      </c>
      <c r="AV409" t="str" cm="1">
        <f t="array" ref="AV409">_xlfn.IFS(
AU409=0,"Recently Promoted",
AU409&lt;=3, "Normal",
TRUE, "Long Time No Promotion")</f>
        <v>Recently Promoted</v>
      </c>
      <c r="AW409">
        <v>2</v>
      </c>
      <c r="AX409">
        <f>IF(COUNTIF(L409:$L$1471,L409)&gt;1,1,0)</f>
        <v>0</v>
      </c>
      <c r="BA409">
        <f t="shared" si="53"/>
        <v>0</v>
      </c>
      <c r="BC409">
        <f t="shared" si="54"/>
        <v>0</v>
      </c>
      <c r="BE409">
        <f t="shared" si="48"/>
        <v>0</v>
      </c>
      <c r="BG409">
        <f t="shared" si="49"/>
        <v>0</v>
      </c>
      <c r="BI409">
        <f t="shared" si="50"/>
        <v>0</v>
      </c>
      <c r="BR409" t="str" cm="1">
        <f t="array" ref="BR409">_xlfn.IFS(
A409&lt;=25,"18-25",
A409&lt;=35,"26-35",
A409&lt;=45,"36-45",
A409&lt;=59,"46-59",
TRUE,"60+")</f>
        <v>36-45</v>
      </c>
      <c r="BX409" t="b">
        <f t="shared" si="51"/>
        <v>1</v>
      </c>
      <c r="BY409" t="b">
        <f t="shared" si="52"/>
        <v>1</v>
      </c>
      <c r="BZ409" t="b">
        <f t="shared" si="55"/>
        <v>1</v>
      </c>
      <c r="CA409">
        <f>IF(tblemployee[[#This Row],[Attrition]]="Yes",1,0)</f>
        <v>0</v>
      </c>
      <c r="CB409">
        <f>IF(tblemployee[[#This Row],[OverTime]]="Yes",1,0)</f>
        <v>0</v>
      </c>
    </row>
    <row r="410" spans="1:80" hidden="1">
      <c r="A410">
        <v>52</v>
      </c>
      <c r="B410" t="s">
        <v>43</v>
      </c>
      <c r="C410" t="s">
        <v>36</v>
      </c>
      <c r="D410">
        <v>1490</v>
      </c>
      <c r="E410" t="s">
        <v>45</v>
      </c>
      <c r="F410">
        <v>4</v>
      </c>
      <c r="G410" t="str" cm="1">
        <f t="array" ref="G410">_xlfn.IFS(
F410 &lt;= 10, "Near",
F410 &lt;= 20, "Far",
TRUE, "Very Far")</f>
        <v>Near</v>
      </c>
      <c r="H410">
        <v>2</v>
      </c>
      <c r="I410" t="str">
        <f>_xlfn.XLOOKUP(H410,Lookup!C:C,Lookup!D:D)</f>
        <v>College</v>
      </c>
      <c r="J410" t="s">
        <v>38</v>
      </c>
      <c r="K410">
        <v>1</v>
      </c>
      <c r="L410">
        <v>546</v>
      </c>
      <c r="M410">
        <v>4</v>
      </c>
      <c r="N410" t="str">
        <f>_xlfn.XLOOKUP(M410,Lookup!E:E,Lookup!F:F)</f>
        <v>Very High</v>
      </c>
      <c r="O410" t="s">
        <v>39</v>
      </c>
      <c r="P410">
        <v>30</v>
      </c>
      <c r="Q410">
        <v>3</v>
      </c>
      <c r="R410" t="str">
        <f>_xlfn.XLOOKUP(Q410,Lookup!G:G,Lookup!H:H)</f>
        <v>High</v>
      </c>
      <c r="S410">
        <v>4</v>
      </c>
      <c r="T410" s="7" t="str">
        <f>_xlfn.XLOOKUP(S410,Lookup!A:A,Lookup!B:B)</f>
        <v>Manager</v>
      </c>
      <c r="U410" t="s">
        <v>56</v>
      </c>
      <c r="V410">
        <v>4</v>
      </c>
      <c r="W410" t="str">
        <f>_xlfn.XLOOKUP(V410,Lookup!I:I,Lookup!J:J)</f>
        <v>Very High</v>
      </c>
      <c r="X410" t="s">
        <v>48</v>
      </c>
      <c r="Y410">
        <v>16555</v>
      </c>
      <c r="Z410" t="str" cm="1">
        <f t="array" ref="Z410">_xlfn.IFS(Y410&lt;3000,"Low",Y410&lt;7000,"Medium",TRUE,"High")</f>
        <v>High</v>
      </c>
      <c r="AA410">
        <v>10310</v>
      </c>
      <c r="AB410">
        <v>2</v>
      </c>
      <c r="AC410" t="s">
        <v>42</v>
      </c>
      <c r="AD410" t="s">
        <v>43</v>
      </c>
      <c r="AE410">
        <v>13</v>
      </c>
      <c r="AF410">
        <v>3</v>
      </c>
      <c r="AG410" t="str">
        <f>_xlfn.XLOOKUP(AF410,Lookup!K:K,Lookup!L:L)</f>
        <v>Meet Expect</v>
      </c>
      <c r="AH410">
        <v>4</v>
      </c>
      <c r="AI410" t="str">
        <f>LOOKUP(AH410,Lookup!M:M,Lookup!N:N)</f>
        <v>Very High</v>
      </c>
      <c r="AJ410">
        <v>80</v>
      </c>
      <c r="AK410">
        <v>0</v>
      </c>
      <c r="AL410" t="str">
        <f>_xlfn.XLOOKUP(AK410,Lookup!O:O,Lookup!P:P)</f>
        <v>None</v>
      </c>
      <c r="AM410">
        <v>31</v>
      </c>
      <c r="AN410" t="str" cm="1">
        <f t="array" ref="AN410">_xlfn.IFS(
AM410&lt;=5,"0-5",
AM410&lt;=10,"6-10",
AM410&lt;=20,"11-20",
TRUE,"20+")</f>
        <v>20+</v>
      </c>
      <c r="AO410">
        <v>2</v>
      </c>
      <c r="AP410">
        <v>1</v>
      </c>
      <c r="AQ410" t="str">
        <f>_xlfn.XLOOKUP(AP410,Lookup!Q:Q,Lookup!R:R)</f>
        <v>Bad</v>
      </c>
      <c r="AR410">
        <v>5</v>
      </c>
      <c r="AS410" t="str" cm="1">
        <f t="array" ref="AS410">_xlfn.IFS(
AR410 &lt;=1,"New Employee",
AR410 &lt;=3, "Early Career",
AR410 &lt;=7, "Experienced",
TRUE, "Veteran")</f>
        <v>Experienced</v>
      </c>
      <c r="AT410">
        <v>2</v>
      </c>
      <c r="AU410">
        <v>1</v>
      </c>
      <c r="AV410" t="str" cm="1">
        <f t="array" ref="AV410">_xlfn.IFS(
AU410=0,"Recently Promoted",
AU410&lt;=3, "Normal",
TRUE, "Long Time No Promotion")</f>
        <v>Normal</v>
      </c>
      <c r="AW410">
        <v>4</v>
      </c>
      <c r="AX410">
        <f>IF(COUNTIF(L410:$L$1471,L410)&gt;1,1,0)</f>
        <v>0</v>
      </c>
      <c r="BA410">
        <f t="shared" si="53"/>
        <v>0</v>
      </c>
      <c r="BC410">
        <f t="shared" si="54"/>
        <v>0</v>
      </c>
      <c r="BE410">
        <f t="shared" si="48"/>
        <v>0</v>
      </c>
      <c r="BG410">
        <f t="shared" si="49"/>
        <v>0</v>
      </c>
      <c r="BI410">
        <f t="shared" si="50"/>
        <v>0</v>
      </c>
      <c r="BR410" t="str" cm="1">
        <f t="array" ref="BR410">_xlfn.IFS(
A410&lt;=25,"18-25",
A410&lt;=35,"26-35",
A410&lt;=45,"36-45",
A410&lt;=59,"46-59",
TRUE,"60+")</f>
        <v>46-59</v>
      </c>
      <c r="BX410" t="b">
        <f t="shared" si="51"/>
        <v>1</v>
      </c>
      <c r="BY410" t="b">
        <f t="shared" si="52"/>
        <v>1</v>
      </c>
      <c r="BZ410" t="b">
        <f t="shared" si="55"/>
        <v>1</v>
      </c>
      <c r="CA410">
        <f>IF(tblemployee[[#This Row],[Attrition]]="Yes",1,0)</f>
        <v>0</v>
      </c>
      <c r="CB410">
        <f>IF(tblemployee[[#This Row],[OverTime]]="Yes",1,0)</f>
        <v>0</v>
      </c>
    </row>
    <row r="411" spans="1:80" hidden="1">
      <c r="A411">
        <v>42</v>
      </c>
      <c r="B411" t="s">
        <v>43</v>
      </c>
      <c r="C411" t="s">
        <v>44</v>
      </c>
      <c r="D411">
        <v>532</v>
      </c>
      <c r="E411" t="s">
        <v>45</v>
      </c>
      <c r="F411">
        <v>29</v>
      </c>
      <c r="G411" t="str" cm="1">
        <f t="array" ref="G411">_xlfn.IFS(
F411 &lt;= 10, "Near",
F411 &lt;= 20, "Far",
TRUE, "Very Far")</f>
        <v>Very Far</v>
      </c>
      <c r="H411">
        <v>2</v>
      </c>
      <c r="I411" t="str">
        <f>_xlfn.XLOOKUP(H411,Lookup!C:C,Lookup!D:D)</f>
        <v>College</v>
      </c>
      <c r="J411" t="s">
        <v>38</v>
      </c>
      <c r="K411">
        <v>1</v>
      </c>
      <c r="L411">
        <v>547</v>
      </c>
      <c r="M411">
        <v>1</v>
      </c>
      <c r="N411" t="str">
        <f>_xlfn.XLOOKUP(M411,Lookup!E:E,Lookup!F:F)</f>
        <v>Low</v>
      </c>
      <c r="O411" t="s">
        <v>39</v>
      </c>
      <c r="P411">
        <v>92</v>
      </c>
      <c r="Q411">
        <v>3</v>
      </c>
      <c r="R411" t="str">
        <f>_xlfn.XLOOKUP(Q411,Lookup!G:G,Lookup!H:H)</f>
        <v>High</v>
      </c>
      <c r="S411">
        <v>2</v>
      </c>
      <c r="T411" s="7" t="str">
        <f>_xlfn.XLOOKUP(S411,Lookup!A:A,Lookup!B:B)</f>
        <v>Junior</v>
      </c>
      <c r="U411" t="s">
        <v>47</v>
      </c>
      <c r="V411">
        <v>3</v>
      </c>
      <c r="W411" t="str">
        <f>_xlfn.XLOOKUP(V411,Lookup!I:I,Lookup!J:J)</f>
        <v>High</v>
      </c>
      <c r="X411" t="s">
        <v>52</v>
      </c>
      <c r="Y411">
        <v>4556</v>
      </c>
      <c r="Z411" t="str" cm="1">
        <f t="array" ref="Z411">_xlfn.IFS(Y411&lt;3000,"Low",Y411&lt;7000,"Medium",TRUE,"High")</f>
        <v>Medium</v>
      </c>
      <c r="AA411">
        <v>12932</v>
      </c>
      <c r="AB411">
        <v>2</v>
      </c>
      <c r="AC411" t="s">
        <v>42</v>
      </c>
      <c r="AD411" t="s">
        <v>43</v>
      </c>
      <c r="AE411">
        <v>11</v>
      </c>
      <c r="AF411">
        <v>3</v>
      </c>
      <c r="AG411" t="str">
        <f>_xlfn.XLOOKUP(AF411,Lookup!K:K,Lookup!L:L)</f>
        <v>Meet Expect</v>
      </c>
      <c r="AH411">
        <v>2</v>
      </c>
      <c r="AI411" t="str">
        <f>LOOKUP(AH411,Lookup!M:M,Lookup!N:N)</f>
        <v>Medium</v>
      </c>
      <c r="AJ411">
        <v>80</v>
      </c>
      <c r="AK411">
        <v>1</v>
      </c>
      <c r="AL411" t="str">
        <f>_xlfn.XLOOKUP(AK411,Lookup!O:O,Lookup!P:P)</f>
        <v>Basic</v>
      </c>
      <c r="AM411">
        <v>19</v>
      </c>
      <c r="AN411" t="str" cm="1">
        <f t="array" ref="AN411">_xlfn.IFS(
AM411&lt;=5,"0-5",
AM411&lt;=10,"6-10",
AM411&lt;=20,"11-20",
TRUE,"20+")</f>
        <v>11-20</v>
      </c>
      <c r="AO411">
        <v>3</v>
      </c>
      <c r="AP411">
        <v>3</v>
      </c>
      <c r="AQ411" t="str">
        <f>_xlfn.XLOOKUP(AP411,Lookup!Q:Q,Lookup!R:R)</f>
        <v>Better</v>
      </c>
      <c r="AR411">
        <v>5</v>
      </c>
      <c r="AS411" t="str" cm="1">
        <f t="array" ref="AS411">_xlfn.IFS(
AR411 &lt;=1,"New Employee",
AR411 &lt;=3, "Early Career",
AR411 &lt;=7, "Experienced",
TRUE, "Veteran")</f>
        <v>Experienced</v>
      </c>
      <c r="AT411">
        <v>4</v>
      </c>
      <c r="AU411">
        <v>0</v>
      </c>
      <c r="AV411" t="str" cm="1">
        <f t="array" ref="AV411">_xlfn.IFS(
AU411=0,"Recently Promoted",
AU411&lt;=3, "Normal",
TRUE, "Long Time No Promotion")</f>
        <v>Recently Promoted</v>
      </c>
      <c r="AW411">
        <v>2</v>
      </c>
      <c r="AX411">
        <f>IF(COUNTIF(L411:$L$1471,L411)&gt;1,1,0)</f>
        <v>0</v>
      </c>
      <c r="BA411">
        <f t="shared" si="53"/>
        <v>0</v>
      </c>
      <c r="BC411">
        <f t="shared" si="54"/>
        <v>0</v>
      </c>
      <c r="BE411">
        <f t="shared" si="48"/>
        <v>0</v>
      </c>
      <c r="BG411">
        <f t="shared" si="49"/>
        <v>0</v>
      </c>
      <c r="BI411">
        <f t="shared" si="50"/>
        <v>0</v>
      </c>
      <c r="BR411" t="str" cm="1">
        <f t="array" ref="BR411">_xlfn.IFS(
A411&lt;=25,"18-25",
A411&lt;=35,"26-35",
A411&lt;=45,"36-45",
A411&lt;=59,"46-59",
TRUE,"60+")</f>
        <v>36-45</v>
      </c>
      <c r="BX411" t="b">
        <f t="shared" si="51"/>
        <v>1</v>
      </c>
      <c r="BY411" t="b">
        <f t="shared" si="52"/>
        <v>1</v>
      </c>
      <c r="BZ411" t="b">
        <f t="shared" si="55"/>
        <v>1</v>
      </c>
      <c r="CA411">
        <f>IF(tblemployee[[#This Row],[Attrition]]="Yes",1,0)</f>
        <v>0</v>
      </c>
      <c r="CB411">
        <f>IF(tblemployee[[#This Row],[OverTime]]="Yes",1,0)</f>
        <v>0</v>
      </c>
    </row>
    <row r="412" spans="1:80" hidden="1">
      <c r="A412">
        <v>30</v>
      </c>
      <c r="B412" t="s">
        <v>43</v>
      </c>
      <c r="C412" t="s">
        <v>36</v>
      </c>
      <c r="D412">
        <v>317</v>
      </c>
      <c r="E412" t="s">
        <v>45</v>
      </c>
      <c r="F412">
        <v>2</v>
      </c>
      <c r="G412" t="str" cm="1">
        <f t="array" ref="G412">_xlfn.IFS(
F412 &lt;= 10, "Near",
F412 &lt;= 20, "Far",
TRUE, "Very Far")</f>
        <v>Near</v>
      </c>
      <c r="H412">
        <v>3</v>
      </c>
      <c r="I412" t="str">
        <f>_xlfn.XLOOKUP(H412,Lookup!C:C,Lookup!D:D)</f>
        <v>Bachelor</v>
      </c>
      <c r="J412" t="s">
        <v>38</v>
      </c>
      <c r="K412">
        <v>1</v>
      </c>
      <c r="L412">
        <v>548</v>
      </c>
      <c r="M412">
        <v>3</v>
      </c>
      <c r="N412" t="str">
        <f>_xlfn.XLOOKUP(M412,Lookup!E:E,Lookup!F:F)</f>
        <v>High</v>
      </c>
      <c r="O412" t="s">
        <v>39</v>
      </c>
      <c r="P412">
        <v>43</v>
      </c>
      <c r="Q412">
        <v>1</v>
      </c>
      <c r="R412" t="str">
        <f>_xlfn.XLOOKUP(Q412,Lookup!G:G,Lookup!H:H)</f>
        <v>Low</v>
      </c>
      <c r="S412">
        <v>2</v>
      </c>
      <c r="T412" s="7" t="str">
        <f>_xlfn.XLOOKUP(S412,Lookup!A:A,Lookup!B:B)</f>
        <v>Junior</v>
      </c>
      <c r="U412" t="s">
        <v>53</v>
      </c>
      <c r="V412">
        <v>4</v>
      </c>
      <c r="W412" t="str">
        <f>_xlfn.XLOOKUP(V412,Lookup!I:I,Lookup!J:J)</f>
        <v>Very High</v>
      </c>
      <c r="X412" t="s">
        <v>41</v>
      </c>
      <c r="Y412">
        <v>6091</v>
      </c>
      <c r="Z412" t="str" cm="1">
        <f t="array" ref="Z412">_xlfn.IFS(Y412&lt;3000,"Low",Y412&lt;7000,"Medium",TRUE,"High")</f>
        <v>Medium</v>
      </c>
      <c r="AA412">
        <v>24793</v>
      </c>
      <c r="AB412">
        <v>2</v>
      </c>
      <c r="AC412" t="s">
        <v>42</v>
      </c>
      <c r="AD412" t="s">
        <v>43</v>
      </c>
      <c r="AE412">
        <v>20</v>
      </c>
      <c r="AF412">
        <v>4</v>
      </c>
      <c r="AG412" t="str">
        <f>_xlfn.XLOOKUP(AF412,Lookup!K:K,Lookup!L:L)</f>
        <v>Exceed Expect</v>
      </c>
      <c r="AH412">
        <v>3</v>
      </c>
      <c r="AI412" t="str">
        <f>LOOKUP(AH412,Lookup!M:M,Lookup!N:N)</f>
        <v>High</v>
      </c>
      <c r="AJ412">
        <v>80</v>
      </c>
      <c r="AK412">
        <v>0</v>
      </c>
      <c r="AL412" t="str">
        <f>_xlfn.XLOOKUP(AK412,Lookup!O:O,Lookup!P:P)</f>
        <v>None</v>
      </c>
      <c r="AM412">
        <v>11</v>
      </c>
      <c r="AN412" t="str" cm="1">
        <f t="array" ref="AN412">_xlfn.IFS(
AM412&lt;=5,"0-5",
AM412&lt;=10,"6-10",
AM412&lt;=20,"11-20",
TRUE,"20+")</f>
        <v>11-20</v>
      </c>
      <c r="AO412">
        <v>2</v>
      </c>
      <c r="AP412">
        <v>3</v>
      </c>
      <c r="AQ412" t="str">
        <f>_xlfn.XLOOKUP(AP412,Lookup!Q:Q,Lookup!R:R)</f>
        <v>Better</v>
      </c>
      <c r="AR412">
        <v>5</v>
      </c>
      <c r="AS412" t="str" cm="1">
        <f t="array" ref="AS412">_xlfn.IFS(
AR412 &lt;=1,"New Employee",
AR412 &lt;=3, "Early Career",
AR412 &lt;=7, "Experienced",
TRUE, "Veteran")</f>
        <v>Experienced</v>
      </c>
      <c r="AT412">
        <v>4</v>
      </c>
      <c r="AU412">
        <v>0</v>
      </c>
      <c r="AV412" t="str" cm="1">
        <f t="array" ref="AV412">_xlfn.IFS(
AU412=0,"Recently Promoted",
AU412&lt;=3, "Normal",
TRUE, "Long Time No Promotion")</f>
        <v>Recently Promoted</v>
      </c>
      <c r="AW412">
        <v>2</v>
      </c>
      <c r="AX412">
        <f>IF(COUNTIF(L412:$L$1471,L412)&gt;1,1,0)</f>
        <v>0</v>
      </c>
      <c r="BA412">
        <f t="shared" si="53"/>
        <v>0</v>
      </c>
      <c r="BC412">
        <f t="shared" si="54"/>
        <v>0</v>
      </c>
      <c r="BE412">
        <f t="shared" si="48"/>
        <v>0</v>
      </c>
      <c r="BG412">
        <f t="shared" si="49"/>
        <v>0</v>
      </c>
      <c r="BI412">
        <f t="shared" si="50"/>
        <v>0</v>
      </c>
      <c r="BR412" t="str" cm="1">
        <f t="array" ref="BR412">_xlfn.IFS(
A412&lt;=25,"18-25",
A412&lt;=35,"26-35",
A412&lt;=45,"36-45",
A412&lt;=59,"46-59",
TRUE,"60+")</f>
        <v>26-35</v>
      </c>
      <c r="BX412" t="b">
        <f t="shared" si="51"/>
        <v>1</v>
      </c>
      <c r="BY412" t="b">
        <f t="shared" si="52"/>
        <v>1</v>
      </c>
      <c r="BZ412" t="b">
        <f t="shared" si="55"/>
        <v>1</v>
      </c>
      <c r="CA412">
        <f>IF(tblemployee[[#This Row],[Attrition]]="Yes",1,0)</f>
        <v>0</v>
      </c>
      <c r="CB412">
        <f>IF(tblemployee[[#This Row],[OverTime]]="Yes",1,0)</f>
        <v>0</v>
      </c>
    </row>
    <row r="413" spans="1:80" hidden="1">
      <c r="A413">
        <v>60</v>
      </c>
      <c r="B413" t="s">
        <v>43</v>
      </c>
      <c r="C413" t="s">
        <v>36</v>
      </c>
      <c r="D413">
        <v>422</v>
      </c>
      <c r="E413" t="s">
        <v>45</v>
      </c>
      <c r="F413">
        <v>7</v>
      </c>
      <c r="G413" t="str" cm="1">
        <f t="array" ref="G413">_xlfn.IFS(
F413 &lt;= 10, "Near",
F413 &lt;= 20, "Far",
TRUE, "Very Far")</f>
        <v>Near</v>
      </c>
      <c r="H413">
        <v>3</v>
      </c>
      <c r="I413" t="str">
        <f>_xlfn.XLOOKUP(H413,Lookup!C:C,Lookup!D:D)</f>
        <v>Bachelor</v>
      </c>
      <c r="J413" t="s">
        <v>38</v>
      </c>
      <c r="K413">
        <v>1</v>
      </c>
      <c r="L413">
        <v>549</v>
      </c>
      <c r="M413">
        <v>1</v>
      </c>
      <c r="N413" t="str">
        <f>_xlfn.XLOOKUP(M413,Lookup!E:E,Lookup!F:F)</f>
        <v>Low</v>
      </c>
      <c r="O413" t="s">
        <v>39</v>
      </c>
      <c r="P413">
        <v>41</v>
      </c>
      <c r="Q413">
        <v>3</v>
      </c>
      <c r="R413" t="str">
        <f>_xlfn.XLOOKUP(Q413,Lookup!G:G,Lookup!H:H)</f>
        <v>High</v>
      </c>
      <c r="S413">
        <v>5</v>
      </c>
      <c r="T413" s="7" t="str">
        <f>_xlfn.XLOOKUP(S413,Lookup!A:A,Lookup!B:B)</f>
        <v>Director</v>
      </c>
      <c r="U413" t="s">
        <v>56</v>
      </c>
      <c r="V413">
        <v>1</v>
      </c>
      <c r="W413" t="str">
        <f>_xlfn.XLOOKUP(V413,Lookup!I:I,Lookup!J:J)</f>
        <v>Low</v>
      </c>
      <c r="X413" t="s">
        <v>48</v>
      </c>
      <c r="Y413">
        <v>19566</v>
      </c>
      <c r="Z413" t="str" cm="1">
        <f t="array" ref="Z413">_xlfn.IFS(Y413&lt;3000,"Low",Y413&lt;7000,"Medium",TRUE,"High")</f>
        <v>High</v>
      </c>
      <c r="AA413">
        <v>3854</v>
      </c>
      <c r="AB413">
        <v>5</v>
      </c>
      <c r="AC413" t="s">
        <v>42</v>
      </c>
      <c r="AD413" t="s">
        <v>43</v>
      </c>
      <c r="AE413">
        <v>11</v>
      </c>
      <c r="AF413">
        <v>3</v>
      </c>
      <c r="AG413" t="str">
        <f>_xlfn.XLOOKUP(AF413,Lookup!K:K,Lookup!L:L)</f>
        <v>Meet Expect</v>
      </c>
      <c r="AH413">
        <v>4</v>
      </c>
      <c r="AI413" t="str">
        <f>LOOKUP(AH413,Lookup!M:M,Lookup!N:N)</f>
        <v>Very High</v>
      </c>
      <c r="AJ413">
        <v>80</v>
      </c>
      <c r="AK413">
        <v>0</v>
      </c>
      <c r="AL413" t="str">
        <f>_xlfn.XLOOKUP(AK413,Lookup!O:O,Lookup!P:P)</f>
        <v>None</v>
      </c>
      <c r="AM413">
        <v>33</v>
      </c>
      <c r="AN413" t="str" cm="1">
        <f t="array" ref="AN413">_xlfn.IFS(
AM413&lt;=5,"0-5",
AM413&lt;=10,"6-10",
AM413&lt;=20,"11-20",
TRUE,"20+")</f>
        <v>20+</v>
      </c>
      <c r="AO413">
        <v>5</v>
      </c>
      <c r="AP413">
        <v>1</v>
      </c>
      <c r="AQ413" t="str">
        <f>_xlfn.XLOOKUP(AP413,Lookup!Q:Q,Lookup!R:R)</f>
        <v>Bad</v>
      </c>
      <c r="AR413">
        <v>29</v>
      </c>
      <c r="AS413" t="str" cm="1">
        <f t="array" ref="AS413">_xlfn.IFS(
AR413 &lt;=1,"New Employee",
AR413 &lt;=3, "Early Career",
AR413 &lt;=7, "Experienced",
TRUE, "Veteran")</f>
        <v>Veteran</v>
      </c>
      <c r="AT413">
        <v>8</v>
      </c>
      <c r="AU413">
        <v>11</v>
      </c>
      <c r="AV413" t="str" cm="1">
        <f t="array" ref="AV413">_xlfn.IFS(
AU413=0,"Recently Promoted",
AU413&lt;=3, "Normal",
TRUE, "Long Time No Promotion")</f>
        <v>Long Time No Promotion</v>
      </c>
      <c r="AW413">
        <v>10</v>
      </c>
      <c r="AX413">
        <f>IF(COUNTIF(L413:$L$1471,L413)&gt;1,1,0)</f>
        <v>0</v>
      </c>
      <c r="BA413">
        <f t="shared" si="53"/>
        <v>0</v>
      </c>
      <c r="BC413">
        <f t="shared" si="54"/>
        <v>0</v>
      </c>
      <c r="BE413">
        <f t="shared" si="48"/>
        <v>0</v>
      </c>
      <c r="BG413">
        <f t="shared" si="49"/>
        <v>0</v>
      </c>
      <c r="BI413">
        <f t="shared" si="50"/>
        <v>0</v>
      </c>
      <c r="BR413" t="str" cm="1">
        <f t="array" ref="BR413">_xlfn.IFS(
A413&lt;=25,"18-25",
A413&lt;=35,"26-35",
A413&lt;=45,"36-45",
A413&lt;=59,"46-59",
TRUE,"60+")</f>
        <v>60+</v>
      </c>
      <c r="BX413" t="b">
        <f t="shared" si="51"/>
        <v>1</v>
      </c>
      <c r="BY413" t="b">
        <f t="shared" si="52"/>
        <v>1</v>
      </c>
      <c r="BZ413" t="b">
        <f t="shared" si="55"/>
        <v>1</v>
      </c>
      <c r="CA413">
        <f>IF(tblemployee[[#This Row],[Attrition]]="Yes",1,0)</f>
        <v>0</v>
      </c>
      <c r="CB413">
        <f>IF(tblemployee[[#This Row],[OverTime]]="Yes",1,0)</f>
        <v>0</v>
      </c>
    </row>
    <row r="414" spans="1:80" hidden="1">
      <c r="A414">
        <v>46</v>
      </c>
      <c r="B414" t="s">
        <v>43</v>
      </c>
      <c r="C414" t="s">
        <v>36</v>
      </c>
      <c r="D414">
        <v>1485</v>
      </c>
      <c r="E414" t="s">
        <v>45</v>
      </c>
      <c r="F414">
        <v>18</v>
      </c>
      <c r="G414" t="str" cm="1">
        <f t="array" ref="G414">_xlfn.IFS(
F414 &lt;= 10, "Near",
F414 &lt;= 20, "Far",
TRUE, "Very Far")</f>
        <v>Far</v>
      </c>
      <c r="H414">
        <v>3</v>
      </c>
      <c r="I414" t="str">
        <f>_xlfn.XLOOKUP(H414,Lookup!C:C,Lookup!D:D)</f>
        <v>Bachelor</v>
      </c>
      <c r="J414" t="s">
        <v>51</v>
      </c>
      <c r="K414">
        <v>1</v>
      </c>
      <c r="L414">
        <v>550</v>
      </c>
      <c r="M414">
        <v>3</v>
      </c>
      <c r="N414" t="str">
        <f>_xlfn.XLOOKUP(M414,Lookup!E:E,Lookup!F:F)</f>
        <v>High</v>
      </c>
      <c r="O414" t="s">
        <v>39</v>
      </c>
      <c r="P414">
        <v>87</v>
      </c>
      <c r="Q414">
        <v>3</v>
      </c>
      <c r="R414" t="str">
        <f>_xlfn.XLOOKUP(Q414,Lookup!G:G,Lookup!H:H)</f>
        <v>High</v>
      </c>
      <c r="S414">
        <v>2</v>
      </c>
      <c r="T414" s="7" t="str">
        <f>_xlfn.XLOOKUP(S414,Lookup!A:A,Lookup!B:B)</f>
        <v>Junior</v>
      </c>
      <c r="U414" t="s">
        <v>53</v>
      </c>
      <c r="V414">
        <v>3</v>
      </c>
      <c r="W414" t="str">
        <f>_xlfn.XLOOKUP(V414,Lookup!I:I,Lookup!J:J)</f>
        <v>High</v>
      </c>
      <c r="X414" t="s">
        <v>52</v>
      </c>
      <c r="Y414">
        <v>4810</v>
      </c>
      <c r="Z414" t="str" cm="1">
        <f t="array" ref="Z414">_xlfn.IFS(Y414&lt;3000,"Low",Y414&lt;7000,"Medium",TRUE,"High")</f>
        <v>Medium</v>
      </c>
      <c r="AA414">
        <v>26314</v>
      </c>
      <c r="AB414">
        <v>2</v>
      </c>
      <c r="AC414" t="s">
        <v>42</v>
      </c>
      <c r="AD414" t="s">
        <v>43</v>
      </c>
      <c r="AE414">
        <v>14</v>
      </c>
      <c r="AF414">
        <v>3</v>
      </c>
      <c r="AG414" t="str">
        <f>_xlfn.XLOOKUP(AF414,Lookup!K:K,Lookup!L:L)</f>
        <v>Meet Expect</v>
      </c>
      <c r="AH414">
        <v>3</v>
      </c>
      <c r="AI414" t="str">
        <f>LOOKUP(AH414,Lookup!M:M,Lookup!N:N)</f>
        <v>High</v>
      </c>
      <c r="AJ414">
        <v>80</v>
      </c>
      <c r="AK414">
        <v>1</v>
      </c>
      <c r="AL414" t="str">
        <f>_xlfn.XLOOKUP(AK414,Lookup!O:O,Lookup!P:P)</f>
        <v>Basic</v>
      </c>
      <c r="AM414">
        <v>19</v>
      </c>
      <c r="AN414" t="str" cm="1">
        <f t="array" ref="AN414">_xlfn.IFS(
AM414&lt;=5,"0-5",
AM414&lt;=10,"6-10",
AM414&lt;=20,"11-20",
TRUE,"20+")</f>
        <v>11-20</v>
      </c>
      <c r="AO414">
        <v>5</v>
      </c>
      <c r="AP414">
        <v>2</v>
      </c>
      <c r="AQ414" t="str">
        <f>_xlfn.XLOOKUP(AP414,Lookup!Q:Q,Lookup!R:R)</f>
        <v>Good</v>
      </c>
      <c r="AR414">
        <v>10</v>
      </c>
      <c r="AS414" t="str" cm="1">
        <f t="array" ref="AS414">_xlfn.IFS(
AR414 &lt;=1,"New Employee",
AR414 &lt;=3, "Early Career",
AR414 &lt;=7, "Experienced",
TRUE, "Veteran")</f>
        <v>Veteran</v>
      </c>
      <c r="AT414">
        <v>7</v>
      </c>
      <c r="AU414">
        <v>0</v>
      </c>
      <c r="AV414" t="str" cm="1">
        <f t="array" ref="AV414">_xlfn.IFS(
AU414=0,"Recently Promoted",
AU414&lt;=3, "Normal",
TRUE, "Long Time No Promotion")</f>
        <v>Recently Promoted</v>
      </c>
      <c r="AW414">
        <v>8</v>
      </c>
      <c r="AX414">
        <f>IF(COUNTIF(L414:$L$1471,L414)&gt;1,1,0)</f>
        <v>0</v>
      </c>
      <c r="BA414">
        <f t="shared" si="53"/>
        <v>0</v>
      </c>
      <c r="BC414">
        <f t="shared" si="54"/>
        <v>0</v>
      </c>
      <c r="BE414">
        <f t="shared" si="48"/>
        <v>0</v>
      </c>
      <c r="BG414">
        <f t="shared" si="49"/>
        <v>0</v>
      </c>
      <c r="BI414">
        <f t="shared" si="50"/>
        <v>0</v>
      </c>
      <c r="BR414" t="str" cm="1">
        <f t="array" ref="BR414">_xlfn.IFS(
A414&lt;=25,"18-25",
A414&lt;=35,"26-35",
A414&lt;=45,"36-45",
A414&lt;=59,"46-59",
TRUE,"60+")</f>
        <v>46-59</v>
      </c>
      <c r="BX414" t="b">
        <f t="shared" si="51"/>
        <v>1</v>
      </c>
      <c r="BY414" t="b">
        <f t="shared" si="52"/>
        <v>1</v>
      </c>
      <c r="BZ414" t="b">
        <f t="shared" si="55"/>
        <v>1</v>
      </c>
      <c r="CA414">
        <f>IF(tblemployee[[#This Row],[Attrition]]="Yes",1,0)</f>
        <v>0</v>
      </c>
      <c r="CB414">
        <f>IF(tblemployee[[#This Row],[OverTime]]="Yes",1,0)</f>
        <v>0</v>
      </c>
    </row>
    <row r="415" spans="1:80" hidden="1">
      <c r="A415">
        <v>42</v>
      </c>
      <c r="B415" t="s">
        <v>43</v>
      </c>
      <c r="C415" t="s">
        <v>44</v>
      </c>
      <c r="D415">
        <v>1368</v>
      </c>
      <c r="E415" t="s">
        <v>45</v>
      </c>
      <c r="F415">
        <v>28</v>
      </c>
      <c r="G415" t="str" cm="1">
        <f t="array" ref="G415">_xlfn.IFS(
F415 &lt;= 10, "Near",
F415 &lt;= 20, "Far",
TRUE, "Very Far")</f>
        <v>Very Far</v>
      </c>
      <c r="H415">
        <v>4</v>
      </c>
      <c r="I415" t="str">
        <f>_xlfn.XLOOKUP(H415,Lookup!C:C,Lookup!D:D)</f>
        <v>Master</v>
      </c>
      <c r="J415" t="s">
        <v>60</v>
      </c>
      <c r="K415">
        <v>1</v>
      </c>
      <c r="L415">
        <v>551</v>
      </c>
      <c r="M415">
        <v>4</v>
      </c>
      <c r="N415" t="str">
        <f>_xlfn.XLOOKUP(M415,Lookup!E:E,Lookup!F:F)</f>
        <v>Very High</v>
      </c>
      <c r="O415" t="s">
        <v>39</v>
      </c>
      <c r="P415">
        <v>88</v>
      </c>
      <c r="Q415">
        <v>2</v>
      </c>
      <c r="R415" t="str">
        <f>_xlfn.XLOOKUP(Q415,Lookup!G:G,Lookup!H:H)</f>
        <v>Medium</v>
      </c>
      <c r="S415">
        <v>2</v>
      </c>
      <c r="T415" s="7" t="str">
        <f>_xlfn.XLOOKUP(S415,Lookup!A:A,Lookup!B:B)</f>
        <v>Junior</v>
      </c>
      <c r="U415" t="s">
        <v>54</v>
      </c>
      <c r="V415">
        <v>4</v>
      </c>
      <c r="W415" t="str">
        <f>_xlfn.XLOOKUP(V415,Lookup!I:I,Lookup!J:J)</f>
        <v>Very High</v>
      </c>
      <c r="X415" t="s">
        <v>48</v>
      </c>
      <c r="Y415">
        <v>4523</v>
      </c>
      <c r="Z415" t="str" cm="1">
        <f t="array" ref="Z415">_xlfn.IFS(Y415&lt;3000,"Low",Y415&lt;7000,"Medium",TRUE,"High")</f>
        <v>Medium</v>
      </c>
      <c r="AA415">
        <v>4386</v>
      </c>
      <c r="AB415">
        <v>0</v>
      </c>
      <c r="AC415" t="s">
        <v>42</v>
      </c>
      <c r="AD415" t="s">
        <v>43</v>
      </c>
      <c r="AE415">
        <v>11</v>
      </c>
      <c r="AF415">
        <v>3</v>
      </c>
      <c r="AG415" t="str">
        <f>_xlfn.XLOOKUP(AF415,Lookup!K:K,Lookup!L:L)</f>
        <v>Meet Expect</v>
      </c>
      <c r="AH415">
        <v>4</v>
      </c>
      <c r="AI415" t="str">
        <f>LOOKUP(AH415,Lookup!M:M,Lookup!N:N)</f>
        <v>Very High</v>
      </c>
      <c r="AJ415">
        <v>80</v>
      </c>
      <c r="AK415">
        <v>3</v>
      </c>
      <c r="AL415" t="str">
        <f>_xlfn.XLOOKUP(AK415,Lookup!O:O,Lookup!P:P)</f>
        <v>High</v>
      </c>
      <c r="AM415">
        <v>7</v>
      </c>
      <c r="AN415" t="str" cm="1">
        <f t="array" ref="AN415">_xlfn.IFS(
AM415&lt;=5,"0-5",
AM415&lt;=10,"6-10",
AM415&lt;=20,"11-20",
TRUE,"20+")</f>
        <v>6-10</v>
      </c>
      <c r="AO415">
        <v>4</v>
      </c>
      <c r="AP415">
        <v>4</v>
      </c>
      <c r="AQ415" t="str">
        <f>_xlfn.XLOOKUP(AP415,Lookup!Q:Q,Lookup!R:R)</f>
        <v>Best</v>
      </c>
      <c r="AR415">
        <v>6</v>
      </c>
      <c r="AS415" t="str" cm="1">
        <f t="array" ref="AS415">_xlfn.IFS(
AR415 &lt;=1,"New Employee",
AR415 &lt;=3, "Early Career",
AR415 &lt;=7, "Experienced",
TRUE, "Veteran")</f>
        <v>Experienced</v>
      </c>
      <c r="AT415">
        <v>5</v>
      </c>
      <c r="AU415">
        <v>0</v>
      </c>
      <c r="AV415" t="str" cm="1">
        <f t="array" ref="AV415">_xlfn.IFS(
AU415=0,"Recently Promoted",
AU415&lt;=3, "Normal",
TRUE, "Long Time No Promotion")</f>
        <v>Recently Promoted</v>
      </c>
      <c r="AW415">
        <v>4</v>
      </c>
      <c r="AX415">
        <f>IF(COUNTIF(L415:$L$1471,L415)&gt;1,1,0)</f>
        <v>0</v>
      </c>
      <c r="BA415">
        <f t="shared" si="53"/>
        <v>0</v>
      </c>
      <c r="BC415">
        <f t="shared" si="54"/>
        <v>0</v>
      </c>
      <c r="BE415">
        <f t="shared" si="48"/>
        <v>0</v>
      </c>
      <c r="BG415">
        <f t="shared" si="49"/>
        <v>0</v>
      </c>
      <c r="BI415">
        <f t="shared" si="50"/>
        <v>0</v>
      </c>
      <c r="BR415" t="str" cm="1">
        <f t="array" ref="BR415">_xlfn.IFS(
A415&lt;=25,"18-25",
A415&lt;=35,"26-35",
A415&lt;=45,"36-45",
A415&lt;=59,"46-59",
TRUE,"60+")</f>
        <v>36-45</v>
      </c>
      <c r="BX415" t="b">
        <f t="shared" si="51"/>
        <v>1</v>
      </c>
      <c r="BY415" t="b">
        <f t="shared" si="52"/>
        <v>1</v>
      </c>
      <c r="BZ415" t="b">
        <f t="shared" si="55"/>
        <v>1</v>
      </c>
      <c r="CA415">
        <f>IF(tblemployee[[#This Row],[Attrition]]="Yes",1,0)</f>
        <v>0</v>
      </c>
      <c r="CB415">
        <f>IF(tblemployee[[#This Row],[OverTime]]="Yes",1,0)</f>
        <v>0</v>
      </c>
    </row>
    <row r="416" spans="1:80" hidden="1">
      <c r="A416">
        <v>24</v>
      </c>
      <c r="B416" t="s">
        <v>35</v>
      </c>
      <c r="C416" t="s">
        <v>36</v>
      </c>
      <c r="D416">
        <v>1448</v>
      </c>
      <c r="E416" t="s">
        <v>37</v>
      </c>
      <c r="F416">
        <v>1</v>
      </c>
      <c r="G416" t="str" cm="1">
        <f t="array" ref="G416">_xlfn.IFS(
F416 &lt;= 10, "Near",
F416 &lt;= 20, "Far",
TRUE, "Very Far")</f>
        <v>Near</v>
      </c>
      <c r="H416">
        <v>1</v>
      </c>
      <c r="I416" t="str">
        <f>_xlfn.XLOOKUP(H416,Lookup!C:C,Lookup!D:D)</f>
        <v>Below College</v>
      </c>
      <c r="J416" t="s">
        <v>60</v>
      </c>
      <c r="K416">
        <v>1</v>
      </c>
      <c r="L416">
        <v>554</v>
      </c>
      <c r="M416">
        <v>1</v>
      </c>
      <c r="N416" t="str">
        <f>_xlfn.XLOOKUP(M416,Lookup!E:E,Lookup!F:F)</f>
        <v>Low</v>
      </c>
      <c r="O416" t="s">
        <v>39</v>
      </c>
      <c r="P416">
        <v>62</v>
      </c>
      <c r="Q416">
        <v>3</v>
      </c>
      <c r="R416" t="str">
        <f>_xlfn.XLOOKUP(Q416,Lookup!G:G,Lookup!H:H)</f>
        <v>High</v>
      </c>
      <c r="S416">
        <v>1</v>
      </c>
      <c r="T416" s="7" t="str">
        <f>_xlfn.XLOOKUP(S416,Lookup!A:A,Lookup!B:B)</f>
        <v>Entry Level</v>
      </c>
      <c r="U416" t="s">
        <v>57</v>
      </c>
      <c r="V416">
        <v>2</v>
      </c>
      <c r="W416" t="str">
        <f>_xlfn.XLOOKUP(V416,Lookup!I:I,Lookup!J:J)</f>
        <v>Medium</v>
      </c>
      <c r="X416" t="s">
        <v>41</v>
      </c>
      <c r="Y416">
        <v>3202</v>
      </c>
      <c r="Z416" t="str" cm="1">
        <f t="array" ref="Z416">_xlfn.IFS(Y416&lt;3000,"Low",Y416&lt;7000,"Medium",TRUE,"High")</f>
        <v>Medium</v>
      </c>
      <c r="AA416">
        <v>21972</v>
      </c>
      <c r="AB416">
        <v>1</v>
      </c>
      <c r="AC416" t="s">
        <v>42</v>
      </c>
      <c r="AD416" t="s">
        <v>35</v>
      </c>
      <c r="AE416">
        <v>16</v>
      </c>
      <c r="AF416">
        <v>3</v>
      </c>
      <c r="AG416" t="str">
        <f>_xlfn.XLOOKUP(AF416,Lookup!K:K,Lookup!L:L)</f>
        <v>Meet Expect</v>
      </c>
      <c r="AH416">
        <v>2</v>
      </c>
      <c r="AI416" t="str">
        <f>LOOKUP(AH416,Lookup!M:M,Lookup!N:N)</f>
        <v>Medium</v>
      </c>
      <c r="AJ416">
        <v>80</v>
      </c>
      <c r="AK416">
        <v>0</v>
      </c>
      <c r="AL416" t="str">
        <f>_xlfn.XLOOKUP(AK416,Lookup!O:O,Lookup!P:P)</f>
        <v>None</v>
      </c>
      <c r="AM416">
        <v>6</v>
      </c>
      <c r="AN416" t="str" cm="1">
        <f t="array" ref="AN416">_xlfn.IFS(
AM416&lt;=5,"0-5",
AM416&lt;=10,"6-10",
AM416&lt;=20,"11-20",
TRUE,"20+")</f>
        <v>6-10</v>
      </c>
      <c r="AO416">
        <v>4</v>
      </c>
      <c r="AP416">
        <v>3</v>
      </c>
      <c r="AQ416" t="str">
        <f>_xlfn.XLOOKUP(AP416,Lookup!Q:Q,Lookup!R:R)</f>
        <v>Better</v>
      </c>
      <c r="AR416">
        <v>5</v>
      </c>
      <c r="AS416" t="str" cm="1">
        <f t="array" ref="AS416">_xlfn.IFS(
AR416 &lt;=1,"New Employee",
AR416 &lt;=3, "Early Career",
AR416 &lt;=7, "Experienced",
TRUE, "Veteran")</f>
        <v>Experienced</v>
      </c>
      <c r="AT416">
        <v>3</v>
      </c>
      <c r="AU416">
        <v>1</v>
      </c>
      <c r="AV416" t="str" cm="1">
        <f t="array" ref="AV416">_xlfn.IFS(
AU416=0,"Recently Promoted",
AU416&lt;=3, "Normal",
TRUE, "Long Time No Promotion")</f>
        <v>Normal</v>
      </c>
      <c r="AW416">
        <v>4</v>
      </c>
      <c r="AX416">
        <f>IF(COUNTIF(L416:$L$1471,L416)&gt;1,1,0)</f>
        <v>0</v>
      </c>
      <c r="BA416">
        <f t="shared" si="53"/>
        <v>0</v>
      </c>
      <c r="BC416">
        <f t="shared" si="54"/>
        <v>0</v>
      </c>
      <c r="BE416">
        <f t="shared" si="48"/>
        <v>0</v>
      </c>
      <c r="BG416">
        <f t="shared" si="49"/>
        <v>0</v>
      </c>
      <c r="BI416">
        <f t="shared" si="50"/>
        <v>0</v>
      </c>
      <c r="BR416" t="str" cm="1">
        <f t="array" ref="BR416">_xlfn.IFS(
A416&lt;=25,"18-25",
A416&lt;=35,"26-35",
A416&lt;=45,"36-45",
A416&lt;=59,"46-59",
TRUE,"60+")</f>
        <v>18-25</v>
      </c>
      <c r="BX416" t="b">
        <f t="shared" si="51"/>
        <v>1</v>
      </c>
      <c r="BY416" t="b">
        <f t="shared" si="52"/>
        <v>1</v>
      </c>
      <c r="BZ416" t="b">
        <f t="shared" si="55"/>
        <v>1</v>
      </c>
      <c r="CA416">
        <f>IF(tblemployee[[#This Row],[Attrition]]="Yes",1,0)</f>
        <v>1</v>
      </c>
      <c r="CB416">
        <f>IF(tblemployee[[#This Row],[OverTime]]="Yes",1,0)</f>
        <v>1</v>
      </c>
    </row>
    <row r="417" spans="1:80" hidden="1">
      <c r="A417">
        <v>34</v>
      </c>
      <c r="B417" t="s">
        <v>35</v>
      </c>
      <c r="C417" t="s">
        <v>44</v>
      </c>
      <c r="D417">
        <v>296</v>
      </c>
      <c r="E417" t="s">
        <v>37</v>
      </c>
      <c r="F417">
        <v>6</v>
      </c>
      <c r="G417" t="str" cm="1">
        <f t="array" ref="G417">_xlfn.IFS(
F417 &lt;= 10, "Near",
F417 &lt;= 20, "Far",
TRUE, "Very Far")</f>
        <v>Near</v>
      </c>
      <c r="H417">
        <v>2</v>
      </c>
      <c r="I417" t="str">
        <f>_xlfn.XLOOKUP(H417,Lookup!C:C,Lookup!D:D)</f>
        <v>College</v>
      </c>
      <c r="J417" t="s">
        <v>59</v>
      </c>
      <c r="K417">
        <v>1</v>
      </c>
      <c r="L417">
        <v>555</v>
      </c>
      <c r="M417">
        <v>4</v>
      </c>
      <c r="N417" t="str">
        <f>_xlfn.XLOOKUP(M417,Lookup!E:E,Lookup!F:F)</f>
        <v>Very High</v>
      </c>
      <c r="O417" t="s">
        <v>39</v>
      </c>
      <c r="P417">
        <v>33</v>
      </c>
      <c r="Q417">
        <v>1</v>
      </c>
      <c r="R417" t="str">
        <f>_xlfn.XLOOKUP(Q417,Lookup!G:G,Lookup!H:H)</f>
        <v>Low</v>
      </c>
      <c r="S417">
        <v>1</v>
      </c>
      <c r="T417" s="7" t="str">
        <f>_xlfn.XLOOKUP(S417,Lookup!A:A,Lookup!B:B)</f>
        <v>Entry Level</v>
      </c>
      <c r="U417" t="s">
        <v>57</v>
      </c>
      <c r="V417">
        <v>3</v>
      </c>
      <c r="W417" t="str">
        <f>_xlfn.XLOOKUP(V417,Lookup!I:I,Lookup!J:J)</f>
        <v>High</v>
      </c>
      <c r="X417" t="s">
        <v>52</v>
      </c>
      <c r="Y417">
        <v>2351</v>
      </c>
      <c r="Z417" t="str" cm="1">
        <f t="array" ref="Z417">_xlfn.IFS(Y417&lt;3000,"Low",Y417&lt;7000,"Medium",TRUE,"High")</f>
        <v>Low</v>
      </c>
      <c r="AA417">
        <v>12253</v>
      </c>
      <c r="AB417">
        <v>0</v>
      </c>
      <c r="AC417" t="s">
        <v>42</v>
      </c>
      <c r="AD417" t="s">
        <v>43</v>
      </c>
      <c r="AE417">
        <v>16</v>
      </c>
      <c r="AF417">
        <v>3</v>
      </c>
      <c r="AG417" t="str">
        <f>_xlfn.XLOOKUP(AF417,Lookup!K:K,Lookup!L:L)</f>
        <v>Meet Expect</v>
      </c>
      <c r="AH417">
        <v>4</v>
      </c>
      <c r="AI417" t="str">
        <f>LOOKUP(AH417,Lookup!M:M,Lookup!N:N)</f>
        <v>Very High</v>
      </c>
      <c r="AJ417">
        <v>80</v>
      </c>
      <c r="AK417">
        <v>1</v>
      </c>
      <c r="AL417" t="str">
        <f>_xlfn.XLOOKUP(AK417,Lookup!O:O,Lookup!P:P)</f>
        <v>Basic</v>
      </c>
      <c r="AM417">
        <v>3</v>
      </c>
      <c r="AN417" t="str" cm="1">
        <f t="array" ref="AN417">_xlfn.IFS(
AM417&lt;=5,"0-5",
AM417&lt;=10,"6-10",
AM417&lt;=20,"11-20",
TRUE,"20+")</f>
        <v>0-5</v>
      </c>
      <c r="AO417">
        <v>3</v>
      </c>
      <c r="AP417">
        <v>2</v>
      </c>
      <c r="AQ417" t="str">
        <f>_xlfn.XLOOKUP(AP417,Lookup!Q:Q,Lookup!R:R)</f>
        <v>Good</v>
      </c>
      <c r="AR417">
        <v>2</v>
      </c>
      <c r="AS417" t="str" cm="1">
        <f t="array" ref="AS417">_xlfn.IFS(
AR417 &lt;=1,"New Employee",
AR417 &lt;=3, "Early Career",
AR417 &lt;=7, "Experienced",
TRUE, "Veteran")</f>
        <v>Early Career</v>
      </c>
      <c r="AT417">
        <v>2</v>
      </c>
      <c r="AU417">
        <v>1</v>
      </c>
      <c r="AV417" t="str" cm="1">
        <f t="array" ref="AV417">_xlfn.IFS(
AU417=0,"Recently Promoted",
AU417&lt;=3, "Normal",
TRUE, "Long Time No Promotion")</f>
        <v>Normal</v>
      </c>
      <c r="AW417">
        <v>0</v>
      </c>
      <c r="AX417">
        <f>IF(COUNTIF(L417:$L$1471,L417)&gt;1,1,0)</f>
        <v>0</v>
      </c>
      <c r="BA417">
        <f t="shared" si="53"/>
        <v>0</v>
      </c>
      <c r="BC417">
        <f t="shared" si="54"/>
        <v>0</v>
      </c>
      <c r="BE417">
        <f t="shared" si="48"/>
        <v>0</v>
      </c>
      <c r="BG417">
        <f t="shared" si="49"/>
        <v>0</v>
      </c>
      <c r="BI417">
        <f t="shared" si="50"/>
        <v>0</v>
      </c>
      <c r="BR417" t="str" cm="1">
        <f t="array" ref="BR417">_xlfn.IFS(
A417&lt;=25,"18-25",
A417&lt;=35,"26-35",
A417&lt;=45,"36-45",
A417&lt;=59,"46-59",
TRUE,"60+")</f>
        <v>26-35</v>
      </c>
      <c r="BX417" t="b">
        <f t="shared" si="51"/>
        <v>1</v>
      </c>
      <c r="BY417" t="b">
        <f t="shared" si="52"/>
        <v>1</v>
      </c>
      <c r="BZ417" t="b">
        <f t="shared" si="55"/>
        <v>1</v>
      </c>
      <c r="CA417">
        <f>IF(tblemployee[[#This Row],[Attrition]]="Yes",1,0)</f>
        <v>1</v>
      </c>
      <c r="CB417">
        <f>IF(tblemployee[[#This Row],[OverTime]]="Yes",1,0)</f>
        <v>0</v>
      </c>
    </row>
    <row r="418" spans="1:80" hidden="1">
      <c r="A418">
        <v>38</v>
      </c>
      <c r="B418" t="s">
        <v>43</v>
      </c>
      <c r="C418" t="s">
        <v>44</v>
      </c>
      <c r="D418">
        <v>1490</v>
      </c>
      <c r="E418" t="s">
        <v>45</v>
      </c>
      <c r="F418">
        <v>2</v>
      </c>
      <c r="G418" t="str" cm="1">
        <f t="array" ref="G418">_xlfn.IFS(
F418 &lt;= 10, "Near",
F418 &lt;= 20, "Far",
TRUE, "Very Far")</f>
        <v>Near</v>
      </c>
      <c r="H418">
        <v>2</v>
      </c>
      <c r="I418" t="str">
        <f>_xlfn.XLOOKUP(H418,Lookup!C:C,Lookup!D:D)</f>
        <v>College</v>
      </c>
      <c r="J418" t="s">
        <v>38</v>
      </c>
      <c r="K418">
        <v>1</v>
      </c>
      <c r="L418">
        <v>556</v>
      </c>
      <c r="M418">
        <v>4</v>
      </c>
      <c r="N418" t="str">
        <f>_xlfn.XLOOKUP(M418,Lookup!E:E,Lookup!F:F)</f>
        <v>Very High</v>
      </c>
      <c r="O418" t="s">
        <v>46</v>
      </c>
      <c r="P418">
        <v>42</v>
      </c>
      <c r="Q418">
        <v>3</v>
      </c>
      <c r="R418" t="str">
        <f>_xlfn.XLOOKUP(Q418,Lookup!G:G,Lookup!H:H)</f>
        <v>High</v>
      </c>
      <c r="S418">
        <v>1</v>
      </c>
      <c r="T418" s="7" t="str">
        <f>_xlfn.XLOOKUP(S418,Lookup!A:A,Lookup!B:B)</f>
        <v>Entry Level</v>
      </c>
      <c r="U418" t="s">
        <v>50</v>
      </c>
      <c r="V418">
        <v>4</v>
      </c>
      <c r="W418" t="str">
        <f>_xlfn.XLOOKUP(V418,Lookup!I:I,Lookup!J:J)</f>
        <v>Very High</v>
      </c>
      <c r="X418" t="s">
        <v>48</v>
      </c>
      <c r="Y418">
        <v>1702</v>
      </c>
      <c r="Z418" t="str" cm="1">
        <f t="array" ref="Z418">_xlfn.IFS(Y418&lt;3000,"Low",Y418&lt;7000,"Medium",TRUE,"High")</f>
        <v>Low</v>
      </c>
      <c r="AA418">
        <v>12106</v>
      </c>
      <c r="AB418">
        <v>1</v>
      </c>
      <c r="AC418" t="s">
        <v>42</v>
      </c>
      <c r="AD418" t="s">
        <v>35</v>
      </c>
      <c r="AE418">
        <v>23</v>
      </c>
      <c r="AF418">
        <v>4</v>
      </c>
      <c r="AG418" t="str">
        <f>_xlfn.XLOOKUP(AF418,Lookup!K:K,Lookup!L:L)</f>
        <v>Exceed Expect</v>
      </c>
      <c r="AH418">
        <v>3</v>
      </c>
      <c r="AI418" t="str">
        <f>LOOKUP(AH418,Lookup!M:M,Lookup!N:N)</f>
        <v>High</v>
      </c>
      <c r="AJ418">
        <v>80</v>
      </c>
      <c r="AK418">
        <v>1</v>
      </c>
      <c r="AL418" t="str">
        <f>_xlfn.XLOOKUP(AK418,Lookup!O:O,Lookup!P:P)</f>
        <v>Basic</v>
      </c>
      <c r="AM418">
        <v>1</v>
      </c>
      <c r="AN418" t="str" cm="1">
        <f t="array" ref="AN418">_xlfn.IFS(
AM418&lt;=5,"0-5",
AM418&lt;=10,"6-10",
AM418&lt;=20,"11-20",
TRUE,"20+")</f>
        <v>0-5</v>
      </c>
      <c r="AO418">
        <v>3</v>
      </c>
      <c r="AP418">
        <v>3</v>
      </c>
      <c r="AQ418" t="str">
        <f>_xlfn.XLOOKUP(AP418,Lookup!Q:Q,Lookup!R:R)</f>
        <v>Better</v>
      </c>
      <c r="AR418">
        <v>1</v>
      </c>
      <c r="AS418" t="str" cm="1">
        <f t="array" ref="AS418">_xlfn.IFS(
AR418 &lt;=1,"New Employee",
AR418 &lt;=3, "Early Career",
AR418 &lt;=7, "Experienced",
TRUE, "Veteran")</f>
        <v>New Employee</v>
      </c>
      <c r="AT418">
        <v>0</v>
      </c>
      <c r="AU418">
        <v>0</v>
      </c>
      <c r="AV418" t="str" cm="1">
        <f t="array" ref="AV418">_xlfn.IFS(
AU418=0,"Recently Promoted",
AU418&lt;=3, "Normal",
TRUE, "Long Time No Promotion")</f>
        <v>Recently Promoted</v>
      </c>
      <c r="AW418">
        <v>0</v>
      </c>
      <c r="AX418">
        <f>IF(COUNTIF(L418:$L$1471,L418)&gt;1,1,0)</f>
        <v>0</v>
      </c>
      <c r="BA418">
        <f t="shared" si="53"/>
        <v>0</v>
      </c>
      <c r="BC418">
        <f t="shared" si="54"/>
        <v>0</v>
      </c>
      <c r="BE418">
        <f t="shared" si="48"/>
        <v>0</v>
      </c>
      <c r="BG418">
        <f t="shared" si="49"/>
        <v>0</v>
      </c>
      <c r="BI418">
        <f t="shared" si="50"/>
        <v>0</v>
      </c>
      <c r="BR418" t="str" cm="1">
        <f t="array" ref="BR418">_xlfn.IFS(
A418&lt;=25,"18-25",
A418&lt;=35,"26-35",
A418&lt;=45,"36-45",
A418&lt;=59,"46-59",
TRUE,"60+")</f>
        <v>36-45</v>
      </c>
      <c r="BX418" t="b">
        <f t="shared" si="51"/>
        <v>1</v>
      </c>
      <c r="BY418" t="b">
        <f t="shared" si="52"/>
        <v>1</v>
      </c>
      <c r="BZ418" t="b">
        <f t="shared" si="55"/>
        <v>1</v>
      </c>
      <c r="CA418">
        <f>IF(tblemployee[[#This Row],[Attrition]]="Yes",1,0)</f>
        <v>0</v>
      </c>
      <c r="CB418">
        <f>IF(tblemployee[[#This Row],[OverTime]]="Yes",1,0)</f>
        <v>1</v>
      </c>
    </row>
    <row r="419" spans="1:80" hidden="1">
      <c r="A419">
        <v>40</v>
      </c>
      <c r="B419" t="s">
        <v>43</v>
      </c>
      <c r="C419" t="s">
        <v>36</v>
      </c>
      <c r="D419">
        <v>1398</v>
      </c>
      <c r="E419" t="s">
        <v>37</v>
      </c>
      <c r="F419">
        <v>2</v>
      </c>
      <c r="G419" t="str" cm="1">
        <f t="array" ref="G419">_xlfn.IFS(
F419 &lt;= 10, "Near",
F419 &lt;= 20, "Far",
TRUE, "Very Far")</f>
        <v>Near</v>
      </c>
      <c r="H419">
        <v>4</v>
      </c>
      <c r="I419" t="str">
        <f>_xlfn.XLOOKUP(H419,Lookup!C:C,Lookup!D:D)</f>
        <v>Master</v>
      </c>
      <c r="J419" t="s">
        <v>38</v>
      </c>
      <c r="K419">
        <v>1</v>
      </c>
      <c r="L419">
        <v>558</v>
      </c>
      <c r="M419">
        <v>3</v>
      </c>
      <c r="N419" t="str">
        <f>_xlfn.XLOOKUP(M419,Lookup!E:E,Lookup!F:F)</f>
        <v>High</v>
      </c>
      <c r="O419" t="s">
        <v>39</v>
      </c>
      <c r="P419">
        <v>79</v>
      </c>
      <c r="Q419">
        <v>3</v>
      </c>
      <c r="R419" t="str">
        <f>_xlfn.XLOOKUP(Q419,Lookup!G:G,Lookup!H:H)</f>
        <v>High</v>
      </c>
      <c r="S419">
        <v>5</v>
      </c>
      <c r="T419" s="7" t="str">
        <f>_xlfn.XLOOKUP(S419,Lookup!A:A,Lookup!B:B)</f>
        <v>Director</v>
      </c>
      <c r="U419" t="s">
        <v>56</v>
      </c>
      <c r="V419">
        <v>3</v>
      </c>
      <c r="W419" t="str">
        <f>_xlfn.XLOOKUP(V419,Lookup!I:I,Lookup!J:J)</f>
        <v>High</v>
      </c>
      <c r="X419" t="s">
        <v>48</v>
      </c>
      <c r="Y419">
        <v>18041</v>
      </c>
      <c r="Z419" t="str" cm="1">
        <f t="array" ref="Z419">_xlfn.IFS(Y419&lt;3000,"Low",Y419&lt;7000,"Medium",TRUE,"High")</f>
        <v>High</v>
      </c>
      <c r="AA419">
        <v>13022</v>
      </c>
      <c r="AB419">
        <v>0</v>
      </c>
      <c r="AC419" t="s">
        <v>42</v>
      </c>
      <c r="AD419" t="s">
        <v>43</v>
      </c>
      <c r="AE419">
        <v>14</v>
      </c>
      <c r="AF419">
        <v>3</v>
      </c>
      <c r="AG419" t="str">
        <f>_xlfn.XLOOKUP(AF419,Lookup!K:K,Lookup!L:L)</f>
        <v>Meet Expect</v>
      </c>
      <c r="AH419">
        <v>4</v>
      </c>
      <c r="AI419" t="str">
        <f>LOOKUP(AH419,Lookup!M:M,Lookup!N:N)</f>
        <v>Very High</v>
      </c>
      <c r="AJ419">
        <v>80</v>
      </c>
      <c r="AK419">
        <v>0</v>
      </c>
      <c r="AL419" t="str">
        <f>_xlfn.XLOOKUP(AK419,Lookup!O:O,Lookup!P:P)</f>
        <v>None</v>
      </c>
      <c r="AM419">
        <v>21</v>
      </c>
      <c r="AN419" t="str" cm="1">
        <f t="array" ref="AN419">_xlfn.IFS(
AM419&lt;=5,"0-5",
AM419&lt;=10,"6-10",
AM419&lt;=20,"11-20",
TRUE,"20+")</f>
        <v>20+</v>
      </c>
      <c r="AO419">
        <v>2</v>
      </c>
      <c r="AP419">
        <v>3</v>
      </c>
      <c r="AQ419" t="str">
        <f>_xlfn.XLOOKUP(AP419,Lookup!Q:Q,Lookup!R:R)</f>
        <v>Better</v>
      </c>
      <c r="AR419">
        <v>20</v>
      </c>
      <c r="AS419" t="str" cm="1">
        <f t="array" ref="AS419">_xlfn.IFS(
AR419 &lt;=1,"New Employee",
AR419 &lt;=3, "Early Career",
AR419 &lt;=7, "Experienced",
TRUE, "Veteran")</f>
        <v>Veteran</v>
      </c>
      <c r="AT419">
        <v>15</v>
      </c>
      <c r="AU419">
        <v>1</v>
      </c>
      <c r="AV419" t="str" cm="1">
        <f t="array" ref="AV419">_xlfn.IFS(
AU419=0,"Recently Promoted",
AU419&lt;=3, "Normal",
TRUE, "Long Time No Promotion")</f>
        <v>Normal</v>
      </c>
      <c r="AW419">
        <v>12</v>
      </c>
      <c r="AX419">
        <f>IF(COUNTIF(L419:$L$1471,L419)&gt;1,1,0)</f>
        <v>0</v>
      </c>
      <c r="BA419">
        <f t="shared" si="53"/>
        <v>0</v>
      </c>
      <c r="BC419">
        <f t="shared" si="54"/>
        <v>0</v>
      </c>
      <c r="BE419">
        <f t="shared" si="48"/>
        <v>0</v>
      </c>
      <c r="BG419">
        <f t="shared" si="49"/>
        <v>0</v>
      </c>
      <c r="BI419">
        <f t="shared" si="50"/>
        <v>0</v>
      </c>
      <c r="BR419" t="str" cm="1">
        <f t="array" ref="BR419">_xlfn.IFS(
A419&lt;=25,"18-25",
A419&lt;=35,"26-35",
A419&lt;=45,"36-45",
A419&lt;=59,"46-59",
TRUE,"60+")</f>
        <v>36-45</v>
      </c>
      <c r="BX419" t="b">
        <f t="shared" si="51"/>
        <v>1</v>
      </c>
      <c r="BY419" t="b">
        <f t="shared" si="52"/>
        <v>1</v>
      </c>
      <c r="BZ419" t="b">
        <f t="shared" si="55"/>
        <v>1</v>
      </c>
      <c r="CA419">
        <f>IF(tblemployee[[#This Row],[Attrition]]="Yes",1,0)</f>
        <v>0</v>
      </c>
      <c r="CB419">
        <f>IF(tblemployee[[#This Row],[OverTime]]="Yes",1,0)</f>
        <v>0</v>
      </c>
    </row>
    <row r="420" spans="1:80" hidden="1">
      <c r="A420">
        <v>26</v>
      </c>
      <c r="B420" t="s">
        <v>43</v>
      </c>
      <c r="C420" t="s">
        <v>36</v>
      </c>
      <c r="D420">
        <v>1349</v>
      </c>
      <c r="E420" t="s">
        <v>45</v>
      </c>
      <c r="F420">
        <v>23</v>
      </c>
      <c r="G420" t="str" cm="1">
        <f t="array" ref="G420">_xlfn.IFS(
F420 &lt;= 10, "Near",
F420 &lt;= 20, "Far",
TRUE, "Very Far")</f>
        <v>Very Far</v>
      </c>
      <c r="H420">
        <v>3</v>
      </c>
      <c r="I420" t="str">
        <f>_xlfn.XLOOKUP(H420,Lookup!C:C,Lookup!D:D)</f>
        <v>Bachelor</v>
      </c>
      <c r="J420" t="s">
        <v>38</v>
      </c>
      <c r="K420">
        <v>1</v>
      </c>
      <c r="L420">
        <v>560</v>
      </c>
      <c r="M420">
        <v>1</v>
      </c>
      <c r="N420" t="str">
        <f>_xlfn.XLOOKUP(M420,Lookup!E:E,Lookup!F:F)</f>
        <v>Low</v>
      </c>
      <c r="O420" t="s">
        <v>39</v>
      </c>
      <c r="P420">
        <v>90</v>
      </c>
      <c r="Q420">
        <v>3</v>
      </c>
      <c r="R420" t="str">
        <f>_xlfn.XLOOKUP(Q420,Lookup!G:G,Lookup!H:H)</f>
        <v>High</v>
      </c>
      <c r="S420">
        <v>1</v>
      </c>
      <c r="T420" s="7" t="str">
        <f>_xlfn.XLOOKUP(S420,Lookup!A:A,Lookup!B:B)</f>
        <v>Entry Level</v>
      </c>
      <c r="U420" t="s">
        <v>47</v>
      </c>
      <c r="V420">
        <v>4</v>
      </c>
      <c r="W420" t="str">
        <f>_xlfn.XLOOKUP(V420,Lookup!I:I,Lookup!J:J)</f>
        <v>Very High</v>
      </c>
      <c r="X420" t="s">
        <v>52</v>
      </c>
      <c r="Y420">
        <v>2886</v>
      </c>
      <c r="Z420" t="str" cm="1">
        <f t="array" ref="Z420">_xlfn.IFS(Y420&lt;3000,"Low",Y420&lt;7000,"Medium",TRUE,"High")</f>
        <v>Low</v>
      </c>
      <c r="AA420">
        <v>3032</v>
      </c>
      <c r="AB420">
        <v>1</v>
      </c>
      <c r="AC420" t="s">
        <v>42</v>
      </c>
      <c r="AD420" t="s">
        <v>43</v>
      </c>
      <c r="AE420">
        <v>22</v>
      </c>
      <c r="AF420">
        <v>4</v>
      </c>
      <c r="AG420" t="str">
        <f>_xlfn.XLOOKUP(AF420,Lookup!K:K,Lookup!L:L)</f>
        <v>Exceed Expect</v>
      </c>
      <c r="AH420">
        <v>2</v>
      </c>
      <c r="AI420" t="str">
        <f>LOOKUP(AH420,Lookup!M:M,Lookup!N:N)</f>
        <v>Medium</v>
      </c>
      <c r="AJ420">
        <v>80</v>
      </c>
      <c r="AK420">
        <v>2</v>
      </c>
      <c r="AL420" t="str">
        <f>_xlfn.XLOOKUP(AK420,Lookup!O:O,Lookup!P:P)</f>
        <v>Medium</v>
      </c>
      <c r="AM420">
        <v>3</v>
      </c>
      <c r="AN420" t="str" cm="1">
        <f t="array" ref="AN420">_xlfn.IFS(
AM420&lt;=5,"0-5",
AM420&lt;=10,"6-10",
AM420&lt;=20,"11-20",
TRUE,"20+")</f>
        <v>0-5</v>
      </c>
      <c r="AO420">
        <v>3</v>
      </c>
      <c r="AP420">
        <v>1</v>
      </c>
      <c r="AQ420" t="str">
        <f>_xlfn.XLOOKUP(AP420,Lookup!Q:Q,Lookup!R:R)</f>
        <v>Bad</v>
      </c>
      <c r="AR420">
        <v>3</v>
      </c>
      <c r="AS420" t="str" cm="1">
        <f t="array" ref="AS420">_xlfn.IFS(
AR420 &lt;=1,"New Employee",
AR420 &lt;=3, "Early Career",
AR420 &lt;=7, "Experienced",
TRUE, "Veteran")</f>
        <v>Early Career</v>
      </c>
      <c r="AT420">
        <v>2</v>
      </c>
      <c r="AU420">
        <v>0</v>
      </c>
      <c r="AV420" t="str" cm="1">
        <f t="array" ref="AV420">_xlfn.IFS(
AU420=0,"Recently Promoted",
AU420&lt;=3, "Normal",
TRUE, "Long Time No Promotion")</f>
        <v>Recently Promoted</v>
      </c>
      <c r="AW420">
        <v>2</v>
      </c>
      <c r="AX420">
        <f>IF(COUNTIF(L420:$L$1471,L420)&gt;1,1,0)</f>
        <v>0</v>
      </c>
      <c r="BA420">
        <f t="shared" si="53"/>
        <v>0</v>
      </c>
      <c r="BC420">
        <f t="shared" si="54"/>
        <v>0</v>
      </c>
      <c r="BE420">
        <f t="shared" si="48"/>
        <v>0</v>
      </c>
      <c r="BG420">
        <f t="shared" si="49"/>
        <v>0</v>
      </c>
      <c r="BI420">
        <f t="shared" si="50"/>
        <v>0</v>
      </c>
      <c r="BR420" t="str" cm="1">
        <f t="array" ref="BR420">_xlfn.IFS(
A420&lt;=25,"18-25",
A420&lt;=35,"26-35",
A420&lt;=45,"36-45",
A420&lt;=59,"46-59",
TRUE,"60+")</f>
        <v>26-35</v>
      </c>
      <c r="BX420" t="b">
        <f t="shared" si="51"/>
        <v>1</v>
      </c>
      <c r="BY420" t="b">
        <f t="shared" si="52"/>
        <v>1</v>
      </c>
      <c r="BZ420" t="b">
        <f t="shared" si="55"/>
        <v>1</v>
      </c>
      <c r="CA420">
        <f>IF(tblemployee[[#This Row],[Attrition]]="Yes",1,0)</f>
        <v>0</v>
      </c>
      <c r="CB420">
        <f>IF(tblemployee[[#This Row],[OverTime]]="Yes",1,0)</f>
        <v>0</v>
      </c>
    </row>
    <row r="421" spans="1:80" hidden="1">
      <c r="A421">
        <v>30</v>
      </c>
      <c r="B421" t="s">
        <v>43</v>
      </c>
      <c r="C421" t="s">
        <v>55</v>
      </c>
      <c r="D421">
        <v>1400</v>
      </c>
      <c r="E421" t="s">
        <v>45</v>
      </c>
      <c r="F421">
        <v>3</v>
      </c>
      <c r="G421" t="str" cm="1">
        <f t="array" ref="G421">_xlfn.IFS(
F421 &lt;= 10, "Near",
F421 &lt;= 20, "Far",
TRUE, "Very Far")</f>
        <v>Near</v>
      </c>
      <c r="H421">
        <v>3</v>
      </c>
      <c r="I421" t="str">
        <f>_xlfn.XLOOKUP(H421,Lookup!C:C,Lookup!D:D)</f>
        <v>Bachelor</v>
      </c>
      <c r="J421" t="s">
        <v>38</v>
      </c>
      <c r="K421">
        <v>1</v>
      </c>
      <c r="L421">
        <v>562</v>
      </c>
      <c r="M421">
        <v>3</v>
      </c>
      <c r="N421" t="str">
        <f>_xlfn.XLOOKUP(M421,Lookup!E:E,Lookup!F:F)</f>
        <v>High</v>
      </c>
      <c r="O421" t="s">
        <v>46</v>
      </c>
      <c r="P421">
        <v>53</v>
      </c>
      <c r="Q421">
        <v>3</v>
      </c>
      <c r="R421" t="str">
        <f>_xlfn.XLOOKUP(Q421,Lookup!G:G,Lookup!H:H)</f>
        <v>High</v>
      </c>
      <c r="S421">
        <v>1</v>
      </c>
      <c r="T421" s="7" t="str">
        <f>_xlfn.XLOOKUP(S421,Lookup!A:A,Lookup!B:B)</f>
        <v>Entry Level</v>
      </c>
      <c r="U421" t="s">
        <v>50</v>
      </c>
      <c r="V421">
        <v>4</v>
      </c>
      <c r="W421" t="str">
        <f>_xlfn.XLOOKUP(V421,Lookup!I:I,Lookup!J:J)</f>
        <v>Very High</v>
      </c>
      <c r="X421" t="s">
        <v>48</v>
      </c>
      <c r="Y421">
        <v>2097</v>
      </c>
      <c r="Z421" t="str" cm="1">
        <f t="array" ref="Z421">_xlfn.IFS(Y421&lt;3000,"Low",Y421&lt;7000,"Medium",TRUE,"High")</f>
        <v>Low</v>
      </c>
      <c r="AA421">
        <v>16734</v>
      </c>
      <c r="AB421">
        <v>4</v>
      </c>
      <c r="AC421" t="s">
        <v>42</v>
      </c>
      <c r="AD421" t="s">
        <v>43</v>
      </c>
      <c r="AE421">
        <v>15</v>
      </c>
      <c r="AF421">
        <v>3</v>
      </c>
      <c r="AG421" t="str">
        <f>_xlfn.XLOOKUP(AF421,Lookup!K:K,Lookup!L:L)</f>
        <v>Meet Expect</v>
      </c>
      <c r="AH421">
        <v>3</v>
      </c>
      <c r="AI421" t="str">
        <f>LOOKUP(AH421,Lookup!M:M,Lookup!N:N)</f>
        <v>High</v>
      </c>
      <c r="AJ421">
        <v>80</v>
      </c>
      <c r="AK421">
        <v>1</v>
      </c>
      <c r="AL421" t="str">
        <f>_xlfn.XLOOKUP(AK421,Lookup!O:O,Lookup!P:P)</f>
        <v>Basic</v>
      </c>
      <c r="AM421">
        <v>9</v>
      </c>
      <c r="AN421" t="str" cm="1">
        <f t="array" ref="AN421">_xlfn.IFS(
AM421&lt;=5,"0-5",
AM421&lt;=10,"6-10",
AM421&lt;=20,"11-20",
TRUE,"20+")</f>
        <v>6-10</v>
      </c>
      <c r="AO421">
        <v>3</v>
      </c>
      <c r="AP421">
        <v>1</v>
      </c>
      <c r="AQ421" t="str">
        <f>_xlfn.XLOOKUP(AP421,Lookup!Q:Q,Lookup!R:R)</f>
        <v>Bad</v>
      </c>
      <c r="AR421">
        <v>5</v>
      </c>
      <c r="AS421" t="str" cm="1">
        <f t="array" ref="AS421">_xlfn.IFS(
AR421 &lt;=1,"New Employee",
AR421 &lt;=3, "Early Career",
AR421 &lt;=7, "Experienced",
TRUE, "Veteran")</f>
        <v>Experienced</v>
      </c>
      <c r="AT421">
        <v>3</v>
      </c>
      <c r="AU421">
        <v>1</v>
      </c>
      <c r="AV421" t="str" cm="1">
        <f t="array" ref="AV421">_xlfn.IFS(
AU421=0,"Recently Promoted",
AU421&lt;=3, "Normal",
TRUE, "Long Time No Promotion")</f>
        <v>Normal</v>
      </c>
      <c r="AW421">
        <v>4</v>
      </c>
      <c r="AX421">
        <f>IF(COUNTIF(L421:$L$1471,L421)&gt;1,1,0)</f>
        <v>0</v>
      </c>
      <c r="BA421">
        <f t="shared" si="53"/>
        <v>0</v>
      </c>
      <c r="BC421">
        <f t="shared" si="54"/>
        <v>0</v>
      </c>
      <c r="BE421">
        <f t="shared" si="48"/>
        <v>0</v>
      </c>
      <c r="BG421">
        <f t="shared" si="49"/>
        <v>0</v>
      </c>
      <c r="BI421">
        <f t="shared" si="50"/>
        <v>0</v>
      </c>
      <c r="BR421" t="str" cm="1">
        <f t="array" ref="BR421">_xlfn.IFS(
A421&lt;=25,"18-25",
A421&lt;=35,"26-35",
A421&lt;=45,"36-45",
A421&lt;=59,"46-59",
TRUE,"60+")</f>
        <v>26-35</v>
      </c>
      <c r="BX421" t="b">
        <f t="shared" si="51"/>
        <v>1</v>
      </c>
      <c r="BY421" t="b">
        <f t="shared" si="52"/>
        <v>1</v>
      </c>
      <c r="BZ421" t="b">
        <f t="shared" si="55"/>
        <v>1</v>
      </c>
      <c r="CA421">
        <f>IF(tblemployee[[#This Row],[Attrition]]="Yes",1,0)</f>
        <v>0</v>
      </c>
      <c r="CB421">
        <f>IF(tblemployee[[#This Row],[OverTime]]="Yes",1,0)</f>
        <v>0</v>
      </c>
    </row>
    <row r="422" spans="1:80" hidden="1">
      <c r="A422">
        <v>29</v>
      </c>
      <c r="B422" t="s">
        <v>43</v>
      </c>
      <c r="C422" t="s">
        <v>36</v>
      </c>
      <c r="D422">
        <v>986</v>
      </c>
      <c r="E422" t="s">
        <v>45</v>
      </c>
      <c r="F422">
        <v>3</v>
      </c>
      <c r="G422" t="str" cm="1">
        <f t="array" ref="G422">_xlfn.IFS(
F422 &lt;= 10, "Near",
F422 &lt;= 20, "Far",
TRUE, "Very Far")</f>
        <v>Near</v>
      </c>
      <c r="H422">
        <v>4</v>
      </c>
      <c r="I422" t="str">
        <f>_xlfn.XLOOKUP(H422,Lookup!C:C,Lookup!D:D)</f>
        <v>Master</v>
      </c>
      <c r="J422" t="s">
        <v>51</v>
      </c>
      <c r="K422">
        <v>1</v>
      </c>
      <c r="L422">
        <v>564</v>
      </c>
      <c r="M422">
        <v>2</v>
      </c>
      <c r="N422" t="str">
        <f>_xlfn.XLOOKUP(M422,Lookup!E:E,Lookup!F:F)</f>
        <v>Medium</v>
      </c>
      <c r="O422" t="s">
        <v>46</v>
      </c>
      <c r="P422">
        <v>93</v>
      </c>
      <c r="Q422">
        <v>2</v>
      </c>
      <c r="R422" t="str">
        <f>_xlfn.XLOOKUP(Q422,Lookup!G:G,Lookup!H:H)</f>
        <v>Medium</v>
      </c>
      <c r="S422">
        <v>3</v>
      </c>
      <c r="T422" s="7" t="str">
        <f>_xlfn.XLOOKUP(S422,Lookup!A:A,Lookup!B:B)</f>
        <v>Senior</v>
      </c>
      <c r="U422" t="s">
        <v>58</v>
      </c>
      <c r="V422">
        <v>3</v>
      </c>
      <c r="W422" t="str">
        <f>_xlfn.XLOOKUP(V422,Lookup!I:I,Lookup!J:J)</f>
        <v>High</v>
      </c>
      <c r="X422" t="s">
        <v>48</v>
      </c>
      <c r="Y422">
        <v>11935</v>
      </c>
      <c r="Z422" t="str" cm="1">
        <f t="array" ref="Z422">_xlfn.IFS(Y422&lt;3000,"Low",Y422&lt;7000,"Medium",TRUE,"High")</f>
        <v>High</v>
      </c>
      <c r="AA422">
        <v>21526</v>
      </c>
      <c r="AB422">
        <v>1</v>
      </c>
      <c r="AC422" t="s">
        <v>42</v>
      </c>
      <c r="AD422" t="s">
        <v>43</v>
      </c>
      <c r="AE422">
        <v>18</v>
      </c>
      <c r="AF422">
        <v>3</v>
      </c>
      <c r="AG422" t="str">
        <f>_xlfn.XLOOKUP(AF422,Lookup!K:K,Lookup!L:L)</f>
        <v>Meet Expect</v>
      </c>
      <c r="AH422">
        <v>3</v>
      </c>
      <c r="AI422" t="str">
        <f>LOOKUP(AH422,Lookup!M:M,Lookup!N:N)</f>
        <v>High</v>
      </c>
      <c r="AJ422">
        <v>80</v>
      </c>
      <c r="AK422">
        <v>0</v>
      </c>
      <c r="AL422" t="str">
        <f>_xlfn.XLOOKUP(AK422,Lookup!O:O,Lookup!P:P)</f>
        <v>None</v>
      </c>
      <c r="AM422">
        <v>10</v>
      </c>
      <c r="AN422" t="str" cm="1">
        <f t="array" ref="AN422">_xlfn.IFS(
AM422&lt;=5,"0-5",
AM422&lt;=10,"6-10",
AM422&lt;=20,"11-20",
TRUE,"20+")</f>
        <v>6-10</v>
      </c>
      <c r="AO422">
        <v>2</v>
      </c>
      <c r="AP422">
        <v>3</v>
      </c>
      <c r="AQ422" t="str">
        <f>_xlfn.XLOOKUP(AP422,Lookup!Q:Q,Lookup!R:R)</f>
        <v>Better</v>
      </c>
      <c r="AR422">
        <v>10</v>
      </c>
      <c r="AS422" t="str" cm="1">
        <f t="array" ref="AS422">_xlfn.IFS(
AR422 &lt;=1,"New Employee",
AR422 &lt;=3, "Early Career",
AR422 &lt;=7, "Experienced",
TRUE, "Veteran")</f>
        <v>Veteran</v>
      </c>
      <c r="AT422">
        <v>2</v>
      </c>
      <c r="AU422">
        <v>0</v>
      </c>
      <c r="AV422" t="str" cm="1">
        <f t="array" ref="AV422">_xlfn.IFS(
AU422=0,"Recently Promoted",
AU422&lt;=3, "Normal",
TRUE, "Long Time No Promotion")</f>
        <v>Recently Promoted</v>
      </c>
      <c r="AW422">
        <v>7</v>
      </c>
      <c r="AX422">
        <f>IF(COUNTIF(L422:$L$1471,L422)&gt;1,1,0)</f>
        <v>0</v>
      </c>
      <c r="BA422">
        <f t="shared" si="53"/>
        <v>0</v>
      </c>
      <c r="BC422">
        <f t="shared" si="54"/>
        <v>0</v>
      </c>
      <c r="BE422">
        <f t="shared" si="48"/>
        <v>0</v>
      </c>
      <c r="BG422">
        <f t="shared" si="49"/>
        <v>0</v>
      </c>
      <c r="BI422">
        <f t="shared" si="50"/>
        <v>0</v>
      </c>
      <c r="BR422" t="str" cm="1">
        <f t="array" ref="BR422">_xlfn.IFS(
A422&lt;=25,"18-25",
A422&lt;=35,"26-35",
A422&lt;=45,"36-45",
A422&lt;=59,"46-59",
TRUE,"60+")</f>
        <v>26-35</v>
      </c>
      <c r="BX422" t="b">
        <f t="shared" si="51"/>
        <v>1</v>
      </c>
      <c r="BY422" t="b">
        <f t="shared" si="52"/>
        <v>1</v>
      </c>
      <c r="BZ422" t="b">
        <f t="shared" si="55"/>
        <v>1</v>
      </c>
      <c r="CA422">
        <f>IF(tblemployee[[#This Row],[Attrition]]="Yes",1,0)</f>
        <v>0</v>
      </c>
      <c r="CB422">
        <f>IF(tblemployee[[#This Row],[OverTime]]="Yes",1,0)</f>
        <v>0</v>
      </c>
    </row>
    <row r="423" spans="1:80" hidden="1">
      <c r="A423">
        <v>29</v>
      </c>
      <c r="B423" t="s">
        <v>35</v>
      </c>
      <c r="C423" t="s">
        <v>36</v>
      </c>
      <c r="D423">
        <v>408</v>
      </c>
      <c r="E423" t="s">
        <v>45</v>
      </c>
      <c r="F423">
        <v>25</v>
      </c>
      <c r="G423" t="str" cm="1">
        <f t="array" ref="G423">_xlfn.IFS(
F423 &lt;= 10, "Near",
F423 &lt;= 20, "Far",
TRUE, "Very Far")</f>
        <v>Very Far</v>
      </c>
      <c r="H423">
        <v>5</v>
      </c>
      <c r="I423" t="str">
        <f>_xlfn.XLOOKUP(H423,Lookup!C:C,Lookup!D:D)</f>
        <v>Doctor</v>
      </c>
      <c r="J423" t="s">
        <v>60</v>
      </c>
      <c r="K423">
        <v>1</v>
      </c>
      <c r="L423">
        <v>565</v>
      </c>
      <c r="M423">
        <v>3</v>
      </c>
      <c r="N423" t="str">
        <f>_xlfn.XLOOKUP(M423,Lookup!E:E,Lookup!F:F)</f>
        <v>High</v>
      </c>
      <c r="O423" t="s">
        <v>39</v>
      </c>
      <c r="P423">
        <v>71</v>
      </c>
      <c r="Q423">
        <v>2</v>
      </c>
      <c r="R423" t="str">
        <f>_xlfn.XLOOKUP(Q423,Lookup!G:G,Lookup!H:H)</f>
        <v>Medium</v>
      </c>
      <c r="S423">
        <v>1</v>
      </c>
      <c r="T423" s="7" t="str">
        <f>_xlfn.XLOOKUP(S423,Lookup!A:A,Lookup!B:B)</f>
        <v>Entry Level</v>
      </c>
      <c r="U423" t="s">
        <v>47</v>
      </c>
      <c r="V423">
        <v>2</v>
      </c>
      <c r="W423" t="str">
        <f>_xlfn.XLOOKUP(V423,Lookup!I:I,Lookup!J:J)</f>
        <v>Medium</v>
      </c>
      <c r="X423" t="s">
        <v>48</v>
      </c>
      <c r="Y423">
        <v>2546</v>
      </c>
      <c r="Z423" t="str" cm="1">
        <f t="array" ref="Z423">_xlfn.IFS(Y423&lt;3000,"Low",Y423&lt;7000,"Medium",TRUE,"High")</f>
        <v>Low</v>
      </c>
      <c r="AA423">
        <v>18300</v>
      </c>
      <c r="AB423">
        <v>5</v>
      </c>
      <c r="AC423" t="s">
        <v>42</v>
      </c>
      <c r="AD423" t="s">
        <v>43</v>
      </c>
      <c r="AE423">
        <v>16</v>
      </c>
      <c r="AF423">
        <v>3</v>
      </c>
      <c r="AG423" t="str">
        <f>_xlfn.XLOOKUP(AF423,Lookup!K:K,Lookup!L:L)</f>
        <v>Meet Expect</v>
      </c>
      <c r="AH423">
        <v>2</v>
      </c>
      <c r="AI423" t="str">
        <f>LOOKUP(AH423,Lookup!M:M,Lookup!N:N)</f>
        <v>Medium</v>
      </c>
      <c r="AJ423">
        <v>80</v>
      </c>
      <c r="AK423">
        <v>0</v>
      </c>
      <c r="AL423" t="str">
        <f>_xlfn.XLOOKUP(AK423,Lookup!O:O,Lookup!P:P)</f>
        <v>None</v>
      </c>
      <c r="AM423">
        <v>6</v>
      </c>
      <c r="AN423" t="str" cm="1">
        <f t="array" ref="AN423">_xlfn.IFS(
AM423&lt;=5,"0-5",
AM423&lt;=10,"6-10",
AM423&lt;=20,"11-20",
TRUE,"20+")</f>
        <v>6-10</v>
      </c>
      <c r="AO423">
        <v>2</v>
      </c>
      <c r="AP423">
        <v>4</v>
      </c>
      <c r="AQ423" t="str">
        <f>_xlfn.XLOOKUP(AP423,Lookup!Q:Q,Lookup!R:R)</f>
        <v>Best</v>
      </c>
      <c r="AR423">
        <v>2</v>
      </c>
      <c r="AS423" t="str" cm="1">
        <f t="array" ref="AS423">_xlfn.IFS(
AR423 &lt;=1,"New Employee",
AR423 &lt;=3, "Early Career",
AR423 &lt;=7, "Experienced",
TRUE, "Veteran")</f>
        <v>Early Career</v>
      </c>
      <c r="AT423">
        <v>2</v>
      </c>
      <c r="AU423">
        <v>1</v>
      </c>
      <c r="AV423" t="str" cm="1">
        <f t="array" ref="AV423">_xlfn.IFS(
AU423=0,"Recently Promoted",
AU423&lt;=3, "Normal",
TRUE, "Long Time No Promotion")</f>
        <v>Normal</v>
      </c>
      <c r="AW423">
        <v>1</v>
      </c>
      <c r="AX423">
        <f>IF(COUNTIF(L423:$L$1471,L423)&gt;1,1,0)</f>
        <v>0</v>
      </c>
      <c r="BA423">
        <f t="shared" si="53"/>
        <v>0</v>
      </c>
      <c r="BC423">
        <f t="shared" si="54"/>
        <v>0</v>
      </c>
      <c r="BE423">
        <f t="shared" si="48"/>
        <v>0</v>
      </c>
      <c r="BG423">
        <f t="shared" si="49"/>
        <v>0</v>
      </c>
      <c r="BI423">
        <f t="shared" si="50"/>
        <v>0</v>
      </c>
      <c r="BR423" t="str" cm="1">
        <f t="array" ref="BR423">_xlfn.IFS(
A423&lt;=25,"18-25",
A423&lt;=35,"26-35",
A423&lt;=45,"36-45",
A423&lt;=59,"46-59",
TRUE,"60+")</f>
        <v>26-35</v>
      </c>
      <c r="BX423" t="b">
        <f t="shared" si="51"/>
        <v>1</v>
      </c>
      <c r="BY423" t="b">
        <f t="shared" si="52"/>
        <v>1</v>
      </c>
      <c r="BZ423" t="b">
        <f t="shared" si="55"/>
        <v>1</v>
      </c>
      <c r="CA423">
        <f>IF(tblemployee[[#This Row],[Attrition]]="Yes",1,0)</f>
        <v>1</v>
      </c>
      <c r="CB423">
        <f>IF(tblemployee[[#This Row],[OverTime]]="Yes",1,0)</f>
        <v>0</v>
      </c>
    </row>
    <row r="424" spans="1:80">
      <c r="A424">
        <v>19</v>
      </c>
      <c r="B424" t="s">
        <v>35</v>
      </c>
      <c r="C424" t="s">
        <v>36</v>
      </c>
      <c r="D424">
        <v>489</v>
      </c>
      <c r="E424" t="s">
        <v>61</v>
      </c>
      <c r="F424">
        <v>2</v>
      </c>
      <c r="G424" t="str" cm="1">
        <f t="array" ref="G424">_xlfn.IFS(
F424 &lt;= 10, "Near",
F424 &lt;= 20, "Far",
TRUE, "Very Far")</f>
        <v>Near</v>
      </c>
      <c r="H424">
        <v>2</v>
      </c>
      <c r="I424" t="str">
        <f>_xlfn.XLOOKUP(H424,Lookup!C:C,Lookup!D:D)</f>
        <v>College</v>
      </c>
      <c r="J424" t="s">
        <v>60</v>
      </c>
      <c r="K424">
        <v>1</v>
      </c>
      <c r="L424">
        <v>566</v>
      </c>
      <c r="M424">
        <v>1</v>
      </c>
      <c r="N424" t="str">
        <f>_xlfn.XLOOKUP(M424,Lookup!E:E,Lookup!F:F)</f>
        <v>Low</v>
      </c>
      <c r="O424" t="s">
        <v>46</v>
      </c>
      <c r="P424">
        <v>52</v>
      </c>
      <c r="Q424">
        <v>2</v>
      </c>
      <c r="R424" t="str">
        <f>_xlfn.XLOOKUP(Q424,Lookup!G:G,Lookup!H:H)</f>
        <v>Medium</v>
      </c>
      <c r="S424">
        <v>1</v>
      </c>
      <c r="T424" s="7" t="str">
        <f>_xlfn.XLOOKUP(S424,Lookup!A:A,Lookup!B:B)</f>
        <v>Entry Level</v>
      </c>
      <c r="U424" t="s">
        <v>61</v>
      </c>
      <c r="V424">
        <v>4</v>
      </c>
      <c r="W424" t="str">
        <f>_xlfn.XLOOKUP(V424,Lookup!I:I,Lookup!J:J)</f>
        <v>Very High</v>
      </c>
      <c r="X424" t="s">
        <v>41</v>
      </c>
      <c r="Y424">
        <v>2564</v>
      </c>
      <c r="Z424" t="str" cm="1">
        <f t="array" ref="Z424">_xlfn.IFS(Y424&lt;3000,"Low",Y424&lt;7000,"Medium",TRUE,"High")</f>
        <v>Low</v>
      </c>
      <c r="AA424">
        <v>18437</v>
      </c>
      <c r="AB424">
        <v>1</v>
      </c>
      <c r="AC424" t="s">
        <v>42</v>
      </c>
      <c r="AD424" t="s">
        <v>43</v>
      </c>
      <c r="AE424">
        <v>12</v>
      </c>
      <c r="AF424">
        <v>3</v>
      </c>
      <c r="AG424" t="str">
        <f>_xlfn.XLOOKUP(AF424,Lookup!K:K,Lookup!L:L)</f>
        <v>Meet Expect</v>
      </c>
      <c r="AH424">
        <v>3</v>
      </c>
      <c r="AI424" t="str">
        <f>LOOKUP(AH424,Lookup!M:M,Lookup!N:N)</f>
        <v>High</v>
      </c>
      <c r="AJ424">
        <v>80</v>
      </c>
      <c r="AK424">
        <v>0</v>
      </c>
      <c r="AL424" t="str">
        <f>_xlfn.XLOOKUP(AK424,Lookup!O:O,Lookup!P:P)</f>
        <v>None</v>
      </c>
      <c r="AM424">
        <v>1</v>
      </c>
      <c r="AN424" t="str" cm="1">
        <f t="array" ref="AN424">_xlfn.IFS(
AM424&lt;=5,"0-5",
AM424&lt;=10,"6-10",
AM424&lt;=20,"11-20",
TRUE,"20+")</f>
        <v>0-5</v>
      </c>
      <c r="AO424">
        <v>3</v>
      </c>
      <c r="AP424">
        <v>4</v>
      </c>
      <c r="AQ424" t="str">
        <f>_xlfn.XLOOKUP(AP424,Lookup!Q:Q,Lookup!R:R)</f>
        <v>Best</v>
      </c>
      <c r="AR424">
        <v>1</v>
      </c>
      <c r="AS424" t="str" cm="1">
        <f t="array" ref="AS424">_xlfn.IFS(
AR424 &lt;=1,"New Employee",
AR424 &lt;=3, "Early Career",
AR424 &lt;=7, "Experienced",
TRUE, "Veteran")</f>
        <v>New Employee</v>
      </c>
      <c r="AT424">
        <v>0</v>
      </c>
      <c r="AU424">
        <v>0</v>
      </c>
      <c r="AV424" t="str" cm="1">
        <f t="array" ref="AV424">_xlfn.IFS(
AU424=0,"Recently Promoted",
AU424&lt;=3, "Normal",
TRUE, "Long Time No Promotion")</f>
        <v>Recently Promoted</v>
      </c>
      <c r="AW424">
        <v>0</v>
      </c>
      <c r="AX424">
        <f>IF(COUNTIF(L424:$L$1471,L424)&gt;1,1,0)</f>
        <v>0</v>
      </c>
      <c r="BA424">
        <f t="shared" si="53"/>
        <v>0</v>
      </c>
      <c r="BC424">
        <f t="shared" si="54"/>
        <v>0</v>
      </c>
      <c r="BE424">
        <f t="shared" si="48"/>
        <v>0</v>
      </c>
      <c r="BG424">
        <f t="shared" si="49"/>
        <v>0</v>
      </c>
      <c r="BI424">
        <f t="shared" si="50"/>
        <v>0</v>
      </c>
      <c r="BR424" t="str" cm="1">
        <f t="array" ref="BR424">_xlfn.IFS(
A424&lt;=25,"18-25",
A424&lt;=35,"26-35",
A424&lt;=45,"36-45",
A424&lt;=59,"46-59",
TRUE,"60+")</f>
        <v>18-25</v>
      </c>
      <c r="BX424" t="b">
        <f t="shared" si="51"/>
        <v>1</v>
      </c>
      <c r="BY424" t="b">
        <f t="shared" si="52"/>
        <v>1</v>
      </c>
      <c r="BZ424" t="b">
        <f t="shared" si="55"/>
        <v>1</v>
      </c>
      <c r="CA424">
        <f>IF(tblemployee[[#This Row],[Attrition]]="Yes",1,0)</f>
        <v>1</v>
      </c>
      <c r="CB424">
        <f>IF(tblemployee[[#This Row],[OverTime]]="Yes",1,0)</f>
        <v>0</v>
      </c>
    </row>
    <row r="425" spans="1:80" hidden="1">
      <c r="A425">
        <v>30</v>
      </c>
      <c r="B425" t="s">
        <v>43</v>
      </c>
      <c r="C425" t="s">
        <v>55</v>
      </c>
      <c r="D425">
        <v>1398</v>
      </c>
      <c r="E425" t="s">
        <v>37</v>
      </c>
      <c r="F425">
        <v>22</v>
      </c>
      <c r="G425" t="str" cm="1">
        <f t="array" ref="G425">_xlfn.IFS(
F425 &lt;= 10, "Near",
F425 &lt;= 20, "Far",
TRUE, "Very Far")</f>
        <v>Very Far</v>
      </c>
      <c r="H425">
        <v>4</v>
      </c>
      <c r="I425" t="str">
        <f>_xlfn.XLOOKUP(H425,Lookup!C:C,Lookup!D:D)</f>
        <v>Master</v>
      </c>
      <c r="J425" t="s">
        <v>49</v>
      </c>
      <c r="K425">
        <v>1</v>
      </c>
      <c r="L425">
        <v>567</v>
      </c>
      <c r="M425">
        <v>3</v>
      </c>
      <c r="N425" t="str">
        <f>_xlfn.XLOOKUP(M425,Lookup!E:E,Lookup!F:F)</f>
        <v>High</v>
      </c>
      <c r="O425" t="s">
        <v>39</v>
      </c>
      <c r="P425">
        <v>69</v>
      </c>
      <c r="Q425">
        <v>3</v>
      </c>
      <c r="R425" t="str">
        <f>_xlfn.XLOOKUP(Q425,Lookup!G:G,Lookup!H:H)</f>
        <v>High</v>
      </c>
      <c r="S425">
        <v>3</v>
      </c>
      <c r="T425" s="7" t="str">
        <f>_xlfn.XLOOKUP(S425,Lookup!A:A,Lookup!B:B)</f>
        <v>Senior</v>
      </c>
      <c r="U425" t="s">
        <v>40</v>
      </c>
      <c r="V425">
        <v>1</v>
      </c>
      <c r="W425" t="str">
        <f>_xlfn.XLOOKUP(V425,Lookup!I:I,Lookup!J:J)</f>
        <v>Low</v>
      </c>
      <c r="X425" t="s">
        <v>48</v>
      </c>
      <c r="Y425">
        <v>8412</v>
      </c>
      <c r="Z425" t="str" cm="1">
        <f t="array" ref="Z425">_xlfn.IFS(Y425&lt;3000,"Low",Y425&lt;7000,"Medium",TRUE,"High")</f>
        <v>High</v>
      </c>
      <c r="AA425">
        <v>2890</v>
      </c>
      <c r="AB425">
        <v>0</v>
      </c>
      <c r="AC425" t="s">
        <v>42</v>
      </c>
      <c r="AD425" t="s">
        <v>43</v>
      </c>
      <c r="AE425">
        <v>11</v>
      </c>
      <c r="AF425">
        <v>3</v>
      </c>
      <c r="AG425" t="str">
        <f>_xlfn.XLOOKUP(AF425,Lookup!K:K,Lookup!L:L)</f>
        <v>Meet Expect</v>
      </c>
      <c r="AH425">
        <v>3</v>
      </c>
      <c r="AI425" t="str">
        <f>LOOKUP(AH425,Lookup!M:M,Lookup!N:N)</f>
        <v>High</v>
      </c>
      <c r="AJ425">
        <v>80</v>
      </c>
      <c r="AK425">
        <v>0</v>
      </c>
      <c r="AL425" t="str">
        <f>_xlfn.XLOOKUP(AK425,Lookup!O:O,Lookup!P:P)</f>
        <v>None</v>
      </c>
      <c r="AM425">
        <v>10</v>
      </c>
      <c r="AN425" t="str" cm="1">
        <f t="array" ref="AN425">_xlfn.IFS(
AM425&lt;=5,"0-5",
AM425&lt;=10,"6-10",
AM425&lt;=20,"11-20",
TRUE,"20+")</f>
        <v>6-10</v>
      </c>
      <c r="AO425">
        <v>3</v>
      </c>
      <c r="AP425">
        <v>3</v>
      </c>
      <c r="AQ425" t="str">
        <f>_xlfn.XLOOKUP(AP425,Lookup!Q:Q,Lookup!R:R)</f>
        <v>Better</v>
      </c>
      <c r="AR425">
        <v>9</v>
      </c>
      <c r="AS425" t="str" cm="1">
        <f t="array" ref="AS425">_xlfn.IFS(
AR425 &lt;=1,"New Employee",
AR425 &lt;=3, "Early Career",
AR425 &lt;=7, "Experienced",
TRUE, "Veteran")</f>
        <v>Veteran</v>
      </c>
      <c r="AT425">
        <v>8</v>
      </c>
      <c r="AU425">
        <v>7</v>
      </c>
      <c r="AV425" t="str" cm="1">
        <f t="array" ref="AV425">_xlfn.IFS(
AU425=0,"Recently Promoted",
AU425&lt;=3, "Normal",
TRUE, "Long Time No Promotion")</f>
        <v>Long Time No Promotion</v>
      </c>
      <c r="AW425">
        <v>8</v>
      </c>
      <c r="AX425">
        <f>IF(COUNTIF(L425:$L$1471,L425)&gt;1,1,0)</f>
        <v>0</v>
      </c>
      <c r="BA425">
        <f t="shared" si="53"/>
        <v>0</v>
      </c>
      <c r="BC425">
        <f t="shared" si="54"/>
        <v>0</v>
      </c>
      <c r="BE425">
        <f t="shared" si="48"/>
        <v>0</v>
      </c>
      <c r="BG425">
        <f t="shared" si="49"/>
        <v>0</v>
      </c>
      <c r="BI425">
        <f t="shared" si="50"/>
        <v>0</v>
      </c>
      <c r="BR425" t="str" cm="1">
        <f t="array" ref="BR425">_xlfn.IFS(
A425&lt;=25,"18-25",
A425&lt;=35,"26-35",
A425&lt;=45,"36-45",
A425&lt;=59,"46-59",
TRUE,"60+")</f>
        <v>26-35</v>
      </c>
      <c r="BX425" t="b">
        <f t="shared" si="51"/>
        <v>1</v>
      </c>
      <c r="BY425" t="b">
        <f t="shared" si="52"/>
        <v>1</v>
      </c>
      <c r="BZ425" t="b">
        <f t="shared" si="55"/>
        <v>1</v>
      </c>
      <c r="CA425">
        <f>IF(tblemployee[[#This Row],[Attrition]]="Yes",1,0)</f>
        <v>0</v>
      </c>
      <c r="CB425">
        <f>IF(tblemployee[[#This Row],[OverTime]]="Yes",1,0)</f>
        <v>0</v>
      </c>
    </row>
    <row r="426" spans="1:80" hidden="1">
      <c r="A426">
        <v>57</v>
      </c>
      <c r="B426" t="s">
        <v>43</v>
      </c>
      <c r="C426" t="s">
        <v>36</v>
      </c>
      <c r="D426">
        <v>210</v>
      </c>
      <c r="E426" t="s">
        <v>37</v>
      </c>
      <c r="F426">
        <v>29</v>
      </c>
      <c r="G426" t="str" cm="1">
        <f t="array" ref="G426">_xlfn.IFS(
F426 &lt;= 10, "Near",
F426 &lt;= 20, "Far",
TRUE, "Very Far")</f>
        <v>Very Far</v>
      </c>
      <c r="H426">
        <v>3</v>
      </c>
      <c r="I426" t="str">
        <f>_xlfn.XLOOKUP(H426,Lookup!C:C,Lookup!D:D)</f>
        <v>Bachelor</v>
      </c>
      <c r="J426" t="s">
        <v>59</v>
      </c>
      <c r="K426">
        <v>1</v>
      </c>
      <c r="L426">
        <v>568</v>
      </c>
      <c r="M426">
        <v>1</v>
      </c>
      <c r="N426" t="str">
        <f>_xlfn.XLOOKUP(M426,Lookup!E:E,Lookup!F:F)</f>
        <v>Low</v>
      </c>
      <c r="O426" t="s">
        <v>46</v>
      </c>
      <c r="P426">
        <v>56</v>
      </c>
      <c r="Q426">
        <v>2</v>
      </c>
      <c r="R426" t="str">
        <f>_xlfn.XLOOKUP(Q426,Lookup!G:G,Lookup!H:H)</f>
        <v>Medium</v>
      </c>
      <c r="S426">
        <v>4</v>
      </c>
      <c r="T426" s="7" t="str">
        <f>_xlfn.XLOOKUP(S426,Lookup!A:A,Lookup!B:B)</f>
        <v>Manager</v>
      </c>
      <c r="U426" t="s">
        <v>56</v>
      </c>
      <c r="V426">
        <v>4</v>
      </c>
      <c r="W426" t="str">
        <f>_xlfn.XLOOKUP(V426,Lookup!I:I,Lookup!J:J)</f>
        <v>Very High</v>
      </c>
      <c r="X426" t="s">
        <v>52</v>
      </c>
      <c r="Y426">
        <v>14118</v>
      </c>
      <c r="Z426" t="str" cm="1">
        <f t="array" ref="Z426">_xlfn.IFS(Y426&lt;3000,"Low",Y426&lt;7000,"Medium",TRUE,"High")</f>
        <v>High</v>
      </c>
      <c r="AA426">
        <v>22102</v>
      </c>
      <c r="AB426">
        <v>3</v>
      </c>
      <c r="AC426" t="s">
        <v>42</v>
      </c>
      <c r="AD426" t="s">
        <v>43</v>
      </c>
      <c r="AE426">
        <v>12</v>
      </c>
      <c r="AF426">
        <v>3</v>
      </c>
      <c r="AG426" t="str">
        <f>_xlfn.XLOOKUP(AF426,Lookup!K:K,Lookup!L:L)</f>
        <v>Meet Expect</v>
      </c>
      <c r="AH426">
        <v>3</v>
      </c>
      <c r="AI426" t="str">
        <f>LOOKUP(AH426,Lookup!M:M,Lookup!N:N)</f>
        <v>High</v>
      </c>
      <c r="AJ426">
        <v>80</v>
      </c>
      <c r="AK426">
        <v>1</v>
      </c>
      <c r="AL426" t="str">
        <f>_xlfn.XLOOKUP(AK426,Lookup!O:O,Lookup!P:P)</f>
        <v>Basic</v>
      </c>
      <c r="AM426">
        <v>32</v>
      </c>
      <c r="AN426" t="str" cm="1">
        <f t="array" ref="AN426">_xlfn.IFS(
AM426&lt;=5,"0-5",
AM426&lt;=10,"6-10",
AM426&lt;=20,"11-20",
TRUE,"20+")</f>
        <v>20+</v>
      </c>
      <c r="AO426">
        <v>3</v>
      </c>
      <c r="AP426">
        <v>2</v>
      </c>
      <c r="AQ426" t="str">
        <f>_xlfn.XLOOKUP(AP426,Lookup!Q:Q,Lookup!R:R)</f>
        <v>Good</v>
      </c>
      <c r="AR426">
        <v>1</v>
      </c>
      <c r="AS426" t="str" cm="1">
        <f t="array" ref="AS426">_xlfn.IFS(
AR426 &lt;=1,"New Employee",
AR426 &lt;=3, "Early Career",
AR426 &lt;=7, "Experienced",
TRUE, "Veteran")</f>
        <v>New Employee</v>
      </c>
      <c r="AT426">
        <v>0</v>
      </c>
      <c r="AU426">
        <v>0</v>
      </c>
      <c r="AV426" t="str" cm="1">
        <f t="array" ref="AV426">_xlfn.IFS(
AU426=0,"Recently Promoted",
AU426&lt;=3, "Normal",
TRUE, "Long Time No Promotion")</f>
        <v>Recently Promoted</v>
      </c>
      <c r="AW426">
        <v>0</v>
      </c>
      <c r="AX426">
        <f>IF(COUNTIF(L426:$L$1471,L426)&gt;1,1,0)</f>
        <v>0</v>
      </c>
      <c r="BA426">
        <f t="shared" si="53"/>
        <v>0</v>
      </c>
      <c r="BC426">
        <f t="shared" si="54"/>
        <v>0</v>
      </c>
      <c r="BE426">
        <f t="shared" si="48"/>
        <v>0</v>
      </c>
      <c r="BG426">
        <f t="shared" si="49"/>
        <v>0</v>
      </c>
      <c r="BI426">
        <f t="shared" si="50"/>
        <v>0</v>
      </c>
      <c r="BR426" t="str" cm="1">
        <f t="array" ref="BR426">_xlfn.IFS(
A426&lt;=25,"18-25",
A426&lt;=35,"26-35",
A426&lt;=45,"36-45",
A426&lt;=59,"46-59",
TRUE,"60+")</f>
        <v>46-59</v>
      </c>
      <c r="BX426" t="b">
        <f t="shared" si="51"/>
        <v>1</v>
      </c>
      <c r="BY426" t="b">
        <f t="shared" si="52"/>
        <v>1</v>
      </c>
      <c r="BZ426" t="b">
        <f t="shared" si="55"/>
        <v>1</v>
      </c>
      <c r="CA426">
        <f>IF(tblemployee[[#This Row],[Attrition]]="Yes",1,0)</f>
        <v>0</v>
      </c>
      <c r="CB426">
        <f>IF(tblemployee[[#This Row],[OverTime]]="Yes",1,0)</f>
        <v>0</v>
      </c>
    </row>
    <row r="427" spans="1:80" hidden="1">
      <c r="A427">
        <v>50</v>
      </c>
      <c r="B427" t="s">
        <v>43</v>
      </c>
      <c r="C427" t="s">
        <v>36</v>
      </c>
      <c r="D427">
        <v>1099</v>
      </c>
      <c r="E427" t="s">
        <v>45</v>
      </c>
      <c r="F427">
        <v>29</v>
      </c>
      <c r="G427" t="str" cm="1">
        <f t="array" ref="G427">_xlfn.IFS(
F427 &lt;= 10, "Near",
F427 &lt;= 20, "Far",
TRUE, "Very Far")</f>
        <v>Very Far</v>
      </c>
      <c r="H427">
        <v>4</v>
      </c>
      <c r="I427" t="str">
        <f>_xlfn.XLOOKUP(H427,Lookup!C:C,Lookup!D:D)</f>
        <v>Master</v>
      </c>
      <c r="J427" t="s">
        <v>38</v>
      </c>
      <c r="K427">
        <v>1</v>
      </c>
      <c r="L427">
        <v>569</v>
      </c>
      <c r="M427">
        <v>2</v>
      </c>
      <c r="N427" t="str">
        <f>_xlfn.XLOOKUP(M427,Lookup!E:E,Lookup!F:F)</f>
        <v>Medium</v>
      </c>
      <c r="O427" t="s">
        <v>46</v>
      </c>
      <c r="P427">
        <v>88</v>
      </c>
      <c r="Q427">
        <v>2</v>
      </c>
      <c r="R427" t="str">
        <f>_xlfn.XLOOKUP(Q427,Lookup!G:G,Lookup!H:H)</f>
        <v>Medium</v>
      </c>
      <c r="S427">
        <v>4</v>
      </c>
      <c r="T427" s="7" t="str">
        <f>_xlfn.XLOOKUP(S427,Lookup!A:A,Lookup!B:B)</f>
        <v>Manager</v>
      </c>
      <c r="U427" t="s">
        <v>56</v>
      </c>
      <c r="V427">
        <v>3</v>
      </c>
      <c r="W427" t="str">
        <f>_xlfn.XLOOKUP(V427,Lookup!I:I,Lookup!J:J)</f>
        <v>High</v>
      </c>
      <c r="X427" t="s">
        <v>48</v>
      </c>
      <c r="Y427">
        <v>17046</v>
      </c>
      <c r="Z427" t="str" cm="1">
        <f t="array" ref="Z427">_xlfn.IFS(Y427&lt;3000,"Low",Y427&lt;7000,"Medium",TRUE,"High")</f>
        <v>High</v>
      </c>
      <c r="AA427">
        <v>9314</v>
      </c>
      <c r="AB427">
        <v>0</v>
      </c>
      <c r="AC427" t="s">
        <v>42</v>
      </c>
      <c r="AD427" t="s">
        <v>43</v>
      </c>
      <c r="AE427">
        <v>15</v>
      </c>
      <c r="AF427">
        <v>3</v>
      </c>
      <c r="AG427" t="str">
        <f>_xlfn.XLOOKUP(AF427,Lookup!K:K,Lookup!L:L)</f>
        <v>Meet Expect</v>
      </c>
      <c r="AH427">
        <v>2</v>
      </c>
      <c r="AI427" t="str">
        <f>LOOKUP(AH427,Lookup!M:M,Lookup!N:N)</f>
        <v>Medium</v>
      </c>
      <c r="AJ427">
        <v>80</v>
      </c>
      <c r="AK427">
        <v>1</v>
      </c>
      <c r="AL427" t="str">
        <f>_xlfn.XLOOKUP(AK427,Lookup!O:O,Lookup!P:P)</f>
        <v>Basic</v>
      </c>
      <c r="AM427">
        <v>28</v>
      </c>
      <c r="AN427" t="str" cm="1">
        <f t="array" ref="AN427">_xlfn.IFS(
AM427&lt;=5,"0-5",
AM427&lt;=10,"6-10",
AM427&lt;=20,"11-20",
TRUE,"20+")</f>
        <v>20+</v>
      </c>
      <c r="AO427">
        <v>2</v>
      </c>
      <c r="AP427">
        <v>3</v>
      </c>
      <c r="AQ427" t="str">
        <f>_xlfn.XLOOKUP(AP427,Lookup!Q:Q,Lookup!R:R)</f>
        <v>Better</v>
      </c>
      <c r="AR427">
        <v>27</v>
      </c>
      <c r="AS427" t="str" cm="1">
        <f t="array" ref="AS427">_xlfn.IFS(
AR427 &lt;=1,"New Employee",
AR427 &lt;=3, "Early Career",
AR427 &lt;=7, "Experienced",
TRUE, "Veteran")</f>
        <v>Veteran</v>
      </c>
      <c r="AT427">
        <v>10</v>
      </c>
      <c r="AU427">
        <v>15</v>
      </c>
      <c r="AV427" t="str" cm="1">
        <f t="array" ref="AV427">_xlfn.IFS(
AU427=0,"Recently Promoted",
AU427&lt;=3, "Normal",
TRUE, "Long Time No Promotion")</f>
        <v>Long Time No Promotion</v>
      </c>
      <c r="AW427">
        <v>7</v>
      </c>
      <c r="AX427">
        <f>IF(COUNTIF(L427:$L$1471,L427)&gt;1,1,0)</f>
        <v>0</v>
      </c>
      <c r="BA427">
        <f t="shared" si="53"/>
        <v>0</v>
      </c>
      <c r="BC427">
        <f t="shared" si="54"/>
        <v>0</v>
      </c>
      <c r="BE427">
        <f t="shared" si="48"/>
        <v>0</v>
      </c>
      <c r="BG427">
        <f t="shared" si="49"/>
        <v>0</v>
      </c>
      <c r="BI427">
        <f t="shared" si="50"/>
        <v>0</v>
      </c>
      <c r="BR427" t="str" cm="1">
        <f t="array" ref="BR427">_xlfn.IFS(
A427&lt;=25,"18-25",
A427&lt;=35,"26-35",
A427&lt;=45,"36-45",
A427&lt;=59,"46-59",
TRUE,"60+")</f>
        <v>46-59</v>
      </c>
      <c r="BX427" t="b">
        <f t="shared" si="51"/>
        <v>1</v>
      </c>
      <c r="BY427" t="b">
        <f t="shared" si="52"/>
        <v>1</v>
      </c>
      <c r="BZ427" t="b">
        <f t="shared" si="55"/>
        <v>1</v>
      </c>
      <c r="CA427">
        <f>IF(tblemployee[[#This Row],[Attrition]]="Yes",1,0)</f>
        <v>0</v>
      </c>
      <c r="CB427">
        <f>IF(tblemployee[[#This Row],[OverTime]]="Yes",1,0)</f>
        <v>0</v>
      </c>
    </row>
    <row r="428" spans="1:80" hidden="1">
      <c r="A428">
        <v>30</v>
      </c>
      <c r="B428" t="s">
        <v>43</v>
      </c>
      <c r="C428" t="s">
        <v>55</v>
      </c>
      <c r="D428">
        <v>1116</v>
      </c>
      <c r="E428" t="s">
        <v>45</v>
      </c>
      <c r="F428">
        <v>2</v>
      </c>
      <c r="G428" t="str" cm="1">
        <f t="array" ref="G428">_xlfn.IFS(
F428 &lt;= 10, "Near",
F428 &lt;= 20, "Far",
TRUE, "Very Far")</f>
        <v>Near</v>
      </c>
      <c r="H428">
        <v>3</v>
      </c>
      <c r="I428" t="str">
        <f>_xlfn.XLOOKUP(H428,Lookup!C:C,Lookup!D:D)</f>
        <v>Bachelor</v>
      </c>
      <c r="J428" t="s">
        <v>51</v>
      </c>
      <c r="K428">
        <v>1</v>
      </c>
      <c r="L428">
        <v>571</v>
      </c>
      <c r="M428">
        <v>3</v>
      </c>
      <c r="N428" t="str">
        <f>_xlfn.XLOOKUP(M428,Lookup!E:E,Lookup!F:F)</f>
        <v>High</v>
      </c>
      <c r="O428" t="s">
        <v>39</v>
      </c>
      <c r="P428">
        <v>49</v>
      </c>
      <c r="Q428">
        <v>3</v>
      </c>
      <c r="R428" t="str">
        <f>_xlfn.XLOOKUP(Q428,Lookup!G:G,Lookup!H:H)</f>
        <v>High</v>
      </c>
      <c r="S428">
        <v>1</v>
      </c>
      <c r="T428" s="7" t="str">
        <f>_xlfn.XLOOKUP(S428,Lookup!A:A,Lookup!B:B)</f>
        <v>Entry Level</v>
      </c>
      <c r="U428" t="s">
        <v>50</v>
      </c>
      <c r="V428">
        <v>4</v>
      </c>
      <c r="W428" t="str">
        <f>_xlfn.XLOOKUP(V428,Lookup!I:I,Lookup!J:J)</f>
        <v>Very High</v>
      </c>
      <c r="X428" t="s">
        <v>41</v>
      </c>
      <c r="Y428">
        <v>2564</v>
      </c>
      <c r="Z428" t="str" cm="1">
        <f t="array" ref="Z428">_xlfn.IFS(Y428&lt;3000,"Low",Y428&lt;7000,"Medium",TRUE,"High")</f>
        <v>Low</v>
      </c>
      <c r="AA428">
        <v>7181</v>
      </c>
      <c r="AB428">
        <v>0</v>
      </c>
      <c r="AC428" t="s">
        <v>42</v>
      </c>
      <c r="AD428" t="s">
        <v>43</v>
      </c>
      <c r="AE428">
        <v>14</v>
      </c>
      <c r="AF428">
        <v>3</v>
      </c>
      <c r="AG428" t="str">
        <f>_xlfn.XLOOKUP(AF428,Lookup!K:K,Lookup!L:L)</f>
        <v>Meet Expect</v>
      </c>
      <c r="AH428">
        <v>3</v>
      </c>
      <c r="AI428" t="str">
        <f>LOOKUP(AH428,Lookup!M:M,Lookup!N:N)</f>
        <v>High</v>
      </c>
      <c r="AJ428">
        <v>80</v>
      </c>
      <c r="AK428">
        <v>0</v>
      </c>
      <c r="AL428" t="str">
        <f>_xlfn.XLOOKUP(AK428,Lookup!O:O,Lookup!P:P)</f>
        <v>None</v>
      </c>
      <c r="AM428">
        <v>12</v>
      </c>
      <c r="AN428" t="str" cm="1">
        <f t="array" ref="AN428">_xlfn.IFS(
AM428&lt;=5,"0-5",
AM428&lt;=10,"6-10",
AM428&lt;=20,"11-20",
TRUE,"20+")</f>
        <v>11-20</v>
      </c>
      <c r="AO428">
        <v>2</v>
      </c>
      <c r="AP428">
        <v>2</v>
      </c>
      <c r="AQ428" t="str">
        <f>_xlfn.XLOOKUP(AP428,Lookup!Q:Q,Lookup!R:R)</f>
        <v>Good</v>
      </c>
      <c r="AR428">
        <v>11</v>
      </c>
      <c r="AS428" t="str" cm="1">
        <f t="array" ref="AS428">_xlfn.IFS(
AR428 &lt;=1,"New Employee",
AR428 &lt;=3, "Early Career",
AR428 &lt;=7, "Experienced",
TRUE, "Veteran")</f>
        <v>Veteran</v>
      </c>
      <c r="AT428">
        <v>7</v>
      </c>
      <c r="AU428">
        <v>6</v>
      </c>
      <c r="AV428" t="str" cm="1">
        <f t="array" ref="AV428">_xlfn.IFS(
AU428=0,"Recently Promoted",
AU428&lt;=3, "Normal",
TRUE, "Long Time No Promotion")</f>
        <v>Long Time No Promotion</v>
      </c>
      <c r="AW428">
        <v>7</v>
      </c>
      <c r="AX428">
        <f>IF(COUNTIF(L428:$L$1471,L428)&gt;1,1,0)</f>
        <v>0</v>
      </c>
      <c r="BA428">
        <f t="shared" si="53"/>
        <v>0</v>
      </c>
      <c r="BC428">
        <f t="shared" si="54"/>
        <v>0</v>
      </c>
      <c r="BE428">
        <f t="shared" si="48"/>
        <v>0</v>
      </c>
      <c r="BG428">
        <f t="shared" si="49"/>
        <v>0</v>
      </c>
      <c r="BI428">
        <f t="shared" si="50"/>
        <v>0</v>
      </c>
      <c r="BR428" t="str" cm="1">
        <f t="array" ref="BR428">_xlfn.IFS(
A428&lt;=25,"18-25",
A428&lt;=35,"26-35",
A428&lt;=45,"36-45",
A428&lt;=59,"46-59",
TRUE,"60+")</f>
        <v>26-35</v>
      </c>
      <c r="BX428" t="b">
        <f t="shared" si="51"/>
        <v>1</v>
      </c>
      <c r="BY428" t="b">
        <f t="shared" si="52"/>
        <v>1</v>
      </c>
      <c r="BZ428" t="b">
        <f t="shared" si="55"/>
        <v>1</v>
      </c>
      <c r="CA428">
        <f>IF(tblemployee[[#This Row],[Attrition]]="Yes",1,0)</f>
        <v>0</v>
      </c>
      <c r="CB428">
        <f>IF(tblemployee[[#This Row],[OverTime]]="Yes",1,0)</f>
        <v>0</v>
      </c>
    </row>
    <row r="429" spans="1:80" hidden="1">
      <c r="A429">
        <v>60</v>
      </c>
      <c r="B429" t="s">
        <v>43</v>
      </c>
      <c r="C429" t="s">
        <v>44</v>
      </c>
      <c r="D429">
        <v>1499</v>
      </c>
      <c r="E429" t="s">
        <v>37</v>
      </c>
      <c r="F429">
        <v>28</v>
      </c>
      <c r="G429" t="str" cm="1">
        <f t="array" ref="G429">_xlfn.IFS(
F429 &lt;= 10, "Near",
F429 &lt;= 20, "Far",
TRUE, "Very Far")</f>
        <v>Very Far</v>
      </c>
      <c r="H429">
        <v>3</v>
      </c>
      <c r="I429" t="str">
        <f>_xlfn.XLOOKUP(H429,Lookup!C:C,Lookup!D:D)</f>
        <v>Bachelor</v>
      </c>
      <c r="J429" t="s">
        <v>59</v>
      </c>
      <c r="K429">
        <v>1</v>
      </c>
      <c r="L429">
        <v>573</v>
      </c>
      <c r="M429">
        <v>3</v>
      </c>
      <c r="N429" t="str">
        <f>_xlfn.XLOOKUP(M429,Lookup!E:E,Lookup!F:F)</f>
        <v>High</v>
      </c>
      <c r="O429" t="s">
        <v>39</v>
      </c>
      <c r="P429">
        <v>80</v>
      </c>
      <c r="Q429">
        <v>2</v>
      </c>
      <c r="R429" t="str">
        <f>_xlfn.XLOOKUP(Q429,Lookup!G:G,Lookup!H:H)</f>
        <v>Medium</v>
      </c>
      <c r="S429">
        <v>3</v>
      </c>
      <c r="T429" s="7" t="str">
        <f>_xlfn.XLOOKUP(S429,Lookup!A:A,Lookup!B:B)</f>
        <v>Senior</v>
      </c>
      <c r="U429" t="s">
        <v>40</v>
      </c>
      <c r="V429">
        <v>1</v>
      </c>
      <c r="W429" t="str">
        <f>_xlfn.XLOOKUP(V429,Lookup!I:I,Lookup!J:J)</f>
        <v>Low</v>
      </c>
      <c r="X429" t="s">
        <v>48</v>
      </c>
      <c r="Y429">
        <v>10266</v>
      </c>
      <c r="Z429" t="str" cm="1">
        <f t="array" ref="Z429">_xlfn.IFS(Y429&lt;3000,"Low",Y429&lt;7000,"Medium",TRUE,"High")</f>
        <v>High</v>
      </c>
      <c r="AA429">
        <v>2845</v>
      </c>
      <c r="AB429">
        <v>4</v>
      </c>
      <c r="AC429" t="s">
        <v>42</v>
      </c>
      <c r="AD429" t="s">
        <v>43</v>
      </c>
      <c r="AE429">
        <v>19</v>
      </c>
      <c r="AF429">
        <v>3</v>
      </c>
      <c r="AG429" t="str">
        <f>_xlfn.XLOOKUP(AF429,Lookup!K:K,Lookup!L:L)</f>
        <v>Meet Expect</v>
      </c>
      <c r="AH429">
        <v>4</v>
      </c>
      <c r="AI429" t="str">
        <f>LOOKUP(AH429,Lookup!M:M,Lookup!N:N)</f>
        <v>Very High</v>
      </c>
      <c r="AJ429">
        <v>80</v>
      </c>
      <c r="AK429">
        <v>0</v>
      </c>
      <c r="AL429" t="str">
        <f>_xlfn.XLOOKUP(AK429,Lookup!O:O,Lookup!P:P)</f>
        <v>None</v>
      </c>
      <c r="AM429">
        <v>22</v>
      </c>
      <c r="AN429" t="str" cm="1">
        <f t="array" ref="AN429">_xlfn.IFS(
AM429&lt;=5,"0-5",
AM429&lt;=10,"6-10",
AM429&lt;=20,"11-20",
TRUE,"20+")</f>
        <v>20+</v>
      </c>
      <c r="AO429">
        <v>5</v>
      </c>
      <c r="AP429">
        <v>4</v>
      </c>
      <c r="AQ429" t="str">
        <f>_xlfn.XLOOKUP(AP429,Lookup!Q:Q,Lookup!R:R)</f>
        <v>Best</v>
      </c>
      <c r="AR429">
        <v>18</v>
      </c>
      <c r="AS429" t="str" cm="1">
        <f t="array" ref="AS429">_xlfn.IFS(
AR429 &lt;=1,"New Employee",
AR429 &lt;=3, "Early Career",
AR429 &lt;=7, "Experienced",
TRUE, "Veteran")</f>
        <v>Veteran</v>
      </c>
      <c r="AT429">
        <v>13</v>
      </c>
      <c r="AU429">
        <v>13</v>
      </c>
      <c r="AV429" t="str" cm="1">
        <f t="array" ref="AV429">_xlfn.IFS(
AU429=0,"Recently Promoted",
AU429&lt;=3, "Normal",
TRUE, "Long Time No Promotion")</f>
        <v>Long Time No Promotion</v>
      </c>
      <c r="AW429">
        <v>11</v>
      </c>
      <c r="AX429">
        <f>IF(COUNTIF(L429:$L$1471,L429)&gt;1,1,0)</f>
        <v>0</v>
      </c>
      <c r="BA429">
        <f t="shared" si="53"/>
        <v>0</v>
      </c>
      <c r="BC429">
        <f t="shared" si="54"/>
        <v>0</v>
      </c>
      <c r="BE429">
        <f t="shared" si="48"/>
        <v>0</v>
      </c>
      <c r="BG429">
        <f t="shared" si="49"/>
        <v>0</v>
      </c>
      <c r="BI429">
        <f t="shared" si="50"/>
        <v>0</v>
      </c>
      <c r="BR429" t="str" cm="1">
        <f t="array" ref="BR429">_xlfn.IFS(
A429&lt;=25,"18-25",
A429&lt;=35,"26-35",
A429&lt;=45,"36-45",
A429&lt;=59,"46-59",
TRUE,"60+")</f>
        <v>60+</v>
      </c>
      <c r="BX429" t="b">
        <f t="shared" si="51"/>
        <v>1</v>
      </c>
      <c r="BY429" t="b">
        <f t="shared" si="52"/>
        <v>1</v>
      </c>
      <c r="BZ429" t="b">
        <f t="shared" si="55"/>
        <v>1</v>
      </c>
      <c r="CA429">
        <f>IF(tblemployee[[#This Row],[Attrition]]="Yes",1,0)</f>
        <v>0</v>
      </c>
      <c r="CB429">
        <f>IF(tblemployee[[#This Row],[OverTime]]="Yes",1,0)</f>
        <v>0</v>
      </c>
    </row>
    <row r="430" spans="1:80" hidden="1">
      <c r="A430">
        <v>47</v>
      </c>
      <c r="B430" t="s">
        <v>43</v>
      </c>
      <c r="C430" t="s">
        <v>36</v>
      </c>
      <c r="D430">
        <v>983</v>
      </c>
      <c r="E430" t="s">
        <v>45</v>
      </c>
      <c r="F430">
        <v>2</v>
      </c>
      <c r="G430" t="str" cm="1">
        <f t="array" ref="G430">_xlfn.IFS(
F430 &lt;= 10, "Near",
F430 &lt;= 20, "Far",
TRUE, "Very Far")</f>
        <v>Near</v>
      </c>
      <c r="H430">
        <v>2</v>
      </c>
      <c r="I430" t="str">
        <f>_xlfn.XLOOKUP(H430,Lookup!C:C,Lookup!D:D)</f>
        <v>College</v>
      </c>
      <c r="J430" t="s">
        <v>51</v>
      </c>
      <c r="K430">
        <v>1</v>
      </c>
      <c r="L430">
        <v>574</v>
      </c>
      <c r="M430">
        <v>1</v>
      </c>
      <c r="N430" t="str">
        <f>_xlfn.XLOOKUP(M430,Lookup!E:E,Lookup!F:F)</f>
        <v>Low</v>
      </c>
      <c r="O430" t="s">
        <v>39</v>
      </c>
      <c r="P430">
        <v>65</v>
      </c>
      <c r="Q430">
        <v>3</v>
      </c>
      <c r="R430" t="str">
        <f>_xlfn.XLOOKUP(Q430,Lookup!G:G,Lookup!H:H)</f>
        <v>High</v>
      </c>
      <c r="S430">
        <v>2</v>
      </c>
      <c r="T430" s="7" t="str">
        <f>_xlfn.XLOOKUP(S430,Lookup!A:A,Lookup!B:B)</f>
        <v>Junior</v>
      </c>
      <c r="U430" t="s">
        <v>53</v>
      </c>
      <c r="V430">
        <v>4</v>
      </c>
      <c r="W430" t="str">
        <f>_xlfn.XLOOKUP(V430,Lookup!I:I,Lookup!J:J)</f>
        <v>Very High</v>
      </c>
      <c r="X430" t="s">
        <v>52</v>
      </c>
      <c r="Y430">
        <v>5070</v>
      </c>
      <c r="Z430" t="str" cm="1">
        <f t="array" ref="Z430">_xlfn.IFS(Y430&lt;3000,"Low",Y430&lt;7000,"Medium",TRUE,"High")</f>
        <v>Medium</v>
      </c>
      <c r="AA430">
        <v>7389</v>
      </c>
      <c r="AB430">
        <v>5</v>
      </c>
      <c r="AC430" t="s">
        <v>42</v>
      </c>
      <c r="AD430" t="s">
        <v>43</v>
      </c>
      <c r="AE430">
        <v>13</v>
      </c>
      <c r="AF430">
        <v>3</v>
      </c>
      <c r="AG430" t="str">
        <f>_xlfn.XLOOKUP(AF430,Lookup!K:K,Lookup!L:L)</f>
        <v>Meet Expect</v>
      </c>
      <c r="AH430">
        <v>3</v>
      </c>
      <c r="AI430" t="str">
        <f>LOOKUP(AH430,Lookup!M:M,Lookup!N:N)</f>
        <v>High</v>
      </c>
      <c r="AJ430">
        <v>80</v>
      </c>
      <c r="AK430">
        <v>3</v>
      </c>
      <c r="AL430" t="str">
        <f>_xlfn.XLOOKUP(AK430,Lookup!O:O,Lookup!P:P)</f>
        <v>High</v>
      </c>
      <c r="AM430">
        <v>20</v>
      </c>
      <c r="AN430" t="str" cm="1">
        <f t="array" ref="AN430">_xlfn.IFS(
AM430&lt;=5,"0-5",
AM430&lt;=10,"6-10",
AM430&lt;=20,"11-20",
TRUE,"20+")</f>
        <v>11-20</v>
      </c>
      <c r="AO430">
        <v>2</v>
      </c>
      <c r="AP430">
        <v>3</v>
      </c>
      <c r="AQ430" t="str">
        <f>_xlfn.XLOOKUP(AP430,Lookup!Q:Q,Lookup!R:R)</f>
        <v>Better</v>
      </c>
      <c r="AR430">
        <v>5</v>
      </c>
      <c r="AS430" t="str" cm="1">
        <f t="array" ref="AS430">_xlfn.IFS(
AR430 &lt;=1,"New Employee",
AR430 &lt;=3, "Early Career",
AR430 &lt;=7, "Experienced",
TRUE, "Veteran")</f>
        <v>Experienced</v>
      </c>
      <c r="AT430">
        <v>0</v>
      </c>
      <c r="AU430">
        <v>0</v>
      </c>
      <c r="AV430" t="str" cm="1">
        <f t="array" ref="AV430">_xlfn.IFS(
AU430=0,"Recently Promoted",
AU430&lt;=3, "Normal",
TRUE, "Long Time No Promotion")</f>
        <v>Recently Promoted</v>
      </c>
      <c r="AW430">
        <v>4</v>
      </c>
      <c r="AX430">
        <f>IF(COUNTIF(L430:$L$1471,L430)&gt;1,1,0)</f>
        <v>0</v>
      </c>
      <c r="BA430">
        <f t="shared" si="53"/>
        <v>0</v>
      </c>
      <c r="BC430">
        <f t="shared" si="54"/>
        <v>0</v>
      </c>
      <c r="BE430">
        <f t="shared" si="48"/>
        <v>0</v>
      </c>
      <c r="BG430">
        <f t="shared" si="49"/>
        <v>0</v>
      </c>
      <c r="BI430">
        <f t="shared" si="50"/>
        <v>0</v>
      </c>
      <c r="BR430" t="str" cm="1">
        <f t="array" ref="BR430">_xlfn.IFS(
A430&lt;=25,"18-25",
A430&lt;=35,"26-35",
A430&lt;=45,"36-45",
A430&lt;=59,"46-59",
TRUE,"60+")</f>
        <v>46-59</v>
      </c>
      <c r="BX430" t="b">
        <f t="shared" si="51"/>
        <v>1</v>
      </c>
      <c r="BY430" t="b">
        <f t="shared" si="52"/>
        <v>1</v>
      </c>
      <c r="BZ430" t="b">
        <f t="shared" si="55"/>
        <v>1</v>
      </c>
      <c r="CA430">
        <f>IF(tblemployee[[#This Row],[Attrition]]="Yes",1,0)</f>
        <v>0</v>
      </c>
      <c r="CB430">
        <f>IF(tblemployee[[#This Row],[OverTime]]="Yes",1,0)</f>
        <v>0</v>
      </c>
    </row>
    <row r="431" spans="1:80" hidden="1">
      <c r="A431">
        <v>46</v>
      </c>
      <c r="B431" t="s">
        <v>43</v>
      </c>
      <c r="C431" t="s">
        <v>36</v>
      </c>
      <c r="D431">
        <v>1009</v>
      </c>
      <c r="E431" t="s">
        <v>45</v>
      </c>
      <c r="F431">
        <v>2</v>
      </c>
      <c r="G431" t="str" cm="1">
        <f t="array" ref="G431">_xlfn.IFS(
F431 &lt;= 10, "Near",
F431 &lt;= 20, "Far",
TRUE, "Very Far")</f>
        <v>Near</v>
      </c>
      <c r="H431">
        <v>3</v>
      </c>
      <c r="I431" t="str">
        <f>_xlfn.XLOOKUP(H431,Lookup!C:C,Lookup!D:D)</f>
        <v>Bachelor</v>
      </c>
      <c r="J431" t="s">
        <v>38</v>
      </c>
      <c r="K431">
        <v>1</v>
      </c>
      <c r="L431">
        <v>575</v>
      </c>
      <c r="M431">
        <v>1</v>
      </c>
      <c r="N431" t="str">
        <f>_xlfn.XLOOKUP(M431,Lookup!E:E,Lookup!F:F)</f>
        <v>Low</v>
      </c>
      <c r="O431" t="s">
        <v>46</v>
      </c>
      <c r="P431">
        <v>51</v>
      </c>
      <c r="Q431">
        <v>3</v>
      </c>
      <c r="R431" t="str">
        <f>_xlfn.XLOOKUP(Q431,Lookup!G:G,Lookup!H:H)</f>
        <v>High</v>
      </c>
      <c r="S431">
        <v>4</v>
      </c>
      <c r="T431" s="7" t="str">
        <f>_xlfn.XLOOKUP(S431,Lookup!A:A,Lookup!B:B)</f>
        <v>Manager</v>
      </c>
      <c r="U431" t="s">
        <v>58</v>
      </c>
      <c r="V431">
        <v>3</v>
      </c>
      <c r="W431" t="str">
        <f>_xlfn.XLOOKUP(V431,Lookup!I:I,Lookup!J:J)</f>
        <v>High</v>
      </c>
      <c r="X431" t="s">
        <v>48</v>
      </c>
      <c r="Y431">
        <v>17861</v>
      </c>
      <c r="Z431" t="str" cm="1">
        <f t="array" ref="Z431">_xlfn.IFS(Y431&lt;3000,"Low",Y431&lt;7000,"Medium",TRUE,"High")</f>
        <v>High</v>
      </c>
      <c r="AA431">
        <v>2288</v>
      </c>
      <c r="AB431">
        <v>6</v>
      </c>
      <c r="AC431" t="s">
        <v>42</v>
      </c>
      <c r="AD431" t="s">
        <v>43</v>
      </c>
      <c r="AE431">
        <v>13</v>
      </c>
      <c r="AF431">
        <v>3</v>
      </c>
      <c r="AG431" t="str">
        <f>_xlfn.XLOOKUP(AF431,Lookup!K:K,Lookup!L:L)</f>
        <v>Meet Expect</v>
      </c>
      <c r="AH431">
        <v>3</v>
      </c>
      <c r="AI431" t="str">
        <f>LOOKUP(AH431,Lookup!M:M,Lookup!N:N)</f>
        <v>High</v>
      </c>
      <c r="AJ431">
        <v>80</v>
      </c>
      <c r="AK431">
        <v>0</v>
      </c>
      <c r="AL431" t="str">
        <f>_xlfn.XLOOKUP(AK431,Lookup!O:O,Lookup!P:P)</f>
        <v>None</v>
      </c>
      <c r="AM431">
        <v>26</v>
      </c>
      <c r="AN431" t="str" cm="1">
        <f t="array" ref="AN431">_xlfn.IFS(
AM431&lt;=5,"0-5",
AM431&lt;=10,"6-10",
AM431&lt;=20,"11-20",
TRUE,"20+")</f>
        <v>20+</v>
      </c>
      <c r="AO431">
        <v>2</v>
      </c>
      <c r="AP431">
        <v>1</v>
      </c>
      <c r="AQ431" t="str">
        <f>_xlfn.XLOOKUP(AP431,Lookup!Q:Q,Lookup!R:R)</f>
        <v>Bad</v>
      </c>
      <c r="AR431">
        <v>3</v>
      </c>
      <c r="AS431" t="str" cm="1">
        <f t="array" ref="AS431">_xlfn.IFS(
AR431 &lt;=1,"New Employee",
AR431 &lt;=3, "Early Career",
AR431 &lt;=7, "Experienced",
TRUE, "Veteran")</f>
        <v>Early Career</v>
      </c>
      <c r="AT431">
        <v>2</v>
      </c>
      <c r="AU431">
        <v>0</v>
      </c>
      <c r="AV431" t="str" cm="1">
        <f t="array" ref="AV431">_xlfn.IFS(
AU431=0,"Recently Promoted",
AU431&lt;=3, "Normal",
TRUE, "Long Time No Promotion")</f>
        <v>Recently Promoted</v>
      </c>
      <c r="AW431">
        <v>1</v>
      </c>
      <c r="AX431">
        <f>IF(COUNTIF(L431:$L$1471,L431)&gt;1,1,0)</f>
        <v>0</v>
      </c>
      <c r="BA431">
        <f t="shared" si="53"/>
        <v>0</v>
      </c>
      <c r="BC431">
        <f t="shared" si="54"/>
        <v>0</v>
      </c>
      <c r="BE431">
        <f t="shared" si="48"/>
        <v>0</v>
      </c>
      <c r="BG431">
        <f t="shared" si="49"/>
        <v>0</v>
      </c>
      <c r="BI431">
        <f t="shared" si="50"/>
        <v>0</v>
      </c>
      <c r="BR431" t="str" cm="1">
        <f t="array" ref="BR431">_xlfn.IFS(
A431&lt;=25,"18-25",
A431&lt;=35,"26-35",
A431&lt;=45,"36-45",
A431&lt;=59,"46-59",
TRUE,"60+")</f>
        <v>46-59</v>
      </c>
      <c r="BX431" t="b">
        <f t="shared" si="51"/>
        <v>1</v>
      </c>
      <c r="BY431" t="b">
        <f t="shared" si="52"/>
        <v>1</v>
      </c>
      <c r="BZ431" t="b">
        <f t="shared" si="55"/>
        <v>1</v>
      </c>
      <c r="CA431">
        <f>IF(tblemployee[[#This Row],[Attrition]]="Yes",1,0)</f>
        <v>0</v>
      </c>
      <c r="CB431">
        <f>IF(tblemployee[[#This Row],[OverTime]]="Yes",1,0)</f>
        <v>0</v>
      </c>
    </row>
    <row r="432" spans="1:80" hidden="1">
      <c r="A432">
        <v>35</v>
      </c>
      <c r="B432" t="s">
        <v>43</v>
      </c>
      <c r="C432" t="s">
        <v>36</v>
      </c>
      <c r="D432">
        <v>144</v>
      </c>
      <c r="E432" t="s">
        <v>45</v>
      </c>
      <c r="F432">
        <v>22</v>
      </c>
      <c r="G432" t="str" cm="1">
        <f t="array" ref="G432">_xlfn.IFS(
F432 &lt;= 10, "Near",
F432 &lt;= 20, "Far",
TRUE, "Very Far")</f>
        <v>Very Far</v>
      </c>
      <c r="H432">
        <v>3</v>
      </c>
      <c r="I432" t="str">
        <f>_xlfn.XLOOKUP(H432,Lookup!C:C,Lookup!D:D)</f>
        <v>Bachelor</v>
      </c>
      <c r="J432" t="s">
        <v>38</v>
      </c>
      <c r="K432">
        <v>1</v>
      </c>
      <c r="L432">
        <v>577</v>
      </c>
      <c r="M432">
        <v>4</v>
      </c>
      <c r="N432" t="str">
        <f>_xlfn.XLOOKUP(M432,Lookup!E:E,Lookup!F:F)</f>
        <v>Very High</v>
      </c>
      <c r="O432" t="s">
        <v>46</v>
      </c>
      <c r="P432">
        <v>46</v>
      </c>
      <c r="Q432">
        <v>1</v>
      </c>
      <c r="R432" t="str">
        <f>_xlfn.XLOOKUP(Q432,Lookup!G:G,Lookup!H:H)</f>
        <v>Low</v>
      </c>
      <c r="S432">
        <v>1</v>
      </c>
      <c r="T432" s="7" t="str">
        <f>_xlfn.XLOOKUP(S432,Lookup!A:A,Lookup!B:B)</f>
        <v>Entry Level</v>
      </c>
      <c r="U432" t="s">
        <v>50</v>
      </c>
      <c r="V432">
        <v>3</v>
      </c>
      <c r="W432" t="str">
        <f>_xlfn.XLOOKUP(V432,Lookup!I:I,Lookup!J:J)</f>
        <v>High</v>
      </c>
      <c r="X432" t="s">
        <v>41</v>
      </c>
      <c r="Y432">
        <v>4230</v>
      </c>
      <c r="Z432" t="str" cm="1">
        <f t="array" ref="Z432">_xlfn.IFS(Y432&lt;3000,"Low",Y432&lt;7000,"Medium",TRUE,"High")</f>
        <v>Medium</v>
      </c>
      <c r="AA432">
        <v>19225</v>
      </c>
      <c r="AB432">
        <v>0</v>
      </c>
      <c r="AC432" t="s">
        <v>42</v>
      </c>
      <c r="AD432" t="s">
        <v>43</v>
      </c>
      <c r="AE432">
        <v>15</v>
      </c>
      <c r="AF432">
        <v>3</v>
      </c>
      <c r="AG432" t="str">
        <f>_xlfn.XLOOKUP(AF432,Lookup!K:K,Lookup!L:L)</f>
        <v>Meet Expect</v>
      </c>
      <c r="AH432">
        <v>3</v>
      </c>
      <c r="AI432" t="str">
        <f>LOOKUP(AH432,Lookup!M:M,Lookup!N:N)</f>
        <v>High</v>
      </c>
      <c r="AJ432">
        <v>80</v>
      </c>
      <c r="AK432">
        <v>0</v>
      </c>
      <c r="AL432" t="str">
        <f>_xlfn.XLOOKUP(AK432,Lookup!O:O,Lookup!P:P)</f>
        <v>None</v>
      </c>
      <c r="AM432">
        <v>6</v>
      </c>
      <c r="AN432" t="str" cm="1">
        <f t="array" ref="AN432">_xlfn.IFS(
AM432&lt;=5,"0-5",
AM432&lt;=10,"6-10",
AM432&lt;=20,"11-20",
TRUE,"20+")</f>
        <v>6-10</v>
      </c>
      <c r="AO432">
        <v>2</v>
      </c>
      <c r="AP432">
        <v>3</v>
      </c>
      <c r="AQ432" t="str">
        <f>_xlfn.XLOOKUP(AP432,Lookup!Q:Q,Lookup!R:R)</f>
        <v>Better</v>
      </c>
      <c r="AR432">
        <v>5</v>
      </c>
      <c r="AS432" t="str" cm="1">
        <f t="array" ref="AS432">_xlfn.IFS(
AR432 &lt;=1,"New Employee",
AR432 &lt;=3, "Early Career",
AR432 &lt;=7, "Experienced",
TRUE, "Veteran")</f>
        <v>Experienced</v>
      </c>
      <c r="AT432">
        <v>4</v>
      </c>
      <c r="AU432">
        <v>4</v>
      </c>
      <c r="AV432" t="str" cm="1">
        <f t="array" ref="AV432">_xlfn.IFS(
AU432=0,"Recently Promoted",
AU432&lt;=3, "Normal",
TRUE, "Long Time No Promotion")</f>
        <v>Long Time No Promotion</v>
      </c>
      <c r="AW432">
        <v>3</v>
      </c>
      <c r="AX432">
        <f>IF(COUNTIF(L432:$L$1471,L432)&gt;1,1,0)</f>
        <v>0</v>
      </c>
      <c r="BA432">
        <f t="shared" si="53"/>
        <v>0</v>
      </c>
      <c r="BC432">
        <f t="shared" si="54"/>
        <v>0</v>
      </c>
      <c r="BE432">
        <f t="shared" si="48"/>
        <v>0</v>
      </c>
      <c r="BG432">
        <f t="shared" si="49"/>
        <v>0</v>
      </c>
      <c r="BI432">
        <f t="shared" si="50"/>
        <v>0</v>
      </c>
      <c r="BR432" t="str" cm="1">
        <f t="array" ref="BR432">_xlfn.IFS(
A432&lt;=25,"18-25",
A432&lt;=35,"26-35",
A432&lt;=45,"36-45",
A432&lt;=59,"46-59",
TRUE,"60+")</f>
        <v>26-35</v>
      </c>
      <c r="BX432" t="b">
        <f t="shared" si="51"/>
        <v>1</v>
      </c>
      <c r="BY432" t="b">
        <f t="shared" si="52"/>
        <v>1</v>
      </c>
      <c r="BZ432" t="b">
        <f t="shared" si="55"/>
        <v>1</v>
      </c>
      <c r="CA432">
        <f>IF(tblemployee[[#This Row],[Attrition]]="Yes",1,0)</f>
        <v>0</v>
      </c>
      <c r="CB432">
        <f>IF(tblemployee[[#This Row],[OverTime]]="Yes",1,0)</f>
        <v>0</v>
      </c>
    </row>
    <row r="433" spans="1:80" hidden="1">
      <c r="A433">
        <v>54</v>
      </c>
      <c r="B433" t="s">
        <v>43</v>
      </c>
      <c r="C433" t="s">
        <v>36</v>
      </c>
      <c r="D433">
        <v>548</v>
      </c>
      <c r="E433" t="s">
        <v>45</v>
      </c>
      <c r="F433">
        <v>8</v>
      </c>
      <c r="G433" t="str" cm="1">
        <f t="array" ref="G433">_xlfn.IFS(
F433 &lt;= 10, "Near",
F433 &lt;= 20, "Far",
TRUE, "Very Far")</f>
        <v>Near</v>
      </c>
      <c r="H433">
        <v>4</v>
      </c>
      <c r="I433" t="str">
        <f>_xlfn.XLOOKUP(H433,Lookup!C:C,Lookup!D:D)</f>
        <v>Master</v>
      </c>
      <c r="J433" t="s">
        <v>38</v>
      </c>
      <c r="K433">
        <v>1</v>
      </c>
      <c r="L433">
        <v>578</v>
      </c>
      <c r="M433">
        <v>3</v>
      </c>
      <c r="N433" t="str">
        <f>_xlfn.XLOOKUP(M433,Lookup!E:E,Lookup!F:F)</f>
        <v>High</v>
      </c>
      <c r="O433" t="s">
        <v>39</v>
      </c>
      <c r="P433">
        <v>42</v>
      </c>
      <c r="Q433">
        <v>3</v>
      </c>
      <c r="R433" t="str">
        <f>_xlfn.XLOOKUP(Q433,Lookup!G:G,Lookup!H:H)</f>
        <v>High</v>
      </c>
      <c r="S433">
        <v>2</v>
      </c>
      <c r="T433" s="7" t="str">
        <f>_xlfn.XLOOKUP(S433,Lookup!A:A,Lookup!B:B)</f>
        <v>Junior</v>
      </c>
      <c r="U433" t="s">
        <v>50</v>
      </c>
      <c r="V433">
        <v>3</v>
      </c>
      <c r="W433" t="str">
        <f>_xlfn.XLOOKUP(V433,Lookup!I:I,Lookup!J:J)</f>
        <v>High</v>
      </c>
      <c r="X433" t="s">
        <v>41</v>
      </c>
      <c r="Y433">
        <v>3780</v>
      </c>
      <c r="Z433" t="str" cm="1">
        <f t="array" ref="Z433">_xlfn.IFS(Y433&lt;3000,"Low",Y433&lt;7000,"Medium",TRUE,"High")</f>
        <v>Medium</v>
      </c>
      <c r="AA433">
        <v>23428</v>
      </c>
      <c r="AB433">
        <v>7</v>
      </c>
      <c r="AC433" t="s">
        <v>42</v>
      </c>
      <c r="AD433" t="s">
        <v>43</v>
      </c>
      <c r="AE433">
        <v>11</v>
      </c>
      <c r="AF433">
        <v>3</v>
      </c>
      <c r="AG433" t="str">
        <f>_xlfn.XLOOKUP(AF433,Lookup!K:K,Lookup!L:L)</f>
        <v>Meet Expect</v>
      </c>
      <c r="AH433">
        <v>3</v>
      </c>
      <c r="AI433" t="str">
        <f>LOOKUP(AH433,Lookup!M:M,Lookup!N:N)</f>
        <v>High</v>
      </c>
      <c r="AJ433">
        <v>80</v>
      </c>
      <c r="AK433">
        <v>0</v>
      </c>
      <c r="AL433" t="str">
        <f>_xlfn.XLOOKUP(AK433,Lookup!O:O,Lookup!P:P)</f>
        <v>None</v>
      </c>
      <c r="AM433">
        <v>19</v>
      </c>
      <c r="AN433" t="str" cm="1">
        <f t="array" ref="AN433">_xlfn.IFS(
AM433&lt;=5,"0-5",
AM433&lt;=10,"6-10",
AM433&lt;=20,"11-20",
TRUE,"20+")</f>
        <v>11-20</v>
      </c>
      <c r="AO433">
        <v>3</v>
      </c>
      <c r="AP433">
        <v>3</v>
      </c>
      <c r="AQ433" t="str">
        <f>_xlfn.XLOOKUP(AP433,Lookup!Q:Q,Lookup!R:R)</f>
        <v>Better</v>
      </c>
      <c r="AR433">
        <v>1</v>
      </c>
      <c r="AS433" t="str" cm="1">
        <f t="array" ref="AS433">_xlfn.IFS(
AR433 &lt;=1,"New Employee",
AR433 &lt;=3, "Early Career",
AR433 &lt;=7, "Experienced",
TRUE, "Veteran")</f>
        <v>New Employee</v>
      </c>
      <c r="AT433">
        <v>0</v>
      </c>
      <c r="AU433">
        <v>0</v>
      </c>
      <c r="AV433" t="str" cm="1">
        <f t="array" ref="AV433">_xlfn.IFS(
AU433=0,"Recently Promoted",
AU433&lt;=3, "Normal",
TRUE, "Long Time No Promotion")</f>
        <v>Recently Promoted</v>
      </c>
      <c r="AW433">
        <v>0</v>
      </c>
      <c r="AX433">
        <f>IF(COUNTIF(L433:$L$1471,L433)&gt;1,1,0)</f>
        <v>0</v>
      </c>
      <c r="BA433">
        <f t="shared" si="53"/>
        <v>0</v>
      </c>
      <c r="BC433">
        <f t="shared" si="54"/>
        <v>0</v>
      </c>
      <c r="BE433">
        <f t="shared" si="48"/>
        <v>0</v>
      </c>
      <c r="BG433">
        <f t="shared" si="49"/>
        <v>0</v>
      </c>
      <c r="BI433">
        <f t="shared" si="50"/>
        <v>0</v>
      </c>
      <c r="BR433" t="str" cm="1">
        <f t="array" ref="BR433">_xlfn.IFS(
A433&lt;=25,"18-25",
A433&lt;=35,"26-35",
A433&lt;=45,"36-45",
A433&lt;=59,"46-59",
TRUE,"60+")</f>
        <v>46-59</v>
      </c>
      <c r="BX433" t="b">
        <f t="shared" si="51"/>
        <v>1</v>
      </c>
      <c r="BY433" t="b">
        <f t="shared" si="52"/>
        <v>1</v>
      </c>
      <c r="BZ433" t="b">
        <f t="shared" si="55"/>
        <v>1</v>
      </c>
      <c r="CA433">
        <f>IF(tblemployee[[#This Row],[Attrition]]="Yes",1,0)</f>
        <v>0</v>
      </c>
      <c r="CB433">
        <f>IF(tblemployee[[#This Row],[OverTime]]="Yes",1,0)</f>
        <v>0</v>
      </c>
    </row>
    <row r="434" spans="1:80" hidden="1">
      <c r="A434">
        <v>34</v>
      </c>
      <c r="B434" t="s">
        <v>43</v>
      </c>
      <c r="C434" t="s">
        <v>36</v>
      </c>
      <c r="D434">
        <v>1303</v>
      </c>
      <c r="E434" t="s">
        <v>45</v>
      </c>
      <c r="F434">
        <v>2</v>
      </c>
      <c r="G434" t="str" cm="1">
        <f t="array" ref="G434">_xlfn.IFS(
F434 &lt;= 10, "Near",
F434 &lt;= 20, "Far",
TRUE, "Very Far")</f>
        <v>Near</v>
      </c>
      <c r="H434">
        <v>4</v>
      </c>
      <c r="I434" t="str">
        <f>_xlfn.XLOOKUP(H434,Lookup!C:C,Lookup!D:D)</f>
        <v>Master</v>
      </c>
      <c r="J434" t="s">
        <v>38</v>
      </c>
      <c r="K434">
        <v>1</v>
      </c>
      <c r="L434">
        <v>579</v>
      </c>
      <c r="M434">
        <v>4</v>
      </c>
      <c r="N434" t="str">
        <f>_xlfn.XLOOKUP(M434,Lookup!E:E,Lookup!F:F)</f>
        <v>Very High</v>
      </c>
      <c r="O434" t="s">
        <v>46</v>
      </c>
      <c r="P434">
        <v>62</v>
      </c>
      <c r="Q434">
        <v>2</v>
      </c>
      <c r="R434" t="str">
        <f>_xlfn.XLOOKUP(Q434,Lookup!G:G,Lookup!H:H)</f>
        <v>Medium</v>
      </c>
      <c r="S434">
        <v>1</v>
      </c>
      <c r="T434" s="7" t="str">
        <f>_xlfn.XLOOKUP(S434,Lookup!A:A,Lookup!B:B)</f>
        <v>Entry Level</v>
      </c>
      <c r="U434" t="s">
        <v>47</v>
      </c>
      <c r="V434">
        <v>3</v>
      </c>
      <c r="W434" t="str">
        <f>_xlfn.XLOOKUP(V434,Lookup!I:I,Lookup!J:J)</f>
        <v>High</v>
      </c>
      <c r="X434" t="s">
        <v>52</v>
      </c>
      <c r="Y434">
        <v>2768</v>
      </c>
      <c r="Z434" t="str" cm="1">
        <f t="array" ref="Z434">_xlfn.IFS(Y434&lt;3000,"Low",Y434&lt;7000,"Medium",TRUE,"High")</f>
        <v>Low</v>
      </c>
      <c r="AA434">
        <v>8416</v>
      </c>
      <c r="AB434">
        <v>3</v>
      </c>
      <c r="AC434" t="s">
        <v>42</v>
      </c>
      <c r="AD434" t="s">
        <v>43</v>
      </c>
      <c r="AE434">
        <v>12</v>
      </c>
      <c r="AF434">
        <v>3</v>
      </c>
      <c r="AG434" t="str">
        <f>_xlfn.XLOOKUP(AF434,Lookup!K:K,Lookup!L:L)</f>
        <v>Meet Expect</v>
      </c>
      <c r="AH434">
        <v>3</v>
      </c>
      <c r="AI434" t="str">
        <f>LOOKUP(AH434,Lookup!M:M,Lookup!N:N)</f>
        <v>High</v>
      </c>
      <c r="AJ434">
        <v>80</v>
      </c>
      <c r="AK434">
        <v>1</v>
      </c>
      <c r="AL434" t="str">
        <f>_xlfn.XLOOKUP(AK434,Lookup!O:O,Lookup!P:P)</f>
        <v>Basic</v>
      </c>
      <c r="AM434">
        <v>14</v>
      </c>
      <c r="AN434" t="str" cm="1">
        <f t="array" ref="AN434">_xlfn.IFS(
AM434&lt;=5,"0-5",
AM434&lt;=10,"6-10",
AM434&lt;=20,"11-20",
TRUE,"20+")</f>
        <v>11-20</v>
      </c>
      <c r="AO434">
        <v>3</v>
      </c>
      <c r="AP434">
        <v>3</v>
      </c>
      <c r="AQ434" t="str">
        <f>_xlfn.XLOOKUP(AP434,Lookup!Q:Q,Lookup!R:R)</f>
        <v>Better</v>
      </c>
      <c r="AR434">
        <v>7</v>
      </c>
      <c r="AS434" t="str" cm="1">
        <f t="array" ref="AS434">_xlfn.IFS(
AR434 &lt;=1,"New Employee",
AR434 &lt;=3, "Early Career",
AR434 &lt;=7, "Experienced",
TRUE, "Veteran")</f>
        <v>Experienced</v>
      </c>
      <c r="AT434">
        <v>3</v>
      </c>
      <c r="AU434">
        <v>5</v>
      </c>
      <c r="AV434" t="str" cm="1">
        <f t="array" ref="AV434">_xlfn.IFS(
AU434=0,"Recently Promoted",
AU434&lt;=3, "Normal",
TRUE, "Long Time No Promotion")</f>
        <v>Long Time No Promotion</v>
      </c>
      <c r="AW434">
        <v>7</v>
      </c>
      <c r="AX434">
        <f>IF(COUNTIF(L434:$L$1471,L434)&gt;1,1,0)</f>
        <v>0</v>
      </c>
      <c r="BA434">
        <f t="shared" si="53"/>
        <v>0</v>
      </c>
      <c r="BC434">
        <f t="shared" si="54"/>
        <v>0</v>
      </c>
      <c r="BE434">
        <f t="shared" si="48"/>
        <v>0</v>
      </c>
      <c r="BG434">
        <f t="shared" si="49"/>
        <v>0</v>
      </c>
      <c r="BI434">
        <f t="shared" si="50"/>
        <v>0</v>
      </c>
      <c r="BR434" t="str" cm="1">
        <f t="array" ref="BR434">_xlfn.IFS(
A434&lt;=25,"18-25",
A434&lt;=35,"26-35",
A434&lt;=45,"36-45",
A434&lt;=59,"46-59",
TRUE,"60+")</f>
        <v>26-35</v>
      </c>
      <c r="BX434" t="b">
        <f t="shared" si="51"/>
        <v>1</v>
      </c>
      <c r="BY434" t="b">
        <f t="shared" si="52"/>
        <v>1</v>
      </c>
      <c r="BZ434" t="b">
        <f t="shared" si="55"/>
        <v>1</v>
      </c>
      <c r="CA434">
        <f>IF(tblemployee[[#This Row],[Attrition]]="Yes",1,0)</f>
        <v>0</v>
      </c>
      <c r="CB434">
        <f>IF(tblemployee[[#This Row],[OverTime]]="Yes",1,0)</f>
        <v>0</v>
      </c>
    </row>
    <row r="435" spans="1:80" hidden="1">
      <c r="A435">
        <v>46</v>
      </c>
      <c r="B435" t="s">
        <v>43</v>
      </c>
      <c r="C435" t="s">
        <v>36</v>
      </c>
      <c r="D435">
        <v>1125</v>
      </c>
      <c r="E435" t="s">
        <v>37</v>
      </c>
      <c r="F435">
        <v>10</v>
      </c>
      <c r="G435" t="str" cm="1">
        <f t="array" ref="G435">_xlfn.IFS(
F435 &lt;= 10, "Near",
F435 &lt;= 20, "Far",
TRUE, "Very Far")</f>
        <v>Near</v>
      </c>
      <c r="H435">
        <v>3</v>
      </c>
      <c r="I435" t="str">
        <f>_xlfn.XLOOKUP(H435,Lookup!C:C,Lookup!D:D)</f>
        <v>Bachelor</v>
      </c>
      <c r="J435" t="s">
        <v>59</v>
      </c>
      <c r="K435">
        <v>1</v>
      </c>
      <c r="L435">
        <v>580</v>
      </c>
      <c r="M435">
        <v>3</v>
      </c>
      <c r="N435" t="str">
        <f>_xlfn.XLOOKUP(M435,Lookup!E:E,Lookup!F:F)</f>
        <v>High</v>
      </c>
      <c r="O435" t="s">
        <v>39</v>
      </c>
      <c r="P435">
        <v>94</v>
      </c>
      <c r="Q435">
        <v>2</v>
      </c>
      <c r="R435" t="str">
        <f>_xlfn.XLOOKUP(Q435,Lookup!G:G,Lookup!H:H)</f>
        <v>Medium</v>
      </c>
      <c r="S435">
        <v>3</v>
      </c>
      <c r="T435" s="7" t="str">
        <f>_xlfn.XLOOKUP(S435,Lookup!A:A,Lookup!B:B)</f>
        <v>Senior</v>
      </c>
      <c r="U435" t="s">
        <v>40</v>
      </c>
      <c r="V435">
        <v>4</v>
      </c>
      <c r="W435" t="str">
        <f>_xlfn.XLOOKUP(V435,Lookup!I:I,Lookup!J:J)</f>
        <v>Very High</v>
      </c>
      <c r="X435" t="s">
        <v>48</v>
      </c>
      <c r="Y435">
        <v>9071</v>
      </c>
      <c r="Z435" t="str" cm="1">
        <f t="array" ref="Z435">_xlfn.IFS(Y435&lt;3000,"Low",Y435&lt;7000,"Medium",TRUE,"High")</f>
        <v>High</v>
      </c>
      <c r="AA435">
        <v>11563</v>
      </c>
      <c r="AB435">
        <v>2</v>
      </c>
      <c r="AC435" t="s">
        <v>42</v>
      </c>
      <c r="AD435" t="s">
        <v>35</v>
      </c>
      <c r="AE435">
        <v>19</v>
      </c>
      <c r="AF435">
        <v>3</v>
      </c>
      <c r="AG435" t="str">
        <f>_xlfn.XLOOKUP(AF435,Lookup!K:K,Lookup!L:L)</f>
        <v>Meet Expect</v>
      </c>
      <c r="AH435">
        <v>3</v>
      </c>
      <c r="AI435" t="str">
        <f>LOOKUP(AH435,Lookup!M:M,Lookup!N:N)</f>
        <v>High</v>
      </c>
      <c r="AJ435">
        <v>80</v>
      </c>
      <c r="AK435">
        <v>1</v>
      </c>
      <c r="AL435" t="str">
        <f>_xlfn.XLOOKUP(AK435,Lookup!O:O,Lookup!P:P)</f>
        <v>Basic</v>
      </c>
      <c r="AM435">
        <v>15</v>
      </c>
      <c r="AN435" t="str" cm="1">
        <f t="array" ref="AN435">_xlfn.IFS(
AM435&lt;=5,"0-5",
AM435&lt;=10,"6-10",
AM435&lt;=20,"11-20",
TRUE,"20+")</f>
        <v>11-20</v>
      </c>
      <c r="AO435">
        <v>3</v>
      </c>
      <c r="AP435">
        <v>3</v>
      </c>
      <c r="AQ435" t="str">
        <f>_xlfn.XLOOKUP(AP435,Lookup!Q:Q,Lookup!R:R)</f>
        <v>Better</v>
      </c>
      <c r="AR435">
        <v>3</v>
      </c>
      <c r="AS435" t="str" cm="1">
        <f t="array" ref="AS435">_xlfn.IFS(
AR435 &lt;=1,"New Employee",
AR435 &lt;=3, "Early Career",
AR435 &lt;=7, "Experienced",
TRUE, "Veteran")</f>
        <v>Early Career</v>
      </c>
      <c r="AT435">
        <v>2</v>
      </c>
      <c r="AU435">
        <v>1</v>
      </c>
      <c r="AV435" t="str" cm="1">
        <f t="array" ref="AV435">_xlfn.IFS(
AU435=0,"Recently Promoted",
AU435&lt;=3, "Normal",
TRUE, "Long Time No Promotion")</f>
        <v>Normal</v>
      </c>
      <c r="AW435">
        <v>2</v>
      </c>
      <c r="AX435">
        <f>IF(COUNTIF(L435:$L$1471,L435)&gt;1,1,0)</f>
        <v>0</v>
      </c>
      <c r="BA435">
        <f t="shared" si="53"/>
        <v>0</v>
      </c>
      <c r="BC435">
        <f t="shared" si="54"/>
        <v>0</v>
      </c>
      <c r="BE435">
        <f t="shared" si="48"/>
        <v>0</v>
      </c>
      <c r="BG435">
        <f t="shared" si="49"/>
        <v>0</v>
      </c>
      <c r="BI435">
        <f t="shared" si="50"/>
        <v>0</v>
      </c>
      <c r="BR435" t="str" cm="1">
        <f t="array" ref="BR435">_xlfn.IFS(
A435&lt;=25,"18-25",
A435&lt;=35,"26-35",
A435&lt;=45,"36-45",
A435&lt;=59,"46-59",
TRUE,"60+")</f>
        <v>46-59</v>
      </c>
      <c r="BX435" t="b">
        <f t="shared" si="51"/>
        <v>1</v>
      </c>
      <c r="BY435" t="b">
        <f t="shared" si="52"/>
        <v>1</v>
      </c>
      <c r="BZ435" t="b">
        <f t="shared" si="55"/>
        <v>1</v>
      </c>
      <c r="CA435">
        <f>IF(tblemployee[[#This Row],[Attrition]]="Yes",1,0)</f>
        <v>0</v>
      </c>
      <c r="CB435">
        <f>IF(tblemployee[[#This Row],[OverTime]]="Yes",1,0)</f>
        <v>1</v>
      </c>
    </row>
    <row r="436" spans="1:80" hidden="1">
      <c r="A436">
        <v>31</v>
      </c>
      <c r="B436" t="s">
        <v>43</v>
      </c>
      <c r="C436" t="s">
        <v>36</v>
      </c>
      <c r="D436">
        <v>1274</v>
      </c>
      <c r="E436" t="s">
        <v>45</v>
      </c>
      <c r="F436">
        <v>9</v>
      </c>
      <c r="G436" t="str" cm="1">
        <f t="array" ref="G436">_xlfn.IFS(
F436 &lt;= 10, "Near",
F436 &lt;= 20, "Far",
TRUE, "Very Far")</f>
        <v>Near</v>
      </c>
      <c r="H436">
        <v>1</v>
      </c>
      <c r="I436" t="str">
        <f>_xlfn.XLOOKUP(H436,Lookup!C:C,Lookup!D:D)</f>
        <v>Below College</v>
      </c>
      <c r="J436" t="s">
        <v>38</v>
      </c>
      <c r="K436">
        <v>1</v>
      </c>
      <c r="L436">
        <v>581</v>
      </c>
      <c r="M436">
        <v>3</v>
      </c>
      <c r="N436" t="str">
        <f>_xlfn.XLOOKUP(M436,Lookup!E:E,Lookup!F:F)</f>
        <v>High</v>
      </c>
      <c r="O436" t="s">
        <v>46</v>
      </c>
      <c r="P436">
        <v>33</v>
      </c>
      <c r="Q436">
        <v>3</v>
      </c>
      <c r="R436" t="str">
        <f>_xlfn.XLOOKUP(Q436,Lookup!G:G,Lookup!H:H)</f>
        <v>High</v>
      </c>
      <c r="S436">
        <v>3</v>
      </c>
      <c r="T436" s="7" t="str">
        <f>_xlfn.XLOOKUP(S436,Lookup!A:A,Lookup!B:B)</f>
        <v>Senior</v>
      </c>
      <c r="U436" t="s">
        <v>53</v>
      </c>
      <c r="V436">
        <v>2</v>
      </c>
      <c r="W436" t="str">
        <f>_xlfn.XLOOKUP(V436,Lookup!I:I,Lookup!J:J)</f>
        <v>Medium</v>
      </c>
      <c r="X436" t="s">
        <v>52</v>
      </c>
      <c r="Y436">
        <v>10648</v>
      </c>
      <c r="Z436" t="str" cm="1">
        <f t="array" ref="Z436">_xlfn.IFS(Y436&lt;3000,"Low",Y436&lt;7000,"Medium",TRUE,"High")</f>
        <v>High</v>
      </c>
      <c r="AA436">
        <v>14394</v>
      </c>
      <c r="AB436">
        <v>1</v>
      </c>
      <c r="AC436" t="s">
        <v>42</v>
      </c>
      <c r="AD436" t="s">
        <v>43</v>
      </c>
      <c r="AE436">
        <v>25</v>
      </c>
      <c r="AF436">
        <v>4</v>
      </c>
      <c r="AG436" t="str">
        <f>_xlfn.XLOOKUP(AF436,Lookup!K:K,Lookup!L:L)</f>
        <v>Exceed Expect</v>
      </c>
      <c r="AH436">
        <v>4</v>
      </c>
      <c r="AI436" t="str">
        <f>LOOKUP(AH436,Lookup!M:M,Lookup!N:N)</f>
        <v>Very High</v>
      </c>
      <c r="AJ436">
        <v>80</v>
      </c>
      <c r="AK436">
        <v>1</v>
      </c>
      <c r="AL436" t="str">
        <f>_xlfn.XLOOKUP(AK436,Lookup!O:O,Lookup!P:P)</f>
        <v>Basic</v>
      </c>
      <c r="AM436">
        <v>13</v>
      </c>
      <c r="AN436" t="str" cm="1">
        <f t="array" ref="AN436">_xlfn.IFS(
AM436&lt;=5,"0-5",
AM436&lt;=10,"6-10",
AM436&lt;=20,"11-20",
TRUE,"20+")</f>
        <v>11-20</v>
      </c>
      <c r="AO436">
        <v>6</v>
      </c>
      <c r="AP436">
        <v>4</v>
      </c>
      <c r="AQ436" t="str">
        <f>_xlfn.XLOOKUP(AP436,Lookup!Q:Q,Lookup!R:R)</f>
        <v>Best</v>
      </c>
      <c r="AR436">
        <v>13</v>
      </c>
      <c r="AS436" t="str" cm="1">
        <f t="array" ref="AS436">_xlfn.IFS(
AR436 &lt;=1,"New Employee",
AR436 &lt;=3, "Early Career",
AR436 &lt;=7, "Experienced",
TRUE, "Veteran")</f>
        <v>Veteran</v>
      </c>
      <c r="AT436">
        <v>8</v>
      </c>
      <c r="AU436">
        <v>0</v>
      </c>
      <c r="AV436" t="str" cm="1">
        <f t="array" ref="AV436">_xlfn.IFS(
AU436=0,"Recently Promoted",
AU436&lt;=3, "Normal",
TRUE, "Long Time No Promotion")</f>
        <v>Recently Promoted</v>
      </c>
      <c r="AW436">
        <v>8</v>
      </c>
      <c r="AX436">
        <f>IF(COUNTIF(L436:$L$1471,L436)&gt;1,1,0)</f>
        <v>0</v>
      </c>
      <c r="BA436">
        <f t="shared" si="53"/>
        <v>0</v>
      </c>
      <c r="BC436">
        <f t="shared" si="54"/>
        <v>0</v>
      </c>
      <c r="BE436">
        <f t="shared" si="48"/>
        <v>0</v>
      </c>
      <c r="BG436">
        <f t="shared" si="49"/>
        <v>0</v>
      </c>
      <c r="BI436">
        <f t="shared" si="50"/>
        <v>0</v>
      </c>
      <c r="BR436" t="str" cm="1">
        <f t="array" ref="BR436">_xlfn.IFS(
A436&lt;=25,"18-25",
A436&lt;=35,"26-35",
A436&lt;=45,"36-45",
A436&lt;=59,"46-59",
TRUE,"60+")</f>
        <v>26-35</v>
      </c>
      <c r="BX436" t="b">
        <f t="shared" si="51"/>
        <v>1</v>
      </c>
      <c r="BY436" t="b">
        <f t="shared" si="52"/>
        <v>1</v>
      </c>
      <c r="BZ436" t="b">
        <f t="shared" si="55"/>
        <v>1</v>
      </c>
      <c r="CA436">
        <f>IF(tblemployee[[#This Row],[Attrition]]="Yes",1,0)</f>
        <v>0</v>
      </c>
      <c r="CB436">
        <f>IF(tblemployee[[#This Row],[OverTime]]="Yes",1,0)</f>
        <v>0</v>
      </c>
    </row>
    <row r="437" spans="1:80" hidden="1">
      <c r="A437">
        <v>33</v>
      </c>
      <c r="B437" t="s">
        <v>35</v>
      </c>
      <c r="C437" t="s">
        <v>36</v>
      </c>
      <c r="D437">
        <v>1277</v>
      </c>
      <c r="E437" t="s">
        <v>45</v>
      </c>
      <c r="F437">
        <v>15</v>
      </c>
      <c r="G437" t="str" cm="1">
        <f t="array" ref="G437">_xlfn.IFS(
F437 &lt;= 10, "Near",
F437 &lt;= 20, "Far",
TRUE, "Very Far")</f>
        <v>Far</v>
      </c>
      <c r="H437">
        <v>1</v>
      </c>
      <c r="I437" t="str">
        <f>_xlfn.XLOOKUP(H437,Lookup!C:C,Lookup!D:D)</f>
        <v>Below College</v>
      </c>
      <c r="J437" t="s">
        <v>51</v>
      </c>
      <c r="K437">
        <v>1</v>
      </c>
      <c r="L437">
        <v>582</v>
      </c>
      <c r="M437">
        <v>2</v>
      </c>
      <c r="N437" t="str">
        <f>_xlfn.XLOOKUP(M437,Lookup!E:E,Lookup!F:F)</f>
        <v>Medium</v>
      </c>
      <c r="O437" t="s">
        <v>46</v>
      </c>
      <c r="P437">
        <v>56</v>
      </c>
      <c r="Q437">
        <v>3</v>
      </c>
      <c r="R437" t="str">
        <f>_xlfn.XLOOKUP(Q437,Lookup!G:G,Lookup!H:H)</f>
        <v>High</v>
      </c>
      <c r="S437">
        <v>3</v>
      </c>
      <c r="T437" s="7" t="str">
        <f>_xlfn.XLOOKUP(S437,Lookup!A:A,Lookup!B:B)</f>
        <v>Senior</v>
      </c>
      <c r="U437" t="s">
        <v>56</v>
      </c>
      <c r="V437">
        <v>3</v>
      </c>
      <c r="W437" t="str">
        <f>_xlfn.XLOOKUP(V437,Lookup!I:I,Lookup!J:J)</f>
        <v>High</v>
      </c>
      <c r="X437" t="s">
        <v>48</v>
      </c>
      <c r="Y437">
        <v>13610</v>
      </c>
      <c r="Z437" t="str" cm="1">
        <f t="array" ref="Z437">_xlfn.IFS(Y437&lt;3000,"Low",Y437&lt;7000,"Medium",TRUE,"High")</f>
        <v>High</v>
      </c>
      <c r="AA437">
        <v>24619</v>
      </c>
      <c r="AB437">
        <v>7</v>
      </c>
      <c r="AC437" t="s">
        <v>42</v>
      </c>
      <c r="AD437" t="s">
        <v>35</v>
      </c>
      <c r="AE437">
        <v>12</v>
      </c>
      <c r="AF437">
        <v>3</v>
      </c>
      <c r="AG437" t="str">
        <f>_xlfn.XLOOKUP(AF437,Lookup!K:K,Lookup!L:L)</f>
        <v>Meet Expect</v>
      </c>
      <c r="AH437">
        <v>4</v>
      </c>
      <c r="AI437" t="str">
        <f>LOOKUP(AH437,Lookup!M:M,Lookup!N:N)</f>
        <v>Very High</v>
      </c>
      <c r="AJ437">
        <v>80</v>
      </c>
      <c r="AK437">
        <v>0</v>
      </c>
      <c r="AL437" t="str">
        <f>_xlfn.XLOOKUP(AK437,Lookup!O:O,Lookup!P:P)</f>
        <v>None</v>
      </c>
      <c r="AM437">
        <v>15</v>
      </c>
      <c r="AN437" t="str" cm="1">
        <f t="array" ref="AN437">_xlfn.IFS(
AM437&lt;=5,"0-5",
AM437&lt;=10,"6-10",
AM437&lt;=20,"11-20",
TRUE,"20+")</f>
        <v>11-20</v>
      </c>
      <c r="AO437">
        <v>2</v>
      </c>
      <c r="AP437">
        <v>4</v>
      </c>
      <c r="AQ437" t="str">
        <f>_xlfn.XLOOKUP(AP437,Lookup!Q:Q,Lookup!R:R)</f>
        <v>Best</v>
      </c>
      <c r="AR437">
        <v>7</v>
      </c>
      <c r="AS437" t="str" cm="1">
        <f t="array" ref="AS437">_xlfn.IFS(
AR437 &lt;=1,"New Employee",
AR437 &lt;=3, "Early Career",
AR437 &lt;=7, "Experienced",
TRUE, "Veteran")</f>
        <v>Experienced</v>
      </c>
      <c r="AT437">
        <v>6</v>
      </c>
      <c r="AU437">
        <v>7</v>
      </c>
      <c r="AV437" t="str" cm="1">
        <f t="array" ref="AV437">_xlfn.IFS(
AU437=0,"Recently Promoted",
AU437&lt;=3, "Normal",
TRUE, "Long Time No Promotion")</f>
        <v>Long Time No Promotion</v>
      </c>
      <c r="AW437">
        <v>7</v>
      </c>
      <c r="AX437">
        <f>IF(COUNTIF(L437:$L$1471,L437)&gt;1,1,0)</f>
        <v>0</v>
      </c>
      <c r="BA437">
        <f t="shared" si="53"/>
        <v>0</v>
      </c>
      <c r="BC437">
        <f t="shared" si="54"/>
        <v>0</v>
      </c>
      <c r="BE437">
        <f t="shared" si="48"/>
        <v>0</v>
      </c>
      <c r="BG437">
        <f t="shared" si="49"/>
        <v>0</v>
      </c>
      <c r="BI437">
        <f t="shared" si="50"/>
        <v>0</v>
      </c>
      <c r="BR437" t="str" cm="1">
        <f t="array" ref="BR437">_xlfn.IFS(
A437&lt;=25,"18-25",
A437&lt;=35,"26-35",
A437&lt;=45,"36-45",
A437&lt;=59,"46-59",
TRUE,"60+")</f>
        <v>26-35</v>
      </c>
      <c r="BX437" t="b">
        <f t="shared" si="51"/>
        <v>1</v>
      </c>
      <c r="BY437" t="b">
        <f t="shared" si="52"/>
        <v>1</v>
      </c>
      <c r="BZ437" t="b">
        <f t="shared" si="55"/>
        <v>1</v>
      </c>
      <c r="CA437">
        <f>IF(tblemployee[[#This Row],[Attrition]]="Yes",1,0)</f>
        <v>1</v>
      </c>
      <c r="CB437">
        <f>IF(tblemployee[[#This Row],[OverTime]]="Yes",1,0)</f>
        <v>1</v>
      </c>
    </row>
    <row r="438" spans="1:80" hidden="1">
      <c r="A438">
        <v>33</v>
      </c>
      <c r="B438" t="s">
        <v>35</v>
      </c>
      <c r="C438" t="s">
        <v>36</v>
      </c>
      <c r="D438">
        <v>587</v>
      </c>
      <c r="E438" t="s">
        <v>45</v>
      </c>
      <c r="F438">
        <v>10</v>
      </c>
      <c r="G438" t="str" cm="1">
        <f t="array" ref="G438">_xlfn.IFS(
F438 &lt;= 10, "Near",
F438 &lt;= 20, "Far",
TRUE, "Very Far")</f>
        <v>Near</v>
      </c>
      <c r="H438">
        <v>1</v>
      </c>
      <c r="I438" t="str">
        <f>_xlfn.XLOOKUP(H438,Lookup!C:C,Lookup!D:D)</f>
        <v>Below College</v>
      </c>
      <c r="J438" t="s">
        <v>51</v>
      </c>
      <c r="K438">
        <v>1</v>
      </c>
      <c r="L438">
        <v>584</v>
      </c>
      <c r="M438">
        <v>1</v>
      </c>
      <c r="N438" t="str">
        <f>_xlfn.XLOOKUP(M438,Lookup!E:E,Lookup!F:F)</f>
        <v>Low</v>
      </c>
      <c r="O438" t="s">
        <v>46</v>
      </c>
      <c r="P438">
        <v>38</v>
      </c>
      <c r="Q438">
        <v>1</v>
      </c>
      <c r="R438" t="str">
        <f>_xlfn.XLOOKUP(Q438,Lookup!G:G,Lookup!H:H)</f>
        <v>Low</v>
      </c>
      <c r="S438">
        <v>1</v>
      </c>
      <c r="T438" s="7" t="str">
        <f>_xlfn.XLOOKUP(S438,Lookup!A:A,Lookup!B:B)</f>
        <v>Entry Level</v>
      </c>
      <c r="U438" t="s">
        <v>50</v>
      </c>
      <c r="V438">
        <v>4</v>
      </c>
      <c r="W438" t="str">
        <f>_xlfn.XLOOKUP(V438,Lookup!I:I,Lookup!J:J)</f>
        <v>Very High</v>
      </c>
      <c r="X438" t="s">
        <v>52</v>
      </c>
      <c r="Y438">
        <v>3408</v>
      </c>
      <c r="Z438" t="str" cm="1">
        <f t="array" ref="Z438">_xlfn.IFS(Y438&lt;3000,"Low",Y438&lt;7000,"Medium",TRUE,"High")</f>
        <v>Medium</v>
      </c>
      <c r="AA438">
        <v>6705</v>
      </c>
      <c r="AB438">
        <v>7</v>
      </c>
      <c r="AC438" t="s">
        <v>42</v>
      </c>
      <c r="AD438" t="s">
        <v>43</v>
      </c>
      <c r="AE438">
        <v>13</v>
      </c>
      <c r="AF438">
        <v>3</v>
      </c>
      <c r="AG438" t="str">
        <f>_xlfn.XLOOKUP(AF438,Lookup!K:K,Lookup!L:L)</f>
        <v>Meet Expect</v>
      </c>
      <c r="AH438">
        <v>1</v>
      </c>
      <c r="AI438" t="str">
        <f>LOOKUP(AH438,Lookup!M:M,Lookup!N:N)</f>
        <v>Low</v>
      </c>
      <c r="AJ438">
        <v>80</v>
      </c>
      <c r="AK438">
        <v>3</v>
      </c>
      <c r="AL438" t="str">
        <f>_xlfn.XLOOKUP(AK438,Lookup!O:O,Lookup!P:P)</f>
        <v>High</v>
      </c>
      <c r="AM438">
        <v>8</v>
      </c>
      <c r="AN438" t="str" cm="1">
        <f t="array" ref="AN438">_xlfn.IFS(
AM438&lt;=5,"0-5",
AM438&lt;=10,"6-10",
AM438&lt;=20,"11-20",
TRUE,"20+")</f>
        <v>6-10</v>
      </c>
      <c r="AO438">
        <v>2</v>
      </c>
      <c r="AP438">
        <v>3</v>
      </c>
      <c r="AQ438" t="str">
        <f>_xlfn.XLOOKUP(AP438,Lookup!Q:Q,Lookup!R:R)</f>
        <v>Better</v>
      </c>
      <c r="AR438">
        <v>4</v>
      </c>
      <c r="AS438" t="str" cm="1">
        <f t="array" ref="AS438">_xlfn.IFS(
AR438 &lt;=1,"New Employee",
AR438 &lt;=3, "Early Career",
AR438 &lt;=7, "Experienced",
TRUE, "Veteran")</f>
        <v>Experienced</v>
      </c>
      <c r="AT438">
        <v>3</v>
      </c>
      <c r="AU438">
        <v>1</v>
      </c>
      <c r="AV438" t="str" cm="1">
        <f t="array" ref="AV438">_xlfn.IFS(
AU438=0,"Recently Promoted",
AU438&lt;=3, "Normal",
TRUE, "Long Time No Promotion")</f>
        <v>Normal</v>
      </c>
      <c r="AW438">
        <v>3</v>
      </c>
      <c r="AX438">
        <f>IF(COUNTIF(L438:$L$1471,L438)&gt;1,1,0)</f>
        <v>0</v>
      </c>
      <c r="BA438">
        <f t="shared" si="53"/>
        <v>0</v>
      </c>
      <c r="BC438">
        <f t="shared" si="54"/>
        <v>0</v>
      </c>
      <c r="BE438">
        <f t="shared" si="48"/>
        <v>0</v>
      </c>
      <c r="BG438">
        <f t="shared" si="49"/>
        <v>0</v>
      </c>
      <c r="BI438">
        <f t="shared" si="50"/>
        <v>0</v>
      </c>
      <c r="BR438" t="str" cm="1">
        <f t="array" ref="BR438">_xlfn.IFS(
A438&lt;=25,"18-25",
A438&lt;=35,"26-35",
A438&lt;=45,"36-45",
A438&lt;=59,"46-59",
TRUE,"60+")</f>
        <v>26-35</v>
      </c>
      <c r="BX438" t="b">
        <f t="shared" si="51"/>
        <v>1</v>
      </c>
      <c r="BY438" t="b">
        <f t="shared" si="52"/>
        <v>1</v>
      </c>
      <c r="BZ438" t="b">
        <f t="shared" si="55"/>
        <v>1</v>
      </c>
      <c r="CA438">
        <f>IF(tblemployee[[#This Row],[Attrition]]="Yes",1,0)</f>
        <v>1</v>
      </c>
      <c r="CB438">
        <f>IF(tblemployee[[#This Row],[OverTime]]="Yes",1,0)</f>
        <v>0</v>
      </c>
    </row>
    <row r="439" spans="1:80" hidden="1">
      <c r="A439">
        <v>30</v>
      </c>
      <c r="B439" t="s">
        <v>43</v>
      </c>
      <c r="C439" t="s">
        <v>36</v>
      </c>
      <c r="D439">
        <v>413</v>
      </c>
      <c r="E439" t="s">
        <v>37</v>
      </c>
      <c r="F439">
        <v>7</v>
      </c>
      <c r="G439" t="str" cm="1">
        <f t="array" ref="G439">_xlfn.IFS(
F439 &lt;= 10, "Near",
F439 &lt;= 20, "Far",
TRUE, "Very Far")</f>
        <v>Near</v>
      </c>
      <c r="H439">
        <v>1</v>
      </c>
      <c r="I439" t="str">
        <f>_xlfn.XLOOKUP(H439,Lookup!C:C,Lookup!D:D)</f>
        <v>Below College</v>
      </c>
      <c r="J439" t="s">
        <v>59</v>
      </c>
      <c r="K439">
        <v>1</v>
      </c>
      <c r="L439">
        <v>585</v>
      </c>
      <c r="M439">
        <v>4</v>
      </c>
      <c r="N439" t="str">
        <f>_xlfn.XLOOKUP(M439,Lookup!E:E,Lookup!F:F)</f>
        <v>Very High</v>
      </c>
      <c r="O439" t="s">
        <v>46</v>
      </c>
      <c r="P439">
        <v>57</v>
      </c>
      <c r="Q439">
        <v>3</v>
      </c>
      <c r="R439" t="str">
        <f>_xlfn.XLOOKUP(Q439,Lookup!G:G,Lookup!H:H)</f>
        <v>High</v>
      </c>
      <c r="S439">
        <v>1</v>
      </c>
      <c r="T439" s="7" t="str">
        <f>_xlfn.XLOOKUP(S439,Lookup!A:A,Lookup!B:B)</f>
        <v>Entry Level</v>
      </c>
      <c r="U439" t="s">
        <v>57</v>
      </c>
      <c r="V439">
        <v>2</v>
      </c>
      <c r="W439" t="str">
        <f>_xlfn.XLOOKUP(V439,Lookup!I:I,Lookup!J:J)</f>
        <v>Medium</v>
      </c>
      <c r="X439" t="s">
        <v>41</v>
      </c>
      <c r="Y439">
        <v>2983</v>
      </c>
      <c r="Z439" t="str" cm="1">
        <f t="array" ref="Z439">_xlfn.IFS(Y439&lt;3000,"Low",Y439&lt;7000,"Medium",TRUE,"High")</f>
        <v>Low</v>
      </c>
      <c r="AA439">
        <v>18398</v>
      </c>
      <c r="AB439">
        <v>0</v>
      </c>
      <c r="AC439" t="s">
        <v>42</v>
      </c>
      <c r="AD439" t="s">
        <v>43</v>
      </c>
      <c r="AE439">
        <v>14</v>
      </c>
      <c r="AF439">
        <v>3</v>
      </c>
      <c r="AG439" t="str">
        <f>_xlfn.XLOOKUP(AF439,Lookup!K:K,Lookup!L:L)</f>
        <v>Meet Expect</v>
      </c>
      <c r="AH439">
        <v>1</v>
      </c>
      <c r="AI439" t="str">
        <f>LOOKUP(AH439,Lookup!M:M,Lookup!N:N)</f>
        <v>Low</v>
      </c>
      <c r="AJ439">
        <v>80</v>
      </c>
      <c r="AK439">
        <v>0</v>
      </c>
      <c r="AL439" t="str">
        <f>_xlfn.XLOOKUP(AK439,Lookup!O:O,Lookup!P:P)</f>
        <v>None</v>
      </c>
      <c r="AM439">
        <v>4</v>
      </c>
      <c r="AN439" t="str" cm="1">
        <f t="array" ref="AN439">_xlfn.IFS(
AM439&lt;=5,"0-5",
AM439&lt;=10,"6-10",
AM439&lt;=20,"11-20",
TRUE,"20+")</f>
        <v>0-5</v>
      </c>
      <c r="AO439">
        <v>3</v>
      </c>
      <c r="AP439">
        <v>3</v>
      </c>
      <c r="AQ439" t="str">
        <f>_xlfn.XLOOKUP(AP439,Lookup!Q:Q,Lookup!R:R)</f>
        <v>Better</v>
      </c>
      <c r="AR439">
        <v>3</v>
      </c>
      <c r="AS439" t="str" cm="1">
        <f t="array" ref="AS439">_xlfn.IFS(
AR439 &lt;=1,"New Employee",
AR439 &lt;=3, "Early Career",
AR439 &lt;=7, "Experienced",
TRUE, "Veteran")</f>
        <v>Early Career</v>
      </c>
      <c r="AT439">
        <v>2</v>
      </c>
      <c r="AU439">
        <v>1</v>
      </c>
      <c r="AV439" t="str" cm="1">
        <f t="array" ref="AV439">_xlfn.IFS(
AU439=0,"Recently Promoted",
AU439&lt;=3, "Normal",
TRUE, "Long Time No Promotion")</f>
        <v>Normal</v>
      </c>
      <c r="AW439">
        <v>2</v>
      </c>
      <c r="AX439">
        <f>IF(COUNTIF(L439:$L$1471,L439)&gt;1,1,0)</f>
        <v>0</v>
      </c>
      <c r="BA439">
        <f t="shared" si="53"/>
        <v>0</v>
      </c>
      <c r="BC439">
        <f t="shared" si="54"/>
        <v>0</v>
      </c>
      <c r="BE439">
        <f t="shared" si="48"/>
        <v>0</v>
      </c>
      <c r="BG439">
        <f t="shared" si="49"/>
        <v>0</v>
      </c>
      <c r="BI439">
        <f t="shared" si="50"/>
        <v>0</v>
      </c>
      <c r="BR439" t="str" cm="1">
        <f t="array" ref="BR439">_xlfn.IFS(
A439&lt;=25,"18-25",
A439&lt;=35,"26-35",
A439&lt;=45,"36-45",
A439&lt;=59,"46-59",
TRUE,"60+")</f>
        <v>26-35</v>
      </c>
      <c r="BX439" t="b">
        <f t="shared" si="51"/>
        <v>1</v>
      </c>
      <c r="BY439" t="b">
        <f t="shared" si="52"/>
        <v>1</v>
      </c>
      <c r="BZ439" t="b">
        <f t="shared" si="55"/>
        <v>1</v>
      </c>
      <c r="CA439">
        <f>IF(tblemployee[[#This Row],[Attrition]]="Yes",1,0)</f>
        <v>0</v>
      </c>
      <c r="CB439">
        <f>IF(tblemployee[[#This Row],[OverTime]]="Yes",1,0)</f>
        <v>0</v>
      </c>
    </row>
    <row r="440" spans="1:80" hidden="1">
      <c r="A440">
        <v>35</v>
      </c>
      <c r="B440" t="s">
        <v>43</v>
      </c>
      <c r="C440" t="s">
        <v>36</v>
      </c>
      <c r="D440">
        <v>1276</v>
      </c>
      <c r="E440" t="s">
        <v>45</v>
      </c>
      <c r="F440">
        <v>16</v>
      </c>
      <c r="G440" t="str" cm="1">
        <f t="array" ref="G440">_xlfn.IFS(
F440 &lt;= 10, "Near",
F440 &lt;= 20, "Far",
TRUE, "Very Far")</f>
        <v>Far</v>
      </c>
      <c r="H440">
        <v>3</v>
      </c>
      <c r="I440" t="str">
        <f>_xlfn.XLOOKUP(H440,Lookup!C:C,Lookup!D:D)</f>
        <v>Bachelor</v>
      </c>
      <c r="J440" t="s">
        <v>38</v>
      </c>
      <c r="K440">
        <v>1</v>
      </c>
      <c r="L440">
        <v>586</v>
      </c>
      <c r="M440">
        <v>4</v>
      </c>
      <c r="N440" t="str">
        <f>_xlfn.XLOOKUP(M440,Lookup!E:E,Lookup!F:F)</f>
        <v>Very High</v>
      </c>
      <c r="O440" t="s">
        <v>46</v>
      </c>
      <c r="P440">
        <v>72</v>
      </c>
      <c r="Q440">
        <v>3</v>
      </c>
      <c r="R440" t="str">
        <f>_xlfn.XLOOKUP(Q440,Lookup!G:G,Lookup!H:H)</f>
        <v>High</v>
      </c>
      <c r="S440">
        <v>3</v>
      </c>
      <c r="T440" s="7" t="str">
        <f>_xlfn.XLOOKUP(S440,Lookup!A:A,Lookup!B:B)</f>
        <v>Senior</v>
      </c>
      <c r="U440" t="s">
        <v>54</v>
      </c>
      <c r="V440">
        <v>3</v>
      </c>
      <c r="W440" t="str">
        <f>_xlfn.XLOOKUP(V440,Lookup!I:I,Lookup!J:J)</f>
        <v>High</v>
      </c>
      <c r="X440" t="s">
        <v>48</v>
      </c>
      <c r="Y440">
        <v>7632</v>
      </c>
      <c r="Z440" t="str" cm="1">
        <f t="array" ref="Z440">_xlfn.IFS(Y440&lt;3000,"Low",Y440&lt;7000,"Medium",TRUE,"High")</f>
        <v>High</v>
      </c>
      <c r="AA440">
        <v>14295</v>
      </c>
      <c r="AB440">
        <v>4</v>
      </c>
      <c r="AC440" t="s">
        <v>42</v>
      </c>
      <c r="AD440" t="s">
        <v>35</v>
      </c>
      <c r="AE440">
        <v>12</v>
      </c>
      <c r="AF440">
        <v>3</v>
      </c>
      <c r="AG440" t="str">
        <f>_xlfn.XLOOKUP(AF440,Lookup!K:K,Lookup!L:L)</f>
        <v>Meet Expect</v>
      </c>
      <c r="AH440">
        <v>3</v>
      </c>
      <c r="AI440" t="str">
        <f>LOOKUP(AH440,Lookup!M:M,Lookup!N:N)</f>
        <v>High</v>
      </c>
      <c r="AJ440">
        <v>80</v>
      </c>
      <c r="AK440">
        <v>0</v>
      </c>
      <c r="AL440" t="str">
        <f>_xlfn.XLOOKUP(AK440,Lookup!O:O,Lookup!P:P)</f>
        <v>None</v>
      </c>
      <c r="AM440">
        <v>10</v>
      </c>
      <c r="AN440" t="str" cm="1">
        <f t="array" ref="AN440">_xlfn.IFS(
AM440&lt;=5,"0-5",
AM440&lt;=10,"6-10",
AM440&lt;=20,"11-20",
TRUE,"20+")</f>
        <v>6-10</v>
      </c>
      <c r="AO440">
        <v>2</v>
      </c>
      <c r="AP440">
        <v>3</v>
      </c>
      <c r="AQ440" t="str">
        <f>_xlfn.XLOOKUP(AP440,Lookup!Q:Q,Lookup!R:R)</f>
        <v>Better</v>
      </c>
      <c r="AR440">
        <v>8</v>
      </c>
      <c r="AS440" t="str" cm="1">
        <f t="array" ref="AS440">_xlfn.IFS(
AR440 &lt;=1,"New Employee",
AR440 &lt;=3, "Early Career",
AR440 &lt;=7, "Experienced",
TRUE, "Veteran")</f>
        <v>Veteran</v>
      </c>
      <c r="AT440">
        <v>7</v>
      </c>
      <c r="AU440">
        <v>0</v>
      </c>
      <c r="AV440" t="str" cm="1">
        <f t="array" ref="AV440">_xlfn.IFS(
AU440=0,"Recently Promoted",
AU440&lt;=3, "Normal",
TRUE, "Long Time No Promotion")</f>
        <v>Recently Promoted</v>
      </c>
      <c r="AW440">
        <v>0</v>
      </c>
      <c r="AX440">
        <f>IF(COUNTIF(L440:$L$1471,L440)&gt;1,1,0)</f>
        <v>0</v>
      </c>
      <c r="BA440">
        <f t="shared" si="53"/>
        <v>0</v>
      </c>
      <c r="BC440">
        <f t="shared" si="54"/>
        <v>0</v>
      </c>
      <c r="BE440">
        <f t="shared" si="48"/>
        <v>0</v>
      </c>
      <c r="BG440">
        <f t="shared" si="49"/>
        <v>0</v>
      </c>
      <c r="BI440">
        <f t="shared" si="50"/>
        <v>0</v>
      </c>
      <c r="BR440" t="str" cm="1">
        <f t="array" ref="BR440">_xlfn.IFS(
A440&lt;=25,"18-25",
A440&lt;=35,"26-35",
A440&lt;=45,"36-45",
A440&lt;=59,"46-59",
TRUE,"60+")</f>
        <v>26-35</v>
      </c>
      <c r="BX440" t="b">
        <f t="shared" si="51"/>
        <v>1</v>
      </c>
      <c r="BY440" t="b">
        <f t="shared" si="52"/>
        <v>1</v>
      </c>
      <c r="BZ440" t="b">
        <f t="shared" si="55"/>
        <v>1</v>
      </c>
      <c r="CA440">
        <f>IF(tblemployee[[#This Row],[Attrition]]="Yes",1,0)</f>
        <v>0</v>
      </c>
      <c r="CB440">
        <f>IF(tblemployee[[#This Row],[OverTime]]="Yes",1,0)</f>
        <v>1</v>
      </c>
    </row>
    <row r="441" spans="1:80" hidden="1">
      <c r="A441">
        <v>31</v>
      </c>
      <c r="B441" t="s">
        <v>35</v>
      </c>
      <c r="C441" t="s">
        <v>44</v>
      </c>
      <c r="D441">
        <v>534</v>
      </c>
      <c r="E441" t="s">
        <v>45</v>
      </c>
      <c r="F441">
        <v>20</v>
      </c>
      <c r="G441" t="str" cm="1">
        <f t="array" ref="G441">_xlfn.IFS(
F441 &lt;= 10, "Near",
F441 &lt;= 20, "Far",
TRUE, "Very Far")</f>
        <v>Far</v>
      </c>
      <c r="H441">
        <v>3</v>
      </c>
      <c r="I441" t="str">
        <f>_xlfn.XLOOKUP(H441,Lookup!C:C,Lookup!D:D)</f>
        <v>Bachelor</v>
      </c>
      <c r="J441" t="s">
        <v>38</v>
      </c>
      <c r="K441">
        <v>1</v>
      </c>
      <c r="L441">
        <v>587</v>
      </c>
      <c r="M441">
        <v>1</v>
      </c>
      <c r="N441" t="str">
        <f>_xlfn.XLOOKUP(M441,Lookup!E:E,Lookup!F:F)</f>
        <v>Low</v>
      </c>
      <c r="O441" t="s">
        <v>46</v>
      </c>
      <c r="P441">
        <v>66</v>
      </c>
      <c r="Q441">
        <v>3</v>
      </c>
      <c r="R441" t="str">
        <f>_xlfn.XLOOKUP(Q441,Lookup!G:G,Lookup!H:H)</f>
        <v>High</v>
      </c>
      <c r="S441">
        <v>3</v>
      </c>
      <c r="T441" s="7" t="str">
        <f>_xlfn.XLOOKUP(S441,Lookup!A:A,Lookup!B:B)</f>
        <v>Senior</v>
      </c>
      <c r="U441" t="s">
        <v>54</v>
      </c>
      <c r="V441">
        <v>3</v>
      </c>
      <c r="W441" t="str">
        <f>_xlfn.XLOOKUP(V441,Lookup!I:I,Lookup!J:J)</f>
        <v>High</v>
      </c>
      <c r="X441" t="s">
        <v>48</v>
      </c>
      <c r="Y441">
        <v>9824</v>
      </c>
      <c r="Z441" t="str" cm="1">
        <f t="array" ref="Z441">_xlfn.IFS(Y441&lt;3000,"Low",Y441&lt;7000,"Medium",TRUE,"High")</f>
        <v>High</v>
      </c>
      <c r="AA441">
        <v>22908</v>
      </c>
      <c r="AB441">
        <v>3</v>
      </c>
      <c r="AC441" t="s">
        <v>42</v>
      </c>
      <c r="AD441" t="s">
        <v>43</v>
      </c>
      <c r="AE441">
        <v>12</v>
      </c>
      <c r="AF441">
        <v>3</v>
      </c>
      <c r="AG441" t="str">
        <f>_xlfn.XLOOKUP(AF441,Lookup!K:K,Lookup!L:L)</f>
        <v>Meet Expect</v>
      </c>
      <c r="AH441">
        <v>1</v>
      </c>
      <c r="AI441" t="str">
        <f>LOOKUP(AH441,Lookup!M:M,Lookup!N:N)</f>
        <v>Low</v>
      </c>
      <c r="AJ441">
        <v>80</v>
      </c>
      <c r="AK441">
        <v>0</v>
      </c>
      <c r="AL441" t="str">
        <f>_xlfn.XLOOKUP(AK441,Lookup!O:O,Lookup!P:P)</f>
        <v>None</v>
      </c>
      <c r="AM441">
        <v>12</v>
      </c>
      <c r="AN441" t="str" cm="1">
        <f t="array" ref="AN441">_xlfn.IFS(
AM441&lt;=5,"0-5",
AM441&lt;=10,"6-10",
AM441&lt;=20,"11-20",
TRUE,"20+")</f>
        <v>11-20</v>
      </c>
      <c r="AO441">
        <v>2</v>
      </c>
      <c r="AP441">
        <v>3</v>
      </c>
      <c r="AQ441" t="str">
        <f>_xlfn.XLOOKUP(AP441,Lookup!Q:Q,Lookup!R:R)</f>
        <v>Better</v>
      </c>
      <c r="AR441">
        <v>1</v>
      </c>
      <c r="AS441" t="str" cm="1">
        <f t="array" ref="AS441">_xlfn.IFS(
AR441 &lt;=1,"New Employee",
AR441 &lt;=3, "Early Career",
AR441 &lt;=7, "Experienced",
TRUE, "Veteran")</f>
        <v>New Employee</v>
      </c>
      <c r="AT441">
        <v>0</v>
      </c>
      <c r="AU441">
        <v>0</v>
      </c>
      <c r="AV441" t="str" cm="1">
        <f t="array" ref="AV441">_xlfn.IFS(
AU441=0,"Recently Promoted",
AU441&lt;=3, "Normal",
TRUE, "Long Time No Promotion")</f>
        <v>Recently Promoted</v>
      </c>
      <c r="AW441">
        <v>0</v>
      </c>
      <c r="AX441">
        <f>IF(COUNTIF(L441:$L$1471,L441)&gt;1,1,0)</f>
        <v>0</v>
      </c>
      <c r="BA441">
        <f t="shared" si="53"/>
        <v>0</v>
      </c>
      <c r="BC441">
        <f t="shared" si="54"/>
        <v>0</v>
      </c>
      <c r="BE441">
        <f t="shared" si="48"/>
        <v>0</v>
      </c>
      <c r="BG441">
        <f t="shared" si="49"/>
        <v>0</v>
      </c>
      <c r="BI441">
        <f t="shared" si="50"/>
        <v>0</v>
      </c>
      <c r="BR441" t="str" cm="1">
        <f t="array" ref="BR441">_xlfn.IFS(
A441&lt;=25,"18-25",
A441&lt;=35,"26-35",
A441&lt;=45,"36-45",
A441&lt;=59,"46-59",
TRUE,"60+")</f>
        <v>26-35</v>
      </c>
      <c r="BX441" t="b">
        <f t="shared" si="51"/>
        <v>1</v>
      </c>
      <c r="BY441" t="b">
        <f t="shared" si="52"/>
        <v>1</v>
      </c>
      <c r="BZ441" t="b">
        <f t="shared" si="55"/>
        <v>1</v>
      </c>
      <c r="CA441">
        <f>IF(tblemployee[[#This Row],[Attrition]]="Yes",1,0)</f>
        <v>1</v>
      </c>
      <c r="CB441">
        <f>IF(tblemployee[[#This Row],[OverTime]]="Yes",1,0)</f>
        <v>0</v>
      </c>
    </row>
    <row r="442" spans="1:80">
      <c r="A442">
        <v>34</v>
      </c>
      <c r="B442" t="s">
        <v>35</v>
      </c>
      <c r="C442" t="s">
        <v>44</v>
      </c>
      <c r="D442">
        <v>988</v>
      </c>
      <c r="E442" t="s">
        <v>61</v>
      </c>
      <c r="F442">
        <v>23</v>
      </c>
      <c r="G442" t="str" cm="1">
        <f t="array" ref="G442">_xlfn.IFS(
F442 &lt;= 10, "Near",
F442 &lt;= 20, "Far",
TRUE, "Very Far")</f>
        <v>Very Far</v>
      </c>
      <c r="H442">
        <v>3</v>
      </c>
      <c r="I442" t="str">
        <f>_xlfn.XLOOKUP(H442,Lookup!C:C,Lookup!D:D)</f>
        <v>Bachelor</v>
      </c>
      <c r="J442" t="s">
        <v>61</v>
      </c>
      <c r="K442">
        <v>1</v>
      </c>
      <c r="L442">
        <v>590</v>
      </c>
      <c r="M442">
        <v>2</v>
      </c>
      <c r="N442" t="str">
        <f>_xlfn.XLOOKUP(M442,Lookup!E:E,Lookup!F:F)</f>
        <v>Medium</v>
      </c>
      <c r="O442" t="s">
        <v>39</v>
      </c>
      <c r="P442">
        <v>43</v>
      </c>
      <c r="Q442">
        <v>3</v>
      </c>
      <c r="R442" t="str">
        <f>_xlfn.XLOOKUP(Q442,Lookup!G:G,Lookup!H:H)</f>
        <v>High</v>
      </c>
      <c r="S442">
        <v>3</v>
      </c>
      <c r="T442" s="7" t="str">
        <f>_xlfn.XLOOKUP(S442,Lookup!A:A,Lookup!B:B)</f>
        <v>Senior</v>
      </c>
      <c r="U442" t="s">
        <v>61</v>
      </c>
      <c r="V442">
        <v>1</v>
      </c>
      <c r="W442" t="str">
        <f>_xlfn.XLOOKUP(V442,Lookup!I:I,Lookup!J:J)</f>
        <v>Low</v>
      </c>
      <c r="X442" t="s">
        <v>52</v>
      </c>
      <c r="Y442">
        <v>9950</v>
      </c>
      <c r="Z442" t="str" cm="1">
        <f t="array" ref="Z442">_xlfn.IFS(Y442&lt;3000,"Low",Y442&lt;7000,"Medium",TRUE,"High")</f>
        <v>High</v>
      </c>
      <c r="AA442">
        <v>11533</v>
      </c>
      <c r="AB442">
        <v>9</v>
      </c>
      <c r="AC442" t="s">
        <v>42</v>
      </c>
      <c r="AD442" t="s">
        <v>35</v>
      </c>
      <c r="AE442">
        <v>15</v>
      </c>
      <c r="AF442">
        <v>3</v>
      </c>
      <c r="AG442" t="str">
        <f>_xlfn.XLOOKUP(AF442,Lookup!K:K,Lookup!L:L)</f>
        <v>Meet Expect</v>
      </c>
      <c r="AH442">
        <v>3</v>
      </c>
      <c r="AI442" t="str">
        <f>LOOKUP(AH442,Lookup!M:M,Lookup!N:N)</f>
        <v>High</v>
      </c>
      <c r="AJ442">
        <v>80</v>
      </c>
      <c r="AK442">
        <v>3</v>
      </c>
      <c r="AL442" t="str">
        <f>_xlfn.XLOOKUP(AK442,Lookup!O:O,Lookup!P:P)</f>
        <v>High</v>
      </c>
      <c r="AM442">
        <v>11</v>
      </c>
      <c r="AN442" t="str" cm="1">
        <f t="array" ref="AN442">_xlfn.IFS(
AM442&lt;=5,"0-5",
AM442&lt;=10,"6-10",
AM442&lt;=20,"11-20",
TRUE,"20+")</f>
        <v>11-20</v>
      </c>
      <c r="AO442">
        <v>2</v>
      </c>
      <c r="AP442">
        <v>3</v>
      </c>
      <c r="AQ442" t="str">
        <f>_xlfn.XLOOKUP(AP442,Lookup!Q:Q,Lookup!R:R)</f>
        <v>Better</v>
      </c>
      <c r="AR442">
        <v>3</v>
      </c>
      <c r="AS442" t="str" cm="1">
        <f t="array" ref="AS442">_xlfn.IFS(
AR442 &lt;=1,"New Employee",
AR442 &lt;=3, "Early Career",
AR442 &lt;=7, "Experienced",
TRUE, "Veteran")</f>
        <v>Early Career</v>
      </c>
      <c r="AT442">
        <v>2</v>
      </c>
      <c r="AU442">
        <v>0</v>
      </c>
      <c r="AV442" t="str" cm="1">
        <f t="array" ref="AV442">_xlfn.IFS(
AU442=0,"Recently Promoted",
AU442&lt;=3, "Normal",
TRUE, "Long Time No Promotion")</f>
        <v>Recently Promoted</v>
      </c>
      <c r="AW442">
        <v>2</v>
      </c>
      <c r="AX442">
        <f>IF(COUNTIF(L442:$L$1471,L442)&gt;1,1,0)</f>
        <v>0</v>
      </c>
      <c r="BA442">
        <f t="shared" si="53"/>
        <v>0</v>
      </c>
      <c r="BC442">
        <f t="shared" si="54"/>
        <v>0</v>
      </c>
      <c r="BE442">
        <f t="shared" si="48"/>
        <v>0</v>
      </c>
      <c r="BG442">
        <f t="shared" si="49"/>
        <v>0</v>
      </c>
      <c r="BI442">
        <f t="shared" si="50"/>
        <v>0</v>
      </c>
      <c r="BR442" t="str" cm="1">
        <f t="array" ref="BR442">_xlfn.IFS(
A442&lt;=25,"18-25",
A442&lt;=35,"26-35",
A442&lt;=45,"36-45",
A442&lt;=59,"46-59",
TRUE,"60+")</f>
        <v>26-35</v>
      </c>
      <c r="BX442" t="b">
        <f t="shared" si="51"/>
        <v>1</v>
      </c>
      <c r="BY442" t="b">
        <f t="shared" si="52"/>
        <v>1</v>
      </c>
      <c r="BZ442" t="b">
        <f t="shared" si="55"/>
        <v>1</v>
      </c>
      <c r="CA442">
        <f>IF(tblemployee[[#This Row],[Attrition]]="Yes",1,0)</f>
        <v>1</v>
      </c>
      <c r="CB442">
        <f>IF(tblemployee[[#This Row],[OverTime]]="Yes",1,0)</f>
        <v>1</v>
      </c>
    </row>
    <row r="443" spans="1:80" hidden="1">
      <c r="A443">
        <v>42</v>
      </c>
      <c r="B443" t="s">
        <v>43</v>
      </c>
      <c r="C443" t="s">
        <v>44</v>
      </c>
      <c r="D443">
        <v>1474</v>
      </c>
      <c r="E443" t="s">
        <v>45</v>
      </c>
      <c r="F443">
        <v>5</v>
      </c>
      <c r="G443" t="str" cm="1">
        <f t="array" ref="G443">_xlfn.IFS(
F443 &lt;= 10, "Near",
F443 &lt;= 20, "Far",
TRUE, "Very Far")</f>
        <v>Near</v>
      </c>
      <c r="H443">
        <v>2</v>
      </c>
      <c r="I443" t="str">
        <f>_xlfn.XLOOKUP(H443,Lookup!C:C,Lookup!D:D)</f>
        <v>College</v>
      </c>
      <c r="J443" t="s">
        <v>49</v>
      </c>
      <c r="K443">
        <v>1</v>
      </c>
      <c r="L443">
        <v>591</v>
      </c>
      <c r="M443">
        <v>2</v>
      </c>
      <c r="N443" t="str">
        <f>_xlfn.XLOOKUP(M443,Lookup!E:E,Lookup!F:F)</f>
        <v>Medium</v>
      </c>
      <c r="O443" t="s">
        <v>46</v>
      </c>
      <c r="P443">
        <v>97</v>
      </c>
      <c r="Q443">
        <v>3</v>
      </c>
      <c r="R443" t="str">
        <f>_xlfn.XLOOKUP(Q443,Lookup!G:G,Lookup!H:H)</f>
        <v>High</v>
      </c>
      <c r="S443">
        <v>1</v>
      </c>
      <c r="T443" s="7" t="str">
        <f>_xlfn.XLOOKUP(S443,Lookup!A:A,Lookup!B:B)</f>
        <v>Entry Level</v>
      </c>
      <c r="U443" t="s">
        <v>50</v>
      </c>
      <c r="V443">
        <v>3</v>
      </c>
      <c r="W443" t="str">
        <f>_xlfn.XLOOKUP(V443,Lookup!I:I,Lookup!J:J)</f>
        <v>High</v>
      </c>
      <c r="X443" t="s">
        <v>48</v>
      </c>
      <c r="Y443">
        <v>2093</v>
      </c>
      <c r="Z443" t="str" cm="1">
        <f t="array" ref="Z443">_xlfn.IFS(Y443&lt;3000,"Low",Y443&lt;7000,"Medium",TRUE,"High")</f>
        <v>Low</v>
      </c>
      <c r="AA443">
        <v>9260</v>
      </c>
      <c r="AB443">
        <v>4</v>
      </c>
      <c r="AC443" t="s">
        <v>42</v>
      </c>
      <c r="AD443" t="s">
        <v>43</v>
      </c>
      <c r="AE443">
        <v>17</v>
      </c>
      <c r="AF443">
        <v>3</v>
      </c>
      <c r="AG443" t="str">
        <f>_xlfn.XLOOKUP(AF443,Lookup!K:K,Lookup!L:L)</f>
        <v>Meet Expect</v>
      </c>
      <c r="AH443">
        <v>4</v>
      </c>
      <c r="AI443" t="str">
        <f>LOOKUP(AH443,Lookup!M:M,Lookup!N:N)</f>
        <v>Very High</v>
      </c>
      <c r="AJ443">
        <v>80</v>
      </c>
      <c r="AK443">
        <v>1</v>
      </c>
      <c r="AL443" t="str">
        <f>_xlfn.XLOOKUP(AK443,Lookup!O:O,Lookup!P:P)</f>
        <v>Basic</v>
      </c>
      <c r="AM443">
        <v>8</v>
      </c>
      <c r="AN443" t="str" cm="1">
        <f t="array" ref="AN443">_xlfn.IFS(
AM443&lt;=5,"0-5",
AM443&lt;=10,"6-10",
AM443&lt;=20,"11-20",
TRUE,"20+")</f>
        <v>6-10</v>
      </c>
      <c r="AO443">
        <v>4</v>
      </c>
      <c r="AP443">
        <v>3</v>
      </c>
      <c r="AQ443" t="str">
        <f>_xlfn.XLOOKUP(AP443,Lookup!Q:Q,Lookup!R:R)</f>
        <v>Better</v>
      </c>
      <c r="AR443">
        <v>2</v>
      </c>
      <c r="AS443" t="str" cm="1">
        <f t="array" ref="AS443">_xlfn.IFS(
AR443 &lt;=1,"New Employee",
AR443 &lt;=3, "Early Career",
AR443 &lt;=7, "Experienced",
TRUE, "Veteran")</f>
        <v>Early Career</v>
      </c>
      <c r="AT443">
        <v>2</v>
      </c>
      <c r="AU443">
        <v>2</v>
      </c>
      <c r="AV443" t="str" cm="1">
        <f t="array" ref="AV443">_xlfn.IFS(
AU443=0,"Recently Promoted",
AU443&lt;=3, "Normal",
TRUE, "Long Time No Promotion")</f>
        <v>Normal</v>
      </c>
      <c r="AW443">
        <v>0</v>
      </c>
      <c r="AX443">
        <f>IF(COUNTIF(L443:$L$1471,L443)&gt;1,1,0)</f>
        <v>0</v>
      </c>
      <c r="BA443">
        <f t="shared" si="53"/>
        <v>0</v>
      </c>
      <c r="BC443">
        <f t="shared" si="54"/>
        <v>0</v>
      </c>
      <c r="BE443">
        <f t="shared" si="48"/>
        <v>0</v>
      </c>
      <c r="BG443">
        <f t="shared" si="49"/>
        <v>0</v>
      </c>
      <c r="BI443">
        <f t="shared" si="50"/>
        <v>0</v>
      </c>
      <c r="BR443" t="str" cm="1">
        <f t="array" ref="BR443">_xlfn.IFS(
A443&lt;=25,"18-25",
A443&lt;=35,"26-35",
A443&lt;=45,"36-45",
A443&lt;=59,"46-59",
TRUE,"60+")</f>
        <v>36-45</v>
      </c>
      <c r="BX443" t="b">
        <f t="shared" si="51"/>
        <v>1</v>
      </c>
      <c r="BY443" t="b">
        <f t="shared" si="52"/>
        <v>1</v>
      </c>
      <c r="BZ443" t="b">
        <f t="shared" si="55"/>
        <v>1</v>
      </c>
      <c r="CA443">
        <f>IF(tblemployee[[#This Row],[Attrition]]="Yes",1,0)</f>
        <v>0</v>
      </c>
      <c r="CB443">
        <f>IF(tblemployee[[#This Row],[OverTime]]="Yes",1,0)</f>
        <v>0</v>
      </c>
    </row>
    <row r="444" spans="1:80" hidden="1">
      <c r="A444">
        <v>36</v>
      </c>
      <c r="B444" t="s">
        <v>43</v>
      </c>
      <c r="C444" t="s">
        <v>55</v>
      </c>
      <c r="D444">
        <v>635</v>
      </c>
      <c r="E444" t="s">
        <v>37</v>
      </c>
      <c r="F444">
        <v>10</v>
      </c>
      <c r="G444" t="str" cm="1">
        <f t="array" ref="G444">_xlfn.IFS(
F444 &lt;= 10, "Near",
F444 &lt;= 20, "Far",
TRUE, "Very Far")</f>
        <v>Near</v>
      </c>
      <c r="H444">
        <v>4</v>
      </c>
      <c r="I444" t="str">
        <f>_xlfn.XLOOKUP(H444,Lookup!C:C,Lookup!D:D)</f>
        <v>Master</v>
      </c>
      <c r="J444" t="s">
        <v>51</v>
      </c>
      <c r="K444">
        <v>1</v>
      </c>
      <c r="L444">
        <v>592</v>
      </c>
      <c r="M444">
        <v>2</v>
      </c>
      <c r="N444" t="str">
        <f>_xlfn.XLOOKUP(M444,Lookup!E:E,Lookup!F:F)</f>
        <v>Medium</v>
      </c>
      <c r="O444" t="s">
        <v>46</v>
      </c>
      <c r="P444">
        <v>32</v>
      </c>
      <c r="Q444">
        <v>3</v>
      </c>
      <c r="R444" t="str">
        <f>_xlfn.XLOOKUP(Q444,Lookup!G:G,Lookup!H:H)</f>
        <v>High</v>
      </c>
      <c r="S444">
        <v>3</v>
      </c>
      <c r="T444" s="7" t="str">
        <f>_xlfn.XLOOKUP(S444,Lookup!A:A,Lookup!B:B)</f>
        <v>Senior</v>
      </c>
      <c r="U444" t="s">
        <v>40</v>
      </c>
      <c r="V444">
        <v>4</v>
      </c>
      <c r="W444" t="str">
        <f>_xlfn.XLOOKUP(V444,Lookup!I:I,Lookup!J:J)</f>
        <v>Very High</v>
      </c>
      <c r="X444" t="s">
        <v>41</v>
      </c>
      <c r="Y444">
        <v>9980</v>
      </c>
      <c r="Z444" t="str" cm="1">
        <f t="array" ref="Z444">_xlfn.IFS(Y444&lt;3000,"Low",Y444&lt;7000,"Medium",TRUE,"High")</f>
        <v>High</v>
      </c>
      <c r="AA444">
        <v>15318</v>
      </c>
      <c r="AB444">
        <v>1</v>
      </c>
      <c r="AC444" t="s">
        <v>42</v>
      </c>
      <c r="AD444" t="s">
        <v>43</v>
      </c>
      <c r="AE444">
        <v>14</v>
      </c>
      <c r="AF444">
        <v>3</v>
      </c>
      <c r="AG444" t="str">
        <f>_xlfn.XLOOKUP(AF444,Lookup!K:K,Lookup!L:L)</f>
        <v>Meet Expect</v>
      </c>
      <c r="AH444">
        <v>4</v>
      </c>
      <c r="AI444" t="str">
        <f>LOOKUP(AH444,Lookup!M:M,Lookup!N:N)</f>
        <v>Very High</v>
      </c>
      <c r="AJ444">
        <v>80</v>
      </c>
      <c r="AK444">
        <v>0</v>
      </c>
      <c r="AL444" t="str">
        <f>_xlfn.XLOOKUP(AK444,Lookup!O:O,Lookup!P:P)</f>
        <v>None</v>
      </c>
      <c r="AM444">
        <v>10</v>
      </c>
      <c r="AN444" t="str" cm="1">
        <f t="array" ref="AN444">_xlfn.IFS(
AM444&lt;=5,"0-5",
AM444&lt;=10,"6-10",
AM444&lt;=20,"11-20",
TRUE,"20+")</f>
        <v>6-10</v>
      </c>
      <c r="AO444">
        <v>3</v>
      </c>
      <c r="AP444">
        <v>2</v>
      </c>
      <c r="AQ444" t="str">
        <f>_xlfn.XLOOKUP(AP444,Lookup!Q:Q,Lookup!R:R)</f>
        <v>Good</v>
      </c>
      <c r="AR444">
        <v>10</v>
      </c>
      <c r="AS444" t="str" cm="1">
        <f t="array" ref="AS444">_xlfn.IFS(
AR444 &lt;=1,"New Employee",
AR444 &lt;=3, "Early Career",
AR444 &lt;=7, "Experienced",
TRUE, "Veteran")</f>
        <v>Veteran</v>
      </c>
      <c r="AT444">
        <v>3</v>
      </c>
      <c r="AU444">
        <v>9</v>
      </c>
      <c r="AV444" t="str" cm="1">
        <f t="array" ref="AV444">_xlfn.IFS(
AU444=0,"Recently Promoted",
AU444&lt;=3, "Normal",
TRUE, "Long Time No Promotion")</f>
        <v>Long Time No Promotion</v>
      </c>
      <c r="AW444">
        <v>7</v>
      </c>
      <c r="AX444">
        <f>IF(COUNTIF(L444:$L$1471,L444)&gt;1,1,0)</f>
        <v>0</v>
      </c>
      <c r="BA444">
        <f t="shared" si="53"/>
        <v>0</v>
      </c>
      <c r="BC444">
        <f t="shared" si="54"/>
        <v>0</v>
      </c>
      <c r="BE444">
        <f t="shared" si="48"/>
        <v>0</v>
      </c>
      <c r="BG444">
        <f t="shared" si="49"/>
        <v>0</v>
      </c>
      <c r="BI444">
        <f t="shared" si="50"/>
        <v>0</v>
      </c>
      <c r="BR444" t="str" cm="1">
        <f t="array" ref="BR444">_xlfn.IFS(
A444&lt;=25,"18-25",
A444&lt;=35,"26-35",
A444&lt;=45,"36-45",
A444&lt;=59,"46-59",
TRUE,"60+")</f>
        <v>36-45</v>
      </c>
      <c r="BX444" t="b">
        <f t="shared" si="51"/>
        <v>1</v>
      </c>
      <c r="BY444" t="b">
        <f t="shared" si="52"/>
        <v>1</v>
      </c>
      <c r="BZ444" t="b">
        <f t="shared" si="55"/>
        <v>1</v>
      </c>
      <c r="CA444">
        <f>IF(tblemployee[[#This Row],[Attrition]]="Yes",1,0)</f>
        <v>0</v>
      </c>
      <c r="CB444">
        <f>IF(tblemployee[[#This Row],[OverTime]]="Yes",1,0)</f>
        <v>0</v>
      </c>
    </row>
    <row r="445" spans="1:80" hidden="1">
      <c r="A445">
        <v>22</v>
      </c>
      <c r="B445" t="s">
        <v>35</v>
      </c>
      <c r="C445" t="s">
        <v>44</v>
      </c>
      <c r="D445">
        <v>1368</v>
      </c>
      <c r="E445" t="s">
        <v>45</v>
      </c>
      <c r="F445">
        <v>4</v>
      </c>
      <c r="G445" t="str" cm="1">
        <f t="array" ref="G445">_xlfn.IFS(
F445 &lt;= 10, "Near",
F445 &lt;= 20, "Far",
TRUE, "Very Far")</f>
        <v>Near</v>
      </c>
      <c r="H445">
        <v>1</v>
      </c>
      <c r="I445" t="str">
        <f>_xlfn.XLOOKUP(H445,Lookup!C:C,Lookup!D:D)</f>
        <v>Below College</v>
      </c>
      <c r="J445" t="s">
        <v>60</v>
      </c>
      <c r="K445">
        <v>1</v>
      </c>
      <c r="L445">
        <v>593</v>
      </c>
      <c r="M445">
        <v>3</v>
      </c>
      <c r="N445" t="str">
        <f>_xlfn.XLOOKUP(M445,Lookup!E:E,Lookup!F:F)</f>
        <v>High</v>
      </c>
      <c r="O445" t="s">
        <v>46</v>
      </c>
      <c r="P445">
        <v>99</v>
      </c>
      <c r="Q445">
        <v>2</v>
      </c>
      <c r="R445" t="str">
        <f>_xlfn.XLOOKUP(Q445,Lookup!G:G,Lookup!H:H)</f>
        <v>Medium</v>
      </c>
      <c r="S445">
        <v>1</v>
      </c>
      <c r="T445" s="7" t="str">
        <f>_xlfn.XLOOKUP(S445,Lookup!A:A,Lookup!B:B)</f>
        <v>Entry Level</v>
      </c>
      <c r="U445" t="s">
        <v>50</v>
      </c>
      <c r="V445">
        <v>3</v>
      </c>
      <c r="W445" t="str">
        <f>_xlfn.XLOOKUP(V445,Lookup!I:I,Lookup!J:J)</f>
        <v>High</v>
      </c>
      <c r="X445" t="s">
        <v>41</v>
      </c>
      <c r="Y445">
        <v>3894</v>
      </c>
      <c r="Z445" t="str" cm="1">
        <f t="array" ref="Z445">_xlfn.IFS(Y445&lt;3000,"Low",Y445&lt;7000,"Medium",TRUE,"High")</f>
        <v>Medium</v>
      </c>
      <c r="AA445">
        <v>9129</v>
      </c>
      <c r="AB445">
        <v>5</v>
      </c>
      <c r="AC445" t="s">
        <v>42</v>
      </c>
      <c r="AD445" t="s">
        <v>43</v>
      </c>
      <c r="AE445">
        <v>16</v>
      </c>
      <c r="AF445">
        <v>3</v>
      </c>
      <c r="AG445" t="str">
        <f>_xlfn.XLOOKUP(AF445,Lookup!K:K,Lookup!L:L)</f>
        <v>Meet Expect</v>
      </c>
      <c r="AH445">
        <v>3</v>
      </c>
      <c r="AI445" t="str">
        <f>LOOKUP(AH445,Lookup!M:M,Lookup!N:N)</f>
        <v>High</v>
      </c>
      <c r="AJ445">
        <v>80</v>
      </c>
      <c r="AK445">
        <v>0</v>
      </c>
      <c r="AL445" t="str">
        <f>_xlfn.XLOOKUP(AK445,Lookup!O:O,Lookup!P:P)</f>
        <v>None</v>
      </c>
      <c r="AM445">
        <v>4</v>
      </c>
      <c r="AN445" t="str" cm="1">
        <f t="array" ref="AN445">_xlfn.IFS(
AM445&lt;=5,"0-5",
AM445&lt;=10,"6-10",
AM445&lt;=20,"11-20",
TRUE,"20+")</f>
        <v>0-5</v>
      </c>
      <c r="AO445">
        <v>3</v>
      </c>
      <c r="AP445">
        <v>3</v>
      </c>
      <c r="AQ445" t="str">
        <f>_xlfn.XLOOKUP(AP445,Lookup!Q:Q,Lookup!R:R)</f>
        <v>Better</v>
      </c>
      <c r="AR445">
        <v>2</v>
      </c>
      <c r="AS445" t="str" cm="1">
        <f t="array" ref="AS445">_xlfn.IFS(
AR445 &lt;=1,"New Employee",
AR445 &lt;=3, "Early Career",
AR445 &lt;=7, "Experienced",
TRUE, "Veteran")</f>
        <v>Early Career</v>
      </c>
      <c r="AT445">
        <v>2</v>
      </c>
      <c r="AU445">
        <v>1</v>
      </c>
      <c r="AV445" t="str" cm="1">
        <f t="array" ref="AV445">_xlfn.IFS(
AU445=0,"Recently Promoted",
AU445&lt;=3, "Normal",
TRUE, "Long Time No Promotion")</f>
        <v>Normal</v>
      </c>
      <c r="AW445">
        <v>2</v>
      </c>
      <c r="AX445">
        <f>IF(COUNTIF(L445:$L$1471,L445)&gt;1,1,0)</f>
        <v>0</v>
      </c>
      <c r="BA445">
        <f t="shared" si="53"/>
        <v>0</v>
      </c>
      <c r="BC445">
        <f t="shared" si="54"/>
        <v>0</v>
      </c>
      <c r="BE445">
        <f t="shared" si="48"/>
        <v>0</v>
      </c>
      <c r="BG445">
        <f t="shared" si="49"/>
        <v>0</v>
      </c>
      <c r="BI445">
        <f t="shared" si="50"/>
        <v>0</v>
      </c>
      <c r="BR445" t="str" cm="1">
        <f t="array" ref="BR445">_xlfn.IFS(
A445&lt;=25,"18-25",
A445&lt;=35,"26-35",
A445&lt;=45,"36-45",
A445&lt;=59,"46-59",
TRUE,"60+")</f>
        <v>18-25</v>
      </c>
      <c r="BX445" t="b">
        <f t="shared" si="51"/>
        <v>1</v>
      </c>
      <c r="BY445" t="b">
        <f t="shared" si="52"/>
        <v>1</v>
      </c>
      <c r="BZ445" t="b">
        <f t="shared" si="55"/>
        <v>1</v>
      </c>
      <c r="CA445">
        <f>IF(tblemployee[[#This Row],[Attrition]]="Yes",1,0)</f>
        <v>1</v>
      </c>
      <c r="CB445">
        <f>IF(tblemployee[[#This Row],[OverTime]]="Yes",1,0)</f>
        <v>0</v>
      </c>
    </row>
    <row r="446" spans="1:80" hidden="1">
      <c r="A446">
        <v>48</v>
      </c>
      <c r="B446" t="s">
        <v>43</v>
      </c>
      <c r="C446" t="s">
        <v>36</v>
      </c>
      <c r="D446">
        <v>163</v>
      </c>
      <c r="E446" t="s">
        <v>37</v>
      </c>
      <c r="F446">
        <v>2</v>
      </c>
      <c r="G446" t="str" cm="1">
        <f t="array" ref="G446">_xlfn.IFS(
F446 &lt;= 10, "Near",
F446 &lt;= 20, "Far",
TRUE, "Very Far")</f>
        <v>Near</v>
      </c>
      <c r="H446">
        <v>5</v>
      </c>
      <c r="I446" t="str">
        <f>_xlfn.XLOOKUP(H446,Lookup!C:C,Lookup!D:D)</f>
        <v>Doctor</v>
      </c>
      <c r="J446" t="s">
        <v>59</v>
      </c>
      <c r="K446">
        <v>1</v>
      </c>
      <c r="L446">
        <v>595</v>
      </c>
      <c r="M446">
        <v>2</v>
      </c>
      <c r="N446" t="str">
        <f>_xlfn.XLOOKUP(M446,Lookup!E:E,Lookup!F:F)</f>
        <v>Medium</v>
      </c>
      <c r="O446" t="s">
        <v>39</v>
      </c>
      <c r="P446">
        <v>37</v>
      </c>
      <c r="Q446">
        <v>3</v>
      </c>
      <c r="R446" t="str">
        <f>_xlfn.XLOOKUP(Q446,Lookup!G:G,Lookup!H:H)</f>
        <v>High</v>
      </c>
      <c r="S446">
        <v>2</v>
      </c>
      <c r="T446" s="7" t="str">
        <f>_xlfn.XLOOKUP(S446,Lookup!A:A,Lookup!B:B)</f>
        <v>Junior</v>
      </c>
      <c r="U446" t="s">
        <v>40</v>
      </c>
      <c r="V446">
        <v>4</v>
      </c>
      <c r="W446" t="str">
        <f>_xlfn.XLOOKUP(V446,Lookup!I:I,Lookup!J:J)</f>
        <v>Very High</v>
      </c>
      <c r="X446" t="s">
        <v>48</v>
      </c>
      <c r="Y446">
        <v>4051</v>
      </c>
      <c r="Z446" t="str" cm="1">
        <f t="array" ref="Z446">_xlfn.IFS(Y446&lt;3000,"Low",Y446&lt;7000,"Medium",TRUE,"High")</f>
        <v>Medium</v>
      </c>
      <c r="AA446">
        <v>19658</v>
      </c>
      <c r="AB446">
        <v>2</v>
      </c>
      <c r="AC446" t="s">
        <v>42</v>
      </c>
      <c r="AD446" t="s">
        <v>43</v>
      </c>
      <c r="AE446">
        <v>14</v>
      </c>
      <c r="AF446">
        <v>3</v>
      </c>
      <c r="AG446" t="str">
        <f>_xlfn.XLOOKUP(AF446,Lookup!K:K,Lookup!L:L)</f>
        <v>Meet Expect</v>
      </c>
      <c r="AH446">
        <v>1</v>
      </c>
      <c r="AI446" t="str">
        <f>LOOKUP(AH446,Lookup!M:M,Lookup!N:N)</f>
        <v>Low</v>
      </c>
      <c r="AJ446">
        <v>80</v>
      </c>
      <c r="AK446">
        <v>1</v>
      </c>
      <c r="AL446" t="str">
        <f>_xlfn.XLOOKUP(AK446,Lookup!O:O,Lookup!P:P)</f>
        <v>Basic</v>
      </c>
      <c r="AM446">
        <v>14</v>
      </c>
      <c r="AN446" t="str" cm="1">
        <f t="array" ref="AN446">_xlfn.IFS(
AM446&lt;=5,"0-5",
AM446&lt;=10,"6-10",
AM446&lt;=20,"11-20",
TRUE,"20+")</f>
        <v>11-20</v>
      </c>
      <c r="AO446">
        <v>2</v>
      </c>
      <c r="AP446">
        <v>3</v>
      </c>
      <c r="AQ446" t="str">
        <f>_xlfn.XLOOKUP(AP446,Lookup!Q:Q,Lookup!R:R)</f>
        <v>Better</v>
      </c>
      <c r="AR446">
        <v>9</v>
      </c>
      <c r="AS446" t="str" cm="1">
        <f t="array" ref="AS446">_xlfn.IFS(
AR446 &lt;=1,"New Employee",
AR446 &lt;=3, "Early Career",
AR446 &lt;=7, "Experienced",
TRUE, "Veteran")</f>
        <v>Veteran</v>
      </c>
      <c r="AT446">
        <v>7</v>
      </c>
      <c r="AU446">
        <v>6</v>
      </c>
      <c r="AV446" t="str" cm="1">
        <f t="array" ref="AV446">_xlfn.IFS(
AU446=0,"Recently Promoted",
AU446&lt;=3, "Normal",
TRUE, "Long Time No Promotion")</f>
        <v>Long Time No Promotion</v>
      </c>
      <c r="AW446">
        <v>7</v>
      </c>
      <c r="AX446">
        <f>IF(COUNTIF(L446:$L$1471,L446)&gt;1,1,0)</f>
        <v>0</v>
      </c>
      <c r="BA446">
        <f t="shared" si="53"/>
        <v>0</v>
      </c>
      <c r="BC446">
        <f t="shared" si="54"/>
        <v>0</v>
      </c>
      <c r="BE446">
        <f t="shared" si="48"/>
        <v>0</v>
      </c>
      <c r="BG446">
        <f t="shared" si="49"/>
        <v>0</v>
      </c>
      <c r="BI446">
        <f t="shared" si="50"/>
        <v>0</v>
      </c>
      <c r="BR446" t="str" cm="1">
        <f t="array" ref="BR446">_xlfn.IFS(
A446&lt;=25,"18-25",
A446&lt;=35,"26-35",
A446&lt;=45,"36-45",
A446&lt;=59,"46-59",
TRUE,"60+")</f>
        <v>46-59</v>
      </c>
      <c r="BX446" t="b">
        <f t="shared" si="51"/>
        <v>1</v>
      </c>
      <c r="BY446" t="b">
        <f t="shared" si="52"/>
        <v>1</v>
      </c>
      <c r="BZ446" t="b">
        <f t="shared" si="55"/>
        <v>1</v>
      </c>
      <c r="CA446">
        <f>IF(tblemployee[[#This Row],[Attrition]]="Yes",1,0)</f>
        <v>0</v>
      </c>
      <c r="CB446">
        <f>IF(tblemployee[[#This Row],[OverTime]]="Yes",1,0)</f>
        <v>0</v>
      </c>
    </row>
    <row r="447" spans="1:80" hidden="1">
      <c r="A447">
        <v>55</v>
      </c>
      <c r="B447" t="s">
        <v>43</v>
      </c>
      <c r="C447" t="s">
        <v>36</v>
      </c>
      <c r="D447">
        <v>1117</v>
      </c>
      <c r="E447" t="s">
        <v>37</v>
      </c>
      <c r="F447">
        <v>18</v>
      </c>
      <c r="G447" t="str" cm="1">
        <f t="array" ref="G447">_xlfn.IFS(
F447 &lt;= 10, "Near",
F447 &lt;= 20, "Far",
TRUE, "Very Far")</f>
        <v>Far</v>
      </c>
      <c r="H447">
        <v>5</v>
      </c>
      <c r="I447" t="str">
        <f>_xlfn.XLOOKUP(H447,Lookup!C:C,Lookup!D:D)</f>
        <v>Doctor</v>
      </c>
      <c r="J447" t="s">
        <v>38</v>
      </c>
      <c r="K447">
        <v>1</v>
      </c>
      <c r="L447">
        <v>597</v>
      </c>
      <c r="M447">
        <v>1</v>
      </c>
      <c r="N447" t="str">
        <f>_xlfn.XLOOKUP(M447,Lookup!E:E,Lookup!F:F)</f>
        <v>Low</v>
      </c>
      <c r="O447" t="s">
        <v>39</v>
      </c>
      <c r="P447">
        <v>83</v>
      </c>
      <c r="Q447">
        <v>3</v>
      </c>
      <c r="R447" t="str">
        <f>_xlfn.XLOOKUP(Q447,Lookup!G:G,Lookup!H:H)</f>
        <v>High</v>
      </c>
      <c r="S447">
        <v>4</v>
      </c>
      <c r="T447" s="7" t="str">
        <f>_xlfn.XLOOKUP(S447,Lookup!A:A,Lookup!B:B)</f>
        <v>Manager</v>
      </c>
      <c r="U447" t="s">
        <v>56</v>
      </c>
      <c r="V447">
        <v>2</v>
      </c>
      <c r="W447" t="str">
        <f>_xlfn.XLOOKUP(V447,Lookup!I:I,Lookup!J:J)</f>
        <v>Medium</v>
      </c>
      <c r="X447" t="s">
        <v>41</v>
      </c>
      <c r="Y447">
        <v>16835</v>
      </c>
      <c r="Z447" t="str" cm="1">
        <f t="array" ref="Z447">_xlfn.IFS(Y447&lt;3000,"Low",Y447&lt;7000,"Medium",TRUE,"High")</f>
        <v>High</v>
      </c>
      <c r="AA447">
        <v>9873</v>
      </c>
      <c r="AB447">
        <v>3</v>
      </c>
      <c r="AC447" t="s">
        <v>42</v>
      </c>
      <c r="AD447" t="s">
        <v>43</v>
      </c>
      <c r="AE447">
        <v>23</v>
      </c>
      <c r="AF447">
        <v>4</v>
      </c>
      <c r="AG447" t="str">
        <f>_xlfn.XLOOKUP(AF447,Lookup!K:K,Lookup!L:L)</f>
        <v>Exceed Expect</v>
      </c>
      <c r="AH447">
        <v>4</v>
      </c>
      <c r="AI447" t="str">
        <f>LOOKUP(AH447,Lookup!M:M,Lookup!N:N)</f>
        <v>Very High</v>
      </c>
      <c r="AJ447">
        <v>80</v>
      </c>
      <c r="AK447">
        <v>0</v>
      </c>
      <c r="AL447" t="str">
        <f>_xlfn.XLOOKUP(AK447,Lookup!O:O,Lookup!P:P)</f>
        <v>None</v>
      </c>
      <c r="AM447">
        <v>37</v>
      </c>
      <c r="AN447" t="str" cm="1">
        <f t="array" ref="AN447">_xlfn.IFS(
AM447&lt;=5,"0-5",
AM447&lt;=10,"6-10",
AM447&lt;=20,"11-20",
TRUE,"20+")</f>
        <v>20+</v>
      </c>
      <c r="AO447">
        <v>2</v>
      </c>
      <c r="AP447">
        <v>3</v>
      </c>
      <c r="AQ447" t="str">
        <f>_xlfn.XLOOKUP(AP447,Lookup!Q:Q,Lookup!R:R)</f>
        <v>Better</v>
      </c>
      <c r="AR447">
        <v>10</v>
      </c>
      <c r="AS447" t="str" cm="1">
        <f t="array" ref="AS447">_xlfn.IFS(
AR447 &lt;=1,"New Employee",
AR447 &lt;=3, "Early Career",
AR447 &lt;=7, "Experienced",
TRUE, "Veteran")</f>
        <v>Veteran</v>
      </c>
      <c r="AT447">
        <v>9</v>
      </c>
      <c r="AU447">
        <v>7</v>
      </c>
      <c r="AV447" t="str" cm="1">
        <f t="array" ref="AV447">_xlfn.IFS(
AU447=0,"Recently Promoted",
AU447&lt;=3, "Normal",
TRUE, "Long Time No Promotion")</f>
        <v>Long Time No Promotion</v>
      </c>
      <c r="AW447">
        <v>7</v>
      </c>
      <c r="AX447">
        <f>IF(COUNTIF(L447:$L$1471,L447)&gt;1,1,0)</f>
        <v>0</v>
      </c>
      <c r="BA447">
        <f t="shared" si="53"/>
        <v>0</v>
      </c>
      <c r="BC447">
        <f t="shared" si="54"/>
        <v>0</v>
      </c>
      <c r="BE447">
        <f t="shared" si="48"/>
        <v>0</v>
      </c>
      <c r="BG447">
        <f t="shared" si="49"/>
        <v>0</v>
      </c>
      <c r="BI447">
        <f t="shared" si="50"/>
        <v>0</v>
      </c>
      <c r="BR447" t="str" cm="1">
        <f t="array" ref="BR447">_xlfn.IFS(
A447&lt;=25,"18-25",
A447&lt;=35,"26-35",
A447&lt;=45,"36-45",
A447&lt;=59,"46-59",
TRUE,"60+")</f>
        <v>46-59</v>
      </c>
      <c r="BX447" t="b">
        <f t="shared" si="51"/>
        <v>1</v>
      </c>
      <c r="BY447" t="b">
        <f t="shared" si="52"/>
        <v>1</v>
      </c>
      <c r="BZ447" t="b">
        <f t="shared" si="55"/>
        <v>1</v>
      </c>
      <c r="CA447">
        <f>IF(tblemployee[[#This Row],[Attrition]]="Yes",1,0)</f>
        <v>0</v>
      </c>
      <c r="CB447">
        <f>IF(tblemployee[[#This Row],[OverTime]]="Yes",1,0)</f>
        <v>0</v>
      </c>
    </row>
    <row r="448" spans="1:80" hidden="1">
      <c r="A448">
        <v>41</v>
      </c>
      <c r="B448" t="s">
        <v>43</v>
      </c>
      <c r="C448" t="s">
        <v>55</v>
      </c>
      <c r="D448">
        <v>267</v>
      </c>
      <c r="E448" t="s">
        <v>37</v>
      </c>
      <c r="F448">
        <v>10</v>
      </c>
      <c r="G448" t="str" cm="1">
        <f t="array" ref="G448">_xlfn.IFS(
F448 &lt;= 10, "Near",
F448 &lt;= 20, "Far",
TRUE, "Very Far")</f>
        <v>Near</v>
      </c>
      <c r="H448">
        <v>2</v>
      </c>
      <c r="I448" t="str">
        <f>_xlfn.XLOOKUP(H448,Lookup!C:C,Lookup!D:D)</f>
        <v>College</v>
      </c>
      <c r="J448" t="s">
        <v>38</v>
      </c>
      <c r="K448">
        <v>1</v>
      </c>
      <c r="L448">
        <v>599</v>
      </c>
      <c r="M448">
        <v>4</v>
      </c>
      <c r="N448" t="str">
        <f>_xlfn.XLOOKUP(M448,Lookup!E:E,Lookup!F:F)</f>
        <v>Very High</v>
      </c>
      <c r="O448" t="s">
        <v>46</v>
      </c>
      <c r="P448">
        <v>56</v>
      </c>
      <c r="Q448">
        <v>3</v>
      </c>
      <c r="R448" t="str">
        <f>_xlfn.XLOOKUP(Q448,Lookup!G:G,Lookup!H:H)</f>
        <v>High</v>
      </c>
      <c r="S448">
        <v>2</v>
      </c>
      <c r="T448" s="7" t="str">
        <f>_xlfn.XLOOKUP(S448,Lookup!A:A,Lookup!B:B)</f>
        <v>Junior</v>
      </c>
      <c r="U448" t="s">
        <v>40</v>
      </c>
      <c r="V448">
        <v>4</v>
      </c>
      <c r="W448" t="str">
        <f>_xlfn.XLOOKUP(V448,Lookup!I:I,Lookup!J:J)</f>
        <v>Very High</v>
      </c>
      <c r="X448" t="s">
        <v>41</v>
      </c>
      <c r="Y448">
        <v>6230</v>
      </c>
      <c r="Z448" t="str" cm="1">
        <f t="array" ref="Z448">_xlfn.IFS(Y448&lt;3000,"Low",Y448&lt;7000,"Medium",TRUE,"High")</f>
        <v>Medium</v>
      </c>
      <c r="AA448">
        <v>13430</v>
      </c>
      <c r="AB448">
        <v>7</v>
      </c>
      <c r="AC448" t="s">
        <v>42</v>
      </c>
      <c r="AD448" t="s">
        <v>43</v>
      </c>
      <c r="AE448">
        <v>14</v>
      </c>
      <c r="AF448">
        <v>3</v>
      </c>
      <c r="AG448" t="str">
        <f>_xlfn.XLOOKUP(AF448,Lookup!K:K,Lookup!L:L)</f>
        <v>Meet Expect</v>
      </c>
      <c r="AH448">
        <v>4</v>
      </c>
      <c r="AI448" t="str">
        <f>LOOKUP(AH448,Lookup!M:M,Lookup!N:N)</f>
        <v>Very High</v>
      </c>
      <c r="AJ448">
        <v>80</v>
      </c>
      <c r="AK448">
        <v>0</v>
      </c>
      <c r="AL448" t="str">
        <f>_xlfn.XLOOKUP(AK448,Lookup!O:O,Lookup!P:P)</f>
        <v>None</v>
      </c>
      <c r="AM448">
        <v>16</v>
      </c>
      <c r="AN448" t="str" cm="1">
        <f t="array" ref="AN448">_xlfn.IFS(
AM448&lt;=5,"0-5",
AM448&lt;=10,"6-10",
AM448&lt;=20,"11-20",
TRUE,"20+")</f>
        <v>11-20</v>
      </c>
      <c r="AO448">
        <v>3</v>
      </c>
      <c r="AP448">
        <v>3</v>
      </c>
      <c r="AQ448" t="str">
        <f>_xlfn.XLOOKUP(AP448,Lookup!Q:Q,Lookup!R:R)</f>
        <v>Better</v>
      </c>
      <c r="AR448">
        <v>14</v>
      </c>
      <c r="AS448" t="str" cm="1">
        <f t="array" ref="AS448">_xlfn.IFS(
AR448 &lt;=1,"New Employee",
AR448 &lt;=3, "Early Career",
AR448 &lt;=7, "Experienced",
TRUE, "Veteran")</f>
        <v>Veteran</v>
      </c>
      <c r="AT448">
        <v>3</v>
      </c>
      <c r="AU448">
        <v>1</v>
      </c>
      <c r="AV448" t="str" cm="1">
        <f t="array" ref="AV448">_xlfn.IFS(
AU448=0,"Recently Promoted",
AU448&lt;=3, "Normal",
TRUE, "Long Time No Promotion")</f>
        <v>Normal</v>
      </c>
      <c r="AW448">
        <v>10</v>
      </c>
      <c r="AX448">
        <f>IF(COUNTIF(L448:$L$1471,L448)&gt;1,1,0)</f>
        <v>0</v>
      </c>
      <c r="BA448">
        <f t="shared" si="53"/>
        <v>0</v>
      </c>
      <c r="BC448">
        <f t="shared" si="54"/>
        <v>0</v>
      </c>
      <c r="BE448">
        <f t="shared" si="48"/>
        <v>0</v>
      </c>
      <c r="BG448">
        <f t="shared" si="49"/>
        <v>0</v>
      </c>
      <c r="BI448">
        <f t="shared" si="50"/>
        <v>0</v>
      </c>
      <c r="BR448" t="str" cm="1">
        <f t="array" ref="BR448">_xlfn.IFS(
A448&lt;=25,"18-25",
A448&lt;=35,"26-35",
A448&lt;=45,"36-45",
A448&lt;=59,"46-59",
TRUE,"60+")</f>
        <v>36-45</v>
      </c>
      <c r="BX448" t="b">
        <f t="shared" si="51"/>
        <v>1</v>
      </c>
      <c r="BY448" t="b">
        <f t="shared" si="52"/>
        <v>1</v>
      </c>
      <c r="BZ448" t="b">
        <f t="shared" si="55"/>
        <v>1</v>
      </c>
      <c r="CA448">
        <f>IF(tblemployee[[#This Row],[Attrition]]="Yes",1,0)</f>
        <v>0</v>
      </c>
      <c r="CB448">
        <f>IF(tblemployee[[#This Row],[OverTime]]="Yes",1,0)</f>
        <v>0</v>
      </c>
    </row>
    <row r="449" spans="1:80" hidden="1">
      <c r="A449">
        <v>35</v>
      </c>
      <c r="B449" t="s">
        <v>43</v>
      </c>
      <c r="C449" t="s">
        <v>36</v>
      </c>
      <c r="D449">
        <v>619</v>
      </c>
      <c r="E449" t="s">
        <v>37</v>
      </c>
      <c r="F449">
        <v>1</v>
      </c>
      <c r="G449" t="str" cm="1">
        <f t="array" ref="G449">_xlfn.IFS(
F449 &lt;= 10, "Near",
F449 &lt;= 20, "Far",
TRUE, "Very Far")</f>
        <v>Near</v>
      </c>
      <c r="H449">
        <v>3</v>
      </c>
      <c r="I449" t="str">
        <f>_xlfn.XLOOKUP(H449,Lookup!C:C,Lookup!D:D)</f>
        <v>Bachelor</v>
      </c>
      <c r="J449" t="s">
        <v>59</v>
      </c>
      <c r="K449">
        <v>1</v>
      </c>
      <c r="L449">
        <v>600</v>
      </c>
      <c r="M449">
        <v>2</v>
      </c>
      <c r="N449" t="str">
        <f>_xlfn.XLOOKUP(M449,Lookup!E:E,Lookup!F:F)</f>
        <v>Medium</v>
      </c>
      <c r="O449" t="s">
        <v>46</v>
      </c>
      <c r="P449">
        <v>85</v>
      </c>
      <c r="Q449">
        <v>3</v>
      </c>
      <c r="R449" t="str">
        <f>_xlfn.XLOOKUP(Q449,Lookup!G:G,Lookup!H:H)</f>
        <v>High</v>
      </c>
      <c r="S449">
        <v>2</v>
      </c>
      <c r="T449" s="7" t="str">
        <f>_xlfn.XLOOKUP(S449,Lookup!A:A,Lookup!B:B)</f>
        <v>Junior</v>
      </c>
      <c r="U449" t="s">
        <v>40</v>
      </c>
      <c r="V449">
        <v>3</v>
      </c>
      <c r="W449" t="str">
        <f>_xlfn.XLOOKUP(V449,Lookup!I:I,Lookup!J:J)</f>
        <v>High</v>
      </c>
      <c r="X449" t="s">
        <v>48</v>
      </c>
      <c r="Y449">
        <v>4717</v>
      </c>
      <c r="Z449" t="str" cm="1">
        <f t="array" ref="Z449">_xlfn.IFS(Y449&lt;3000,"Low",Y449&lt;7000,"Medium",TRUE,"High")</f>
        <v>Medium</v>
      </c>
      <c r="AA449">
        <v>18659</v>
      </c>
      <c r="AB449">
        <v>9</v>
      </c>
      <c r="AC449" t="s">
        <v>42</v>
      </c>
      <c r="AD449" t="s">
        <v>43</v>
      </c>
      <c r="AE449">
        <v>11</v>
      </c>
      <c r="AF449">
        <v>3</v>
      </c>
      <c r="AG449" t="str">
        <f>_xlfn.XLOOKUP(AF449,Lookup!K:K,Lookup!L:L)</f>
        <v>Meet Expect</v>
      </c>
      <c r="AH449">
        <v>3</v>
      </c>
      <c r="AI449" t="str">
        <f>LOOKUP(AH449,Lookup!M:M,Lookup!N:N)</f>
        <v>High</v>
      </c>
      <c r="AJ449">
        <v>80</v>
      </c>
      <c r="AK449">
        <v>0</v>
      </c>
      <c r="AL449" t="str">
        <f>_xlfn.XLOOKUP(AK449,Lookup!O:O,Lookup!P:P)</f>
        <v>None</v>
      </c>
      <c r="AM449">
        <v>15</v>
      </c>
      <c r="AN449" t="str" cm="1">
        <f t="array" ref="AN449">_xlfn.IFS(
AM449&lt;=5,"0-5",
AM449&lt;=10,"6-10",
AM449&lt;=20,"11-20",
TRUE,"20+")</f>
        <v>11-20</v>
      </c>
      <c r="AO449">
        <v>2</v>
      </c>
      <c r="AP449">
        <v>3</v>
      </c>
      <c r="AQ449" t="str">
        <f>_xlfn.XLOOKUP(AP449,Lookup!Q:Q,Lookup!R:R)</f>
        <v>Better</v>
      </c>
      <c r="AR449">
        <v>11</v>
      </c>
      <c r="AS449" t="str" cm="1">
        <f t="array" ref="AS449">_xlfn.IFS(
AR449 &lt;=1,"New Employee",
AR449 &lt;=3, "Early Career",
AR449 &lt;=7, "Experienced",
TRUE, "Veteran")</f>
        <v>Veteran</v>
      </c>
      <c r="AT449">
        <v>9</v>
      </c>
      <c r="AU449">
        <v>6</v>
      </c>
      <c r="AV449" t="str" cm="1">
        <f t="array" ref="AV449">_xlfn.IFS(
AU449=0,"Recently Promoted",
AU449&lt;=3, "Normal",
TRUE, "Long Time No Promotion")</f>
        <v>Long Time No Promotion</v>
      </c>
      <c r="AW449">
        <v>9</v>
      </c>
      <c r="AX449">
        <f>IF(COUNTIF(L449:$L$1471,L449)&gt;1,1,0)</f>
        <v>0</v>
      </c>
      <c r="BA449">
        <f t="shared" si="53"/>
        <v>0</v>
      </c>
      <c r="BC449">
        <f t="shared" si="54"/>
        <v>0</v>
      </c>
      <c r="BE449">
        <f t="shared" si="48"/>
        <v>0</v>
      </c>
      <c r="BG449">
        <f t="shared" si="49"/>
        <v>0</v>
      </c>
      <c r="BI449">
        <f t="shared" si="50"/>
        <v>0</v>
      </c>
      <c r="BR449" t="str" cm="1">
        <f t="array" ref="BR449">_xlfn.IFS(
A449&lt;=25,"18-25",
A449&lt;=35,"26-35",
A449&lt;=45,"36-45",
A449&lt;=59,"46-59",
TRUE,"60+")</f>
        <v>26-35</v>
      </c>
      <c r="BX449" t="b">
        <f t="shared" si="51"/>
        <v>1</v>
      </c>
      <c r="BY449" t="b">
        <f t="shared" si="52"/>
        <v>1</v>
      </c>
      <c r="BZ449" t="b">
        <f t="shared" si="55"/>
        <v>1</v>
      </c>
      <c r="CA449">
        <f>IF(tblemployee[[#This Row],[Attrition]]="Yes",1,0)</f>
        <v>0</v>
      </c>
      <c r="CB449">
        <f>IF(tblemployee[[#This Row],[OverTime]]="Yes",1,0)</f>
        <v>0</v>
      </c>
    </row>
    <row r="450" spans="1:80" hidden="1">
      <c r="A450">
        <v>40</v>
      </c>
      <c r="B450" t="s">
        <v>43</v>
      </c>
      <c r="C450" t="s">
        <v>36</v>
      </c>
      <c r="D450">
        <v>302</v>
      </c>
      <c r="E450" t="s">
        <v>45</v>
      </c>
      <c r="F450">
        <v>6</v>
      </c>
      <c r="G450" t="str" cm="1">
        <f t="array" ref="G450">_xlfn.IFS(
F450 &lt;= 10, "Near",
F450 &lt;= 20, "Far",
TRUE, "Very Far")</f>
        <v>Near</v>
      </c>
      <c r="H450">
        <v>3</v>
      </c>
      <c r="I450" t="str">
        <f>_xlfn.XLOOKUP(H450,Lookup!C:C,Lookup!D:D)</f>
        <v>Bachelor</v>
      </c>
      <c r="J450" t="s">
        <v>38</v>
      </c>
      <c r="K450">
        <v>1</v>
      </c>
      <c r="L450">
        <v>601</v>
      </c>
      <c r="M450">
        <v>2</v>
      </c>
      <c r="N450" t="str">
        <f>_xlfn.XLOOKUP(M450,Lookup!E:E,Lookup!F:F)</f>
        <v>Medium</v>
      </c>
      <c r="O450" t="s">
        <v>39</v>
      </c>
      <c r="P450">
        <v>75</v>
      </c>
      <c r="Q450">
        <v>3</v>
      </c>
      <c r="R450" t="str">
        <f>_xlfn.XLOOKUP(Q450,Lookup!G:G,Lookup!H:H)</f>
        <v>High</v>
      </c>
      <c r="S450">
        <v>4</v>
      </c>
      <c r="T450" s="7" t="str">
        <f>_xlfn.XLOOKUP(S450,Lookup!A:A,Lookup!B:B)</f>
        <v>Manager</v>
      </c>
      <c r="U450" t="s">
        <v>53</v>
      </c>
      <c r="V450">
        <v>3</v>
      </c>
      <c r="W450" t="str">
        <f>_xlfn.XLOOKUP(V450,Lookup!I:I,Lookup!J:J)</f>
        <v>High</v>
      </c>
      <c r="X450" t="s">
        <v>41</v>
      </c>
      <c r="Y450">
        <v>13237</v>
      </c>
      <c r="Z450" t="str" cm="1">
        <f t="array" ref="Z450">_xlfn.IFS(Y450&lt;3000,"Low",Y450&lt;7000,"Medium",TRUE,"High")</f>
        <v>High</v>
      </c>
      <c r="AA450">
        <v>20364</v>
      </c>
      <c r="AB450">
        <v>7</v>
      </c>
      <c r="AC450" t="s">
        <v>42</v>
      </c>
      <c r="AD450" t="s">
        <v>43</v>
      </c>
      <c r="AE450">
        <v>15</v>
      </c>
      <c r="AF450">
        <v>3</v>
      </c>
      <c r="AG450" t="str">
        <f>_xlfn.XLOOKUP(AF450,Lookup!K:K,Lookup!L:L)</f>
        <v>Meet Expect</v>
      </c>
      <c r="AH450">
        <v>3</v>
      </c>
      <c r="AI450" t="str">
        <f>LOOKUP(AH450,Lookup!M:M,Lookup!N:N)</f>
        <v>High</v>
      </c>
      <c r="AJ450">
        <v>80</v>
      </c>
      <c r="AK450">
        <v>0</v>
      </c>
      <c r="AL450" t="str">
        <f>_xlfn.XLOOKUP(AK450,Lookup!O:O,Lookup!P:P)</f>
        <v>None</v>
      </c>
      <c r="AM450">
        <v>22</v>
      </c>
      <c r="AN450" t="str" cm="1">
        <f t="array" ref="AN450">_xlfn.IFS(
AM450&lt;=5,"0-5",
AM450&lt;=10,"6-10",
AM450&lt;=20,"11-20",
TRUE,"20+")</f>
        <v>20+</v>
      </c>
      <c r="AO450">
        <v>3</v>
      </c>
      <c r="AP450">
        <v>3</v>
      </c>
      <c r="AQ450" t="str">
        <f>_xlfn.XLOOKUP(AP450,Lookup!Q:Q,Lookup!R:R)</f>
        <v>Better</v>
      </c>
      <c r="AR450">
        <v>20</v>
      </c>
      <c r="AS450" t="str" cm="1">
        <f t="array" ref="AS450">_xlfn.IFS(
AR450 &lt;=1,"New Employee",
AR450 &lt;=3, "Early Career",
AR450 &lt;=7, "Experienced",
TRUE, "Veteran")</f>
        <v>Veteran</v>
      </c>
      <c r="AT450">
        <v>6</v>
      </c>
      <c r="AU450">
        <v>5</v>
      </c>
      <c r="AV450" t="str" cm="1">
        <f t="array" ref="AV450">_xlfn.IFS(
AU450=0,"Recently Promoted",
AU450&lt;=3, "Normal",
TRUE, "Long Time No Promotion")</f>
        <v>Long Time No Promotion</v>
      </c>
      <c r="AW450">
        <v>13</v>
      </c>
      <c r="AX450">
        <f>IF(COUNTIF(L450:$L$1471,L450)&gt;1,1,0)</f>
        <v>0</v>
      </c>
      <c r="BA450">
        <f t="shared" si="53"/>
        <v>0</v>
      </c>
      <c r="BC450">
        <f t="shared" si="54"/>
        <v>0</v>
      </c>
      <c r="BE450">
        <f t="shared" ref="BE450:BE513" si="56">IF(BD450=J450,1,0)</f>
        <v>0</v>
      </c>
      <c r="BG450">
        <f t="shared" ref="BG450:BG513" si="57">IF(BF450=E450,1,0)</f>
        <v>0</v>
      </c>
      <c r="BI450">
        <f t="shared" ref="BI450:BI513" si="58">IF(C450=BH450,1,0)</f>
        <v>0</v>
      </c>
      <c r="BR450" t="str" cm="1">
        <f t="array" ref="BR450">_xlfn.IFS(
A450&lt;=25,"18-25",
A450&lt;=35,"26-35",
A450&lt;=45,"36-45",
A450&lt;=59,"46-59",
TRUE,"60+")</f>
        <v>36-45</v>
      </c>
      <c r="BX450" t="b">
        <f t="shared" ref="BX450:BX513" si="59">AND(ISNUMBER(A450),ISNUMBER(D450),ISNUMBER(A450),ISNUMBER(F450),ISNUMBER(H450),ISNUMBER(K450),ISNUMBER(L450),ISNUMBER(M450),ISNUMBER(P450),ISNUMBER(Q450),ISNUMBER(S450),ISNUMBER(V450),ISNUMBER(Y450),ISNUMBER(AA450),ISNUMBER(AB450))</f>
        <v>1</v>
      </c>
      <c r="BY450" t="b">
        <f t="shared" ref="BY450:BY513" si="60">AND(ISNUMBER(A450),ISNUMBER(D450),ISNUMBER(A450),ISNUMBER(F450),ISNUMBER(H450),ISNUMBER(K450),ISNUMBER(L450),ISNUMBER(M450),ISNUMBER(P450),ISNUMBER(Q450),ISNUMBER(S450),ISNUMBER(V450),ISNUMBER(Y450),ISNUMBER(AA450),ISNUMBER(AB450))&gt;0</f>
        <v>1</v>
      </c>
      <c r="BZ450" t="b">
        <f t="shared" si="55"/>
        <v>1</v>
      </c>
      <c r="CA450">
        <f>IF(tblemployee[[#This Row],[Attrition]]="Yes",1,0)</f>
        <v>0</v>
      </c>
      <c r="CB450">
        <f>IF(tblemployee[[#This Row],[OverTime]]="Yes",1,0)</f>
        <v>0</v>
      </c>
    </row>
    <row r="451" spans="1:80" hidden="1">
      <c r="A451">
        <v>39</v>
      </c>
      <c r="B451" t="s">
        <v>43</v>
      </c>
      <c r="C451" t="s">
        <v>44</v>
      </c>
      <c r="D451">
        <v>443</v>
      </c>
      <c r="E451" t="s">
        <v>45</v>
      </c>
      <c r="F451">
        <v>8</v>
      </c>
      <c r="G451" t="str" cm="1">
        <f t="array" ref="G451">_xlfn.IFS(
F451 &lt;= 10, "Near",
F451 &lt;= 20, "Far",
TRUE, "Very Far")</f>
        <v>Near</v>
      </c>
      <c r="H451">
        <v>1</v>
      </c>
      <c r="I451" t="str">
        <f>_xlfn.XLOOKUP(H451,Lookup!C:C,Lookup!D:D)</f>
        <v>Below College</v>
      </c>
      <c r="J451" t="s">
        <v>38</v>
      </c>
      <c r="K451">
        <v>1</v>
      </c>
      <c r="L451">
        <v>602</v>
      </c>
      <c r="M451">
        <v>3</v>
      </c>
      <c r="N451" t="str">
        <f>_xlfn.XLOOKUP(M451,Lookup!E:E,Lookup!F:F)</f>
        <v>High</v>
      </c>
      <c r="O451" t="s">
        <v>39</v>
      </c>
      <c r="P451">
        <v>48</v>
      </c>
      <c r="Q451">
        <v>3</v>
      </c>
      <c r="R451" t="str">
        <f>_xlfn.XLOOKUP(Q451,Lookup!G:G,Lookup!H:H)</f>
        <v>High</v>
      </c>
      <c r="S451">
        <v>1</v>
      </c>
      <c r="T451" s="7" t="str">
        <f>_xlfn.XLOOKUP(S451,Lookup!A:A,Lookup!B:B)</f>
        <v>Entry Level</v>
      </c>
      <c r="U451" t="s">
        <v>50</v>
      </c>
      <c r="V451">
        <v>3</v>
      </c>
      <c r="W451" t="str">
        <f>_xlfn.XLOOKUP(V451,Lookup!I:I,Lookup!J:J)</f>
        <v>High</v>
      </c>
      <c r="X451" t="s">
        <v>48</v>
      </c>
      <c r="Y451">
        <v>3755</v>
      </c>
      <c r="Z451" t="str" cm="1">
        <f t="array" ref="Z451">_xlfn.IFS(Y451&lt;3000,"Low",Y451&lt;7000,"Medium",TRUE,"High")</f>
        <v>Medium</v>
      </c>
      <c r="AA451">
        <v>17872</v>
      </c>
      <c r="AB451">
        <v>1</v>
      </c>
      <c r="AC451" t="s">
        <v>42</v>
      </c>
      <c r="AD451" t="s">
        <v>43</v>
      </c>
      <c r="AE451">
        <v>11</v>
      </c>
      <c r="AF451">
        <v>3</v>
      </c>
      <c r="AG451" t="str">
        <f>_xlfn.XLOOKUP(AF451,Lookup!K:K,Lookup!L:L)</f>
        <v>Meet Expect</v>
      </c>
      <c r="AH451">
        <v>1</v>
      </c>
      <c r="AI451" t="str">
        <f>LOOKUP(AH451,Lookup!M:M,Lookup!N:N)</f>
        <v>Low</v>
      </c>
      <c r="AJ451">
        <v>80</v>
      </c>
      <c r="AK451">
        <v>1</v>
      </c>
      <c r="AL451" t="str">
        <f>_xlfn.XLOOKUP(AK451,Lookup!O:O,Lookup!P:P)</f>
        <v>Basic</v>
      </c>
      <c r="AM451">
        <v>8</v>
      </c>
      <c r="AN451" t="str" cm="1">
        <f t="array" ref="AN451">_xlfn.IFS(
AM451&lt;=5,"0-5",
AM451&lt;=10,"6-10",
AM451&lt;=20,"11-20",
TRUE,"20+")</f>
        <v>6-10</v>
      </c>
      <c r="AO451">
        <v>3</v>
      </c>
      <c r="AP451">
        <v>3</v>
      </c>
      <c r="AQ451" t="str">
        <f>_xlfn.XLOOKUP(AP451,Lookup!Q:Q,Lookup!R:R)</f>
        <v>Better</v>
      </c>
      <c r="AR451">
        <v>8</v>
      </c>
      <c r="AS451" t="str" cm="1">
        <f t="array" ref="AS451">_xlfn.IFS(
AR451 &lt;=1,"New Employee",
AR451 &lt;=3, "Early Career",
AR451 &lt;=7, "Experienced",
TRUE, "Veteran")</f>
        <v>Veteran</v>
      </c>
      <c r="AT451">
        <v>3</v>
      </c>
      <c r="AU451">
        <v>0</v>
      </c>
      <c r="AV451" t="str" cm="1">
        <f t="array" ref="AV451">_xlfn.IFS(
AU451=0,"Recently Promoted",
AU451&lt;=3, "Normal",
TRUE, "Long Time No Promotion")</f>
        <v>Recently Promoted</v>
      </c>
      <c r="AW451">
        <v>7</v>
      </c>
      <c r="AX451">
        <f>IF(COUNTIF(L451:$L$1471,L451)&gt;1,1,0)</f>
        <v>0</v>
      </c>
      <c r="BA451">
        <f t="shared" ref="BA451:BA514" si="61">IF(AZ451=X451,1,0)</f>
        <v>0</v>
      </c>
      <c r="BC451">
        <f t="shared" ref="BC451:BC514" si="62">IF(U451=BB451,1,0)</f>
        <v>0</v>
      </c>
      <c r="BE451">
        <f t="shared" si="56"/>
        <v>0</v>
      </c>
      <c r="BG451">
        <f t="shared" si="57"/>
        <v>0</v>
      </c>
      <c r="BI451">
        <f t="shared" si="58"/>
        <v>0</v>
      </c>
      <c r="BR451" t="str" cm="1">
        <f t="array" ref="BR451">_xlfn.IFS(
A451&lt;=25,"18-25",
A451&lt;=35,"26-35",
A451&lt;=45,"36-45",
A451&lt;=59,"46-59",
TRUE,"60+")</f>
        <v>36-45</v>
      </c>
      <c r="BX451" t="b">
        <f t="shared" si="59"/>
        <v>1</v>
      </c>
      <c r="BY451" t="b">
        <f t="shared" si="60"/>
        <v>1</v>
      </c>
      <c r="BZ451" t="b">
        <f t="shared" ref="BZ451:BZ514" si="63">COUNT(AE451:AW451)&gt;0</f>
        <v>1</v>
      </c>
      <c r="CA451">
        <f>IF(tblemployee[[#This Row],[Attrition]]="Yes",1,0)</f>
        <v>0</v>
      </c>
      <c r="CB451">
        <f>IF(tblemployee[[#This Row],[OverTime]]="Yes",1,0)</f>
        <v>0</v>
      </c>
    </row>
    <row r="452" spans="1:80" hidden="1">
      <c r="A452">
        <v>31</v>
      </c>
      <c r="B452" t="s">
        <v>43</v>
      </c>
      <c r="C452" t="s">
        <v>36</v>
      </c>
      <c r="D452">
        <v>828</v>
      </c>
      <c r="E452" t="s">
        <v>37</v>
      </c>
      <c r="F452">
        <v>2</v>
      </c>
      <c r="G452" t="str" cm="1">
        <f t="array" ref="G452">_xlfn.IFS(
F452 &lt;= 10, "Near",
F452 &lt;= 20, "Far",
TRUE, "Very Far")</f>
        <v>Near</v>
      </c>
      <c r="H452">
        <v>1</v>
      </c>
      <c r="I452" t="str">
        <f>_xlfn.XLOOKUP(H452,Lookup!C:C,Lookup!D:D)</f>
        <v>Below College</v>
      </c>
      <c r="J452" t="s">
        <v>38</v>
      </c>
      <c r="K452">
        <v>1</v>
      </c>
      <c r="L452">
        <v>604</v>
      </c>
      <c r="M452">
        <v>2</v>
      </c>
      <c r="N452" t="str">
        <f>_xlfn.XLOOKUP(M452,Lookup!E:E,Lookup!F:F)</f>
        <v>Medium</v>
      </c>
      <c r="O452" t="s">
        <v>46</v>
      </c>
      <c r="P452">
        <v>77</v>
      </c>
      <c r="Q452">
        <v>3</v>
      </c>
      <c r="R452" t="str">
        <f>_xlfn.XLOOKUP(Q452,Lookup!G:G,Lookup!H:H)</f>
        <v>High</v>
      </c>
      <c r="S452">
        <v>2</v>
      </c>
      <c r="T452" s="7" t="str">
        <f>_xlfn.XLOOKUP(S452,Lookup!A:A,Lookup!B:B)</f>
        <v>Junior</v>
      </c>
      <c r="U452" t="s">
        <v>40</v>
      </c>
      <c r="V452">
        <v>4</v>
      </c>
      <c r="W452" t="str">
        <f>_xlfn.XLOOKUP(V452,Lookup!I:I,Lookup!J:J)</f>
        <v>Very High</v>
      </c>
      <c r="X452" t="s">
        <v>41</v>
      </c>
      <c r="Y452">
        <v>6582</v>
      </c>
      <c r="Z452" t="str" cm="1">
        <f t="array" ref="Z452">_xlfn.IFS(Y452&lt;3000,"Low",Y452&lt;7000,"Medium",TRUE,"High")</f>
        <v>Medium</v>
      </c>
      <c r="AA452">
        <v>8346</v>
      </c>
      <c r="AB452">
        <v>4</v>
      </c>
      <c r="AC452" t="s">
        <v>42</v>
      </c>
      <c r="AD452" t="s">
        <v>35</v>
      </c>
      <c r="AE452">
        <v>13</v>
      </c>
      <c r="AF452">
        <v>3</v>
      </c>
      <c r="AG452" t="str">
        <f>_xlfn.XLOOKUP(AF452,Lookup!K:K,Lookup!L:L)</f>
        <v>Meet Expect</v>
      </c>
      <c r="AH452">
        <v>3</v>
      </c>
      <c r="AI452" t="str">
        <f>LOOKUP(AH452,Lookup!M:M,Lookup!N:N)</f>
        <v>High</v>
      </c>
      <c r="AJ452">
        <v>80</v>
      </c>
      <c r="AK452">
        <v>0</v>
      </c>
      <c r="AL452" t="str">
        <f>_xlfn.XLOOKUP(AK452,Lookup!O:O,Lookup!P:P)</f>
        <v>None</v>
      </c>
      <c r="AM452">
        <v>10</v>
      </c>
      <c r="AN452" t="str" cm="1">
        <f t="array" ref="AN452">_xlfn.IFS(
AM452&lt;=5,"0-5",
AM452&lt;=10,"6-10",
AM452&lt;=20,"11-20",
TRUE,"20+")</f>
        <v>6-10</v>
      </c>
      <c r="AO452">
        <v>2</v>
      </c>
      <c r="AP452">
        <v>4</v>
      </c>
      <c r="AQ452" t="str">
        <f>_xlfn.XLOOKUP(AP452,Lookup!Q:Q,Lookup!R:R)</f>
        <v>Best</v>
      </c>
      <c r="AR452">
        <v>6</v>
      </c>
      <c r="AS452" t="str" cm="1">
        <f t="array" ref="AS452">_xlfn.IFS(
AR452 &lt;=1,"New Employee",
AR452 &lt;=3, "Early Career",
AR452 &lt;=7, "Experienced",
TRUE, "Veteran")</f>
        <v>Experienced</v>
      </c>
      <c r="AT452">
        <v>5</v>
      </c>
      <c r="AU452">
        <v>0</v>
      </c>
      <c r="AV452" t="str" cm="1">
        <f t="array" ref="AV452">_xlfn.IFS(
AU452=0,"Recently Promoted",
AU452&lt;=3, "Normal",
TRUE, "Long Time No Promotion")</f>
        <v>Recently Promoted</v>
      </c>
      <c r="AW452">
        <v>5</v>
      </c>
      <c r="AX452">
        <f>IF(COUNTIF(L452:$L$1471,L452)&gt;1,1,0)</f>
        <v>0</v>
      </c>
      <c r="BA452">
        <f t="shared" si="61"/>
        <v>0</v>
      </c>
      <c r="BC452">
        <f t="shared" si="62"/>
        <v>0</v>
      </c>
      <c r="BE452">
        <f t="shared" si="56"/>
        <v>0</v>
      </c>
      <c r="BG452">
        <f t="shared" si="57"/>
        <v>0</v>
      </c>
      <c r="BI452">
        <f t="shared" si="58"/>
        <v>0</v>
      </c>
      <c r="BR452" t="str" cm="1">
        <f t="array" ref="BR452">_xlfn.IFS(
A452&lt;=25,"18-25",
A452&lt;=35,"26-35",
A452&lt;=45,"36-45",
A452&lt;=59,"46-59",
TRUE,"60+")</f>
        <v>26-35</v>
      </c>
      <c r="BX452" t="b">
        <f t="shared" si="59"/>
        <v>1</v>
      </c>
      <c r="BY452" t="b">
        <f t="shared" si="60"/>
        <v>1</v>
      </c>
      <c r="BZ452" t="b">
        <f t="shared" si="63"/>
        <v>1</v>
      </c>
      <c r="CA452">
        <f>IF(tblemployee[[#This Row],[Attrition]]="Yes",1,0)</f>
        <v>0</v>
      </c>
      <c r="CB452">
        <f>IF(tblemployee[[#This Row],[OverTime]]="Yes",1,0)</f>
        <v>1</v>
      </c>
    </row>
    <row r="453" spans="1:80" hidden="1">
      <c r="A453">
        <v>42</v>
      </c>
      <c r="B453" t="s">
        <v>43</v>
      </c>
      <c r="C453" t="s">
        <v>36</v>
      </c>
      <c r="D453">
        <v>319</v>
      </c>
      <c r="E453" t="s">
        <v>45</v>
      </c>
      <c r="F453">
        <v>24</v>
      </c>
      <c r="G453" t="str" cm="1">
        <f t="array" ref="G453">_xlfn.IFS(
F453 &lt;= 10, "Near",
F453 &lt;= 20, "Far",
TRUE, "Very Far")</f>
        <v>Very Far</v>
      </c>
      <c r="H453">
        <v>3</v>
      </c>
      <c r="I453" t="str">
        <f>_xlfn.XLOOKUP(H453,Lookup!C:C,Lookup!D:D)</f>
        <v>Bachelor</v>
      </c>
      <c r="J453" t="s">
        <v>51</v>
      </c>
      <c r="K453">
        <v>1</v>
      </c>
      <c r="L453">
        <v>605</v>
      </c>
      <c r="M453">
        <v>4</v>
      </c>
      <c r="N453" t="str">
        <f>_xlfn.XLOOKUP(M453,Lookup!E:E,Lookup!F:F)</f>
        <v>Very High</v>
      </c>
      <c r="O453" t="s">
        <v>46</v>
      </c>
      <c r="P453">
        <v>56</v>
      </c>
      <c r="Q453">
        <v>3</v>
      </c>
      <c r="R453" t="str">
        <f>_xlfn.XLOOKUP(Q453,Lookup!G:G,Lookup!H:H)</f>
        <v>High</v>
      </c>
      <c r="S453">
        <v>3</v>
      </c>
      <c r="T453" s="7" t="str">
        <f>_xlfn.XLOOKUP(S453,Lookup!A:A,Lookup!B:B)</f>
        <v>Senior</v>
      </c>
      <c r="U453" t="s">
        <v>53</v>
      </c>
      <c r="V453">
        <v>1</v>
      </c>
      <c r="W453" t="str">
        <f>_xlfn.XLOOKUP(V453,Lookup!I:I,Lookup!J:J)</f>
        <v>Low</v>
      </c>
      <c r="X453" t="s">
        <v>48</v>
      </c>
      <c r="Y453">
        <v>7406</v>
      </c>
      <c r="Z453" t="str" cm="1">
        <f t="array" ref="Z453">_xlfn.IFS(Y453&lt;3000,"Low",Y453&lt;7000,"Medium",TRUE,"High")</f>
        <v>High</v>
      </c>
      <c r="AA453">
        <v>6950</v>
      </c>
      <c r="AB453">
        <v>1</v>
      </c>
      <c r="AC453" t="s">
        <v>42</v>
      </c>
      <c r="AD453" t="s">
        <v>35</v>
      </c>
      <c r="AE453">
        <v>21</v>
      </c>
      <c r="AF453">
        <v>4</v>
      </c>
      <c r="AG453" t="str">
        <f>_xlfn.XLOOKUP(AF453,Lookup!K:K,Lookup!L:L)</f>
        <v>Exceed Expect</v>
      </c>
      <c r="AH453">
        <v>4</v>
      </c>
      <c r="AI453" t="str">
        <f>LOOKUP(AH453,Lookup!M:M,Lookup!N:N)</f>
        <v>Very High</v>
      </c>
      <c r="AJ453">
        <v>80</v>
      </c>
      <c r="AK453">
        <v>1</v>
      </c>
      <c r="AL453" t="str">
        <f>_xlfn.XLOOKUP(AK453,Lookup!O:O,Lookup!P:P)</f>
        <v>Basic</v>
      </c>
      <c r="AM453">
        <v>10</v>
      </c>
      <c r="AN453" t="str" cm="1">
        <f t="array" ref="AN453">_xlfn.IFS(
AM453&lt;=5,"0-5",
AM453&lt;=10,"6-10",
AM453&lt;=20,"11-20",
TRUE,"20+")</f>
        <v>6-10</v>
      </c>
      <c r="AO453">
        <v>5</v>
      </c>
      <c r="AP453">
        <v>2</v>
      </c>
      <c r="AQ453" t="str">
        <f>_xlfn.XLOOKUP(AP453,Lookup!Q:Q,Lookup!R:R)</f>
        <v>Good</v>
      </c>
      <c r="AR453">
        <v>10</v>
      </c>
      <c r="AS453" t="str" cm="1">
        <f t="array" ref="AS453">_xlfn.IFS(
AR453 &lt;=1,"New Employee",
AR453 &lt;=3, "Early Career",
AR453 &lt;=7, "Experienced",
TRUE, "Veteran")</f>
        <v>Veteran</v>
      </c>
      <c r="AT453">
        <v>9</v>
      </c>
      <c r="AU453">
        <v>5</v>
      </c>
      <c r="AV453" t="str" cm="1">
        <f t="array" ref="AV453">_xlfn.IFS(
AU453=0,"Recently Promoted",
AU453&lt;=3, "Normal",
TRUE, "Long Time No Promotion")</f>
        <v>Long Time No Promotion</v>
      </c>
      <c r="AW453">
        <v>8</v>
      </c>
      <c r="AX453">
        <f>IF(COUNTIF(L453:$L$1471,L453)&gt;1,1,0)</f>
        <v>0</v>
      </c>
      <c r="BA453">
        <f t="shared" si="61"/>
        <v>0</v>
      </c>
      <c r="BC453">
        <f t="shared" si="62"/>
        <v>0</v>
      </c>
      <c r="BE453">
        <f t="shared" si="56"/>
        <v>0</v>
      </c>
      <c r="BG453">
        <f t="shared" si="57"/>
        <v>0</v>
      </c>
      <c r="BI453">
        <f t="shared" si="58"/>
        <v>0</v>
      </c>
      <c r="BR453" t="str" cm="1">
        <f t="array" ref="BR453">_xlfn.IFS(
A453&lt;=25,"18-25",
A453&lt;=35,"26-35",
A453&lt;=45,"36-45",
A453&lt;=59,"46-59",
TRUE,"60+")</f>
        <v>36-45</v>
      </c>
      <c r="BX453" t="b">
        <f t="shared" si="59"/>
        <v>1</v>
      </c>
      <c r="BY453" t="b">
        <f t="shared" si="60"/>
        <v>1</v>
      </c>
      <c r="BZ453" t="b">
        <f t="shared" si="63"/>
        <v>1</v>
      </c>
      <c r="CA453">
        <f>IF(tblemployee[[#This Row],[Attrition]]="Yes",1,0)</f>
        <v>0</v>
      </c>
      <c r="CB453">
        <f>IF(tblemployee[[#This Row],[OverTime]]="Yes",1,0)</f>
        <v>1</v>
      </c>
    </row>
    <row r="454" spans="1:80" hidden="1">
      <c r="A454">
        <v>45</v>
      </c>
      <c r="B454" t="s">
        <v>43</v>
      </c>
      <c r="C454" t="s">
        <v>36</v>
      </c>
      <c r="D454">
        <v>561</v>
      </c>
      <c r="E454" t="s">
        <v>37</v>
      </c>
      <c r="F454">
        <v>2</v>
      </c>
      <c r="G454" t="str" cm="1">
        <f t="array" ref="G454">_xlfn.IFS(
F454 &lt;= 10, "Near",
F454 &lt;= 20, "Far",
TRUE, "Very Far")</f>
        <v>Near</v>
      </c>
      <c r="H454">
        <v>3</v>
      </c>
      <c r="I454" t="str">
        <f>_xlfn.XLOOKUP(H454,Lookup!C:C,Lookup!D:D)</f>
        <v>Bachelor</v>
      </c>
      <c r="J454" t="s">
        <v>49</v>
      </c>
      <c r="K454">
        <v>1</v>
      </c>
      <c r="L454">
        <v>606</v>
      </c>
      <c r="M454">
        <v>4</v>
      </c>
      <c r="N454" t="str">
        <f>_xlfn.XLOOKUP(M454,Lookup!E:E,Lookup!F:F)</f>
        <v>Very High</v>
      </c>
      <c r="O454" t="s">
        <v>46</v>
      </c>
      <c r="P454">
        <v>61</v>
      </c>
      <c r="Q454">
        <v>3</v>
      </c>
      <c r="R454" t="str">
        <f>_xlfn.XLOOKUP(Q454,Lookup!G:G,Lookup!H:H)</f>
        <v>High</v>
      </c>
      <c r="S454">
        <v>2</v>
      </c>
      <c r="T454" s="7" t="str">
        <f>_xlfn.XLOOKUP(S454,Lookup!A:A,Lookup!B:B)</f>
        <v>Junior</v>
      </c>
      <c r="U454" t="s">
        <v>40</v>
      </c>
      <c r="V454">
        <v>2</v>
      </c>
      <c r="W454" t="str">
        <f>_xlfn.XLOOKUP(V454,Lookup!I:I,Lookup!J:J)</f>
        <v>Medium</v>
      </c>
      <c r="X454" t="s">
        <v>48</v>
      </c>
      <c r="Y454">
        <v>4805</v>
      </c>
      <c r="Z454" t="str" cm="1">
        <f t="array" ref="Z454">_xlfn.IFS(Y454&lt;3000,"Low",Y454&lt;7000,"Medium",TRUE,"High")</f>
        <v>Medium</v>
      </c>
      <c r="AA454">
        <v>16177</v>
      </c>
      <c r="AB454">
        <v>0</v>
      </c>
      <c r="AC454" t="s">
        <v>42</v>
      </c>
      <c r="AD454" t="s">
        <v>43</v>
      </c>
      <c r="AE454">
        <v>19</v>
      </c>
      <c r="AF454">
        <v>3</v>
      </c>
      <c r="AG454" t="str">
        <f>_xlfn.XLOOKUP(AF454,Lookup!K:K,Lookup!L:L)</f>
        <v>Meet Expect</v>
      </c>
      <c r="AH454">
        <v>2</v>
      </c>
      <c r="AI454" t="str">
        <f>LOOKUP(AH454,Lookup!M:M,Lookup!N:N)</f>
        <v>Medium</v>
      </c>
      <c r="AJ454">
        <v>80</v>
      </c>
      <c r="AK454">
        <v>1</v>
      </c>
      <c r="AL454" t="str">
        <f>_xlfn.XLOOKUP(AK454,Lookup!O:O,Lookup!P:P)</f>
        <v>Basic</v>
      </c>
      <c r="AM454">
        <v>9</v>
      </c>
      <c r="AN454" t="str" cm="1">
        <f t="array" ref="AN454">_xlfn.IFS(
AM454&lt;=5,"0-5",
AM454&lt;=10,"6-10",
AM454&lt;=20,"11-20",
TRUE,"20+")</f>
        <v>6-10</v>
      </c>
      <c r="AO454">
        <v>3</v>
      </c>
      <c r="AP454">
        <v>4</v>
      </c>
      <c r="AQ454" t="str">
        <f>_xlfn.XLOOKUP(AP454,Lookup!Q:Q,Lookup!R:R)</f>
        <v>Best</v>
      </c>
      <c r="AR454">
        <v>8</v>
      </c>
      <c r="AS454" t="str" cm="1">
        <f t="array" ref="AS454">_xlfn.IFS(
AR454 &lt;=1,"New Employee",
AR454 &lt;=3, "Early Career",
AR454 &lt;=7, "Experienced",
TRUE, "Veteran")</f>
        <v>Veteran</v>
      </c>
      <c r="AT454">
        <v>7</v>
      </c>
      <c r="AU454">
        <v>3</v>
      </c>
      <c r="AV454" t="str" cm="1">
        <f t="array" ref="AV454">_xlfn.IFS(
AU454=0,"Recently Promoted",
AU454&lt;=3, "Normal",
TRUE, "Long Time No Promotion")</f>
        <v>Normal</v>
      </c>
      <c r="AW454">
        <v>7</v>
      </c>
      <c r="AX454">
        <f>IF(COUNTIF(L454:$L$1471,L454)&gt;1,1,0)</f>
        <v>0</v>
      </c>
      <c r="BA454">
        <f t="shared" si="61"/>
        <v>0</v>
      </c>
      <c r="BC454">
        <f t="shared" si="62"/>
        <v>0</v>
      </c>
      <c r="BE454">
        <f t="shared" si="56"/>
        <v>0</v>
      </c>
      <c r="BG454">
        <f t="shared" si="57"/>
        <v>0</v>
      </c>
      <c r="BI454">
        <f t="shared" si="58"/>
        <v>0</v>
      </c>
      <c r="BR454" t="str" cm="1">
        <f t="array" ref="BR454">_xlfn.IFS(
A454&lt;=25,"18-25",
A454&lt;=35,"26-35",
A454&lt;=45,"36-45",
A454&lt;=59,"46-59",
TRUE,"60+")</f>
        <v>36-45</v>
      </c>
      <c r="BX454" t="b">
        <f t="shared" si="59"/>
        <v>1</v>
      </c>
      <c r="BY454" t="b">
        <f t="shared" si="60"/>
        <v>1</v>
      </c>
      <c r="BZ454" t="b">
        <f t="shared" si="63"/>
        <v>1</v>
      </c>
      <c r="CA454">
        <f>IF(tblemployee[[#This Row],[Attrition]]="Yes",1,0)</f>
        <v>0</v>
      </c>
      <c r="CB454">
        <f>IF(tblemployee[[#This Row],[OverTime]]="Yes",1,0)</f>
        <v>0</v>
      </c>
    </row>
    <row r="455" spans="1:80">
      <c r="A455">
        <v>26</v>
      </c>
      <c r="B455" t="s">
        <v>35</v>
      </c>
      <c r="C455" t="s">
        <v>44</v>
      </c>
      <c r="D455">
        <v>426</v>
      </c>
      <c r="E455" t="s">
        <v>61</v>
      </c>
      <c r="F455">
        <v>17</v>
      </c>
      <c r="G455" t="str" cm="1">
        <f t="array" ref="G455">_xlfn.IFS(
F455 &lt;= 10, "Near",
F455 &lt;= 20, "Far",
TRUE, "Very Far")</f>
        <v>Far</v>
      </c>
      <c r="H455">
        <v>4</v>
      </c>
      <c r="I455" t="str">
        <f>_xlfn.XLOOKUP(H455,Lookup!C:C,Lookup!D:D)</f>
        <v>Master</v>
      </c>
      <c r="J455" t="s">
        <v>38</v>
      </c>
      <c r="K455">
        <v>1</v>
      </c>
      <c r="L455">
        <v>608</v>
      </c>
      <c r="M455">
        <v>2</v>
      </c>
      <c r="N455" t="str">
        <f>_xlfn.XLOOKUP(M455,Lookup!E:E,Lookup!F:F)</f>
        <v>Medium</v>
      </c>
      <c r="O455" t="s">
        <v>39</v>
      </c>
      <c r="P455">
        <v>58</v>
      </c>
      <c r="Q455">
        <v>3</v>
      </c>
      <c r="R455" t="str">
        <f>_xlfn.XLOOKUP(Q455,Lookup!G:G,Lookup!H:H)</f>
        <v>High</v>
      </c>
      <c r="S455">
        <v>1</v>
      </c>
      <c r="T455" s="7" t="str">
        <f>_xlfn.XLOOKUP(S455,Lookup!A:A,Lookup!B:B)</f>
        <v>Entry Level</v>
      </c>
      <c r="U455" t="s">
        <v>61</v>
      </c>
      <c r="V455">
        <v>3</v>
      </c>
      <c r="W455" t="str">
        <f>_xlfn.XLOOKUP(V455,Lookup!I:I,Lookup!J:J)</f>
        <v>High</v>
      </c>
      <c r="X455" t="s">
        <v>52</v>
      </c>
      <c r="Y455">
        <v>2741</v>
      </c>
      <c r="Z455" t="str" cm="1">
        <f t="array" ref="Z455">_xlfn.IFS(Y455&lt;3000,"Low",Y455&lt;7000,"Medium",TRUE,"High")</f>
        <v>Low</v>
      </c>
      <c r="AA455">
        <v>22808</v>
      </c>
      <c r="AB455">
        <v>0</v>
      </c>
      <c r="AC455" t="s">
        <v>42</v>
      </c>
      <c r="AD455" t="s">
        <v>35</v>
      </c>
      <c r="AE455">
        <v>11</v>
      </c>
      <c r="AF455">
        <v>3</v>
      </c>
      <c r="AG455" t="str">
        <f>_xlfn.XLOOKUP(AF455,Lookup!K:K,Lookup!L:L)</f>
        <v>Meet Expect</v>
      </c>
      <c r="AH455">
        <v>2</v>
      </c>
      <c r="AI455" t="str">
        <f>LOOKUP(AH455,Lookup!M:M,Lookup!N:N)</f>
        <v>Medium</v>
      </c>
      <c r="AJ455">
        <v>80</v>
      </c>
      <c r="AK455">
        <v>1</v>
      </c>
      <c r="AL455" t="str">
        <f>_xlfn.XLOOKUP(AK455,Lookup!O:O,Lookup!P:P)</f>
        <v>Basic</v>
      </c>
      <c r="AM455">
        <v>8</v>
      </c>
      <c r="AN455" t="str" cm="1">
        <f t="array" ref="AN455">_xlfn.IFS(
AM455&lt;=5,"0-5",
AM455&lt;=10,"6-10",
AM455&lt;=20,"11-20",
TRUE,"20+")</f>
        <v>6-10</v>
      </c>
      <c r="AO455">
        <v>2</v>
      </c>
      <c r="AP455">
        <v>2</v>
      </c>
      <c r="AQ455" t="str">
        <f>_xlfn.XLOOKUP(AP455,Lookup!Q:Q,Lookup!R:R)</f>
        <v>Good</v>
      </c>
      <c r="AR455">
        <v>7</v>
      </c>
      <c r="AS455" t="str" cm="1">
        <f t="array" ref="AS455">_xlfn.IFS(
AR455 &lt;=1,"New Employee",
AR455 &lt;=3, "Early Career",
AR455 &lt;=7, "Experienced",
TRUE, "Veteran")</f>
        <v>Experienced</v>
      </c>
      <c r="AT455">
        <v>7</v>
      </c>
      <c r="AU455">
        <v>1</v>
      </c>
      <c r="AV455" t="str" cm="1">
        <f t="array" ref="AV455">_xlfn.IFS(
AU455=0,"Recently Promoted",
AU455&lt;=3, "Normal",
TRUE, "Long Time No Promotion")</f>
        <v>Normal</v>
      </c>
      <c r="AW455">
        <v>0</v>
      </c>
      <c r="AX455">
        <f>IF(COUNTIF(L455:$L$1471,L455)&gt;1,1,0)</f>
        <v>0</v>
      </c>
      <c r="BA455">
        <f t="shared" si="61"/>
        <v>0</v>
      </c>
      <c r="BC455">
        <f t="shared" si="62"/>
        <v>0</v>
      </c>
      <c r="BE455">
        <f t="shared" si="56"/>
        <v>0</v>
      </c>
      <c r="BG455">
        <f t="shared" si="57"/>
        <v>0</v>
      </c>
      <c r="BI455">
        <f t="shared" si="58"/>
        <v>0</v>
      </c>
      <c r="BR455" t="str" cm="1">
        <f t="array" ref="BR455">_xlfn.IFS(
A455&lt;=25,"18-25",
A455&lt;=35,"26-35",
A455&lt;=45,"36-45",
A455&lt;=59,"46-59",
TRUE,"60+")</f>
        <v>26-35</v>
      </c>
      <c r="BX455" t="b">
        <f t="shared" si="59"/>
        <v>1</v>
      </c>
      <c r="BY455" t="b">
        <f t="shared" si="60"/>
        <v>1</v>
      </c>
      <c r="BZ455" t="b">
        <f t="shared" si="63"/>
        <v>1</v>
      </c>
      <c r="CA455">
        <f>IF(tblemployee[[#This Row],[Attrition]]="Yes",1,0)</f>
        <v>1</v>
      </c>
      <c r="CB455">
        <f>IF(tblemployee[[#This Row],[OverTime]]="Yes",1,0)</f>
        <v>1</v>
      </c>
    </row>
    <row r="456" spans="1:80" hidden="1">
      <c r="A456">
        <v>29</v>
      </c>
      <c r="B456" t="s">
        <v>43</v>
      </c>
      <c r="C456" t="s">
        <v>36</v>
      </c>
      <c r="D456">
        <v>232</v>
      </c>
      <c r="E456" t="s">
        <v>45</v>
      </c>
      <c r="F456">
        <v>19</v>
      </c>
      <c r="G456" t="str" cm="1">
        <f t="array" ref="G456">_xlfn.IFS(
F456 &lt;= 10, "Near",
F456 &lt;= 20, "Far",
TRUE, "Very Far")</f>
        <v>Far</v>
      </c>
      <c r="H456">
        <v>3</v>
      </c>
      <c r="I456" t="str">
        <f>_xlfn.XLOOKUP(H456,Lookup!C:C,Lookup!D:D)</f>
        <v>Bachelor</v>
      </c>
      <c r="J456" t="s">
        <v>60</v>
      </c>
      <c r="K456">
        <v>1</v>
      </c>
      <c r="L456">
        <v>611</v>
      </c>
      <c r="M456">
        <v>4</v>
      </c>
      <c r="N456" t="str">
        <f>_xlfn.XLOOKUP(M456,Lookup!E:E,Lookup!F:F)</f>
        <v>Very High</v>
      </c>
      <c r="O456" t="s">
        <v>46</v>
      </c>
      <c r="P456">
        <v>34</v>
      </c>
      <c r="Q456">
        <v>3</v>
      </c>
      <c r="R456" t="str">
        <f>_xlfn.XLOOKUP(Q456,Lookup!G:G,Lookup!H:H)</f>
        <v>High</v>
      </c>
      <c r="S456">
        <v>2</v>
      </c>
      <c r="T456" s="7" t="str">
        <f>_xlfn.XLOOKUP(S456,Lookup!A:A,Lookup!B:B)</f>
        <v>Junior</v>
      </c>
      <c r="U456" t="s">
        <v>53</v>
      </c>
      <c r="V456">
        <v>4</v>
      </c>
      <c r="W456" t="str">
        <f>_xlfn.XLOOKUP(V456,Lookup!I:I,Lookup!J:J)</f>
        <v>Very High</v>
      </c>
      <c r="X456" t="s">
        <v>52</v>
      </c>
      <c r="Y456">
        <v>4262</v>
      </c>
      <c r="Z456" t="str" cm="1">
        <f t="array" ref="Z456">_xlfn.IFS(Y456&lt;3000,"Low",Y456&lt;7000,"Medium",TRUE,"High")</f>
        <v>Medium</v>
      </c>
      <c r="AA456">
        <v>22645</v>
      </c>
      <c r="AB456">
        <v>4</v>
      </c>
      <c r="AC456" t="s">
        <v>42</v>
      </c>
      <c r="AD456" t="s">
        <v>43</v>
      </c>
      <c r="AE456">
        <v>12</v>
      </c>
      <c r="AF456">
        <v>3</v>
      </c>
      <c r="AG456" t="str">
        <f>_xlfn.XLOOKUP(AF456,Lookup!K:K,Lookup!L:L)</f>
        <v>Meet Expect</v>
      </c>
      <c r="AH456">
        <v>2</v>
      </c>
      <c r="AI456" t="str">
        <f>LOOKUP(AH456,Lookup!M:M,Lookup!N:N)</f>
        <v>Medium</v>
      </c>
      <c r="AJ456">
        <v>80</v>
      </c>
      <c r="AK456">
        <v>2</v>
      </c>
      <c r="AL456" t="str">
        <f>_xlfn.XLOOKUP(AK456,Lookup!O:O,Lookup!P:P)</f>
        <v>Medium</v>
      </c>
      <c r="AM456">
        <v>8</v>
      </c>
      <c r="AN456" t="str" cm="1">
        <f t="array" ref="AN456">_xlfn.IFS(
AM456&lt;=5,"0-5",
AM456&lt;=10,"6-10",
AM456&lt;=20,"11-20",
TRUE,"20+")</f>
        <v>6-10</v>
      </c>
      <c r="AO456">
        <v>2</v>
      </c>
      <c r="AP456">
        <v>4</v>
      </c>
      <c r="AQ456" t="str">
        <f>_xlfn.XLOOKUP(AP456,Lookup!Q:Q,Lookup!R:R)</f>
        <v>Best</v>
      </c>
      <c r="AR456">
        <v>3</v>
      </c>
      <c r="AS456" t="str" cm="1">
        <f t="array" ref="AS456">_xlfn.IFS(
AR456 &lt;=1,"New Employee",
AR456 &lt;=3, "Early Career",
AR456 &lt;=7, "Experienced",
TRUE, "Veteran")</f>
        <v>Early Career</v>
      </c>
      <c r="AT456">
        <v>2</v>
      </c>
      <c r="AU456">
        <v>1</v>
      </c>
      <c r="AV456" t="str" cm="1">
        <f t="array" ref="AV456">_xlfn.IFS(
AU456=0,"Recently Promoted",
AU456&lt;=3, "Normal",
TRUE, "Long Time No Promotion")</f>
        <v>Normal</v>
      </c>
      <c r="AW456">
        <v>2</v>
      </c>
      <c r="AX456">
        <f>IF(COUNTIF(L456:$L$1471,L456)&gt;1,1,0)</f>
        <v>0</v>
      </c>
      <c r="BA456">
        <f t="shared" si="61"/>
        <v>0</v>
      </c>
      <c r="BC456">
        <f t="shared" si="62"/>
        <v>0</v>
      </c>
      <c r="BE456">
        <f t="shared" si="56"/>
        <v>0</v>
      </c>
      <c r="BG456">
        <f t="shared" si="57"/>
        <v>0</v>
      </c>
      <c r="BI456">
        <f t="shared" si="58"/>
        <v>0</v>
      </c>
      <c r="BR456" t="str" cm="1">
        <f t="array" ref="BR456">_xlfn.IFS(
A456&lt;=25,"18-25",
A456&lt;=35,"26-35",
A456&lt;=45,"36-45",
A456&lt;=59,"46-59",
TRUE,"60+")</f>
        <v>26-35</v>
      </c>
      <c r="BX456" t="b">
        <f t="shared" si="59"/>
        <v>1</v>
      </c>
      <c r="BY456" t="b">
        <f t="shared" si="60"/>
        <v>1</v>
      </c>
      <c r="BZ456" t="b">
        <f t="shared" si="63"/>
        <v>1</v>
      </c>
      <c r="CA456">
        <f>IF(tblemployee[[#This Row],[Attrition]]="Yes",1,0)</f>
        <v>0</v>
      </c>
      <c r="CB456">
        <f>IF(tblemployee[[#This Row],[OverTime]]="Yes",1,0)</f>
        <v>0</v>
      </c>
    </row>
    <row r="457" spans="1:80" hidden="1">
      <c r="A457">
        <v>33</v>
      </c>
      <c r="B457" t="s">
        <v>43</v>
      </c>
      <c r="C457" t="s">
        <v>36</v>
      </c>
      <c r="D457">
        <v>922</v>
      </c>
      <c r="E457" t="s">
        <v>45</v>
      </c>
      <c r="F457">
        <v>1</v>
      </c>
      <c r="G457" t="str" cm="1">
        <f t="array" ref="G457">_xlfn.IFS(
F457 &lt;= 10, "Near",
F457 &lt;= 20, "Far",
TRUE, "Very Far")</f>
        <v>Near</v>
      </c>
      <c r="H457">
        <v>5</v>
      </c>
      <c r="I457" t="str">
        <f>_xlfn.XLOOKUP(H457,Lookup!C:C,Lookup!D:D)</f>
        <v>Doctor</v>
      </c>
      <c r="J457" t="s">
        <v>51</v>
      </c>
      <c r="K457">
        <v>1</v>
      </c>
      <c r="L457">
        <v>612</v>
      </c>
      <c r="M457">
        <v>1</v>
      </c>
      <c r="N457" t="str">
        <f>_xlfn.XLOOKUP(M457,Lookup!E:E,Lookup!F:F)</f>
        <v>Low</v>
      </c>
      <c r="O457" t="s">
        <v>39</v>
      </c>
      <c r="P457">
        <v>95</v>
      </c>
      <c r="Q457">
        <v>4</v>
      </c>
      <c r="R457" t="str">
        <f>_xlfn.XLOOKUP(Q457,Lookup!G:G,Lookup!H:H)</f>
        <v>Very High</v>
      </c>
      <c r="S457">
        <v>4</v>
      </c>
      <c r="T457" s="7" t="str">
        <f>_xlfn.XLOOKUP(S457,Lookup!A:A,Lookup!B:B)</f>
        <v>Manager</v>
      </c>
      <c r="U457" t="s">
        <v>58</v>
      </c>
      <c r="V457">
        <v>3</v>
      </c>
      <c r="W457" t="str">
        <f>_xlfn.XLOOKUP(V457,Lookup!I:I,Lookup!J:J)</f>
        <v>High</v>
      </c>
      <c r="X457" t="s">
        <v>52</v>
      </c>
      <c r="Y457">
        <v>16184</v>
      </c>
      <c r="Z457" t="str" cm="1">
        <f t="array" ref="Z457">_xlfn.IFS(Y457&lt;3000,"Low",Y457&lt;7000,"Medium",TRUE,"High")</f>
        <v>High</v>
      </c>
      <c r="AA457">
        <v>22578</v>
      </c>
      <c r="AB457">
        <v>4</v>
      </c>
      <c r="AC457" t="s">
        <v>42</v>
      </c>
      <c r="AD457" t="s">
        <v>43</v>
      </c>
      <c r="AE457">
        <v>19</v>
      </c>
      <c r="AF457">
        <v>3</v>
      </c>
      <c r="AG457" t="str">
        <f>_xlfn.XLOOKUP(AF457,Lookup!K:K,Lookup!L:L)</f>
        <v>Meet Expect</v>
      </c>
      <c r="AH457">
        <v>3</v>
      </c>
      <c r="AI457" t="str">
        <f>LOOKUP(AH457,Lookup!M:M,Lookup!N:N)</f>
        <v>High</v>
      </c>
      <c r="AJ457">
        <v>80</v>
      </c>
      <c r="AK457">
        <v>1</v>
      </c>
      <c r="AL457" t="str">
        <f>_xlfn.XLOOKUP(AK457,Lookup!O:O,Lookup!P:P)</f>
        <v>Basic</v>
      </c>
      <c r="AM457">
        <v>10</v>
      </c>
      <c r="AN457" t="str" cm="1">
        <f t="array" ref="AN457">_xlfn.IFS(
AM457&lt;=5,"0-5",
AM457&lt;=10,"6-10",
AM457&lt;=20,"11-20",
TRUE,"20+")</f>
        <v>6-10</v>
      </c>
      <c r="AO457">
        <v>2</v>
      </c>
      <c r="AP457">
        <v>3</v>
      </c>
      <c r="AQ457" t="str">
        <f>_xlfn.XLOOKUP(AP457,Lookup!Q:Q,Lookup!R:R)</f>
        <v>Better</v>
      </c>
      <c r="AR457">
        <v>6</v>
      </c>
      <c r="AS457" t="str" cm="1">
        <f t="array" ref="AS457">_xlfn.IFS(
AR457 &lt;=1,"New Employee",
AR457 &lt;=3, "Early Career",
AR457 &lt;=7, "Experienced",
TRUE, "Veteran")</f>
        <v>Experienced</v>
      </c>
      <c r="AT457">
        <v>1</v>
      </c>
      <c r="AU457">
        <v>0</v>
      </c>
      <c r="AV457" t="str" cm="1">
        <f t="array" ref="AV457">_xlfn.IFS(
AU457=0,"Recently Promoted",
AU457&lt;=3, "Normal",
TRUE, "Long Time No Promotion")</f>
        <v>Recently Promoted</v>
      </c>
      <c r="AW457">
        <v>5</v>
      </c>
      <c r="AX457">
        <f>IF(COUNTIF(L457:$L$1471,L457)&gt;1,1,0)</f>
        <v>0</v>
      </c>
      <c r="BA457">
        <f t="shared" si="61"/>
        <v>0</v>
      </c>
      <c r="BC457">
        <f t="shared" si="62"/>
        <v>0</v>
      </c>
      <c r="BE457">
        <f t="shared" si="56"/>
        <v>0</v>
      </c>
      <c r="BG457">
        <f t="shared" si="57"/>
        <v>0</v>
      </c>
      <c r="BI457">
        <f t="shared" si="58"/>
        <v>0</v>
      </c>
      <c r="BR457" t="str" cm="1">
        <f t="array" ref="BR457">_xlfn.IFS(
A457&lt;=25,"18-25",
A457&lt;=35,"26-35",
A457&lt;=45,"36-45",
A457&lt;=59,"46-59",
TRUE,"60+")</f>
        <v>26-35</v>
      </c>
      <c r="BX457" t="b">
        <f t="shared" si="59"/>
        <v>1</v>
      </c>
      <c r="BY457" t="b">
        <f t="shared" si="60"/>
        <v>1</v>
      </c>
      <c r="BZ457" t="b">
        <f t="shared" si="63"/>
        <v>1</v>
      </c>
      <c r="CA457">
        <f>IF(tblemployee[[#This Row],[Attrition]]="Yes",1,0)</f>
        <v>0</v>
      </c>
      <c r="CB457">
        <f>IF(tblemployee[[#This Row],[OverTime]]="Yes",1,0)</f>
        <v>0</v>
      </c>
    </row>
    <row r="458" spans="1:80" hidden="1">
      <c r="A458">
        <v>31</v>
      </c>
      <c r="B458" t="s">
        <v>43</v>
      </c>
      <c r="C458" t="s">
        <v>36</v>
      </c>
      <c r="D458">
        <v>688</v>
      </c>
      <c r="E458" t="s">
        <v>37</v>
      </c>
      <c r="F458">
        <v>7</v>
      </c>
      <c r="G458" t="str" cm="1">
        <f t="array" ref="G458">_xlfn.IFS(
F458 &lt;= 10, "Near",
F458 &lt;= 20, "Far",
TRUE, "Very Far")</f>
        <v>Near</v>
      </c>
      <c r="H458">
        <v>3</v>
      </c>
      <c r="I458" t="str">
        <f>_xlfn.XLOOKUP(H458,Lookup!C:C,Lookup!D:D)</f>
        <v>Bachelor</v>
      </c>
      <c r="J458" t="s">
        <v>38</v>
      </c>
      <c r="K458">
        <v>1</v>
      </c>
      <c r="L458">
        <v>613</v>
      </c>
      <c r="M458">
        <v>3</v>
      </c>
      <c r="N458" t="str">
        <f>_xlfn.XLOOKUP(M458,Lookup!E:E,Lookup!F:F)</f>
        <v>High</v>
      </c>
      <c r="O458" t="s">
        <v>46</v>
      </c>
      <c r="P458">
        <v>44</v>
      </c>
      <c r="Q458">
        <v>2</v>
      </c>
      <c r="R458" t="str">
        <f>_xlfn.XLOOKUP(Q458,Lookup!G:G,Lookup!H:H)</f>
        <v>Medium</v>
      </c>
      <c r="S458">
        <v>3</v>
      </c>
      <c r="T458" s="7" t="str">
        <f>_xlfn.XLOOKUP(S458,Lookup!A:A,Lookup!B:B)</f>
        <v>Senior</v>
      </c>
      <c r="U458" t="s">
        <v>56</v>
      </c>
      <c r="V458">
        <v>4</v>
      </c>
      <c r="W458" t="str">
        <f>_xlfn.XLOOKUP(V458,Lookup!I:I,Lookup!J:J)</f>
        <v>Very High</v>
      </c>
      <c r="X458" t="s">
        <v>52</v>
      </c>
      <c r="Y458">
        <v>11557</v>
      </c>
      <c r="Z458" t="str" cm="1">
        <f t="array" ref="Z458">_xlfn.IFS(Y458&lt;3000,"Low",Y458&lt;7000,"Medium",TRUE,"High")</f>
        <v>High</v>
      </c>
      <c r="AA458">
        <v>25291</v>
      </c>
      <c r="AB458">
        <v>9</v>
      </c>
      <c r="AC458" t="s">
        <v>42</v>
      </c>
      <c r="AD458" t="s">
        <v>43</v>
      </c>
      <c r="AE458">
        <v>21</v>
      </c>
      <c r="AF458">
        <v>4</v>
      </c>
      <c r="AG458" t="str">
        <f>_xlfn.XLOOKUP(AF458,Lookup!K:K,Lookup!L:L)</f>
        <v>Exceed Expect</v>
      </c>
      <c r="AH458">
        <v>3</v>
      </c>
      <c r="AI458" t="str">
        <f>LOOKUP(AH458,Lookup!M:M,Lookup!N:N)</f>
        <v>High</v>
      </c>
      <c r="AJ458">
        <v>80</v>
      </c>
      <c r="AK458">
        <v>1</v>
      </c>
      <c r="AL458" t="str">
        <f>_xlfn.XLOOKUP(AK458,Lookup!O:O,Lookup!P:P)</f>
        <v>Basic</v>
      </c>
      <c r="AM458">
        <v>10</v>
      </c>
      <c r="AN458" t="str" cm="1">
        <f t="array" ref="AN458">_xlfn.IFS(
AM458&lt;=5,"0-5",
AM458&lt;=10,"6-10",
AM458&lt;=20,"11-20",
TRUE,"20+")</f>
        <v>6-10</v>
      </c>
      <c r="AO458">
        <v>3</v>
      </c>
      <c r="AP458">
        <v>2</v>
      </c>
      <c r="AQ458" t="str">
        <f>_xlfn.XLOOKUP(AP458,Lookup!Q:Q,Lookup!R:R)</f>
        <v>Good</v>
      </c>
      <c r="AR458">
        <v>5</v>
      </c>
      <c r="AS458" t="str" cm="1">
        <f t="array" ref="AS458">_xlfn.IFS(
AR458 &lt;=1,"New Employee",
AR458 &lt;=3, "Early Career",
AR458 &lt;=7, "Experienced",
TRUE, "Veteran")</f>
        <v>Experienced</v>
      </c>
      <c r="AT458">
        <v>4</v>
      </c>
      <c r="AU458">
        <v>0</v>
      </c>
      <c r="AV458" t="str" cm="1">
        <f t="array" ref="AV458">_xlfn.IFS(
AU458=0,"Recently Promoted",
AU458&lt;=3, "Normal",
TRUE, "Long Time No Promotion")</f>
        <v>Recently Promoted</v>
      </c>
      <c r="AW458">
        <v>1</v>
      </c>
      <c r="AX458">
        <f>IF(COUNTIF(L458:$L$1471,L458)&gt;1,1,0)</f>
        <v>0</v>
      </c>
      <c r="BA458">
        <f t="shared" si="61"/>
        <v>0</v>
      </c>
      <c r="BC458">
        <f t="shared" si="62"/>
        <v>0</v>
      </c>
      <c r="BE458">
        <f t="shared" si="56"/>
        <v>0</v>
      </c>
      <c r="BG458">
        <f t="shared" si="57"/>
        <v>0</v>
      </c>
      <c r="BI458">
        <f t="shared" si="58"/>
        <v>0</v>
      </c>
      <c r="BR458" t="str" cm="1">
        <f t="array" ref="BR458">_xlfn.IFS(
A458&lt;=25,"18-25",
A458&lt;=35,"26-35",
A458&lt;=45,"36-45",
A458&lt;=59,"46-59",
TRUE,"60+")</f>
        <v>26-35</v>
      </c>
      <c r="BX458" t="b">
        <f t="shared" si="59"/>
        <v>1</v>
      </c>
      <c r="BY458" t="b">
        <f t="shared" si="60"/>
        <v>1</v>
      </c>
      <c r="BZ458" t="b">
        <f t="shared" si="63"/>
        <v>1</v>
      </c>
      <c r="CA458">
        <f>IF(tblemployee[[#This Row],[Attrition]]="Yes",1,0)</f>
        <v>0</v>
      </c>
      <c r="CB458">
        <f>IF(tblemployee[[#This Row],[OverTime]]="Yes",1,0)</f>
        <v>0</v>
      </c>
    </row>
    <row r="459" spans="1:80" hidden="1">
      <c r="A459">
        <v>18</v>
      </c>
      <c r="B459" t="s">
        <v>35</v>
      </c>
      <c r="C459" t="s">
        <v>44</v>
      </c>
      <c r="D459">
        <v>1306</v>
      </c>
      <c r="E459" t="s">
        <v>37</v>
      </c>
      <c r="F459">
        <v>5</v>
      </c>
      <c r="G459" t="str" cm="1">
        <f t="array" ref="G459">_xlfn.IFS(
F459 &lt;= 10, "Near",
F459 &lt;= 20, "Far",
TRUE, "Very Far")</f>
        <v>Near</v>
      </c>
      <c r="H459">
        <v>3</v>
      </c>
      <c r="I459" t="str">
        <f>_xlfn.XLOOKUP(H459,Lookup!C:C,Lookup!D:D)</f>
        <v>Bachelor</v>
      </c>
      <c r="J459" t="s">
        <v>59</v>
      </c>
      <c r="K459">
        <v>1</v>
      </c>
      <c r="L459">
        <v>614</v>
      </c>
      <c r="M459">
        <v>2</v>
      </c>
      <c r="N459" t="str">
        <f>_xlfn.XLOOKUP(M459,Lookup!E:E,Lookup!F:F)</f>
        <v>Medium</v>
      </c>
      <c r="O459" t="s">
        <v>46</v>
      </c>
      <c r="P459">
        <v>69</v>
      </c>
      <c r="Q459">
        <v>3</v>
      </c>
      <c r="R459" t="str">
        <f>_xlfn.XLOOKUP(Q459,Lookup!G:G,Lookup!H:H)</f>
        <v>High</v>
      </c>
      <c r="S459">
        <v>1</v>
      </c>
      <c r="T459" s="7" t="str">
        <f>_xlfn.XLOOKUP(S459,Lookup!A:A,Lookup!B:B)</f>
        <v>Entry Level</v>
      </c>
      <c r="U459" t="s">
        <v>57</v>
      </c>
      <c r="V459">
        <v>2</v>
      </c>
      <c r="W459" t="str">
        <f>_xlfn.XLOOKUP(V459,Lookup!I:I,Lookup!J:J)</f>
        <v>Medium</v>
      </c>
      <c r="X459" t="s">
        <v>41</v>
      </c>
      <c r="Y459">
        <v>1878</v>
      </c>
      <c r="Z459" t="str" cm="1">
        <f t="array" ref="Z459">_xlfn.IFS(Y459&lt;3000,"Low",Y459&lt;7000,"Medium",TRUE,"High")</f>
        <v>Low</v>
      </c>
      <c r="AA459">
        <v>8059</v>
      </c>
      <c r="AB459">
        <v>1</v>
      </c>
      <c r="AC459" t="s">
        <v>42</v>
      </c>
      <c r="AD459" t="s">
        <v>35</v>
      </c>
      <c r="AE459">
        <v>14</v>
      </c>
      <c r="AF459">
        <v>3</v>
      </c>
      <c r="AG459" t="str">
        <f>_xlfn.XLOOKUP(AF459,Lookup!K:K,Lookup!L:L)</f>
        <v>Meet Expect</v>
      </c>
      <c r="AH459">
        <v>4</v>
      </c>
      <c r="AI459" t="str">
        <f>LOOKUP(AH459,Lookup!M:M,Lookup!N:N)</f>
        <v>Very High</v>
      </c>
      <c r="AJ459">
        <v>80</v>
      </c>
      <c r="AK459">
        <v>0</v>
      </c>
      <c r="AL459" t="str">
        <f>_xlfn.XLOOKUP(AK459,Lookup!O:O,Lookup!P:P)</f>
        <v>None</v>
      </c>
      <c r="AM459">
        <v>0</v>
      </c>
      <c r="AN459" t="str" cm="1">
        <f t="array" ref="AN459">_xlfn.IFS(
AM459&lt;=5,"0-5",
AM459&lt;=10,"6-10",
AM459&lt;=20,"11-20",
TRUE,"20+")</f>
        <v>0-5</v>
      </c>
      <c r="AO459">
        <v>3</v>
      </c>
      <c r="AP459">
        <v>3</v>
      </c>
      <c r="AQ459" t="str">
        <f>_xlfn.XLOOKUP(AP459,Lookup!Q:Q,Lookup!R:R)</f>
        <v>Better</v>
      </c>
      <c r="AR459">
        <v>0</v>
      </c>
      <c r="AS459" t="str" cm="1">
        <f t="array" ref="AS459">_xlfn.IFS(
AR459 &lt;=1,"New Employee",
AR459 &lt;=3, "Early Career",
AR459 &lt;=7, "Experienced",
TRUE, "Veteran")</f>
        <v>New Employee</v>
      </c>
      <c r="AT459">
        <v>0</v>
      </c>
      <c r="AU459">
        <v>0</v>
      </c>
      <c r="AV459" t="str" cm="1">
        <f t="array" ref="AV459">_xlfn.IFS(
AU459=0,"Recently Promoted",
AU459&lt;=3, "Normal",
TRUE, "Long Time No Promotion")</f>
        <v>Recently Promoted</v>
      </c>
      <c r="AW459">
        <v>0</v>
      </c>
      <c r="AX459">
        <f>IF(COUNTIF(L459:$L$1471,L459)&gt;1,1,0)</f>
        <v>0</v>
      </c>
      <c r="BA459">
        <f t="shared" si="61"/>
        <v>0</v>
      </c>
      <c r="BC459">
        <f t="shared" si="62"/>
        <v>0</v>
      </c>
      <c r="BE459">
        <f t="shared" si="56"/>
        <v>0</v>
      </c>
      <c r="BG459">
        <f t="shared" si="57"/>
        <v>0</v>
      </c>
      <c r="BI459">
        <f t="shared" si="58"/>
        <v>0</v>
      </c>
      <c r="BR459" t="str" cm="1">
        <f t="array" ref="BR459">_xlfn.IFS(
A459&lt;=25,"18-25",
A459&lt;=35,"26-35",
A459&lt;=45,"36-45",
A459&lt;=59,"46-59",
TRUE,"60+")</f>
        <v>18-25</v>
      </c>
      <c r="BX459" t="b">
        <f t="shared" si="59"/>
        <v>1</v>
      </c>
      <c r="BY459" t="b">
        <f t="shared" si="60"/>
        <v>1</v>
      </c>
      <c r="BZ459" t="b">
        <f t="shared" si="63"/>
        <v>1</v>
      </c>
      <c r="CA459">
        <f>IF(tblemployee[[#This Row],[Attrition]]="Yes",1,0)</f>
        <v>1</v>
      </c>
      <c r="CB459">
        <f>IF(tblemployee[[#This Row],[OverTime]]="Yes",1,0)</f>
        <v>1</v>
      </c>
    </row>
    <row r="460" spans="1:80" hidden="1">
      <c r="A460">
        <v>40</v>
      </c>
      <c r="B460" t="s">
        <v>43</v>
      </c>
      <c r="C460" t="s">
        <v>55</v>
      </c>
      <c r="D460">
        <v>1094</v>
      </c>
      <c r="E460" t="s">
        <v>37</v>
      </c>
      <c r="F460">
        <v>28</v>
      </c>
      <c r="G460" t="str" cm="1">
        <f t="array" ref="G460">_xlfn.IFS(
F460 &lt;= 10, "Near",
F460 &lt;= 20, "Far",
TRUE, "Very Far")</f>
        <v>Very Far</v>
      </c>
      <c r="H460">
        <v>3</v>
      </c>
      <c r="I460" t="str">
        <f>_xlfn.XLOOKUP(H460,Lookup!C:C,Lookup!D:D)</f>
        <v>Bachelor</v>
      </c>
      <c r="J460" t="s">
        <v>49</v>
      </c>
      <c r="K460">
        <v>1</v>
      </c>
      <c r="L460">
        <v>615</v>
      </c>
      <c r="M460">
        <v>3</v>
      </c>
      <c r="N460" t="str">
        <f>_xlfn.XLOOKUP(M460,Lookup!E:E,Lookup!F:F)</f>
        <v>High</v>
      </c>
      <c r="O460" t="s">
        <v>46</v>
      </c>
      <c r="P460">
        <v>58</v>
      </c>
      <c r="Q460">
        <v>1</v>
      </c>
      <c r="R460" t="str">
        <f>_xlfn.XLOOKUP(Q460,Lookup!G:G,Lookup!H:H)</f>
        <v>Low</v>
      </c>
      <c r="S460">
        <v>3</v>
      </c>
      <c r="T460" s="7" t="str">
        <f>_xlfn.XLOOKUP(S460,Lookup!A:A,Lookup!B:B)</f>
        <v>Senior</v>
      </c>
      <c r="U460" t="s">
        <v>40</v>
      </c>
      <c r="V460">
        <v>1</v>
      </c>
      <c r="W460" t="str">
        <f>_xlfn.XLOOKUP(V460,Lookup!I:I,Lookup!J:J)</f>
        <v>Low</v>
      </c>
      <c r="X460" t="s">
        <v>52</v>
      </c>
      <c r="Y460">
        <v>10932</v>
      </c>
      <c r="Z460" t="str" cm="1">
        <f t="array" ref="Z460">_xlfn.IFS(Y460&lt;3000,"Low",Y460&lt;7000,"Medium",TRUE,"High")</f>
        <v>High</v>
      </c>
      <c r="AA460">
        <v>11373</v>
      </c>
      <c r="AB460">
        <v>3</v>
      </c>
      <c r="AC460" t="s">
        <v>42</v>
      </c>
      <c r="AD460" t="s">
        <v>43</v>
      </c>
      <c r="AE460">
        <v>15</v>
      </c>
      <c r="AF460">
        <v>3</v>
      </c>
      <c r="AG460" t="str">
        <f>_xlfn.XLOOKUP(AF460,Lookup!K:K,Lookup!L:L)</f>
        <v>Meet Expect</v>
      </c>
      <c r="AH460">
        <v>3</v>
      </c>
      <c r="AI460" t="str">
        <f>LOOKUP(AH460,Lookup!M:M,Lookup!N:N)</f>
        <v>High</v>
      </c>
      <c r="AJ460">
        <v>80</v>
      </c>
      <c r="AK460">
        <v>1</v>
      </c>
      <c r="AL460" t="str">
        <f>_xlfn.XLOOKUP(AK460,Lookup!O:O,Lookup!P:P)</f>
        <v>Basic</v>
      </c>
      <c r="AM460">
        <v>20</v>
      </c>
      <c r="AN460" t="str" cm="1">
        <f t="array" ref="AN460">_xlfn.IFS(
AM460&lt;=5,"0-5",
AM460&lt;=10,"6-10",
AM460&lt;=20,"11-20",
TRUE,"20+")</f>
        <v>11-20</v>
      </c>
      <c r="AO460">
        <v>2</v>
      </c>
      <c r="AP460">
        <v>3</v>
      </c>
      <c r="AQ460" t="str">
        <f>_xlfn.XLOOKUP(AP460,Lookup!Q:Q,Lookup!R:R)</f>
        <v>Better</v>
      </c>
      <c r="AR460">
        <v>1</v>
      </c>
      <c r="AS460" t="str" cm="1">
        <f t="array" ref="AS460">_xlfn.IFS(
AR460 &lt;=1,"New Employee",
AR460 &lt;=3, "Early Career",
AR460 &lt;=7, "Experienced",
TRUE, "Veteran")</f>
        <v>New Employee</v>
      </c>
      <c r="AT460">
        <v>0</v>
      </c>
      <c r="AU460">
        <v>0</v>
      </c>
      <c r="AV460" t="str" cm="1">
        <f t="array" ref="AV460">_xlfn.IFS(
AU460=0,"Recently Promoted",
AU460&lt;=3, "Normal",
TRUE, "Long Time No Promotion")</f>
        <v>Recently Promoted</v>
      </c>
      <c r="AW460">
        <v>1</v>
      </c>
      <c r="AX460">
        <f>IF(COUNTIF(L460:$L$1471,L460)&gt;1,1,0)</f>
        <v>0</v>
      </c>
      <c r="BA460">
        <f t="shared" si="61"/>
        <v>0</v>
      </c>
      <c r="BC460">
        <f t="shared" si="62"/>
        <v>0</v>
      </c>
      <c r="BE460">
        <f t="shared" si="56"/>
        <v>0</v>
      </c>
      <c r="BG460">
        <f t="shared" si="57"/>
        <v>0</v>
      </c>
      <c r="BI460">
        <f t="shared" si="58"/>
        <v>0</v>
      </c>
      <c r="BR460" t="str" cm="1">
        <f t="array" ref="BR460">_xlfn.IFS(
A460&lt;=25,"18-25",
A460&lt;=35,"26-35",
A460&lt;=45,"36-45",
A460&lt;=59,"46-59",
TRUE,"60+")</f>
        <v>36-45</v>
      </c>
      <c r="BX460" t="b">
        <f t="shared" si="59"/>
        <v>1</v>
      </c>
      <c r="BY460" t="b">
        <f t="shared" si="60"/>
        <v>1</v>
      </c>
      <c r="BZ460" t="b">
        <f t="shared" si="63"/>
        <v>1</v>
      </c>
      <c r="CA460">
        <f>IF(tblemployee[[#This Row],[Attrition]]="Yes",1,0)</f>
        <v>0</v>
      </c>
      <c r="CB460">
        <f>IF(tblemployee[[#This Row],[OverTime]]="Yes",1,0)</f>
        <v>0</v>
      </c>
    </row>
    <row r="461" spans="1:80" hidden="1">
      <c r="A461">
        <v>41</v>
      </c>
      <c r="B461" t="s">
        <v>43</v>
      </c>
      <c r="C461" t="s">
        <v>55</v>
      </c>
      <c r="D461">
        <v>509</v>
      </c>
      <c r="E461" t="s">
        <v>45</v>
      </c>
      <c r="F461">
        <v>2</v>
      </c>
      <c r="G461" t="str" cm="1">
        <f t="array" ref="G461">_xlfn.IFS(
F461 &lt;= 10, "Near",
F461 &lt;= 20, "Far",
TRUE, "Very Far")</f>
        <v>Near</v>
      </c>
      <c r="H461">
        <v>4</v>
      </c>
      <c r="I461" t="str">
        <f>_xlfn.XLOOKUP(H461,Lookup!C:C,Lookup!D:D)</f>
        <v>Master</v>
      </c>
      <c r="J461" t="s">
        <v>49</v>
      </c>
      <c r="K461">
        <v>1</v>
      </c>
      <c r="L461">
        <v>616</v>
      </c>
      <c r="M461">
        <v>1</v>
      </c>
      <c r="N461" t="str">
        <f>_xlfn.XLOOKUP(M461,Lookup!E:E,Lookup!F:F)</f>
        <v>Low</v>
      </c>
      <c r="O461" t="s">
        <v>39</v>
      </c>
      <c r="P461">
        <v>62</v>
      </c>
      <c r="Q461">
        <v>2</v>
      </c>
      <c r="R461" t="str">
        <f>_xlfn.XLOOKUP(Q461,Lookup!G:G,Lookup!H:H)</f>
        <v>Medium</v>
      </c>
      <c r="S461">
        <v>2</v>
      </c>
      <c r="T461" s="7" t="str">
        <f>_xlfn.XLOOKUP(S461,Lookup!A:A,Lookup!B:B)</f>
        <v>Junior</v>
      </c>
      <c r="U461" t="s">
        <v>54</v>
      </c>
      <c r="V461">
        <v>3</v>
      </c>
      <c r="W461" t="str">
        <f>_xlfn.XLOOKUP(V461,Lookup!I:I,Lookup!J:J)</f>
        <v>High</v>
      </c>
      <c r="X461" t="s">
        <v>41</v>
      </c>
      <c r="Y461">
        <v>6811</v>
      </c>
      <c r="Z461" t="str" cm="1">
        <f t="array" ref="Z461">_xlfn.IFS(Y461&lt;3000,"Low",Y461&lt;7000,"Medium",TRUE,"High")</f>
        <v>Medium</v>
      </c>
      <c r="AA461">
        <v>2112</v>
      </c>
      <c r="AB461">
        <v>2</v>
      </c>
      <c r="AC461" t="s">
        <v>42</v>
      </c>
      <c r="AD461" t="s">
        <v>35</v>
      </c>
      <c r="AE461">
        <v>17</v>
      </c>
      <c r="AF461">
        <v>3</v>
      </c>
      <c r="AG461" t="str">
        <f>_xlfn.XLOOKUP(AF461,Lookup!K:K,Lookup!L:L)</f>
        <v>Meet Expect</v>
      </c>
      <c r="AH461">
        <v>1</v>
      </c>
      <c r="AI461" t="str">
        <f>LOOKUP(AH461,Lookup!M:M,Lookup!N:N)</f>
        <v>Low</v>
      </c>
      <c r="AJ461">
        <v>80</v>
      </c>
      <c r="AK461">
        <v>0</v>
      </c>
      <c r="AL461" t="str">
        <f>_xlfn.XLOOKUP(AK461,Lookup!O:O,Lookup!P:P)</f>
        <v>None</v>
      </c>
      <c r="AM461">
        <v>10</v>
      </c>
      <c r="AN461" t="str" cm="1">
        <f t="array" ref="AN461">_xlfn.IFS(
AM461&lt;=5,"0-5",
AM461&lt;=10,"6-10",
AM461&lt;=20,"11-20",
TRUE,"20+")</f>
        <v>6-10</v>
      </c>
      <c r="AO461">
        <v>3</v>
      </c>
      <c r="AP461">
        <v>3</v>
      </c>
      <c r="AQ461" t="str">
        <f>_xlfn.XLOOKUP(AP461,Lookup!Q:Q,Lookup!R:R)</f>
        <v>Better</v>
      </c>
      <c r="AR461">
        <v>8</v>
      </c>
      <c r="AS461" t="str" cm="1">
        <f t="array" ref="AS461">_xlfn.IFS(
AR461 &lt;=1,"New Employee",
AR461 &lt;=3, "Early Career",
AR461 &lt;=7, "Experienced",
TRUE, "Veteran")</f>
        <v>Veteran</v>
      </c>
      <c r="AT461">
        <v>7</v>
      </c>
      <c r="AU461">
        <v>0</v>
      </c>
      <c r="AV461" t="str" cm="1">
        <f t="array" ref="AV461">_xlfn.IFS(
AU461=0,"Recently Promoted",
AU461&lt;=3, "Normal",
TRUE, "Long Time No Promotion")</f>
        <v>Recently Promoted</v>
      </c>
      <c r="AW461">
        <v>7</v>
      </c>
      <c r="AX461">
        <f>IF(COUNTIF(L461:$L$1471,L461)&gt;1,1,0)</f>
        <v>0</v>
      </c>
      <c r="BA461">
        <f t="shared" si="61"/>
        <v>0</v>
      </c>
      <c r="BC461">
        <f t="shared" si="62"/>
        <v>0</v>
      </c>
      <c r="BE461">
        <f t="shared" si="56"/>
        <v>0</v>
      </c>
      <c r="BG461">
        <f t="shared" si="57"/>
        <v>0</v>
      </c>
      <c r="BI461">
        <f t="shared" si="58"/>
        <v>0</v>
      </c>
      <c r="BR461" t="str" cm="1">
        <f t="array" ref="BR461">_xlfn.IFS(
A461&lt;=25,"18-25",
A461&lt;=35,"26-35",
A461&lt;=45,"36-45",
A461&lt;=59,"46-59",
TRUE,"60+")</f>
        <v>36-45</v>
      </c>
      <c r="BX461" t="b">
        <f t="shared" si="59"/>
        <v>1</v>
      </c>
      <c r="BY461" t="b">
        <f t="shared" si="60"/>
        <v>1</v>
      </c>
      <c r="BZ461" t="b">
        <f t="shared" si="63"/>
        <v>1</v>
      </c>
      <c r="CA461">
        <f>IF(tblemployee[[#This Row],[Attrition]]="Yes",1,0)</f>
        <v>0</v>
      </c>
      <c r="CB461">
        <f>IF(tblemployee[[#This Row],[OverTime]]="Yes",1,0)</f>
        <v>1</v>
      </c>
    </row>
    <row r="462" spans="1:80" hidden="1">
      <c r="A462">
        <v>26</v>
      </c>
      <c r="B462" t="s">
        <v>43</v>
      </c>
      <c r="C462" t="s">
        <v>36</v>
      </c>
      <c r="D462">
        <v>775</v>
      </c>
      <c r="E462" t="s">
        <v>37</v>
      </c>
      <c r="F462">
        <v>29</v>
      </c>
      <c r="G462" t="str" cm="1">
        <f t="array" ref="G462">_xlfn.IFS(
F462 &lt;= 10, "Near",
F462 &lt;= 20, "Far",
TRUE, "Very Far")</f>
        <v>Very Far</v>
      </c>
      <c r="H462">
        <v>2</v>
      </c>
      <c r="I462" t="str">
        <f>_xlfn.XLOOKUP(H462,Lookup!C:C,Lookup!D:D)</f>
        <v>College</v>
      </c>
      <c r="J462" t="s">
        <v>51</v>
      </c>
      <c r="K462">
        <v>1</v>
      </c>
      <c r="L462">
        <v>618</v>
      </c>
      <c r="M462">
        <v>1</v>
      </c>
      <c r="N462" t="str">
        <f>_xlfn.XLOOKUP(M462,Lookup!E:E,Lookup!F:F)</f>
        <v>Low</v>
      </c>
      <c r="O462" t="s">
        <v>46</v>
      </c>
      <c r="P462">
        <v>45</v>
      </c>
      <c r="Q462">
        <v>3</v>
      </c>
      <c r="R462" t="str">
        <f>_xlfn.XLOOKUP(Q462,Lookup!G:G,Lookup!H:H)</f>
        <v>High</v>
      </c>
      <c r="S462">
        <v>2</v>
      </c>
      <c r="T462" s="7" t="str">
        <f>_xlfn.XLOOKUP(S462,Lookup!A:A,Lookup!B:B)</f>
        <v>Junior</v>
      </c>
      <c r="U462" t="s">
        <v>40</v>
      </c>
      <c r="V462">
        <v>3</v>
      </c>
      <c r="W462" t="str">
        <f>_xlfn.XLOOKUP(V462,Lookup!I:I,Lookup!J:J)</f>
        <v>High</v>
      </c>
      <c r="X462" t="s">
        <v>52</v>
      </c>
      <c r="Y462">
        <v>4306</v>
      </c>
      <c r="Z462" t="str" cm="1">
        <f t="array" ref="Z462">_xlfn.IFS(Y462&lt;3000,"Low",Y462&lt;7000,"Medium",TRUE,"High")</f>
        <v>Medium</v>
      </c>
      <c r="AA462">
        <v>4267</v>
      </c>
      <c r="AB462">
        <v>5</v>
      </c>
      <c r="AC462" t="s">
        <v>42</v>
      </c>
      <c r="AD462" t="s">
        <v>43</v>
      </c>
      <c r="AE462">
        <v>12</v>
      </c>
      <c r="AF462">
        <v>3</v>
      </c>
      <c r="AG462" t="str">
        <f>_xlfn.XLOOKUP(AF462,Lookup!K:K,Lookup!L:L)</f>
        <v>Meet Expect</v>
      </c>
      <c r="AH462">
        <v>1</v>
      </c>
      <c r="AI462" t="str">
        <f>LOOKUP(AH462,Lookup!M:M,Lookup!N:N)</f>
        <v>Low</v>
      </c>
      <c r="AJ462">
        <v>80</v>
      </c>
      <c r="AK462">
        <v>2</v>
      </c>
      <c r="AL462" t="str">
        <f>_xlfn.XLOOKUP(AK462,Lookup!O:O,Lookup!P:P)</f>
        <v>Medium</v>
      </c>
      <c r="AM462">
        <v>8</v>
      </c>
      <c r="AN462" t="str" cm="1">
        <f t="array" ref="AN462">_xlfn.IFS(
AM462&lt;=5,"0-5",
AM462&lt;=10,"6-10",
AM462&lt;=20,"11-20",
TRUE,"20+")</f>
        <v>6-10</v>
      </c>
      <c r="AO462">
        <v>5</v>
      </c>
      <c r="AP462">
        <v>3</v>
      </c>
      <c r="AQ462" t="str">
        <f>_xlfn.XLOOKUP(AP462,Lookup!Q:Q,Lookup!R:R)</f>
        <v>Better</v>
      </c>
      <c r="AR462">
        <v>0</v>
      </c>
      <c r="AS462" t="str" cm="1">
        <f t="array" ref="AS462">_xlfn.IFS(
AR462 &lt;=1,"New Employee",
AR462 &lt;=3, "Early Career",
AR462 &lt;=7, "Experienced",
TRUE, "Veteran")</f>
        <v>New Employee</v>
      </c>
      <c r="AT462">
        <v>0</v>
      </c>
      <c r="AU462">
        <v>0</v>
      </c>
      <c r="AV462" t="str" cm="1">
        <f t="array" ref="AV462">_xlfn.IFS(
AU462=0,"Recently Promoted",
AU462&lt;=3, "Normal",
TRUE, "Long Time No Promotion")</f>
        <v>Recently Promoted</v>
      </c>
      <c r="AW462">
        <v>0</v>
      </c>
      <c r="AX462">
        <f>IF(COUNTIF(L462:$L$1471,L462)&gt;1,1,0)</f>
        <v>0</v>
      </c>
      <c r="BA462">
        <f t="shared" si="61"/>
        <v>0</v>
      </c>
      <c r="BC462">
        <f t="shared" si="62"/>
        <v>0</v>
      </c>
      <c r="BE462">
        <f t="shared" si="56"/>
        <v>0</v>
      </c>
      <c r="BG462">
        <f t="shared" si="57"/>
        <v>0</v>
      </c>
      <c r="BI462">
        <f t="shared" si="58"/>
        <v>0</v>
      </c>
      <c r="BR462" t="str" cm="1">
        <f t="array" ref="BR462">_xlfn.IFS(
A462&lt;=25,"18-25",
A462&lt;=35,"26-35",
A462&lt;=45,"36-45",
A462&lt;=59,"46-59",
TRUE,"60+")</f>
        <v>26-35</v>
      </c>
      <c r="BX462" t="b">
        <f t="shared" si="59"/>
        <v>1</v>
      </c>
      <c r="BY462" t="b">
        <f t="shared" si="60"/>
        <v>1</v>
      </c>
      <c r="BZ462" t="b">
        <f t="shared" si="63"/>
        <v>1</v>
      </c>
      <c r="CA462">
        <f>IF(tblemployee[[#This Row],[Attrition]]="Yes",1,0)</f>
        <v>0</v>
      </c>
      <c r="CB462">
        <f>IF(tblemployee[[#This Row],[OverTime]]="Yes",1,0)</f>
        <v>0</v>
      </c>
    </row>
    <row r="463" spans="1:80" hidden="1">
      <c r="A463">
        <v>35</v>
      </c>
      <c r="B463" t="s">
        <v>43</v>
      </c>
      <c r="C463" t="s">
        <v>36</v>
      </c>
      <c r="D463">
        <v>195</v>
      </c>
      <c r="E463" t="s">
        <v>37</v>
      </c>
      <c r="F463">
        <v>1</v>
      </c>
      <c r="G463" t="str" cm="1">
        <f t="array" ref="G463">_xlfn.IFS(
F463 &lt;= 10, "Near",
F463 &lt;= 20, "Far",
TRUE, "Very Far")</f>
        <v>Near</v>
      </c>
      <c r="H463">
        <v>3</v>
      </c>
      <c r="I463" t="str">
        <f>_xlfn.XLOOKUP(H463,Lookup!C:C,Lookup!D:D)</f>
        <v>Bachelor</v>
      </c>
      <c r="J463" t="s">
        <v>51</v>
      </c>
      <c r="K463">
        <v>1</v>
      </c>
      <c r="L463">
        <v>620</v>
      </c>
      <c r="M463">
        <v>1</v>
      </c>
      <c r="N463" t="str">
        <f>_xlfn.XLOOKUP(M463,Lookup!E:E,Lookup!F:F)</f>
        <v>Low</v>
      </c>
      <c r="O463" t="s">
        <v>39</v>
      </c>
      <c r="P463">
        <v>80</v>
      </c>
      <c r="Q463">
        <v>3</v>
      </c>
      <c r="R463" t="str">
        <f>_xlfn.XLOOKUP(Q463,Lookup!G:G,Lookup!H:H)</f>
        <v>High</v>
      </c>
      <c r="S463">
        <v>2</v>
      </c>
      <c r="T463" s="7" t="str">
        <f>_xlfn.XLOOKUP(S463,Lookup!A:A,Lookup!B:B)</f>
        <v>Junior</v>
      </c>
      <c r="U463" t="s">
        <v>40</v>
      </c>
      <c r="V463">
        <v>3</v>
      </c>
      <c r="W463" t="str">
        <f>_xlfn.XLOOKUP(V463,Lookup!I:I,Lookup!J:J)</f>
        <v>High</v>
      </c>
      <c r="X463" t="s">
        <v>41</v>
      </c>
      <c r="Y463">
        <v>4859</v>
      </c>
      <c r="Z463" t="str" cm="1">
        <f t="array" ref="Z463">_xlfn.IFS(Y463&lt;3000,"Low",Y463&lt;7000,"Medium",TRUE,"High")</f>
        <v>Medium</v>
      </c>
      <c r="AA463">
        <v>6698</v>
      </c>
      <c r="AB463">
        <v>1</v>
      </c>
      <c r="AC463" t="s">
        <v>42</v>
      </c>
      <c r="AD463" t="s">
        <v>43</v>
      </c>
      <c r="AE463">
        <v>16</v>
      </c>
      <c r="AF463">
        <v>3</v>
      </c>
      <c r="AG463" t="str">
        <f>_xlfn.XLOOKUP(AF463,Lookup!K:K,Lookup!L:L)</f>
        <v>Meet Expect</v>
      </c>
      <c r="AH463">
        <v>4</v>
      </c>
      <c r="AI463" t="str">
        <f>LOOKUP(AH463,Lookup!M:M,Lookup!N:N)</f>
        <v>Very High</v>
      </c>
      <c r="AJ463">
        <v>80</v>
      </c>
      <c r="AK463">
        <v>0</v>
      </c>
      <c r="AL463" t="str">
        <f>_xlfn.XLOOKUP(AK463,Lookup!O:O,Lookup!P:P)</f>
        <v>None</v>
      </c>
      <c r="AM463">
        <v>5</v>
      </c>
      <c r="AN463" t="str" cm="1">
        <f t="array" ref="AN463">_xlfn.IFS(
AM463&lt;=5,"0-5",
AM463&lt;=10,"6-10",
AM463&lt;=20,"11-20",
TRUE,"20+")</f>
        <v>0-5</v>
      </c>
      <c r="AO463">
        <v>3</v>
      </c>
      <c r="AP463">
        <v>3</v>
      </c>
      <c r="AQ463" t="str">
        <f>_xlfn.XLOOKUP(AP463,Lookup!Q:Q,Lookup!R:R)</f>
        <v>Better</v>
      </c>
      <c r="AR463">
        <v>5</v>
      </c>
      <c r="AS463" t="str" cm="1">
        <f t="array" ref="AS463">_xlfn.IFS(
AR463 &lt;=1,"New Employee",
AR463 &lt;=3, "Early Career",
AR463 &lt;=7, "Experienced",
TRUE, "Veteran")</f>
        <v>Experienced</v>
      </c>
      <c r="AT463">
        <v>4</v>
      </c>
      <c r="AU463">
        <v>0</v>
      </c>
      <c r="AV463" t="str" cm="1">
        <f t="array" ref="AV463">_xlfn.IFS(
AU463=0,"Recently Promoted",
AU463&lt;=3, "Normal",
TRUE, "Long Time No Promotion")</f>
        <v>Recently Promoted</v>
      </c>
      <c r="AW463">
        <v>3</v>
      </c>
      <c r="AX463">
        <f>IF(COUNTIF(L463:$L$1471,L463)&gt;1,1,0)</f>
        <v>0</v>
      </c>
      <c r="BA463">
        <f t="shared" si="61"/>
        <v>0</v>
      </c>
      <c r="BC463">
        <f t="shared" si="62"/>
        <v>0</v>
      </c>
      <c r="BE463">
        <f t="shared" si="56"/>
        <v>0</v>
      </c>
      <c r="BG463">
        <f t="shared" si="57"/>
        <v>0</v>
      </c>
      <c r="BI463">
        <f t="shared" si="58"/>
        <v>0</v>
      </c>
      <c r="BR463" t="str" cm="1">
        <f t="array" ref="BR463">_xlfn.IFS(
A463&lt;=25,"18-25",
A463&lt;=35,"26-35",
A463&lt;=45,"36-45",
A463&lt;=59,"46-59",
TRUE,"60+")</f>
        <v>26-35</v>
      </c>
      <c r="BX463" t="b">
        <f t="shared" si="59"/>
        <v>1</v>
      </c>
      <c r="BY463" t="b">
        <f t="shared" si="60"/>
        <v>1</v>
      </c>
      <c r="BZ463" t="b">
        <f t="shared" si="63"/>
        <v>1</v>
      </c>
      <c r="CA463">
        <f>IF(tblemployee[[#This Row],[Attrition]]="Yes",1,0)</f>
        <v>0</v>
      </c>
      <c r="CB463">
        <f>IF(tblemployee[[#This Row],[OverTime]]="Yes",1,0)</f>
        <v>0</v>
      </c>
    </row>
    <row r="464" spans="1:80" hidden="1">
      <c r="A464">
        <v>34</v>
      </c>
      <c r="B464" t="s">
        <v>43</v>
      </c>
      <c r="C464" t="s">
        <v>36</v>
      </c>
      <c r="D464">
        <v>258</v>
      </c>
      <c r="E464" t="s">
        <v>37</v>
      </c>
      <c r="F464">
        <v>21</v>
      </c>
      <c r="G464" t="str" cm="1">
        <f t="array" ref="G464">_xlfn.IFS(
F464 &lt;= 10, "Near",
F464 &lt;= 20, "Far",
TRUE, "Very Far")</f>
        <v>Very Far</v>
      </c>
      <c r="H464">
        <v>4</v>
      </c>
      <c r="I464" t="str">
        <f>_xlfn.XLOOKUP(H464,Lookup!C:C,Lookup!D:D)</f>
        <v>Master</v>
      </c>
      <c r="J464" t="s">
        <v>38</v>
      </c>
      <c r="K464">
        <v>1</v>
      </c>
      <c r="L464">
        <v>621</v>
      </c>
      <c r="M464">
        <v>4</v>
      </c>
      <c r="N464" t="str">
        <f>_xlfn.XLOOKUP(M464,Lookup!E:E,Lookup!F:F)</f>
        <v>Very High</v>
      </c>
      <c r="O464" t="s">
        <v>46</v>
      </c>
      <c r="P464">
        <v>74</v>
      </c>
      <c r="Q464">
        <v>4</v>
      </c>
      <c r="R464" t="str">
        <f>_xlfn.XLOOKUP(Q464,Lookup!G:G,Lookup!H:H)</f>
        <v>Very High</v>
      </c>
      <c r="S464">
        <v>2</v>
      </c>
      <c r="T464" s="7" t="str">
        <f>_xlfn.XLOOKUP(S464,Lookup!A:A,Lookup!B:B)</f>
        <v>Junior</v>
      </c>
      <c r="U464" t="s">
        <v>40</v>
      </c>
      <c r="V464">
        <v>4</v>
      </c>
      <c r="W464" t="str">
        <f>_xlfn.XLOOKUP(V464,Lookup!I:I,Lookup!J:J)</f>
        <v>Very High</v>
      </c>
      <c r="X464" t="s">
        <v>41</v>
      </c>
      <c r="Y464">
        <v>5337</v>
      </c>
      <c r="Z464" t="str" cm="1">
        <f t="array" ref="Z464">_xlfn.IFS(Y464&lt;3000,"Low",Y464&lt;7000,"Medium",TRUE,"High")</f>
        <v>Medium</v>
      </c>
      <c r="AA464">
        <v>19921</v>
      </c>
      <c r="AB464">
        <v>1</v>
      </c>
      <c r="AC464" t="s">
        <v>42</v>
      </c>
      <c r="AD464" t="s">
        <v>43</v>
      </c>
      <c r="AE464">
        <v>12</v>
      </c>
      <c r="AF464">
        <v>3</v>
      </c>
      <c r="AG464" t="str">
        <f>_xlfn.XLOOKUP(AF464,Lookup!K:K,Lookup!L:L)</f>
        <v>Meet Expect</v>
      </c>
      <c r="AH464">
        <v>4</v>
      </c>
      <c r="AI464" t="str">
        <f>LOOKUP(AH464,Lookup!M:M,Lookup!N:N)</f>
        <v>Very High</v>
      </c>
      <c r="AJ464">
        <v>80</v>
      </c>
      <c r="AK464">
        <v>0</v>
      </c>
      <c r="AL464" t="str">
        <f>_xlfn.XLOOKUP(AK464,Lookup!O:O,Lookup!P:P)</f>
        <v>None</v>
      </c>
      <c r="AM464">
        <v>10</v>
      </c>
      <c r="AN464" t="str" cm="1">
        <f t="array" ref="AN464">_xlfn.IFS(
AM464&lt;=5,"0-5",
AM464&lt;=10,"6-10",
AM464&lt;=20,"11-20",
TRUE,"20+")</f>
        <v>6-10</v>
      </c>
      <c r="AO464">
        <v>3</v>
      </c>
      <c r="AP464">
        <v>3</v>
      </c>
      <c r="AQ464" t="str">
        <f>_xlfn.XLOOKUP(AP464,Lookup!Q:Q,Lookup!R:R)</f>
        <v>Better</v>
      </c>
      <c r="AR464">
        <v>10</v>
      </c>
      <c r="AS464" t="str" cm="1">
        <f t="array" ref="AS464">_xlfn.IFS(
AR464 &lt;=1,"New Employee",
AR464 &lt;=3, "Early Career",
AR464 &lt;=7, "Experienced",
TRUE, "Veteran")</f>
        <v>Veteran</v>
      </c>
      <c r="AT464">
        <v>7</v>
      </c>
      <c r="AU464">
        <v>5</v>
      </c>
      <c r="AV464" t="str" cm="1">
        <f t="array" ref="AV464">_xlfn.IFS(
AU464=0,"Recently Promoted",
AU464&lt;=3, "Normal",
TRUE, "Long Time No Promotion")</f>
        <v>Long Time No Promotion</v>
      </c>
      <c r="AW464">
        <v>7</v>
      </c>
      <c r="AX464">
        <f>IF(COUNTIF(L464:$L$1471,L464)&gt;1,1,0)</f>
        <v>0</v>
      </c>
      <c r="BA464">
        <f t="shared" si="61"/>
        <v>0</v>
      </c>
      <c r="BC464">
        <f t="shared" si="62"/>
        <v>0</v>
      </c>
      <c r="BE464">
        <f t="shared" si="56"/>
        <v>0</v>
      </c>
      <c r="BG464">
        <f t="shared" si="57"/>
        <v>0</v>
      </c>
      <c r="BI464">
        <f t="shared" si="58"/>
        <v>0</v>
      </c>
      <c r="BR464" t="str" cm="1">
        <f t="array" ref="BR464">_xlfn.IFS(
A464&lt;=25,"18-25",
A464&lt;=35,"26-35",
A464&lt;=45,"36-45",
A464&lt;=59,"46-59",
TRUE,"60+")</f>
        <v>26-35</v>
      </c>
      <c r="BX464" t="b">
        <f t="shared" si="59"/>
        <v>1</v>
      </c>
      <c r="BY464" t="b">
        <f t="shared" si="60"/>
        <v>1</v>
      </c>
      <c r="BZ464" t="b">
        <f t="shared" si="63"/>
        <v>1</v>
      </c>
      <c r="CA464">
        <f>IF(tblemployee[[#This Row],[Attrition]]="Yes",1,0)</f>
        <v>0</v>
      </c>
      <c r="CB464">
        <f>IF(tblemployee[[#This Row],[OverTime]]="Yes",1,0)</f>
        <v>0</v>
      </c>
    </row>
    <row r="465" spans="1:80" hidden="1">
      <c r="A465">
        <v>26</v>
      </c>
      <c r="B465" t="s">
        <v>35</v>
      </c>
      <c r="C465" t="s">
        <v>36</v>
      </c>
      <c r="D465">
        <v>471</v>
      </c>
      <c r="E465" t="s">
        <v>45</v>
      </c>
      <c r="F465">
        <v>24</v>
      </c>
      <c r="G465" t="str" cm="1">
        <f t="array" ref="G465">_xlfn.IFS(
F465 &lt;= 10, "Near",
F465 &lt;= 20, "Far",
TRUE, "Very Far")</f>
        <v>Very Far</v>
      </c>
      <c r="H465">
        <v>3</v>
      </c>
      <c r="I465" t="str">
        <f>_xlfn.XLOOKUP(H465,Lookup!C:C,Lookup!D:D)</f>
        <v>Bachelor</v>
      </c>
      <c r="J465" t="s">
        <v>60</v>
      </c>
      <c r="K465">
        <v>1</v>
      </c>
      <c r="L465">
        <v>622</v>
      </c>
      <c r="M465">
        <v>3</v>
      </c>
      <c r="N465" t="str">
        <f>_xlfn.XLOOKUP(M465,Lookup!E:E,Lookup!F:F)</f>
        <v>High</v>
      </c>
      <c r="O465" t="s">
        <v>46</v>
      </c>
      <c r="P465">
        <v>66</v>
      </c>
      <c r="Q465">
        <v>1</v>
      </c>
      <c r="R465" t="str">
        <f>_xlfn.XLOOKUP(Q465,Lookup!G:G,Lookup!H:H)</f>
        <v>Low</v>
      </c>
      <c r="S465">
        <v>1</v>
      </c>
      <c r="T465" s="7" t="str">
        <f>_xlfn.XLOOKUP(S465,Lookup!A:A,Lookup!B:B)</f>
        <v>Entry Level</v>
      </c>
      <c r="U465" t="s">
        <v>50</v>
      </c>
      <c r="V465">
        <v>4</v>
      </c>
      <c r="W465" t="str">
        <f>_xlfn.XLOOKUP(V465,Lookup!I:I,Lookup!J:J)</f>
        <v>Very High</v>
      </c>
      <c r="X465" t="s">
        <v>41</v>
      </c>
      <c r="Y465">
        <v>2340</v>
      </c>
      <c r="Z465" t="str" cm="1">
        <f t="array" ref="Z465">_xlfn.IFS(Y465&lt;3000,"Low",Y465&lt;7000,"Medium",TRUE,"High")</f>
        <v>Low</v>
      </c>
      <c r="AA465">
        <v>23213</v>
      </c>
      <c r="AB465">
        <v>1</v>
      </c>
      <c r="AC465" t="s">
        <v>42</v>
      </c>
      <c r="AD465" t="s">
        <v>35</v>
      </c>
      <c r="AE465">
        <v>18</v>
      </c>
      <c r="AF465">
        <v>3</v>
      </c>
      <c r="AG465" t="str">
        <f>_xlfn.XLOOKUP(AF465,Lookup!K:K,Lookup!L:L)</f>
        <v>Meet Expect</v>
      </c>
      <c r="AH465">
        <v>2</v>
      </c>
      <c r="AI465" t="str">
        <f>LOOKUP(AH465,Lookup!M:M,Lookup!N:N)</f>
        <v>Medium</v>
      </c>
      <c r="AJ465">
        <v>80</v>
      </c>
      <c r="AK465">
        <v>0</v>
      </c>
      <c r="AL465" t="str">
        <f>_xlfn.XLOOKUP(AK465,Lookup!O:O,Lookup!P:P)</f>
        <v>None</v>
      </c>
      <c r="AM465">
        <v>1</v>
      </c>
      <c r="AN465" t="str" cm="1">
        <f t="array" ref="AN465">_xlfn.IFS(
AM465&lt;=5,"0-5",
AM465&lt;=10,"6-10",
AM465&lt;=20,"11-20",
TRUE,"20+")</f>
        <v>0-5</v>
      </c>
      <c r="AO465">
        <v>3</v>
      </c>
      <c r="AP465">
        <v>1</v>
      </c>
      <c r="AQ465" t="str">
        <f>_xlfn.XLOOKUP(AP465,Lookup!Q:Q,Lookup!R:R)</f>
        <v>Bad</v>
      </c>
      <c r="AR465">
        <v>1</v>
      </c>
      <c r="AS465" t="str" cm="1">
        <f t="array" ref="AS465">_xlfn.IFS(
AR465 &lt;=1,"New Employee",
AR465 &lt;=3, "Early Career",
AR465 &lt;=7, "Experienced",
TRUE, "Veteran")</f>
        <v>New Employee</v>
      </c>
      <c r="AT465">
        <v>0</v>
      </c>
      <c r="AU465">
        <v>0</v>
      </c>
      <c r="AV465" t="str" cm="1">
        <f t="array" ref="AV465">_xlfn.IFS(
AU465=0,"Recently Promoted",
AU465&lt;=3, "Normal",
TRUE, "Long Time No Promotion")</f>
        <v>Recently Promoted</v>
      </c>
      <c r="AW465">
        <v>0</v>
      </c>
      <c r="AX465">
        <f>IF(COUNTIF(L465:$L$1471,L465)&gt;1,1,0)</f>
        <v>0</v>
      </c>
      <c r="BA465">
        <f t="shared" si="61"/>
        <v>0</v>
      </c>
      <c r="BC465">
        <f t="shared" si="62"/>
        <v>0</v>
      </c>
      <c r="BE465">
        <f t="shared" si="56"/>
        <v>0</v>
      </c>
      <c r="BG465">
        <f t="shared" si="57"/>
        <v>0</v>
      </c>
      <c r="BI465">
        <f t="shared" si="58"/>
        <v>0</v>
      </c>
      <c r="BR465" t="str" cm="1">
        <f t="array" ref="BR465">_xlfn.IFS(
A465&lt;=25,"18-25",
A465&lt;=35,"26-35",
A465&lt;=45,"36-45",
A465&lt;=59,"46-59",
TRUE,"60+")</f>
        <v>26-35</v>
      </c>
      <c r="BX465" t="b">
        <f t="shared" si="59"/>
        <v>1</v>
      </c>
      <c r="BY465" t="b">
        <f t="shared" si="60"/>
        <v>1</v>
      </c>
      <c r="BZ465" t="b">
        <f t="shared" si="63"/>
        <v>1</v>
      </c>
      <c r="CA465">
        <f>IF(tblemployee[[#This Row],[Attrition]]="Yes",1,0)</f>
        <v>1</v>
      </c>
      <c r="CB465">
        <f>IF(tblemployee[[#This Row],[OverTime]]="Yes",1,0)</f>
        <v>1</v>
      </c>
    </row>
    <row r="466" spans="1:80" hidden="1">
      <c r="A466">
        <v>37</v>
      </c>
      <c r="B466" t="s">
        <v>43</v>
      </c>
      <c r="C466" t="s">
        <v>36</v>
      </c>
      <c r="D466">
        <v>799</v>
      </c>
      <c r="E466" t="s">
        <v>45</v>
      </c>
      <c r="F466">
        <v>1</v>
      </c>
      <c r="G466" t="str" cm="1">
        <f t="array" ref="G466">_xlfn.IFS(
F466 &lt;= 10, "Near",
F466 &lt;= 20, "Far",
TRUE, "Very Far")</f>
        <v>Near</v>
      </c>
      <c r="H466">
        <v>3</v>
      </c>
      <c r="I466" t="str">
        <f>_xlfn.XLOOKUP(H466,Lookup!C:C,Lookup!D:D)</f>
        <v>Bachelor</v>
      </c>
      <c r="J466" t="s">
        <v>60</v>
      </c>
      <c r="K466">
        <v>1</v>
      </c>
      <c r="L466">
        <v>623</v>
      </c>
      <c r="M466">
        <v>2</v>
      </c>
      <c r="N466" t="str">
        <f>_xlfn.XLOOKUP(M466,Lookup!E:E,Lookup!F:F)</f>
        <v>Medium</v>
      </c>
      <c r="O466" t="s">
        <v>39</v>
      </c>
      <c r="P466">
        <v>59</v>
      </c>
      <c r="Q466">
        <v>3</v>
      </c>
      <c r="R466" t="str">
        <f>_xlfn.XLOOKUP(Q466,Lookup!G:G,Lookup!H:H)</f>
        <v>High</v>
      </c>
      <c r="S466">
        <v>3</v>
      </c>
      <c r="T466" s="7" t="str">
        <f>_xlfn.XLOOKUP(S466,Lookup!A:A,Lookup!B:B)</f>
        <v>Senior</v>
      </c>
      <c r="U466" t="s">
        <v>53</v>
      </c>
      <c r="V466">
        <v>4</v>
      </c>
      <c r="W466" t="str">
        <f>_xlfn.XLOOKUP(V466,Lookup!I:I,Lookup!J:J)</f>
        <v>Very High</v>
      </c>
      <c r="X466" t="s">
        <v>41</v>
      </c>
      <c r="Y466">
        <v>7491</v>
      </c>
      <c r="Z466" t="str" cm="1">
        <f t="array" ref="Z466">_xlfn.IFS(Y466&lt;3000,"Low",Y466&lt;7000,"Medium",TRUE,"High")</f>
        <v>High</v>
      </c>
      <c r="AA466">
        <v>23848</v>
      </c>
      <c r="AB466">
        <v>4</v>
      </c>
      <c r="AC466" t="s">
        <v>42</v>
      </c>
      <c r="AD466" t="s">
        <v>43</v>
      </c>
      <c r="AE466">
        <v>17</v>
      </c>
      <c r="AF466">
        <v>3</v>
      </c>
      <c r="AG466" t="str">
        <f>_xlfn.XLOOKUP(AF466,Lookup!K:K,Lookup!L:L)</f>
        <v>Meet Expect</v>
      </c>
      <c r="AH466">
        <v>4</v>
      </c>
      <c r="AI466" t="str">
        <f>LOOKUP(AH466,Lookup!M:M,Lookup!N:N)</f>
        <v>Very High</v>
      </c>
      <c r="AJ466">
        <v>80</v>
      </c>
      <c r="AK466">
        <v>0</v>
      </c>
      <c r="AL466" t="str">
        <f>_xlfn.XLOOKUP(AK466,Lookup!O:O,Lookup!P:P)</f>
        <v>None</v>
      </c>
      <c r="AM466">
        <v>12</v>
      </c>
      <c r="AN466" t="str" cm="1">
        <f t="array" ref="AN466">_xlfn.IFS(
AM466&lt;=5,"0-5",
AM466&lt;=10,"6-10",
AM466&lt;=20,"11-20",
TRUE,"20+")</f>
        <v>11-20</v>
      </c>
      <c r="AO466">
        <v>3</v>
      </c>
      <c r="AP466">
        <v>4</v>
      </c>
      <c r="AQ466" t="str">
        <f>_xlfn.XLOOKUP(AP466,Lookup!Q:Q,Lookup!R:R)</f>
        <v>Best</v>
      </c>
      <c r="AR466">
        <v>6</v>
      </c>
      <c r="AS466" t="str" cm="1">
        <f t="array" ref="AS466">_xlfn.IFS(
AR466 &lt;=1,"New Employee",
AR466 &lt;=3, "Early Career",
AR466 &lt;=7, "Experienced",
TRUE, "Veteran")</f>
        <v>Experienced</v>
      </c>
      <c r="AT466">
        <v>5</v>
      </c>
      <c r="AU466">
        <v>1</v>
      </c>
      <c r="AV466" t="str" cm="1">
        <f t="array" ref="AV466">_xlfn.IFS(
AU466=0,"Recently Promoted",
AU466&lt;=3, "Normal",
TRUE, "Long Time No Promotion")</f>
        <v>Normal</v>
      </c>
      <c r="AW466">
        <v>2</v>
      </c>
      <c r="AX466">
        <f>IF(COUNTIF(L466:$L$1471,L466)&gt;1,1,0)</f>
        <v>0</v>
      </c>
      <c r="BA466">
        <f t="shared" si="61"/>
        <v>0</v>
      </c>
      <c r="BC466">
        <f t="shared" si="62"/>
        <v>0</v>
      </c>
      <c r="BE466">
        <f t="shared" si="56"/>
        <v>0</v>
      </c>
      <c r="BG466">
        <f t="shared" si="57"/>
        <v>0</v>
      </c>
      <c r="BI466">
        <f t="shared" si="58"/>
        <v>0</v>
      </c>
      <c r="BR466" t="str" cm="1">
        <f t="array" ref="BR466">_xlfn.IFS(
A466&lt;=25,"18-25",
A466&lt;=35,"26-35",
A466&lt;=45,"36-45",
A466&lt;=59,"46-59",
TRUE,"60+")</f>
        <v>36-45</v>
      </c>
      <c r="BX466" t="b">
        <f t="shared" si="59"/>
        <v>1</v>
      </c>
      <c r="BY466" t="b">
        <f t="shared" si="60"/>
        <v>1</v>
      </c>
      <c r="BZ466" t="b">
        <f t="shared" si="63"/>
        <v>1</v>
      </c>
      <c r="CA466">
        <f>IF(tblemployee[[#This Row],[Attrition]]="Yes",1,0)</f>
        <v>0</v>
      </c>
      <c r="CB466">
        <f>IF(tblemployee[[#This Row],[OverTime]]="Yes",1,0)</f>
        <v>0</v>
      </c>
    </row>
    <row r="467" spans="1:80" hidden="1">
      <c r="A467">
        <v>46</v>
      </c>
      <c r="B467" t="s">
        <v>43</v>
      </c>
      <c r="C467" t="s">
        <v>44</v>
      </c>
      <c r="D467">
        <v>1034</v>
      </c>
      <c r="E467" t="s">
        <v>45</v>
      </c>
      <c r="F467">
        <v>18</v>
      </c>
      <c r="G467" t="str" cm="1">
        <f t="array" ref="G467">_xlfn.IFS(
F467 &lt;= 10, "Near",
F467 &lt;= 20, "Far",
TRUE, "Very Far")</f>
        <v>Far</v>
      </c>
      <c r="H467">
        <v>1</v>
      </c>
      <c r="I467" t="str">
        <f>_xlfn.XLOOKUP(H467,Lookup!C:C,Lookup!D:D)</f>
        <v>Below College</v>
      </c>
      <c r="J467" t="s">
        <v>51</v>
      </c>
      <c r="K467">
        <v>1</v>
      </c>
      <c r="L467">
        <v>624</v>
      </c>
      <c r="M467">
        <v>1</v>
      </c>
      <c r="N467" t="str">
        <f>_xlfn.XLOOKUP(M467,Lookup!E:E,Lookup!F:F)</f>
        <v>Low</v>
      </c>
      <c r="O467" t="s">
        <v>39</v>
      </c>
      <c r="P467">
        <v>86</v>
      </c>
      <c r="Q467">
        <v>3</v>
      </c>
      <c r="R467" t="str">
        <f>_xlfn.XLOOKUP(Q467,Lookup!G:G,Lookup!H:H)</f>
        <v>High</v>
      </c>
      <c r="S467">
        <v>3</v>
      </c>
      <c r="T467" s="7" t="str">
        <f>_xlfn.XLOOKUP(S467,Lookup!A:A,Lookup!B:B)</f>
        <v>Senior</v>
      </c>
      <c r="U467" t="s">
        <v>54</v>
      </c>
      <c r="V467">
        <v>3</v>
      </c>
      <c r="W467" t="str">
        <f>_xlfn.XLOOKUP(V467,Lookup!I:I,Lookup!J:J)</f>
        <v>High</v>
      </c>
      <c r="X467" t="s">
        <v>48</v>
      </c>
      <c r="Y467">
        <v>10527</v>
      </c>
      <c r="Z467" t="str" cm="1">
        <f t="array" ref="Z467">_xlfn.IFS(Y467&lt;3000,"Low",Y467&lt;7000,"Medium",TRUE,"High")</f>
        <v>High</v>
      </c>
      <c r="AA467">
        <v>8984</v>
      </c>
      <c r="AB467">
        <v>5</v>
      </c>
      <c r="AC467" t="s">
        <v>42</v>
      </c>
      <c r="AD467" t="s">
        <v>43</v>
      </c>
      <c r="AE467">
        <v>11</v>
      </c>
      <c r="AF467">
        <v>3</v>
      </c>
      <c r="AG467" t="str">
        <f>_xlfn.XLOOKUP(AF467,Lookup!K:K,Lookup!L:L)</f>
        <v>Meet Expect</v>
      </c>
      <c r="AH467">
        <v>4</v>
      </c>
      <c r="AI467" t="str">
        <f>LOOKUP(AH467,Lookup!M:M,Lookup!N:N)</f>
        <v>Very High</v>
      </c>
      <c r="AJ467">
        <v>80</v>
      </c>
      <c r="AK467">
        <v>0</v>
      </c>
      <c r="AL467" t="str">
        <f>_xlfn.XLOOKUP(AK467,Lookup!O:O,Lookup!P:P)</f>
        <v>None</v>
      </c>
      <c r="AM467">
        <v>28</v>
      </c>
      <c r="AN467" t="str" cm="1">
        <f t="array" ref="AN467">_xlfn.IFS(
AM467&lt;=5,"0-5",
AM467&lt;=10,"6-10",
AM467&lt;=20,"11-20",
TRUE,"20+")</f>
        <v>20+</v>
      </c>
      <c r="AO467">
        <v>3</v>
      </c>
      <c r="AP467">
        <v>2</v>
      </c>
      <c r="AQ467" t="str">
        <f>_xlfn.XLOOKUP(AP467,Lookup!Q:Q,Lookup!R:R)</f>
        <v>Good</v>
      </c>
      <c r="AR467">
        <v>2</v>
      </c>
      <c r="AS467" t="str" cm="1">
        <f t="array" ref="AS467">_xlfn.IFS(
AR467 &lt;=1,"New Employee",
AR467 &lt;=3, "Early Career",
AR467 &lt;=7, "Experienced",
TRUE, "Veteran")</f>
        <v>Early Career</v>
      </c>
      <c r="AT467">
        <v>2</v>
      </c>
      <c r="AU467">
        <v>1</v>
      </c>
      <c r="AV467" t="str" cm="1">
        <f t="array" ref="AV467">_xlfn.IFS(
AU467=0,"Recently Promoted",
AU467&lt;=3, "Normal",
TRUE, "Long Time No Promotion")</f>
        <v>Normal</v>
      </c>
      <c r="AW467">
        <v>2</v>
      </c>
      <c r="AX467">
        <f>IF(COUNTIF(L467:$L$1471,L467)&gt;1,1,0)</f>
        <v>0</v>
      </c>
      <c r="BA467">
        <f t="shared" si="61"/>
        <v>0</v>
      </c>
      <c r="BC467">
        <f t="shared" si="62"/>
        <v>0</v>
      </c>
      <c r="BE467">
        <f t="shared" si="56"/>
        <v>0</v>
      </c>
      <c r="BG467">
        <f t="shared" si="57"/>
        <v>0</v>
      </c>
      <c r="BI467">
        <f t="shared" si="58"/>
        <v>0</v>
      </c>
      <c r="BR467" t="str" cm="1">
        <f t="array" ref="BR467">_xlfn.IFS(
A467&lt;=25,"18-25",
A467&lt;=35,"26-35",
A467&lt;=45,"36-45",
A467&lt;=59,"46-59",
TRUE,"60+")</f>
        <v>46-59</v>
      </c>
      <c r="BX467" t="b">
        <f t="shared" si="59"/>
        <v>1</v>
      </c>
      <c r="BY467" t="b">
        <f t="shared" si="60"/>
        <v>1</v>
      </c>
      <c r="BZ467" t="b">
        <f t="shared" si="63"/>
        <v>1</v>
      </c>
      <c r="CA467">
        <f>IF(tblemployee[[#This Row],[Attrition]]="Yes",1,0)</f>
        <v>0</v>
      </c>
      <c r="CB467">
        <f>IF(tblemployee[[#This Row],[OverTime]]="Yes",1,0)</f>
        <v>0</v>
      </c>
    </row>
    <row r="468" spans="1:80" hidden="1">
      <c r="A468">
        <v>41</v>
      </c>
      <c r="B468" t="s">
        <v>43</v>
      </c>
      <c r="C468" t="s">
        <v>36</v>
      </c>
      <c r="D468">
        <v>1276</v>
      </c>
      <c r="E468" t="s">
        <v>37</v>
      </c>
      <c r="F468">
        <v>2</v>
      </c>
      <c r="G468" t="str" cm="1">
        <f t="array" ref="G468">_xlfn.IFS(
F468 &lt;= 10, "Near",
F468 &lt;= 20, "Far",
TRUE, "Very Far")</f>
        <v>Near</v>
      </c>
      <c r="H468">
        <v>5</v>
      </c>
      <c r="I468" t="str">
        <f>_xlfn.XLOOKUP(H468,Lookup!C:C,Lookup!D:D)</f>
        <v>Doctor</v>
      </c>
      <c r="J468" t="s">
        <v>38</v>
      </c>
      <c r="K468">
        <v>1</v>
      </c>
      <c r="L468">
        <v>625</v>
      </c>
      <c r="M468">
        <v>2</v>
      </c>
      <c r="N468" t="str">
        <f>_xlfn.XLOOKUP(M468,Lookup!E:E,Lookup!F:F)</f>
        <v>Medium</v>
      </c>
      <c r="O468" t="s">
        <v>39</v>
      </c>
      <c r="P468">
        <v>91</v>
      </c>
      <c r="Q468">
        <v>3</v>
      </c>
      <c r="R468" t="str">
        <f>_xlfn.XLOOKUP(Q468,Lookup!G:G,Lookup!H:H)</f>
        <v>High</v>
      </c>
      <c r="S468">
        <v>4</v>
      </c>
      <c r="T468" s="7" t="str">
        <f>_xlfn.XLOOKUP(S468,Lookup!A:A,Lookup!B:B)</f>
        <v>Manager</v>
      </c>
      <c r="U468" t="s">
        <v>56</v>
      </c>
      <c r="V468">
        <v>1</v>
      </c>
      <c r="W468" t="str">
        <f>_xlfn.XLOOKUP(V468,Lookup!I:I,Lookup!J:J)</f>
        <v>Low</v>
      </c>
      <c r="X468" t="s">
        <v>48</v>
      </c>
      <c r="Y468">
        <v>16595</v>
      </c>
      <c r="Z468" t="str" cm="1">
        <f t="array" ref="Z468">_xlfn.IFS(Y468&lt;3000,"Low",Y468&lt;7000,"Medium",TRUE,"High")</f>
        <v>High</v>
      </c>
      <c r="AA468">
        <v>5626</v>
      </c>
      <c r="AB468">
        <v>7</v>
      </c>
      <c r="AC468" t="s">
        <v>42</v>
      </c>
      <c r="AD468" t="s">
        <v>43</v>
      </c>
      <c r="AE468">
        <v>16</v>
      </c>
      <c r="AF468">
        <v>3</v>
      </c>
      <c r="AG468" t="str">
        <f>_xlfn.XLOOKUP(AF468,Lookup!K:K,Lookup!L:L)</f>
        <v>Meet Expect</v>
      </c>
      <c r="AH468">
        <v>2</v>
      </c>
      <c r="AI468" t="str">
        <f>LOOKUP(AH468,Lookup!M:M,Lookup!N:N)</f>
        <v>Medium</v>
      </c>
      <c r="AJ468">
        <v>80</v>
      </c>
      <c r="AK468">
        <v>1</v>
      </c>
      <c r="AL468" t="str">
        <f>_xlfn.XLOOKUP(AK468,Lookup!O:O,Lookup!P:P)</f>
        <v>Basic</v>
      </c>
      <c r="AM468">
        <v>22</v>
      </c>
      <c r="AN468" t="str" cm="1">
        <f t="array" ref="AN468">_xlfn.IFS(
AM468&lt;=5,"0-5",
AM468&lt;=10,"6-10",
AM468&lt;=20,"11-20",
TRUE,"20+")</f>
        <v>20+</v>
      </c>
      <c r="AO468">
        <v>2</v>
      </c>
      <c r="AP468">
        <v>3</v>
      </c>
      <c r="AQ468" t="str">
        <f>_xlfn.XLOOKUP(AP468,Lookup!Q:Q,Lookup!R:R)</f>
        <v>Better</v>
      </c>
      <c r="AR468">
        <v>18</v>
      </c>
      <c r="AS468" t="str" cm="1">
        <f t="array" ref="AS468">_xlfn.IFS(
AR468 &lt;=1,"New Employee",
AR468 &lt;=3, "Early Career",
AR468 &lt;=7, "Experienced",
TRUE, "Veteran")</f>
        <v>Veteran</v>
      </c>
      <c r="AT468">
        <v>16</v>
      </c>
      <c r="AU468">
        <v>11</v>
      </c>
      <c r="AV468" t="str" cm="1">
        <f t="array" ref="AV468">_xlfn.IFS(
AU468=0,"Recently Promoted",
AU468&lt;=3, "Normal",
TRUE, "Long Time No Promotion")</f>
        <v>Long Time No Promotion</v>
      </c>
      <c r="AW468">
        <v>8</v>
      </c>
      <c r="AX468">
        <f>IF(COUNTIF(L468:$L$1471,L468)&gt;1,1,0)</f>
        <v>0</v>
      </c>
      <c r="BA468">
        <f t="shared" si="61"/>
        <v>0</v>
      </c>
      <c r="BC468">
        <f t="shared" si="62"/>
        <v>0</v>
      </c>
      <c r="BE468">
        <f t="shared" si="56"/>
        <v>0</v>
      </c>
      <c r="BG468">
        <f t="shared" si="57"/>
        <v>0</v>
      </c>
      <c r="BI468">
        <f t="shared" si="58"/>
        <v>0</v>
      </c>
      <c r="BR468" t="str" cm="1">
        <f t="array" ref="BR468">_xlfn.IFS(
A468&lt;=25,"18-25",
A468&lt;=35,"26-35",
A468&lt;=45,"36-45",
A468&lt;=59,"46-59",
TRUE,"60+")</f>
        <v>36-45</v>
      </c>
      <c r="BX468" t="b">
        <f t="shared" si="59"/>
        <v>1</v>
      </c>
      <c r="BY468" t="b">
        <f t="shared" si="60"/>
        <v>1</v>
      </c>
      <c r="BZ468" t="b">
        <f t="shared" si="63"/>
        <v>1</v>
      </c>
      <c r="CA468">
        <f>IF(tblemployee[[#This Row],[Attrition]]="Yes",1,0)</f>
        <v>0</v>
      </c>
      <c r="CB468">
        <f>IF(tblemployee[[#This Row],[OverTime]]="Yes",1,0)</f>
        <v>0</v>
      </c>
    </row>
    <row r="469" spans="1:80" hidden="1">
      <c r="A469">
        <v>37</v>
      </c>
      <c r="B469" t="s">
        <v>43</v>
      </c>
      <c r="C469" t="s">
        <v>55</v>
      </c>
      <c r="D469">
        <v>142</v>
      </c>
      <c r="E469" t="s">
        <v>37</v>
      </c>
      <c r="F469">
        <v>9</v>
      </c>
      <c r="G469" t="str" cm="1">
        <f t="array" ref="G469">_xlfn.IFS(
F469 &lt;= 10, "Near",
F469 &lt;= 20, "Far",
TRUE, "Very Far")</f>
        <v>Near</v>
      </c>
      <c r="H469">
        <v>4</v>
      </c>
      <c r="I469" t="str">
        <f>_xlfn.XLOOKUP(H469,Lookup!C:C,Lookup!D:D)</f>
        <v>Master</v>
      </c>
      <c r="J469" t="s">
        <v>51</v>
      </c>
      <c r="K469">
        <v>1</v>
      </c>
      <c r="L469">
        <v>626</v>
      </c>
      <c r="M469">
        <v>1</v>
      </c>
      <c r="N469" t="str">
        <f>_xlfn.XLOOKUP(M469,Lookup!E:E,Lookup!F:F)</f>
        <v>Low</v>
      </c>
      <c r="O469" t="s">
        <v>46</v>
      </c>
      <c r="P469">
        <v>69</v>
      </c>
      <c r="Q469">
        <v>3</v>
      </c>
      <c r="R469" t="str">
        <f>_xlfn.XLOOKUP(Q469,Lookup!G:G,Lookup!H:H)</f>
        <v>High</v>
      </c>
      <c r="S469">
        <v>3</v>
      </c>
      <c r="T469" s="7" t="str">
        <f>_xlfn.XLOOKUP(S469,Lookup!A:A,Lookup!B:B)</f>
        <v>Senior</v>
      </c>
      <c r="U469" t="s">
        <v>40</v>
      </c>
      <c r="V469">
        <v>2</v>
      </c>
      <c r="W469" t="str">
        <f>_xlfn.XLOOKUP(V469,Lookup!I:I,Lookup!J:J)</f>
        <v>Medium</v>
      </c>
      <c r="X469" t="s">
        <v>52</v>
      </c>
      <c r="Y469">
        <v>8834</v>
      </c>
      <c r="Z469" t="str" cm="1">
        <f t="array" ref="Z469">_xlfn.IFS(Y469&lt;3000,"Low",Y469&lt;7000,"Medium",TRUE,"High")</f>
        <v>High</v>
      </c>
      <c r="AA469">
        <v>24666</v>
      </c>
      <c r="AB469">
        <v>1</v>
      </c>
      <c r="AC469" t="s">
        <v>42</v>
      </c>
      <c r="AD469" t="s">
        <v>43</v>
      </c>
      <c r="AE469">
        <v>13</v>
      </c>
      <c r="AF469">
        <v>3</v>
      </c>
      <c r="AG469" t="str">
        <f>_xlfn.XLOOKUP(AF469,Lookup!K:K,Lookup!L:L)</f>
        <v>Meet Expect</v>
      </c>
      <c r="AH469">
        <v>4</v>
      </c>
      <c r="AI469" t="str">
        <f>LOOKUP(AH469,Lookup!M:M,Lookup!N:N)</f>
        <v>Very High</v>
      </c>
      <c r="AJ469">
        <v>80</v>
      </c>
      <c r="AK469">
        <v>1</v>
      </c>
      <c r="AL469" t="str">
        <f>_xlfn.XLOOKUP(AK469,Lookup!O:O,Lookup!P:P)</f>
        <v>Basic</v>
      </c>
      <c r="AM469">
        <v>9</v>
      </c>
      <c r="AN469" t="str" cm="1">
        <f t="array" ref="AN469">_xlfn.IFS(
AM469&lt;=5,"0-5",
AM469&lt;=10,"6-10",
AM469&lt;=20,"11-20",
TRUE,"20+")</f>
        <v>6-10</v>
      </c>
      <c r="AO469">
        <v>6</v>
      </c>
      <c r="AP469">
        <v>3</v>
      </c>
      <c r="AQ469" t="str">
        <f>_xlfn.XLOOKUP(AP469,Lookup!Q:Q,Lookup!R:R)</f>
        <v>Better</v>
      </c>
      <c r="AR469">
        <v>9</v>
      </c>
      <c r="AS469" t="str" cm="1">
        <f t="array" ref="AS469">_xlfn.IFS(
AR469 &lt;=1,"New Employee",
AR469 &lt;=3, "Early Career",
AR469 &lt;=7, "Experienced",
TRUE, "Veteran")</f>
        <v>Veteran</v>
      </c>
      <c r="AT469">
        <v>5</v>
      </c>
      <c r="AU469">
        <v>7</v>
      </c>
      <c r="AV469" t="str" cm="1">
        <f t="array" ref="AV469">_xlfn.IFS(
AU469=0,"Recently Promoted",
AU469&lt;=3, "Normal",
TRUE, "Long Time No Promotion")</f>
        <v>Long Time No Promotion</v>
      </c>
      <c r="AW469">
        <v>7</v>
      </c>
      <c r="AX469">
        <f>IF(COUNTIF(L469:$L$1471,L469)&gt;1,1,0)</f>
        <v>0</v>
      </c>
      <c r="BA469">
        <f t="shared" si="61"/>
        <v>0</v>
      </c>
      <c r="BC469">
        <f t="shared" si="62"/>
        <v>0</v>
      </c>
      <c r="BE469">
        <f t="shared" si="56"/>
        <v>0</v>
      </c>
      <c r="BG469">
        <f t="shared" si="57"/>
        <v>0</v>
      </c>
      <c r="BI469">
        <f t="shared" si="58"/>
        <v>0</v>
      </c>
      <c r="BR469" t="str" cm="1">
        <f t="array" ref="BR469">_xlfn.IFS(
A469&lt;=25,"18-25",
A469&lt;=35,"26-35",
A469&lt;=45,"36-45",
A469&lt;=59,"46-59",
TRUE,"60+")</f>
        <v>36-45</v>
      </c>
      <c r="BX469" t="b">
        <f t="shared" si="59"/>
        <v>1</v>
      </c>
      <c r="BY469" t="b">
        <f t="shared" si="60"/>
        <v>1</v>
      </c>
      <c r="BZ469" t="b">
        <f t="shared" si="63"/>
        <v>1</v>
      </c>
      <c r="CA469">
        <f>IF(tblemployee[[#This Row],[Attrition]]="Yes",1,0)</f>
        <v>0</v>
      </c>
      <c r="CB469">
        <f>IF(tblemployee[[#This Row],[OverTime]]="Yes",1,0)</f>
        <v>0</v>
      </c>
    </row>
    <row r="470" spans="1:80" hidden="1">
      <c r="A470">
        <v>52</v>
      </c>
      <c r="B470" t="s">
        <v>43</v>
      </c>
      <c r="C470" t="s">
        <v>36</v>
      </c>
      <c r="D470">
        <v>956</v>
      </c>
      <c r="E470" t="s">
        <v>45</v>
      </c>
      <c r="F470">
        <v>6</v>
      </c>
      <c r="G470" t="str" cm="1">
        <f t="array" ref="G470">_xlfn.IFS(
F470 &lt;= 10, "Near",
F470 &lt;= 20, "Far",
TRUE, "Very Far")</f>
        <v>Near</v>
      </c>
      <c r="H470">
        <v>2</v>
      </c>
      <c r="I470" t="str">
        <f>_xlfn.XLOOKUP(H470,Lookup!C:C,Lookup!D:D)</f>
        <v>College</v>
      </c>
      <c r="J470" t="s">
        <v>60</v>
      </c>
      <c r="K470">
        <v>1</v>
      </c>
      <c r="L470">
        <v>630</v>
      </c>
      <c r="M470">
        <v>4</v>
      </c>
      <c r="N470" t="str">
        <f>_xlfn.XLOOKUP(M470,Lookup!E:E,Lookup!F:F)</f>
        <v>Very High</v>
      </c>
      <c r="O470" t="s">
        <v>46</v>
      </c>
      <c r="P470">
        <v>78</v>
      </c>
      <c r="Q470">
        <v>3</v>
      </c>
      <c r="R470" t="str">
        <f>_xlfn.XLOOKUP(Q470,Lookup!G:G,Lookup!H:H)</f>
        <v>High</v>
      </c>
      <c r="S470">
        <v>2</v>
      </c>
      <c r="T470" s="7" t="str">
        <f>_xlfn.XLOOKUP(S470,Lookup!A:A,Lookup!B:B)</f>
        <v>Junior</v>
      </c>
      <c r="U470" t="s">
        <v>47</v>
      </c>
      <c r="V470">
        <v>1</v>
      </c>
      <c r="W470" t="str">
        <f>_xlfn.XLOOKUP(V470,Lookup!I:I,Lookup!J:J)</f>
        <v>Low</v>
      </c>
      <c r="X470" t="s">
        <v>52</v>
      </c>
      <c r="Y470">
        <v>5577</v>
      </c>
      <c r="Z470" t="str" cm="1">
        <f t="array" ref="Z470">_xlfn.IFS(Y470&lt;3000,"Low",Y470&lt;7000,"Medium",TRUE,"High")</f>
        <v>Medium</v>
      </c>
      <c r="AA470">
        <v>22087</v>
      </c>
      <c r="AB470">
        <v>3</v>
      </c>
      <c r="AC470" t="s">
        <v>42</v>
      </c>
      <c r="AD470" t="s">
        <v>35</v>
      </c>
      <c r="AE470">
        <v>12</v>
      </c>
      <c r="AF470">
        <v>3</v>
      </c>
      <c r="AG470" t="str">
        <f>_xlfn.XLOOKUP(AF470,Lookup!K:K,Lookup!L:L)</f>
        <v>Meet Expect</v>
      </c>
      <c r="AH470">
        <v>2</v>
      </c>
      <c r="AI470" t="str">
        <f>LOOKUP(AH470,Lookup!M:M,Lookup!N:N)</f>
        <v>Medium</v>
      </c>
      <c r="AJ470">
        <v>80</v>
      </c>
      <c r="AK470">
        <v>2</v>
      </c>
      <c r="AL470" t="str">
        <f>_xlfn.XLOOKUP(AK470,Lookup!O:O,Lookup!P:P)</f>
        <v>Medium</v>
      </c>
      <c r="AM470">
        <v>18</v>
      </c>
      <c r="AN470" t="str" cm="1">
        <f t="array" ref="AN470">_xlfn.IFS(
AM470&lt;=5,"0-5",
AM470&lt;=10,"6-10",
AM470&lt;=20,"11-20",
TRUE,"20+")</f>
        <v>11-20</v>
      </c>
      <c r="AO470">
        <v>3</v>
      </c>
      <c r="AP470">
        <v>3</v>
      </c>
      <c r="AQ470" t="str">
        <f>_xlfn.XLOOKUP(AP470,Lookup!Q:Q,Lookup!R:R)</f>
        <v>Better</v>
      </c>
      <c r="AR470">
        <v>10</v>
      </c>
      <c r="AS470" t="str" cm="1">
        <f t="array" ref="AS470">_xlfn.IFS(
AR470 &lt;=1,"New Employee",
AR470 &lt;=3, "Early Career",
AR470 &lt;=7, "Experienced",
TRUE, "Veteran")</f>
        <v>Veteran</v>
      </c>
      <c r="AT470">
        <v>9</v>
      </c>
      <c r="AU470">
        <v>6</v>
      </c>
      <c r="AV470" t="str" cm="1">
        <f t="array" ref="AV470">_xlfn.IFS(
AU470=0,"Recently Promoted",
AU470&lt;=3, "Normal",
TRUE, "Long Time No Promotion")</f>
        <v>Long Time No Promotion</v>
      </c>
      <c r="AW470">
        <v>9</v>
      </c>
      <c r="AX470">
        <f>IF(COUNTIF(L470:$L$1471,L470)&gt;1,1,0)</f>
        <v>0</v>
      </c>
      <c r="BA470">
        <f t="shared" si="61"/>
        <v>0</v>
      </c>
      <c r="BC470">
        <f t="shared" si="62"/>
        <v>0</v>
      </c>
      <c r="BE470">
        <f t="shared" si="56"/>
        <v>0</v>
      </c>
      <c r="BG470">
        <f t="shared" si="57"/>
        <v>0</v>
      </c>
      <c r="BI470">
        <f t="shared" si="58"/>
        <v>0</v>
      </c>
      <c r="BR470" t="str" cm="1">
        <f t="array" ref="BR470">_xlfn.IFS(
A470&lt;=25,"18-25",
A470&lt;=35,"26-35",
A470&lt;=45,"36-45",
A470&lt;=59,"46-59",
TRUE,"60+")</f>
        <v>46-59</v>
      </c>
      <c r="BX470" t="b">
        <f t="shared" si="59"/>
        <v>1</v>
      </c>
      <c r="BY470" t="b">
        <f t="shared" si="60"/>
        <v>1</v>
      </c>
      <c r="BZ470" t="b">
        <f t="shared" si="63"/>
        <v>1</v>
      </c>
      <c r="CA470">
        <f>IF(tblemployee[[#This Row],[Attrition]]="Yes",1,0)</f>
        <v>0</v>
      </c>
      <c r="CB470">
        <f>IF(tblemployee[[#This Row],[OverTime]]="Yes",1,0)</f>
        <v>1</v>
      </c>
    </row>
    <row r="471" spans="1:80" hidden="1">
      <c r="A471">
        <v>32</v>
      </c>
      <c r="B471" t="s">
        <v>35</v>
      </c>
      <c r="C471" t="s">
        <v>55</v>
      </c>
      <c r="D471">
        <v>1474</v>
      </c>
      <c r="E471" t="s">
        <v>37</v>
      </c>
      <c r="F471">
        <v>11</v>
      </c>
      <c r="G471" t="str" cm="1">
        <f t="array" ref="G471">_xlfn.IFS(
F471 &lt;= 10, "Near",
F471 &lt;= 20, "Far",
TRUE, "Very Far")</f>
        <v>Far</v>
      </c>
      <c r="H471">
        <v>4</v>
      </c>
      <c r="I471" t="str">
        <f>_xlfn.XLOOKUP(H471,Lookup!C:C,Lookup!D:D)</f>
        <v>Master</v>
      </c>
      <c r="J471" t="s">
        <v>49</v>
      </c>
      <c r="K471">
        <v>1</v>
      </c>
      <c r="L471">
        <v>631</v>
      </c>
      <c r="M471">
        <v>4</v>
      </c>
      <c r="N471" t="str">
        <f>_xlfn.XLOOKUP(M471,Lookup!E:E,Lookup!F:F)</f>
        <v>Very High</v>
      </c>
      <c r="O471" t="s">
        <v>46</v>
      </c>
      <c r="P471">
        <v>60</v>
      </c>
      <c r="Q471">
        <v>4</v>
      </c>
      <c r="R471" t="str">
        <f>_xlfn.XLOOKUP(Q471,Lookup!G:G,Lookup!H:H)</f>
        <v>Very High</v>
      </c>
      <c r="S471">
        <v>2</v>
      </c>
      <c r="T471" s="7" t="str">
        <f>_xlfn.XLOOKUP(S471,Lookup!A:A,Lookup!B:B)</f>
        <v>Junior</v>
      </c>
      <c r="U471" t="s">
        <v>40</v>
      </c>
      <c r="V471">
        <v>3</v>
      </c>
      <c r="W471" t="str">
        <f>_xlfn.XLOOKUP(V471,Lookup!I:I,Lookup!J:J)</f>
        <v>High</v>
      </c>
      <c r="X471" t="s">
        <v>48</v>
      </c>
      <c r="Y471">
        <v>4707</v>
      </c>
      <c r="Z471" t="str" cm="1">
        <f t="array" ref="Z471">_xlfn.IFS(Y471&lt;3000,"Low",Y471&lt;7000,"Medium",TRUE,"High")</f>
        <v>Medium</v>
      </c>
      <c r="AA471">
        <v>23914</v>
      </c>
      <c r="AB471">
        <v>8</v>
      </c>
      <c r="AC471" t="s">
        <v>42</v>
      </c>
      <c r="AD471" t="s">
        <v>43</v>
      </c>
      <c r="AE471">
        <v>12</v>
      </c>
      <c r="AF471">
        <v>3</v>
      </c>
      <c r="AG471" t="str">
        <f>_xlfn.XLOOKUP(AF471,Lookup!K:K,Lookup!L:L)</f>
        <v>Meet Expect</v>
      </c>
      <c r="AH471">
        <v>4</v>
      </c>
      <c r="AI471" t="str">
        <f>LOOKUP(AH471,Lookup!M:M,Lookup!N:N)</f>
        <v>Very High</v>
      </c>
      <c r="AJ471">
        <v>80</v>
      </c>
      <c r="AK471">
        <v>0</v>
      </c>
      <c r="AL471" t="str">
        <f>_xlfn.XLOOKUP(AK471,Lookup!O:O,Lookup!P:P)</f>
        <v>None</v>
      </c>
      <c r="AM471">
        <v>6</v>
      </c>
      <c r="AN471" t="str" cm="1">
        <f t="array" ref="AN471">_xlfn.IFS(
AM471&lt;=5,"0-5",
AM471&lt;=10,"6-10",
AM471&lt;=20,"11-20",
TRUE,"20+")</f>
        <v>6-10</v>
      </c>
      <c r="AO471">
        <v>2</v>
      </c>
      <c r="AP471">
        <v>3</v>
      </c>
      <c r="AQ471" t="str">
        <f>_xlfn.XLOOKUP(AP471,Lookup!Q:Q,Lookup!R:R)</f>
        <v>Better</v>
      </c>
      <c r="AR471">
        <v>4</v>
      </c>
      <c r="AS471" t="str" cm="1">
        <f t="array" ref="AS471">_xlfn.IFS(
AR471 &lt;=1,"New Employee",
AR471 &lt;=3, "Early Career",
AR471 &lt;=7, "Experienced",
TRUE, "Veteran")</f>
        <v>Experienced</v>
      </c>
      <c r="AT471">
        <v>2</v>
      </c>
      <c r="AU471">
        <v>1</v>
      </c>
      <c r="AV471" t="str" cm="1">
        <f t="array" ref="AV471">_xlfn.IFS(
AU471=0,"Recently Promoted",
AU471&lt;=3, "Normal",
TRUE, "Long Time No Promotion")</f>
        <v>Normal</v>
      </c>
      <c r="AW471">
        <v>2</v>
      </c>
      <c r="AX471">
        <f>IF(COUNTIF(L471:$L$1471,L471)&gt;1,1,0)</f>
        <v>0</v>
      </c>
      <c r="BA471">
        <f t="shared" si="61"/>
        <v>0</v>
      </c>
      <c r="BC471">
        <f t="shared" si="62"/>
        <v>0</v>
      </c>
      <c r="BE471">
        <f t="shared" si="56"/>
        <v>0</v>
      </c>
      <c r="BG471">
        <f t="shared" si="57"/>
        <v>0</v>
      </c>
      <c r="BI471">
        <f t="shared" si="58"/>
        <v>0</v>
      </c>
      <c r="BR471" t="str" cm="1">
        <f t="array" ref="BR471">_xlfn.IFS(
A471&lt;=25,"18-25",
A471&lt;=35,"26-35",
A471&lt;=45,"36-45",
A471&lt;=59,"46-59",
TRUE,"60+")</f>
        <v>26-35</v>
      </c>
      <c r="BX471" t="b">
        <f t="shared" si="59"/>
        <v>1</v>
      </c>
      <c r="BY471" t="b">
        <f t="shared" si="60"/>
        <v>1</v>
      </c>
      <c r="BZ471" t="b">
        <f t="shared" si="63"/>
        <v>1</v>
      </c>
      <c r="CA471">
        <f>IF(tblemployee[[#This Row],[Attrition]]="Yes",1,0)</f>
        <v>1</v>
      </c>
      <c r="CB471">
        <f>IF(tblemployee[[#This Row],[OverTime]]="Yes",1,0)</f>
        <v>0</v>
      </c>
    </row>
    <row r="472" spans="1:80" hidden="1">
      <c r="A472">
        <v>24</v>
      </c>
      <c r="B472" t="s">
        <v>43</v>
      </c>
      <c r="C472" t="s">
        <v>44</v>
      </c>
      <c r="D472">
        <v>535</v>
      </c>
      <c r="E472" t="s">
        <v>37</v>
      </c>
      <c r="F472">
        <v>24</v>
      </c>
      <c r="G472" t="str" cm="1">
        <f t="array" ref="G472">_xlfn.IFS(
F472 &lt;= 10, "Near",
F472 &lt;= 20, "Far",
TRUE, "Very Far")</f>
        <v>Very Far</v>
      </c>
      <c r="H472">
        <v>3</v>
      </c>
      <c r="I472" t="str">
        <f>_xlfn.XLOOKUP(H472,Lookup!C:C,Lookup!D:D)</f>
        <v>Bachelor</v>
      </c>
      <c r="J472" t="s">
        <v>51</v>
      </c>
      <c r="K472">
        <v>1</v>
      </c>
      <c r="L472">
        <v>632</v>
      </c>
      <c r="M472">
        <v>4</v>
      </c>
      <c r="N472" t="str">
        <f>_xlfn.XLOOKUP(M472,Lookup!E:E,Lookup!F:F)</f>
        <v>Very High</v>
      </c>
      <c r="O472" t="s">
        <v>46</v>
      </c>
      <c r="P472">
        <v>38</v>
      </c>
      <c r="Q472">
        <v>3</v>
      </c>
      <c r="R472" t="str">
        <f>_xlfn.XLOOKUP(Q472,Lookup!G:G,Lookup!H:H)</f>
        <v>High</v>
      </c>
      <c r="S472">
        <v>1</v>
      </c>
      <c r="T472" s="7" t="str">
        <f>_xlfn.XLOOKUP(S472,Lookup!A:A,Lookup!B:B)</f>
        <v>Entry Level</v>
      </c>
      <c r="U472" t="s">
        <v>57</v>
      </c>
      <c r="V472">
        <v>4</v>
      </c>
      <c r="W472" t="str">
        <f>_xlfn.XLOOKUP(V472,Lookup!I:I,Lookup!J:J)</f>
        <v>Very High</v>
      </c>
      <c r="X472" t="s">
        <v>48</v>
      </c>
      <c r="Y472">
        <v>2400</v>
      </c>
      <c r="Z472" t="str" cm="1">
        <f t="array" ref="Z472">_xlfn.IFS(Y472&lt;3000,"Low",Y472&lt;7000,"Medium",TRUE,"High")</f>
        <v>Low</v>
      </c>
      <c r="AA472">
        <v>5530</v>
      </c>
      <c r="AB472">
        <v>0</v>
      </c>
      <c r="AC472" t="s">
        <v>42</v>
      </c>
      <c r="AD472" t="s">
        <v>43</v>
      </c>
      <c r="AE472">
        <v>13</v>
      </c>
      <c r="AF472">
        <v>3</v>
      </c>
      <c r="AG472" t="str">
        <f>_xlfn.XLOOKUP(AF472,Lookup!K:K,Lookup!L:L)</f>
        <v>Meet Expect</v>
      </c>
      <c r="AH472">
        <v>3</v>
      </c>
      <c r="AI472" t="str">
        <f>LOOKUP(AH472,Lookup!M:M,Lookup!N:N)</f>
        <v>High</v>
      </c>
      <c r="AJ472">
        <v>80</v>
      </c>
      <c r="AK472">
        <v>2</v>
      </c>
      <c r="AL472" t="str">
        <f>_xlfn.XLOOKUP(AK472,Lookup!O:O,Lookup!P:P)</f>
        <v>Medium</v>
      </c>
      <c r="AM472">
        <v>3</v>
      </c>
      <c r="AN472" t="str" cm="1">
        <f t="array" ref="AN472">_xlfn.IFS(
AM472&lt;=5,"0-5",
AM472&lt;=10,"6-10",
AM472&lt;=20,"11-20",
TRUE,"20+")</f>
        <v>0-5</v>
      </c>
      <c r="AO472">
        <v>3</v>
      </c>
      <c r="AP472">
        <v>3</v>
      </c>
      <c r="AQ472" t="str">
        <f>_xlfn.XLOOKUP(AP472,Lookup!Q:Q,Lookup!R:R)</f>
        <v>Better</v>
      </c>
      <c r="AR472">
        <v>2</v>
      </c>
      <c r="AS472" t="str" cm="1">
        <f t="array" ref="AS472">_xlfn.IFS(
AR472 &lt;=1,"New Employee",
AR472 &lt;=3, "Early Career",
AR472 &lt;=7, "Experienced",
TRUE, "Veteran")</f>
        <v>Early Career</v>
      </c>
      <c r="AT472">
        <v>2</v>
      </c>
      <c r="AU472">
        <v>2</v>
      </c>
      <c r="AV472" t="str" cm="1">
        <f t="array" ref="AV472">_xlfn.IFS(
AU472=0,"Recently Promoted",
AU472&lt;=3, "Normal",
TRUE, "Long Time No Promotion")</f>
        <v>Normal</v>
      </c>
      <c r="AW472">
        <v>1</v>
      </c>
      <c r="AX472">
        <f>IF(COUNTIF(L472:$L$1471,L472)&gt;1,1,0)</f>
        <v>0</v>
      </c>
      <c r="BA472">
        <f t="shared" si="61"/>
        <v>0</v>
      </c>
      <c r="BC472">
        <f t="shared" si="62"/>
        <v>0</v>
      </c>
      <c r="BE472">
        <f t="shared" si="56"/>
        <v>0</v>
      </c>
      <c r="BG472">
        <f t="shared" si="57"/>
        <v>0</v>
      </c>
      <c r="BI472">
        <f t="shared" si="58"/>
        <v>0</v>
      </c>
      <c r="BR472" t="str" cm="1">
        <f t="array" ref="BR472">_xlfn.IFS(
A472&lt;=25,"18-25",
A472&lt;=35,"26-35",
A472&lt;=45,"36-45",
A472&lt;=59,"46-59",
TRUE,"60+")</f>
        <v>18-25</v>
      </c>
      <c r="BX472" t="b">
        <f t="shared" si="59"/>
        <v>1</v>
      </c>
      <c r="BY472" t="b">
        <f t="shared" si="60"/>
        <v>1</v>
      </c>
      <c r="BZ472" t="b">
        <f t="shared" si="63"/>
        <v>1</v>
      </c>
      <c r="CA472">
        <f>IF(tblemployee[[#This Row],[Attrition]]="Yes",1,0)</f>
        <v>0</v>
      </c>
      <c r="CB472">
        <f>IF(tblemployee[[#This Row],[OverTime]]="Yes",1,0)</f>
        <v>0</v>
      </c>
    </row>
    <row r="473" spans="1:80" hidden="1">
      <c r="A473">
        <v>38</v>
      </c>
      <c r="B473" t="s">
        <v>43</v>
      </c>
      <c r="C473" t="s">
        <v>36</v>
      </c>
      <c r="D473">
        <v>1495</v>
      </c>
      <c r="E473" t="s">
        <v>45</v>
      </c>
      <c r="F473">
        <v>10</v>
      </c>
      <c r="G473" t="str" cm="1">
        <f t="array" ref="G473">_xlfn.IFS(
F473 &lt;= 10, "Near",
F473 &lt;= 20, "Far",
TRUE, "Very Far")</f>
        <v>Near</v>
      </c>
      <c r="H473">
        <v>3</v>
      </c>
      <c r="I473" t="str">
        <f>_xlfn.XLOOKUP(H473,Lookup!C:C,Lookup!D:D)</f>
        <v>Bachelor</v>
      </c>
      <c r="J473" t="s">
        <v>51</v>
      </c>
      <c r="K473">
        <v>1</v>
      </c>
      <c r="L473">
        <v>634</v>
      </c>
      <c r="M473">
        <v>3</v>
      </c>
      <c r="N473" t="str">
        <f>_xlfn.XLOOKUP(M473,Lookup!E:E,Lookup!F:F)</f>
        <v>High</v>
      </c>
      <c r="O473" t="s">
        <v>39</v>
      </c>
      <c r="P473">
        <v>76</v>
      </c>
      <c r="Q473">
        <v>3</v>
      </c>
      <c r="R473" t="str">
        <f>_xlfn.XLOOKUP(Q473,Lookup!G:G,Lookup!H:H)</f>
        <v>High</v>
      </c>
      <c r="S473">
        <v>2</v>
      </c>
      <c r="T473" s="7" t="str">
        <f>_xlfn.XLOOKUP(S473,Lookup!A:A,Lookup!B:B)</f>
        <v>Junior</v>
      </c>
      <c r="U473" t="s">
        <v>54</v>
      </c>
      <c r="V473">
        <v>3</v>
      </c>
      <c r="W473" t="str">
        <f>_xlfn.XLOOKUP(V473,Lookup!I:I,Lookup!J:J)</f>
        <v>High</v>
      </c>
      <c r="X473" t="s">
        <v>48</v>
      </c>
      <c r="Y473">
        <v>9824</v>
      </c>
      <c r="Z473" t="str" cm="1">
        <f t="array" ref="Z473">_xlfn.IFS(Y473&lt;3000,"Low",Y473&lt;7000,"Medium",TRUE,"High")</f>
        <v>High</v>
      </c>
      <c r="AA473">
        <v>22174</v>
      </c>
      <c r="AB473">
        <v>3</v>
      </c>
      <c r="AC473" t="s">
        <v>42</v>
      </c>
      <c r="AD473" t="s">
        <v>43</v>
      </c>
      <c r="AE473">
        <v>19</v>
      </c>
      <c r="AF473">
        <v>3</v>
      </c>
      <c r="AG473" t="str">
        <f>_xlfn.XLOOKUP(AF473,Lookup!K:K,Lookup!L:L)</f>
        <v>Meet Expect</v>
      </c>
      <c r="AH473">
        <v>3</v>
      </c>
      <c r="AI473" t="str">
        <f>LOOKUP(AH473,Lookup!M:M,Lookup!N:N)</f>
        <v>High</v>
      </c>
      <c r="AJ473">
        <v>80</v>
      </c>
      <c r="AK473">
        <v>1</v>
      </c>
      <c r="AL473" t="str">
        <f>_xlfn.XLOOKUP(AK473,Lookup!O:O,Lookup!P:P)</f>
        <v>Basic</v>
      </c>
      <c r="AM473">
        <v>18</v>
      </c>
      <c r="AN473" t="str" cm="1">
        <f t="array" ref="AN473">_xlfn.IFS(
AM473&lt;=5,"0-5",
AM473&lt;=10,"6-10",
AM473&lt;=20,"11-20",
TRUE,"20+")</f>
        <v>11-20</v>
      </c>
      <c r="AO473">
        <v>4</v>
      </c>
      <c r="AP473">
        <v>3</v>
      </c>
      <c r="AQ473" t="str">
        <f>_xlfn.XLOOKUP(AP473,Lookup!Q:Q,Lookup!R:R)</f>
        <v>Better</v>
      </c>
      <c r="AR473">
        <v>1</v>
      </c>
      <c r="AS473" t="str" cm="1">
        <f t="array" ref="AS473">_xlfn.IFS(
AR473 &lt;=1,"New Employee",
AR473 &lt;=3, "Early Career",
AR473 &lt;=7, "Experienced",
TRUE, "Veteran")</f>
        <v>New Employee</v>
      </c>
      <c r="AT473">
        <v>0</v>
      </c>
      <c r="AU473">
        <v>0</v>
      </c>
      <c r="AV473" t="str" cm="1">
        <f t="array" ref="AV473">_xlfn.IFS(
AU473=0,"Recently Promoted",
AU473&lt;=3, "Normal",
TRUE, "Long Time No Promotion")</f>
        <v>Recently Promoted</v>
      </c>
      <c r="AW473">
        <v>0</v>
      </c>
      <c r="AX473">
        <f>IF(COUNTIF(L473:$L$1471,L473)&gt;1,1,0)</f>
        <v>0</v>
      </c>
      <c r="BA473">
        <f t="shared" si="61"/>
        <v>0</v>
      </c>
      <c r="BC473">
        <f t="shared" si="62"/>
        <v>0</v>
      </c>
      <c r="BE473">
        <f t="shared" si="56"/>
        <v>0</v>
      </c>
      <c r="BG473">
        <f t="shared" si="57"/>
        <v>0</v>
      </c>
      <c r="BI473">
        <f t="shared" si="58"/>
        <v>0</v>
      </c>
      <c r="BR473" t="str" cm="1">
        <f t="array" ref="BR473">_xlfn.IFS(
A473&lt;=25,"18-25",
A473&lt;=35,"26-35",
A473&lt;=45,"36-45",
A473&lt;=59,"46-59",
TRUE,"60+")</f>
        <v>36-45</v>
      </c>
      <c r="BX473" t="b">
        <f t="shared" si="59"/>
        <v>1</v>
      </c>
      <c r="BY473" t="b">
        <f t="shared" si="60"/>
        <v>1</v>
      </c>
      <c r="BZ473" t="b">
        <f t="shared" si="63"/>
        <v>1</v>
      </c>
      <c r="CA473">
        <f>IF(tblemployee[[#This Row],[Attrition]]="Yes",1,0)</f>
        <v>0</v>
      </c>
      <c r="CB473">
        <f>IF(tblemployee[[#This Row],[OverTime]]="Yes",1,0)</f>
        <v>0</v>
      </c>
    </row>
    <row r="474" spans="1:80" hidden="1">
      <c r="A474">
        <v>37</v>
      </c>
      <c r="B474" t="s">
        <v>43</v>
      </c>
      <c r="C474" t="s">
        <v>36</v>
      </c>
      <c r="D474">
        <v>446</v>
      </c>
      <c r="E474" t="s">
        <v>45</v>
      </c>
      <c r="F474">
        <v>1</v>
      </c>
      <c r="G474" t="str" cm="1">
        <f t="array" ref="G474">_xlfn.IFS(
F474 &lt;= 10, "Near",
F474 &lt;= 20, "Far",
TRUE, "Very Far")</f>
        <v>Near</v>
      </c>
      <c r="H474">
        <v>4</v>
      </c>
      <c r="I474" t="str">
        <f>_xlfn.XLOOKUP(H474,Lookup!C:C,Lookup!D:D)</f>
        <v>Master</v>
      </c>
      <c r="J474" t="s">
        <v>38</v>
      </c>
      <c r="K474">
        <v>1</v>
      </c>
      <c r="L474">
        <v>635</v>
      </c>
      <c r="M474">
        <v>2</v>
      </c>
      <c r="N474" t="str">
        <f>_xlfn.XLOOKUP(M474,Lookup!E:E,Lookup!F:F)</f>
        <v>Medium</v>
      </c>
      <c r="O474" t="s">
        <v>39</v>
      </c>
      <c r="P474">
        <v>65</v>
      </c>
      <c r="Q474">
        <v>3</v>
      </c>
      <c r="R474" t="str">
        <f>_xlfn.XLOOKUP(Q474,Lookup!G:G,Lookup!H:H)</f>
        <v>High</v>
      </c>
      <c r="S474">
        <v>2</v>
      </c>
      <c r="T474" s="7" t="str">
        <f>_xlfn.XLOOKUP(S474,Lookup!A:A,Lookup!B:B)</f>
        <v>Junior</v>
      </c>
      <c r="U474" t="s">
        <v>53</v>
      </c>
      <c r="V474">
        <v>2</v>
      </c>
      <c r="W474" t="str">
        <f>_xlfn.XLOOKUP(V474,Lookup!I:I,Lookup!J:J)</f>
        <v>Medium</v>
      </c>
      <c r="X474" t="s">
        <v>48</v>
      </c>
      <c r="Y474">
        <v>6447</v>
      </c>
      <c r="Z474" t="str" cm="1">
        <f t="array" ref="Z474">_xlfn.IFS(Y474&lt;3000,"Low",Y474&lt;7000,"Medium",TRUE,"High")</f>
        <v>Medium</v>
      </c>
      <c r="AA474">
        <v>15701</v>
      </c>
      <c r="AB474">
        <v>6</v>
      </c>
      <c r="AC474" t="s">
        <v>42</v>
      </c>
      <c r="AD474" t="s">
        <v>43</v>
      </c>
      <c r="AE474">
        <v>12</v>
      </c>
      <c r="AF474">
        <v>3</v>
      </c>
      <c r="AG474" t="str">
        <f>_xlfn.XLOOKUP(AF474,Lookup!K:K,Lookup!L:L)</f>
        <v>Meet Expect</v>
      </c>
      <c r="AH474">
        <v>2</v>
      </c>
      <c r="AI474" t="str">
        <f>LOOKUP(AH474,Lookup!M:M,Lookup!N:N)</f>
        <v>Medium</v>
      </c>
      <c r="AJ474">
        <v>80</v>
      </c>
      <c r="AK474">
        <v>1</v>
      </c>
      <c r="AL474" t="str">
        <f>_xlfn.XLOOKUP(AK474,Lookup!O:O,Lookup!P:P)</f>
        <v>Basic</v>
      </c>
      <c r="AM474">
        <v>8</v>
      </c>
      <c r="AN474" t="str" cm="1">
        <f t="array" ref="AN474">_xlfn.IFS(
AM474&lt;=5,"0-5",
AM474&lt;=10,"6-10",
AM474&lt;=20,"11-20",
TRUE,"20+")</f>
        <v>6-10</v>
      </c>
      <c r="AO474">
        <v>2</v>
      </c>
      <c r="AP474">
        <v>2</v>
      </c>
      <c r="AQ474" t="str">
        <f>_xlfn.XLOOKUP(AP474,Lookup!Q:Q,Lookup!R:R)</f>
        <v>Good</v>
      </c>
      <c r="AR474">
        <v>6</v>
      </c>
      <c r="AS474" t="str" cm="1">
        <f t="array" ref="AS474">_xlfn.IFS(
AR474 &lt;=1,"New Employee",
AR474 &lt;=3, "Early Career",
AR474 &lt;=7, "Experienced",
TRUE, "Veteran")</f>
        <v>Experienced</v>
      </c>
      <c r="AT474">
        <v>5</v>
      </c>
      <c r="AU474">
        <v>4</v>
      </c>
      <c r="AV474" t="str" cm="1">
        <f t="array" ref="AV474">_xlfn.IFS(
AU474=0,"Recently Promoted",
AU474&lt;=3, "Normal",
TRUE, "Long Time No Promotion")</f>
        <v>Long Time No Promotion</v>
      </c>
      <c r="AW474">
        <v>3</v>
      </c>
      <c r="AX474">
        <f>IF(COUNTIF(L474:$L$1471,L474)&gt;1,1,0)</f>
        <v>0</v>
      </c>
      <c r="BA474">
        <f t="shared" si="61"/>
        <v>0</v>
      </c>
      <c r="BC474">
        <f t="shared" si="62"/>
        <v>0</v>
      </c>
      <c r="BE474">
        <f t="shared" si="56"/>
        <v>0</v>
      </c>
      <c r="BG474">
        <f t="shared" si="57"/>
        <v>0</v>
      </c>
      <c r="BI474">
        <f t="shared" si="58"/>
        <v>0</v>
      </c>
      <c r="BR474" t="str" cm="1">
        <f t="array" ref="BR474">_xlfn.IFS(
A474&lt;=25,"18-25",
A474&lt;=35,"26-35",
A474&lt;=45,"36-45",
A474&lt;=59,"46-59",
TRUE,"60+")</f>
        <v>36-45</v>
      </c>
      <c r="BX474" t="b">
        <f t="shared" si="59"/>
        <v>1</v>
      </c>
      <c r="BY474" t="b">
        <f t="shared" si="60"/>
        <v>1</v>
      </c>
      <c r="BZ474" t="b">
        <f t="shared" si="63"/>
        <v>1</v>
      </c>
      <c r="CA474">
        <f>IF(tblemployee[[#This Row],[Attrition]]="Yes",1,0)</f>
        <v>0</v>
      </c>
      <c r="CB474">
        <f>IF(tblemployee[[#This Row],[OverTime]]="Yes",1,0)</f>
        <v>0</v>
      </c>
    </row>
    <row r="475" spans="1:80" hidden="1">
      <c r="A475">
        <v>49</v>
      </c>
      <c r="B475" t="s">
        <v>43</v>
      </c>
      <c r="C475" t="s">
        <v>36</v>
      </c>
      <c r="D475">
        <v>1245</v>
      </c>
      <c r="E475" t="s">
        <v>45</v>
      </c>
      <c r="F475">
        <v>18</v>
      </c>
      <c r="G475" t="str" cm="1">
        <f t="array" ref="G475">_xlfn.IFS(
F475 &lt;= 10, "Near",
F475 &lt;= 20, "Far",
TRUE, "Very Far")</f>
        <v>Far</v>
      </c>
      <c r="H475">
        <v>4</v>
      </c>
      <c r="I475" t="str">
        <f>_xlfn.XLOOKUP(H475,Lookup!C:C,Lookup!D:D)</f>
        <v>Master</v>
      </c>
      <c r="J475" t="s">
        <v>38</v>
      </c>
      <c r="K475">
        <v>1</v>
      </c>
      <c r="L475">
        <v>638</v>
      </c>
      <c r="M475">
        <v>4</v>
      </c>
      <c r="N475" t="str">
        <f>_xlfn.XLOOKUP(M475,Lookup!E:E,Lookup!F:F)</f>
        <v>Very High</v>
      </c>
      <c r="O475" t="s">
        <v>46</v>
      </c>
      <c r="P475">
        <v>58</v>
      </c>
      <c r="Q475">
        <v>2</v>
      </c>
      <c r="R475" t="str">
        <f>_xlfn.XLOOKUP(Q475,Lookup!G:G,Lookup!H:H)</f>
        <v>Medium</v>
      </c>
      <c r="S475">
        <v>5</v>
      </c>
      <c r="T475" s="7" t="str">
        <f>_xlfn.XLOOKUP(S475,Lookup!A:A,Lookup!B:B)</f>
        <v>Director</v>
      </c>
      <c r="U475" t="s">
        <v>58</v>
      </c>
      <c r="V475">
        <v>3</v>
      </c>
      <c r="W475" t="str">
        <f>_xlfn.XLOOKUP(V475,Lookup!I:I,Lookup!J:J)</f>
        <v>High</v>
      </c>
      <c r="X475" t="s">
        <v>52</v>
      </c>
      <c r="Y475">
        <v>19502</v>
      </c>
      <c r="Z475" t="str" cm="1">
        <f t="array" ref="Z475">_xlfn.IFS(Y475&lt;3000,"Low",Y475&lt;7000,"Medium",TRUE,"High")</f>
        <v>High</v>
      </c>
      <c r="AA475">
        <v>2125</v>
      </c>
      <c r="AB475">
        <v>1</v>
      </c>
      <c r="AC475" t="s">
        <v>42</v>
      </c>
      <c r="AD475" t="s">
        <v>35</v>
      </c>
      <c r="AE475">
        <v>17</v>
      </c>
      <c r="AF475">
        <v>3</v>
      </c>
      <c r="AG475" t="str">
        <f>_xlfn.XLOOKUP(AF475,Lookup!K:K,Lookup!L:L)</f>
        <v>Meet Expect</v>
      </c>
      <c r="AH475">
        <v>3</v>
      </c>
      <c r="AI475" t="str">
        <f>LOOKUP(AH475,Lookup!M:M,Lookup!N:N)</f>
        <v>High</v>
      </c>
      <c r="AJ475">
        <v>80</v>
      </c>
      <c r="AK475">
        <v>1</v>
      </c>
      <c r="AL475" t="str">
        <f>_xlfn.XLOOKUP(AK475,Lookup!O:O,Lookup!P:P)</f>
        <v>Basic</v>
      </c>
      <c r="AM475">
        <v>31</v>
      </c>
      <c r="AN475" t="str" cm="1">
        <f t="array" ref="AN475">_xlfn.IFS(
AM475&lt;=5,"0-5",
AM475&lt;=10,"6-10",
AM475&lt;=20,"11-20",
TRUE,"20+")</f>
        <v>20+</v>
      </c>
      <c r="AO475">
        <v>5</v>
      </c>
      <c r="AP475">
        <v>3</v>
      </c>
      <c r="AQ475" t="str">
        <f>_xlfn.XLOOKUP(AP475,Lookup!Q:Q,Lookup!R:R)</f>
        <v>Better</v>
      </c>
      <c r="AR475">
        <v>31</v>
      </c>
      <c r="AS475" t="str" cm="1">
        <f t="array" ref="AS475">_xlfn.IFS(
AR475 &lt;=1,"New Employee",
AR475 &lt;=3, "Early Career",
AR475 &lt;=7, "Experienced",
TRUE, "Veteran")</f>
        <v>Veteran</v>
      </c>
      <c r="AT475">
        <v>9</v>
      </c>
      <c r="AU475">
        <v>0</v>
      </c>
      <c r="AV475" t="str" cm="1">
        <f t="array" ref="AV475">_xlfn.IFS(
AU475=0,"Recently Promoted",
AU475&lt;=3, "Normal",
TRUE, "Long Time No Promotion")</f>
        <v>Recently Promoted</v>
      </c>
      <c r="AW475">
        <v>9</v>
      </c>
      <c r="AX475">
        <f>IF(COUNTIF(L475:$L$1471,L475)&gt;1,1,0)</f>
        <v>0</v>
      </c>
      <c r="BA475">
        <f t="shared" si="61"/>
        <v>0</v>
      </c>
      <c r="BC475">
        <f t="shared" si="62"/>
        <v>0</v>
      </c>
      <c r="BE475">
        <f t="shared" si="56"/>
        <v>0</v>
      </c>
      <c r="BG475">
        <f t="shared" si="57"/>
        <v>0</v>
      </c>
      <c r="BI475">
        <f t="shared" si="58"/>
        <v>0</v>
      </c>
      <c r="BR475" t="str" cm="1">
        <f t="array" ref="BR475">_xlfn.IFS(
A475&lt;=25,"18-25",
A475&lt;=35,"26-35",
A475&lt;=45,"36-45",
A475&lt;=59,"46-59",
TRUE,"60+")</f>
        <v>46-59</v>
      </c>
      <c r="BX475" t="b">
        <f t="shared" si="59"/>
        <v>1</v>
      </c>
      <c r="BY475" t="b">
        <f t="shared" si="60"/>
        <v>1</v>
      </c>
      <c r="BZ475" t="b">
        <f t="shared" si="63"/>
        <v>1</v>
      </c>
      <c r="CA475">
        <f>IF(tblemployee[[#This Row],[Attrition]]="Yes",1,0)</f>
        <v>0</v>
      </c>
      <c r="CB475">
        <f>IF(tblemployee[[#This Row],[OverTime]]="Yes",1,0)</f>
        <v>1</v>
      </c>
    </row>
    <row r="476" spans="1:80" hidden="1">
      <c r="A476">
        <v>24</v>
      </c>
      <c r="B476" t="s">
        <v>43</v>
      </c>
      <c r="C476" t="s">
        <v>36</v>
      </c>
      <c r="D476">
        <v>691</v>
      </c>
      <c r="E476" t="s">
        <v>45</v>
      </c>
      <c r="F476">
        <v>23</v>
      </c>
      <c r="G476" t="str" cm="1">
        <f t="array" ref="G476">_xlfn.IFS(
F476 &lt;= 10, "Near",
F476 &lt;= 20, "Far",
TRUE, "Very Far")</f>
        <v>Very Far</v>
      </c>
      <c r="H476">
        <v>3</v>
      </c>
      <c r="I476" t="str">
        <f>_xlfn.XLOOKUP(H476,Lookup!C:C,Lookup!D:D)</f>
        <v>Bachelor</v>
      </c>
      <c r="J476" t="s">
        <v>51</v>
      </c>
      <c r="K476">
        <v>1</v>
      </c>
      <c r="L476">
        <v>639</v>
      </c>
      <c r="M476">
        <v>2</v>
      </c>
      <c r="N476" t="str">
        <f>_xlfn.XLOOKUP(M476,Lookup!E:E,Lookup!F:F)</f>
        <v>Medium</v>
      </c>
      <c r="O476" t="s">
        <v>46</v>
      </c>
      <c r="P476">
        <v>89</v>
      </c>
      <c r="Q476">
        <v>4</v>
      </c>
      <c r="R476" t="str">
        <f>_xlfn.XLOOKUP(Q476,Lookup!G:G,Lookup!H:H)</f>
        <v>Very High</v>
      </c>
      <c r="S476">
        <v>1</v>
      </c>
      <c r="T476" s="7" t="str">
        <f>_xlfn.XLOOKUP(S476,Lookup!A:A,Lookup!B:B)</f>
        <v>Entry Level</v>
      </c>
      <c r="U476" t="s">
        <v>47</v>
      </c>
      <c r="V476">
        <v>4</v>
      </c>
      <c r="W476" t="str">
        <f>_xlfn.XLOOKUP(V476,Lookup!I:I,Lookup!J:J)</f>
        <v>Very High</v>
      </c>
      <c r="X476" t="s">
        <v>48</v>
      </c>
      <c r="Y476">
        <v>2725</v>
      </c>
      <c r="Z476" t="str" cm="1">
        <f t="array" ref="Z476">_xlfn.IFS(Y476&lt;3000,"Low",Y476&lt;7000,"Medium",TRUE,"High")</f>
        <v>Low</v>
      </c>
      <c r="AA476">
        <v>21630</v>
      </c>
      <c r="AB476">
        <v>1</v>
      </c>
      <c r="AC476" t="s">
        <v>42</v>
      </c>
      <c r="AD476" t="s">
        <v>35</v>
      </c>
      <c r="AE476">
        <v>11</v>
      </c>
      <c r="AF476">
        <v>3</v>
      </c>
      <c r="AG476" t="str">
        <f>_xlfn.XLOOKUP(AF476,Lookup!K:K,Lookup!L:L)</f>
        <v>Meet Expect</v>
      </c>
      <c r="AH476">
        <v>2</v>
      </c>
      <c r="AI476" t="str">
        <f>LOOKUP(AH476,Lookup!M:M,Lookup!N:N)</f>
        <v>Medium</v>
      </c>
      <c r="AJ476">
        <v>80</v>
      </c>
      <c r="AK476">
        <v>2</v>
      </c>
      <c r="AL476" t="str">
        <f>_xlfn.XLOOKUP(AK476,Lookup!O:O,Lookup!P:P)</f>
        <v>Medium</v>
      </c>
      <c r="AM476">
        <v>6</v>
      </c>
      <c r="AN476" t="str" cm="1">
        <f t="array" ref="AN476">_xlfn.IFS(
AM476&lt;=5,"0-5",
AM476&lt;=10,"6-10",
AM476&lt;=20,"11-20",
TRUE,"20+")</f>
        <v>6-10</v>
      </c>
      <c r="AO476">
        <v>3</v>
      </c>
      <c r="AP476">
        <v>3</v>
      </c>
      <c r="AQ476" t="str">
        <f>_xlfn.XLOOKUP(AP476,Lookup!Q:Q,Lookup!R:R)</f>
        <v>Better</v>
      </c>
      <c r="AR476">
        <v>6</v>
      </c>
      <c r="AS476" t="str" cm="1">
        <f t="array" ref="AS476">_xlfn.IFS(
AR476 &lt;=1,"New Employee",
AR476 &lt;=3, "Early Career",
AR476 &lt;=7, "Experienced",
TRUE, "Veteran")</f>
        <v>Experienced</v>
      </c>
      <c r="AT476">
        <v>5</v>
      </c>
      <c r="AU476">
        <v>1</v>
      </c>
      <c r="AV476" t="str" cm="1">
        <f t="array" ref="AV476">_xlfn.IFS(
AU476=0,"Recently Promoted",
AU476&lt;=3, "Normal",
TRUE, "Long Time No Promotion")</f>
        <v>Normal</v>
      </c>
      <c r="AW476">
        <v>4</v>
      </c>
      <c r="AX476">
        <f>IF(COUNTIF(L476:$L$1471,L476)&gt;1,1,0)</f>
        <v>0</v>
      </c>
      <c r="BA476">
        <f t="shared" si="61"/>
        <v>0</v>
      </c>
      <c r="BC476">
        <f t="shared" si="62"/>
        <v>0</v>
      </c>
      <c r="BE476">
        <f t="shared" si="56"/>
        <v>0</v>
      </c>
      <c r="BG476">
        <f t="shared" si="57"/>
        <v>0</v>
      </c>
      <c r="BI476">
        <f t="shared" si="58"/>
        <v>0</v>
      </c>
      <c r="BR476" t="str" cm="1">
        <f t="array" ref="BR476">_xlfn.IFS(
A476&lt;=25,"18-25",
A476&lt;=35,"26-35",
A476&lt;=45,"36-45",
A476&lt;=59,"46-59",
TRUE,"60+")</f>
        <v>18-25</v>
      </c>
      <c r="BX476" t="b">
        <f t="shared" si="59"/>
        <v>1</v>
      </c>
      <c r="BY476" t="b">
        <f t="shared" si="60"/>
        <v>1</v>
      </c>
      <c r="BZ476" t="b">
        <f t="shared" si="63"/>
        <v>1</v>
      </c>
      <c r="CA476">
        <f>IF(tblemployee[[#This Row],[Attrition]]="Yes",1,0)</f>
        <v>0</v>
      </c>
      <c r="CB476">
        <f>IF(tblemployee[[#This Row],[OverTime]]="Yes",1,0)</f>
        <v>1</v>
      </c>
    </row>
    <row r="477" spans="1:80" hidden="1">
      <c r="A477">
        <v>26</v>
      </c>
      <c r="B477" t="s">
        <v>43</v>
      </c>
      <c r="C477" t="s">
        <v>36</v>
      </c>
      <c r="D477">
        <v>703</v>
      </c>
      <c r="E477" t="s">
        <v>37</v>
      </c>
      <c r="F477">
        <v>28</v>
      </c>
      <c r="G477" t="str" cm="1">
        <f t="array" ref="G477">_xlfn.IFS(
F477 &lt;= 10, "Near",
F477 &lt;= 20, "Far",
TRUE, "Very Far")</f>
        <v>Very Far</v>
      </c>
      <c r="H477">
        <v>2</v>
      </c>
      <c r="I477" t="str">
        <f>_xlfn.XLOOKUP(H477,Lookup!C:C,Lookup!D:D)</f>
        <v>College</v>
      </c>
      <c r="J477" t="s">
        <v>59</v>
      </c>
      <c r="K477">
        <v>1</v>
      </c>
      <c r="L477">
        <v>641</v>
      </c>
      <c r="M477">
        <v>1</v>
      </c>
      <c r="N477" t="str">
        <f>_xlfn.XLOOKUP(M477,Lookup!E:E,Lookup!F:F)</f>
        <v>Low</v>
      </c>
      <c r="O477" t="s">
        <v>46</v>
      </c>
      <c r="P477">
        <v>66</v>
      </c>
      <c r="Q477">
        <v>3</v>
      </c>
      <c r="R477" t="str">
        <f>_xlfn.XLOOKUP(Q477,Lookup!G:G,Lookup!H:H)</f>
        <v>High</v>
      </c>
      <c r="S477">
        <v>2</v>
      </c>
      <c r="T477" s="7" t="str">
        <f>_xlfn.XLOOKUP(S477,Lookup!A:A,Lookup!B:B)</f>
        <v>Junior</v>
      </c>
      <c r="U477" t="s">
        <v>40</v>
      </c>
      <c r="V477">
        <v>2</v>
      </c>
      <c r="W477" t="str">
        <f>_xlfn.XLOOKUP(V477,Lookup!I:I,Lookup!J:J)</f>
        <v>Medium</v>
      </c>
      <c r="X477" t="s">
        <v>48</v>
      </c>
      <c r="Y477">
        <v>6272</v>
      </c>
      <c r="Z477" t="str" cm="1">
        <f t="array" ref="Z477">_xlfn.IFS(Y477&lt;3000,"Low",Y477&lt;7000,"Medium",TRUE,"High")</f>
        <v>Medium</v>
      </c>
      <c r="AA477">
        <v>7428</v>
      </c>
      <c r="AB477">
        <v>1</v>
      </c>
      <c r="AC477" t="s">
        <v>42</v>
      </c>
      <c r="AD477" t="s">
        <v>43</v>
      </c>
      <c r="AE477">
        <v>20</v>
      </c>
      <c r="AF477">
        <v>4</v>
      </c>
      <c r="AG477" t="str">
        <f>_xlfn.XLOOKUP(AF477,Lookup!K:K,Lookup!L:L)</f>
        <v>Exceed Expect</v>
      </c>
      <c r="AH477">
        <v>4</v>
      </c>
      <c r="AI477" t="str">
        <f>LOOKUP(AH477,Lookup!M:M,Lookup!N:N)</f>
        <v>Very High</v>
      </c>
      <c r="AJ477">
        <v>80</v>
      </c>
      <c r="AK477">
        <v>2</v>
      </c>
      <c r="AL477" t="str">
        <f>_xlfn.XLOOKUP(AK477,Lookup!O:O,Lookup!P:P)</f>
        <v>Medium</v>
      </c>
      <c r="AM477">
        <v>6</v>
      </c>
      <c r="AN477" t="str" cm="1">
        <f t="array" ref="AN477">_xlfn.IFS(
AM477&lt;=5,"0-5",
AM477&lt;=10,"6-10",
AM477&lt;=20,"11-20",
TRUE,"20+")</f>
        <v>6-10</v>
      </c>
      <c r="AO477">
        <v>5</v>
      </c>
      <c r="AP477">
        <v>4</v>
      </c>
      <c r="AQ477" t="str">
        <f>_xlfn.XLOOKUP(AP477,Lookup!Q:Q,Lookup!R:R)</f>
        <v>Best</v>
      </c>
      <c r="AR477">
        <v>5</v>
      </c>
      <c r="AS477" t="str" cm="1">
        <f t="array" ref="AS477">_xlfn.IFS(
AR477 &lt;=1,"New Employee",
AR477 &lt;=3, "Early Career",
AR477 &lt;=7, "Experienced",
TRUE, "Veteran")</f>
        <v>Experienced</v>
      </c>
      <c r="AT477">
        <v>3</v>
      </c>
      <c r="AU477">
        <v>1</v>
      </c>
      <c r="AV477" t="str" cm="1">
        <f t="array" ref="AV477">_xlfn.IFS(
AU477=0,"Recently Promoted",
AU477&lt;=3, "Normal",
TRUE, "Long Time No Promotion")</f>
        <v>Normal</v>
      </c>
      <c r="AW477">
        <v>4</v>
      </c>
      <c r="AX477">
        <f>IF(COUNTIF(L477:$L$1471,L477)&gt;1,1,0)</f>
        <v>0</v>
      </c>
      <c r="BA477">
        <f t="shared" si="61"/>
        <v>0</v>
      </c>
      <c r="BC477">
        <f t="shared" si="62"/>
        <v>0</v>
      </c>
      <c r="BE477">
        <f t="shared" si="56"/>
        <v>0</v>
      </c>
      <c r="BG477">
        <f t="shared" si="57"/>
        <v>0</v>
      </c>
      <c r="BI477">
        <f t="shared" si="58"/>
        <v>0</v>
      </c>
      <c r="BR477" t="str" cm="1">
        <f t="array" ref="BR477">_xlfn.IFS(
A477&lt;=25,"18-25",
A477&lt;=35,"26-35",
A477&lt;=45,"36-45",
A477&lt;=59,"46-59",
TRUE,"60+")</f>
        <v>26-35</v>
      </c>
      <c r="BX477" t="b">
        <f t="shared" si="59"/>
        <v>1</v>
      </c>
      <c r="BY477" t="b">
        <f t="shared" si="60"/>
        <v>1</v>
      </c>
      <c r="BZ477" t="b">
        <f t="shared" si="63"/>
        <v>1</v>
      </c>
      <c r="CA477">
        <f>IF(tblemployee[[#This Row],[Attrition]]="Yes",1,0)</f>
        <v>0</v>
      </c>
      <c r="CB477">
        <f>IF(tblemployee[[#This Row],[OverTime]]="Yes",1,0)</f>
        <v>0</v>
      </c>
    </row>
    <row r="478" spans="1:80" hidden="1">
      <c r="A478">
        <v>24</v>
      </c>
      <c r="B478" t="s">
        <v>43</v>
      </c>
      <c r="C478" t="s">
        <v>36</v>
      </c>
      <c r="D478">
        <v>823</v>
      </c>
      <c r="E478" t="s">
        <v>45</v>
      </c>
      <c r="F478">
        <v>17</v>
      </c>
      <c r="G478" t="str" cm="1">
        <f t="array" ref="G478">_xlfn.IFS(
F478 &lt;= 10, "Near",
F478 &lt;= 20, "Far",
TRUE, "Very Far")</f>
        <v>Far</v>
      </c>
      <c r="H478">
        <v>2</v>
      </c>
      <c r="I478" t="str">
        <f>_xlfn.XLOOKUP(H478,Lookup!C:C,Lookup!D:D)</f>
        <v>College</v>
      </c>
      <c r="J478" t="s">
        <v>49</v>
      </c>
      <c r="K478">
        <v>1</v>
      </c>
      <c r="L478">
        <v>643</v>
      </c>
      <c r="M478">
        <v>4</v>
      </c>
      <c r="N478" t="str">
        <f>_xlfn.XLOOKUP(M478,Lookup!E:E,Lookup!F:F)</f>
        <v>Very High</v>
      </c>
      <c r="O478" t="s">
        <v>46</v>
      </c>
      <c r="P478">
        <v>94</v>
      </c>
      <c r="Q478">
        <v>2</v>
      </c>
      <c r="R478" t="str">
        <f>_xlfn.XLOOKUP(Q478,Lookup!G:G,Lookup!H:H)</f>
        <v>Medium</v>
      </c>
      <c r="S478">
        <v>1</v>
      </c>
      <c r="T478" s="7" t="str">
        <f>_xlfn.XLOOKUP(S478,Lookup!A:A,Lookup!B:B)</f>
        <v>Entry Level</v>
      </c>
      <c r="U478" t="s">
        <v>50</v>
      </c>
      <c r="V478">
        <v>2</v>
      </c>
      <c r="W478" t="str">
        <f>_xlfn.XLOOKUP(V478,Lookup!I:I,Lookup!J:J)</f>
        <v>Medium</v>
      </c>
      <c r="X478" t="s">
        <v>48</v>
      </c>
      <c r="Y478">
        <v>2127</v>
      </c>
      <c r="Z478" t="str" cm="1">
        <f t="array" ref="Z478">_xlfn.IFS(Y478&lt;3000,"Low",Y478&lt;7000,"Medium",TRUE,"High")</f>
        <v>Low</v>
      </c>
      <c r="AA478">
        <v>9100</v>
      </c>
      <c r="AB478">
        <v>1</v>
      </c>
      <c r="AC478" t="s">
        <v>42</v>
      </c>
      <c r="AD478" t="s">
        <v>43</v>
      </c>
      <c r="AE478">
        <v>21</v>
      </c>
      <c r="AF478">
        <v>4</v>
      </c>
      <c r="AG478" t="str">
        <f>_xlfn.XLOOKUP(AF478,Lookup!K:K,Lookup!L:L)</f>
        <v>Exceed Expect</v>
      </c>
      <c r="AH478">
        <v>4</v>
      </c>
      <c r="AI478" t="str">
        <f>LOOKUP(AH478,Lookup!M:M,Lookup!N:N)</f>
        <v>Very High</v>
      </c>
      <c r="AJ478">
        <v>80</v>
      </c>
      <c r="AK478">
        <v>1</v>
      </c>
      <c r="AL478" t="str">
        <f>_xlfn.XLOOKUP(AK478,Lookup!O:O,Lookup!P:P)</f>
        <v>Basic</v>
      </c>
      <c r="AM478">
        <v>1</v>
      </c>
      <c r="AN478" t="str" cm="1">
        <f t="array" ref="AN478">_xlfn.IFS(
AM478&lt;=5,"0-5",
AM478&lt;=10,"6-10",
AM478&lt;=20,"11-20",
TRUE,"20+")</f>
        <v>0-5</v>
      </c>
      <c r="AO478">
        <v>2</v>
      </c>
      <c r="AP478">
        <v>3</v>
      </c>
      <c r="AQ478" t="str">
        <f>_xlfn.XLOOKUP(AP478,Lookup!Q:Q,Lookup!R:R)</f>
        <v>Better</v>
      </c>
      <c r="AR478">
        <v>1</v>
      </c>
      <c r="AS478" t="str" cm="1">
        <f t="array" ref="AS478">_xlfn.IFS(
AR478 &lt;=1,"New Employee",
AR478 &lt;=3, "Early Career",
AR478 &lt;=7, "Experienced",
TRUE, "Veteran")</f>
        <v>New Employee</v>
      </c>
      <c r="AT478">
        <v>0</v>
      </c>
      <c r="AU478">
        <v>0</v>
      </c>
      <c r="AV478" t="str" cm="1">
        <f t="array" ref="AV478">_xlfn.IFS(
AU478=0,"Recently Promoted",
AU478&lt;=3, "Normal",
TRUE, "Long Time No Promotion")</f>
        <v>Recently Promoted</v>
      </c>
      <c r="AW478">
        <v>0</v>
      </c>
      <c r="AX478">
        <f>IF(COUNTIF(L478:$L$1471,L478)&gt;1,1,0)</f>
        <v>0</v>
      </c>
      <c r="BA478">
        <f t="shared" si="61"/>
        <v>0</v>
      </c>
      <c r="BC478">
        <f t="shared" si="62"/>
        <v>0</v>
      </c>
      <c r="BE478">
        <f t="shared" si="56"/>
        <v>0</v>
      </c>
      <c r="BG478">
        <f t="shared" si="57"/>
        <v>0</v>
      </c>
      <c r="BI478">
        <f t="shared" si="58"/>
        <v>0</v>
      </c>
      <c r="BR478" t="str" cm="1">
        <f t="array" ref="BR478">_xlfn.IFS(
A478&lt;=25,"18-25",
A478&lt;=35,"26-35",
A478&lt;=45,"36-45",
A478&lt;=59,"46-59",
TRUE,"60+")</f>
        <v>18-25</v>
      </c>
      <c r="BX478" t="b">
        <f t="shared" si="59"/>
        <v>1</v>
      </c>
      <c r="BY478" t="b">
        <f t="shared" si="60"/>
        <v>1</v>
      </c>
      <c r="BZ478" t="b">
        <f t="shared" si="63"/>
        <v>1</v>
      </c>
      <c r="CA478">
        <f>IF(tblemployee[[#This Row],[Attrition]]="Yes",1,0)</f>
        <v>0</v>
      </c>
      <c r="CB478">
        <f>IF(tblemployee[[#This Row],[OverTime]]="Yes",1,0)</f>
        <v>0</v>
      </c>
    </row>
    <row r="479" spans="1:80">
      <c r="A479">
        <v>50</v>
      </c>
      <c r="B479" t="s">
        <v>43</v>
      </c>
      <c r="C479" t="s">
        <v>44</v>
      </c>
      <c r="D479">
        <v>1246</v>
      </c>
      <c r="E479" t="s">
        <v>61</v>
      </c>
      <c r="F479">
        <v>3</v>
      </c>
      <c r="G479" t="str" cm="1">
        <f t="array" ref="G479">_xlfn.IFS(
F479 &lt;= 10, "Near",
F479 &lt;= 20, "Far",
TRUE, "Very Far")</f>
        <v>Near</v>
      </c>
      <c r="H479">
        <v>3</v>
      </c>
      <c r="I479" t="str">
        <f>_xlfn.XLOOKUP(H479,Lookup!C:C,Lookup!D:D)</f>
        <v>Bachelor</v>
      </c>
      <c r="J479" t="s">
        <v>51</v>
      </c>
      <c r="K479">
        <v>1</v>
      </c>
      <c r="L479">
        <v>644</v>
      </c>
      <c r="M479">
        <v>1</v>
      </c>
      <c r="N479" t="str">
        <f>_xlfn.XLOOKUP(M479,Lookup!E:E,Lookup!F:F)</f>
        <v>Low</v>
      </c>
      <c r="O479" t="s">
        <v>46</v>
      </c>
      <c r="P479">
        <v>99</v>
      </c>
      <c r="Q479">
        <v>3</v>
      </c>
      <c r="R479" t="str">
        <f>_xlfn.XLOOKUP(Q479,Lookup!G:G,Lookup!H:H)</f>
        <v>High</v>
      </c>
      <c r="S479">
        <v>5</v>
      </c>
      <c r="T479" s="7" t="str">
        <f>_xlfn.XLOOKUP(S479,Lookup!A:A,Lookup!B:B)</f>
        <v>Director</v>
      </c>
      <c r="U479" t="s">
        <v>56</v>
      </c>
      <c r="V479">
        <v>2</v>
      </c>
      <c r="W479" t="str">
        <f>_xlfn.XLOOKUP(V479,Lookup!I:I,Lookup!J:J)</f>
        <v>Medium</v>
      </c>
      <c r="X479" t="s">
        <v>48</v>
      </c>
      <c r="Y479">
        <v>18200</v>
      </c>
      <c r="Z479" t="str" cm="1">
        <f t="array" ref="Z479">_xlfn.IFS(Y479&lt;3000,"Low",Y479&lt;7000,"Medium",TRUE,"High")</f>
        <v>High</v>
      </c>
      <c r="AA479">
        <v>7999</v>
      </c>
      <c r="AB479">
        <v>1</v>
      </c>
      <c r="AC479" t="s">
        <v>42</v>
      </c>
      <c r="AD479" t="s">
        <v>43</v>
      </c>
      <c r="AE479">
        <v>11</v>
      </c>
      <c r="AF479">
        <v>3</v>
      </c>
      <c r="AG479" t="str">
        <f>_xlfn.XLOOKUP(AF479,Lookup!K:K,Lookup!L:L)</f>
        <v>Meet Expect</v>
      </c>
      <c r="AH479">
        <v>3</v>
      </c>
      <c r="AI479" t="str">
        <f>LOOKUP(AH479,Lookup!M:M,Lookup!N:N)</f>
        <v>High</v>
      </c>
      <c r="AJ479">
        <v>80</v>
      </c>
      <c r="AK479">
        <v>1</v>
      </c>
      <c r="AL479" t="str">
        <f>_xlfn.XLOOKUP(AK479,Lookup!O:O,Lookup!P:P)</f>
        <v>Basic</v>
      </c>
      <c r="AM479">
        <v>32</v>
      </c>
      <c r="AN479" t="str" cm="1">
        <f t="array" ref="AN479">_xlfn.IFS(
AM479&lt;=5,"0-5",
AM479&lt;=10,"6-10",
AM479&lt;=20,"11-20",
TRUE,"20+")</f>
        <v>20+</v>
      </c>
      <c r="AO479">
        <v>2</v>
      </c>
      <c r="AP479">
        <v>3</v>
      </c>
      <c r="AQ479" t="str">
        <f>_xlfn.XLOOKUP(AP479,Lookup!Q:Q,Lookup!R:R)</f>
        <v>Better</v>
      </c>
      <c r="AR479">
        <v>32</v>
      </c>
      <c r="AS479" t="str" cm="1">
        <f t="array" ref="AS479">_xlfn.IFS(
AR479 &lt;=1,"New Employee",
AR479 &lt;=3, "Early Career",
AR479 &lt;=7, "Experienced",
TRUE, "Veteran")</f>
        <v>Veteran</v>
      </c>
      <c r="AT479">
        <v>5</v>
      </c>
      <c r="AU479">
        <v>10</v>
      </c>
      <c r="AV479" t="str" cm="1">
        <f t="array" ref="AV479">_xlfn.IFS(
AU479=0,"Recently Promoted",
AU479&lt;=3, "Normal",
TRUE, "Long Time No Promotion")</f>
        <v>Long Time No Promotion</v>
      </c>
      <c r="AW479">
        <v>7</v>
      </c>
      <c r="AX479">
        <f>IF(COUNTIF(L479:$L$1471,L479)&gt;1,1,0)</f>
        <v>0</v>
      </c>
      <c r="BA479">
        <f t="shared" si="61"/>
        <v>0</v>
      </c>
      <c r="BC479">
        <f t="shared" si="62"/>
        <v>0</v>
      </c>
      <c r="BE479">
        <f t="shared" si="56"/>
        <v>0</v>
      </c>
      <c r="BG479">
        <f t="shared" si="57"/>
        <v>0</v>
      </c>
      <c r="BI479">
        <f t="shared" si="58"/>
        <v>0</v>
      </c>
      <c r="BR479" t="str" cm="1">
        <f t="array" ref="BR479">_xlfn.IFS(
A479&lt;=25,"18-25",
A479&lt;=35,"26-35",
A479&lt;=45,"36-45",
A479&lt;=59,"46-59",
TRUE,"60+")</f>
        <v>46-59</v>
      </c>
      <c r="BX479" t="b">
        <f t="shared" si="59"/>
        <v>1</v>
      </c>
      <c r="BY479" t="b">
        <f t="shared" si="60"/>
        <v>1</v>
      </c>
      <c r="BZ479" t="b">
        <f t="shared" si="63"/>
        <v>1</v>
      </c>
      <c r="CA479">
        <f>IF(tblemployee[[#This Row],[Attrition]]="Yes",1,0)</f>
        <v>0</v>
      </c>
      <c r="CB479">
        <f>IF(tblemployee[[#This Row],[OverTime]]="Yes",1,0)</f>
        <v>0</v>
      </c>
    </row>
    <row r="480" spans="1:80" hidden="1">
      <c r="A480">
        <v>25</v>
      </c>
      <c r="B480" t="s">
        <v>43</v>
      </c>
      <c r="C480" t="s">
        <v>36</v>
      </c>
      <c r="D480">
        <v>622</v>
      </c>
      <c r="E480" t="s">
        <v>37</v>
      </c>
      <c r="F480">
        <v>13</v>
      </c>
      <c r="G480" t="str" cm="1">
        <f t="array" ref="G480">_xlfn.IFS(
F480 &lt;= 10, "Near",
F480 &lt;= 20, "Far",
TRUE, "Very Far")</f>
        <v>Far</v>
      </c>
      <c r="H480">
        <v>1</v>
      </c>
      <c r="I480" t="str">
        <f>_xlfn.XLOOKUP(H480,Lookup!C:C,Lookup!D:D)</f>
        <v>Below College</v>
      </c>
      <c r="J480" t="s">
        <v>51</v>
      </c>
      <c r="K480">
        <v>1</v>
      </c>
      <c r="L480">
        <v>645</v>
      </c>
      <c r="M480">
        <v>2</v>
      </c>
      <c r="N480" t="str">
        <f>_xlfn.XLOOKUP(M480,Lookup!E:E,Lookup!F:F)</f>
        <v>Medium</v>
      </c>
      <c r="O480" t="s">
        <v>46</v>
      </c>
      <c r="P480">
        <v>40</v>
      </c>
      <c r="Q480">
        <v>3</v>
      </c>
      <c r="R480" t="str">
        <f>_xlfn.XLOOKUP(Q480,Lookup!G:G,Lookup!H:H)</f>
        <v>High</v>
      </c>
      <c r="S480">
        <v>1</v>
      </c>
      <c r="T480" s="7" t="str">
        <f>_xlfn.XLOOKUP(S480,Lookup!A:A,Lookup!B:B)</f>
        <v>Entry Level</v>
      </c>
      <c r="U480" t="s">
        <v>57</v>
      </c>
      <c r="V480">
        <v>3</v>
      </c>
      <c r="W480" t="str">
        <f>_xlfn.XLOOKUP(V480,Lookup!I:I,Lookup!J:J)</f>
        <v>High</v>
      </c>
      <c r="X480" t="s">
        <v>48</v>
      </c>
      <c r="Y480">
        <v>2096</v>
      </c>
      <c r="Z480" t="str" cm="1">
        <f t="array" ref="Z480">_xlfn.IFS(Y480&lt;3000,"Low",Y480&lt;7000,"Medium",TRUE,"High")</f>
        <v>Low</v>
      </c>
      <c r="AA480">
        <v>26376</v>
      </c>
      <c r="AB480">
        <v>1</v>
      </c>
      <c r="AC480" t="s">
        <v>42</v>
      </c>
      <c r="AD480" t="s">
        <v>43</v>
      </c>
      <c r="AE480">
        <v>11</v>
      </c>
      <c r="AF480">
        <v>3</v>
      </c>
      <c r="AG480" t="str">
        <f>_xlfn.XLOOKUP(AF480,Lookup!K:K,Lookup!L:L)</f>
        <v>Meet Expect</v>
      </c>
      <c r="AH480">
        <v>3</v>
      </c>
      <c r="AI480" t="str">
        <f>LOOKUP(AH480,Lookup!M:M,Lookup!N:N)</f>
        <v>High</v>
      </c>
      <c r="AJ480">
        <v>80</v>
      </c>
      <c r="AK480">
        <v>0</v>
      </c>
      <c r="AL480" t="str">
        <f>_xlfn.XLOOKUP(AK480,Lookup!O:O,Lookup!P:P)</f>
        <v>None</v>
      </c>
      <c r="AM480">
        <v>7</v>
      </c>
      <c r="AN480" t="str" cm="1">
        <f t="array" ref="AN480">_xlfn.IFS(
AM480&lt;=5,"0-5",
AM480&lt;=10,"6-10",
AM480&lt;=20,"11-20",
TRUE,"20+")</f>
        <v>6-10</v>
      </c>
      <c r="AO480">
        <v>1</v>
      </c>
      <c r="AP480">
        <v>3</v>
      </c>
      <c r="AQ480" t="str">
        <f>_xlfn.XLOOKUP(AP480,Lookup!Q:Q,Lookup!R:R)</f>
        <v>Better</v>
      </c>
      <c r="AR480">
        <v>7</v>
      </c>
      <c r="AS480" t="str" cm="1">
        <f t="array" ref="AS480">_xlfn.IFS(
AR480 &lt;=1,"New Employee",
AR480 &lt;=3, "Early Career",
AR480 &lt;=7, "Experienced",
TRUE, "Veteran")</f>
        <v>Experienced</v>
      </c>
      <c r="AT480">
        <v>4</v>
      </c>
      <c r="AU480">
        <v>0</v>
      </c>
      <c r="AV480" t="str" cm="1">
        <f t="array" ref="AV480">_xlfn.IFS(
AU480=0,"Recently Promoted",
AU480&lt;=3, "Normal",
TRUE, "Long Time No Promotion")</f>
        <v>Recently Promoted</v>
      </c>
      <c r="AW480">
        <v>6</v>
      </c>
      <c r="AX480">
        <f>IF(COUNTIF(L480:$L$1471,L480)&gt;1,1,0)</f>
        <v>0</v>
      </c>
      <c r="BA480">
        <f t="shared" si="61"/>
        <v>0</v>
      </c>
      <c r="BC480">
        <f t="shared" si="62"/>
        <v>0</v>
      </c>
      <c r="BE480">
        <f t="shared" si="56"/>
        <v>0</v>
      </c>
      <c r="BG480">
        <f t="shared" si="57"/>
        <v>0</v>
      </c>
      <c r="BI480">
        <f t="shared" si="58"/>
        <v>0</v>
      </c>
      <c r="BR480" t="str" cm="1">
        <f t="array" ref="BR480">_xlfn.IFS(
A480&lt;=25,"18-25",
A480&lt;=35,"26-35",
A480&lt;=45,"36-45",
A480&lt;=59,"46-59",
TRUE,"60+")</f>
        <v>18-25</v>
      </c>
      <c r="BX480" t="b">
        <f t="shared" si="59"/>
        <v>1</v>
      </c>
      <c r="BY480" t="b">
        <f t="shared" si="60"/>
        <v>1</v>
      </c>
      <c r="BZ480" t="b">
        <f t="shared" si="63"/>
        <v>1</v>
      </c>
      <c r="CA480">
        <f>IF(tblemployee[[#This Row],[Attrition]]="Yes",1,0)</f>
        <v>0</v>
      </c>
      <c r="CB480">
        <f>IF(tblemployee[[#This Row],[OverTime]]="Yes",1,0)</f>
        <v>0</v>
      </c>
    </row>
    <row r="481" spans="1:80" hidden="1">
      <c r="A481">
        <v>24</v>
      </c>
      <c r="B481" t="s">
        <v>35</v>
      </c>
      <c r="C481" t="s">
        <v>44</v>
      </c>
      <c r="D481">
        <v>1287</v>
      </c>
      <c r="E481" t="s">
        <v>45</v>
      </c>
      <c r="F481">
        <v>7</v>
      </c>
      <c r="G481" t="str" cm="1">
        <f t="array" ref="G481">_xlfn.IFS(
F481 &lt;= 10, "Near",
F481 &lt;= 20, "Far",
TRUE, "Very Far")</f>
        <v>Near</v>
      </c>
      <c r="H481">
        <v>3</v>
      </c>
      <c r="I481" t="str">
        <f>_xlfn.XLOOKUP(H481,Lookup!C:C,Lookup!D:D)</f>
        <v>Bachelor</v>
      </c>
      <c r="J481" t="s">
        <v>38</v>
      </c>
      <c r="K481">
        <v>1</v>
      </c>
      <c r="L481">
        <v>647</v>
      </c>
      <c r="M481">
        <v>1</v>
      </c>
      <c r="N481" t="str">
        <f>_xlfn.XLOOKUP(M481,Lookup!E:E,Lookup!F:F)</f>
        <v>Low</v>
      </c>
      <c r="O481" t="s">
        <v>39</v>
      </c>
      <c r="P481">
        <v>55</v>
      </c>
      <c r="Q481">
        <v>3</v>
      </c>
      <c r="R481" t="str">
        <f>_xlfn.XLOOKUP(Q481,Lookup!G:G,Lookup!H:H)</f>
        <v>High</v>
      </c>
      <c r="S481">
        <v>1</v>
      </c>
      <c r="T481" s="7" t="str">
        <f>_xlfn.XLOOKUP(S481,Lookup!A:A,Lookup!B:B)</f>
        <v>Entry Level</v>
      </c>
      <c r="U481" t="s">
        <v>50</v>
      </c>
      <c r="V481">
        <v>3</v>
      </c>
      <c r="W481" t="str">
        <f>_xlfn.XLOOKUP(V481,Lookup!I:I,Lookup!J:J)</f>
        <v>High</v>
      </c>
      <c r="X481" t="s">
        <v>48</v>
      </c>
      <c r="Y481">
        <v>2886</v>
      </c>
      <c r="Z481" t="str" cm="1">
        <f t="array" ref="Z481">_xlfn.IFS(Y481&lt;3000,"Low",Y481&lt;7000,"Medium",TRUE,"High")</f>
        <v>Low</v>
      </c>
      <c r="AA481">
        <v>14168</v>
      </c>
      <c r="AB481">
        <v>1</v>
      </c>
      <c r="AC481" t="s">
        <v>42</v>
      </c>
      <c r="AD481" t="s">
        <v>35</v>
      </c>
      <c r="AE481">
        <v>16</v>
      </c>
      <c r="AF481">
        <v>3</v>
      </c>
      <c r="AG481" t="str">
        <f>_xlfn.XLOOKUP(AF481,Lookup!K:K,Lookup!L:L)</f>
        <v>Meet Expect</v>
      </c>
      <c r="AH481">
        <v>4</v>
      </c>
      <c r="AI481" t="str">
        <f>LOOKUP(AH481,Lookup!M:M,Lookup!N:N)</f>
        <v>Very High</v>
      </c>
      <c r="AJ481">
        <v>80</v>
      </c>
      <c r="AK481">
        <v>1</v>
      </c>
      <c r="AL481" t="str">
        <f>_xlfn.XLOOKUP(AK481,Lookup!O:O,Lookup!P:P)</f>
        <v>Basic</v>
      </c>
      <c r="AM481">
        <v>6</v>
      </c>
      <c r="AN481" t="str" cm="1">
        <f t="array" ref="AN481">_xlfn.IFS(
AM481&lt;=5,"0-5",
AM481&lt;=10,"6-10",
AM481&lt;=20,"11-20",
TRUE,"20+")</f>
        <v>6-10</v>
      </c>
      <c r="AO481">
        <v>4</v>
      </c>
      <c r="AP481">
        <v>3</v>
      </c>
      <c r="AQ481" t="str">
        <f>_xlfn.XLOOKUP(AP481,Lookup!Q:Q,Lookup!R:R)</f>
        <v>Better</v>
      </c>
      <c r="AR481">
        <v>6</v>
      </c>
      <c r="AS481" t="str" cm="1">
        <f t="array" ref="AS481">_xlfn.IFS(
AR481 &lt;=1,"New Employee",
AR481 &lt;=3, "Early Career",
AR481 &lt;=7, "Experienced",
TRUE, "Veteran")</f>
        <v>Experienced</v>
      </c>
      <c r="AT481">
        <v>3</v>
      </c>
      <c r="AU481">
        <v>1</v>
      </c>
      <c r="AV481" t="str" cm="1">
        <f t="array" ref="AV481">_xlfn.IFS(
AU481=0,"Recently Promoted",
AU481&lt;=3, "Normal",
TRUE, "Long Time No Promotion")</f>
        <v>Normal</v>
      </c>
      <c r="AW481">
        <v>2</v>
      </c>
      <c r="AX481">
        <f>IF(COUNTIF(L481:$L$1471,L481)&gt;1,1,0)</f>
        <v>0</v>
      </c>
      <c r="BA481">
        <f t="shared" si="61"/>
        <v>0</v>
      </c>
      <c r="BC481">
        <f t="shared" si="62"/>
        <v>0</v>
      </c>
      <c r="BE481">
        <f t="shared" si="56"/>
        <v>0</v>
      </c>
      <c r="BG481">
        <f t="shared" si="57"/>
        <v>0</v>
      </c>
      <c r="BI481">
        <f t="shared" si="58"/>
        <v>0</v>
      </c>
      <c r="BR481" t="str" cm="1">
        <f t="array" ref="BR481">_xlfn.IFS(
A481&lt;=25,"18-25",
A481&lt;=35,"26-35",
A481&lt;=45,"36-45",
A481&lt;=59,"46-59",
TRUE,"60+")</f>
        <v>18-25</v>
      </c>
      <c r="BX481" t="b">
        <f t="shared" si="59"/>
        <v>1</v>
      </c>
      <c r="BY481" t="b">
        <f t="shared" si="60"/>
        <v>1</v>
      </c>
      <c r="BZ481" t="b">
        <f t="shared" si="63"/>
        <v>1</v>
      </c>
      <c r="CA481">
        <f>IF(tblemployee[[#This Row],[Attrition]]="Yes",1,0)</f>
        <v>1</v>
      </c>
      <c r="CB481">
        <f>IF(tblemployee[[#This Row],[OverTime]]="Yes",1,0)</f>
        <v>1</v>
      </c>
    </row>
    <row r="482" spans="1:80" hidden="1">
      <c r="A482">
        <v>30</v>
      </c>
      <c r="B482" t="s">
        <v>35</v>
      </c>
      <c r="C482" t="s">
        <v>44</v>
      </c>
      <c r="D482">
        <v>448</v>
      </c>
      <c r="E482" t="s">
        <v>37</v>
      </c>
      <c r="F482">
        <v>12</v>
      </c>
      <c r="G482" t="str" cm="1">
        <f t="array" ref="G482">_xlfn.IFS(
F482 &lt;= 10, "Near",
F482 &lt;= 20, "Far",
TRUE, "Very Far")</f>
        <v>Far</v>
      </c>
      <c r="H482">
        <v>4</v>
      </c>
      <c r="I482" t="str">
        <f>_xlfn.XLOOKUP(H482,Lookup!C:C,Lookup!D:D)</f>
        <v>Master</v>
      </c>
      <c r="J482" t="s">
        <v>38</v>
      </c>
      <c r="K482">
        <v>1</v>
      </c>
      <c r="L482">
        <v>648</v>
      </c>
      <c r="M482">
        <v>2</v>
      </c>
      <c r="N482" t="str">
        <f>_xlfn.XLOOKUP(M482,Lookup!E:E,Lookup!F:F)</f>
        <v>Medium</v>
      </c>
      <c r="O482" t="s">
        <v>46</v>
      </c>
      <c r="P482">
        <v>74</v>
      </c>
      <c r="Q482">
        <v>2</v>
      </c>
      <c r="R482" t="str">
        <f>_xlfn.XLOOKUP(Q482,Lookup!G:G,Lookup!H:H)</f>
        <v>Medium</v>
      </c>
      <c r="S482">
        <v>1</v>
      </c>
      <c r="T482" s="7" t="str">
        <f>_xlfn.XLOOKUP(S482,Lookup!A:A,Lookup!B:B)</f>
        <v>Entry Level</v>
      </c>
      <c r="U482" t="s">
        <v>57</v>
      </c>
      <c r="V482">
        <v>1</v>
      </c>
      <c r="W482" t="str">
        <f>_xlfn.XLOOKUP(V482,Lookup!I:I,Lookup!J:J)</f>
        <v>Low</v>
      </c>
      <c r="X482" t="s">
        <v>48</v>
      </c>
      <c r="Y482">
        <v>2033</v>
      </c>
      <c r="Z482" t="str" cm="1">
        <f t="array" ref="Z482">_xlfn.IFS(Y482&lt;3000,"Low",Y482&lt;7000,"Medium",TRUE,"High")</f>
        <v>Low</v>
      </c>
      <c r="AA482">
        <v>14470</v>
      </c>
      <c r="AB482">
        <v>1</v>
      </c>
      <c r="AC482" t="s">
        <v>42</v>
      </c>
      <c r="AD482" t="s">
        <v>43</v>
      </c>
      <c r="AE482">
        <v>18</v>
      </c>
      <c r="AF482">
        <v>3</v>
      </c>
      <c r="AG482" t="str">
        <f>_xlfn.XLOOKUP(AF482,Lookup!K:K,Lookup!L:L)</f>
        <v>Meet Expect</v>
      </c>
      <c r="AH482">
        <v>3</v>
      </c>
      <c r="AI482" t="str">
        <f>LOOKUP(AH482,Lookup!M:M,Lookup!N:N)</f>
        <v>High</v>
      </c>
      <c r="AJ482">
        <v>80</v>
      </c>
      <c r="AK482">
        <v>1</v>
      </c>
      <c r="AL482" t="str">
        <f>_xlfn.XLOOKUP(AK482,Lookup!O:O,Lookup!P:P)</f>
        <v>Basic</v>
      </c>
      <c r="AM482">
        <v>1</v>
      </c>
      <c r="AN482" t="str" cm="1">
        <f t="array" ref="AN482">_xlfn.IFS(
AM482&lt;=5,"0-5",
AM482&lt;=10,"6-10",
AM482&lt;=20,"11-20",
TRUE,"20+")</f>
        <v>0-5</v>
      </c>
      <c r="AO482">
        <v>2</v>
      </c>
      <c r="AP482">
        <v>4</v>
      </c>
      <c r="AQ482" t="str">
        <f>_xlfn.XLOOKUP(AP482,Lookup!Q:Q,Lookup!R:R)</f>
        <v>Best</v>
      </c>
      <c r="AR482">
        <v>1</v>
      </c>
      <c r="AS482" t="str" cm="1">
        <f t="array" ref="AS482">_xlfn.IFS(
AR482 &lt;=1,"New Employee",
AR482 &lt;=3, "Early Career",
AR482 &lt;=7, "Experienced",
TRUE, "Veteran")</f>
        <v>New Employee</v>
      </c>
      <c r="AT482">
        <v>0</v>
      </c>
      <c r="AU482">
        <v>0</v>
      </c>
      <c r="AV482" t="str" cm="1">
        <f t="array" ref="AV482">_xlfn.IFS(
AU482=0,"Recently Promoted",
AU482&lt;=3, "Normal",
TRUE, "Long Time No Promotion")</f>
        <v>Recently Promoted</v>
      </c>
      <c r="AW482">
        <v>0</v>
      </c>
      <c r="AX482">
        <f>IF(COUNTIF(L482:$L$1471,L482)&gt;1,1,0)</f>
        <v>0</v>
      </c>
      <c r="BA482">
        <f t="shared" si="61"/>
        <v>0</v>
      </c>
      <c r="BC482">
        <f t="shared" si="62"/>
        <v>0</v>
      </c>
      <c r="BE482">
        <f t="shared" si="56"/>
        <v>0</v>
      </c>
      <c r="BG482">
        <f t="shared" si="57"/>
        <v>0</v>
      </c>
      <c r="BI482">
        <f t="shared" si="58"/>
        <v>0</v>
      </c>
      <c r="BR482" t="str" cm="1">
        <f t="array" ref="BR482">_xlfn.IFS(
A482&lt;=25,"18-25",
A482&lt;=35,"26-35",
A482&lt;=45,"36-45",
A482&lt;=59,"46-59",
TRUE,"60+")</f>
        <v>26-35</v>
      </c>
      <c r="BX482" t="b">
        <f t="shared" si="59"/>
        <v>1</v>
      </c>
      <c r="BY482" t="b">
        <f t="shared" si="60"/>
        <v>1</v>
      </c>
      <c r="BZ482" t="b">
        <f t="shared" si="63"/>
        <v>1</v>
      </c>
      <c r="CA482">
        <f>IF(tblemployee[[#This Row],[Attrition]]="Yes",1,0)</f>
        <v>1</v>
      </c>
      <c r="CB482">
        <f>IF(tblemployee[[#This Row],[OverTime]]="Yes",1,0)</f>
        <v>0</v>
      </c>
    </row>
    <row r="483" spans="1:80" hidden="1">
      <c r="A483">
        <v>34</v>
      </c>
      <c r="B483" t="s">
        <v>43</v>
      </c>
      <c r="C483" t="s">
        <v>36</v>
      </c>
      <c r="D483">
        <v>254</v>
      </c>
      <c r="E483" t="s">
        <v>45</v>
      </c>
      <c r="F483">
        <v>1</v>
      </c>
      <c r="G483" t="str" cm="1">
        <f t="array" ref="G483">_xlfn.IFS(
F483 &lt;= 10, "Near",
F483 &lt;= 20, "Far",
TRUE, "Very Far")</f>
        <v>Near</v>
      </c>
      <c r="H483">
        <v>2</v>
      </c>
      <c r="I483" t="str">
        <f>_xlfn.XLOOKUP(H483,Lookup!C:C,Lookup!D:D)</f>
        <v>College</v>
      </c>
      <c r="J483" t="s">
        <v>38</v>
      </c>
      <c r="K483">
        <v>1</v>
      </c>
      <c r="L483">
        <v>649</v>
      </c>
      <c r="M483">
        <v>2</v>
      </c>
      <c r="N483" t="str">
        <f>_xlfn.XLOOKUP(M483,Lookup!E:E,Lookup!F:F)</f>
        <v>Medium</v>
      </c>
      <c r="O483" t="s">
        <v>46</v>
      </c>
      <c r="P483">
        <v>83</v>
      </c>
      <c r="Q483">
        <v>2</v>
      </c>
      <c r="R483" t="str">
        <f>_xlfn.XLOOKUP(Q483,Lookup!G:G,Lookup!H:H)</f>
        <v>Medium</v>
      </c>
      <c r="S483">
        <v>1</v>
      </c>
      <c r="T483" s="7" t="str">
        <f>_xlfn.XLOOKUP(S483,Lookup!A:A,Lookup!B:B)</f>
        <v>Entry Level</v>
      </c>
      <c r="U483" t="s">
        <v>47</v>
      </c>
      <c r="V483">
        <v>4</v>
      </c>
      <c r="W483" t="str">
        <f>_xlfn.XLOOKUP(V483,Lookup!I:I,Lookup!J:J)</f>
        <v>Very High</v>
      </c>
      <c r="X483" t="s">
        <v>48</v>
      </c>
      <c r="Y483">
        <v>3622</v>
      </c>
      <c r="Z483" t="str" cm="1">
        <f t="array" ref="Z483">_xlfn.IFS(Y483&lt;3000,"Low",Y483&lt;7000,"Medium",TRUE,"High")</f>
        <v>Medium</v>
      </c>
      <c r="AA483">
        <v>22794</v>
      </c>
      <c r="AB483">
        <v>1</v>
      </c>
      <c r="AC483" t="s">
        <v>42</v>
      </c>
      <c r="AD483" t="s">
        <v>35</v>
      </c>
      <c r="AE483">
        <v>13</v>
      </c>
      <c r="AF483">
        <v>3</v>
      </c>
      <c r="AG483" t="str">
        <f>_xlfn.XLOOKUP(AF483,Lookup!K:K,Lookup!L:L)</f>
        <v>Meet Expect</v>
      </c>
      <c r="AH483">
        <v>4</v>
      </c>
      <c r="AI483" t="str">
        <f>LOOKUP(AH483,Lookup!M:M,Lookup!N:N)</f>
        <v>Very High</v>
      </c>
      <c r="AJ483">
        <v>80</v>
      </c>
      <c r="AK483">
        <v>1</v>
      </c>
      <c r="AL483" t="str">
        <f>_xlfn.XLOOKUP(AK483,Lookup!O:O,Lookup!P:P)</f>
        <v>Basic</v>
      </c>
      <c r="AM483">
        <v>6</v>
      </c>
      <c r="AN483" t="str" cm="1">
        <f t="array" ref="AN483">_xlfn.IFS(
AM483&lt;=5,"0-5",
AM483&lt;=10,"6-10",
AM483&lt;=20,"11-20",
TRUE,"20+")</f>
        <v>6-10</v>
      </c>
      <c r="AO483">
        <v>3</v>
      </c>
      <c r="AP483">
        <v>3</v>
      </c>
      <c r="AQ483" t="str">
        <f>_xlfn.XLOOKUP(AP483,Lookup!Q:Q,Lookup!R:R)</f>
        <v>Better</v>
      </c>
      <c r="AR483">
        <v>6</v>
      </c>
      <c r="AS483" t="str" cm="1">
        <f t="array" ref="AS483">_xlfn.IFS(
AR483 &lt;=1,"New Employee",
AR483 &lt;=3, "Early Career",
AR483 &lt;=7, "Experienced",
TRUE, "Veteran")</f>
        <v>Experienced</v>
      </c>
      <c r="AT483">
        <v>5</v>
      </c>
      <c r="AU483">
        <v>1</v>
      </c>
      <c r="AV483" t="str" cm="1">
        <f t="array" ref="AV483">_xlfn.IFS(
AU483=0,"Recently Promoted",
AU483&lt;=3, "Normal",
TRUE, "Long Time No Promotion")</f>
        <v>Normal</v>
      </c>
      <c r="AW483">
        <v>3</v>
      </c>
      <c r="AX483">
        <f>IF(COUNTIF(L483:$L$1471,L483)&gt;1,1,0)</f>
        <v>0</v>
      </c>
      <c r="BA483">
        <f t="shared" si="61"/>
        <v>0</v>
      </c>
      <c r="BC483">
        <f t="shared" si="62"/>
        <v>0</v>
      </c>
      <c r="BE483">
        <f t="shared" si="56"/>
        <v>0</v>
      </c>
      <c r="BG483">
        <f t="shared" si="57"/>
        <v>0</v>
      </c>
      <c r="BI483">
        <f t="shared" si="58"/>
        <v>0</v>
      </c>
      <c r="BR483" t="str" cm="1">
        <f t="array" ref="BR483">_xlfn.IFS(
A483&lt;=25,"18-25",
A483&lt;=35,"26-35",
A483&lt;=45,"36-45",
A483&lt;=59,"46-59",
TRUE,"60+")</f>
        <v>26-35</v>
      </c>
      <c r="BX483" t="b">
        <f t="shared" si="59"/>
        <v>1</v>
      </c>
      <c r="BY483" t="b">
        <f t="shared" si="60"/>
        <v>1</v>
      </c>
      <c r="BZ483" t="b">
        <f t="shared" si="63"/>
        <v>1</v>
      </c>
      <c r="CA483">
        <f>IF(tblemployee[[#This Row],[Attrition]]="Yes",1,0)</f>
        <v>0</v>
      </c>
      <c r="CB483">
        <f>IF(tblemployee[[#This Row],[OverTime]]="Yes",1,0)</f>
        <v>1</v>
      </c>
    </row>
    <row r="484" spans="1:80" hidden="1">
      <c r="A484">
        <v>31</v>
      </c>
      <c r="B484" t="s">
        <v>35</v>
      </c>
      <c r="C484" t="s">
        <v>36</v>
      </c>
      <c r="D484">
        <v>1365</v>
      </c>
      <c r="E484" t="s">
        <v>37</v>
      </c>
      <c r="F484">
        <v>13</v>
      </c>
      <c r="G484" t="str" cm="1">
        <f t="array" ref="G484">_xlfn.IFS(
F484 &lt;= 10, "Near",
F484 &lt;= 20, "Far",
TRUE, "Very Far")</f>
        <v>Far</v>
      </c>
      <c r="H484">
        <v>4</v>
      </c>
      <c r="I484" t="str">
        <f>_xlfn.XLOOKUP(H484,Lookup!C:C,Lookup!D:D)</f>
        <v>Master</v>
      </c>
      <c r="J484" t="s">
        <v>51</v>
      </c>
      <c r="K484">
        <v>1</v>
      </c>
      <c r="L484">
        <v>650</v>
      </c>
      <c r="M484">
        <v>2</v>
      </c>
      <c r="N484" t="str">
        <f>_xlfn.XLOOKUP(M484,Lookup!E:E,Lookup!F:F)</f>
        <v>Medium</v>
      </c>
      <c r="O484" t="s">
        <v>46</v>
      </c>
      <c r="P484">
        <v>46</v>
      </c>
      <c r="Q484">
        <v>3</v>
      </c>
      <c r="R484" t="str">
        <f>_xlfn.XLOOKUP(Q484,Lookup!G:G,Lookup!H:H)</f>
        <v>High</v>
      </c>
      <c r="S484">
        <v>2</v>
      </c>
      <c r="T484" s="7" t="str">
        <f>_xlfn.XLOOKUP(S484,Lookup!A:A,Lookup!B:B)</f>
        <v>Junior</v>
      </c>
      <c r="U484" t="s">
        <v>40</v>
      </c>
      <c r="V484">
        <v>1</v>
      </c>
      <c r="W484" t="str">
        <f>_xlfn.XLOOKUP(V484,Lookup!I:I,Lookup!J:J)</f>
        <v>Low</v>
      </c>
      <c r="X484" t="s">
        <v>52</v>
      </c>
      <c r="Y484">
        <v>4233</v>
      </c>
      <c r="Z484" t="str" cm="1">
        <f t="array" ref="Z484">_xlfn.IFS(Y484&lt;3000,"Low",Y484&lt;7000,"Medium",TRUE,"High")</f>
        <v>Medium</v>
      </c>
      <c r="AA484">
        <v>11512</v>
      </c>
      <c r="AB484">
        <v>2</v>
      </c>
      <c r="AC484" t="s">
        <v>42</v>
      </c>
      <c r="AD484" t="s">
        <v>43</v>
      </c>
      <c r="AE484">
        <v>17</v>
      </c>
      <c r="AF484">
        <v>3</v>
      </c>
      <c r="AG484" t="str">
        <f>_xlfn.XLOOKUP(AF484,Lookup!K:K,Lookup!L:L)</f>
        <v>Meet Expect</v>
      </c>
      <c r="AH484">
        <v>3</v>
      </c>
      <c r="AI484" t="str">
        <f>LOOKUP(AH484,Lookup!M:M,Lookup!N:N)</f>
        <v>High</v>
      </c>
      <c r="AJ484">
        <v>80</v>
      </c>
      <c r="AK484">
        <v>0</v>
      </c>
      <c r="AL484" t="str">
        <f>_xlfn.XLOOKUP(AK484,Lookup!O:O,Lookup!P:P)</f>
        <v>None</v>
      </c>
      <c r="AM484">
        <v>9</v>
      </c>
      <c r="AN484" t="str" cm="1">
        <f t="array" ref="AN484">_xlfn.IFS(
AM484&lt;=5,"0-5",
AM484&lt;=10,"6-10",
AM484&lt;=20,"11-20",
TRUE,"20+")</f>
        <v>6-10</v>
      </c>
      <c r="AO484">
        <v>2</v>
      </c>
      <c r="AP484">
        <v>1</v>
      </c>
      <c r="AQ484" t="str">
        <f>_xlfn.XLOOKUP(AP484,Lookup!Q:Q,Lookup!R:R)</f>
        <v>Bad</v>
      </c>
      <c r="AR484">
        <v>3</v>
      </c>
      <c r="AS484" t="str" cm="1">
        <f t="array" ref="AS484">_xlfn.IFS(
AR484 &lt;=1,"New Employee",
AR484 &lt;=3, "Early Career",
AR484 &lt;=7, "Experienced",
TRUE, "Veteran")</f>
        <v>Early Career</v>
      </c>
      <c r="AT484">
        <v>1</v>
      </c>
      <c r="AU484">
        <v>1</v>
      </c>
      <c r="AV484" t="str" cm="1">
        <f t="array" ref="AV484">_xlfn.IFS(
AU484=0,"Recently Promoted",
AU484&lt;=3, "Normal",
TRUE, "Long Time No Promotion")</f>
        <v>Normal</v>
      </c>
      <c r="AW484">
        <v>2</v>
      </c>
      <c r="AX484">
        <f>IF(COUNTIF(L484:$L$1471,L484)&gt;1,1,0)</f>
        <v>0</v>
      </c>
      <c r="BA484">
        <f t="shared" si="61"/>
        <v>0</v>
      </c>
      <c r="BC484">
        <f t="shared" si="62"/>
        <v>0</v>
      </c>
      <c r="BE484">
        <f t="shared" si="56"/>
        <v>0</v>
      </c>
      <c r="BG484">
        <f t="shared" si="57"/>
        <v>0</v>
      </c>
      <c r="BI484">
        <f t="shared" si="58"/>
        <v>0</v>
      </c>
      <c r="BR484" t="str" cm="1">
        <f t="array" ref="BR484">_xlfn.IFS(
A484&lt;=25,"18-25",
A484&lt;=35,"26-35",
A484&lt;=45,"36-45",
A484&lt;=59,"46-59",
TRUE,"60+")</f>
        <v>26-35</v>
      </c>
      <c r="BX484" t="b">
        <f t="shared" si="59"/>
        <v>1</v>
      </c>
      <c r="BY484" t="b">
        <f t="shared" si="60"/>
        <v>1</v>
      </c>
      <c r="BZ484" t="b">
        <f t="shared" si="63"/>
        <v>1</v>
      </c>
      <c r="CA484">
        <f>IF(tblemployee[[#This Row],[Attrition]]="Yes",1,0)</f>
        <v>1</v>
      </c>
      <c r="CB484">
        <f>IF(tblemployee[[#This Row],[OverTime]]="Yes",1,0)</f>
        <v>0</v>
      </c>
    </row>
    <row r="485" spans="1:80" hidden="1">
      <c r="A485">
        <v>35</v>
      </c>
      <c r="B485" t="s">
        <v>43</v>
      </c>
      <c r="C485" t="s">
        <v>36</v>
      </c>
      <c r="D485">
        <v>538</v>
      </c>
      <c r="E485" t="s">
        <v>45</v>
      </c>
      <c r="F485">
        <v>25</v>
      </c>
      <c r="G485" t="str" cm="1">
        <f t="array" ref="G485">_xlfn.IFS(
F485 &lt;= 10, "Near",
F485 &lt;= 20, "Far",
TRUE, "Very Far")</f>
        <v>Very Far</v>
      </c>
      <c r="H485">
        <v>2</v>
      </c>
      <c r="I485" t="str">
        <f>_xlfn.XLOOKUP(H485,Lookup!C:C,Lookup!D:D)</f>
        <v>College</v>
      </c>
      <c r="J485" t="s">
        <v>49</v>
      </c>
      <c r="K485">
        <v>1</v>
      </c>
      <c r="L485">
        <v>652</v>
      </c>
      <c r="M485">
        <v>1</v>
      </c>
      <c r="N485" t="str">
        <f>_xlfn.XLOOKUP(M485,Lookup!E:E,Lookup!F:F)</f>
        <v>Low</v>
      </c>
      <c r="O485" t="s">
        <v>46</v>
      </c>
      <c r="P485">
        <v>54</v>
      </c>
      <c r="Q485">
        <v>2</v>
      </c>
      <c r="R485" t="str">
        <f>_xlfn.XLOOKUP(Q485,Lookup!G:G,Lookup!H:H)</f>
        <v>Medium</v>
      </c>
      <c r="S485">
        <v>2</v>
      </c>
      <c r="T485" s="7" t="str">
        <f>_xlfn.XLOOKUP(S485,Lookup!A:A,Lookup!B:B)</f>
        <v>Junior</v>
      </c>
      <c r="U485" t="s">
        <v>50</v>
      </c>
      <c r="V485">
        <v>4</v>
      </c>
      <c r="W485" t="str">
        <f>_xlfn.XLOOKUP(V485,Lookup!I:I,Lookup!J:J)</f>
        <v>Very High</v>
      </c>
      <c r="X485" t="s">
        <v>41</v>
      </c>
      <c r="Y485">
        <v>3681</v>
      </c>
      <c r="Z485" t="str" cm="1">
        <f t="array" ref="Z485">_xlfn.IFS(Y485&lt;3000,"Low",Y485&lt;7000,"Medium",TRUE,"High")</f>
        <v>Medium</v>
      </c>
      <c r="AA485">
        <v>14004</v>
      </c>
      <c r="AB485">
        <v>4</v>
      </c>
      <c r="AC485" t="s">
        <v>42</v>
      </c>
      <c r="AD485" t="s">
        <v>43</v>
      </c>
      <c r="AE485">
        <v>14</v>
      </c>
      <c r="AF485">
        <v>3</v>
      </c>
      <c r="AG485" t="str">
        <f>_xlfn.XLOOKUP(AF485,Lookup!K:K,Lookup!L:L)</f>
        <v>Meet Expect</v>
      </c>
      <c r="AH485">
        <v>4</v>
      </c>
      <c r="AI485" t="str">
        <f>LOOKUP(AH485,Lookup!M:M,Lookup!N:N)</f>
        <v>Very High</v>
      </c>
      <c r="AJ485">
        <v>80</v>
      </c>
      <c r="AK485">
        <v>0</v>
      </c>
      <c r="AL485" t="str">
        <f>_xlfn.XLOOKUP(AK485,Lookup!O:O,Lookup!P:P)</f>
        <v>None</v>
      </c>
      <c r="AM485">
        <v>9</v>
      </c>
      <c r="AN485" t="str" cm="1">
        <f t="array" ref="AN485">_xlfn.IFS(
AM485&lt;=5,"0-5",
AM485&lt;=10,"6-10",
AM485&lt;=20,"11-20",
TRUE,"20+")</f>
        <v>6-10</v>
      </c>
      <c r="AO485">
        <v>3</v>
      </c>
      <c r="AP485">
        <v>3</v>
      </c>
      <c r="AQ485" t="str">
        <f>_xlfn.XLOOKUP(AP485,Lookup!Q:Q,Lookup!R:R)</f>
        <v>Better</v>
      </c>
      <c r="AR485">
        <v>3</v>
      </c>
      <c r="AS485" t="str" cm="1">
        <f t="array" ref="AS485">_xlfn.IFS(
AR485 &lt;=1,"New Employee",
AR485 &lt;=3, "Early Career",
AR485 &lt;=7, "Experienced",
TRUE, "Veteran")</f>
        <v>Early Career</v>
      </c>
      <c r="AT485">
        <v>2</v>
      </c>
      <c r="AU485">
        <v>0</v>
      </c>
      <c r="AV485" t="str" cm="1">
        <f t="array" ref="AV485">_xlfn.IFS(
AU485=0,"Recently Promoted",
AU485&lt;=3, "Normal",
TRUE, "Long Time No Promotion")</f>
        <v>Recently Promoted</v>
      </c>
      <c r="AW485">
        <v>2</v>
      </c>
      <c r="AX485">
        <f>IF(COUNTIF(L485:$L$1471,L485)&gt;1,1,0)</f>
        <v>0</v>
      </c>
      <c r="BA485">
        <f t="shared" si="61"/>
        <v>0</v>
      </c>
      <c r="BC485">
        <f t="shared" si="62"/>
        <v>0</v>
      </c>
      <c r="BE485">
        <f t="shared" si="56"/>
        <v>0</v>
      </c>
      <c r="BG485">
        <f t="shared" si="57"/>
        <v>0</v>
      </c>
      <c r="BI485">
        <f t="shared" si="58"/>
        <v>0</v>
      </c>
      <c r="BR485" t="str" cm="1">
        <f t="array" ref="BR485">_xlfn.IFS(
A485&lt;=25,"18-25",
A485&lt;=35,"26-35",
A485&lt;=45,"36-45",
A485&lt;=59,"46-59",
TRUE,"60+")</f>
        <v>26-35</v>
      </c>
      <c r="BX485" t="b">
        <f t="shared" si="59"/>
        <v>1</v>
      </c>
      <c r="BY485" t="b">
        <f t="shared" si="60"/>
        <v>1</v>
      </c>
      <c r="BZ485" t="b">
        <f t="shared" si="63"/>
        <v>1</v>
      </c>
      <c r="CA485">
        <f>IF(tblemployee[[#This Row],[Attrition]]="Yes",1,0)</f>
        <v>0</v>
      </c>
      <c r="CB485">
        <f>IF(tblemployee[[#This Row],[OverTime]]="Yes",1,0)</f>
        <v>0</v>
      </c>
    </row>
    <row r="486" spans="1:80" hidden="1">
      <c r="A486">
        <v>31</v>
      </c>
      <c r="B486" t="s">
        <v>43</v>
      </c>
      <c r="C486" t="s">
        <v>36</v>
      </c>
      <c r="D486">
        <v>525</v>
      </c>
      <c r="E486" t="s">
        <v>37</v>
      </c>
      <c r="F486">
        <v>6</v>
      </c>
      <c r="G486" t="str" cm="1">
        <f t="array" ref="G486">_xlfn.IFS(
F486 &lt;= 10, "Near",
F486 &lt;= 20, "Far",
TRUE, "Very Far")</f>
        <v>Near</v>
      </c>
      <c r="H486">
        <v>4</v>
      </c>
      <c r="I486" t="str">
        <f>_xlfn.XLOOKUP(H486,Lookup!C:C,Lookup!D:D)</f>
        <v>Master</v>
      </c>
      <c r="J486" t="s">
        <v>51</v>
      </c>
      <c r="K486">
        <v>1</v>
      </c>
      <c r="L486">
        <v>653</v>
      </c>
      <c r="M486">
        <v>1</v>
      </c>
      <c r="N486" t="str">
        <f>_xlfn.XLOOKUP(M486,Lookup!E:E,Lookup!F:F)</f>
        <v>Low</v>
      </c>
      <c r="O486" t="s">
        <v>46</v>
      </c>
      <c r="P486">
        <v>66</v>
      </c>
      <c r="Q486">
        <v>4</v>
      </c>
      <c r="R486" t="str">
        <f>_xlfn.XLOOKUP(Q486,Lookup!G:G,Lookup!H:H)</f>
        <v>Very High</v>
      </c>
      <c r="S486">
        <v>2</v>
      </c>
      <c r="T486" s="7" t="str">
        <f>_xlfn.XLOOKUP(S486,Lookup!A:A,Lookup!B:B)</f>
        <v>Junior</v>
      </c>
      <c r="U486" t="s">
        <v>40</v>
      </c>
      <c r="V486">
        <v>4</v>
      </c>
      <c r="W486" t="str">
        <f>_xlfn.XLOOKUP(V486,Lookup!I:I,Lookup!J:J)</f>
        <v>Very High</v>
      </c>
      <c r="X486" t="s">
        <v>52</v>
      </c>
      <c r="Y486">
        <v>5460</v>
      </c>
      <c r="Z486" t="str" cm="1">
        <f t="array" ref="Z486">_xlfn.IFS(Y486&lt;3000,"Low",Y486&lt;7000,"Medium",TRUE,"High")</f>
        <v>Medium</v>
      </c>
      <c r="AA486">
        <v>6219</v>
      </c>
      <c r="AB486">
        <v>4</v>
      </c>
      <c r="AC486" t="s">
        <v>42</v>
      </c>
      <c r="AD486" t="s">
        <v>43</v>
      </c>
      <c r="AE486">
        <v>22</v>
      </c>
      <c r="AF486">
        <v>4</v>
      </c>
      <c r="AG486" t="str">
        <f>_xlfn.XLOOKUP(AF486,Lookup!K:K,Lookup!L:L)</f>
        <v>Exceed Expect</v>
      </c>
      <c r="AH486">
        <v>4</v>
      </c>
      <c r="AI486" t="str">
        <f>LOOKUP(AH486,Lookup!M:M,Lookup!N:N)</f>
        <v>Very High</v>
      </c>
      <c r="AJ486">
        <v>80</v>
      </c>
      <c r="AK486">
        <v>2</v>
      </c>
      <c r="AL486" t="str">
        <f>_xlfn.XLOOKUP(AK486,Lookup!O:O,Lookup!P:P)</f>
        <v>Medium</v>
      </c>
      <c r="AM486">
        <v>13</v>
      </c>
      <c r="AN486" t="str" cm="1">
        <f t="array" ref="AN486">_xlfn.IFS(
AM486&lt;=5,"0-5",
AM486&lt;=10,"6-10",
AM486&lt;=20,"11-20",
TRUE,"20+")</f>
        <v>11-20</v>
      </c>
      <c r="AO486">
        <v>4</v>
      </c>
      <c r="AP486">
        <v>4</v>
      </c>
      <c r="AQ486" t="str">
        <f>_xlfn.XLOOKUP(AP486,Lookup!Q:Q,Lookup!R:R)</f>
        <v>Best</v>
      </c>
      <c r="AR486">
        <v>7</v>
      </c>
      <c r="AS486" t="str" cm="1">
        <f t="array" ref="AS486">_xlfn.IFS(
AR486 &lt;=1,"New Employee",
AR486 &lt;=3, "Early Career",
AR486 &lt;=7, "Experienced",
TRUE, "Veteran")</f>
        <v>Experienced</v>
      </c>
      <c r="AT486">
        <v>7</v>
      </c>
      <c r="AU486">
        <v>5</v>
      </c>
      <c r="AV486" t="str" cm="1">
        <f t="array" ref="AV486">_xlfn.IFS(
AU486=0,"Recently Promoted",
AU486&lt;=3, "Normal",
TRUE, "Long Time No Promotion")</f>
        <v>Long Time No Promotion</v>
      </c>
      <c r="AW486">
        <v>7</v>
      </c>
      <c r="AX486">
        <f>IF(COUNTIF(L486:$L$1471,L486)&gt;1,1,0)</f>
        <v>0</v>
      </c>
      <c r="BA486">
        <f t="shared" si="61"/>
        <v>0</v>
      </c>
      <c r="BC486">
        <f t="shared" si="62"/>
        <v>0</v>
      </c>
      <c r="BE486">
        <f t="shared" si="56"/>
        <v>0</v>
      </c>
      <c r="BG486">
        <f t="shared" si="57"/>
        <v>0</v>
      </c>
      <c r="BI486">
        <f t="shared" si="58"/>
        <v>0</v>
      </c>
      <c r="BR486" t="str" cm="1">
        <f t="array" ref="BR486">_xlfn.IFS(
A486&lt;=25,"18-25",
A486&lt;=35,"26-35",
A486&lt;=45,"36-45",
A486&lt;=59,"46-59",
TRUE,"60+")</f>
        <v>26-35</v>
      </c>
      <c r="BX486" t="b">
        <f t="shared" si="59"/>
        <v>1</v>
      </c>
      <c r="BY486" t="b">
        <f t="shared" si="60"/>
        <v>1</v>
      </c>
      <c r="BZ486" t="b">
        <f t="shared" si="63"/>
        <v>1</v>
      </c>
      <c r="CA486">
        <f>IF(tblemployee[[#This Row],[Attrition]]="Yes",1,0)</f>
        <v>0</v>
      </c>
      <c r="CB486">
        <f>IF(tblemployee[[#This Row],[OverTime]]="Yes",1,0)</f>
        <v>0</v>
      </c>
    </row>
    <row r="487" spans="1:80" hidden="1">
      <c r="A487">
        <v>27</v>
      </c>
      <c r="B487" t="s">
        <v>43</v>
      </c>
      <c r="C487" t="s">
        <v>36</v>
      </c>
      <c r="D487">
        <v>798</v>
      </c>
      <c r="E487" t="s">
        <v>45</v>
      </c>
      <c r="F487">
        <v>6</v>
      </c>
      <c r="G487" t="str" cm="1">
        <f t="array" ref="G487">_xlfn.IFS(
F487 &lt;= 10, "Near",
F487 &lt;= 20, "Far",
TRUE, "Very Far")</f>
        <v>Near</v>
      </c>
      <c r="H487">
        <v>4</v>
      </c>
      <c r="I487" t="str">
        <f>_xlfn.XLOOKUP(H487,Lookup!C:C,Lookup!D:D)</f>
        <v>Master</v>
      </c>
      <c r="J487" t="s">
        <v>51</v>
      </c>
      <c r="K487">
        <v>1</v>
      </c>
      <c r="L487">
        <v>655</v>
      </c>
      <c r="M487">
        <v>1</v>
      </c>
      <c r="N487" t="str">
        <f>_xlfn.XLOOKUP(M487,Lookup!E:E,Lookup!F:F)</f>
        <v>Low</v>
      </c>
      <c r="O487" t="s">
        <v>39</v>
      </c>
      <c r="P487">
        <v>66</v>
      </c>
      <c r="Q487">
        <v>2</v>
      </c>
      <c r="R487" t="str">
        <f>_xlfn.XLOOKUP(Q487,Lookup!G:G,Lookup!H:H)</f>
        <v>Medium</v>
      </c>
      <c r="S487">
        <v>1</v>
      </c>
      <c r="T487" s="7" t="str">
        <f>_xlfn.XLOOKUP(S487,Lookup!A:A,Lookup!B:B)</f>
        <v>Entry Level</v>
      </c>
      <c r="U487" t="s">
        <v>47</v>
      </c>
      <c r="V487">
        <v>3</v>
      </c>
      <c r="W487" t="str">
        <f>_xlfn.XLOOKUP(V487,Lookup!I:I,Lookup!J:J)</f>
        <v>High</v>
      </c>
      <c r="X487" t="s">
        <v>52</v>
      </c>
      <c r="Y487">
        <v>2187</v>
      </c>
      <c r="Z487" t="str" cm="1">
        <f t="array" ref="Z487">_xlfn.IFS(Y487&lt;3000,"Low",Y487&lt;7000,"Medium",TRUE,"High")</f>
        <v>Low</v>
      </c>
      <c r="AA487">
        <v>5013</v>
      </c>
      <c r="AB487">
        <v>0</v>
      </c>
      <c r="AC487" t="s">
        <v>42</v>
      </c>
      <c r="AD487" t="s">
        <v>43</v>
      </c>
      <c r="AE487">
        <v>12</v>
      </c>
      <c r="AF487">
        <v>3</v>
      </c>
      <c r="AG487" t="str">
        <f>_xlfn.XLOOKUP(AF487,Lookup!K:K,Lookup!L:L)</f>
        <v>Meet Expect</v>
      </c>
      <c r="AH487">
        <v>3</v>
      </c>
      <c r="AI487" t="str">
        <f>LOOKUP(AH487,Lookup!M:M,Lookup!N:N)</f>
        <v>High</v>
      </c>
      <c r="AJ487">
        <v>80</v>
      </c>
      <c r="AK487">
        <v>2</v>
      </c>
      <c r="AL487" t="str">
        <f>_xlfn.XLOOKUP(AK487,Lookup!O:O,Lookup!P:P)</f>
        <v>Medium</v>
      </c>
      <c r="AM487">
        <v>6</v>
      </c>
      <c r="AN487" t="str" cm="1">
        <f t="array" ref="AN487">_xlfn.IFS(
AM487&lt;=5,"0-5",
AM487&lt;=10,"6-10",
AM487&lt;=20,"11-20",
TRUE,"20+")</f>
        <v>6-10</v>
      </c>
      <c r="AO487">
        <v>5</v>
      </c>
      <c r="AP487">
        <v>2</v>
      </c>
      <c r="AQ487" t="str">
        <f>_xlfn.XLOOKUP(AP487,Lookup!Q:Q,Lookup!R:R)</f>
        <v>Good</v>
      </c>
      <c r="AR487">
        <v>5</v>
      </c>
      <c r="AS487" t="str" cm="1">
        <f t="array" ref="AS487">_xlfn.IFS(
AR487 &lt;=1,"New Employee",
AR487 &lt;=3, "Early Career",
AR487 &lt;=7, "Experienced",
TRUE, "Veteran")</f>
        <v>Experienced</v>
      </c>
      <c r="AT487">
        <v>3</v>
      </c>
      <c r="AU487">
        <v>0</v>
      </c>
      <c r="AV487" t="str" cm="1">
        <f t="array" ref="AV487">_xlfn.IFS(
AU487=0,"Recently Promoted",
AU487&lt;=3, "Normal",
TRUE, "Long Time No Promotion")</f>
        <v>Recently Promoted</v>
      </c>
      <c r="AW487">
        <v>3</v>
      </c>
      <c r="AX487">
        <f>IF(COUNTIF(L487:$L$1471,L487)&gt;1,1,0)</f>
        <v>0</v>
      </c>
      <c r="BA487">
        <f t="shared" si="61"/>
        <v>0</v>
      </c>
      <c r="BC487">
        <f t="shared" si="62"/>
        <v>0</v>
      </c>
      <c r="BE487">
        <f t="shared" si="56"/>
        <v>0</v>
      </c>
      <c r="BG487">
        <f t="shared" si="57"/>
        <v>0</v>
      </c>
      <c r="BI487">
        <f t="shared" si="58"/>
        <v>0</v>
      </c>
      <c r="BR487" t="str" cm="1">
        <f t="array" ref="BR487">_xlfn.IFS(
A487&lt;=25,"18-25",
A487&lt;=35,"26-35",
A487&lt;=45,"36-45",
A487&lt;=59,"46-59",
TRUE,"60+")</f>
        <v>26-35</v>
      </c>
      <c r="BX487" t="b">
        <f t="shared" si="59"/>
        <v>1</v>
      </c>
      <c r="BY487" t="b">
        <f t="shared" si="60"/>
        <v>1</v>
      </c>
      <c r="BZ487" t="b">
        <f t="shared" si="63"/>
        <v>1</v>
      </c>
      <c r="CA487">
        <f>IF(tblemployee[[#This Row],[Attrition]]="Yes",1,0)</f>
        <v>0</v>
      </c>
      <c r="CB487">
        <f>IF(tblemployee[[#This Row],[OverTime]]="Yes",1,0)</f>
        <v>0</v>
      </c>
    </row>
    <row r="488" spans="1:80" hidden="1">
      <c r="A488">
        <v>37</v>
      </c>
      <c r="B488" t="s">
        <v>43</v>
      </c>
      <c r="C488" t="s">
        <v>36</v>
      </c>
      <c r="D488">
        <v>558</v>
      </c>
      <c r="E488" t="s">
        <v>37</v>
      </c>
      <c r="F488">
        <v>2</v>
      </c>
      <c r="G488" t="str" cm="1">
        <f t="array" ref="G488">_xlfn.IFS(
F488 &lt;= 10, "Near",
F488 &lt;= 20, "Far",
TRUE, "Very Far")</f>
        <v>Near</v>
      </c>
      <c r="H488">
        <v>3</v>
      </c>
      <c r="I488" t="str">
        <f>_xlfn.XLOOKUP(H488,Lookup!C:C,Lookup!D:D)</f>
        <v>Bachelor</v>
      </c>
      <c r="J488" t="s">
        <v>59</v>
      </c>
      <c r="K488">
        <v>1</v>
      </c>
      <c r="L488">
        <v>656</v>
      </c>
      <c r="M488">
        <v>4</v>
      </c>
      <c r="N488" t="str">
        <f>_xlfn.XLOOKUP(M488,Lookup!E:E,Lookup!F:F)</f>
        <v>Very High</v>
      </c>
      <c r="O488" t="s">
        <v>46</v>
      </c>
      <c r="P488">
        <v>75</v>
      </c>
      <c r="Q488">
        <v>3</v>
      </c>
      <c r="R488" t="str">
        <f>_xlfn.XLOOKUP(Q488,Lookup!G:G,Lookup!H:H)</f>
        <v>High</v>
      </c>
      <c r="S488">
        <v>2</v>
      </c>
      <c r="T488" s="7" t="str">
        <f>_xlfn.XLOOKUP(S488,Lookup!A:A,Lookup!B:B)</f>
        <v>Junior</v>
      </c>
      <c r="U488" t="s">
        <v>40</v>
      </c>
      <c r="V488">
        <v>3</v>
      </c>
      <c r="W488" t="str">
        <f>_xlfn.XLOOKUP(V488,Lookup!I:I,Lookup!J:J)</f>
        <v>High</v>
      </c>
      <c r="X488" t="s">
        <v>48</v>
      </c>
      <c r="Y488">
        <v>9602</v>
      </c>
      <c r="Z488" t="str" cm="1">
        <f t="array" ref="Z488">_xlfn.IFS(Y488&lt;3000,"Low",Y488&lt;7000,"Medium",TRUE,"High")</f>
        <v>High</v>
      </c>
      <c r="AA488">
        <v>3010</v>
      </c>
      <c r="AB488">
        <v>4</v>
      </c>
      <c r="AC488" t="s">
        <v>42</v>
      </c>
      <c r="AD488" t="s">
        <v>35</v>
      </c>
      <c r="AE488">
        <v>11</v>
      </c>
      <c r="AF488">
        <v>3</v>
      </c>
      <c r="AG488" t="str">
        <f>_xlfn.XLOOKUP(AF488,Lookup!K:K,Lookup!L:L)</f>
        <v>Meet Expect</v>
      </c>
      <c r="AH488">
        <v>3</v>
      </c>
      <c r="AI488" t="str">
        <f>LOOKUP(AH488,Lookup!M:M,Lookup!N:N)</f>
        <v>High</v>
      </c>
      <c r="AJ488">
        <v>80</v>
      </c>
      <c r="AK488">
        <v>1</v>
      </c>
      <c r="AL488" t="str">
        <f>_xlfn.XLOOKUP(AK488,Lookup!O:O,Lookup!P:P)</f>
        <v>Basic</v>
      </c>
      <c r="AM488">
        <v>17</v>
      </c>
      <c r="AN488" t="str" cm="1">
        <f t="array" ref="AN488">_xlfn.IFS(
AM488&lt;=5,"0-5",
AM488&lt;=10,"6-10",
AM488&lt;=20,"11-20",
TRUE,"20+")</f>
        <v>11-20</v>
      </c>
      <c r="AO488">
        <v>3</v>
      </c>
      <c r="AP488">
        <v>2</v>
      </c>
      <c r="AQ488" t="str">
        <f>_xlfn.XLOOKUP(AP488,Lookup!Q:Q,Lookup!R:R)</f>
        <v>Good</v>
      </c>
      <c r="AR488">
        <v>3</v>
      </c>
      <c r="AS488" t="str" cm="1">
        <f t="array" ref="AS488">_xlfn.IFS(
AR488 &lt;=1,"New Employee",
AR488 &lt;=3, "Early Career",
AR488 &lt;=7, "Experienced",
TRUE, "Veteran")</f>
        <v>Early Career</v>
      </c>
      <c r="AT488">
        <v>0</v>
      </c>
      <c r="AU488">
        <v>1</v>
      </c>
      <c r="AV488" t="str" cm="1">
        <f t="array" ref="AV488">_xlfn.IFS(
AU488=0,"Recently Promoted",
AU488&lt;=3, "Normal",
TRUE, "Long Time No Promotion")</f>
        <v>Normal</v>
      </c>
      <c r="AW488">
        <v>0</v>
      </c>
      <c r="AX488">
        <f>IF(COUNTIF(L488:$L$1471,L488)&gt;1,1,0)</f>
        <v>0</v>
      </c>
      <c r="BA488">
        <f t="shared" si="61"/>
        <v>0</v>
      </c>
      <c r="BC488">
        <f t="shared" si="62"/>
        <v>0</v>
      </c>
      <c r="BE488">
        <f t="shared" si="56"/>
        <v>0</v>
      </c>
      <c r="BG488">
        <f t="shared" si="57"/>
        <v>0</v>
      </c>
      <c r="BI488">
        <f t="shared" si="58"/>
        <v>0</v>
      </c>
      <c r="BR488" t="str" cm="1">
        <f t="array" ref="BR488">_xlfn.IFS(
A488&lt;=25,"18-25",
A488&lt;=35,"26-35",
A488&lt;=45,"36-45",
A488&lt;=59,"46-59",
TRUE,"60+")</f>
        <v>36-45</v>
      </c>
      <c r="BX488" t="b">
        <f t="shared" si="59"/>
        <v>1</v>
      </c>
      <c r="BY488" t="b">
        <f t="shared" si="60"/>
        <v>1</v>
      </c>
      <c r="BZ488" t="b">
        <f t="shared" si="63"/>
        <v>1</v>
      </c>
      <c r="CA488">
        <f>IF(tblemployee[[#This Row],[Attrition]]="Yes",1,0)</f>
        <v>0</v>
      </c>
      <c r="CB488">
        <f>IF(tblemployee[[#This Row],[OverTime]]="Yes",1,0)</f>
        <v>1</v>
      </c>
    </row>
    <row r="489" spans="1:80" hidden="1">
      <c r="A489">
        <v>20</v>
      </c>
      <c r="B489" t="s">
        <v>43</v>
      </c>
      <c r="C489" t="s">
        <v>36</v>
      </c>
      <c r="D489">
        <v>959</v>
      </c>
      <c r="E489" t="s">
        <v>45</v>
      </c>
      <c r="F489">
        <v>1</v>
      </c>
      <c r="G489" t="str" cm="1">
        <f t="array" ref="G489">_xlfn.IFS(
F489 &lt;= 10, "Near",
F489 &lt;= 20, "Far",
TRUE, "Very Far")</f>
        <v>Near</v>
      </c>
      <c r="H489">
        <v>3</v>
      </c>
      <c r="I489" t="str">
        <f>_xlfn.XLOOKUP(H489,Lookup!C:C,Lookup!D:D)</f>
        <v>Bachelor</v>
      </c>
      <c r="J489" t="s">
        <v>38</v>
      </c>
      <c r="K489">
        <v>1</v>
      </c>
      <c r="L489">
        <v>657</v>
      </c>
      <c r="M489">
        <v>4</v>
      </c>
      <c r="N489" t="str">
        <f>_xlfn.XLOOKUP(M489,Lookup!E:E,Lookup!F:F)</f>
        <v>Very High</v>
      </c>
      <c r="O489" t="s">
        <v>39</v>
      </c>
      <c r="P489">
        <v>83</v>
      </c>
      <c r="Q489">
        <v>2</v>
      </c>
      <c r="R489" t="str">
        <f>_xlfn.XLOOKUP(Q489,Lookup!G:G,Lookup!H:H)</f>
        <v>Medium</v>
      </c>
      <c r="S489">
        <v>1</v>
      </c>
      <c r="T489" s="7" t="str">
        <f>_xlfn.XLOOKUP(S489,Lookup!A:A,Lookup!B:B)</f>
        <v>Entry Level</v>
      </c>
      <c r="U489" t="s">
        <v>47</v>
      </c>
      <c r="V489">
        <v>2</v>
      </c>
      <c r="W489" t="str">
        <f>_xlfn.XLOOKUP(V489,Lookup!I:I,Lookup!J:J)</f>
        <v>Medium</v>
      </c>
      <c r="X489" t="s">
        <v>41</v>
      </c>
      <c r="Y489">
        <v>2836</v>
      </c>
      <c r="Z489" t="str" cm="1">
        <f t="array" ref="Z489">_xlfn.IFS(Y489&lt;3000,"Low",Y489&lt;7000,"Medium",TRUE,"High")</f>
        <v>Low</v>
      </c>
      <c r="AA489">
        <v>11757</v>
      </c>
      <c r="AB489">
        <v>1</v>
      </c>
      <c r="AC489" t="s">
        <v>42</v>
      </c>
      <c r="AD489" t="s">
        <v>43</v>
      </c>
      <c r="AE489">
        <v>13</v>
      </c>
      <c r="AF489">
        <v>3</v>
      </c>
      <c r="AG489" t="str">
        <f>_xlfn.XLOOKUP(AF489,Lookup!K:K,Lookup!L:L)</f>
        <v>Meet Expect</v>
      </c>
      <c r="AH489">
        <v>4</v>
      </c>
      <c r="AI489" t="str">
        <f>LOOKUP(AH489,Lookup!M:M,Lookup!N:N)</f>
        <v>Very High</v>
      </c>
      <c r="AJ489">
        <v>80</v>
      </c>
      <c r="AK489">
        <v>0</v>
      </c>
      <c r="AL489" t="str">
        <f>_xlfn.XLOOKUP(AK489,Lookup!O:O,Lookup!P:P)</f>
        <v>None</v>
      </c>
      <c r="AM489">
        <v>1</v>
      </c>
      <c r="AN489" t="str" cm="1">
        <f t="array" ref="AN489">_xlfn.IFS(
AM489&lt;=5,"0-5",
AM489&lt;=10,"6-10",
AM489&lt;=20,"11-20",
TRUE,"20+")</f>
        <v>0-5</v>
      </c>
      <c r="AO489">
        <v>0</v>
      </c>
      <c r="AP489">
        <v>4</v>
      </c>
      <c r="AQ489" t="str">
        <f>_xlfn.XLOOKUP(AP489,Lookup!Q:Q,Lookup!R:R)</f>
        <v>Best</v>
      </c>
      <c r="AR489">
        <v>1</v>
      </c>
      <c r="AS489" t="str" cm="1">
        <f t="array" ref="AS489">_xlfn.IFS(
AR489 &lt;=1,"New Employee",
AR489 &lt;=3, "Early Career",
AR489 &lt;=7, "Experienced",
TRUE, "Veteran")</f>
        <v>New Employee</v>
      </c>
      <c r="AT489">
        <v>0</v>
      </c>
      <c r="AU489">
        <v>0</v>
      </c>
      <c r="AV489" t="str" cm="1">
        <f t="array" ref="AV489">_xlfn.IFS(
AU489=0,"Recently Promoted",
AU489&lt;=3, "Normal",
TRUE, "Long Time No Promotion")</f>
        <v>Recently Promoted</v>
      </c>
      <c r="AW489">
        <v>0</v>
      </c>
      <c r="AX489">
        <f>IF(COUNTIF(L489:$L$1471,L489)&gt;1,1,0)</f>
        <v>0</v>
      </c>
      <c r="BA489">
        <f t="shared" si="61"/>
        <v>0</v>
      </c>
      <c r="BC489">
        <f t="shared" si="62"/>
        <v>0</v>
      </c>
      <c r="BE489">
        <f t="shared" si="56"/>
        <v>0</v>
      </c>
      <c r="BG489">
        <f t="shared" si="57"/>
        <v>0</v>
      </c>
      <c r="BI489">
        <f t="shared" si="58"/>
        <v>0</v>
      </c>
      <c r="BR489" t="str" cm="1">
        <f t="array" ref="BR489">_xlfn.IFS(
A489&lt;=25,"18-25",
A489&lt;=35,"26-35",
A489&lt;=45,"36-45",
A489&lt;=59,"46-59",
TRUE,"60+")</f>
        <v>18-25</v>
      </c>
      <c r="BX489" t="b">
        <f t="shared" si="59"/>
        <v>1</v>
      </c>
      <c r="BY489" t="b">
        <f t="shared" si="60"/>
        <v>1</v>
      </c>
      <c r="BZ489" t="b">
        <f t="shared" si="63"/>
        <v>1</v>
      </c>
      <c r="CA489">
        <f>IF(tblemployee[[#This Row],[Attrition]]="Yes",1,0)</f>
        <v>0</v>
      </c>
      <c r="CB489">
        <f>IF(tblemployee[[#This Row],[OverTime]]="Yes",1,0)</f>
        <v>0</v>
      </c>
    </row>
    <row r="490" spans="1:80" hidden="1">
      <c r="A490">
        <v>42</v>
      </c>
      <c r="B490" t="s">
        <v>43</v>
      </c>
      <c r="C490" t="s">
        <v>36</v>
      </c>
      <c r="D490">
        <v>622</v>
      </c>
      <c r="E490" t="s">
        <v>45</v>
      </c>
      <c r="F490">
        <v>2</v>
      </c>
      <c r="G490" t="str" cm="1">
        <f t="array" ref="G490">_xlfn.IFS(
F490 &lt;= 10, "Near",
F490 &lt;= 20, "Far",
TRUE, "Very Far")</f>
        <v>Near</v>
      </c>
      <c r="H490">
        <v>4</v>
      </c>
      <c r="I490" t="str">
        <f>_xlfn.XLOOKUP(H490,Lookup!C:C,Lookup!D:D)</f>
        <v>Master</v>
      </c>
      <c r="J490" t="s">
        <v>38</v>
      </c>
      <c r="K490">
        <v>1</v>
      </c>
      <c r="L490">
        <v>659</v>
      </c>
      <c r="M490">
        <v>3</v>
      </c>
      <c r="N490" t="str">
        <f>_xlfn.XLOOKUP(M490,Lookup!E:E,Lookup!F:F)</f>
        <v>High</v>
      </c>
      <c r="O490" t="s">
        <v>39</v>
      </c>
      <c r="P490">
        <v>81</v>
      </c>
      <c r="Q490">
        <v>3</v>
      </c>
      <c r="R490" t="str">
        <f>_xlfn.XLOOKUP(Q490,Lookup!G:G,Lookup!H:H)</f>
        <v>High</v>
      </c>
      <c r="S490">
        <v>2</v>
      </c>
      <c r="T490" s="7" t="str">
        <f>_xlfn.XLOOKUP(S490,Lookup!A:A,Lookup!B:B)</f>
        <v>Junior</v>
      </c>
      <c r="U490" t="s">
        <v>54</v>
      </c>
      <c r="V490">
        <v>4</v>
      </c>
      <c r="W490" t="str">
        <f>_xlfn.XLOOKUP(V490,Lookup!I:I,Lookup!J:J)</f>
        <v>Very High</v>
      </c>
      <c r="X490" t="s">
        <v>48</v>
      </c>
      <c r="Y490">
        <v>4089</v>
      </c>
      <c r="Z490" t="str" cm="1">
        <f t="array" ref="Z490">_xlfn.IFS(Y490&lt;3000,"Low",Y490&lt;7000,"Medium",TRUE,"High")</f>
        <v>Medium</v>
      </c>
      <c r="AA490">
        <v>5718</v>
      </c>
      <c r="AB490">
        <v>1</v>
      </c>
      <c r="AC490" t="s">
        <v>42</v>
      </c>
      <c r="AD490" t="s">
        <v>43</v>
      </c>
      <c r="AE490">
        <v>13</v>
      </c>
      <c r="AF490">
        <v>3</v>
      </c>
      <c r="AG490" t="str">
        <f>_xlfn.XLOOKUP(AF490,Lookup!K:K,Lookup!L:L)</f>
        <v>Meet Expect</v>
      </c>
      <c r="AH490">
        <v>2</v>
      </c>
      <c r="AI490" t="str">
        <f>LOOKUP(AH490,Lookup!M:M,Lookup!N:N)</f>
        <v>Medium</v>
      </c>
      <c r="AJ490">
        <v>80</v>
      </c>
      <c r="AK490">
        <v>2</v>
      </c>
      <c r="AL490" t="str">
        <f>_xlfn.XLOOKUP(AK490,Lookup!O:O,Lookup!P:P)</f>
        <v>Medium</v>
      </c>
      <c r="AM490">
        <v>10</v>
      </c>
      <c r="AN490" t="str" cm="1">
        <f t="array" ref="AN490">_xlfn.IFS(
AM490&lt;=5,"0-5",
AM490&lt;=10,"6-10",
AM490&lt;=20,"11-20",
TRUE,"20+")</f>
        <v>6-10</v>
      </c>
      <c r="AO490">
        <v>4</v>
      </c>
      <c r="AP490">
        <v>3</v>
      </c>
      <c r="AQ490" t="str">
        <f>_xlfn.XLOOKUP(AP490,Lookup!Q:Q,Lookup!R:R)</f>
        <v>Better</v>
      </c>
      <c r="AR490">
        <v>10</v>
      </c>
      <c r="AS490" t="str" cm="1">
        <f t="array" ref="AS490">_xlfn.IFS(
AR490 &lt;=1,"New Employee",
AR490 &lt;=3, "Early Career",
AR490 &lt;=7, "Experienced",
TRUE, "Veteran")</f>
        <v>Veteran</v>
      </c>
      <c r="AT490">
        <v>2</v>
      </c>
      <c r="AU490">
        <v>2</v>
      </c>
      <c r="AV490" t="str" cm="1">
        <f t="array" ref="AV490">_xlfn.IFS(
AU490=0,"Recently Promoted",
AU490&lt;=3, "Normal",
TRUE, "Long Time No Promotion")</f>
        <v>Normal</v>
      </c>
      <c r="AW490">
        <v>2</v>
      </c>
      <c r="AX490">
        <f>IF(COUNTIF(L490:$L$1471,L490)&gt;1,1,0)</f>
        <v>0</v>
      </c>
      <c r="BA490">
        <f t="shared" si="61"/>
        <v>0</v>
      </c>
      <c r="BC490">
        <f t="shared" si="62"/>
        <v>0</v>
      </c>
      <c r="BE490">
        <f t="shared" si="56"/>
        <v>0</v>
      </c>
      <c r="BG490">
        <f t="shared" si="57"/>
        <v>0</v>
      </c>
      <c r="BI490">
        <f t="shared" si="58"/>
        <v>0</v>
      </c>
      <c r="BR490" t="str" cm="1">
        <f t="array" ref="BR490">_xlfn.IFS(
A490&lt;=25,"18-25",
A490&lt;=35,"26-35",
A490&lt;=45,"36-45",
A490&lt;=59,"46-59",
TRUE,"60+")</f>
        <v>36-45</v>
      </c>
      <c r="BX490" t="b">
        <f t="shared" si="59"/>
        <v>1</v>
      </c>
      <c r="BY490" t="b">
        <f t="shared" si="60"/>
        <v>1</v>
      </c>
      <c r="BZ490" t="b">
        <f t="shared" si="63"/>
        <v>1</v>
      </c>
      <c r="CA490">
        <f>IF(tblemployee[[#This Row],[Attrition]]="Yes",1,0)</f>
        <v>0</v>
      </c>
      <c r="CB490">
        <f>IF(tblemployee[[#This Row],[OverTime]]="Yes",1,0)</f>
        <v>0</v>
      </c>
    </row>
    <row r="491" spans="1:80" hidden="1">
      <c r="A491">
        <v>43</v>
      </c>
      <c r="B491" t="s">
        <v>43</v>
      </c>
      <c r="C491" t="s">
        <v>36</v>
      </c>
      <c r="D491">
        <v>782</v>
      </c>
      <c r="E491" t="s">
        <v>45</v>
      </c>
      <c r="F491">
        <v>6</v>
      </c>
      <c r="G491" t="str" cm="1">
        <f t="array" ref="G491">_xlfn.IFS(
F491 &lt;= 10, "Near",
F491 &lt;= 20, "Far",
TRUE, "Very Far")</f>
        <v>Near</v>
      </c>
      <c r="H491">
        <v>4</v>
      </c>
      <c r="I491" t="str">
        <f>_xlfn.XLOOKUP(H491,Lookup!C:C,Lookup!D:D)</f>
        <v>Master</v>
      </c>
      <c r="J491" t="s">
        <v>49</v>
      </c>
      <c r="K491">
        <v>1</v>
      </c>
      <c r="L491">
        <v>661</v>
      </c>
      <c r="M491">
        <v>2</v>
      </c>
      <c r="N491" t="str">
        <f>_xlfn.XLOOKUP(M491,Lookup!E:E,Lookup!F:F)</f>
        <v>Medium</v>
      </c>
      <c r="O491" t="s">
        <v>46</v>
      </c>
      <c r="P491">
        <v>50</v>
      </c>
      <c r="Q491">
        <v>2</v>
      </c>
      <c r="R491" t="str">
        <f>_xlfn.XLOOKUP(Q491,Lookup!G:G,Lookup!H:H)</f>
        <v>Medium</v>
      </c>
      <c r="S491">
        <v>4</v>
      </c>
      <c r="T491" s="7" t="str">
        <f>_xlfn.XLOOKUP(S491,Lookup!A:A,Lookup!B:B)</f>
        <v>Manager</v>
      </c>
      <c r="U491" t="s">
        <v>58</v>
      </c>
      <c r="V491">
        <v>4</v>
      </c>
      <c r="W491" t="str">
        <f>_xlfn.XLOOKUP(V491,Lookup!I:I,Lookup!J:J)</f>
        <v>Very High</v>
      </c>
      <c r="X491" t="s">
        <v>52</v>
      </c>
      <c r="Y491">
        <v>16627</v>
      </c>
      <c r="Z491" t="str" cm="1">
        <f t="array" ref="Z491">_xlfn.IFS(Y491&lt;3000,"Low",Y491&lt;7000,"Medium",TRUE,"High")</f>
        <v>High</v>
      </c>
      <c r="AA491">
        <v>2671</v>
      </c>
      <c r="AB491">
        <v>4</v>
      </c>
      <c r="AC491" t="s">
        <v>42</v>
      </c>
      <c r="AD491" t="s">
        <v>35</v>
      </c>
      <c r="AE491">
        <v>14</v>
      </c>
      <c r="AF491">
        <v>3</v>
      </c>
      <c r="AG491" t="str">
        <f>_xlfn.XLOOKUP(AF491,Lookup!K:K,Lookup!L:L)</f>
        <v>Meet Expect</v>
      </c>
      <c r="AH491">
        <v>3</v>
      </c>
      <c r="AI491" t="str">
        <f>LOOKUP(AH491,Lookup!M:M,Lookup!N:N)</f>
        <v>High</v>
      </c>
      <c r="AJ491">
        <v>80</v>
      </c>
      <c r="AK491">
        <v>1</v>
      </c>
      <c r="AL491" t="str">
        <f>_xlfn.XLOOKUP(AK491,Lookup!O:O,Lookup!P:P)</f>
        <v>Basic</v>
      </c>
      <c r="AM491">
        <v>21</v>
      </c>
      <c r="AN491" t="str" cm="1">
        <f t="array" ref="AN491">_xlfn.IFS(
AM491&lt;=5,"0-5",
AM491&lt;=10,"6-10",
AM491&lt;=20,"11-20",
TRUE,"20+")</f>
        <v>20+</v>
      </c>
      <c r="AO491">
        <v>3</v>
      </c>
      <c r="AP491">
        <v>2</v>
      </c>
      <c r="AQ491" t="str">
        <f>_xlfn.XLOOKUP(AP491,Lookup!Q:Q,Lookup!R:R)</f>
        <v>Good</v>
      </c>
      <c r="AR491">
        <v>1</v>
      </c>
      <c r="AS491" t="str" cm="1">
        <f t="array" ref="AS491">_xlfn.IFS(
AR491 &lt;=1,"New Employee",
AR491 &lt;=3, "Early Career",
AR491 &lt;=7, "Experienced",
TRUE, "Veteran")</f>
        <v>New Employee</v>
      </c>
      <c r="AT491">
        <v>0</v>
      </c>
      <c r="AU491">
        <v>0</v>
      </c>
      <c r="AV491" t="str" cm="1">
        <f t="array" ref="AV491">_xlfn.IFS(
AU491=0,"Recently Promoted",
AU491&lt;=3, "Normal",
TRUE, "Long Time No Promotion")</f>
        <v>Recently Promoted</v>
      </c>
      <c r="AW491">
        <v>0</v>
      </c>
      <c r="AX491">
        <f>IF(COUNTIF(L491:$L$1471,L491)&gt;1,1,0)</f>
        <v>0</v>
      </c>
      <c r="BA491">
        <f t="shared" si="61"/>
        <v>0</v>
      </c>
      <c r="BC491">
        <f t="shared" si="62"/>
        <v>0</v>
      </c>
      <c r="BE491">
        <f t="shared" si="56"/>
        <v>0</v>
      </c>
      <c r="BG491">
        <f t="shared" si="57"/>
        <v>0</v>
      </c>
      <c r="BI491">
        <f t="shared" si="58"/>
        <v>0</v>
      </c>
      <c r="BR491" t="str" cm="1">
        <f t="array" ref="BR491">_xlfn.IFS(
A491&lt;=25,"18-25",
A491&lt;=35,"26-35",
A491&lt;=45,"36-45",
A491&lt;=59,"46-59",
TRUE,"60+")</f>
        <v>36-45</v>
      </c>
      <c r="BX491" t="b">
        <f t="shared" si="59"/>
        <v>1</v>
      </c>
      <c r="BY491" t="b">
        <f t="shared" si="60"/>
        <v>1</v>
      </c>
      <c r="BZ491" t="b">
        <f t="shared" si="63"/>
        <v>1</v>
      </c>
      <c r="CA491">
        <f>IF(tblemployee[[#This Row],[Attrition]]="Yes",1,0)</f>
        <v>0</v>
      </c>
      <c r="CB491">
        <f>IF(tblemployee[[#This Row],[OverTime]]="Yes",1,0)</f>
        <v>1</v>
      </c>
    </row>
    <row r="492" spans="1:80" hidden="1">
      <c r="A492">
        <v>38</v>
      </c>
      <c r="B492" t="s">
        <v>43</v>
      </c>
      <c r="C492" t="s">
        <v>36</v>
      </c>
      <c r="D492">
        <v>362</v>
      </c>
      <c r="E492" t="s">
        <v>45</v>
      </c>
      <c r="F492">
        <v>1</v>
      </c>
      <c r="G492" t="str" cm="1">
        <f t="array" ref="G492">_xlfn.IFS(
F492 &lt;= 10, "Near",
F492 &lt;= 20, "Far",
TRUE, "Very Far")</f>
        <v>Near</v>
      </c>
      <c r="H492">
        <v>1</v>
      </c>
      <c r="I492" t="str">
        <f>_xlfn.XLOOKUP(H492,Lookup!C:C,Lookup!D:D)</f>
        <v>Below College</v>
      </c>
      <c r="J492" t="s">
        <v>38</v>
      </c>
      <c r="K492">
        <v>1</v>
      </c>
      <c r="L492">
        <v>662</v>
      </c>
      <c r="M492">
        <v>3</v>
      </c>
      <c r="N492" t="str">
        <f>_xlfn.XLOOKUP(M492,Lookup!E:E,Lookup!F:F)</f>
        <v>High</v>
      </c>
      <c r="O492" t="s">
        <v>39</v>
      </c>
      <c r="P492">
        <v>43</v>
      </c>
      <c r="Q492">
        <v>3</v>
      </c>
      <c r="R492" t="str">
        <f>_xlfn.XLOOKUP(Q492,Lookup!G:G,Lookup!H:H)</f>
        <v>High</v>
      </c>
      <c r="S492">
        <v>1</v>
      </c>
      <c r="T492" s="7" t="str">
        <f>_xlfn.XLOOKUP(S492,Lookup!A:A,Lookup!B:B)</f>
        <v>Entry Level</v>
      </c>
      <c r="U492" t="s">
        <v>47</v>
      </c>
      <c r="V492">
        <v>1</v>
      </c>
      <c r="W492" t="str">
        <f>_xlfn.XLOOKUP(V492,Lookup!I:I,Lookup!J:J)</f>
        <v>Low</v>
      </c>
      <c r="X492" t="s">
        <v>41</v>
      </c>
      <c r="Y492">
        <v>2619</v>
      </c>
      <c r="Z492" t="str" cm="1">
        <f t="array" ref="Z492">_xlfn.IFS(Y492&lt;3000,"Low",Y492&lt;7000,"Medium",TRUE,"High")</f>
        <v>Low</v>
      </c>
      <c r="AA492">
        <v>14561</v>
      </c>
      <c r="AB492">
        <v>3</v>
      </c>
      <c r="AC492" t="s">
        <v>42</v>
      </c>
      <c r="AD492" t="s">
        <v>43</v>
      </c>
      <c r="AE492">
        <v>17</v>
      </c>
      <c r="AF492">
        <v>3</v>
      </c>
      <c r="AG492" t="str">
        <f>_xlfn.XLOOKUP(AF492,Lookup!K:K,Lookup!L:L)</f>
        <v>Meet Expect</v>
      </c>
      <c r="AH492">
        <v>4</v>
      </c>
      <c r="AI492" t="str">
        <f>LOOKUP(AH492,Lookup!M:M,Lookup!N:N)</f>
        <v>Very High</v>
      </c>
      <c r="AJ492">
        <v>80</v>
      </c>
      <c r="AK492">
        <v>0</v>
      </c>
      <c r="AL492" t="str">
        <f>_xlfn.XLOOKUP(AK492,Lookup!O:O,Lookup!P:P)</f>
        <v>None</v>
      </c>
      <c r="AM492">
        <v>8</v>
      </c>
      <c r="AN492" t="str" cm="1">
        <f t="array" ref="AN492">_xlfn.IFS(
AM492&lt;=5,"0-5",
AM492&lt;=10,"6-10",
AM492&lt;=20,"11-20",
TRUE,"20+")</f>
        <v>6-10</v>
      </c>
      <c r="AO492">
        <v>3</v>
      </c>
      <c r="AP492">
        <v>2</v>
      </c>
      <c r="AQ492" t="str">
        <f>_xlfn.XLOOKUP(AP492,Lookup!Q:Q,Lookup!R:R)</f>
        <v>Good</v>
      </c>
      <c r="AR492">
        <v>0</v>
      </c>
      <c r="AS492" t="str" cm="1">
        <f t="array" ref="AS492">_xlfn.IFS(
AR492 &lt;=1,"New Employee",
AR492 &lt;=3, "Early Career",
AR492 &lt;=7, "Experienced",
TRUE, "Veteran")</f>
        <v>New Employee</v>
      </c>
      <c r="AT492">
        <v>0</v>
      </c>
      <c r="AU492">
        <v>0</v>
      </c>
      <c r="AV492" t="str" cm="1">
        <f t="array" ref="AV492">_xlfn.IFS(
AU492=0,"Recently Promoted",
AU492&lt;=3, "Normal",
TRUE, "Long Time No Promotion")</f>
        <v>Recently Promoted</v>
      </c>
      <c r="AW492">
        <v>0</v>
      </c>
      <c r="AX492">
        <f>IF(COUNTIF(L492:$L$1471,L492)&gt;1,1,0)</f>
        <v>0</v>
      </c>
      <c r="BA492">
        <f t="shared" si="61"/>
        <v>0</v>
      </c>
      <c r="BC492">
        <f t="shared" si="62"/>
        <v>0</v>
      </c>
      <c r="BE492">
        <f t="shared" si="56"/>
        <v>0</v>
      </c>
      <c r="BG492">
        <f t="shared" si="57"/>
        <v>0</v>
      </c>
      <c r="BI492">
        <f t="shared" si="58"/>
        <v>0</v>
      </c>
      <c r="BR492" t="str" cm="1">
        <f t="array" ref="BR492">_xlfn.IFS(
A492&lt;=25,"18-25",
A492&lt;=35,"26-35",
A492&lt;=45,"36-45",
A492&lt;=59,"46-59",
TRUE,"60+")</f>
        <v>36-45</v>
      </c>
      <c r="BX492" t="b">
        <f t="shared" si="59"/>
        <v>1</v>
      </c>
      <c r="BY492" t="b">
        <f t="shared" si="60"/>
        <v>1</v>
      </c>
      <c r="BZ492" t="b">
        <f t="shared" si="63"/>
        <v>1</v>
      </c>
      <c r="CA492">
        <f>IF(tblemployee[[#This Row],[Attrition]]="Yes",1,0)</f>
        <v>0</v>
      </c>
      <c r="CB492">
        <f>IF(tblemployee[[#This Row],[OverTime]]="Yes",1,0)</f>
        <v>0</v>
      </c>
    </row>
    <row r="493" spans="1:80" hidden="1">
      <c r="A493">
        <v>43</v>
      </c>
      <c r="B493" t="s">
        <v>43</v>
      </c>
      <c r="C493" t="s">
        <v>44</v>
      </c>
      <c r="D493">
        <v>1001</v>
      </c>
      <c r="E493" t="s">
        <v>45</v>
      </c>
      <c r="F493">
        <v>9</v>
      </c>
      <c r="G493" t="str" cm="1">
        <f t="array" ref="G493">_xlfn.IFS(
F493 &lt;= 10, "Near",
F493 &lt;= 20, "Far",
TRUE, "Very Far")</f>
        <v>Near</v>
      </c>
      <c r="H493">
        <v>5</v>
      </c>
      <c r="I493" t="str">
        <f>_xlfn.XLOOKUP(H493,Lookup!C:C,Lookup!D:D)</f>
        <v>Doctor</v>
      </c>
      <c r="J493" t="s">
        <v>51</v>
      </c>
      <c r="K493">
        <v>1</v>
      </c>
      <c r="L493">
        <v>663</v>
      </c>
      <c r="M493">
        <v>4</v>
      </c>
      <c r="N493" t="str">
        <f>_xlfn.XLOOKUP(M493,Lookup!E:E,Lookup!F:F)</f>
        <v>Very High</v>
      </c>
      <c r="O493" t="s">
        <v>46</v>
      </c>
      <c r="P493">
        <v>72</v>
      </c>
      <c r="Q493">
        <v>3</v>
      </c>
      <c r="R493" t="str">
        <f>_xlfn.XLOOKUP(Q493,Lookup!G:G,Lookup!H:H)</f>
        <v>High</v>
      </c>
      <c r="S493">
        <v>2</v>
      </c>
      <c r="T493" s="7" t="str">
        <f>_xlfn.XLOOKUP(S493,Lookup!A:A,Lookup!B:B)</f>
        <v>Junior</v>
      </c>
      <c r="U493" t="s">
        <v>50</v>
      </c>
      <c r="V493">
        <v>3</v>
      </c>
      <c r="W493" t="str">
        <f>_xlfn.XLOOKUP(V493,Lookup!I:I,Lookup!J:J)</f>
        <v>High</v>
      </c>
      <c r="X493" t="s">
        <v>52</v>
      </c>
      <c r="Y493">
        <v>5679</v>
      </c>
      <c r="Z493" t="str" cm="1">
        <f t="array" ref="Z493">_xlfn.IFS(Y493&lt;3000,"Low",Y493&lt;7000,"Medium",TRUE,"High")</f>
        <v>Medium</v>
      </c>
      <c r="AA493">
        <v>19627</v>
      </c>
      <c r="AB493">
        <v>3</v>
      </c>
      <c r="AC493" t="s">
        <v>42</v>
      </c>
      <c r="AD493" t="s">
        <v>35</v>
      </c>
      <c r="AE493">
        <v>13</v>
      </c>
      <c r="AF493">
        <v>3</v>
      </c>
      <c r="AG493" t="str">
        <f>_xlfn.XLOOKUP(AF493,Lookup!K:K,Lookup!L:L)</f>
        <v>Meet Expect</v>
      </c>
      <c r="AH493">
        <v>2</v>
      </c>
      <c r="AI493" t="str">
        <f>LOOKUP(AH493,Lookup!M:M,Lookup!N:N)</f>
        <v>Medium</v>
      </c>
      <c r="AJ493">
        <v>80</v>
      </c>
      <c r="AK493">
        <v>1</v>
      </c>
      <c r="AL493" t="str">
        <f>_xlfn.XLOOKUP(AK493,Lookup!O:O,Lookup!P:P)</f>
        <v>Basic</v>
      </c>
      <c r="AM493">
        <v>10</v>
      </c>
      <c r="AN493" t="str" cm="1">
        <f t="array" ref="AN493">_xlfn.IFS(
AM493&lt;=5,"0-5",
AM493&lt;=10,"6-10",
AM493&lt;=20,"11-20",
TRUE,"20+")</f>
        <v>6-10</v>
      </c>
      <c r="AO493">
        <v>3</v>
      </c>
      <c r="AP493">
        <v>3</v>
      </c>
      <c r="AQ493" t="str">
        <f>_xlfn.XLOOKUP(AP493,Lookup!Q:Q,Lookup!R:R)</f>
        <v>Better</v>
      </c>
      <c r="AR493">
        <v>8</v>
      </c>
      <c r="AS493" t="str" cm="1">
        <f t="array" ref="AS493">_xlfn.IFS(
AR493 &lt;=1,"New Employee",
AR493 &lt;=3, "Early Career",
AR493 &lt;=7, "Experienced",
TRUE, "Veteran")</f>
        <v>Veteran</v>
      </c>
      <c r="AT493">
        <v>7</v>
      </c>
      <c r="AU493">
        <v>4</v>
      </c>
      <c r="AV493" t="str" cm="1">
        <f t="array" ref="AV493">_xlfn.IFS(
AU493=0,"Recently Promoted",
AU493&lt;=3, "Normal",
TRUE, "Long Time No Promotion")</f>
        <v>Long Time No Promotion</v>
      </c>
      <c r="AW493">
        <v>7</v>
      </c>
      <c r="AX493">
        <f>IF(COUNTIF(L493:$L$1471,L493)&gt;1,1,0)</f>
        <v>0</v>
      </c>
      <c r="BA493">
        <f t="shared" si="61"/>
        <v>0</v>
      </c>
      <c r="BC493">
        <f t="shared" si="62"/>
        <v>0</v>
      </c>
      <c r="BE493">
        <f t="shared" si="56"/>
        <v>0</v>
      </c>
      <c r="BG493">
        <f t="shared" si="57"/>
        <v>0</v>
      </c>
      <c r="BI493">
        <f t="shared" si="58"/>
        <v>0</v>
      </c>
      <c r="BR493" t="str" cm="1">
        <f t="array" ref="BR493">_xlfn.IFS(
A493&lt;=25,"18-25",
A493&lt;=35,"26-35",
A493&lt;=45,"36-45",
A493&lt;=59,"46-59",
TRUE,"60+")</f>
        <v>36-45</v>
      </c>
      <c r="BX493" t="b">
        <f t="shared" si="59"/>
        <v>1</v>
      </c>
      <c r="BY493" t="b">
        <f t="shared" si="60"/>
        <v>1</v>
      </c>
      <c r="BZ493" t="b">
        <f t="shared" si="63"/>
        <v>1</v>
      </c>
      <c r="CA493">
        <f>IF(tblemployee[[#This Row],[Attrition]]="Yes",1,0)</f>
        <v>0</v>
      </c>
      <c r="CB493">
        <f>IF(tblemployee[[#This Row],[OverTime]]="Yes",1,0)</f>
        <v>1</v>
      </c>
    </row>
    <row r="494" spans="1:80" hidden="1">
      <c r="A494">
        <v>48</v>
      </c>
      <c r="B494" t="s">
        <v>43</v>
      </c>
      <c r="C494" t="s">
        <v>36</v>
      </c>
      <c r="D494">
        <v>1236</v>
      </c>
      <c r="E494" t="s">
        <v>45</v>
      </c>
      <c r="F494">
        <v>1</v>
      </c>
      <c r="G494" t="str" cm="1">
        <f t="array" ref="G494">_xlfn.IFS(
F494 &lt;= 10, "Near",
F494 &lt;= 20, "Far",
TRUE, "Very Far")</f>
        <v>Near</v>
      </c>
      <c r="H494">
        <v>4</v>
      </c>
      <c r="I494" t="str">
        <f>_xlfn.XLOOKUP(H494,Lookup!C:C,Lookup!D:D)</f>
        <v>Master</v>
      </c>
      <c r="J494" t="s">
        <v>38</v>
      </c>
      <c r="K494">
        <v>1</v>
      </c>
      <c r="L494">
        <v>664</v>
      </c>
      <c r="M494">
        <v>4</v>
      </c>
      <c r="N494" t="str">
        <f>_xlfn.XLOOKUP(M494,Lookup!E:E,Lookup!F:F)</f>
        <v>Very High</v>
      </c>
      <c r="O494" t="s">
        <v>39</v>
      </c>
      <c r="P494">
        <v>40</v>
      </c>
      <c r="Q494">
        <v>2</v>
      </c>
      <c r="R494" t="str">
        <f>_xlfn.XLOOKUP(Q494,Lookup!G:G,Lookup!H:H)</f>
        <v>Medium</v>
      </c>
      <c r="S494">
        <v>4</v>
      </c>
      <c r="T494" s="7" t="str">
        <f>_xlfn.XLOOKUP(S494,Lookup!A:A,Lookup!B:B)</f>
        <v>Manager</v>
      </c>
      <c r="U494" t="s">
        <v>56</v>
      </c>
      <c r="V494">
        <v>1</v>
      </c>
      <c r="W494" t="str">
        <f>_xlfn.XLOOKUP(V494,Lookup!I:I,Lookup!J:J)</f>
        <v>Low</v>
      </c>
      <c r="X494" t="s">
        <v>48</v>
      </c>
      <c r="Y494">
        <v>15402</v>
      </c>
      <c r="Z494" t="str" cm="1">
        <f t="array" ref="Z494">_xlfn.IFS(Y494&lt;3000,"Low",Y494&lt;7000,"Medium",TRUE,"High")</f>
        <v>High</v>
      </c>
      <c r="AA494">
        <v>17997</v>
      </c>
      <c r="AB494">
        <v>7</v>
      </c>
      <c r="AC494" t="s">
        <v>42</v>
      </c>
      <c r="AD494" t="s">
        <v>43</v>
      </c>
      <c r="AE494">
        <v>11</v>
      </c>
      <c r="AF494">
        <v>3</v>
      </c>
      <c r="AG494" t="str">
        <f>_xlfn.XLOOKUP(AF494,Lookup!K:K,Lookup!L:L)</f>
        <v>Meet Expect</v>
      </c>
      <c r="AH494">
        <v>1</v>
      </c>
      <c r="AI494" t="str">
        <f>LOOKUP(AH494,Lookup!M:M,Lookup!N:N)</f>
        <v>Low</v>
      </c>
      <c r="AJ494">
        <v>80</v>
      </c>
      <c r="AK494">
        <v>1</v>
      </c>
      <c r="AL494" t="str">
        <f>_xlfn.XLOOKUP(AK494,Lookup!O:O,Lookup!P:P)</f>
        <v>Basic</v>
      </c>
      <c r="AM494">
        <v>21</v>
      </c>
      <c r="AN494" t="str" cm="1">
        <f t="array" ref="AN494">_xlfn.IFS(
AM494&lt;=5,"0-5",
AM494&lt;=10,"6-10",
AM494&lt;=20,"11-20",
TRUE,"20+")</f>
        <v>20+</v>
      </c>
      <c r="AO494">
        <v>3</v>
      </c>
      <c r="AP494">
        <v>1</v>
      </c>
      <c r="AQ494" t="str">
        <f>_xlfn.XLOOKUP(AP494,Lookup!Q:Q,Lookup!R:R)</f>
        <v>Bad</v>
      </c>
      <c r="AR494">
        <v>3</v>
      </c>
      <c r="AS494" t="str" cm="1">
        <f t="array" ref="AS494">_xlfn.IFS(
AR494 &lt;=1,"New Employee",
AR494 &lt;=3, "Early Career",
AR494 &lt;=7, "Experienced",
TRUE, "Veteran")</f>
        <v>Early Career</v>
      </c>
      <c r="AT494">
        <v>2</v>
      </c>
      <c r="AU494">
        <v>0</v>
      </c>
      <c r="AV494" t="str" cm="1">
        <f t="array" ref="AV494">_xlfn.IFS(
AU494=0,"Recently Promoted",
AU494&lt;=3, "Normal",
TRUE, "Long Time No Promotion")</f>
        <v>Recently Promoted</v>
      </c>
      <c r="AW494">
        <v>2</v>
      </c>
      <c r="AX494">
        <f>IF(COUNTIF(L494:$L$1471,L494)&gt;1,1,0)</f>
        <v>0</v>
      </c>
      <c r="BA494">
        <f t="shared" si="61"/>
        <v>0</v>
      </c>
      <c r="BC494">
        <f t="shared" si="62"/>
        <v>0</v>
      </c>
      <c r="BE494">
        <f t="shared" si="56"/>
        <v>0</v>
      </c>
      <c r="BG494">
        <f t="shared" si="57"/>
        <v>0</v>
      </c>
      <c r="BI494">
        <f t="shared" si="58"/>
        <v>0</v>
      </c>
      <c r="BR494" t="str" cm="1">
        <f t="array" ref="BR494">_xlfn.IFS(
A494&lt;=25,"18-25",
A494&lt;=35,"26-35",
A494&lt;=45,"36-45",
A494&lt;=59,"46-59",
TRUE,"60+")</f>
        <v>46-59</v>
      </c>
      <c r="BX494" t="b">
        <f t="shared" si="59"/>
        <v>1</v>
      </c>
      <c r="BY494" t="b">
        <f t="shared" si="60"/>
        <v>1</v>
      </c>
      <c r="BZ494" t="b">
        <f t="shared" si="63"/>
        <v>1</v>
      </c>
      <c r="CA494">
        <f>IF(tblemployee[[#This Row],[Attrition]]="Yes",1,0)</f>
        <v>0</v>
      </c>
      <c r="CB494">
        <f>IF(tblemployee[[#This Row],[OverTime]]="Yes",1,0)</f>
        <v>0</v>
      </c>
    </row>
    <row r="495" spans="1:80">
      <c r="A495">
        <v>44</v>
      </c>
      <c r="B495" t="s">
        <v>43</v>
      </c>
      <c r="C495" t="s">
        <v>36</v>
      </c>
      <c r="D495">
        <v>1112</v>
      </c>
      <c r="E495" t="s">
        <v>61</v>
      </c>
      <c r="F495">
        <v>1</v>
      </c>
      <c r="G495" t="str" cm="1">
        <f t="array" ref="G495">_xlfn.IFS(
F495 &lt;= 10, "Near",
F495 &lt;= 20, "Far",
TRUE, "Very Far")</f>
        <v>Near</v>
      </c>
      <c r="H495">
        <v>4</v>
      </c>
      <c r="I495" t="str">
        <f>_xlfn.XLOOKUP(H495,Lookup!C:C,Lookup!D:D)</f>
        <v>Master</v>
      </c>
      <c r="J495" t="s">
        <v>38</v>
      </c>
      <c r="K495">
        <v>1</v>
      </c>
      <c r="L495">
        <v>665</v>
      </c>
      <c r="M495">
        <v>1</v>
      </c>
      <c r="N495" t="str">
        <f>_xlfn.XLOOKUP(M495,Lookup!E:E,Lookup!F:F)</f>
        <v>Low</v>
      </c>
      <c r="O495" t="s">
        <v>39</v>
      </c>
      <c r="P495">
        <v>50</v>
      </c>
      <c r="Q495">
        <v>2</v>
      </c>
      <c r="R495" t="str">
        <f>_xlfn.XLOOKUP(Q495,Lookup!G:G,Lookup!H:H)</f>
        <v>Medium</v>
      </c>
      <c r="S495">
        <v>2</v>
      </c>
      <c r="T495" s="7" t="str">
        <f>_xlfn.XLOOKUP(S495,Lookup!A:A,Lookup!B:B)</f>
        <v>Junior</v>
      </c>
      <c r="U495" t="s">
        <v>61</v>
      </c>
      <c r="V495">
        <v>3</v>
      </c>
      <c r="W495" t="str">
        <f>_xlfn.XLOOKUP(V495,Lookup!I:I,Lookup!J:J)</f>
        <v>High</v>
      </c>
      <c r="X495" t="s">
        <v>41</v>
      </c>
      <c r="Y495">
        <v>5985</v>
      </c>
      <c r="Z495" t="str" cm="1">
        <f t="array" ref="Z495">_xlfn.IFS(Y495&lt;3000,"Low",Y495&lt;7000,"Medium",TRUE,"High")</f>
        <v>Medium</v>
      </c>
      <c r="AA495">
        <v>26894</v>
      </c>
      <c r="AB495">
        <v>4</v>
      </c>
      <c r="AC495" t="s">
        <v>42</v>
      </c>
      <c r="AD495" t="s">
        <v>43</v>
      </c>
      <c r="AE495">
        <v>11</v>
      </c>
      <c r="AF495">
        <v>3</v>
      </c>
      <c r="AG495" t="str">
        <f>_xlfn.XLOOKUP(AF495,Lookup!K:K,Lookup!L:L)</f>
        <v>Meet Expect</v>
      </c>
      <c r="AH495">
        <v>2</v>
      </c>
      <c r="AI495" t="str">
        <f>LOOKUP(AH495,Lookup!M:M,Lookup!N:N)</f>
        <v>Medium</v>
      </c>
      <c r="AJ495">
        <v>80</v>
      </c>
      <c r="AK495">
        <v>0</v>
      </c>
      <c r="AL495" t="str">
        <f>_xlfn.XLOOKUP(AK495,Lookup!O:O,Lookup!P:P)</f>
        <v>None</v>
      </c>
      <c r="AM495">
        <v>10</v>
      </c>
      <c r="AN495" t="str" cm="1">
        <f t="array" ref="AN495">_xlfn.IFS(
AM495&lt;=5,"0-5",
AM495&lt;=10,"6-10",
AM495&lt;=20,"11-20",
TRUE,"20+")</f>
        <v>6-10</v>
      </c>
      <c r="AO495">
        <v>1</v>
      </c>
      <c r="AP495">
        <v>4</v>
      </c>
      <c r="AQ495" t="str">
        <f>_xlfn.XLOOKUP(AP495,Lookup!Q:Q,Lookup!R:R)</f>
        <v>Best</v>
      </c>
      <c r="AR495">
        <v>2</v>
      </c>
      <c r="AS495" t="str" cm="1">
        <f t="array" ref="AS495">_xlfn.IFS(
AR495 &lt;=1,"New Employee",
AR495 &lt;=3, "Early Career",
AR495 &lt;=7, "Experienced",
TRUE, "Veteran")</f>
        <v>Early Career</v>
      </c>
      <c r="AT495">
        <v>2</v>
      </c>
      <c r="AU495">
        <v>0</v>
      </c>
      <c r="AV495" t="str" cm="1">
        <f t="array" ref="AV495">_xlfn.IFS(
AU495=0,"Recently Promoted",
AU495&lt;=3, "Normal",
TRUE, "Long Time No Promotion")</f>
        <v>Recently Promoted</v>
      </c>
      <c r="AW495">
        <v>2</v>
      </c>
      <c r="AX495">
        <f>IF(COUNTIF(L495:$L$1471,L495)&gt;1,1,0)</f>
        <v>0</v>
      </c>
      <c r="BA495">
        <f t="shared" si="61"/>
        <v>0</v>
      </c>
      <c r="BC495">
        <f t="shared" si="62"/>
        <v>0</v>
      </c>
      <c r="BE495">
        <f t="shared" si="56"/>
        <v>0</v>
      </c>
      <c r="BG495">
        <f t="shared" si="57"/>
        <v>0</v>
      </c>
      <c r="BI495">
        <f t="shared" si="58"/>
        <v>0</v>
      </c>
      <c r="BR495" t="str" cm="1">
        <f t="array" ref="BR495">_xlfn.IFS(
A495&lt;=25,"18-25",
A495&lt;=35,"26-35",
A495&lt;=45,"36-45",
A495&lt;=59,"46-59",
TRUE,"60+")</f>
        <v>36-45</v>
      </c>
      <c r="BX495" t="b">
        <f t="shared" si="59"/>
        <v>1</v>
      </c>
      <c r="BY495" t="b">
        <f t="shared" si="60"/>
        <v>1</v>
      </c>
      <c r="BZ495" t="b">
        <f t="shared" si="63"/>
        <v>1</v>
      </c>
      <c r="CA495">
        <f>IF(tblemployee[[#This Row],[Attrition]]="Yes",1,0)</f>
        <v>0</v>
      </c>
      <c r="CB495">
        <f>IF(tblemployee[[#This Row],[OverTime]]="Yes",1,0)</f>
        <v>0</v>
      </c>
    </row>
    <row r="496" spans="1:80" hidden="1">
      <c r="A496">
        <v>34</v>
      </c>
      <c r="B496" t="s">
        <v>43</v>
      </c>
      <c r="C496" t="s">
        <v>36</v>
      </c>
      <c r="D496">
        <v>204</v>
      </c>
      <c r="E496" t="s">
        <v>37</v>
      </c>
      <c r="F496">
        <v>14</v>
      </c>
      <c r="G496" t="str" cm="1">
        <f t="array" ref="G496">_xlfn.IFS(
F496 &lt;= 10, "Near",
F496 &lt;= 20, "Far",
TRUE, "Very Far")</f>
        <v>Far</v>
      </c>
      <c r="H496">
        <v>3</v>
      </c>
      <c r="I496" t="str">
        <f>_xlfn.XLOOKUP(H496,Lookup!C:C,Lookup!D:D)</f>
        <v>Bachelor</v>
      </c>
      <c r="J496" t="s">
        <v>60</v>
      </c>
      <c r="K496">
        <v>1</v>
      </c>
      <c r="L496">
        <v>666</v>
      </c>
      <c r="M496">
        <v>3</v>
      </c>
      <c r="N496" t="str">
        <f>_xlfn.XLOOKUP(M496,Lookup!E:E,Lookup!F:F)</f>
        <v>High</v>
      </c>
      <c r="O496" t="s">
        <v>39</v>
      </c>
      <c r="P496">
        <v>31</v>
      </c>
      <c r="Q496">
        <v>3</v>
      </c>
      <c r="R496" t="str">
        <f>_xlfn.XLOOKUP(Q496,Lookup!G:G,Lookup!H:H)</f>
        <v>High</v>
      </c>
      <c r="S496">
        <v>1</v>
      </c>
      <c r="T496" s="7" t="str">
        <f>_xlfn.XLOOKUP(S496,Lookup!A:A,Lookup!B:B)</f>
        <v>Entry Level</v>
      </c>
      <c r="U496" t="s">
        <v>57</v>
      </c>
      <c r="V496">
        <v>3</v>
      </c>
      <c r="W496" t="str">
        <f>_xlfn.XLOOKUP(V496,Lookup!I:I,Lookup!J:J)</f>
        <v>High</v>
      </c>
      <c r="X496" t="s">
        <v>52</v>
      </c>
      <c r="Y496">
        <v>2579</v>
      </c>
      <c r="Z496" t="str" cm="1">
        <f t="array" ref="Z496">_xlfn.IFS(Y496&lt;3000,"Low",Y496&lt;7000,"Medium",TRUE,"High")</f>
        <v>Low</v>
      </c>
      <c r="AA496">
        <v>2912</v>
      </c>
      <c r="AB496">
        <v>1</v>
      </c>
      <c r="AC496" t="s">
        <v>42</v>
      </c>
      <c r="AD496" t="s">
        <v>35</v>
      </c>
      <c r="AE496">
        <v>18</v>
      </c>
      <c r="AF496">
        <v>3</v>
      </c>
      <c r="AG496" t="str">
        <f>_xlfn.XLOOKUP(AF496,Lookup!K:K,Lookup!L:L)</f>
        <v>Meet Expect</v>
      </c>
      <c r="AH496">
        <v>4</v>
      </c>
      <c r="AI496" t="str">
        <f>LOOKUP(AH496,Lookup!M:M,Lookup!N:N)</f>
        <v>Very High</v>
      </c>
      <c r="AJ496">
        <v>80</v>
      </c>
      <c r="AK496">
        <v>2</v>
      </c>
      <c r="AL496" t="str">
        <f>_xlfn.XLOOKUP(AK496,Lookup!O:O,Lookup!P:P)</f>
        <v>Medium</v>
      </c>
      <c r="AM496">
        <v>8</v>
      </c>
      <c r="AN496" t="str" cm="1">
        <f t="array" ref="AN496">_xlfn.IFS(
AM496&lt;=5,"0-5",
AM496&lt;=10,"6-10",
AM496&lt;=20,"11-20",
TRUE,"20+")</f>
        <v>6-10</v>
      </c>
      <c r="AO496">
        <v>3</v>
      </c>
      <c r="AP496">
        <v>3</v>
      </c>
      <c r="AQ496" t="str">
        <f>_xlfn.XLOOKUP(AP496,Lookup!Q:Q,Lookup!R:R)</f>
        <v>Better</v>
      </c>
      <c r="AR496">
        <v>8</v>
      </c>
      <c r="AS496" t="str" cm="1">
        <f t="array" ref="AS496">_xlfn.IFS(
AR496 &lt;=1,"New Employee",
AR496 &lt;=3, "Early Career",
AR496 &lt;=7, "Experienced",
TRUE, "Veteran")</f>
        <v>Veteran</v>
      </c>
      <c r="AT496">
        <v>2</v>
      </c>
      <c r="AU496">
        <v>0</v>
      </c>
      <c r="AV496" t="str" cm="1">
        <f t="array" ref="AV496">_xlfn.IFS(
AU496=0,"Recently Promoted",
AU496&lt;=3, "Normal",
TRUE, "Long Time No Promotion")</f>
        <v>Recently Promoted</v>
      </c>
      <c r="AW496">
        <v>6</v>
      </c>
      <c r="AX496">
        <f>IF(COUNTIF(L496:$L$1471,L496)&gt;1,1,0)</f>
        <v>0</v>
      </c>
      <c r="BA496">
        <f t="shared" si="61"/>
        <v>0</v>
      </c>
      <c r="BC496">
        <f t="shared" si="62"/>
        <v>0</v>
      </c>
      <c r="BE496">
        <f t="shared" si="56"/>
        <v>0</v>
      </c>
      <c r="BG496">
        <f t="shared" si="57"/>
        <v>0</v>
      </c>
      <c r="BI496">
        <f t="shared" si="58"/>
        <v>0</v>
      </c>
      <c r="BR496" t="str" cm="1">
        <f t="array" ref="BR496">_xlfn.IFS(
A496&lt;=25,"18-25",
A496&lt;=35,"26-35",
A496&lt;=45,"36-45",
A496&lt;=59,"46-59",
TRUE,"60+")</f>
        <v>26-35</v>
      </c>
      <c r="BX496" t="b">
        <f t="shared" si="59"/>
        <v>1</v>
      </c>
      <c r="BY496" t="b">
        <f t="shared" si="60"/>
        <v>1</v>
      </c>
      <c r="BZ496" t="b">
        <f t="shared" si="63"/>
        <v>1</v>
      </c>
      <c r="CA496">
        <f>IF(tblemployee[[#This Row],[Attrition]]="Yes",1,0)</f>
        <v>0</v>
      </c>
      <c r="CB496">
        <f>IF(tblemployee[[#This Row],[OverTime]]="Yes",1,0)</f>
        <v>1</v>
      </c>
    </row>
    <row r="497" spans="1:80" hidden="1">
      <c r="A497">
        <v>27</v>
      </c>
      <c r="B497" t="s">
        <v>35</v>
      </c>
      <c r="C497" t="s">
        <v>36</v>
      </c>
      <c r="D497">
        <v>1420</v>
      </c>
      <c r="E497" t="s">
        <v>37</v>
      </c>
      <c r="F497">
        <v>2</v>
      </c>
      <c r="G497" t="str" cm="1">
        <f t="array" ref="G497">_xlfn.IFS(
F497 &lt;= 10, "Near",
F497 &lt;= 20, "Far",
TRUE, "Very Far")</f>
        <v>Near</v>
      </c>
      <c r="H497">
        <v>1</v>
      </c>
      <c r="I497" t="str">
        <f>_xlfn.XLOOKUP(H497,Lookup!C:C,Lookup!D:D)</f>
        <v>Below College</v>
      </c>
      <c r="J497" t="s">
        <v>59</v>
      </c>
      <c r="K497">
        <v>1</v>
      </c>
      <c r="L497">
        <v>667</v>
      </c>
      <c r="M497">
        <v>3</v>
      </c>
      <c r="N497" t="str">
        <f>_xlfn.XLOOKUP(M497,Lookup!E:E,Lookup!F:F)</f>
        <v>High</v>
      </c>
      <c r="O497" t="s">
        <v>46</v>
      </c>
      <c r="P497">
        <v>85</v>
      </c>
      <c r="Q497">
        <v>3</v>
      </c>
      <c r="R497" t="str">
        <f>_xlfn.XLOOKUP(Q497,Lookup!G:G,Lookup!H:H)</f>
        <v>High</v>
      </c>
      <c r="S497">
        <v>1</v>
      </c>
      <c r="T497" s="7" t="str">
        <f>_xlfn.XLOOKUP(S497,Lookup!A:A,Lookup!B:B)</f>
        <v>Entry Level</v>
      </c>
      <c r="U497" t="s">
        <v>57</v>
      </c>
      <c r="V497">
        <v>1</v>
      </c>
      <c r="W497" t="str">
        <f>_xlfn.XLOOKUP(V497,Lookup!I:I,Lookup!J:J)</f>
        <v>Low</v>
      </c>
      <c r="X497" t="s">
        <v>52</v>
      </c>
      <c r="Y497">
        <v>3041</v>
      </c>
      <c r="Z497" t="str" cm="1">
        <f t="array" ref="Z497">_xlfn.IFS(Y497&lt;3000,"Low",Y497&lt;7000,"Medium",TRUE,"High")</f>
        <v>Medium</v>
      </c>
      <c r="AA497">
        <v>16346</v>
      </c>
      <c r="AB497">
        <v>0</v>
      </c>
      <c r="AC497" t="s">
        <v>42</v>
      </c>
      <c r="AD497" t="s">
        <v>43</v>
      </c>
      <c r="AE497">
        <v>11</v>
      </c>
      <c r="AF497">
        <v>3</v>
      </c>
      <c r="AG497" t="str">
        <f>_xlfn.XLOOKUP(AF497,Lookup!K:K,Lookup!L:L)</f>
        <v>Meet Expect</v>
      </c>
      <c r="AH497">
        <v>2</v>
      </c>
      <c r="AI497" t="str">
        <f>LOOKUP(AH497,Lookup!M:M,Lookup!N:N)</f>
        <v>Medium</v>
      </c>
      <c r="AJ497">
        <v>80</v>
      </c>
      <c r="AK497">
        <v>1</v>
      </c>
      <c r="AL497" t="str">
        <f>_xlfn.XLOOKUP(AK497,Lookup!O:O,Lookup!P:P)</f>
        <v>Basic</v>
      </c>
      <c r="AM497">
        <v>5</v>
      </c>
      <c r="AN497" t="str" cm="1">
        <f t="array" ref="AN497">_xlfn.IFS(
AM497&lt;=5,"0-5",
AM497&lt;=10,"6-10",
AM497&lt;=20,"11-20",
TRUE,"20+")</f>
        <v>0-5</v>
      </c>
      <c r="AO497">
        <v>3</v>
      </c>
      <c r="AP497">
        <v>3</v>
      </c>
      <c r="AQ497" t="str">
        <f>_xlfn.XLOOKUP(AP497,Lookup!Q:Q,Lookup!R:R)</f>
        <v>Better</v>
      </c>
      <c r="AR497">
        <v>4</v>
      </c>
      <c r="AS497" t="str" cm="1">
        <f t="array" ref="AS497">_xlfn.IFS(
AR497 &lt;=1,"New Employee",
AR497 &lt;=3, "Early Career",
AR497 &lt;=7, "Experienced",
TRUE, "Veteran")</f>
        <v>Experienced</v>
      </c>
      <c r="AT497">
        <v>3</v>
      </c>
      <c r="AU497">
        <v>0</v>
      </c>
      <c r="AV497" t="str" cm="1">
        <f t="array" ref="AV497">_xlfn.IFS(
AU497=0,"Recently Promoted",
AU497&lt;=3, "Normal",
TRUE, "Long Time No Promotion")</f>
        <v>Recently Promoted</v>
      </c>
      <c r="AW497">
        <v>2</v>
      </c>
      <c r="AX497">
        <f>IF(COUNTIF(L497:$L$1471,L497)&gt;1,1,0)</f>
        <v>0</v>
      </c>
      <c r="BA497">
        <f t="shared" si="61"/>
        <v>0</v>
      </c>
      <c r="BC497">
        <f t="shared" si="62"/>
        <v>0</v>
      </c>
      <c r="BE497">
        <f t="shared" si="56"/>
        <v>0</v>
      </c>
      <c r="BG497">
        <f t="shared" si="57"/>
        <v>0</v>
      </c>
      <c r="BI497">
        <f t="shared" si="58"/>
        <v>0</v>
      </c>
      <c r="BR497" t="str" cm="1">
        <f t="array" ref="BR497">_xlfn.IFS(
A497&lt;=25,"18-25",
A497&lt;=35,"26-35",
A497&lt;=45,"36-45",
A497&lt;=59,"46-59",
TRUE,"60+")</f>
        <v>26-35</v>
      </c>
      <c r="BX497" t="b">
        <f t="shared" si="59"/>
        <v>1</v>
      </c>
      <c r="BY497" t="b">
        <f t="shared" si="60"/>
        <v>1</v>
      </c>
      <c r="BZ497" t="b">
        <f t="shared" si="63"/>
        <v>1</v>
      </c>
      <c r="CA497">
        <f>IF(tblemployee[[#This Row],[Attrition]]="Yes",1,0)</f>
        <v>1</v>
      </c>
      <c r="CB497">
        <f>IF(tblemployee[[#This Row],[OverTime]]="Yes",1,0)</f>
        <v>0</v>
      </c>
    </row>
    <row r="498" spans="1:80" hidden="1">
      <c r="A498">
        <v>21</v>
      </c>
      <c r="B498" t="s">
        <v>43</v>
      </c>
      <c r="C498" t="s">
        <v>36</v>
      </c>
      <c r="D498">
        <v>1343</v>
      </c>
      <c r="E498" t="s">
        <v>37</v>
      </c>
      <c r="F498">
        <v>22</v>
      </c>
      <c r="G498" t="str" cm="1">
        <f t="array" ref="G498">_xlfn.IFS(
F498 &lt;= 10, "Near",
F498 &lt;= 20, "Far",
TRUE, "Very Far")</f>
        <v>Very Far</v>
      </c>
      <c r="H498">
        <v>1</v>
      </c>
      <c r="I498" t="str">
        <f>_xlfn.XLOOKUP(H498,Lookup!C:C,Lookup!D:D)</f>
        <v>Below College</v>
      </c>
      <c r="J498" t="s">
        <v>60</v>
      </c>
      <c r="K498">
        <v>1</v>
      </c>
      <c r="L498">
        <v>669</v>
      </c>
      <c r="M498">
        <v>3</v>
      </c>
      <c r="N498" t="str">
        <f>_xlfn.XLOOKUP(M498,Lookup!E:E,Lookup!F:F)</f>
        <v>High</v>
      </c>
      <c r="O498" t="s">
        <v>46</v>
      </c>
      <c r="P498">
        <v>49</v>
      </c>
      <c r="Q498">
        <v>3</v>
      </c>
      <c r="R498" t="str">
        <f>_xlfn.XLOOKUP(Q498,Lookup!G:G,Lookup!H:H)</f>
        <v>High</v>
      </c>
      <c r="S498">
        <v>1</v>
      </c>
      <c r="T498" s="7" t="str">
        <f>_xlfn.XLOOKUP(S498,Lookup!A:A,Lookup!B:B)</f>
        <v>Entry Level</v>
      </c>
      <c r="U498" t="s">
        <v>57</v>
      </c>
      <c r="V498">
        <v>3</v>
      </c>
      <c r="W498" t="str">
        <f>_xlfn.XLOOKUP(V498,Lookup!I:I,Lookup!J:J)</f>
        <v>High</v>
      </c>
      <c r="X498" t="s">
        <v>41</v>
      </c>
      <c r="Y498">
        <v>3447</v>
      </c>
      <c r="Z498" t="str" cm="1">
        <f t="array" ref="Z498">_xlfn.IFS(Y498&lt;3000,"Low",Y498&lt;7000,"Medium",TRUE,"High")</f>
        <v>Medium</v>
      </c>
      <c r="AA498">
        <v>24444</v>
      </c>
      <c r="AB498">
        <v>1</v>
      </c>
      <c r="AC498" t="s">
        <v>42</v>
      </c>
      <c r="AD498" t="s">
        <v>43</v>
      </c>
      <c r="AE498">
        <v>11</v>
      </c>
      <c r="AF498">
        <v>3</v>
      </c>
      <c r="AG498" t="str">
        <f>_xlfn.XLOOKUP(AF498,Lookup!K:K,Lookup!L:L)</f>
        <v>Meet Expect</v>
      </c>
      <c r="AH498">
        <v>3</v>
      </c>
      <c r="AI498" t="str">
        <f>LOOKUP(AH498,Lookup!M:M,Lookup!N:N)</f>
        <v>High</v>
      </c>
      <c r="AJ498">
        <v>80</v>
      </c>
      <c r="AK498">
        <v>0</v>
      </c>
      <c r="AL498" t="str">
        <f>_xlfn.XLOOKUP(AK498,Lookup!O:O,Lookup!P:P)</f>
        <v>None</v>
      </c>
      <c r="AM498">
        <v>3</v>
      </c>
      <c r="AN498" t="str" cm="1">
        <f t="array" ref="AN498">_xlfn.IFS(
AM498&lt;=5,"0-5",
AM498&lt;=10,"6-10",
AM498&lt;=20,"11-20",
TRUE,"20+")</f>
        <v>0-5</v>
      </c>
      <c r="AO498">
        <v>2</v>
      </c>
      <c r="AP498">
        <v>3</v>
      </c>
      <c r="AQ498" t="str">
        <f>_xlfn.XLOOKUP(AP498,Lookup!Q:Q,Lookup!R:R)</f>
        <v>Better</v>
      </c>
      <c r="AR498">
        <v>3</v>
      </c>
      <c r="AS498" t="str" cm="1">
        <f t="array" ref="AS498">_xlfn.IFS(
AR498 &lt;=1,"New Employee",
AR498 &lt;=3, "Early Career",
AR498 &lt;=7, "Experienced",
TRUE, "Veteran")</f>
        <v>Early Career</v>
      </c>
      <c r="AT498">
        <v>2</v>
      </c>
      <c r="AU498">
        <v>1</v>
      </c>
      <c r="AV498" t="str" cm="1">
        <f t="array" ref="AV498">_xlfn.IFS(
AU498=0,"Recently Promoted",
AU498&lt;=3, "Normal",
TRUE, "Long Time No Promotion")</f>
        <v>Normal</v>
      </c>
      <c r="AW498">
        <v>2</v>
      </c>
      <c r="AX498">
        <f>IF(COUNTIF(L498:$L$1471,L498)&gt;1,1,0)</f>
        <v>0</v>
      </c>
      <c r="BA498">
        <f t="shared" si="61"/>
        <v>0</v>
      </c>
      <c r="BC498">
        <f t="shared" si="62"/>
        <v>0</v>
      </c>
      <c r="BE498">
        <f t="shared" si="56"/>
        <v>0</v>
      </c>
      <c r="BG498">
        <f t="shared" si="57"/>
        <v>0</v>
      </c>
      <c r="BI498">
        <f t="shared" si="58"/>
        <v>0</v>
      </c>
      <c r="BR498" t="str" cm="1">
        <f t="array" ref="BR498">_xlfn.IFS(
A498&lt;=25,"18-25",
A498&lt;=35,"26-35",
A498&lt;=45,"36-45",
A498&lt;=59,"46-59",
TRUE,"60+")</f>
        <v>18-25</v>
      </c>
      <c r="BX498" t="b">
        <f t="shared" si="59"/>
        <v>1</v>
      </c>
      <c r="BY498" t="b">
        <f t="shared" si="60"/>
        <v>1</v>
      </c>
      <c r="BZ498" t="b">
        <f t="shared" si="63"/>
        <v>1</v>
      </c>
      <c r="CA498">
        <f>IF(tblemployee[[#This Row],[Attrition]]="Yes",1,0)</f>
        <v>0</v>
      </c>
      <c r="CB498">
        <f>IF(tblemployee[[#This Row],[OverTime]]="Yes",1,0)</f>
        <v>0</v>
      </c>
    </row>
    <row r="499" spans="1:80" hidden="1">
      <c r="A499">
        <v>44</v>
      </c>
      <c r="B499" t="s">
        <v>43</v>
      </c>
      <c r="C499" t="s">
        <v>36</v>
      </c>
      <c r="D499">
        <v>1315</v>
      </c>
      <c r="E499" t="s">
        <v>45</v>
      </c>
      <c r="F499">
        <v>3</v>
      </c>
      <c r="G499" t="str" cm="1">
        <f t="array" ref="G499">_xlfn.IFS(
F499 &lt;= 10, "Near",
F499 &lt;= 20, "Far",
TRUE, "Very Far")</f>
        <v>Near</v>
      </c>
      <c r="H499">
        <v>4</v>
      </c>
      <c r="I499" t="str">
        <f>_xlfn.XLOOKUP(H499,Lookup!C:C,Lookup!D:D)</f>
        <v>Master</v>
      </c>
      <c r="J499" t="s">
        <v>49</v>
      </c>
      <c r="K499">
        <v>1</v>
      </c>
      <c r="L499">
        <v>671</v>
      </c>
      <c r="M499">
        <v>4</v>
      </c>
      <c r="N499" t="str">
        <f>_xlfn.XLOOKUP(M499,Lookup!E:E,Lookup!F:F)</f>
        <v>Very High</v>
      </c>
      <c r="O499" t="s">
        <v>46</v>
      </c>
      <c r="P499">
        <v>35</v>
      </c>
      <c r="Q499">
        <v>3</v>
      </c>
      <c r="R499" t="str">
        <f>_xlfn.XLOOKUP(Q499,Lookup!G:G,Lookup!H:H)</f>
        <v>High</v>
      </c>
      <c r="S499">
        <v>5</v>
      </c>
      <c r="T499" s="7" t="str">
        <f>_xlfn.XLOOKUP(S499,Lookup!A:A,Lookup!B:B)</f>
        <v>Director</v>
      </c>
      <c r="U499" t="s">
        <v>56</v>
      </c>
      <c r="V499">
        <v>4</v>
      </c>
      <c r="W499" t="str">
        <f>_xlfn.XLOOKUP(V499,Lookup!I:I,Lookup!J:J)</f>
        <v>Very High</v>
      </c>
      <c r="X499" t="s">
        <v>48</v>
      </c>
      <c r="Y499">
        <v>19513</v>
      </c>
      <c r="Z499" t="str" cm="1">
        <f t="array" ref="Z499">_xlfn.IFS(Y499&lt;3000,"Low",Y499&lt;7000,"Medium",TRUE,"High")</f>
        <v>High</v>
      </c>
      <c r="AA499">
        <v>9358</v>
      </c>
      <c r="AB499">
        <v>4</v>
      </c>
      <c r="AC499" t="s">
        <v>42</v>
      </c>
      <c r="AD499" t="s">
        <v>35</v>
      </c>
      <c r="AE499">
        <v>12</v>
      </c>
      <c r="AF499">
        <v>3</v>
      </c>
      <c r="AG499" t="str">
        <f>_xlfn.XLOOKUP(AF499,Lookup!K:K,Lookup!L:L)</f>
        <v>Meet Expect</v>
      </c>
      <c r="AH499">
        <v>1</v>
      </c>
      <c r="AI499" t="str">
        <f>LOOKUP(AH499,Lookup!M:M,Lookup!N:N)</f>
        <v>Low</v>
      </c>
      <c r="AJ499">
        <v>80</v>
      </c>
      <c r="AK499">
        <v>1</v>
      </c>
      <c r="AL499" t="str">
        <f>_xlfn.XLOOKUP(AK499,Lookup!O:O,Lookup!P:P)</f>
        <v>Basic</v>
      </c>
      <c r="AM499">
        <v>26</v>
      </c>
      <c r="AN499" t="str" cm="1">
        <f t="array" ref="AN499">_xlfn.IFS(
AM499&lt;=5,"0-5",
AM499&lt;=10,"6-10",
AM499&lt;=20,"11-20",
TRUE,"20+")</f>
        <v>20+</v>
      </c>
      <c r="AO499">
        <v>2</v>
      </c>
      <c r="AP499">
        <v>4</v>
      </c>
      <c r="AQ499" t="str">
        <f>_xlfn.XLOOKUP(AP499,Lookup!Q:Q,Lookup!R:R)</f>
        <v>Best</v>
      </c>
      <c r="AR499">
        <v>2</v>
      </c>
      <c r="AS499" t="str" cm="1">
        <f t="array" ref="AS499">_xlfn.IFS(
AR499 &lt;=1,"New Employee",
AR499 &lt;=3, "Early Career",
AR499 &lt;=7, "Experienced",
TRUE, "Veteran")</f>
        <v>Early Career</v>
      </c>
      <c r="AT499">
        <v>2</v>
      </c>
      <c r="AU499">
        <v>0</v>
      </c>
      <c r="AV499" t="str" cm="1">
        <f t="array" ref="AV499">_xlfn.IFS(
AU499=0,"Recently Promoted",
AU499&lt;=3, "Normal",
TRUE, "Long Time No Promotion")</f>
        <v>Recently Promoted</v>
      </c>
      <c r="AW499">
        <v>1</v>
      </c>
      <c r="AX499">
        <f>IF(COUNTIF(L499:$L$1471,L499)&gt;1,1,0)</f>
        <v>0</v>
      </c>
      <c r="BA499">
        <f t="shared" si="61"/>
        <v>0</v>
      </c>
      <c r="BC499">
        <f t="shared" si="62"/>
        <v>0</v>
      </c>
      <c r="BE499">
        <f t="shared" si="56"/>
        <v>0</v>
      </c>
      <c r="BG499">
        <f t="shared" si="57"/>
        <v>0</v>
      </c>
      <c r="BI499">
        <f t="shared" si="58"/>
        <v>0</v>
      </c>
      <c r="BR499" t="str" cm="1">
        <f t="array" ref="BR499">_xlfn.IFS(
A499&lt;=25,"18-25",
A499&lt;=35,"26-35",
A499&lt;=45,"36-45",
A499&lt;=59,"46-59",
TRUE,"60+")</f>
        <v>36-45</v>
      </c>
      <c r="BX499" t="b">
        <f t="shared" si="59"/>
        <v>1</v>
      </c>
      <c r="BY499" t="b">
        <f t="shared" si="60"/>
        <v>1</v>
      </c>
      <c r="BZ499" t="b">
        <f t="shared" si="63"/>
        <v>1</v>
      </c>
      <c r="CA499">
        <f>IF(tblemployee[[#This Row],[Attrition]]="Yes",1,0)</f>
        <v>0</v>
      </c>
      <c r="CB499">
        <f>IF(tblemployee[[#This Row],[OverTime]]="Yes",1,0)</f>
        <v>1</v>
      </c>
    </row>
    <row r="500" spans="1:80" hidden="1">
      <c r="A500">
        <v>22</v>
      </c>
      <c r="B500" t="s">
        <v>43</v>
      </c>
      <c r="C500" t="s">
        <v>36</v>
      </c>
      <c r="D500">
        <v>604</v>
      </c>
      <c r="E500" t="s">
        <v>45</v>
      </c>
      <c r="F500">
        <v>6</v>
      </c>
      <c r="G500" t="str" cm="1">
        <f t="array" ref="G500">_xlfn.IFS(
F500 &lt;= 10, "Near",
F500 &lt;= 20, "Far",
TRUE, "Very Far")</f>
        <v>Near</v>
      </c>
      <c r="H500">
        <v>1</v>
      </c>
      <c r="I500" t="str">
        <f>_xlfn.XLOOKUP(H500,Lookup!C:C,Lookup!D:D)</f>
        <v>Below College</v>
      </c>
      <c r="J500" t="s">
        <v>51</v>
      </c>
      <c r="K500">
        <v>1</v>
      </c>
      <c r="L500">
        <v>675</v>
      </c>
      <c r="M500">
        <v>1</v>
      </c>
      <c r="N500" t="str">
        <f>_xlfn.XLOOKUP(M500,Lookup!E:E,Lookup!F:F)</f>
        <v>Low</v>
      </c>
      <c r="O500" t="s">
        <v>46</v>
      </c>
      <c r="P500">
        <v>69</v>
      </c>
      <c r="Q500">
        <v>3</v>
      </c>
      <c r="R500" t="str">
        <f>_xlfn.XLOOKUP(Q500,Lookup!G:G,Lookup!H:H)</f>
        <v>High</v>
      </c>
      <c r="S500">
        <v>1</v>
      </c>
      <c r="T500" s="7" t="str">
        <f>_xlfn.XLOOKUP(S500,Lookup!A:A,Lookup!B:B)</f>
        <v>Entry Level</v>
      </c>
      <c r="U500" t="s">
        <v>47</v>
      </c>
      <c r="V500">
        <v>3</v>
      </c>
      <c r="W500" t="str">
        <f>_xlfn.XLOOKUP(V500,Lookup!I:I,Lookup!J:J)</f>
        <v>High</v>
      </c>
      <c r="X500" t="s">
        <v>48</v>
      </c>
      <c r="Y500">
        <v>2773</v>
      </c>
      <c r="Z500" t="str" cm="1">
        <f t="array" ref="Z500">_xlfn.IFS(Y500&lt;3000,"Low",Y500&lt;7000,"Medium",TRUE,"High")</f>
        <v>Low</v>
      </c>
      <c r="AA500">
        <v>12145</v>
      </c>
      <c r="AB500">
        <v>0</v>
      </c>
      <c r="AC500" t="s">
        <v>42</v>
      </c>
      <c r="AD500" t="s">
        <v>43</v>
      </c>
      <c r="AE500">
        <v>20</v>
      </c>
      <c r="AF500">
        <v>4</v>
      </c>
      <c r="AG500" t="str">
        <f>_xlfn.XLOOKUP(AF500,Lookup!K:K,Lookup!L:L)</f>
        <v>Exceed Expect</v>
      </c>
      <c r="AH500">
        <v>4</v>
      </c>
      <c r="AI500" t="str">
        <f>LOOKUP(AH500,Lookup!M:M,Lookup!N:N)</f>
        <v>Very High</v>
      </c>
      <c r="AJ500">
        <v>80</v>
      </c>
      <c r="AK500">
        <v>0</v>
      </c>
      <c r="AL500" t="str">
        <f>_xlfn.XLOOKUP(AK500,Lookup!O:O,Lookup!P:P)</f>
        <v>None</v>
      </c>
      <c r="AM500">
        <v>3</v>
      </c>
      <c r="AN500" t="str" cm="1">
        <f t="array" ref="AN500">_xlfn.IFS(
AM500&lt;=5,"0-5",
AM500&lt;=10,"6-10",
AM500&lt;=20,"11-20",
TRUE,"20+")</f>
        <v>0-5</v>
      </c>
      <c r="AO500">
        <v>3</v>
      </c>
      <c r="AP500">
        <v>3</v>
      </c>
      <c r="AQ500" t="str">
        <f>_xlfn.XLOOKUP(AP500,Lookup!Q:Q,Lookup!R:R)</f>
        <v>Better</v>
      </c>
      <c r="AR500">
        <v>2</v>
      </c>
      <c r="AS500" t="str" cm="1">
        <f t="array" ref="AS500">_xlfn.IFS(
AR500 &lt;=1,"New Employee",
AR500 &lt;=3, "Early Career",
AR500 &lt;=7, "Experienced",
TRUE, "Veteran")</f>
        <v>Early Career</v>
      </c>
      <c r="AT500">
        <v>2</v>
      </c>
      <c r="AU500">
        <v>2</v>
      </c>
      <c r="AV500" t="str" cm="1">
        <f t="array" ref="AV500">_xlfn.IFS(
AU500=0,"Recently Promoted",
AU500&lt;=3, "Normal",
TRUE, "Long Time No Promotion")</f>
        <v>Normal</v>
      </c>
      <c r="AW500">
        <v>2</v>
      </c>
      <c r="AX500">
        <f>IF(COUNTIF(L500:$L$1471,L500)&gt;1,1,0)</f>
        <v>0</v>
      </c>
      <c r="BA500">
        <f t="shared" si="61"/>
        <v>0</v>
      </c>
      <c r="BC500">
        <f t="shared" si="62"/>
        <v>0</v>
      </c>
      <c r="BE500">
        <f t="shared" si="56"/>
        <v>0</v>
      </c>
      <c r="BG500">
        <f t="shared" si="57"/>
        <v>0</v>
      </c>
      <c r="BI500">
        <f t="shared" si="58"/>
        <v>0</v>
      </c>
      <c r="BR500" t="str" cm="1">
        <f t="array" ref="BR500">_xlfn.IFS(
A500&lt;=25,"18-25",
A500&lt;=35,"26-35",
A500&lt;=45,"36-45",
A500&lt;=59,"46-59",
TRUE,"60+")</f>
        <v>18-25</v>
      </c>
      <c r="BX500" t="b">
        <f t="shared" si="59"/>
        <v>1</v>
      </c>
      <c r="BY500" t="b">
        <f t="shared" si="60"/>
        <v>1</v>
      </c>
      <c r="BZ500" t="b">
        <f t="shared" si="63"/>
        <v>1</v>
      </c>
      <c r="CA500">
        <f>IF(tblemployee[[#This Row],[Attrition]]="Yes",1,0)</f>
        <v>0</v>
      </c>
      <c r="CB500">
        <f>IF(tblemployee[[#This Row],[OverTime]]="Yes",1,0)</f>
        <v>0</v>
      </c>
    </row>
    <row r="501" spans="1:80" hidden="1">
      <c r="A501">
        <v>33</v>
      </c>
      <c r="B501" t="s">
        <v>43</v>
      </c>
      <c r="C501" t="s">
        <v>36</v>
      </c>
      <c r="D501">
        <v>1216</v>
      </c>
      <c r="E501" t="s">
        <v>37</v>
      </c>
      <c r="F501">
        <v>8</v>
      </c>
      <c r="G501" t="str" cm="1">
        <f t="array" ref="G501">_xlfn.IFS(
F501 &lt;= 10, "Near",
F501 &lt;= 20, "Far",
TRUE, "Very Far")</f>
        <v>Near</v>
      </c>
      <c r="H501">
        <v>4</v>
      </c>
      <c r="I501" t="str">
        <f>_xlfn.XLOOKUP(H501,Lookup!C:C,Lookup!D:D)</f>
        <v>Master</v>
      </c>
      <c r="J501" t="s">
        <v>59</v>
      </c>
      <c r="K501">
        <v>1</v>
      </c>
      <c r="L501">
        <v>677</v>
      </c>
      <c r="M501">
        <v>3</v>
      </c>
      <c r="N501" t="str">
        <f>_xlfn.XLOOKUP(M501,Lookup!E:E,Lookup!F:F)</f>
        <v>High</v>
      </c>
      <c r="O501" t="s">
        <v>46</v>
      </c>
      <c r="P501">
        <v>39</v>
      </c>
      <c r="Q501">
        <v>3</v>
      </c>
      <c r="R501" t="str">
        <f>_xlfn.XLOOKUP(Q501,Lookup!G:G,Lookup!H:H)</f>
        <v>High</v>
      </c>
      <c r="S501">
        <v>2</v>
      </c>
      <c r="T501" s="7" t="str">
        <f>_xlfn.XLOOKUP(S501,Lookup!A:A,Lookup!B:B)</f>
        <v>Junior</v>
      </c>
      <c r="U501" t="s">
        <v>40</v>
      </c>
      <c r="V501">
        <v>3</v>
      </c>
      <c r="W501" t="str">
        <f>_xlfn.XLOOKUP(V501,Lookup!I:I,Lookup!J:J)</f>
        <v>High</v>
      </c>
      <c r="X501" t="s">
        <v>52</v>
      </c>
      <c r="Y501">
        <v>7104</v>
      </c>
      <c r="Z501" t="str" cm="1">
        <f t="array" ref="Z501">_xlfn.IFS(Y501&lt;3000,"Low",Y501&lt;7000,"Medium",TRUE,"High")</f>
        <v>High</v>
      </c>
      <c r="AA501">
        <v>20431</v>
      </c>
      <c r="AB501">
        <v>0</v>
      </c>
      <c r="AC501" t="s">
        <v>42</v>
      </c>
      <c r="AD501" t="s">
        <v>43</v>
      </c>
      <c r="AE501">
        <v>12</v>
      </c>
      <c r="AF501">
        <v>3</v>
      </c>
      <c r="AG501" t="str">
        <f>_xlfn.XLOOKUP(AF501,Lookup!K:K,Lookup!L:L)</f>
        <v>Meet Expect</v>
      </c>
      <c r="AH501">
        <v>4</v>
      </c>
      <c r="AI501" t="str">
        <f>LOOKUP(AH501,Lookup!M:M,Lookup!N:N)</f>
        <v>Very High</v>
      </c>
      <c r="AJ501">
        <v>80</v>
      </c>
      <c r="AK501">
        <v>0</v>
      </c>
      <c r="AL501" t="str">
        <f>_xlfn.XLOOKUP(AK501,Lookup!O:O,Lookup!P:P)</f>
        <v>None</v>
      </c>
      <c r="AM501">
        <v>6</v>
      </c>
      <c r="AN501" t="str" cm="1">
        <f t="array" ref="AN501">_xlfn.IFS(
AM501&lt;=5,"0-5",
AM501&lt;=10,"6-10",
AM501&lt;=20,"11-20",
TRUE,"20+")</f>
        <v>6-10</v>
      </c>
      <c r="AO501">
        <v>3</v>
      </c>
      <c r="AP501">
        <v>3</v>
      </c>
      <c r="AQ501" t="str">
        <f>_xlfn.XLOOKUP(AP501,Lookup!Q:Q,Lookup!R:R)</f>
        <v>Better</v>
      </c>
      <c r="AR501">
        <v>5</v>
      </c>
      <c r="AS501" t="str" cm="1">
        <f t="array" ref="AS501">_xlfn.IFS(
AR501 &lt;=1,"New Employee",
AR501 &lt;=3, "Early Career",
AR501 &lt;=7, "Experienced",
TRUE, "Veteran")</f>
        <v>Experienced</v>
      </c>
      <c r="AT501">
        <v>0</v>
      </c>
      <c r="AU501">
        <v>1</v>
      </c>
      <c r="AV501" t="str" cm="1">
        <f t="array" ref="AV501">_xlfn.IFS(
AU501=0,"Recently Promoted",
AU501&lt;=3, "Normal",
TRUE, "Long Time No Promotion")</f>
        <v>Normal</v>
      </c>
      <c r="AW501">
        <v>2</v>
      </c>
      <c r="AX501">
        <f>IF(COUNTIF(L501:$L$1471,L501)&gt;1,1,0)</f>
        <v>0</v>
      </c>
      <c r="BA501">
        <f t="shared" si="61"/>
        <v>0</v>
      </c>
      <c r="BC501">
        <f t="shared" si="62"/>
        <v>0</v>
      </c>
      <c r="BE501">
        <f t="shared" si="56"/>
        <v>0</v>
      </c>
      <c r="BG501">
        <f t="shared" si="57"/>
        <v>0</v>
      </c>
      <c r="BI501">
        <f t="shared" si="58"/>
        <v>0</v>
      </c>
      <c r="BR501" t="str" cm="1">
        <f t="array" ref="BR501">_xlfn.IFS(
A501&lt;=25,"18-25",
A501&lt;=35,"26-35",
A501&lt;=45,"36-45",
A501&lt;=59,"46-59",
TRUE,"60+")</f>
        <v>26-35</v>
      </c>
      <c r="BX501" t="b">
        <f t="shared" si="59"/>
        <v>1</v>
      </c>
      <c r="BY501" t="b">
        <f t="shared" si="60"/>
        <v>1</v>
      </c>
      <c r="BZ501" t="b">
        <f t="shared" si="63"/>
        <v>1</v>
      </c>
      <c r="CA501">
        <f>IF(tblemployee[[#This Row],[Attrition]]="Yes",1,0)</f>
        <v>0</v>
      </c>
      <c r="CB501">
        <f>IF(tblemployee[[#This Row],[OverTime]]="Yes",1,0)</f>
        <v>0</v>
      </c>
    </row>
    <row r="502" spans="1:80" hidden="1">
      <c r="A502">
        <v>32</v>
      </c>
      <c r="B502" t="s">
        <v>43</v>
      </c>
      <c r="C502" t="s">
        <v>36</v>
      </c>
      <c r="D502">
        <v>646</v>
      </c>
      <c r="E502" t="s">
        <v>45</v>
      </c>
      <c r="F502">
        <v>9</v>
      </c>
      <c r="G502" t="str" cm="1">
        <f t="array" ref="G502">_xlfn.IFS(
F502 &lt;= 10, "Near",
F502 &lt;= 20, "Far",
TRUE, "Very Far")</f>
        <v>Near</v>
      </c>
      <c r="H502">
        <v>4</v>
      </c>
      <c r="I502" t="str">
        <f>_xlfn.XLOOKUP(H502,Lookup!C:C,Lookup!D:D)</f>
        <v>Master</v>
      </c>
      <c r="J502" t="s">
        <v>38</v>
      </c>
      <c r="K502">
        <v>1</v>
      </c>
      <c r="L502">
        <v>679</v>
      </c>
      <c r="M502">
        <v>1</v>
      </c>
      <c r="N502" t="str">
        <f>_xlfn.XLOOKUP(M502,Lookup!E:E,Lookup!F:F)</f>
        <v>Low</v>
      </c>
      <c r="O502" t="s">
        <v>39</v>
      </c>
      <c r="P502">
        <v>92</v>
      </c>
      <c r="Q502">
        <v>3</v>
      </c>
      <c r="R502" t="str">
        <f>_xlfn.XLOOKUP(Q502,Lookup!G:G,Lookup!H:H)</f>
        <v>High</v>
      </c>
      <c r="S502">
        <v>2</v>
      </c>
      <c r="T502" s="7" t="str">
        <f>_xlfn.XLOOKUP(S502,Lookup!A:A,Lookup!B:B)</f>
        <v>Junior</v>
      </c>
      <c r="U502" t="s">
        <v>47</v>
      </c>
      <c r="V502">
        <v>4</v>
      </c>
      <c r="W502" t="str">
        <f>_xlfn.XLOOKUP(V502,Lookup!I:I,Lookup!J:J)</f>
        <v>Very High</v>
      </c>
      <c r="X502" t="s">
        <v>48</v>
      </c>
      <c r="Y502">
        <v>6322</v>
      </c>
      <c r="Z502" t="str" cm="1">
        <f t="array" ref="Z502">_xlfn.IFS(Y502&lt;3000,"Low",Y502&lt;7000,"Medium",TRUE,"High")</f>
        <v>Medium</v>
      </c>
      <c r="AA502">
        <v>18089</v>
      </c>
      <c r="AB502">
        <v>1</v>
      </c>
      <c r="AC502" t="s">
        <v>42</v>
      </c>
      <c r="AD502" t="s">
        <v>35</v>
      </c>
      <c r="AE502">
        <v>12</v>
      </c>
      <c r="AF502">
        <v>3</v>
      </c>
      <c r="AG502" t="str">
        <f>_xlfn.XLOOKUP(AF502,Lookup!K:K,Lookup!L:L)</f>
        <v>Meet Expect</v>
      </c>
      <c r="AH502">
        <v>4</v>
      </c>
      <c r="AI502" t="str">
        <f>LOOKUP(AH502,Lookup!M:M,Lookup!N:N)</f>
        <v>Very High</v>
      </c>
      <c r="AJ502">
        <v>80</v>
      </c>
      <c r="AK502">
        <v>1</v>
      </c>
      <c r="AL502" t="str">
        <f>_xlfn.XLOOKUP(AK502,Lookup!O:O,Lookup!P:P)</f>
        <v>Basic</v>
      </c>
      <c r="AM502">
        <v>6</v>
      </c>
      <c r="AN502" t="str" cm="1">
        <f t="array" ref="AN502">_xlfn.IFS(
AM502&lt;=5,"0-5",
AM502&lt;=10,"6-10",
AM502&lt;=20,"11-20",
TRUE,"20+")</f>
        <v>6-10</v>
      </c>
      <c r="AO502">
        <v>2</v>
      </c>
      <c r="AP502">
        <v>2</v>
      </c>
      <c r="AQ502" t="str">
        <f>_xlfn.XLOOKUP(AP502,Lookup!Q:Q,Lookup!R:R)</f>
        <v>Good</v>
      </c>
      <c r="AR502">
        <v>6</v>
      </c>
      <c r="AS502" t="str" cm="1">
        <f t="array" ref="AS502">_xlfn.IFS(
AR502 &lt;=1,"New Employee",
AR502 &lt;=3, "Early Career",
AR502 &lt;=7, "Experienced",
TRUE, "Veteran")</f>
        <v>Experienced</v>
      </c>
      <c r="AT502">
        <v>4</v>
      </c>
      <c r="AU502">
        <v>0</v>
      </c>
      <c r="AV502" t="str" cm="1">
        <f t="array" ref="AV502">_xlfn.IFS(
AU502=0,"Recently Promoted",
AU502&lt;=3, "Normal",
TRUE, "Long Time No Promotion")</f>
        <v>Recently Promoted</v>
      </c>
      <c r="AW502">
        <v>5</v>
      </c>
      <c r="AX502">
        <f>IF(COUNTIF(L502:$L$1471,L502)&gt;1,1,0)</f>
        <v>0</v>
      </c>
      <c r="BA502">
        <f t="shared" si="61"/>
        <v>0</v>
      </c>
      <c r="BC502">
        <f t="shared" si="62"/>
        <v>0</v>
      </c>
      <c r="BE502">
        <f t="shared" si="56"/>
        <v>0</v>
      </c>
      <c r="BG502">
        <f t="shared" si="57"/>
        <v>0</v>
      </c>
      <c r="BI502">
        <f t="shared" si="58"/>
        <v>0</v>
      </c>
      <c r="BR502" t="str" cm="1">
        <f t="array" ref="BR502">_xlfn.IFS(
A502&lt;=25,"18-25",
A502&lt;=35,"26-35",
A502&lt;=45,"36-45",
A502&lt;=59,"46-59",
TRUE,"60+")</f>
        <v>26-35</v>
      </c>
      <c r="BX502" t="b">
        <f t="shared" si="59"/>
        <v>1</v>
      </c>
      <c r="BY502" t="b">
        <f t="shared" si="60"/>
        <v>1</v>
      </c>
      <c r="BZ502" t="b">
        <f t="shared" si="63"/>
        <v>1</v>
      </c>
      <c r="CA502">
        <f>IF(tblemployee[[#This Row],[Attrition]]="Yes",1,0)</f>
        <v>0</v>
      </c>
      <c r="CB502">
        <f>IF(tblemployee[[#This Row],[OverTime]]="Yes",1,0)</f>
        <v>1</v>
      </c>
    </row>
    <row r="503" spans="1:80" hidden="1">
      <c r="A503">
        <v>30</v>
      </c>
      <c r="B503" t="s">
        <v>43</v>
      </c>
      <c r="C503" t="s">
        <v>44</v>
      </c>
      <c r="D503">
        <v>160</v>
      </c>
      <c r="E503" t="s">
        <v>45</v>
      </c>
      <c r="F503">
        <v>3</v>
      </c>
      <c r="G503" t="str" cm="1">
        <f t="array" ref="G503">_xlfn.IFS(
F503 &lt;= 10, "Near",
F503 &lt;= 20, "Far",
TRUE, "Very Far")</f>
        <v>Near</v>
      </c>
      <c r="H503">
        <v>3</v>
      </c>
      <c r="I503" t="str">
        <f>_xlfn.XLOOKUP(H503,Lookup!C:C,Lookup!D:D)</f>
        <v>Bachelor</v>
      </c>
      <c r="J503" t="s">
        <v>51</v>
      </c>
      <c r="K503">
        <v>1</v>
      </c>
      <c r="L503">
        <v>680</v>
      </c>
      <c r="M503">
        <v>3</v>
      </c>
      <c r="N503" t="str">
        <f>_xlfn.XLOOKUP(M503,Lookup!E:E,Lookup!F:F)</f>
        <v>High</v>
      </c>
      <c r="O503" t="s">
        <v>39</v>
      </c>
      <c r="P503">
        <v>71</v>
      </c>
      <c r="Q503">
        <v>3</v>
      </c>
      <c r="R503" t="str">
        <f>_xlfn.XLOOKUP(Q503,Lookup!G:G,Lookup!H:H)</f>
        <v>High</v>
      </c>
      <c r="S503">
        <v>1</v>
      </c>
      <c r="T503" s="7" t="str">
        <f>_xlfn.XLOOKUP(S503,Lookup!A:A,Lookup!B:B)</f>
        <v>Entry Level</v>
      </c>
      <c r="U503" t="s">
        <v>47</v>
      </c>
      <c r="V503">
        <v>3</v>
      </c>
      <c r="W503" t="str">
        <f>_xlfn.XLOOKUP(V503,Lookup!I:I,Lookup!J:J)</f>
        <v>High</v>
      </c>
      <c r="X503" t="s">
        <v>52</v>
      </c>
      <c r="Y503">
        <v>2083</v>
      </c>
      <c r="Z503" t="str" cm="1">
        <f t="array" ref="Z503">_xlfn.IFS(Y503&lt;3000,"Low",Y503&lt;7000,"Medium",TRUE,"High")</f>
        <v>Low</v>
      </c>
      <c r="AA503">
        <v>22653</v>
      </c>
      <c r="AB503">
        <v>1</v>
      </c>
      <c r="AC503" t="s">
        <v>42</v>
      </c>
      <c r="AD503" t="s">
        <v>43</v>
      </c>
      <c r="AE503">
        <v>20</v>
      </c>
      <c r="AF503">
        <v>4</v>
      </c>
      <c r="AG503" t="str">
        <f>_xlfn.XLOOKUP(AF503,Lookup!K:K,Lookup!L:L)</f>
        <v>Exceed Expect</v>
      </c>
      <c r="AH503">
        <v>3</v>
      </c>
      <c r="AI503" t="str">
        <f>LOOKUP(AH503,Lookup!M:M,Lookup!N:N)</f>
        <v>High</v>
      </c>
      <c r="AJ503">
        <v>80</v>
      </c>
      <c r="AK503">
        <v>1</v>
      </c>
      <c r="AL503" t="str">
        <f>_xlfn.XLOOKUP(AK503,Lookup!O:O,Lookup!P:P)</f>
        <v>Basic</v>
      </c>
      <c r="AM503">
        <v>1</v>
      </c>
      <c r="AN503" t="str" cm="1">
        <f t="array" ref="AN503">_xlfn.IFS(
AM503&lt;=5,"0-5",
AM503&lt;=10,"6-10",
AM503&lt;=20,"11-20",
TRUE,"20+")</f>
        <v>0-5</v>
      </c>
      <c r="AO503">
        <v>2</v>
      </c>
      <c r="AP503">
        <v>3</v>
      </c>
      <c r="AQ503" t="str">
        <f>_xlfn.XLOOKUP(AP503,Lookup!Q:Q,Lookup!R:R)</f>
        <v>Better</v>
      </c>
      <c r="AR503">
        <v>1</v>
      </c>
      <c r="AS503" t="str" cm="1">
        <f t="array" ref="AS503">_xlfn.IFS(
AR503 &lt;=1,"New Employee",
AR503 &lt;=3, "Early Career",
AR503 &lt;=7, "Experienced",
TRUE, "Veteran")</f>
        <v>New Employee</v>
      </c>
      <c r="AT503">
        <v>0</v>
      </c>
      <c r="AU503">
        <v>0</v>
      </c>
      <c r="AV503" t="str" cm="1">
        <f t="array" ref="AV503">_xlfn.IFS(
AU503=0,"Recently Promoted",
AU503&lt;=3, "Normal",
TRUE, "Long Time No Promotion")</f>
        <v>Recently Promoted</v>
      </c>
      <c r="AW503">
        <v>0</v>
      </c>
      <c r="AX503">
        <f>IF(COUNTIF(L503:$L$1471,L503)&gt;1,1,0)</f>
        <v>0</v>
      </c>
      <c r="BA503">
        <f t="shared" si="61"/>
        <v>0</v>
      </c>
      <c r="BC503">
        <f t="shared" si="62"/>
        <v>0</v>
      </c>
      <c r="BE503">
        <f t="shared" si="56"/>
        <v>0</v>
      </c>
      <c r="BG503">
        <f t="shared" si="57"/>
        <v>0</v>
      </c>
      <c r="BI503">
        <f t="shared" si="58"/>
        <v>0</v>
      </c>
      <c r="BR503" t="str" cm="1">
        <f t="array" ref="BR503">_xlfn.IFS(
A503&lt;=25,"18-25",
A503&lt;=35,"26-35",
A503&lt;=45,"36-45",
A503&lt;=59,"46-59",
TRUE,"60+")</f>
        <v>26-35</v>
      </c>
      <c r="BX503" t="b">
        <f t="shared" si="59"/>
        <v>1</v>
      </c>
      <c r="BY503" t="b">
        <f t="shared" si="60"/>
        <v>1</v>
      </c>
      <c r="BZ503" t="b">
        <f t="shared" si="63"/>
        <v>1</v>
      </c>
      <c r="CA503">
        <f>IF(tblemployee[[#This Row],[Attrition]]="Yes",1,0)</f>
        <v>0</v>
      </c>
      <c r="CB503">
        <f>IF(tblemployee[[#This Row],[OverTime]]="Yes",1,0)</f>
        <v>0</v>
      </c>
    </row>
    <row r="504" spans="1:80" hidden="1">
      <c r="A504">
        <v>53</v>
      </c>
      <c r="B504" t="s">
        <v>43</v>
      </c>
      <c r="C504" t="s">
        <v>36</v>
      </c>
      <c r="D504">
        <v>238</v>
      </c>
      <c r="E504" t="s">
        <v>37</v>
      </c>
      <c r="F504">
        <v>1</v>
      </c>
      <c r="G504" t="str" cm="1">
        <f t="array" ref="G504">_xlfn.IFS(
F504 &lt;= 10, "Near",
F504 &lt;= 20, "Far",
TRUE, "Very Far")</f>
        <v>Near</v>
      </c>
      <c r="H504">
        <v>1</v>
      </c>
      <c r="I504" t="str">
        <f>_xlfn.XLOOKUP(H504,Lookup!C:C,Lookup!D:D)</f>
        <v>Below College</v>
      </c>
      <c r="J504" t="s">
        <v>51</v>
      </c>
      <c r="K504">
        <v>1</v>
      </c>
      <c r="L504">
        <v>682</v>
      </c>
      <c r="M504">
        <v>4</v>
      </c>
      <c r="N504" t="str">
        <f>_xlfn.XLOOKUP(M504,Lookup!E:E,Lookup!F:F)</f>
        <v>Very High</v>
      </c>
      <c r="O504" t="s">
        <v>39</v>
      </c>
      <c r="P504">
        <v>34</v>
      </c>
      <c r="Q504">
        <v>3</v>
      </c>
      <c r="R504" t="str">
        <f>_xlfn.XLOOKUP(Q504,Lookup!G:G,Lookup!H:H)</f>
        <v>High</v>
      </c>
      <c r="S504">
        <v>2</v>
      </c>
      <c r="T504" s="7" t="str">
        <f>_xlfn.XLOOKUP(S504,Lookup!A:A,Lookup!B:B)</f>
        <v>Junior</v>
      </c>
      <c r="U504" t="s">
        <v>40</v>
      </c>
      <c r="V504">
        <v>1</v>
      </c>
      <c r="W504" t="str">
        <f>_xlfn.XLOOKUP(V504,Lookup!I:I,Lookup!J:J)</f>
        <v>Low</v>
      </c>
      <c r="X504" t="s">
        <v>41</v>
      </c>
      <c r="Y504">
        <v>8381</v>
      </c>
      <c r="Z504" t="str" cm="1">
        <f t="array" ref="Z504">_xlfn.IFS(Y504&lt;3000,"Low",Y504&lt;7000,"Medium",TRUE,"High")</f>
        <v>High</v>
      </c>
      <c r="AA504">
        <v>7507</v>
      </c>
      <c r="AB504">
        <v>7</v>
      </c>
      <c r="AC504" t="s">
        <v>42</v>
      </c>
      <c r="AD504" t="s">
        <v>43</v>
      </c>
      <c r="AE504">
        <v>20</v>
      </c>
      <c r="AF504">
        <v>4</v>
      </c>
      <c r="AG504" t="str">
        <f>_xlfn.XLOOKUP(AF504,Lookup!K:K,Lookup!L:L)</f>
        <v>Exceed Expect</v>
      </c>
      <c r="AH504">
        <v>4</v>
      </c>
      <c r="AI504" t="str">
        <f>LOOKUP(AH504,Lookup!M:M,Lookup!N:N)</f>
        <v>Very High</v>
      </c>
      <c r="AJ504">
        <v>80</v>
      </c>
      <c r="AK504">
        <v>0</v>
      </c>
      <c r="AL504" t="str">
        <f>_xlfn.XLOOKUP(AK504,Lookup!O:O,Lookup!P:P)</f>
        <v>None</v>
      </c>
      <c r="AM504">
        <v>18</v>
      </c>
      <c r="AN504" t="str" cm="1">
        <f t="array" ref="AN504">_xlfn.IFS(
AM504&lt;=5,"0-5",
AM504&lt;=10,"6-10",
AM504&lt;=20,"11-20",
TRUE,"20+")</f>
        <v>11-20</v>
      </c>
      <c r="AO504">
        <v>2</v>
      </c>
      <c r="AP504">
        <v>4</v>
      </c>
      <c r="AQ504" t="str">
        <f>_xlfn.XLOOKUP(AP504,Lookup!Q:Q,Lookup!R:R)</f>
        <v>Best</v>
      </c>
      <c r="AR504">
        <v>14</v>
      </c>
      <c r="AS504" t="str" cm="1">
        <f t="array" ref="AS504">_xlfn.IFS(
AR504 &lt;=1,"New Employee",
AR504 &lt;=3, "Early Career",
AR504 &lt;=7, "Experienced",
TRUE, "Veteran")</f>
        <v>Veteran</v>
      </c>
      <c r="AT504">
        <v>7</v>
      </c>
      <c r="AU504">
        <v>8</v>
      </c>
      <c r="AV504" t="str" cm="1">
        <f t="array" ref="AV504">_xlfn.IFS(
AU504=0,"Recently Promoted",
AU504&lt;=3, "Normal",
TRUE, "Long Time No Promotion")</f>
        <v>Long Time No Promotion</v>
      </c>
      <c r="AW504">
        <v>10</v>
      </c>
      <c r="AX504">
        <f>IF(COUNTIF(L504:$L$1471,L504)&gt;1,1,0)</f>
        <v>0</v>
      </c>
      <c r="BA504">
        <f t="shared" si="61"/>
        <v>0</v>
      </c>
      <c r="BC504">
        <f t="shared" si="62"/>
        <v>0</v>
      </c>
      <c r="BE504">
        <f t="shared" si="56"/>
        <v>0</v>
      </c>
      <c r="BG504">
        <f t="shared" si="57"/>
        <v>0</v>
      </c>
      <c r="BI504">
        <f t="shared" si="58"/>
        <v>0</v>
      </c>
      <c r="BR504" t="str" cm="1">
        <f t="array" ref="BR504">_xlfn.IFS(
A504&lt;=25,"18-25",
A504&lt;=35,"26-35",
A504&lt;=45,"36-45",
A504&lt;=59,"46-59",
TRUE,"60+")</f>
        <v>46-59</v>
      </c>
      <c r="BX504" t="b">
        <f t="shared" si="59"/>
        <v>1</v>
      </c>
      <c r="BY504" t="b">
        <f t="shared" si="60"/>
        <v>1</v>
      </c>
      <c r="BZ504" t="b">
        <f t="shared" si="63"/>
        <v>1</v>
      </c>
      <c r="CA504">
        <f>IF(tblemployee[[#This Row],[Attrition]]="Yes",1,0)</f>
        <v>0</v>
      </c>
      <c r="CB504">
        <f>IF(tblemployee[[#This Row],[OverTime]]="Yes",1,0)</f>
        <v>0</v>
      </c>
    </row>
    <row r="505" spans="1:80" hidden="1">
      <c r="A505">
        <v>34</v>
      </c>
      <c r="B505" t="s">
        <v>43</v>
      </c>
      <c r="C505" t="s">
        <v>36</v>
      </c>
      <c r="D505">
        <v>1397</v>
      </c>
      <c r="E505" t="s">
        <v>45</v>
      </c>
      <c r="F505">
        <v>1</v>
      </c>
      <c r="G505" t="str" cm="1">
        <f t="array" ref="G505">_xlfn.IFS(
F505 &lt;= 10, "Near",
F505 &lt;= 20, "Far",
TRUE, "Very Far")</f>
        <v>Near</v>
      </c>
      <c r="H505">
        <v>5</v>
      </c>
      <c r="I505" t="str">
        <f>_xlfn.XLOOKUP(H505,Lookup!C:C,Lookup!D:D)</f>
        <v>Doctor</v>
      </c>
      <c r="J505" t="s">
        <v>38</v>
      </c>
      <c r="K505">
        <v>1</v>
      </c>
      <c r="L505">
        <v>683</v>
      </c>
      <c r="M505">
        <v>2</v>
      </c>
      <c r="N505" t="str">
        <f>_xlfn.XLOOKUP(M505,Lookup!E:E,Lookup!F:F)</f>
        <v>Medium</v>
      </c>
      <c r="O505" t="s">
        <v>46</v>
      </c>
      <c r="P505">
        <v>42</v>
      </c>
      <c r="Q505">
        <v>3</v>
      </c>
      <c r="R505" t="str">
        <f>_xlfn.XLOOKUP(Q505,Lookup!G:G,Lookup!H:H)</f>
        <v>High</v>
      </c>
      <c r="S505">
        <v>1</v>
      </c>
      <c r="T505" s="7" t="str">
        <f>_xlfn.XLOOKUP(S505,Lookup!A:A,Lookup!B:B)</f>
        <v>Entry Level</v>
      </c>
      <c r="U505" t="s">
        <v>47</v>
      </c>
      <c r="V505">
        <v>4</v>
      </c>
      <c r="W505" t="str">
        <f>_xlfn.XLOOKUP(V505,Lookup!I:I,Lookup!J:J)</f>
        <v>Very High</v>
      </c>
      <c r="X505" t="s">
        <v>48</v>
      </c>
      <c r="Y505">
        <v>2691</v>
      </c>
      <c r="Z505" t="str" cm="1">
        <f t="array" ref="Z505">_xlfn.IFS(Y505&lt;3000,"Low",Y505&lt;7000,"Medium",TRUE,"High")</f>
        <v>Low</v>
      </c>
      <c r="AA505">
        <v>7660</v>
      </c>
      <c r="AB505">
        <v>1</v>
      </c>
      <c r="AC505" t="s">
        <v>42</v>
      </c>
      <c r="AD505" t="s">
        <v>43</v>
      </c>
      <c r="AE505">
        <v>12</v>
      </c>
      <c r="AF505">
        <v>3</v>
      </c>
      <c r="AG505" t="str">
        <f>_xlfn.XLOOKUP(AF505,Lookup!K:K,Lookup!L:L)</f>
        <v>Meet Expect</v>
      </c>
      <c r="AH505">
        <v>4</v>
      </c>
      <c r="AI505" t="str">
        <f>LOOKUP(AH505,Lookup!M:M,Lookup!N:N)</f>
        <v>Very High</v>
      </c>
      <c r="AJ505">
        <v>80</v>
      </c>
      <c r="AK505">
        <v>1</v>
      </c>
      <c r="AL505" t="str">
        <f>_xlfn.XLOOKUP(AK505,Lookup!O:O,Lookup!P:P)</f>
        <v>Basic</v>
      </c>
      <c r="AM505">
        <v>10</v>
      </c>
      <c r="AN505" t="str" cm="1">
        <f t="array" ref="AN505">_xlfn.IFS(
AM505&lt;=5,"0-5",
AM505&lt;=10,"6-10",
AM505&lt;=20,"11-20",
TRUE,"20+")</f>
        <v>6-10</v>
      </c>
      <c r="AO505">
        <v>4</v>
      </c>
      <c r="AP505">
        <v>2</v>
      </c>
      <c r="AQ505" t="str">
        <f>_xlfn.XLOOKUP(AP505,Lookup!Q:Q,Lookup!R:R)</f>
        <v>Good</v>
      </c>
      <c r="AR505">
        <v>10</v>
      </c>
      <c r="AS505" t="str" cm="1">
        <f t="array" ref="AS505">_xlfn.IFS(
AR505 &lt;=1,"New Employee",
AR505 &lt;=3, "Early Career",
AR505 &lt;=7, "Experienced",
TRUE, "Veteran")</f>
        <v>Veteran</v>
      </c>
      <c r="AT505">
        <v>9</v>
      </c>
      <c r="AU505">
        <v>8</v>
      </c>
      <c r="AV505" t="str" cm="1">
        <f t="array" ref="AV505">_xlfn.IFS(
AU505=0,"Recently Promoted",
AU505&lt;=3, "Normal",
TRUE, "Long Time No Promotion")</f>
        <v>Long Time No Promotion</v>
      </c>
      <c r="AW505">
        <v>8</v>
      </c>
      <c r="AX505">
        <f>IF(COUNTIF(L505:$L$1471,L505)&gt;1,1,0)</f>
        <v>0</v>
      </c>
      <c r="BA505">
        <f t="shared" si="61"/>
        <v>0</v>
      </c>
      <c r="BC505">
        <f t="shared" si="62"/>
        <v>0</v>
      </c>
      <c r="BE505">
        <f t="shared" si="56"/>
        <v>0</v>
      </c>
      <c r="BG505">
        <f t="shared" si="57"/>
        <v>0</v>
      </c>
      <c r="BI505">
        <f t="shared" si="58"/>
        <v>0</v>
      </c>
      <c r="BR505" t="str" cm="1">
        <f t="array" ref="BR505">_xlfn.IFS(
A505&lt;=25,"18-25",
A505&lt;=35,"26-35",
A505&lt;=45,"36-45",
A505&lt;=59,"46-59",
TRUE,"60+")</f>
        <v>26-35</v>
      </c>
      <c r="BX505" t="b">
        <f t="shared" si="59"/>
        <v>1</v>
      </c>
      <c r="BY505" t="b">
        <f t="shared" si="60"/>
        <v>1</v>
      </c>
      <c r="BZ505" t="b">
        <f t="shared" si="63"/>
        <v>1</v>
      </c>
      <c r="CA505">
        <f>IF(tblemployee[[#This Row],[Attrition]]="Yes",1,0)</f>
        <v>0</v>
      </c>
      <c r="CB505">
        <f>IF(tblemployee[[#This Row],[OverTime]]="Yes",1,0)</f>
        <v>0</v>
      </c>
    </row>
    <row r="506" spans="1:80" hidden="1">
      <c r="A506">
        <v>45</v>
      </c>
      <c r="B506" t="s">
        <v>35</v>
      </c>
      <c r="C506" t="s">
        <v>44</v>
      </c>
      <c r="D506">
        <v>306</v>
      </c>
      <c r="E506" t="s">
        <v>37</v>
      </c>
      <c r="F506">
        <v>26</v>
      </c>
      <c r="G506" t="str" cm="1">
        <f t="array" ref="G506">_xlfn.IFS(
F506 &lt;= 10, "Near",
F506 &lt;= 20, "Far",
TRUE, "Very Far")</f>
        <v>Very Far</v>
      </c>
      <c r="H506">
        <v>4</v>
      </c>
      <c r="I506" t="str">
        <f>_xlfn.XLOOKUP(H506,Lookup!C:C,Lookup!D:D)</f>
        <v>Master</v>
      </c>
      <c r="J506" t="s">
        <v>38</v>
      </c>
      <c r="K506">
        <v>1</v>
      </c>
      <c r="L506">
        <v>684</v>
      </c>
      <c r="M506">
        <v>1</v>
      </c>
      <c r="N506" t="str">
        <f>_xlfn.XLOOKUP(M506,Lookup!E:E,Lookup!F:F)</f>
        <v>Low</v>
      </c>
      <c r="O506" t="s">
        <v>39</v>
      </c>
      <c r="P506">
        <v>100</v>
      </c>
      <c r="Q506">
        <v>3</v>
      </c>
      <c r="R506" t="str">
        <f>_xlfn.XLOOKUP(Q506,Lookup!G:G,Lookup!H:H)</f>
        <v>High</v>
      </c>
      <c r="S506">
        <v>2</v>
      </c>
      <c r="T506" s="7" t="str">
        <f>_xlfn.XLOOKUP(S506,Lookup!A:A,Lookup!B:B)</f>
        <v>Junior</v>
      </c>
      <c r="U506" t="s">
        <v>40</v>
      </c>
      <c r="V506">
        <v>1</v>
      </c>
      <c r="W506" t="str">
        <f>_xlfn.XLOOKUP(V506,Lookup!I:I,Lookup!J:J)</f>
        <v>Low</v>
      </c>
      <c r="X506" t="s">
        <v>48</v>
      </c>
      <c r="Y506">
        <v>4286</v>
      </c>
      <c r="Z506" t="str" cm="1">
        <f t="array" ref="Z506">_xlfn.IFS(Y506&lt;3000,"Low",Y506&lt;7000,"Medium",TRUE,"High")</f>
        <v>Medium</v>
      </c>
      <c r="AA506">
        <v>5630</v>
      </c>
      <c r="AB506">
        <v>2</v>
      </c>
      <c r="AC506" t="s">
        <v>42</v>
      </c>
      <c r="AD506" t="s">
        <v>43</v>
      </c>
      <c r="AE506">
        <v>14</v>
      </c>
      <c r="AF506">
        <v>3</v>
      </c>
      <c r="AG506" t="str">
        <f>_xlfn.XLOOKUP(AF506,Lookup!K:K,Lookup!L:L)</f>
        <v>Meet Expect</v>
      </c>
      <c r="AH506">
        <v>4</v>
      </c>
      <c r="AI506" t="str">
        <f>LOOKUP(AH506,Lookup!M:M,Lookup!N:N)</f>
        <v>Very High</v>
      </c>
      <c r="AJ506">
        <v>80</v>
      </c>
      <c r="AK506">
        <v>2</v>
      </c>
      <c r="AL506" t="str">
        <f>_xlfn.XLOOKUP(AK506,Lookup!O:O,Lookup!P:P)</f>
        <v>Medium</v>
      </c>
      <c r="AM506">
        <v>5</v>
      </c>
      <c r="AN506" t="str" cm="1">
        <f t="array" ref="AN506">_xlfn.IFS(
AM506&lt;=5,"0-5",
AM506&lt;=10,"6-10",
AM506&lt;=20,"11-20",
TRUE,"20+")</f>
        <v>0-5</v>
      </c>
      <c r="AO506">
        <v>4</v>
      </c>
      <c r="AP506">
        <v>3</v>
      </c>
      <c r="AQ506" t="str">
        <f>_xlfn.XLOOKUP(AP506,Lookup!Q:Q,Lookup!R:R)</f>
        <v>Better</v>
      </c>
      <c r="AR506">
        <v>1</v>
      </c>
      <c r="AS506" t="str" cm="1">
        <f t="array" ref="AS506">_xlfn.IFS(
AR506 &lt;=1,"New Employee",
AR506 &lt;=3, "Early Career",
AR506 &lt;=7, "Experienced",
TRUE, "Veteran")</f>
        <v>New Employee</v>
      </c>
      <c r="AT506">
        <v>1</v>
      </c>
      <c r="AU506">
        <v>0</v>
      </c>
      <c r="AV506" t="str" cm="1">
        <f t="array" ref="AV506">_xlfn.IFS(
AU506=0,"Recently Promoted",
AU506&lt;=3, "Normal",
TRUE, "Long Time No Promotion")</f>
        <v>Recently Promoted</v>
      </c>
      <c r="AW506">
        <v>0</v>
      </c>
      <c r="AX506">
        <f>IF(COUNTIF(L506:$L$1471,L506)&gt;1,1,0)</f>
        <v>0</v>
      </c>
      <c r="BA506">
        <f t="shared" si="61"/>
        <v>0</v>
      </c>
      <c r="BC506">
        <f t="shared" si="62"/>
        <v>0</v>
      </c>
      <c r="BE506">
        <f t="shared" si="56"/>
        <v>0</v>
      </c>
      <c r="BG506">
        <f t="shared" si="57"/>
        <v>0</v>
      </c>
      <c r="BI506">
        <f t="shared" si="58"/>
        <v>0</v>
      </c>
      <c r="BR506" t="str" cm="1">
        <f t="array" ref="BR506">_xlfn.IFS(
A506&lt;=25,"18-25",
A506&lt;=35,"26-35",
A506&lt;=45,"36-45",
A506&lt;=59,"46-59",
TRUE,"60+")</f>
        <v>36-45</v>
      </c>
      <c r="BX506" t="b">
        <f t="shared" si="59"/>
        <v>1</v>
      </c>
      <c r="BY506" t="b">
        <f t="shared" si="60"/>
        <v>1</v>
      </c>
      <c r="BZ506" t="b">
        <f t="shared" si="63"/>
        <v>1</v>
      </c>
      <c r="CA506">
        <f>IF(tblemployee[[#This Row],[Attrition]]="Yes",1,0)</f>
        <v>1</v>
      </c>
      <c r="CB506">
        <f>IF(tblemployee[[#This Row],[OverTime]]="Yes",1,0)</f>
        <v>0</v>
      </c>
    </row>
    <row r="507" spans="1:80" hidden="1">
      <c r="A507">
        <v>26</v>
      </c>
      <c r="B507" t="s">
        <v>43</v>
      </c>
      <c r="C507" t="s">
        <v>36</v>
      </c>
      <c r="D507">
        <v>991</v>
      </c>
      <c r="E507" t="s">
        <v>45</v>
      </c>
      <c r="F507">
        <v>6</v>
      </c>
      <c r="G507" t="str" cm="1">
        <f t="array" ref="G507">_xlfn.IFS(
F507 &lt;= 10, "Near",
F507 &lt;= 20, "Far",
TRUE, "Very Far")</f>
        <v>Near</v>
      </c>
      <c r="H507">
        <v>3</v>
      </c>
      <c r="I507" t="str">
        <f>_xlfn.XLOOKUP(H507,Lookup!C:C,Lookup!D:D)</f>
        <v>Bachelor</v>
      </c>
      <c r="J507" t="s">
        <v>38</v>
      </c>
      <c r="K507">
        <v>1</v>
      </c>
      <c r="L507">
        <v>686</v>
      </c>
      <c r="M507">
        <v>3</v>
      </c>
      <c r="N507" t="str">
        <f>_xlfn.XLOOKUP(M507,Lookup!E:E,Lookup!F:F)</f>
        <v>High</v>
      </c>
      <c r="O507" t="s">
        <v>39</v>
      </c>
      <c r="P507">
        <v>71</v>
      </c>
      <c r="Q507">
        <v>3</v>
      </c>
      <c r="R507" t="str">
        <f>_xlfn.XLOOKUP(Q507,Lookup!G:G,Lookup!H:H)</f>
        <v>High</v>
      </c>
      <c r="S507">
        <v>1</v>
      </c>
      <c r="T507" s="7" t="str">
        <f>_xlfn.XLOOKUP(S507,Lookup!A:A,Lookup!B:B)</f>
        <v>Entry Level</v>
      </c>
      <c r="U507" t="s">
        <v>50</v>
      </c>
      <c r="V507">
        <v>4</v>
      </c>
      <c r="W507" t="str">
        <f>_xlfn.XLOOKUP(V507,Lookup!I:I,Lookup!J:J)</f>
        <v>Very High</v>
      </c>
      <c r="X507" t="s">
        <v>48</v>
      </c>
      <c r="Y507">
        <v>2659</v>
      </c>
      <c r="Z507" t="str" cm="1">
        <f t="array" ref="Z507">_xlfn.IFS(Y507&lt;3000,"Low",Y507&lt;7000,"Medium",TRUE,"High")</f>
        <v>Low</v>
      </c>
      <c r="AA507">
        <v>17759</v>
      </c>
      <c r="AB507">
        <v>1</v>
      </c>
      <c r="AC507" t="s">
        <v>42</v>
      </c>
      <c r="AD507" t="s">
        <v>35</v>
      </c>
      <c r="AE507">
        <v>13</v>
      </c>
      <c r="AF507">
        <v>3</v>
      </c>
      <c r="AG507" t="str">
        <f>_xlfn.XLOOKUP(AF507,Lookup!K:K,Lookup!L:L)</f>
        <v>Meet Expect</v>
      </c>
      <c r="AH507">
        <v>3</v>
      </c>
      <c r="AI507" t="str">
        <f>LOOKUP(AH507,Lookup!M:M,Lookup!N:N)</f>
        <v>High</v>
      </c>
      <c r="AJ507">
        <v>80</v>
      </c>
      <c r="AK507">
        <v>1</v>
      </c>
      <c r="AL507" t="str">
        <f>_xlfn.XLOOKUP(AK507,Lookup!O:O,Lookup!P:P)</f>
        <v>Basic</v>
      </c>
      <c r="AM507">
        <v>3</v>
      </c>
      <c r="AN507" t="str" cm="1">
        <f t="array" ref="AN507">_xlfn.IFS(
AM507&lt;=5,"0-5",
AM507&lt;=10,"6-10",
AM507&lt;=20,"11-20",
TRUE,"20+")</f>
        <v>0-5</v>
      </c>
      <c r="AO507">
        <v>2</v>
      </c>
      <c r="AP507">
        <v>3</v>
      </c>
      <c r="AQ507" t="str">
        <f>_xlfn.XLOOKUP(AP507,Lookup!Q:Q,Lookup!R:R)</f>
        <v>Better</v>
      </c>
      <c r="AR507">
        <v>3</v>
      </c>
      <c r="AS507" t="str" cm="1">
        <f t="array" ref="AS507">_xlfn.IFS(
AR507 &lt;=1,"New Employee",
AR507 &lt;=3, "Early Career",
AR507 &lt;=7, "Experienced",
TRUE, "Veteran")</f>
        <v>Early Career</v>
      </c>
      <c r="AT507">
        <v>2</v>
      </c>
      <c r="AU507">
        <v>0</v>
      </c>
      <c r="AV507" t="str" cm="1">
        <f t="array" ref="AV507">_xlfn.IFS(
AU507=0,"Recently Promoted",
AU507&lt;=3, "Normal",
TRUE, "Long Time No Promotion")</f>
        <v>Recently Promoted</v>
      </c>
      <c r="AW507">
        <v>2</v>
      </c>
      <c r="AX507">
        <f>IF(COUNTIF(L507:$L$1471,L507)&gt;1,1,0)</f>
        <v>0</v>
      </c>
      <c r="BA507">
        <f t="shared" si="61"/>
        <v>0</v>
      </c>
      <c r="BC507">
        <f t="shared" si="62"/>
        <v>0</v>
      </c>
      <c r="BE507">
        <f t="shared" si="56"/>
        <v>0</v>
      </c>
      <c r="BG507">
        <f t="shared" si="57"/>
        <v>0</v>
      </c>
      <c r="BI507">
        <f t="shared" si="58"/>
        <v>0</v>
      </c>
      <c r="BR507" t="str" cm="1">
        <f t="array" ref="BR507">_xlfn.IFS(
A507&lt;=25,"18-25",
A507&lt;=35,"26-35",
A507&lt;=45,"36-45",
A507&lt;=59,"46-59",
TRUE,"60+")</f>
        <v>26-35</v>
      </c>
      <c r="BX507" t="b">
        <f t="shared" si="59"/>
        <v>1</v>
      </c>
      <c r="BY507" t="b">
        <f t="shared" si="60"/>
        <v>1</v>
      </c>
      <c r="BZ507" t="b">
        <f t="shared" si="63"/>
        <v>1</v>
      </c>
      <c r="CA507">
        <f>IF(tblemployee[[#This Row],[Attrition]]="Yes",1,0)</f>
        <v>0</v>
      </c>
      <c r="CB507">
        <f>IF(tblemployee[[#This Row],[OverTime]]="Yes",1,0)</f>
        <v>1</v>
      </c>
    </row>
    <row r="508" spans="1:80" hidden="1">
      <c r="A508">
        <v>37</v>
      </c>
      <c r="B508" t="s">
        <v>43</v>
      </c>
      <c r="C508" t="s">
        <v>36</v>
      </c>
      <c r="D508">
        <v>482</v>
      </c>
      <c r="E508" t="s">
        <v>45</v>
      </c>
      <c r="F508">
        <v>3</v>
      </c>
      <c r="G508" t="str" cm="1">
        <f t="array" ref="G508">_xlfn.IFS(
F508 &lt;= 10, "Near",
F508 &lt;= 20, "Far",
TRUE, "Very Far")</f>
        <v>Near</v>
      </c>
      <c r="H508">
        <v>3</v>
      </c>
      <c r="I508" t="str">
        <f>_xlfn.XLOOKUP(H508,Lookup!C:C,Lookup!D:D)</f>
        <v>Bachelor</v>
      </c>
      <c r="J508" t="s">
        <v>49</v>
      </c>
      <c r="K508">
        <v>1</v>
      </c>
      <c r="L508">
        <v>689</v>
      </c>
      <c r="M508">
        <v>3</v>
      </c>
      <c r="N508" t="str">
        <f>_xlfn.XLOOKUP(M508,Lookup!E:E,Lookup!F:F)</f>
        <v>High</v>
      </c>
      <c r="O508" t="s">
        <v>46</v>
      </c>
      <c r="P508">
        <v>36</v>
      </c>
      <c r="Q508">
        <v>3</v>
      </c>
      <c r="R508" t="str">
        <f>_xlfn.XLOOKUP(Q508,Lookup!G:G,Lookup!H:H)</f>
        <v>High</v>
      </c>
      <c r="S508">
        <v>3</v>
      </c>
      <c r="T508" s="7" t="str">
        <f>_xlfn.XLOOKUP(S508,Lookup!A:A,Lookup!B:B)</f>
        <v>Senior</v>
      </c>
      <c r="U508" t="s">
        <v>53</v>
      </c>
      <c r="V508">
        <v>3</v>
      </c>
      <c r="W508" t="str">
        <f>_xlfn.XLOOKUP(V508,Lookup!I:I,Lookup!J:J)</f>
        <v>High</v>
      </c>
      <c r="X508" t="s">
        <v>48</v>
      </c>
      <c r="Y508">
        <v>9434</v>
      </c>
      <c r="Z508" t="str" cm="1">
        <f t="array" ref="Z508">_xlfn.IFS(Y508&lt;3000,"Low",Y508&lt;7000,"Medium",TRUE,"High")</f>
        <v>High</v>
      </c>
      <c r="AA508">
        <v>9606</v>
      </c>
      <c r="AB508">
        <v>1</v>
      </c>
      <c r="AC508" t="s">
        <v>42</v>
      </c>
      <c r="AD508" t="s">
        <v>43</v>
      </c>
      <c r="AE508">
        <v>15</v>
      </c>
      <c r="AF508">
        <v>3</v>
      </c>
      <c r="AG508" t="str">
        <f>_xlfn.XLOOKUP(AF508,Lookup!K:K,Lookup!L:L)</f>
        <v>Meet Expect</v>
      </c>
      <c r="AH508">
        <v>3</v>
      </c>
      <c r="AI508" t="str">
        <f>LOOKUP(AH508,Lookup!M:M,Lookup!N:N)</f>
        <v>High</v>
      </c>
      <c r="AJ508">
        <v>80</v>
      </c>
      <c r="AK508">
        <v>1</v>
      </c>
      <c r="AL508" t="str">
        <f>_xlfn.XLOOKUP(AK508,Lookup!O:O,Lookup!P:P)</f>
        <v>Basic</v>
      </c>
      <c r="AM508">
        <v>10</v>
      </c>
      <c r="AN508" t="str" cm="1">
        <f t="array" ref="AN508">_xlfn.IFS(
AM508&lt;=5,"0-5",
AM508&lt;=10,"6-10",
AM508&lt;=20,"11-20",
TRUE,"20+")</f>
        <v>6-10</v>
      </c>
      <c r="AO508">
        <v>2</v>
      </c>
      <c r="AP508">
        <v>3</v>
      </c>
      <c r="AQ508" t="str">
        <f>_xlfn.XLOOKUP(AP508,Lookup!Q:Q,Lookup!R:R)</f>
        <v>Better</v>
      </c>
      <c r="AR508">
        <v>10</v>
      </c>
      <c r="AS508" t="str" cm="1">
        <f t="array" ref="AS508">_xlfn.IFS(
AR508 &lt;=1,"New Employee",
AR508 &lt;=3, "Early Career",
AR508 &lt;=7, "Experienced",
TRUE, "Veteran")</f>
        <v>Veteran</v>
      </c>
      <c r="AT508">
        <v>7</v>
      </c>
      <c r="AU508">
        <v>7</v>
      </c>
      <c r="AV508" t="str" cm="1">
        <f t="array" ref="AV508">_xlfn.IFS(
AU508=0,"Recently Promoted",
AU508&lt;=3, "Normal",
TRUE, "Long Time No Promotion")</f>
        <v>Long Time No Promotion</v>
      </c>
      <c r="AW508">
        <v>8</v>
      </c>
      <c r="AX508">
        <f>IF(COUNTIF(L508:$L$1471,L508)&gt;1,1,0)</f>
        <v>0</v>
      </c>
      <c r="BA508">
        <f t="shared" si="61"/>
        <v>0</v>
      </c>
      <c r="BC508">
        <f t="shared" si="62"/>
        <v>0</v>
      </c>
      <c r="BE508">
        <f t="shared" si="56"/>
        <v>0</v>
      </c>
      <c r="BG508">
        <f t="shared" si="57"/>
        <v>0</v>
      </c>
      <c r="BI508">
        <f t="shared" si="58"/>
        <v>0</v>
      </c>
      <c r="BR508" t="str" cm="1">
        <f t="array" ref="BR508">_xlfn.IFS(
A508&lt;=25,"18-25",
A508&lt;=35,"26-35",
A508&lt;=45,"36-45",
A508&lt;=59,"46-59",
TRUE,"60+")</f>
        <v>36-45</v>
      </c>
      <c r="BX508" t="b">
        <f t="shared" si="59"/>
        <v>1</v>
      </c>
      <c r="BY508" t="b">
        <f t="shared" si="60"/>
        <v>1</v>
      </c>
      <c r="BZ508" t="b">
        <f t="shared" si="63"/>
        <v>1</v>
      </c>
      <c r="CA508">
        <f>IF(tblemployee[[#This Row],[Attrition]]="Yes",1,0)</f>
        <v>0</v>
      </c>
      <c r="CB508">
        <f>IF(tblemployee[[#This Row],[OverTime]]="Yes",1,0)</f>
        <v>0</v>
      </c>
    </row>
    <row r="509" spans="1:80" hidden="1">
      <c r="A509">
        <v>29</v>
      </c>
      <c r="B509" t="s">
        <v>43</v>
      </c>
      <c r="C509" t="s">
        <v>36</v>
      </c>
      <c r="D509">
        <v>1176</v>
      </c>
      <c r="E509" t="s">
        <v>37</v>
      </c>
      <c r="F509">
        <v>3</v>
      </c>
      <c r="G509" t="str" cm="1">
        <f t="array" ref="G509">_xlfn.IFS(
F509 &lt;= 10, "Near",
F509 &lt;= 20, "Far",
TRUE, "Very Far")</f>
        <v>Near</v>
      </c>
      <c r="H509">
        <v>2</v>
      </c>
      <c r="I509" t="str">
        <f>_xlfn.XLOOKUP(H509,Lookup!C:C,Lookup!D:D)</f>
        <v>College</v>
      </c>
      <c r="J509" t="s">
        <v>51</v>
      </c>
      <c r="K509">
        <v>1</v>
      </c>
      <c r="L509">
        <v>690</v>
      </c>
      <c r="M509">
        <v>2</v>
      </c>
      <c r="N509" t="str">
        <f>_xlfn.XLOOKUP(M509,Lookup!E:E,Lookup!F:F)</f>
        <v>Medium</v>
      </c>
      <c r="O509" t="s">
        <v>39</v>
      </c>
      <c r="P509">
        <v>62</v>
      </c>
      <c r="Q509">
        <v>3</v>
      </c>
      <c r="R509" t="str">
        <f>_xlfn.XLOOKUP(Q509,Lookup!G:G,Lookup!H:H)</f>
        <v>High</v>
      </c>
      <c r="S509">
        <v>2</v>
      </c>
      <c r="T509" s="7" t="str">
        <f>_xlfn.XLOOKUP(S509,Lookup!A:A,Lookup!B:B)</f>
        <v>Junior</v>
      </c>
      <c r="U509" t="s">
        <v>40</v>
      </c>
      <c r="V509">
        <v>3</v>
      </c>
      <c r="W509" t="str">
        <f>_xlfn.XLOOKUP(V509,Lookup!I:I,Lookup!J:J)</f>
        <v>High</v>
      </c>
      <c r="X509" t="s">
        <v>48</v>
      </c>
      <c r="Y509">
        <v>5561</v>
      </c>
      <c r="Z509" t="str" cm="1">
        <f t="array" ref="Z509">_xlfn.IFS(Y509&lt;3000,"Low",Y509&lt;7000,"Medium",TRUE,"High")</f>
        <v>Medium</v>
      </c>
      <c r="AA509">
        <v>3487</v>
      </c>
      <c r="AB509">
        <v>1</v>
      </c>
      <c r="AC509" t="s">
        <v>42</v>
      </c>
      <c r="AD509" t="s">
        <v>43</v>
      </c>
      <c r="AE509">
        <v>14</v>
      </c>
      <c r="AF509">
        <v>3</v>
      </c>
      <c r="AG509" t="str">
        <f>_xlfn.XLOOKUP(AF509,Lookup!K:K,Lookup!L:L)</f>
        <v>Meet Expect</v>
      </c>
      <c r="AH509">
        <v>1</v>
      </c>
      <c r="AI509" t="str">
        <f>LOOKUP(AH509,Lookup!M:M,Lookup!N:N)</f>
        <v>Low</v>
      </c>
      <c r="AJ509">
        <v>80</v>
      </c>
      <c r="AK509">
        <v>1</v>
      </c>
      <c r="AL509" t="str">
        <f>_xlfn.XLOOKUP(AK509,Lookup!O:O,Lookup!P:P)</f>
        <v>Basic</v>
      </c>
      <c r="AM509">
        <v>6</v>
      </c>
      <c r="AN509" t="str" cm="1">
        <f t="array" ref="AN509">_xlfn.IFS(
AM509&lt;=5,"0-5",
AM509&lt;=10,"6-10",
AM509&lt;=20,"11-20",
TRUE,"20+")</f>
        <v>6-10</v>
      </c>
      <c r="AO509">
        <v>5</v>
      </c>
      <c r="AP509">
        <v>2</v>
      </c>
      <c r="AQ509" t="str">
        <f>_xlfn.XLOOKUP(AP509,Lookup!Q:Q,Lookup!R:R)</f>
        <v>Good</v>
      </c>
      <c r="AR509">
        <v>6</v>
      </c>
      <c r="AS509" t="str" cm="1">
        <f t="array" ref="AS509">_xlfn.IFS(
AR509 &lt;=1,"New Employee",
AR509 &lt;=3, "Early Career",
AR509 &lt;=7, "Experienced",
TRUE, "Veteran")</f>
        <v>Experienced</v>
      </c>
      <c r="AT509">
        <v>0</v>
      </c>
      <c r="AU509">
        <v>1</v>
      </c>
      <c r="AV509" t="str" cm="1">
        <f t="array" ref="AV509">_xlfn.IFS(
AU509=0,"Recently Promoted",
AU509&lt;=3, "Normal",
TRUE, "Long Time No Promotion")</f>
        <v>Normal</v>
      </c>
      <c r="AW509">
        <v>2</v>
      </c>
      <c r="AX509">
        <f>IF(COUNTIF(L509:$L$1471,L509)&gt;1,1,0)</f>
        <v>0</v>
      </c>
      <c r="BA509">
        <f t="shared" si="61"/>
        <v>0</v>
      </c>
      <c r="BC509">
        <f t="shared" si="62"/>
        <v>0</v>
      </c>
      <c r="BE509">
        <f t="shared" si="56"/>
        <v>0</v>
      </c>
      <c r="BG509">
        <f t="shared" si="57"/>
        <v>0</v>
      </c>
      <c r="BI509">
        <f t="shared" si="58"/>
        <v>0</v>
      </c>
      <c r="BR509" t="str" cm="1">
        <f t="array" ref="BR509">_xlfn.IFS(
A509&lt;=25,"18-25",
A509&lt;=35,"26-35",
A509&lt;=45,"36-45",
A509&lt;=59,"46-59",
TRUE,"60+")</f>
        <v>26-35</v>
      </c>
      <c r="BX509" t="b">
        <f t="shared" si="59"/>
        <v>1</v>
      </c>
      <c r="BY509" t="b">
        <f t="shared" si="60"/>
        <v>1</v>
      </c>
      <c r="BZ509" t="b">
        <f t="shared" si="63"/>
        <v>1</v>
      </c>
      <c r="CA509">
        <f>IF(tblemployee[[#This Row],[Attrition]]="Yes",1,0)</f>
        <v>0</v>
      </c>
      <c r="CB509">
        <f>IF(tblemployee[[#This Row],[OverTime]]="Yes",1,0)</f>
        <v>0</v>
      </c>
    </row>
    <row r="510" spans="1:80" hidden="1">
      <c r="A510">
        <v>35</v>
      </c>
      <c r="B510" t="s">
        <v>43</v>
      </c>
      <c r="C510" t="s">
        <v>36</v>
      </c>
      <c r="D510">
        <v>1017</v>
      </c>
      <c r="E510" t="s">
        <v>45</v>
      </c>
      <c r="F510">
        <v>6</v>
      </c>
      <c r="G510" t="str" cm="1">
        <f t="array" ref="G510">_xlfn.IFS(
F510 &lt;= 10, "Near",
F510 &lt;= 20, "Far",
TRUE, "Very Far")</f>
        <v>Near</v>
      </c>
      <c r="H510">
        <v>4</v>
      </c>
      <c r="I510" t="str">
        <f>_xlfn.XLOOKUP(H510,Lookup!C:C,Lookup!D:D)</f>
        <v>Master</v>
      </c>
      <c r="J510" t="s">
        <v>38</v>
      </c>
      <c r="K510">
        <v>1</v>
      </c>
      <c r="L510">
        <v>691</v>
      </c>
      <c r="M510">
        <v>2</v>
      </c>
      <c r="N510" t="str">
        <f>_xlfn.XLOOKUP(M510,Lookup!E:E,Lookup!F:F)</f>
        <v>Medium</v>
      </c>
      <c r="O510" t="s">
        <v>46</v>
      </c>
      <c r="P510">
        <v>82</v>
      </c>
      <c r="Q510">
        <v>1</v>
      </c>
      <c r="R510" t="str">
        <f>_xlfn.XLOOKUP(Q510,Lookup!G:G,Lookup!H:H)</f>
        <v>Low</v>
      </c>
      <c r="S510">
        <v>2</v>
      </c>
      <c r="T510" s="7" t="str">
        <f>_xlfn.XLOOKUP(S510,Lookup!A:A,Lookup!B:B)</f>
        <v>Junior</v>
      </c>
      <c r="U510" t="s">
        <v>47</v>
      </c>
      <c r="V510">
        <v>4</v>
      </c>
      <c r="W510" t="str">
        <f>_xlfn.XLOOKUP(V510,Lookup!I:I,Lookup!J:J)</f>
        <v>Very High</v>
      </c>
      <c r="X510" t="s">
        <v>41</v>
      </c>
      <c r="Y510">
        <v>6646</v>
      </c>
      <c r="Z510" t="str" cm="1">
        <f t="array" ref="Z510">_xlfn.IFS(Y510&lt;3000,"Low",Y510&lt;7000,"Medium",TRUE,"High")</f>
        <v>Medium</v>
      </c>
      <c r="AA510">
        <v>19368</v>
      </c>
      <c r="AB510">
        <v>1</v>
      </c>
      <c r="AC510" t="s">
        <v>42</v>
      </c>
      <c r="AD510" t="s">
        <v>43</v>
      </c>
      <c r="AE510">
        <v>13</v>
      </c>
      <c r="AF510">
        <v>3</v>
      </c>
      <c r="AG510" t="str">
        <f>_xlfn.XLOOKUP(AF510,Lookup!K:K,Lookup!L:L)</f>
        <v>Meet Expect</v>
      </c>
      <c r="AH510">
        <v>2</v>
      </c>
      <c r="AI510" t="str">
        <f>LOOKUP(AH510,Lookup!M:M,Lookup!N:N)</f>
        <v>Medium</v>
      </c>
      <c r="AJ510">
        <v>80</v>
      </c>
      <c r="AK510">
        <v>0</v>
      </c>
      <c r="AL510" t="str">
        <f>_xlfn.XLOOKUP(AK510,Lookup!O:O,Lookup!P:P)</f>
        <v>None</v>
      </c>
      <c r="AM510">
        <v>17</v>
      </c>
      <c r="AN510" t="str" cm="1">
        <f t="array" ref="AN510">_xlfn.IFS(
AM510&lt;=5,"0-5",
AM510&lt;=10,"6-10",
AM510&lt;=20,"11-20",
TRUE,"20+")</f>
        <v>11-20</v>
      </c>
      <c r="AO510">
        <v>3</v>
      </c>
      <c r="AP510">
        <v>3</v>
      </c>
      <c r="AQ510" t="str">
        <f>_xlfn.XLOOKUP(AP510,Lookup!Q:Q,Lookup!R:R)</f>
        <v>Better</v>
      </c>
      <c r="AR510">
        <v>17</v>
      </c>
      <c r="AS510" t="str" cm="1">
        <f t="array" ref="AS510">_xlfn.IFS(
AR510 &lt;=1,"New Employee",
AR510 &lt;=3, "Early Career",
AR510 &lt;=7, "Experienced",
TRUE, "Veteran")</f>
        <v>Veteran</v>
      </c>
      <c r="AT510">
        <v>11</v>
      </c>
      <c r="AU510">
        <v>11</v>
      </c>
      <c r="AV510" t="str" cm="1">
        <f t="array" ref="AV510">_xlfn.IFS(
AU510=0,"Recently Promoted",
AU510&lt;=3, "Normal",
TRUE, "Long Time No Promotion")</f>
        <v>Long Time No Promotion</v>
      </c>
      <c r="AW510">
        <v>8</v>
      </c>
      <c r="AX510">
        <f>IF(COUNTIF(L510:$L$1471,L510)&gt;1,1,0)</f>
        <v>0</v>
      </c>
      <c r="BA510">
        <f t="shared" si="61"/>
        <v>0</v>
      </c>
      <c r="BC510">
        <f t="shared" si="62"/>
        <v>0</v>
      </c>
      <c r="BE510">
        <f t="shared" si="56"/>
        <v>0</v>
      </c>
      <c r="BG510">
        <f t="shared" si="57"/>
        <v>0</v>
      </c>
      <c r="BI510">
        <f t="shared" si="58"/>
        <v>0</v>
      </c>
      <c r="BR510" t="str" cm="1">
        <f t="array" ref="BR510">_xlfn.IFS(
A510&lt;=25,"18-25",
A510&lt;=35,"26-35",
A510&lt;=45,"36-45",
A510&lt;=59,"46-59",
TRUE,"60+")</f>
        <v>26-35</v>
      </c>
      <c r="BX510" t="b">
        <f t="shared" si="59"/>
        <v>1</v>
      </c>
      <c r="BY510" t="b">
        <f t="shared" si="60"/>
        <v>1</v>
      </c>
      <c r="BZ510" t="b">
        <f t="shared" si="63"/>
        <v>1</v>
      </c>
      <c r="CA510">
        <f>IF(tblemployee[[#This Row],[Attrition]]="Yes",1,0)</f>
        <v>0</v>
      </c>
      <c r="CB510">
        <f>IF(tblemployee[[#This Row],[OverTime]]="Yes",1,0)</f>
        <v>0</v>
      </c>
    </row>
    <row r="511" spans="1:80" hidden="1">
      <c r="A511">
        <v>33</v>
      </c>
      <c r="B511" t="s">
        <v>43</v>
      </c>
      <c r="C511" t="s">
        <v>44</v>
      </c>
      <c r="D511">
        <v>1296</v>
      </c>
      <c r="E511" t="s">
        <v>45</v>
      </c>
      <c r="F511">
        <v>6</v>
      </c>
      <c r="G511" t="str" cm="1">
        <f t="array" ref="G511">_xlfn.IFS(
F511 &lt;= 10, "Near",
F511 &lt;= 20, "Far",
TRUE, "Very Far")</f>
        <v>Near</v>
      </c>
      <c r="H511">
        <v>3</v>
      </c>
      <c r="I511" t="str">
        <f>_xlfn.XLOOKUP(H511,Lookup!C:C,Lookup!D:D)</f>
        <v>Bachelor</v>
      </c>
      <c r="J511" t="s">
        <v>38</v>
      </c>
      <c r="K511">
        <v>1</v>
      </c>
      <c r="L511">
        <v>692</v>
      </c>
      <c r="M511">
        <v>3</v>
      </c>
      <c r="N511" t="str">
        <f>_xlfn.XLOOKUP(M511,Lookup!E:E,Lookup!F:F)</f>
        <v>High</v>
      </c>
      <c r="O511" t="s">
        <v>46</v>
      </c>
      <c r="P511">
        <v>30</v>
      </c>
      <c r="Q511">
        <v>3</v>
      </c>
      <c r="R511" t="str">
        <f>_xlfn.XLOOKUP(Q511,Lookup!G:G,Lookup!H:H)</f>
        <v>High</v>
      </c>
      <c r="S511">
        <v>2</v>
      </c>
      <c r="T511" s="7" t="str">
        <f>_xlfn.XLOOKUP(S511,Lookup!A:A,Lookup!B:B)</f>
        <v>Junior</v>
      </c>
      <c r="U511" t="s">
        <v>54</v>
      </c>
      <c r="V511">
        <v>4</v>
      </c>
      <c r="W511" t="str">
        <f>_xlfn.XLOOKUP(V511,Lookup!I:I,Lookup!J:J)</f>
        <v>Very High</v>
      </c>
      <c r="X511" t="s">
        <v>52</v>
      </c>
      <c r="Y511">
        <v>7725</v>
      </c>
      <c r="Z511" t="str" cm="1">
        <f t="array" ref="Z511">_xlfn.IFS(Y511&lt;3000,"Low",Y511&lt;7000,"Medium",TRUE,"High")</f>
        <v>High</v>
      </c>
      <c r="AA511">
        <v>5335</v>
      </c>
      <c r="AB511">
        <v>3</v>
      </c>
      <c r="AC511" t="s">
        <v>42</v>
      </c>
      <c r="AD511" t="s">
        <v>43</v>
      </c>
      <c r="AE511">
        <v>23</v>
      </c>
      <c r="AF511">
        <v>4</v>
      </c>
      <c r="AG511" t="str">
        <f>_xlfn.XLOOKUP(AF511,Lookup!K:K,Lookup!L:L)</f>
        <v>Exceed Expect</v>
      </c>
      <c r="AH511">
        <v>3</v>
      </c>
      <c r="AI511" t="str">
        <f>LOOKUP(AH511,Lookup!M:M,Lookup!N:N)</f>
        <v>High</v>
      </c>
      <c r="AJ511">
        <v>80</v>
      </c>
      <c r="AK511">
        <v>1</v>
      </c>
      <c r="AL511" t="str">
        <f>_xlfn.XLOOKUP(AK511,Lookup!O:O,Lookup!P:P)</f>
        <v>Basic</v>
      </c>
      <c r="AM511">
        <v>15</v>
      </c>
      <c r="AN511" t="str" cm="1">
        <f t="array" ref="AN511">_xlfn.IFS(
AM511&lt;=5,"0-5",
AM511&lt;=10,"6-10",
AM511&lt;=20,"11-20",
TRUE,"20+")</f>
        <v>11-20</v>
      </c>
      <c r="AO511">
        <v>2</v>
      </c>
      <c r="AP511">
        <v>1</v>
      </c>
      <c r="AQ511" t="str">
        <f>_xlfn.XLOOKUP(AP511,Lookup!Q:Q,Lookup!R:R)</f>
        <v>Bad</v>
      </c>
      <c r="AR511">
        <v>13</v>
      </c>
      <c r="AS511" t="str" cm="1">
        <f t="array" ref="AS511">_xlfn.IFS(
AR511 &lt;=1,"New Employee",
AR511 &lt;=3, "Early Career",
AR511 &lt;=7, "Experienced",
TRUE, "Veteran")</f>
        <v>Veteran</v>
      </c>
      <c r="AT511">
        <v>11</v>
      </c>
      <c r="AU511">
        <v>4</v>
      </c>
      <c r="AV511" t="str" cm="1">
        <f t="array" ref="AV511">_xlfn.IFS(
AU511=0,"Recently Promoted",
AU511&lt;=3, "Normal",
TRUE, "Long Time No Promotion")</f>
        <v>Long Time No Promotion</v>
      </c>
      <c r="AW511">
        <v>7</v>
      </c>
      <c r="AX511">
        <f>IF(COUNTIF(L511:$L$1471,L511)&gt;1,1,0)</f>
        <v>0</v>
      </c>
      <c r="BA511">
        <f t="shared" si="61"/>
        <v>0</v>
      </c>
      <c r="BC511">
        <f t="shared" si="62"/>
        <v>0</v>
      </c>
      <c r="BE511">
        <f t="shared" si="56"/>
        <v>0</v>
      </c>
      <c r="BG511">
        <f t="shared" si="57"/>
        <v>0</v>
      </c>
      <c r="BI511">
        <f t="shared" si="58"/>
        <v>0</v>
      </c>
      <c r="BR511" t="str" cm="1">
        <f t="array" ref="BR511">_xlfn.IFS(
A511&lt;=25,"18-25",
A511&lt;=35,"26-35",
A511&lt;=45,"36-45",
A511&lt;=59,"46-59",
TRUE,"60+")</f>
        <v>26-35</v>
      </c>
      <c r="BX511" t="b">
        <f t="shared" si="59"/>
        <v>1</v>
      </c>
      <c r="BY511" t="b">
        <f t="shared" si="60"/>
        <v>1</v>
      </c>
      <c r="BZ511" t="b">
        <f t="shared" si="63"/>
        <v>1</v>
      </c>
      <c r="CA511">
        <f>IF(tblemployee[[#This Row],[Attrition]]="Yes",1,0)</f>
        <v>0</v>
      </c>
      <c r="CB511">
        <f>IF(tblemployee[[#This Row],[OverTime]]="Yes",1,0)</f>
        <v>0</v>
      </c>
    </row>
    <row r="512" spans="1:80">
      <c r="A512">
        <v>54</v>
      </c>
      <c r="B512" t="s">
        <v>43</v>
      </c>
      <c r="C512" t="s">
        <v>36</v>
      </c>
      <c r="D512">
        <v>397</v>
      </c>
      <c r="E512" t="s">
        <v>61</v>
      </c>
      <c r="F512">
        <v>19</v>
      </c>
      <c r="G512" t="str" cm="1">
        <f t="array" ref="G512">_xlfn.IFS(
F512 &lt;= 10, "Near",
F512 &lt;= 20, "Far",
TRUE, "Very Far")</f>
        <v>Far</v>
      </c>
      <c r="H512">
        <v>4</v>
      </c>
      <c r="I512" t="str">
        <f>_xlfn.XLOOKUP(H512,Lookup!C:C,Lookup!D:D)</f>
        <v>Master</v>
      </c>
      <c r="J512" t="s">
        <v>51</v>
      </c>
      <c r="K512">
        <v>1</v>
      </c>
      <c r="L512">
        <v>698</v>
      </c>
      <c r="M512">
        <v>3</v>
      </c>
      <c r="N512" t="str">
        <f>_xlfn.XLOOKUP(M512,Lookup!E:E,Lookup!F:F)</f>
        <v>High</v>
      </c>
      <c r="O512" t="s">
        <v>46</v>
      </c>
      <c r="P512">
        <v>88</v>
      </c>
      <c r="Q512">
        <v>3</v>
      </c>
      <c r="R512" t="str">
        <f>_xlfn.XLOOKUP(Q512,Lookup!G:G,Lookup!H:H)</f>
        <v>High</v>
      </c>
      <c r="S512">
        <v>3</v>
      </c>
      <c r="T512" s="7" t="str">
        <f>_xlfn.XLOOKUP(S512,Lookup!A:A,Lookup!B:B)</f>
        <v>Senior</v>
      </c>
      <c r="U512" t="s">
        <v>61</v>
      </c>
      <c r="V512">
        <v>2</v>
      </c>
      <c r="W512" t="str">
        <f>_xlfn.XLOOKUP(V512,Lookup!I:I,Lookup!J:J)</f>
        <v>Medium</v>
      </c>
      <c r="X512" t="s">
        <v>48</v>
      </c>
      <c r="Y512">
        <v>10725</v>
      </c>
      <c r="Z512" t="str" cm="1">
        <f t="array" ref="Z512">_xlfn.IFS(Y512&lt;3000,"Low",Y512&lt;7000,"Medium",TRUE,"High")</f>
        <v>High</v>
      </c>
      <c r="AA512">
        <v>6729</v>
      </c>
      <c r="AB512">
        <v>2</v>
      </c>
      <c r="AC512" t="s">
        <v>42</v>
      </c>
      <c r="AD512" t="s">
        <v>43</v>
      </c>
      <c r="AE512">
        <v>15</v>
      </c>
      <c r="AF512">
        <v>3</v>
      </c>
      <c r="AG512" t="str">
        <f>_xlfn.XLOOKUP(AF512,Lookup!K:K,Lookup!L:L)</f>
        <v>Meet Expect</v>
      </c>
      <c r="AH512">
        <v>3</v>
      </c>
      <c r="AI512" t="str">
        <f>LOOKUP(AH512,Lookup!M:M,Lookup!N:N)</f>
        <v>High</v>
      </c>
      <c r="AJ512">
        <v>80</v>
      </c>
      <c r="AK512">
        <v>1</v>
      </c>
      <c r="AL512" t="str">
        <f>_xlfn.XLOOKUP(AK512,Lookup!O:O,Lookup!P:P)</f>
        <v>Basic</v>
      </c>
      <c r="AM512">
        <v>16</v>
      </c>
      <c r="AN512" t="str" cm="1">
        <f t="array" ref="AN512">_xlfn.IFS(
AM512&lt;=5,"0-5",
AM512&lt;=10,"6-10",
AM512&lt;=20,"11-20",
TRUE,"20+")</f>
        <v>11-20</v>
      </c>
      <c r="AO512">
        <v>1</v>
      </c>
      <c r="AP512">
        <v>4</v>
      </c>
      <c r="AQ512" t="str">
        <f>_xlfn.XLOOKUP(AP512,Lookup!Q:Q,Lookup!R:R)</f>
        <v>Best</v>
      </c>
      <c r="AR512">
        <v>9</v>
      </c>
      <c r="AS512" t="str" cm="1">
        <f t="array" ref="AS512">_xlfn.IFS(
AR512 &lt;=1,"New Employee",
AR512 &lt;=3, "Early Career",
AR512 &lt;=7, "Experienced",
TRUE, "Veteran")</f>
        <v>Veteran</v>
      </c>
      <c r="AT512">
        <v>7</v>
      </c>
      <c r="AU512">
        <v>7</v>
      </c>
      <c r="AV512" t="str" cm="1">
        <f t="array" ref="AV512">_xlfn.IFS(
AU512=0,"Recently Promoted",
AU512&lt;=3, "Normal",
TRUE, "Long Time No Promotion")</f>
        <v>Long Time No Promotion</v>
      </c>
      <c r="AW512">
        <v>1</v>
      </c>
      <c r="AX512">
        <f>IF(COUNTIF(L512:$L$1471,L512)&gt;1,1,0)</f>
        <v>0</v>
      </c>
      <c r="BA512">
        <f t="shared" si="61"/>
        <v>0</v>
      </c>
      <c r="BC512">
        <f t="shared" si="62"/>
        <v>0</v>
      </c>
      <c r="BE512">
        <f t="shared" si="56"/>
        <v>0</v>
      </c>
      <c r="BG512">
        <f t="shared" si="57"/>
        <v>0</v>
      </c>
      <c r="BI512">
        <f t="shared" si="58"/>
        <v>0</v>
      </c>
      <c r="BR512" t="str" cm="1">
        <f t="array" ref="BR512">_xlfn.IFS(
A512&lt;=25,"18-25",
A512&lt;=35,"26-35",
A512&lt;=45,"36-45",
A512&lt;=59,"46-59",
TRUE,"60+")</f>
        <v>46-59</v>
      </c>
      <c r="BX512" t="b">
        <f t="shared" si="59"/>
        <v>1</v>
      </c>
      <c r="BY512" t="b">
        <f t="shared" si="60"/>
        <v>1</v>
      </c>
      <c r="BZ512" t="b">
        <f t="shared" si="63"/>
        <v>1</v>
      </c>
      <c r="CA512">
        <f>IF(tblemployee[[#This Row],[Attrition]]="Yes",1,0)</f>
        <v>0</v>
      </c>
      <c r="CB512">
        <f>IF(tblemployee[[#This Row],[OverTime]]="Yes",1,0)</f>
        <v>0</v>
      </c>
    </row>
    <row r="513" spans="1:80" hidden="1">
      <c r="A513">
        <v>36</v>
      </c>
      <c r="B513" t="s">
        <v>43</v>
      </c>
      <c r="C513" t="s">
        <v>36</v>
      </c>
      <c r="D513">
        <v>913</v>
      </c>
      <c r="E513" t="s">
        <v>45</v>
      </c>
      <c r="F513">
        <v>9</v>
      </c>
      <c r="G513" t="str" cm="1">
        <f t="array" ref="G513">_xlfn.IFS(
F513 &lt;= 10, "Near",
F513 &lt;= 20, "Far",
TRUE, "Very Far")</f>
        <v>Near</v>
      </c>
      <c r="H513">
        <v>2</v>
      </c>
      <c r="I513" t="str">
        <f>_xlfn.XLOOKUP(H513,Lookup!C:C,Lookup!D:D)</f>
        <v>College</v>
      </c>
      <c r="J513" t="s">
        <v>51</v>
      </c>
      <c r="K513">
        <v>1</v>
      </c>
      <c r="L513">
        <v>699</v>
      </c>
      <c r="M513">
        <v>2</v>
      </c>
      <c r="N513" t="str">
        <f>_xlfn.XLOOKUP(M513,Lookup!E:E,Lookup!F:F)</f>
        <v>Medium</v>
      </c>
      <c r="O513" t="s">
        <v>46</v>
      </c>
      <c r="P513">
        <v>48</v>
      </c>
      <c r="Q513">
        <v>2</v>
      </c>
      <c r="R513" t="str">
        <f>_xlfn.XLOOKUP(Q513,Lookup!G:G,Lookup!H:H)</f>
        <v>Medium</v>
      </c>
      <c r="S513">
        <v>2</v>
      </c>
      <c r="T513" s="7" t="str">
        <f>_xlfn.XLOOKUP(S513,Lookup!A:A,Lookup!B:B)</f>
        <v>Junior</v>
      </c>
      <c r="U513" t="s">
        <v>53</v>
      </c>
      <c r="V513">
        <v>2</v>
      </c>
      <c r="W513" t="str">
        <f>_xlfn.XLOOKUP(V513,Lookup!I:I,Lookup!J:J)</f>
        <v>Medium</v>
      </c>
      <c r="X513" t="s">
        <v>52</v>
      </c>
      <c r="Y513">
        <v>8847</v>
      </c>
      <c r="Z513" t="str" cm="1">
        <f t="array" ref="Z513">_xlfn.IFS(Y513&lt;3000,"Low",Y513&lt;7000,"Medium",TRUE,"High")</f>
        <v>High</v>
      </c>
      <c r="AA513">
        <v>13934</v>
      </c>
      <c r="AB513">
        <v>2</v>
      </c>
      <c r="AC513" t="s">
        <v>42</v>
      </c>
      <c r="AD513" t="s">
        <v>35</v>
      </c>
      <c r="AE513">
        <v>11</v>
      </c>
      <c r="AF513">
        <v>3</v>
      </c>
      <c r="AG513" t="str">
        <f>_xlfn.XLOOKUP(AF513,Lookup!K:K,Lookup!L:L)</f>
        <v>Meet Expect</v>
      </c>
      <c r="AH513">
        <v>3</v>
      </c>
      <c r="AI513" t="str">
        <f>LOOKUP(AH513,Lookup!M:M,Lookup!N:N)</f>
        <v>High</v>
      </c>
      <c r="AJ513">
        <v>80</v>
      </c>
      <c r="AK513">
        <v>1</v>
      </c>
      <c r="AL513" t="str">
        <f>_xlfn.XLOOKUP(AK513,Lookup!O:O,Lookup!P:P)</f>
        <v>Basic</v>
      </c>
      <c r="AM513">
        <v>13</v>
      </c>
      <c r="AN513" t="str" cm="1">
        <f t="array" ref="AN513">_xlfn.IFS(
AM513&lt;=5,"0-5",
AM513&lt;=10,"6-10",
AM513&lt;=20,"11-20",
TRUE,"20+")</f>
        <v>11-20</v>
      </c>
      <c r="AO513">
        <v>2</v>
      </c>
      <c r="AP513">
        <v>3</v>
      </c>
      <c r="AQ513" t="str">
        <f>_xlfn.XLOOKUP(AP513,Lookup!Q:Q,Lookup!R:R)</f>
        <v>Better</v>
      </c>
      <c r="AR513">
        <v>3</v>
      </c>
      <c r="AS513" t="str" cm="1">
        <f t="array" ref="AS513">_xlfn.IFS(
AR513 &lt;=1,"New Employee",
AR513 &lt;=3, "Early Career",
AR513 &lt;=7, "Experienced",
TRUE, "Veteran")</f>
        <v>Early Career</v>
      </c>
      <c r="AT513">
        <v>2</v>
      </c>
      <c r="AU513">
        <v>0</v>
      </c>
      <c r="AV513" t="str" cm="1">
        <f t="array" ref="AV513">_xlfn.IFS(
AU513=0,"Recently Promoted",
AU513&lt;=3, "Normal",
TRUE, "Long Time No Promotion")</f>
        <v>Recently Promoted</v>
      </c>
      <c r="AW513">
        <v>2</v>
      </c>
      <c r="AX513">
        <f>IF(COUNTIF(L513:$L$1471,L513)&gt;1,1,0)</f>
        <v>0</v>
      </c>
      <c r="BA513">
        <f t="shared" si="61"/>
        <v>0</v>
      </c>
      <c r="BC513">
        <f t="shared" si="62"/>
        <v>0</v>
      </c>
      <c r="BE513">
        <f t="shared" si="56"/>
        <v>0</v>
      </c>
      <c r="BG513">
        <f t="shared" si="57"/>
        <v>0</v>
      </c>
      <c r="BI513">
        <f t="shared" si="58"/>
        <v>0</v>
      </c>
      <c r="BR513" t="str" cm="1">
        <f t="array" ref="BR513">_xlfn.IFS(
A513&lt;=25,"18-25",
A513&lt;=35,"26-35",
A513&lt;=45,"36-45",
A513&lt;=59,"46-59",
TRUE,"60+")</f>
        <v>36-45</v>
      </c>
      <c r="BX513" t="b">
        <f t="shared" si="59"/>
        <v>1</v>
      </c>
      <c r="BY513" t="b">
        <f t="shared" si="60"/>
        <v>1</v>
      </c>
      <c r="BZ513" t="b">
        <f t="shared" si="63"/>
        <v>1</v>
      </c>
      <c r="CA513">
        <f>IF(tblemployee[[#This Row],[Attrition]]="Yes",1,0)</f>
        <v>0</v>
      </c>
      <c r="CB513">
        <f>IF(tblemployee[[#This Row],[OverTime]]="Yes",1,0)</f>
        <v>1</v>
      </c>
    </row>
    <row r="514" spans="1:80" hidden="1">
      <c r="A514">
        <v>27</v>
      </c>
      <c r="B514" t="s">
        <v>43</v>
      </c>
      <c r="C514" t="s">
        <v>36</v>
      </c>
      <c r="D514">
        <v>1115</v>
      </c>
      <c r="E514" t="s">
        <v>45</v>
      </c>
      <c r="F514">
        <v>3</v>
      </c>
      <c r="G514" t="str" cm="1">
        <f t="array" ref="G514">_xlfn.IFS(
F514 &lt;= 10, "Near",
F514 &lt;= 20, "Far",
TRUE, "Very Far")</f>
        <v>Near</v>
      </c>
      <c r="H514">
        <v>4</v>
      </c>
      <c r="I514" t="str">
        <f>_xlfn.XLOOKUP(H514,Lookup!C:C,Lookup!D:D)</f>
        <v>Master</v>
      </c>
      <c r="J514" t="s">
        <v>51</v>
      </c>
      <c r="K514">
        <v>1</v>
      </c>
      <c r="L514">
        <v>700</v>
      </c>
      <c r="M514">
        <v>1</v>
      </c>
      <c r="N514" t="str">
        <f>_xlfn.XLOOKUP(M514,Lookup!E:E,Lookup!F:F)</f>
        <v>Low</v>
      </c>
      <c r="O514" t="s">
        <v>46</v>
      </c>
      <c r="P514">
        <v>54</v>
      </c>
      <c r="Q514">
        <v>2</v>
      </c>
      <c r="R514" t="str">
        <f>_xlfn.XLOOKUP(Q514,Lookup!G:G,Lookup!H:H)</f>
        <v>Medium</v>
      </c>
      <c r="S514">
        <v>1</v>
      </c>
      <c r="T514" s="7" t="str">
        <f>_xlfn.XLOOKUP(S514,Lookup!A:A,Lookup!B:B)</f>
        <v>Entry Level</v>
      </c>
      <c r="U514" t="s">
        <v>47</v>
      </c>
      <c r="V514">
        <v>4</v>
      </c>
      <c r="W514" t="str">
        <f>_xlfn.XLOOKUP(V514,Lookup!I:I,Lookup!J:J)</f>
        <v>Very High</v>
      </c>
      <c r="X514" t="s">
        <v>41</v>
      </c>
      <c r="Y514">
        <v>2045</v>
      </c>
      <c r="Z514" t="str" cm="1">
        <f t="array" ref="Z514">_xlfn.IFS(Y514&lt;3000,"Low",Y514&lt;7000,"Medium",TRUE,"High")</f>
        <v>Low</v>
      </c>
      <c r="AA514">
        <v>15174</v>
      </c>
      <c r="AB514">
        <v>0</v>
      </c>
      <c r="AC514" t="s">
        <v>42</v>
      </c>
      <c r="AD514" t="s">
        <v>43</v>
      </c>
      <c r="AE514">
        <v>13</v>
      </c>
      <c r="AF514">
        <v>3</v>
      </c>
      <c r="AG514" t="str">
        <f>_xlfn.XLOOKUP(AF514,Lookup!K:K,Lookup!L:L)</f>
        <v>Meet Expect</v>
      </c>
      <c r="AH514">
        <v>4</v>
      </c>
      <c r="AI514" t="str">
        <f>LOOKUP(AH514,Lookup!M:M,Lookup!N:N)</f>
        <v>Very High</v>
      </c>
      <c r="AJ514">
        <v>80</v>
      </c>
      <c r="AK514">
        <v>0</v>
      </c>
      <c r="AL514" t="str">
        <f>_xlfn.XLOOKUP(AK514,Lookup!O:O,Lookup!P:P)</f>
        <v>None</v>
      </c>
      <c r="AM514">
        <v>5</v>
      </c>
      <c r="AN514" t="str" cm="1">
        <f t="array" ref="AN514">_xlfn.IFS(
AM514&lt;=5,"0-5",
AM514&lt;=10,"6-10",
AM514&lt;=20,"11-20",
TRUE,"20+")</f>
        <v>0-5</v>
      </c>
      <c r="AO514">
        <v>0</v>
      </c>
      <c r="AP514">
        <v>3</v>
      </c>
      <c r="AQ514" t="str">
        <f>_xlfn.XLOOKUP(AP514,Lookup!Q:Q,Lookup!R:R)</f>
        <v>Better</v>
      </c>
      <c r="AR514">
        <v>4</v>
      </c>
      <c r="AS514" t="str" cm="1">
        <f t="array" ref="AS514">_xlfn.IFS(
AR514 &lt;=1,"New Employee",
AR514 &lt;=3, "Early Career",
AR514 &lt;=7, "Experienced",
TRUE, "Veteran")</f>
        <v>Experienced</v>
      </c>
      <c r="AT514">
        <v>2</v>
      </c>
      <c r="AU514">
        <v>1</v>
      </c>
      <c r="AV514" t="str" cm="1">
        <f t="array" ref="AV514">_xlfn.IFS(
AU514=0,"Recently Promoted",
AU514&lt;=3, "Normal",
TRUE, "Long Time No Promotion")</f>
        <v>Normal</v>
      </c>
      <c r="AW514">
        <v>1</v>
      </c>
      <c r="AX514">
        <f>IF(COUNTIF(L514:$L$1471,L514)&gt;1,1,0)</f>
        <v>0</v>
      </c>
      <c r="BA514">
        <f t="shared" si="61"/>
        <v>0</v>
      </c>
      <c r="BC514">
        <f t="shared" si="62"/>
        <v>0</v>
      </c>
      <c r="BE514">
        <f t="shared" ref="BE514:BE577" si="64">IF(BD514=J514,1,0)</f>
        <v>0</v>
      </c>
      <c r="BG514">
        <f t="shared" ref="BG514:BG577" si="65">IF(BF514=E514,1,0)</f>
        <v>0</v>
      </c>
      <c r="BI514">
        <f t="shared" ref="BI514:BI577" si="66">IF(C514=BH514,1,0)</f>
        <v>0</v>
      </c>
      <c r="BR514" t="str" cm="1">
        <f t="array" ref="BR514">_xlfn.IFS(
A514&lt;=25,"18-25",
A514&lt;=35,"26-35",
A514&lt;=45,"36-45",
A514&lt;=59,"46-59",
TRUE,"60+")</f>
        <v>26-35</v>
      </c>
      <c r="BX514" t="b">
        <f t="shared" ref="BX514:BX577" si="67">AND(ISNUMBER(A514),ISNUMBER(D514),ISNUMBER(A514),ISNUMBER(F514),ISNUMBER(H514),ISNUMBER(K514),ISNUMBER(L514),ISNUMBER(M514),ISNUMBER(P514),ISNUMBER(Q514),ISNUMBER(S514),ISNUMBER(V514),ISNUMBER(Y514),ISNUMBER(AA514),ISNUMBER(AB514))</f>
        <v>1</v>
      </c>
      <c r="BY514" t="b">
        <f t="shared" ref="BY514:BY577" si="68">AND(ISNUMBER(A514),ISNUMBER(D514),ISNUMBER(A514),ISNUMBER(F514),ISNUMBER(H514),ISNUMBER(K514),ISNUMBER(L514),ISNUMBER(M514),ISNUMBER(P514),ISNUMBER(Q514),ISNUMBER(S514),ISNUMBER(V514),ISNUMBER(Y514),ISNUMBER(AA514),ISNUMBER(AB514))&gt;0</f>
        <v>1</v>
      </c>
      <c r="BZ514" t="b">
        <f t="shared" si="63"/>
        <v>1</v>
      </c>
      <c r="CA514">
        <f>IF(tblemployee[[#This Row],[Attrition]]="Yes",1,0)</f>
        <v>0</v>
      </c>
      <c r="CB514">
        <f>IF(tblemployee[[#This Row],[OverTime]]="Yes",1,0)</f>
        <v>0</v>
      </c>
    </row>
    <row r="515" spans="1:80" hidden="1">
      <c r="A515">
        <v>20</v>
      </c>
      <c r="B515" t="s">
        <v>35</v>
      </c>
      <c r="C515" t="s">
        <v>36</v>
      </c>
      <c r="D515">
        <v>1362</v>
      </c>
      <c r="E515" t="s">
        <v>45</v>
      </c>
      <c r="F515">
        <v>10</v>
      </c>
      <c r="G515" t="str" cm="1">
        <f t="array" ref="G515">_xlfn.IFS(
F515 &lt;= 10, "Near",
F515 &lt;= 20, "Far",
TRUE, "Very Far")</f>
        <v>Near</v>
      </c>
      <c r="H515">
        <v>1</v>
      </c>
      <c r="I515" t="str">
        <f>_xlfn.XLOOKUP(H515,Lookup!C:C,Lookup!D:D)</f>
        <v>Below College</v>
      </c>
      <c r="J515" t="s">
        <v>51</v>
      </c>
      <c r="K515">
        <v>1</v>
      </c>
      <c r="L515">
        <v>701</v>
      </c>
      <c r="M515">
        <v>4</v>
      </c>
      <c r="N515" t="str">
        <f>_xlfn.XLOOKUP(M515,Lookup!E:E,Lookup!F:F)</f>
        <v>Very High</v>
      </c>
      <c r="O515" t="s">
        <v>46</v>
      </c>
      <c r="P515">
        <v>32</v>
      </c>
      <c r="Q515">
        <v>3</v>
      </c>
      <c r="R515" t="str">
        <f>_xlfn.XLOOKUP(Q515,Lookup!G:G,Lookup!H:H)</f>
        <v>High</v>
      </c>
      <c r="S515">
        <v>1</v>
      </c>
      <c r="T515" s="7" t="str">
        <f>_xlfn.XLOOKUP(S515,Lookup!A:A,Lookup!B:B)</f>
        <v>Entry Level</v>
      </c>
      <c r="U515" t="s">
        <v>47</v>
      </c>
      <c r="V515">
        <v>3</v>
      </c>
      <c r="W515" t="str">
        <f>_xlfn.XLOOKUP(V515,Lookup!I:I,Lookup!J:J)</f>
        <v>High</v>
      </c>
      <c r="X515" t="s">
        <v>41</v>
      </c>
      <c r="Y515">
        <v>1009</v>
      </c>
      <c r="Z515" t="str" cm="1">
        <f t="array" ref="Z515">_xlfn.IFS(Y515&lt;3000,"Low",Y515&lt;7000,"Medium",TRUE,"High")</f>
        <v>Low</v>
      </c>
      <c r="AA515">
        <v>26999</v>
      </c>
      <c r="AB515">
        <v>1</v>
      </c>
      <c r="AC515" t="s">
        <v>42</v>
      </c>
      <c r="AD515" t="s">
        <v>35</v>
      </c>
      <c r="AE515">
        <v>11</v>
      </c>
      <c r="AF515">
        <v>3</v>
      </c>
      <c r="AG515" t="str">
        <f>_xlfn.XLOOKUP(AF515,Lookup!K:K,Lookup!L:L)</f>
        <v>Meet Expect</v>
      </c>
      <c r="AH515">
        <v>4</v>
      </c>
      <c r="AI515" t="str">
        <f>LOOKUP(AH515,Lookup!M:M,Lookup!N:N)</f>
        <v>Very High</v>
      </c>
      <c r="AJ515">
        <v>80</v>
      </c>
      <c r="AK515">
        <v>0</v>
      </c>
      <c r="AL515" t="str">
        <f>_xlfn.XLOOKUP(AK515,Lookup!O:O,Lookup!P:P)</f>
        <v>None</v>
      </c>
      <c r="AM515">
        <v>1</v>
      </c>
      <c r="AN515" t="str" cm="1">
        <f t="array" ref="AN515">_xlfn.IFS(
AM515&lt;=5,"0-5",
AM515&lt;=10,"6-10",
AM515&lt;=20,"11-20",
TRUE,"20+")</f>
        <v>0-5</v>
      </c>
      <c r="AO515">
        <v>5</v>
      </c>
      <c r="AP515">
        <v>3</v>
      </c>
      <c r="AQ515" t="str">
        <f>_xlfn.XLOOKUP(AP515,Lookup!Q:Q,Lookup!R:R)</f>
        <v>Better</v>
      </c>
      <c r="AR515">
        <v>1</v>
      </c>
      <c r="AS515" t="str" cm="1">
        <f t="array" ref="AS515">_xlfn.IFS(
AR515 &lt;=1,"New Employee",
AR515 &lt;=3, "Early Career",
AR515 &lt;=7, "Experienced",
TRUE, "Veteran")</f>
        <v>New Employee</v>
      </c>
      <c r="AT515">
        <v>0</v>
      </c>
      <c r="AU515">
        <v>1</v>
      </c>
      <c r="AV515" t="str" cm="1">
        <f t="array" ref="AV515">_xlfn.IFS(
AU515=0,"Recently Promoted",
AU515&lt;=3, "Normal",
TRUE, "Long Time No Promotion")</f>
        <v>Normal</v>
      </c>
      <c r="AW515">
        <v>1</v>
      </c>
      <c r="AX515">
        <f>IF(COUNTIF(L515:$L$1471,L515)&gt;1,1,0)</f>
        <v>0</v>
      </c>
      <c r="BA515">
        <f t="shared" ref="BA515:BA578" si="69">IF(AZ515=X515,1,0)</f>
        <v>0</v>
      </c>
      <c r="BC515">
        <f t="shared" ref="BC515:BC578" si="70">IF(U515=BB515,1,0)</f>
        <v>0</v>
      </c>
      <c r="BE515">
        <f t="shared" si="64"/>
        <v>0</v>
      </c>
      <c r="BG515">
        <f t="shared" si="65"/>
        <v>0</v>
      </c>
      <c r="BI515">
        <f t="shared" si="66"/>
        <v>0</v>
      </c>
      <c r="BR515" t="str" cm="1">
        <f t="array" ref="BR515">_xlfn.IFS(
A515&lt;=25,"18-25",
A515&lt;=35,"26-35",
A515&lt;=45,"36-45",
A515&lt;=59,"46-59",
TRUE,"60+")</f>
        <v>18-25</v>
      </c>
      <c r="BX515" t="b">
        <f t="shared" si="67"/>
        <v>1</v>
      </c>
      <c r="BY515" t="b">
        <f t="shared" si="68"/>
        <v>1</v>
      </c>
      <c r="BZ515" t="b">
        <f t="shared" ref="BZ515:BZ578" si="71">COUNT(AE515:AW515)&gt;0</f>
        <v>1</v>
      </c>
      <c r="CA515">
        <f>IF(tblemployee[[#This Row],[Attrition]]="Yes",1,0)</f>
        <v>1</v>
      </c>
      <c r="CB515">
        <f>IF(tblemployee[[#This Row],[OverTime]]="Yes",1,0)</f>
        <v>1</v>
      </c>
    </row>
    <row r="516" spans="1:80" hidden="1">
      <c r="A516">
        <v>33</v>
      </c>
      <c r="B516" t="s">
        <v>35</v>
      </c>
      <c r="C516" t="s">
        <v>44</v>
      </c>
      <c r="D516">
        <v>1076</v>
      </c>
      <c r="E516" t="s">
        <v>45</v>
      </c>
      <c r="F516">
        <v>3</v>
      </c>
      <c r="G516" t="str" cm="1">
        <f t="array" ref="G516">_xlfn.IFS(
F516 &lt;= 10, "Near",
F516 &lt;= 20, "Far",
TRUE, "Very Far")</f>
        <v>Near</v>
      </c>
      <c r="H516">
        <v>3</v>
      </c>
      <c r="I516" t="str">
        <f>_xlfn.XLOOKUP(H516,Lookup!C:C,Lookup!D:D)</f>
        <v>Bachelor</v>
      </c>
      <c r="J516" t="s">
        <v>38</v>
      </c>
      <c r="K516">
        <v>1</v>
      </c>
      <c r="L516">
        <v>702</v>
      </c>
      <c r="M516">
        <v>1</v>
      </c>
      <c r="N516" t="str">
        <f>_xlfn.XLOOKUP(M516,Lookup!E:E,Lookup!F:F)</f>
        <v>Low</v>
      </c>
      <c r="O516" t="s">
        <v>46</v>
      </c>
      <c r="P516">
        <v>70</v>
      </c>
      <c r="Q516">
        <v>3</v>
      </c>
      <c r="R516" t="str">
        <f>_xlfn.XLOOKUP(Q516,Lookup!G:G,Lookup!H:H)</f>
        <v>High</v>
      </c>
      <c r="S516">
        <v>1</v>
      </c>
      <c r="T516" s="7" t="str">
        <f>_xlfn.XLOOKUP(S516,Lookup!A:A,Lookup!B:B)</f>
        <v>Entry Level</v>
      </c>
      <c r="U516" t="s">
        <v>47</v>
      </c>
      <c r="V516">
        <v>1</v>
      </c>
      <c r="W516" t="str">
        <f>_xlfn.XLOOKUP(V516,Lookup!I:I,Lookup!J:J)</f>
        <v>Low</v>
      </c>
      <c r="X516" t="s">
        <v>41</v>
      </c>
      <c r="Y516">
        <v>3348</v>
      </c>
      <c r="Z516" t="str" cm="1">
        <f t="array" ref="Z516">_xlfn.IFS(Y516&lt;3000,"Low",Y516&lt;7000,"Medium",TRUE,"High")</f>
        <v>Medium</v>
      </c>
      <c r="AA516">
        <v>3164</v>
      </c>
      <c r="AB516">
        <v>1</v>
      </c>
      <c r="AC516" t="s">
        <v>42</v>
      </c>
      <c r="AD516" t="s">
        <v>35</v>
      </c>
      <c r="AE516">
        <v>11</v>
      </c>
      <c r="AF516">
        <v>3</v>
      </c>
      <c r="AG516" t="str">
        <f>_xlfn.XLOOKUP(AF516,Lookup!K:K,Lookup!L:L)</f>
        <v>Meet Expect</v>
      </c>
      <c r="AH516">
        <v>1</v>
      </c>
      <c r="AI516" t="str">
        <f>LOOKUP(AH516,Lookup!M:M,Lookup!N:N)</f>
        <v>Low</v>
      </c>
      <c r="AJ516">
        <v>80</v>
      </c>
      <c r="AK516">
        <v>0</v>
      </c>
      <c r="AL516" t="str">
        <f>_xlfn.XLOOKUP(AK516,Lookup!O:O,Lookup!P:P)</f>
        <v>None</v>
      </c>
      <c r="AM516">
        <v>10</v>
      </c>
      <c r="AN516" t="str" cm="1">
        <f t="array" ref="AN516">_xlfn.IFS(
AM516&lt;=5,"0-5",
AM516&lt;=10,"6-10",
AM516&lt;=20,"11-20",
TRUE,"20+")</f>
        <v>6-10</v>
      </c>
      <c r="AO516">
        <v>3</v>
      </c>
      <c r="AP516">
        <v>3</v>
      </c>
      <c r="AQ516" t="str">
        <f>_xlfn.XLOOKUP(AP516,Lookup!Q:Q,Lookup!R:R)</f>
        <v>Better</v>
      </c>
      <c r="AR516">
        <v>10</v>
      </c>
      <c r="AS516" t="str" cm="1">
        <f t="array" ref="AS516">_xlfn.IFS(
AR516 &lt;=1,"New Employee",
AR516 &lt;=3, "Early Career",
AR516 &lt;=7, "Experienced",
TRUE, "Veteran")</f>
        <v>Veteran</v>
      </c>
      <c r="AT516">
        <v>8</v>
      </c>
      <c r="AU516">
        <v>9</v>
      </c>
      <c r="AV516" t="str" cm="1">
        <f t="array" ref="AV516">_xlfn.IFS(
AU516=0,"Recently Promoted",
AU516&lt;=3, "Normal",
TRUE, "Long Time No Promotion")</f>
        <v>Long Time No Promotion</v>
      </c>
      <c r="AW516">
        <v>7</v>
      </c>
      <c r="AX516">
        <f>IF(COUNTIF(L516:$L$1471,L516)&gt;1,1,0)</f>
        <v>0</v>
      </c>
      <c r="BA516">
        <f t="shared" si="69"/>
        <v>0</v>
      </c>
      <c r="BC516">
        <f t="shared" si="70"/>
        <v>0</v>
      </c>
      <c r="BE516">
        <f t="shared" si="64"/>
        <v>0</v>
      </c>
      <c r="BG516">
        <f t="shared" si="65"/>
        <v>0</v>
      </c>
      <c r="BI516">
        <f t="shared" si="66"/>
        <v>0</v>
      </c>
      <c r="BR516" t="str" cm="1">
        <f t="array" ref="BR516">_xlfn.IFS(
A516&lt;=25,"18-25",
A516&lt;=35,"26-35",
A516&lt;=45,"36-45",
A516&lt;=59,"46-59",
TRUE,"60+")</f>
        <v>26-35</v>
      </c>
      <c r="BX516" t="b">
        <f t="shared" si="67"/>
        <v>1</v>
      </c>
      <c r="BY516" t="b">
        <f t="shared" si="68"/>
        <v>1</v>
      </c>
      <c r="BZ516" t="b">
        <f t="shared" si="71"/>
        <v>1</v>
      </c>
      <c r="CA516">
        <f>IF(tblemployee[[#This Row],[Attrition]]="Yes",1,0)</f>
        <v>1</v>
      </c>
      <c r="CB516">
        <f>IF(tblemployee[[#This Row],[OverTime]]="Yes",1,0)</f>
        <v>1</v>
      </c>
    </row>
    <row r="517" spans="1:80" hidden="1">
      <c r="A517">
        <v>35</v>
      </c>
      <c r="B517" t="s">
        <v>43</v>
      </c>
      <c r="C517" t="s">
        <v>55</v>
      </c>
      <c r="D517">
        <v>727</v>
      </c>
      <c r="E517" t="s">
        <v>45</v>
      </c>
      <c r="F517">
        <v>3</v>
      </c>
      <c r="G517" t="str" cm="1">
        <f t="array" ref="G517">_xlfn.IFS(
F517 &lt;= 10, "Near",
F517 &lt;= 20, "Far",
TRUE, "Very Far")</f>
        <v>Near</v>
      </c>
      <c r="H517">
        <v>3</v>
      </c>
      <c r="I517" t="str">
        <f>_xlfn.XLOOKUP(H517,Lookup!C:C,Lookup!D:D)</f>
        <v>Bachelor</v>
      </c>
      <c r="J517" t="s">
        <v>38</v>
      </c>
      <c r="K517">
        <v>1</v>
      </c>
      <c r="L517">
        <v>704</v>
      </c>
      <c r="M517">
        <v>3</v>
      </c>
      <c r="N517" t="str">
        <f>_xlfn.XLOOKUP(M517,Lookup!E:E,Lookup!F:F)</f>
        <v>High</v>
      </c>
      <c r="O517" t="s">
        <v>46</v>
      </c>
      <c r="P517">
        <v>41</v>
      </c>
      <c r="Q517">
        <v>2</v>
      </c>
      <c r="R517" t="str">
        <f>_xlfn.XLOOKUP(Q517,Lookup!G:G,Lookup!H:H)</f>
        <v>Medium</v>
      </c>
      <c r="S517">
        <v>1</v>
      </c>
      <c r="T517" s="7" t="str">
        <f>_xlfn.XLOOKUP(S517,Lookup!A:A,Lookup!B:B)</f>
        <v>Entry Level</v>
      </c>
      <c r="U517" t="s">
        <v>50</v>
      </c>
      <c r="V517">
        <v>3</v>
      </c>
      <c r="W517" t="str">
        <f>_xlfn.XLOOKUP(V517,Lookup!I:I,Lookup!J:J)</f>
        <v>High</v>
      </c>
      <c r="X517" t="s">
        <v>48</v>
      </c>
      <c r="Y517">
        <v>1281</v>
      </c>
      <c r="Z517" t="str" cm="1">
        <f t="array" ref="Z517">_xlfn.IFS(Y517&lt;3000,"Low",Y517&lt;7000,"Medium",TRUE,"High")</f>
        <v>Low</v>
      </c>
      <c r="AA517">
        <v>16900</v>
      </c>
      <c r="AB517">
        <v>1</v>
      </c>
      <c r="AC517" t="s">
        <v>42</v>
      </c>
      <c r="AD517" t="s">
        <v>43</v>
      </c>
      <c r="AE517">
        <v>18</v>
      </c>
      <c r="AF517">
        <v>3</v>
      </c>
      <c r="AG517" t="str">
        <f>_xlfn.XLOOKUP(AF517,Lookup!K:K,Lookup!L:L)</f>
        <v>Meet Expect</v>
      </c>
      <c r="AH517">
        <v>3</v>
      </c>
      <c r="AI517" t="str">
        <f>LOOKUP(AH517,Lookup!M:M,Lookup!N:N)</f>
        <v>High</v>
      </c>
      <c r="AJ517">
        <v>80</v>
      </c>
      <c r="AK517">
        <v>2</v>
      </c>
      <c r="AL517" t="str">
        <f>_xlfn.XLOOKUP(AK517,Lookup!O:O,Lookup!P:P)</f>
        <v>Medium</v>
      </c>
      <c r="AM517">
        <v>1</v>
      </c>
      <c r="AN517" t="str" cm="1">
        <f t="array" ref="AN517">_xlfn.IFS(
AM517&lt;=5,"0-5",
AM517&lt;=10,"6-10",
AM517&lt;=20,"11-20",
TRUE,"20+")</f>
        <v>0-5</v>
      </c>
      <c r="AO517">
        <v>3</v>
      </c>
      <c r="AP517">
        <v>3</v>
      </c>
      <c r="AQ517" t="str">
        <f>_xlfn.XLOOKUP(AP517,Lookup!Q:Q,Lookup!R:R)</f>
        <v>Better</v>
      </c>
      <c r="AR517">
        <v>1</v>
      </c>
      <c r="AS517" t="str" cm="1">
        <f t="array" ref="AS517">_xlfn.IFS(
AR517 &lt;=1,"New Employee",
AR517 &lt;=3, "Early Career",
AR517 &lt;=7, "Experienced",
TRUE, "Veteran")</f>
        <v>New Employee</v>
      </c>
      <c r="AT517">
        <v>0</v>
      </c>
      <c r="AU517">
        <v>0</v>
      </c>
      <c r="AV517" t="str" cm="1">
        <f t="array" ref="AV517">_xlfn.IFS(
AU517=0,"Recently Promoted",
AU517&lt;=3, "Normal",
TRUE, "Long Time No Promotion")</f>
        <v>Recently Promoted</v>
      </c>
      <c r="AW517">
        <v>0</v>
      </c>
      <c r="AX517">
        <f>IF(COUNTIF(L517:$L$1471,L517)&gt;1,1,0)</f>
        <v>0</v>
      </c>
      <c r="BA517">
        <f t="shared" si="69"/>
        <v>0</v>
      </c>
      <c r="BC517">
        <f t="shared" si="70"/>
        <v>0</v>
      </c>
      <c r="BE517">
        <f t="shared" si="64"/>
        <v>0</v>
      </c>
      <c r="BG517">
        <f t="shared" si="65"/>
        <v>0</v>
      </c>
      <c r="BI517">
        <f t="shared" si="66"/>
        <v>0</v>
      </c>
      <c r="BR517" t="str" cm="1">
        <f t="array" ref="BR517">_xlfn.IFS(
A517&lt;=25,"18-25",
A517&lt;=35,"26-35",
A517&lt;=45,"36-45",
A517&lt;=59,"46-59",
TRUE,"60+")</f>
        <v>26-35</v>
      </c>
      <c r="BX517" t="b">
        <f t="shared" si="67"/>
        <v>1</v>
      </c>
      <c r="BY517" t="b">
        <f t="shared" si="68"/>
        <v>1</v>
      </c>
      <c r="BZ517" t="b">
        <f t="shared" si="71"/>
        <v>1</v>
      </c>
      <c r="CA517">
        <f>IF(tblemployee[[#This Row],[Attrition]]="Yes",1,0)</f>
        <v>0</v>
      </c>
      <c r="CB517">
        <f>IF(tblemployee[[#This Row],[OverTime]]="Yes",1,0)</f>
        <v>0</v>
      </c>
    </row>
    <row r="518" spans="1:80" hidden="1">
      <c r="A518">
        <v>23</v>
      </c>
      <c r="B518" t="s">
        <v>43</v>
      </c>
      <c r="C518" t="s">
        <v>36</v>
      </c>
      <c r="D518">
        <v>885</v>
      </c>
      <c r="E518" t="s">
        <v>45</v>
      </c>
      <c r="F518">
        <v>4</v>
      </c>
      <c r="G518" t="str" cm="1">
        <f t="array" ref="G518">_xlfn.IFS(
F518 &lt;= 10, "Near",
F518 &lt;= 20, "Far",
TRUE, "Very Far")</f>
        <v>Near</v>
      </c>
      <c r="H518">
        <v>3</v>
      </c>
      <c r="I518" t="str">
        <f>_xlfn.XLOOKUP(H518,Lookup!C:C,Lookup!D:D)</f>
        <v>Bachelor</v>
      </c>
      <c r="J518" t="s">
        <v>51</v>
      </c>
      <c r="K518">
        <v>1</v>
      </c>
      <c r="L518">
        <v>705</v>
      </c>
      <c r="M518">
        <v>1</v>
      </c>
      <c r="N518" t="str">
        <f>_xlfn.XLOOKUP(M518,Lookup!E:E,Lookup!F:F)</f>
        <v>Low</v>
      </c>
      <c r="O518" t="s">
        <v>46</v>
      </c>
      <c r="P518">
        <v>58</v>
      </c>
      <c r="Q518">
        <v>4</v>
      </c>
      <c r="R518" t="str">
        <f>_xlfn.XLOOKUP(Q518,Lookup!G:G,Lookup!H:H)</f>
        <v>Very High</v>
      </c>
      <c r="S518">
        <v>1</v>
      </c>
      <c r="T518" s="7" t="str">
        <f>_xlfn.XLOOKUP(S518,Lookup!A:A,Lookup!B:B)</f>
        <v>Entry Level</v>
      </c>
      <c r="U518" t="s">
        <v>47</v>
      </c>
      <c r="V518">
        <v>1</v>
      </c>
      <c r="W518" t="str">
        <f>_xlfn.XLOOKUP(V518,Lookup!I:I,Lookup!J:J)</f>
        <v>Low</v>
      </c>
      <c r="X518" t="s">
        <v>48</v>
      </c>
      <c r="Y518">
        <v>2819</v>
      </c>
      <c r="Z518" t="str" cm="1">
        <f t="array" ref="Z518">_xlfn.IFS(Y518&lt;3000,"Low",Y518&lt;7000,"Medium",TRUE,"High")</f>
        <v>Low</v>
      </c>
      <c r="AA518">
        <v>8544</v>
      </c>
      <c r="AB518">
        <v>2</v>
      </c>
      <c r="AC518" t="s">
        <v>42</v>
      </c>
      <c r="AD518" t="s">
        <v>43</v>
      </c>
      <c r="AE518">
        <v>16</v>
      </c>
      <c r="AF518">
        <v>3</v>
      </c>
      <c r="AG518" t="str">
        <f>_xlfn.XLOOKUP(AF518,Lookup!K:K,Lookup!L:L)</f>
        <v>Meet Expect</v>
      </c>
      <c r="AH518">
        <v>1</v>
      </c>
      <c r="AI518" t="str">
        <f>LOOKUP(AH518,Lookup!M:M,Lookup!N:N)</f>
        <v>Low</v>
      </c>
      <c r="AJ518">
        <v>80</v>
      </c>
      <c r="AK518">
        <v>1</v>
      </c>
      <c r="AL518" t="str">
        <f>_xlfn.XLOOKUP(AK518,Lookup!O:O,Lookup!P:P)</f>
        <v>Basic</v>
      </c>
      <c r="AM518">
        <v>5</v>
      </c>
      <c r="AN518" t="str" cm="1">
        <f t="array" ref="AN518">_xlfn.IFS(
AM518&lt;=5,"0-5",
AM518&lt;=10,"6-10",
AM518&lt;=20,"11-20",
TRUE,"20+")</f>
        <v>0-5</v>
      </c>
      <c r="AO518">
        <v>3</v>
      </c>
      <c r="AP518">
        <v>4</v>
      </c>
      <c r="AQ518" t="str">
        <f>_xlfn.XLOOKUP(AP518,Lookup!Q:Q,Lookup!R:R)</f>
        <v>Best</v>
      </c>
      <c r="AR518">
        <v>3</v>
      </c>
      <c r="AS518" t="str" cm="1">
        <f t="array" ref="AS518">_xlfn.IFS(
AR518 &lt;=1,"New Employee",
AR518 &lt;=3, "Early Career",
AR518 &lt;=7, "Experienced",
TRUE, "Veteran")</f>
        <v>Early Career</v>
      </c>
      <c r="AT518">
        <v>2</v>
      </c>
      <c r="AU518">
        <v>0</v>
      </c>
      <c r="AV518" t="str" cm="1">
        <f t="array" ref="AV518">_xlfn.IFS(
AU518=0,"Recently Promoted",
AU518&lt;=3, "Normal",
TRUE, "Long Time No Promotion")</f>
        <v>Recently Promoted</v>
      </c>
      <c r="AW518">
        <v>2</v>
      </c>
      <c r="AX518">
        <f>IF(COUNTIF(L518:$L$1471,L518)&gt;1,1,0)</f>
        <v>0</v>
      </c>
      <c r="BA518">
        <f t="shared" si="69"/>
        <v>0</v>
      </c>
      <c r="BC518">
        <f t="shared" si="70"/>
        <v>0</v>
      </c>
      <c r="BE518">
        <f t="shared" si="64"/>
        <v>0</v>
      </c>
      <c r="BG518">
        <f t="shared" si="65"/>
        <v>0</v>
      </c>
      <c r="BI518">
        <f t="shared" si="66"/>
        <v>0</v>
      </c>
      <c r="BR518" t="str" cm="1">
        <f t="array" ref="BR518">_xlfn.IFS(
A518&lt;=25,"18-25",
A518&lt;=35,"26-35",
A518&lt;=45,"36-45",
A518&lt;=59,"46-59",
TRUE,"60+")</f>
        <v>18-25</v>
      </c>
      <c r="BX518" t="b">
        <f t="shared" si="67"/>
        <v>1</v>
      </c>
      <c r="BY518" t="b">
        <f t="shared" si="68"/>
        <v>1</v>
      </c>
      <c r="BZ518" t="b">
        <f t="shared" si="71"/>
        <v>1</v>
      </c>
      <c r="CA518">
        <f>IF(tblemployee[[#This Row],[Attrition]]="Yes",1,0)</f>
        <v>0</v>
      </c>
      <c r="CB518">
        <f>IF(tblemployee[[#This Row],[OverTime]]="Yes",1,0)</f>
        <v>0</v>
      </c>
    </row>
    <row r="519" spans="1:80" hidden="1">
      <c r="A519">
        <v>25</v>
      </c>
      <c r="B519" t="s">
        <v>43</v>
      </c>
      <c r="C519" t="s">
        <v>36</v>
      </c>
      <c r="D519">
        <v>810</v>
      </c>
      <c r="E519" t="s">
        <v>37</v>
      </c>
      <c r="F519">
        <v>8</v>
      </c>
      <c r="G519" t="str" cm="1">
        <f t="array" ref="G519">_xlfn.IFS(
F519 &lt;= 10, "Near",
F519 &lt;= 20, "Far",
TRUE, "Very Far")</f>
        <v>Near</v>
      </c>
      <c r="H519">
        <v>3</v>
      </c>
      <c r="I519" t="str">
        <f>_xlfn.XLOOKUP(H519,Lookup!C:C,Lookup!D:D)</f>
        <v>Bachelor</v>
      </c>
      <c r="J519" t="s">
        <v>38</v>
      </c>
      <c r="K519">
        <v>1</v>
      </c>
      <c r="L519">
        <v>707</v>
      </c>
      <c r="M519">
        <v>4</v>
      </c>
      <c r="N519" t="str">
        <f>_xlfn.XLOOKUP(M519,Lookup!E:E,Lookup!F:F)</f>
        <v>Very High</v>
      </c>
      <c r="O519" t="s">
        <v>46</v>
      </c>
      <c r="P519">
        <v>57</v>
      </c>
      <c r="Q519">
        <v>4</v>
      </c>
      <c r="R519" t="str">
        <f>_xlfn.XLOOKUP(Q519,Lookup!G:G,Lookup!H:H)</f>
        <v>Very High</v>
      </c>
      <c r="S519">
        <v>2</v>
      </c>
      <c r="T519" s="7" t="str">
        <f>_xlfn.XLOOKUP(S519,Lookup!A:A,Lookup!B:B)</f>
        <v>Junior</v>
      </c>
      <c r="U519" t="s">
        <v>40</v>
      </c>
      <c r="V519">
        <v>2</v>
      </c>
      <c r="W519" t="str">
        <f>_xlfn.XLOOKUP(V519,Lookup!I:I,Lookup!J:J)</f>
        <v>Medium</v>
      </c>
      <c r="X519" t="s">
        <v>48</v>
      </c>
      <c r="Y519">
        <v>4851</v>
      </c>
      <c r="Z519" t="str" cm="1">
        <f t="array" ref="Z519">_xlfn.IFS(Y519&lt;3000,"Low",Y519&lt;7000,"Medium",TRUE,"High")</f>
        <v>Medium</v>
      </c>
      <c r="AA519">
        <v>15678</v>
      </c>
      <c r="AB519">
        <v>0</v>
      </c>
      <c r="AC519" t="s">
        <v>42</v>
      </c>
      <c r="AD519" t="s">
        <v>43</v>
      </c>
      <c r="AE519">
        <v>22</v>
      </c>
      <c r="AF519">
        <v>4</v>
      </c>
      <c r="AG519" t="str">
        <f>_xlfn.XLOOKUP(AF519,Lookup!K:K,Lookup!L:L)</f>
        <v>Exceed Expect</v>
      </c>
      <c r="AH519">
        <v>3</v>
      </c>
      <c r="AI519" t="str">
        <f>LOOKUP(AH519,Lookup!M:M,Lookup!N:N)</f>
        <v>High</v>
      </c>
      <c r="AJ519">
        <v>80</v>
      </c>
      <c r="AK519">
        <v>1</v>
      </c>
      <c r="AL519" t="str">
        <f>_xlfn.XLOOKUP(AK519,Lookup!O:O,Lookup!P:P)</f>
        <v>Basic</v>
      </c>
      <c r="AM519">
        <v>4</v>
      </c>
      <c r="AN519" t="str" cm="1">
        <f t="array" ref="AN519">_xlfn.IFS(
AM519&lt;=5,"0-5",
AM519&lt;=10,"6-10",
AM519&lt;=20,"11-20",
TRUE,"20+")</f>
        <v>0-5</v>
      </c>
      <c r="AO519">
        <v>4</v>
      </c>
      <c r="AP519">
        <v>3</v>
      </c>
      <c r="AQ519" t="str">
        <f>_xlfn.XLOOKUP(AP519,Lookup!Q:Q,Lookup!R:R)</f>
        <v>Better</v>
      </c>
      <c r="AR519">
        <v>3</v>
      </c>
      <c r="AS519" t="str" cm="1">
        <f t="array" ref="AS519">_xlfn.IFS(
AR519 &lt;=1,"New Employee",
AR519 &lt;=3, "Early Career",
AR519 &lt;=7, "Experienced",
TRUE, "Veteran")</f>
        <v>Early Career</v>
      </c>
      <c r="AT519">
        <v>2</v>
      </c>
      <c r="AU519">
        <v>1</v>
      </c>
      <c r="AV519" t="str" cm="1">
        <f t="array" ref="AV519">_xlfn.IFS(
AU519=0,"Recently Promoted",
AU519&lt;=3, "Normal",
TRUE, "Long Time No Promotion")</f>
        <v>Normal</v>
      </c>
      <c r="AW519">
        <v>2</v>
      </c>
      <c r="AX519">
        <f>IF(COUNTIF(L519:$L$1471,L519)&gt;1,1,0)</f>
        <v>0</v>
      </c>
      <c r="BA519">
        <f t="shared" si="69"/>
        <v>0</v>
      </c>
      <c r="BC519">
        <f t="shared" si="70"/>
        <v>0</v>
      </c>
      <c r="BE519">
        <f t="shared" si="64"/>
        <v>0</v>
      </c>
      <c r="BG519">
        <f t="shared" si="65"/>
        <v>0</v>
      </c>
      <c r="BI519">
        <f t="shared" si="66"/>
        <v>0</v>
      </c>
      <c r="BR519" t="str" cm="1">
        <f t="array" ref="BR519">_xlfn.IFS(
A519&lt;=25,"18-25",
A519&lt;=35,"26-35",
A519&lt;=45,"36-45",
A519&lt;=59,"46-59",
TRUE,"60+")</f>
        <v>18-25</v>
      </c>
      <c r="BX519" t="b">
        <f t="shared" si="67"/>
        <v>1</v>
      </c>
      <c r="BY519" t="b">
        <f t="shared" si="68"/>
        <v>1</v>
      </c>
      <c r="BZ519" t="b">
        <f t="shared" si="71"/>
        <v>1</v>
      </c>
      <c r="CA519">
        <f>IF(tblemployee[[#This Row],[Attrition]]="Yes",1,0)</f>
        <v>0</v>
      </c>
      <c r="CB519">
        <f>IF(tblemployee[[#This Row],[OverTime]]="Yes",1,0)</f>
        <v>0</v>
      </c>
    </row>
    <row r="520" spans="1:80" hidden="1">
      <c r="A520">
        <v>38</v>
      </c>
      <c r="B520" t="s">
        <v>43</v>
      </c>
      <c r="C520" t="s">
        <v>36</v>
      </c>
      <c r="D520">
        <v>243</v>
      </c>
      <c r="E520" t="s">
        <v>37</v>
      </c>
      <c r="F520">
        <v>7</v>
      </c>
      <c r="G520" t="str" cm="1">
        <f t="array" ref="G520">_xlfn.IFS(
F520 &lt;= 10, "Near",
F520 &lt;= 20, "Far",
TRUE, "Very Far")</f>
        <v>Near</v>
      </c>
      <c r="H520">
        <v>4</v>
      </c>
      <c r="I520" t="str">
        <f>_xlfn.XLOOKUP(H520,Lookup!C:C,Lookup!D:D)</f>
        <v>Master</v>
      </c>
      <c r="J520" t="s">
        <v>59</v>
      </c>
      <c r="K520">
        <v>1</v>
      </c>
      <c r="L520">
        <v>709</v>
      </c>
      <c r="M520">
        <v>4</v>
      </c>
      <c r="N520" t="str">
        <f>_xlfn.XLOOKUP(M520,Lookup!E:E,Lookup!F:F)</f>
        <v>Very High</v>
      </c>
      <c r="O520" t="s">
        <v>39</v>
      </c>
      <c r="P520">
        <v>46</v>
      </c>
      <c r="Q520">
        <v>2</v>
      </c>
      <c r="R520" t="str">
        <f>_xlfn.XLOOKUP(Q520,Lookup!G:G,Lookup!H:H)</f>
        <v>Medium</v>
      </c>
      <c r="S520">
        <v>2</v>
      </c>
      <c r="T520" s="7" t="str">
        <f>_xlfn.XLOOKUP(S520,Lookup!A:A,Lookup!B:B)</f>
        <v>Junior</v>
      </c>
      <c r="U520" t="s">
        <v>40</v>
      </c>
      <c r="V520">
        <v>4</v>
      </c>
      <c r="W520" t="str">
        <f>_xlfn.XLOOKUP(V520,Lookup!I:I,Lookup!J:J)</f>
        <v>Very High</v>
      </c>
      <c r="X520" t="s">
        <v>41</v>
      </c>
      <c r="Y520">
        <v>4028</v>
      </c>
      <c r="Z520" t="str" cm="1">
        <f t="array" ref="Z520">_xlfn.IFS(Y520&lt;3000,"Low",Y520&lt;7000,"Medium",TRUE,"High")</f>
        <v>Medium</v>
      </c>
      <c r="AA520">
        <v>7791</v>
      </c>
      <c r="AB520">
        <v>0</v>
      </c>
      <c r="AC520" t="s">
        <v>42</v>
      </c>
      <c r="AD520" t="s">
        <v>43</v>
      </c>
      <c r="AE520">
        <v>20</v>
      </c>
      <c r="AF520">
        <v>4</v>
      </c>
      <c r="AG520" t="str">
        <f>_xlfn.XLOOKUP(AF520,Lookup!K:K,Lookup!L:L)</f>
        <v>Exceed Expect</v>
      </c>
      <c r="AH520">
        <v>1</v>
      </c>
      <c r="AI520" t="str">
        <f>LOOKUP(AH520,Lookup!M:M,Lookup!N:N)</f>
        <v>Low</v>
      </c>
      <c r="AJ520">
        <v>80</v>
      </c>
      <c r="AK520">
        <v>0</v>
      </c>
      <c r="AL520" t="str">
        <f>_xlfn.XLOOKUP(AK520,Lookup!O:O,Lookup!P:P)</f>
        <v>None</v>
      </c>
      <c r="AM520">
        <v>8</v>
      </c>
      <c r="AN520" t="str" cm="1">
        <f t="array" ref="AN520">_xlfn.IFS(
AM520&lt;=5,"0-5",
AM520&lt;=10,"6-10",
AM520&lt;=20,"11-20",
TRUE,"20+")</f>
        <v>6-10</v>
      </c>
      <c r="AO520">
        <v>2</v>
      </c>
      <c r="AP520">
        <v>3</v>
      </c>
      <c r="AQ520" t="str">
        <f>_xlfn.XLOOKUP(AP520,Lookup!Q:Q,Lookup!R:R)</f>
        <v>Better</v>
      </c>
      <c r="AR520">
        <v>7</v>
      </c>
      <c r="AS520" t="str" cm="1">
        <f t="array" ref="AS520">_xlfn.IFS(
AR520 &lt;=1,"New Employee",
AR520 &lt;=3, "Early Career",
AR520 &lt;=7, "Experienced",
TRUE, "Veteran")</f>
        <v>Experienced</v>
      </c>
      <c r="AT520">
        <v>7</v>
      </c>
      <c r="AU520">
        <v>0</v>
      </c>
      <c r="AV520" t="str" cm="1">
        <f t="array" ref="AV520">_xlfn.IFS(
AU520=0,"Recently Promoted",
AU520&lt;=3, "Normal",
TRUE, "Long Time No Promotion")</f>
        <v>Recently Promoted</v>
      </c>
      <c r="AW520">
        <v>5</v>
      </c>
      <c r="AX520">
        <f>IF(COUNTIF(L520:$L$1471,L520)&gt;1,1,0)</f>
        <v>0</v>
      </c>
      <c r="BA520">
        <f t="shared" si="69"/>
        <v>0</v>
      </c>
      <c r="BC520">
        <f t="shared" si="70"/>
        <v>0</v>
      </c>
      <c r="BE520">
        <f t="shared" si="64"/>
        <v>0</v>
      </c>
      <c r="BG520">
        <f t="shared" si="65"/>
        <v>0</v>
      </c>
      <c r="BI520">
        <f t="shared" si="66"/>
        <v>0</v>
      </c>
      <c r="BR520" t="str" cm="1">
        <f t="array" ref="BR520">_xlfn.IFS(
A520&lt;=25,"18-25",
A520&lt;=35,"26-35",
A520&lt;=45,"36-45",
A520&lt;=59,"46-59",
TRUE,"60+")</f>
        <v>36-45</v>
      </c>
      <c r="BX520" t="b">
        <f t="shared" si="67"/>
        <v>1</v>
      </c>
      <c r="BY520" t="b">
        <f t="shared" si="68"/>
        <v>1</v>
      </c>
      <c r="BZ520" t="b">
        <f t="shared" si="71"/>
        <v>1</v>
      </c>
      <c r="CA520">
        <f>IF(tblemployee[[#This Row],[Attrition]]="Yes",1,0)</f>
        <v>0</v>
      </c>
      <c r="CB520">
        <f>IF(tblemployee[[#This Row],[OverTime]]="Yes",1,0)</f>
        <v>0</v>
      </c>
    </row>
    <row r="521" spans="1:80" hidden="1">
      <c r="A521">
        <v>29</v>
      </c>
      <c r="B521" t="s">
        <v>43</v>
      </c>
      <c r="C521" t="s">
        <v>44</v>
      </c>
      <c r="D521">
        <v>806</v>
      </c>
      <c r="E521" t="s">
        <v>45</v>
      </c>
      <c r="F521">
        <v>1</v>
      </c>
      <c r="G521" t="str" cm="1">
        <f t="array" ref="G521">_xlfn.IFS(
F521 &lt;= 10, "Near",
F521 &lt;= 20, "Far",
TRUE, "Very Far")</f>
        <v>Near</v>
      </c>
      <c r="H521">
        <v>4</v>
      </c>
      <c r="I521" t="str">
        <f>_xlfn.XLOOKUP(H521,Lookup!C:C,Lookup!D:D)</f>
        <v>Master</v>
      </c>
      <c r="J521" t="s">
        <v>38</v>
      </c>
      <c r="K521">
        <v>1</v>
      </c>
      <c r="L521">
        <v>710</v>
      </c>
      <c r="M521">
        <v>2</v>
      </c>
      <c r="N521" t="str">
        <f>_xlfn.XLOOKUP(M521,Lookup!E:E,Lookup!F:F)</f>
        <v>Medium</v>
      </c>
      <c r="O521" t="s">
        <v>46</v>
      </c>
      <c r="P521">
        <v>76</v>
      </c>
      <c r="Q521">
        <v>1</v>
      </c>
      <c r="R521" t="str">
        <f>_xlfn.XLOOKUP(Q521,Lookup!G:G,Lookup!H:H)</f>
        <v>Low</v>
      </c>
      <c r="S521">
        <v>1</v>
      </c>
      <c r="T521" s="7" t="str">
        <f>_xlfn.XLOOKUP(S521,Lookup!A:A,Lookup!B:B)</f>
        <v>Entry Level</v>
      </c>
      <c r="U521" t="s">
        <v>47</v>
      </c>
      <c r="V521">
        <v>4</v>
      </c>
      <c r="W521" t="str">
        <f>_xlfn.XLOOKUP(V521,Lookup!I:I,Lookup!J:J)</f>
        <v>Very High</v>
      </c>
      <c r="X521" t="s">
        <v>52</v>
      </c>
      <c r="Y521">
        <v>2720</v>
      </c>
      <c r="Z521" t="str" cm="1">
        <f t="array" ref="Z521">_xlfn.IFS(Y521&lt;3000,"Low",Y521&lt;7000,"Medium",TRUE,"High")</f>
        <v>Low</v>
      </c>
      <c r="AA521">
        <v>18959</v>
      </c>
      <c r="AB521">
        <v>1</v>
      </c>
      <c r="AC521" t="s">
        <v>42</v>
      </c>
      <c r="AD521" t="s">
        <v>43</v>
      </c>
      <c r="AE521">
        <v>18</v>
      </c>
      <c r="AF521">
        <v>3</v>
      </c>
      <c r="AG521" t="str">
        <f>_xlfn.XLOOKUP(AF521,Lookup!K:K,Lookup!L:L)</f>
        <v>Meet Expect</v>
      </c>
      <c r="AH521">
        <v>4</v>
      </c>
      <c r="AI521" t="str">
        <f>LOOKUP(AH521,Lookup!M:M,Lookup!N:N)</f>
        <v>Very High</v>
      </c>
      <c r="AJ521">
        <v>80</v>
      </c>
      <c r="AK521">
        <v>1</v>
      </c>
      <c r="AL521" t="str">
        <f>_xlfn.XLOOKUP(AK521,Lookup!O:O,Lookup!P:P)</f>
        <v>Basic</v>
      </c>
      <c r="AM521">
        <v>10</v>
      </c>
      <c r="AN521" t="str" cm="1">
        <f t="array" ref="AN521">_xlfn.IFS(
AM521&lt;=5,"0-5",
AM521&lt;=10,"6-10",
AM521&lt;=20,"11-20",
TRUE,"20+")</f>
        <v>6-10</v>
      </c>
      <c r="AO521">
        <v>5</v>
      </c>
      <c r="AP521">
        <v>3</v>
      </c>
      <c r="AQ521" t="str">
        <f>_xlfn.XLOOKUP(AP521,Lookup!Q:Q,Lookup!R:R)</f>
        <v>Better</v>
      </c>
      <c r="AR521">
        <v>10</v>
      </c>
      <c r="AS521" t="str" cm="1">
        <f t="array" ref="AS521">_xlfn.IFS(
AR521 &lt;=1,"New Employee",
AR521 &lt;=3, "Early Career",
AR521 &lt;=7, "Experienced",
TRUE, "Veteran")</f>
        <v>Veteran</v>
      </c>
      <c r="AT521">
        <v>7</v>
      </c>
      <c r="AU521">
        <v>2</v>
      </c>
      <c r="AV521" t="str" cm="1">
        <f t="array" ref="AV521">_xlfn.IFS(
AU521=0,"Recently Promoted",
AU521&lt;=3, "Normal",
TRUE, "Long Time No Promotion")</f>
        <v>Normal</v>
      </c>
      <c r="AW521">
        <v>8</v>
      </c>
      <c r="AX521">
        <f>IF(COUNTIF(L521:$L$1471,L521)&gt;1,1,0)</f>
        <v>0</v>
      </c>
      <c r="BA521">
        <f t="shared" si="69"/>
        <v>0</v>
      </c>
      <c r="BC521">
        <f t="shared" si="70"/>
        <v>0</v>
      </c>
      <c r="BE521">
        <f t="shared" si="64"/>
        <v>0</v>
      </c>
      <c r="BG521">
        <f t="shared" si="65"/>
        <v>0</v>
      </c>
      <c r="BI521">
        <f t="shared" si="66"/>
        <v>0</v>
      </c>
      <c r="BR521" t="str" cm="1">
        <f t="array" ref="BR521">_xlfn.IFS(
A521&lt;=25,"18-25",
A521&lt;=35,"26-35",
A521&lt;=45,"36-45",
A521&lt;=59,"46-59",
TRUE,"60+")</f>
        <v>26-35</v>
      </c>
      <c r="BX521" t="b">
        <f t="shared" si="67"/>
        <v>1</v>
      </c>
      <c r="BY521" t="b">
        <f t="shared" si="68"/>
        <v>1</v>
      </c>
      <c r="BZ521" t="b">
        <f t="shared" si="71"/>
        <v>1</v>
      </c>
      <c r="CA521">
        <f>IF(tblemployee[[#This Row],[Attrition]]="Yes",1,0)</f>
        <v>0</v>
      </c>
      <c r="CB521">
        <f>IF(tblemployee[[#This Row],[OverTime]]="Yes",1,0)</f>
        <v>0</v>
      </c>
    </row>
    <row r="522" spans="1:80" hidden="1">
      <c r="A522">
        <v>48</v>
      </c>
      <c r="B522" t="s">
        <v>43</v>
      </c>
      <c r="C522" t="s">
        <v>36</v>
      </c>
      <c r="D522">
        <v>817</v>
      </c>
      <c r="E522" t="s">
        <v>37</v>
      </c>
      <c r="F522">
        <v>2</v>
      </c>
      <c r="G522" t="str" cm="1">
        <f t="array" ref="G522">_xlfn.IFS(
F522 &lt;= 10, "Near",
F522 &lt;= 20, "Far",
TRUE, "Very Far")</f>
        <v>Near</v>
      </c>
      <c r="H522">
        <v>1</v>
      </c>
      <c r="I522" t="str">
        <f>_xlfn.XLOOKUP(H522,Lookup!C:C,Lookup!D:D)</f>
        <v>Below College</v>
      </c>
      <c r="J522" t="s">
        <v>59</v>
      </c>
      <c r="K522">
        <v>1</v>
      </c>
      <c r="L522">
        <v>712</v>
      </c>
      <c r="M522">
        <v>2</v>
      </c>
      <c r="N522" t="str">
        <f>_xlfn.XLOOKUP(M522,Lookup!E:E,Lookup!F:F)</f>
        <v>Medium</v>
      </c>
      <c r="O522" t="s">
        <v>46</v>
      </c>
      <c r="P522">
        <v>56</v>
      </c>
      <c r="Q522">
        <v>4</v>
      </c>
      <c r="R522" t="str">
        <f>_xlfn.XLOOKUP(Q522,Lookup!G:G,Lookup!H:H)</f>
        <v>Very High</v>
      </c>
      <c r="S522">
        <v>2</v>
      </c>
      <c r="T522" s="7" t="str">
        <f>_xlfn.XLOOKUP(S522,Lookup!A:A,Lookup!B:B)</f>
        <v>Junior</v>
      </c>
      <c r="U522" t="s">
        <v>40</v>
      </c>
      <c r="V522">
        <v>2</v>
      </c>
      <c r="W522" t="str">
        <f>_xlfn.XLOOKUP(V522,Lookup!I:I,Lookup!J:J)</f>
        <v>Medium</v>
      </c>
      <c r="X522" t="s">
        <v>48</v>
      </c>
      <c r="Y522">
        <v>8120</v>
      </c>
      <c r="Z522" t="str" cm="1">
        <f t="array" ref="Z522">_xlfn.IFS(Y522&lt;3000,"Low",Y522&lt;7000,"Medium",TRUE,"High")</f>
        <v>High</v>
      </c>
      <c r="AA522">
        <v>18597</v>
      </c>
      <c r="AB522">
        <v>3</v>
      </c>
      <c r="AC522" t="s">
        <v>42</v>
      </c>
      <c r="AD522" t="s">
        <v>43</v>
      </c>
      <c r="AE522">
        <v>12</v>
      </c>
      <c r="AF522">
        <v>3</v>
      </c>
      <c r="AG522" t="str">
        <f>_xlfn.XLOOKUP(AF522,Lookup!K:K,Lookup!L:L)</f>
        <v>Meet Expect</v>
      </c>
      <c r="AH522">
        <v>4</v>
      </c>
      <c r="AI522" t="str">
        <f>LOOKUP(AH522,Lookup!M:M,Lookup!N:N)</f>
        <v>Very High</v>
      </c>
      <c r="AJ522">
        <v>80</v>
      </c>
      <c r="AK522">
        <v>0</v>
      </c>
      <c r="AL522" t="str">
        <f>_xlfn.XLOOKUP(AK522,Lookup!O:O,Lookup!P:P)</f>
        <v>None</v>
      </c>
      <c r="AM522">
        <v>12</v>
      </c>
      <c r="AN522" t="str" cm="1">
        <f t="array" ref="AN522">_xlfn.IFS(
AM522&lt;=5,"0-5",
AM522&lt;=10,"6-10",
AM522&lt;=20,"11-20",
TRUE,"20+")</f>
        <v>11-20</v>
      </c>
      <c r="AO522">
        <v>3</v>
      </c>
      <c r="AP522">
        <v>3</v>
      </c>
      <c r="AQ522" t="str">
        <f>_xlfn.XLOOKUP(AP522,Lookup!Q:Q,Lookup!R:R)</f>
        <v>Better</v>
      </c>
      <c r="AR522">
        <v>2</v>
      </c>
      <c r="AS522" t="str" cm="1">
        <f t="array" ref="AS522">_xlfn.IFS(
AR522 &lt;=1,"New Employee",
AR522 &lt;=3, "Early Career",
AR522 &lt;=7, "Experienced",
TRUE, "Veteran")</f>
        <v>Early Career</v>
      </c>
      <c r="AT522">
        <v>2</v>
      </c>
      <c r="AU522">
        <v>2</v>
      </c>
      <c r="AV522" t="str" cm="1">
        <f t="array" ref="AV522">_xlfn.IFS(
AU522=0,"Recently Promoted",
AU522&lt;=3, "Normal",
TRUE, "Long Time No Promotion")</f>
        <v>Normal</v>
      </c>
      <c r="AW522">
        <v>2</v>
      </c>
      <c r="AX522">
        <f>IF(COUNTIF(L522:$L$1471,L522)&gt;1,1,0)</f>
        <v>0</v>
      </c>
      <c r="BA522">
        <f t="shared" si="69"/>
        <v>0</v>
      </c>
      <c r="BC522">
        <f t="shared" si="70"/>
        <v>0</v>
      </c>
      <c r="BE522">
        <f t="shared" si="64"/>
        <v>0</v>
      </c>
      <c r="BG522">
        <f t="shared" si="65"/>
        <v>0</v>
      </c>
      <c r="BI522">
        <f t="shared" si="66"/>
        <v>0</v>
      </c>
      <c r="BR522" t="str" cm="1">
        <f t="array" ref="BR522">_xlfn.IFS(
A522&lt;=25,"18-25",
A522&lt;=35,"26-35",
A522&lt;=45,"36-45",
A522&lt;=59,"46-59",
TRUE,"60+")</f>
        <v>46-59</v>
      </c>
      <c r="BX522" t="b">
        <f t="shared" si="67"/>
        <v>1</v>
      </c>
      <c r="BY522" t="b">
        <f t="shared" si="68"/>
        <v>1</v>
      </c>
      <c r="BZ522" t="b">
        <f t="shared" si="71"/>
        <v>1</v>
      </c>
      <c r="CA522">
        <f>IF(tblemployee[[#This Row],[Attrition]]="Yes",1,0)</f>
        <v>0</v>
      </c>
      <c r="CB522">
        <f>IF(tblemployee[[#This Row],[OverTime]]="Yes",1,0)</f>
        <v>0</v>
      </c>
    </row>
    <row r="523" spans="1:80" hidden="1">
      <c r="A523">
        <v>27</v>
      </c>
      <c r="B523" t="s">
        <v>43</v>
      </c>
      <c r="C523" t="s">
        <v>44</v>
      </c>
      <c r="D523">
        <v>1410</v>
      </c>
      <c r="E523" t="s">
        <v>37</v>
      </c>
      <c r="F523">
        <v>3</v>
      </c>
      <c r="G523" t="str" cm="1">
        <f t="array" ref="G523">_xlfn.IFS(
F523 &lt;= 10, "Near",
F523 &lt;= 20, "Far",
TRUE, "Very Far")</f>
        <v>Near</v>
      </c>
      <c r="H523">
        <v>1</v>
      </c>
      <c r="I523" t="str">
        <f>_xlfn.XLOOKUP(H523,Lookup!C:C,Lookup!D:D)</f>
        <v>Below College</v>
      </c>
      <c r="J523" t="s">
        <v>51</v>
      </c>
      <c r="K523">
        <v>1</v>
      </c>
      <c r="L523">
        <v>714</v>
      </c>
      <c r="M523">
        <v>4</v>
      </c>
      <c r="N523" t="str">
        <f>_xlfn.XLOOKUP(M523,Lookup!E:E,Lookup!F:F)</f>
        <v>Very High</v>
      </c>
      <c r="O523" t="s">
        <v>39</v>
      </c>
      <c r="P523">
        <v>71</v>
      </c>
      <c r="Q523">
        <v>4</v>
      </c>
      <c r="R523" t="str">
        <f>_xlfn.XLOOKUP(Q523,Lookup!G:G,Lookup!H:H)</f>
        <v>Very High</v>
      </c>
      <c r="S523">
        <v>2</v>
      </c>
      <c r="T523" s="7" t="str">
        <f>_xlfn.XLOOKUP(S523,Lookup!A:A,Lookup!B:B)</f>
        <v>Junior</v>
      </c>
      <c r="U523" t="s">
        <v>40</v>
      </c>
      <c r="V523">
        <v>4</v>
      </c>
      <c r="W523" t="str">
        <f>_xlfn.XLOOKUP(V523,Lookup!I:I,Lookup!J:J)</f>
        <v>Very High</v>
      </c>
      <c r="X523" t="s">
        <v>52</v>
      </c>
      <c r="Y523">
        <v>4647</v>
      </c>
      <c r="Z523" t="str" cm="1">
        <f t="array" ref="Z523">_xlfn.IFS(Y523&lt;3000,"Low",Y523&lt;7000,"Medium",TRUE,"High")</f>
        <v>Medium</v>
      </c>
      <c r="AA523">
        <v>16673</v>
      </c>
      <c r="AB523">
        <v>1</v>
      </c>
      <c r="AC523" t="s">
        <v>42</v>
      </c>
      <c r="AD523" t="s">
        <v>35</v>
      </c>
      <c r="AE523">
        <v>20</v>
      </c>
      <c r="AF523">
        <v>4</v>
      </c>
      <c r="AG523" t="str">
        <f>_xlfn.XLOOKUP(AF523,Lookup!K:K,Lookup!L:L)</f>
        <v>Exceed Expect</v>
      </c>
      <c r="AH523">
        <v>2</v>
      </c>
      <c r="AI523" t="str">
        <f>LOOKUP(AH523,Lookup!M:M,Lookup!N:N)</f>
        <v>Medium</v>
      </c>
      <c r="AJ523">
        <v>80</v>
      </c>
      <c r="AK523">
        <v>2</v>
      </c>
      <c r="AL523" t="str">
        <f>_xlfn.XLOOKUP(AK523,Lookup!O:O,Lookup!P:P)</f>
        <v>Medium</v>
      </c>
      <c r="AM523">
        <v>6</v>
      </c>
      <c r="AN523" t="str" cm="1">
        <f t="array" ref="AN523">_xlfn.IFS(
AM523&lt;=5,"0-5",
AM523&lt;=10,"6-10",
AM523&lt;=20,"11-20",
TRUE,"20+")</f>
        <v>6-10</v>
      </c>
      <c r="AO523">
        <v>3</v>
      </c>
      <c r="AP523">
        <v>3</v>
      </c>
      <c r="AQ523" t="str">
        <f>_xlfn.XLOOKUP(AP523,Lookup!Q:Q,Lookup!R:R)</f>
        <v>Better</v>
      </c>
      <c r="AR523">
        <v>6</v>
      </c>
      <c r="AS523" t="str" cm="1">
        <f t="array" ref="AS523">_xlfn.IFS(
AR523 &lt;=1,"New Employee",
AR523 &lt;=3, "Early Career",
AR523 &lt;=7, "Experienced",
TRUE, "Veteran")</f>
        <v>Experienced</v>
      </c>
      <c r="AT523">
        <v>5</v>
      </c>
      <c r="AU523">
        <v>0</v>
      </c>
      <c r="AV523" t="str" cm="1">
        <f t="array" ref="AV523">_xlfn.IFS(
AU523=0,"Recently Promoted",
AU523&lt;=3, "Normal",
TRUE, "Long Time No Promotion")</f>
        <v>Recently Promoted</v>
      </c>
      <c r="AW523">
        <v>4</v>
      </c>
      <c r="AX523">
        <f>IF(COUNTIF(L523:$L$1471,L523)&gt;1,1,0)</f>
        <v>0</v>
      </c>
      <c r="BA523">
        <f t="shared" si="69"/>
        <v>0</v>
      </c>
      <c r="BC523">
        <f t="shared" si="70"/>
        <v>0</v>
      </c>
      <c r="BE523">
        <f t="shared" si="64"/>
        <v>0</v>
      </c>
      <c r="BG523">
        <f t="shared" si="65"/>
        <v>0</v>
      </c>
      <c r="BI523">
        <f t="shared" si="66"/>
        <v>0</v>
      </c>
      <c r="BR523" t="str" cm="1">
        <f t="array" ref="BR523">_xlfn.IFS(
A523&lt;=25,"18-25",
A523&lt;=35,"26-35",
A523&lt;=45,"36-45",
A523&lt;=59,"46-59",
TRUE,"60+")</f>
        <v>26-35</v>
      </c>
      <c r="BX523" t="b">
        <f t="shared" si="67"/>
        <v>1</v>
      </c>
      <c r="BY523" t="b">
        <f t="shared" si="68"/>
        <v>1</v>
      </c>
      <c r="BZ523" t="b">
        <f t="shared" si="71"/>
        <v>1</v>
      </c>
      <c r="CA523">
        <f>IF(tblemployee[[#This Row],[Attrition]]="Yes",1,0)</f>
        <v>0</v>
      </c>
      <c r="CB523">
        <f>IF(tblemployee[[#This Row],[OverTime]]="Yes",1,0)</f>
        <v>1</v>
      </c>
    </row>
    <row r="524" spans="1:80" hidden="1">
      <c r="A524">
        <v>37</v>
      </c>
      <c r="B524" t="s">
        <v>43</v>
      </c>
      <c r="C524" t="s">
        <v>36</v>
      </c>
      <c r="D524">
        <v>1225</v>
      </c>
      <c r="E524" t="s">
        <v>45</v>
      </c>
      <c r="F524">
        <v>10</v>
      </c>
      <c r="G524" t="str" cm="1">
        <f t="array" ref="G524">_xlfn.IFS(
F524 &lt;= 10, "Near",
F524 &lt;= 20, "Far",
TRUE, "Very Far")</f>
        <v>Near</v>
      </c>
      <c r="H524">
        <v>2</v>
      </c>
      <c r="I524" t="str">
        <f>_xlfn.XLOOKUP(H524,Lookup!C:C,Lookup!D:D)</f>
        <v>College</v>
      </c>
      <c r="J524" t="s">
        <v>38</v>
      </c>
      <c r="K524">
        <v>1</v>
      </c>
      <c r="L524">
        <v>715</v>
      </c>
      <c r="M524">
        <v>4</v>
      </c>
      <c r="N524" t="str">
        <f>_xlfn.XLOOKUP(M524,Lookup!E:E,Lookup!F:F)</f>
        <v>Very High</v>
      </c>
      <c r="O524" t="s">
        <v>46</v>
      </c>
      <c r="P524">
        <v>80</v>
      </c>
      <c r="Q524">
        <v>4</v>
      </c>
      <c r="R524" t="str">
        <f>_xlfn.XLOOKUP(Q524,Lookup!G:G,Lookup!H:H)</f>
        <v>Very High</v>
      </c>
      <c r="S524">
        <v>1</v>
      </c>
      <c r="T524" s="7" t="str">
        <f>_xlfn.XLOOKUP(S524,Lookup!A:A,Lookup!B:B)</f>
        <v>Entry Level</v>
      </c>
      <c r="U524" t="s">
        <v>47</v>
      </c>
      <c r="V524">
        <v>4</v>
      </c>
      <c r="W524" t="str">
        <f>_xlfn.XLOOKUP(V524,Lookup!I:I,Lookup!J:J)</f>
        <v>Very High</v>
      </c>
      <c r="X524" t="s">
        <v>41</v>
      </c>
      <c r="Y524">
        <v>4680</v>
      </c>
      <c r="Z524" t="str" cm="1">
        <f t="array" ref="Z524">_xlfn.IFS(Y524&lt;3000,"Low",Y524&lt;7000,"Medium",TRUE,"High")</f>
        <v>Medium</v>
      </c>
      <c r="AA524">
        <v>15232</v>
      </c>
      <c r="AB524">
        <v>3</v>
      </c>
      <c r="AC524" t="s">
        <v>42</v>
      </c>
      <c r="AD524" t="s">
        <v>43</v>
      </c>
      <c r="AE524">
        <v>17</v>
      </c>
      <c r="AF524">
        <v>3</v>
      </c>
      <c r="AG524" t="str">
        <f>_xlfn.XLOOKUP(AF524,Lookup!K:K,Lookup!L:L)</f>
        <v>Meet Expect</v>
      </c>
      <c r="AH524">
        <v>1</v>
      </c>
      <c r="AI524" t="str">
        <f>LOOKUP(AH524,Lookup!M:M,Lookup!N:N)</f>
        <v>Low</v>
      </c>
      <c r="AJ524">
        <v>80</v>
      </c>
      <c r="AK524">
        <v>0</v>
      </c>
      <c r="AL524" t="str">
        <f>_xlfn.XLOOKUP(AK524,Lookup!O:O,Lookup!P:P)</f>
        <v>None</v>
      </c>
      <c r="AM524">
        <v>4</v>
      </c>
      <c r="AN524" t="str" cm="1">
        <f t="array" ref="AN524">_xlfn.IFS(
AM524&lt;=5,"0-5",
AM524&lt;=10,"6-10",
AM524&lt;=20,"11-20",
TRUE,"20+")</f>
        <v>0-5</v>
      </c>
      <c r="AO524">
        <v>2</v>
      </c>
      <c r="AP524">
        <v>3</v>
      </c>
      <c r="AQ524" t="str">
        <f>_xlfn.XLOOKUP(AP524,Lookup!Q:Q,Lookup!R:R)</f>
        <v>Better</v>
      </c>
      <c r="AR524">
        <v>1</v>
      </c>
      <c r="AS524" t="str" cm="1">
        <f t="array" ref="AS524">_xlfn.IFS(
AR524 &lt;=1,"New Employee",
AR524 &lt;=3, "Early Career",
AR524 &lt;=7, "Experienced",
TRUE, "Veteran")</f>
        <v>New Employee</v>
      </c>
      <c r="AT524">
        <v>0</v>
      </c>
      <c r="AU524">
        <v>0</v>
      </c>
      <c r="AV524" t="str" cm="1">
        <f t="array" ref="AV524">_xlfn.IFS(
AU524=0,"Recently Promoted",
AU524&lt;=3, "Normal",
TRUE, "Long Time No Promotion")</f>
        <v>Recently Promoted</v>
      </c>
      <c r="AW524">
        <v>0</v>
      </c>
      <c r="AX524">
        <f>IF(COUNTIF(L524:$L$1471,L524)&gt;1,1,0)</f>
        <v>0</v>
      </c>
      <c r="BA524">
        <f t="shared" si="69"/>
        <v>0</v>
      </c>
      <c r="BC524">
        <f t="shared" si="70"/>
        <v>0</v>
      </c>
      <c r="BE524">
        <f t="shared" si="64"/>
        <v>0</v>
      </c>
      <c r="BG524">
        <f t="shared" si="65"/>
        <v>0</v>
      </c>
      <c r="BI524">
        <f t="shared" si="66"/>
        <v>0</v>
      </c>
      <c r="BR524" t="str" cm="1">
        <f t="array" ref="BR524">_xlfn.IFS(
A524&lt;=25,"18-25",
A524&lt;=35,"26-35",
A524&lt;=45,"36-45",
A524&lt;=59,"46-59",
TRUE,"60+")</f>
        <v>36-45</v>
      </c>
      <c r="BX524" t="b">
        <f t="shared" si="67"/>
        <v>1</v>
      </c>
      <c r="BY524" t="b">
        <f t="shared" si="68"/>
        <v>1</v>
      </c>
      <c r="BZ524" t="b">
        <f t="shared" si="71"/>
        <v>1</v>
      </c>
      <c r="CA524">
        <f>IF(tblemployee[[#This Row],[Attrition]]="Yes",1,0)</f>
        <v>0</v>
      </c>
      <c r="CB524">
        <f>IF(tblemployee[[#This Row],[OverTime]]="Yes",1,0)</f>
        <v>0</v>
      </c>
    </row>
    <row r="525" spans="1:80" hidden="1">
      <c r="A525">
        <v>50</v>
      </c>
      <c r="B525" t="s">
        <v>43</v>
      </c>
      <c r="C525" t="s">
        <v>36</v>
      </c>
      <c r="D525">
        <v>1207</v>
      </c>
      <c r="E525" t="s">
        <v>45</v>
      </c>
      <c r="F525">
        <v>28</v>
      </c>
      <c r="G525" t="str" cm="1">
        <f t="array" ref="G525">_xlfn.IFS(
F525 &lt;= 10, "Near",
F525 &lt;= 20, "Far",
TRUE, "Very Far")</f>
        <v>Very Far</v>
      </c>
      <c r="H525">
        <v>1</v>
      </c>
      <c r="I525" t="str">
        <f>_xlfn.XLOOKUP(H525,Lookup!C:C,Lookup!D:D)</f>
        <v>Below College</v>
      </c>
      <c r="J525" t="s">
        <v>51</v>
      </c>
      <c r="K525">
        <v>1</v>
      </c>
      <c r="L525">
        <v>716</v>
      </c>
      <c r="M525">
        <v>4</v>
      </c>
      <c r="N525" t="str">
        <f>_xlfn.XLOOKUP(M525,Lookup!E:E,Lookup!F:F)</f>
        <v>Very High</v>
      </c>
      <c r="O525" t="s">
        <v>46</v>
      </c>
      <c r="P525">
        <v>74</v>
      </c>
      <c r="Q525">
        <v>4</v>
      </c>
      <c r="R525" t="str">
        <f>_xlfn.XLOOKUP(Q525,Lookup!G:G,Lookup!H:H)</f>
        <v>Very High</v>
      </c>
      <c r="S525">
        <v>1</v>
      </c>
      <c r="T525" s="7" t="str">
        <f>_xlfn.XLOOKUP(S525,Lookup!A:A,Lookup!B:B)</f>
        <v>Entry Level</v>
      </c>
      <c r="U525" t="s">
        <v>50</v>
      </c>
      <c r="V525">
        <v>3</v>
      </c>
      <c r="W525" t="str">
        <f>_xlfn.XLOOKUP(V525,Lookup!I:I,Lookup!J:J)</f>
        <v>High</v>
      </c>
      <c r="X525" t="s">
        <v>48</v>
      </c>
      <c r="Y525">
        <v>3221</v>
      </c>
      <c r="Z525" t="str" cm="1">
        <f t="array" ref="Z525">_xlfn.IFS(Y525&lt;3000,"Low",Y525&lt;7000,"Medium",TRUE,"High")</f>
        <v>Medium</v>
      </c>
      <c r="AA525">
        <v>3297</v>
      </c>
      <c r="AB525">
        <v>1</v>
      </c>
      <c r="AC525" t="s">
        <v>42</v>
      </c>
      <c r="AD525" t="s">
        <v>35</v>
      </c>
      <c r="AE525">
        <v>11</v>
      </c>
      <c r="AF525">
        <v>3</v>
      </c>
      <c r="AG525" t="str">
        <f>_xlfn.XLOOKUP(AF525,Lookup!K:K,Lookup!L:L)</f>
        <v>Meet Expect</v>
      </c>
      <c r="AH525">
        <v>3</v>
      </c>
      <c r="AI525" t="str">
        <f>LOOKUP(AH525,Lookup!M:M,Lookup!N:N)</f>
        <v>High</v>
      </c>
      <c r="AJ525">
        <v>80</v>
      </c>
      <c r="AK525">
        <v>3</v>
      </c>
      <c r="AL525" t="str">
        <f>_xlfn.XLOOKUP(AK525,Lookup!O:O,Lookup!P:P)</f>
        <v>High</v>
      </c>
      <c r="AM525">
        <v>20</v>
      </c>
      <c r="AN525" t="str" cm="1">
        <f t="array" ref="AN525">_xlfn.IFS(
AM525&lt;=5,"0-5",
AM525&lt;=10,"6-10",
AM525&lt;=20,"11-20",
TRUE,"20+")</f>
        <v>11-20</v>
      </c>
      <c r="AO525">
        <v>3</v>
      </c>
      <c r="AP525">
        <v>3</v>
      </c>
      <c r="AQ525" t="str">
        <f>_xlfn.XLOOKUP(AP525,Lookup!Q:Q,Lookup!R:R)</f>
        <v>Better</v>
      </c>
      <c r="AR525">
        <v>20</v>
      </c>
      <c r="AS525" t="str" cm="1">
        <f t="array" ref="AS525">_xlfn.IFS(
AR525 &lt;=1,"New Employee",
AR525 &lt;=3, "Early Career",
AR525 &lt;=7, "Experienced",
TRUE, "Veteran")</f>
        <v>Veteran</v>
      </c>
      <c r="AT525">
        <v>8</v>
      </c>
      <c r="AU525">
        <v>3</v>
      </c>
      <c r="AV525" t="str" cm="1">
        <f t="array" ref="AV525">_xlfn.IFS(
AU525=0,"Recently Promoted",
AU525&lt;=3, "Normal",
TRUE, "Long Time No Promotion")</f>
        <v>Normal</v>
      </c>
      <c r="AW525">
        <v>8</v>
      </c>
      <c r="AX525">
        <f>IF(COUNTIF(L525:$L$1471,L525)&gt;1,1,0)</f>
        <v>0</v>
      </c>
      <c r="BA525">
        <f t="shared" si="69"/>
        <v>0</v>
      </c>
      <c r="BC525">
        <f t="shared" si="70"/>
        <v>0</v>
      </c>
      <c r="BE525">
        <f t="shared" si="64"/>
        <v>0</v>
      </c>
      <c r="BG525">
        <f t="shared" si="65"/>
        <v>0</v>
      </c>
      <c r="BI525">
        <f t="shared" si="66"/>
        <v>0</v>
      </c>
      <c r="BR525" t="str" cm="1">
        <f t="array" ref="BR525">_xlfn.IFS(
A525&lt;=25,"18-25",
A525&lt;=35,"26-35",
A525&lt;=45,"36-45",
A525&lt;=59,"46-59",
TRUE,"60+")</f>
        <v>46-59</v>
      </c>
      <c r="BX525" t="b">
        <f t="shared" si="67"/>
        <v>1</v>
      </c>
      <c r="BY525" t="b">
        <f t="shared" si="68"/>
        <v>1</v>
      </c>
      <c r="BZ525" t="b">
        <f t="shared" si="71"/>
        <v>1</v>
      </c>
      <c r="CA525">
        <f>IF(tblemployee[[#This Row],[Attrition]]="Yes",1,0)</f>
        <v>0</v>
      </c>
      <c r="CB525">
        <f>IF(tblemployee[[#This Row],[OverTime]]="Yes",1,0)</f>
        <v>1</v>
      </c>
    </row>
    <row r="526" spans="1:80" hidden="1">
      <c r="A526">
        <v>34</v>
      </c>
      <c r="B526" t="s">
        <v>43</v>
      </c>
      <c r="C526" t="s">
        <v>36</v>
      </c>
      <c r="D526">
        <v>1442</v>
      </c>
      <c r="E526" t="s">
        <v>45</v>
      </c>
      <c r="F526">
        <v>9</v>
      </c>
      <c r="G526" t="str" cm="1">
        <f t="array" ref="G526">_xlfn.IFS(
F526 &lt;= 10, "Near",
F526 &lt;= 20, "Far",
TRUE, "Very Far")</f>
        <v>Near</v>
      </c>
      <c r="H526">
        <v>3</v>
      </c>
      <c r="I526" t="str">
        <f>_xlfn.XLOOKUP(H526,Lookup!C:C,Lookup!D:D)</f>
        <v>Bachelor</v>
      </c>
      <c r="J526" t="s">
        <v>51</v>
      </c>
      <c r="K526">
        <v>1</v>
      </c>
      <c r="L526">
        <v>717</v>
      </c>
      <c r="M526">
        <v>4</v>
      </c>
      <c r="N526" t="str">
        <f>_xlfn.XLOOKUP(M526,Lookup!E:E,Lookup!F:F)</f>
        <v>Very High</v>
      </c>
      <c r="O526" t="s">
        <v>39</v>
      </c>
      <c r="P526">
        <v>46</v>
      </c>
      <c r="Q526">
        <v>2</v>
      </c>
      <c r="R526" t="str">
        <f>_xlfn.XLOOKUP(Q526,Lookup!G:G,Lookup!H:H)</f>
        <v>Medium</v>
      </c>
      <c r="S526">
        <v>3</v>
      </c>
      <c r="T526" s="7" t="str">
        <f>_xlfn.XLOOKUP(S526,Lookup!A:A,Lookup!B:B)</f>
        <v>Senior</v>
      </c>
      <c r="U526" t="s">
        <v>54</v>
      </c>
      <c r="V526">
        <v>2</v>
      </c>
      <c r="W526" t="str">
        <f>_xlfn.XLOOKUP(V526,Lookup!I:I,Lookup!J:J)</f>
        <v>Medium</v>
      </c>
      <c r="X526" t="s">
        <v>41</v>
      </c>
      <c r="Y526">
        <v>8621</v>
      </c>
      <c r="Z526" t="str" cm="1">
        <f t="array" ref="Z526">_xlfn.IFS(Y526&lt;3000,"Low",Y526&lt;7000,"Medium",TRUE,"High")</f>
        <v>High</v>
      </c>
      <c r="AA526">
        <v>17654</v>
      </c>
      <c r="AB526">
        <v>1</v>
      </c>
      <c r="AC526" t="s">
        <v>42</v>
      </c>
      <c r="AD526" t="s">
        <v>43</v>
      </c>
      <c r="AE526">
        <v>14</v>
      </c>
      <c r="AF526">
        <v>3</v>
      </c>
      <c r="AG526" t="str">
        <f>_xlfn.XLOOKUP(AF526,Lookup!K:K,Lookup!L:L)</f>
        <v>Meet Expect</v>
      </c>
      <c r="AH526">
        <v>2</v>
      </c>
      <c r="AI526" t="str">
        <f>LOOKUP(AH526,Lookup!M:M,Lookup!N:N)</f>
        <v>Medium</v>
      </c>
      <c r="AJ526">
        <v>80</v>
      </c>
      <c r="AK526">
        <v>0</v>
      </c>
      <c r="AL526" t="str">
        <f>_xlfn.XLOOKUP(AK526,Lookup!O:O,Lookup!P:P)</f>
        <v>None</v>
      </c>
      <c r="AM526">
        <v>9</v>
      </c>
      <c r="AN526" t="str" cm="1">
        <f t="array" ref="AN526">_xlfn.IFS(
AM526&lt;=5,"0-5",
AM526&lt;=10,"6-10",
AM526&lt;=20,"11-20",
TRUE,"20+")</f>
        <v>6-10</v>
      </c>
      <c r="AO526">
        <v>3</v>
      </c>
      <c r="AP526">
        <v>4</v>
      </c>
      <c r="AQ526" t="str">
        <f>_xlfn.XLOOKUP(AP526,Lookup!Q:Q,Lookup!R:R)</f>
        <v>Best</v>
      </c>
      <c r="AR526">
        <v>8</v>
      </c>
      <c r="AS526" t="str" cm="1">
        <f t="array" ref="AS526">_xlfn.IFS(
AR526 &lt;=1,"New Employee",
AR526 &lt;=3, "Early Career",
AR526 &lt;=7, "Experienced",
TRUE, "Veteran")</f>
        <v>Veteran</v>
      </c>
      <c r="AT526">
        <v>7</v>
      </c>
      <c r="AU526">
        <v>7</v>
      </c>
      <c r="AV526" t="str" cm="1">
        <f t="array" ref="AV526">_xlfn.IFS(
AU526=0,"Recently Promoted",
AU526&lt;=3, "Normal",
TRUE, "Long Time No Promotion")</f>
        <v>Long Time No Promotion</v>
      </c>
      <c r="AW526">
        <v>7</v>
      </c>
      <c r="AX526">
        <f>IF(COUNTIF(L526:$L$1471,L526)&gt;1,1,0)</f>
        <v>0</v>
      </c>
      <c r="BA526">
        <f t="shared" si="69"/>
        <v>0</v>
      </c>
      <c r="BC526">
        <f t="shared" si="70"/>
        <v>0</v>
      </c>
      <c r="BE526">
        <f t="shared" si="64"/>
        <v>0</v>
      </c>
      <c r="BG526">
        <f t="shared" si="65"/>
        <v>0</v>
      </c>
      <c r="BI526">
        <f t="shared" si="66"/>
        <v>0</v>
      </c>
      <c r="BR526" t="str" cm="1">
        <f t="array" ref="BR526">_xlfn.IFS(
A526&lt;=25,"18-25",
A526&lt;=35,"26-35",
A526&lt;=45,"36-45",
A526&lt;=59,"46-59",
TRUE,"60+")</f>
        <v>26-35</v>
      </c>
      <c r="BX526" t="b">
        <f t="shared" si="67"/>
        <v>1</v>
      </c>
      <c r="BY526" t="b">
        <f t="shared" si="68"/>
        <v>1</v>
      </c>
      <c r="BZ526" t="b">
        <f t="shared" si="71"/>
        <v>1</v>
      </c>
      <c r="CA526">
        <f>IF(tblemployee[[#This Row],[Attrition]]="Yes",1,0)</f>
        <v>0</v>
      </c>
      <c r="CB526">
        <f>IF(tblemployee[[#This Row],[OverTime]]="Yes",1,0)</f>
        <v>0</v>
      </c>
    </row>
    <row r="527" spans="1:80" hidden="1">
      <c r="A527">
        <v>24</v>
      </c>
      <c r="B527" t="s">
        <v>35</v>
      </c>
      <c r="C527" t="s">
        <v>36</v>
      </c>
      <c r="D527">
        <v>693</v>
      </c>
      <c r="E527" t="s">
        <v>37</v>
      </c>
      <c r="F527">
        <v>3</v>
      </c>
      <c r="G527" t="str" cm="1">
        <f t="array" ref="G527">_xlfn.IFS(
F527 &lt;= 10, "Near",
F527 &lt;= 20, "Far",
TRUE, "Very Far")</f>
        <v>Near</v>
      </c>
      <c r="H527">
        <v>2</v>
      </c>
      <c r="I527" t="str">
        <f>_xlfn.XLOOKUP(H527,Lookup!C:C,Lookup!D:D)</f>
        <v>College</v>
      </c>
      <c r="J527" t="s">
        <v>38</v>
      </c>
      <c r="K527">
        <v>1</v>
      </c>
      <c r="L527">
        <v>720</v>
      </c>
      <c r="M527">
        <v>1</v>
      </c>
      <c r="N527" t="str">
        <f>_xlfn.XLOOKUP(M527,Lookup!E:E,Lookup!F:F)</f>
        <v>Low</v>
      </c>
      <c r="O527" t="s">
        <v>39</v>
      </c>
      <c r="P527">
        <v>65</v>
      </c>
      <c r="Q527">
        <v>3</v>
      </c>
      <c r="R527" t="str">
        <f>_xlfn.XLOOKUP(Q527,Lookup!G:G,Lookup!H:H)</f>
        <v>High</v>
      </c>
      <c r="S527">
        <v>2</v>
      </c>
      <c r="T527" s="7" t="str">
        <f>_xlfn.XLOOKUP(S527,Lookup!A:A,Lookup!B:B)</f>
        <v>Junior</v>
      </c>
      <c r="U527" t="s">
        <v>40</v>
      </c>
      <c r="V527">
        <v>3</v>
      </c>
      <c r="W527" t="str">
        <f>_xlfn.XLOOKUP(V527,Lookup!I:I,Lookup!J:J)</f>
        <v>High</v>
      </c>
      <c r="X527" t="s">
        <v>41</v>
      </c>
      <c r="Y527">
        <v>4577</v>
      </c>
      <c r="Z527" t="str" cm="1">
        <f t="array" ref="Z527">_xlfn.IFS(Y527&lt;3000,"Low",Y527&lt;7000,"Medium",TRUE,"High")</f>
        <v>Medium</v>
      </c>
      <c r="AA527">
        <v>24785</v>
      </c>
      <c r="AB527">
        <v>9</v>
      </c>
      <c r="AC527" t="s">
        <v>42</v>
      </c>
      <c r="AD527" t="s">
        <v>43</v>
      </c>
      <c r="AE527">
        <v>14</v>
      </c>
      <c r="AF527">
        <v>3</v>
      </c>
      <c r="AG527" t="str">
        <f>_xlfn.XLOOKUP(AF527,Lookup!K:K,Lookup!L:L)</f>
        <v>Meet Expect</v>
      </c>
      <c r="AH527">
        <v>1</v>
      </c>
      <c r="AI527" t="str">
        <f>LOOKUP(AH527,Lookup!M:M,Lookup!N:N)</f>
        <v>Low</v>
      </c>
      <c r="AJ527">
        <v>80</v>
      </c>
      <c r="AK527">
        <v>0</v>
      </c>
      <c r="AL527" t="str">
        <f>_xlfn.XLOOKUP(AK527,Lookup!O:O,Lookup!P:P)</f>
        <v>None</v>
      </c>
      <c r="AM527">
        <v>4</v>
      </c>
      <c r="AN527" t="str" cm="1">
        <f t="array" ref="AN527">_xlfn.IFS(
AM527&lt;=5,"0-5",
AM527&lt;=10,"6-10",
AM527&lt;=20,"11-20",
TRUE,"20+")</f>
        <v>0-5</v>
      </c>
      <c r="AO527">
        <v>3</v>
      </c>
      <c r="AP527">
        <v>3</v>
      </c>
      <c r="AQ527" t="str">
        <f>_xlfn.XLOOKUP(AP527,Lookup!Q:Q,Lookup!R:R)</f>
        <v>Better</v>
      </c>
      <c r="AR527">
        <v>2</v>
      </c>
      <c r="AS527" t="str" cm="1">
        <f t="array" ref="AS527">_xlfn.IFS(
AR527 &lt;=1,"New Employee",
AR527 &lt;=3, "Early Career",
AR527 &lt;=7, "Experienced",
TRUE, "Veteran")</f>
        <v>Early Career</v>
      </c>
      <c r="AT527">
        <v>2</v>
      </c>
      <c r="AU527">
        <v>2</v>
      </c>
      <c r="AV527" t="str" cm="1">
        <f t="array" ref="AV527">_xlfn.IFS(
AU527=0,"Recently Promoted",
AU527&lt;=3, "Normal",
TRUE, "Long Time No Promotion")</f>
        <v>Normal</v>
      </c>
      <c r="AW527">
        <v>0</v>
      </c>
      <c r="AX527">
        <f>IF(COUNTIF(L527:$L$1471,L527)&gt;1,1,0)</f>
        <v>0</v>
      </c>
      <c r="BA527">
        <f t="shared" si="69"/>
        <v>0</v>
      </c>
      <c r="BC527">
        <f t="shared" si="70"/>
        <v>0</v>
      </c>
      <c r="BE527">
        <f t="shared" si="64"/>
        <v>0</v>
      </c>
      <c r="BG527">
        <f t="shared" si="65"/>
        <v>0</v>
      </c>
      <c r="BI527">
        <f t="shared" si="66"/>
        <v>0</v>
      </c>
      <c r="BR527" t="str" cm="1">
        <f t="array" ref="BR527">_xlfn.IFS(
A527&lt;=25,"18-25",
A527&lt;=35,"26-35",
A527&lt;=45,"36-45",
A527&lt;=59,"46-59",
TRUE,"60+")</f>
        <v>18-25</v>
      </c>
      <c r="BX527" t="b">
        <f t="shared" si="67"/>
        <v>1</v>
      </c>
      <c r="BY527" t="b">
        <f t="shared" si="68"/>
        <v>1</v>
      </c>
      <c r="BZ527" t="b">
        <f t="shared" si="71"/>
        <v>1</v>
      </c>
      <c r="CA527">
        <f>IF(tblemployee[[#This Row],[Attrition]]="Yes",1,0)</f>
        <v>1</v>
      </c>
      <c r="CB527">
        <f>IF(tblemployee[[#This Row],[OverTime]]="Yes",1,0)</f>
        <v>0</v>
      </c>
    </row>
    <row r="528" spans="1:80" hidden="1">
      <c r="A528">
        <v>39</v>
      </c>
      <c r="B528" t="s">
        <v>43</v>
      </c>
      <c r="C528" t="s">
        <v>36</v>
      </c>
      <c r="D528">
        <v>408</v>
      </c>
      <c r="E528" t="s">
        <v>45</v>
      </c>
      <c r="F528">
        <v>2</v>
      </c>
      <c r="G528" t="str" cm="1">
        <f t="array" ref="G528">_xlfn.IFS(
F528 &lt;= 10, "Near",
F528 &lt;= 20, "Far",
TRUE, "Very Far")</f>
        <v>Near</v>
      </c>
      <c r="H528">
        <v>4</v>
      </c>
      <c r="I528" t="str">
        <f>_xlfn.XLOOKUP(H528,Lookup!C:C,Lookup!D:D)</f>
        <v>Master</v>
      </c>
      <c r="J528" t="s">
        <v>60</v>
      </c>
      <c r="K528">
        <v>1</v>
      </c>
      <c r="L528">
        <v>721</v>
      </c>
      <c r="M528">
        <v>4</v>
      </c>
      <c r="N528" t="str">
        <f>_xlfn.XLOOKUP(M528,Lookup!E:E,Lookup!F:F)</f>
        <v>Very High</v>
      </c>
      <c r="O528" t="s">
        <v>39</v>
      </c>
      <c r="P528">
        <v>80</v>
      </c>
      <c r="Q528">
        <v>2</v>
      </c>
      <c r="R528" t="str">
        <f>_xlfn.XLOOKUP(Q528,Lookup!G:G,Lookup!H:H)</f>
        <v>Medium</v>
      </c>
      <c r="S528">
        <v>2</v>
      </c>
      <c r="T528" s="7" t="str">
        <f>_xlfn.XLOOKUP(S528,Lookup!A:A,Lookup!B:B)</f>
        <v>Junior</v>
      </c>
      <c r="U528" t="s">
        <v>54</v>
      </c>
      <c r="V528">
        <v>3</v>
      </c>
      <c r="W528" t="str">
        <f>_xlfn.XLOOKUP(V528,Lookup!I:I,Lookup!J:J)</f>
        <v>High</v>
      </c>
      <c r="X528" t="s">
        <v>41</v>
      </c>
      <c r="Y528">
        <v>4553</v>
      </c>
      <c r="Z528" t="str" cm="1">
        <f t="array" ref="Z528">_xlfn.IFS(Y528&lt;3000,"Low",Y528&lt;7000,"Medium",TRUE,"High")</f>
        <v>Medium</v>
      </c>
      <c r="AA528">
        <v>20978</v>
      </c>
      <c r="AB528">
        <v>1</v>
      </c>
      <c r="AC528" t="s">
        <v>42</v>
      </c>
      <c r="AD528" t="s">
        <v>43</v>
      </c>
      <c r="AE528">
        <v>11</v>
      </c>
      <c r="AF528">
        <v>3</v>
      </c>
      <c r="AG528" t="str">
        <f>_xlfn.XLOOKUP(AF528,Lookup!K:K,Lookup!L:L)</f>
        <v>Meet Expect</v>
      </c>
      <c r="AH528">
        <v>1</v>
      </c>
      <c r="AI528" t="str">
        <f>LOOKUP(AH528,Lookup!M:M,Lookup!N:N)</f>
        <v>Low</v>
      </c>
      <c r="AJ528">
        <v>80</v>
      </c>
      <c r="AK528">
        <v>0</v>
      </c>
      <c r="AL528" t="str">
        <f>_xlfn.XLOOKUP(AK528,Lookup!O:O,Lookup!P:P)</f>
        <v>None</v>
      </c>
      <c r="AM528">
        <v>20</v>
      </c>
      <c r="AN528" t="str" cm="1">
        <f t="array" ref="AN528">_xlfn.IFS(
AM528&lt;=5,"0-5",
AM528&lt;=10,"6-10",
AM528&lt;=20,"11-20",
TRUE,"20+")</f>
        <v>11-20</v>
      </c>
      <c r="AO528">
        <v>4</v>
      </c>
      <c r="AP528">
        <v>3</v>
      </c>
      <c r="AQ528" t="str">
        <f>_xlfn.XLOOKUP(AP528,Lookup!Q:Q,Lookup!R:R)</f>
        <v>Better</v>
      </c>
      <c r="AR528">
        <v>20</v>
      </c>
      <c r="AS528" t="str" cm="1">
        <f t="array" ref="AS528">_xlfn.IFS(
AR528 &lt;=1,"New Employee",
AR528 &lt;=3, "Early Career",
AR528 &lt;=7, "Experienced",
TRUE, "Veteran")</f>
        <v>Veteran</v>
      </c>
      <c r="AT528">
        <v>7</v>
      </c>
      <c r="AU528">
        <v>11</v>
      </c>
      <c r="AV528" t="str" cm="1">
        <f t="array" ref="AV528">_xlfn.IFS(
AU528=0,"Recently Promoted",
AU528&lt;=3, "Normal",
TRUE, "Long Time No Promotion")</f>
        <v>Long Time No Promotion</v>
      </c>
      <c r="AW528">
        <v>10</v>
      </c>
      <c r="AX528">
        <f>IF(COUNTIF(L528:$L$1471,L528)&gt;1,1,0)</f>
        <v>0</v>
      </c>
      <c r="BA528">
        <f t="shared" si="69"/>
        <v>0</v>
      </c>
      <c r="BC528">
        <f t="shared" si="70"/>
        <v>0</v>
      </c>
      <c r="BE528">
        <f t="shared" si="64"/>
        <v>0</v>
      </c>
      <c r="BG528">
        <f t="shared" si="65"/>
        <v>0</v>
      </c>
      <c r="BI528">
        <f t="shared" si="66"/>
        <v>0</v>
      </c>
      <c r="BR528" t="str" cm="1">
        <f t="array" ref="BR528">_xlfn.IFS(
A528&lt;=25,"18-25",
A528&lt;=35,"26-35",
A528&lt;=45,"36-45",
A528&lt;=59,"46-59",
TRUE,"60+")</f>
        <v>36-45</v>
      </c>
      <c r="BX528" t="b">
        <f t="shared" si="67"/>
        <v>1</v>
      </c>
      <c r="BY528" t="b">
        <f t="shared" si="68"/>
        <v>1</v>
      </c>
      <c r="BZ528" t="b">
        <f t="shared" si="71"/>
        <v>1</v>
      </c>
      <c r="CA528">
        <f>IF(tblemployee[[#This Row],[Attrition]]="Yes",1,0)</f>
        <v>0</v>
      </c>
      <c r="CB528">
        <f>IF(tblemployee[[#This Row],[OverTime]]="Yes",1,0)</f>
        <v>0</v>
      </c>
    </row>
    <row r="529" spans="1:80" hidden="1">
      <c r="A529">
        <v>32</v>
      </c>
      <c r="B529" t="s">
        <v>43</v>
      </c>
      <c r="C529" t="s">
        <v>36</v>
      </c>
      <c r="D529">
        <v>929</v>
      </c>
      <c r="E529" t="s">
        <v>37</v>
      </c>
      <c r="F529">
        <v>10</v>
      </c>
      <c r="G529" t="str" cm="1">
        <f t="array" ref="G529">_xlfn.IFS(
F529 &lt;= 10, "Near",
F529 &lt;= 20, "Far",
TRUE, "Very Far")</f>
        <v>Near</v>
      </c>
      <c r="H529">
        <v>3</v>
      </c>
      <c r="I529" t="str">
        <f>_xlfn.XLOOKUP(H529,Lookup!C:C,Lookup!D:D)</f>
        <v>Bachelor</v>
      </c>
      <c r="J529" t="s">
        <v>59</v>
      </c>
      <c r="K529">
        <v>1</v>
      </c>
      <c r="L529">
        <v>722</v>
      </c>
      <c r="M529">
        <v>4</v>
      </c>
      <c r="N529" t="str">
        <f>_xlfn.XLOOKUP(M529,Lookup!E:E,Lookup!F:F)</f>
        <v>Very High</v>
      </c>
      <c r="O529" t="s">
        <v>46</v>
      </c>
      <c r="P529">
        <v>55</v>
      </c>
      <c r="Q529">
        <v>3</v>
      </c>
      <c r="R529" t="str">
        <f>_xlfn.XLOOKUP(Q529,Lookup!G:G,Lookup!H:H)</f>
        <v>High</v>
      </c>
      <c r="S529">
        <v>2</v>
      </c>
      <c r="T529" s="7" t="str">
        <f>_xlfn.XLOOKUP(S529,Lookup!A:A,Lookup!B:B)</f>
        <v>Junior</v>
      </c>
      <c r="U529" t="s">
        <v>40</v>
      </c>
      <c r="V529">
        <v>4</v>
      </c>
      <c r="W529" t="str">
        <f>_xlfn.XLOOKUP(V529,Lookup!I:I,Lookup!J:J)</f>
        <v>Very High</v>
      </c>
      <c r="X529" t="s">
        <v>41</v>
      </c>
      <c r="Y529">
        <v>5396</v>
      </c>
      <c r="Z529" t="str" cm="1">
        <f t="array" ref="Z529">_xlfn.IFS(Y529&lt;3000,"Low",Y529&lt;7000,"Medium",TRUE,"High")</f>
        <v>Medium</v>
      </c>
      <c r="AA529">
        <v>21703</v>
      </c>
      <c r="AB529">
        <v>1</v>
      </c>
      <c r="AC529" t="s">
        <v>42</v>
      </c>
      <c r="AD529" t="s">
        <v>43</v>
      </c>
      <c r="AE529">
        <v>12</v>
      </c>
      <c r="AF529">
        <v>3</v>
      </c>
      <c r="AG529" t="str">
        <f>_xlfn.XLOOKUP(AF529,Lookup!K:K,Lookup!L:L)</f>
        <v>Meet Expect</v>
      </c>
      <c r="AH529">
        <v>4</v>
      </c>
      <c r="AI529" t="str">
        <f>LOOKUP(AH529,Lookup!M:M,Lookup!N:N)</f>
        <v>Very High</v>
      </c>
      <c r="AJ529">
        <v>80</v>
      </c>
      <c r="AK529">
        <v>0</v>
      </c>
      <c r="AL529" t="str">
        <f>_xlfn.XLOOKUP(AK529,Lookup!O:O,Lookup!P:P)</f>
        <v>None</v>
      </c>
      <c r="AM529">
        <v>10</v>
      </c>
      <c r="AN529" t="str" cm="1">
        <f t="array" ref="AN529">_xlfn.IFS(
AM529&lt;=5,"0-5",
AM529&lt;=10,"6-10",
AM529&lt;=20,"11-20",
TRUE,"20+")</f>
        <v>6-10</v>
      </c>
      <c r="AO529">
        <v>2</v>
      </c>
      <c r="AP529">
        <v>2</v>
      </c>
      <c r="AQ529" t="str">
        <f>_xlfn.XLOOKUP(AP529,Lookup!Q:Q,Lookup!R:R)</f>
        <v>Good</v>
      </c>
      <c r="AR529">
        <v>10</v>
      </c>
      <c r="AS529" t="str" cm="1">
        <f t="array" ref="AS529">_xlfn.IFS(
AR529 &lt;=1,"New Employee",
AR529 &lt;=3, "Early Career",
AR529 &lt;=7, "Experienced",
TRUE, "Veteran")</f>
        <v>Veteran</v>
      </c>
      <c r="AT529">
        <v>7</v>
      </c>
      <c r="AU529">
        <v>0</v>
      </c>
      <c r="AV529" t="str" cm="1">
        <f t="array" ref="AV529">_xlfn.IFS(
AU529=0,"Recently Promoted",
AU529&lt;=3, "Normal",
TRUE, "Long Time No Promotion")</f>
        <v>Recently Promoted</v>
      </c>
      <c r="AW529">
        <v>8</v>
      </c>
      <c r="AX529">
        <f>IF(COUNTIF(L529:$L$1471,L529)&gt;1,1,0)</f>
        <v>0</v>
      </c>
      <c r="BA529">
        <f t="shared" si="69"/>
        <v>0</v>
      </c>
      <c r="BC529">
        <f t="shared" si="70"/>
        <v>0</v>
      </c>
      <c r="BE529">
        <f t="shared" si="64"/>
        <v>0</v>
      </c>
      <c r="BG529">
        <f t="shared" si="65"/>
        <v>0</v>
      </c>
      <c r="BI529">
        <f t="shared" si="66"/>
        <v>0</v>
      </c>
      <c r="BR529" t="str" cm="1">
        <f t="array" ref="BR529">_xlfn.IFS(
A529&lt;=25,"18-25",
A529&lt;=35,"26-35",
A529&lt;=45,"36-45",
A529&lt;=59,"46-59",
TRUE,"60+")</f>
        <v>26-35</v>
      </c>
      <c r="BX529" t="b">
        <f t="shared" si="67"/>
        <v>1</v>
      </c>
      <c r="BY529" t="b">
        <f t="shared" si="68"/>
        <v>1</v>
      </c>
      <c r="BZ529" t="b">
        <f t="shared" si="71"/>
        <v>1</v>
      </c>
      <c r="CA529">
        <f>IF(tblemployee[[#This Row],[Attrition]]="Yes",1,0)</f>
        <v>0</v>
      </c>
      <c r="CB529">
        <f>IF(tblemployee[[#This Row],[OverTime]]="Yes",1,0)</f>
        <v>0</v>
      </c>
    </row>
    <row r="530" spans="1:80" hidden="1">
      <c r="A530">
        <v>50</v>
      </c>
      <c r="B530" t="s">
        <v>35</v>
      </c>
      <c r="C530" t="s">
        <v>44</v>
      </c>
      <c r="D530">
        <v>562</v>
      </c>
      <c r="E530" t="s">
        <v>37</v>
      </c>
      <c r="F530">
        <v>8</v>
      </c>
      <c r="G530" t="str" cm="1">
        <f t="array" ref="G530">_xlfn.IFS(
F530 &lt;= 10, "Near",
F530 &lt;= 20, "Far",
TRUE, "Very Far")</f>
        <v>Near</v>
      </c>
      <c r="H530">
        <v>2</v>
      </c>
      <c r="I530" t="str">
        <f>_xlfn.XLOOKUP(H530,Lookup!C:C,Lookup!D:D)</f>
        <v>College</v>
      </c>
      <c r="J530" t="s">
        <v>60</v>
      </c>
      <c r="K530">
        <v>1</v>
      </c>
      <c r="L530">
        <v>723</v>
      </c>
      <c r="M530">
        <v>2</v>
      </c>
      <c r="N530" t="str">
        <f>_xlfn.XLOOKUP(M530,Lookup!E:E,Lookup!F:F)</f>
        <v>Medium</v>
      </c>
      <c r="O530" t="s">
        <v>46</v>
      </c>
      <c r="P530">
        <v>50</v>
      </c>
      <c r="Q530">
        <v>3</v>
      </c>
      <c r="R530" t="str">
        <f>_xlfn.XLOOKUP(Q530,Lookup!G:G,Lookup!H:H)</f>
        <v>High</v>
      </c>
      <c r="S530">
        <v>2</v>
      </c>
      <c r="T530" s="7" t="str">
        <f>_xlfn.XLOOKUP(S530,Lookup!A:A,Lookup!B:B)</f>
        <v>Junior</v>
      </c>
      <c r="U530" t="s">
        <v>40</v>
      </c>
      <c r="V530">
        <v>3</v>
      </c>
      <c r="W530" t="str">
        <f>_xlfn.XLOOKUP(V530,Lookup!I:I,Lookup!J:J)</f>
        <v>High</v>
      </c>
      <c r="X530" t="s">
        <v>48</v>
      </c>
      <c r="Y530">
        <v>6796</v>
      </c>
      <c r="Z530" t="str" cm="1">
        <f t="array" ref="Z530">_xlfn.IFS(Y530&lt;3000,"Low",Y530&lt;7000,"Medium",TRUE,"High")</f>
        <v>Medium</v>
      </c>
      <c r="AA530">
        <v>23452</v>
      </c>
      <c r="AB530">
        <v>3</v>
      </c>
      <c r="AC530" t="s">
        <v>42</v>
      </c>
      <c r="AD530" t="s">
        <v>35</v>
      </c>
      <c r="AE530">
        <v>14</v>
      </c>
      <c r="AF530">
        <v>3</v>
      </c>
      <c r="AG530" t="str">
        <f>_xlfn.XLOOKUP(AF530,Lookup!K:K,Lookup!L:L)</f>
        <v>Meet Expect</v>
      </c>
      <c r="AH530">
        <v>1</v>
      </c>
      <c r="AI530" t="str">
        <f>LOOKUP(AH530,Lookup!M:M,Lookup!N:N)</f>
        <v>Low</v>
      </c>
      <c r="AJ530">
        <v>80</v>
      </c>
      <c r="AK530">
        <v>1</v>
      </c>
      <c r="AL530" t="str">
        <f>_xlfn.XLOOKUP(AK530,Lookup!O:O,Lookup!P:P)</f>
        <v>Basic</v>
      </c>
      <c r="AM530">
        <v>18</v>
      </c>
      <c r="AN530" t="str" cm="1">
        <f t="array" ref="AN530">_xlfn.IFS(
AM530&lt;=5,"0-5",
AM530&lt;=10,"6-10",
AM530&lt;=20,"11-20",
TRUE,"20+")</f>
        <v>11-20</v>
      </c>
      <c r="AO530">
        <v>4</v>
      </c>
      <c r="AP530">
        <v>3</v>
      </c>
      <c r="AQ530" t="str">
        <f>_xlfn.XLOOKUP(AP530,Lookup!Q:Q,Lookup!R:R)</f>
        <v>Better</v>
      </c>
      <c r="AR530">
        <v>4</v>
      </c>
      <c r="AS530" t="str" cm="1">
        <f t="array" ref="AS530">_xlfn.IFS(
AR530 &lt;=1,"New Employee",
AR530 &lt;=3, "Early Career",
AR530 &lt;=7, "Experienced",
TRUE, "Veteran")</f>
        <v>Experienced</v>
      </c>
      <c r="AT530">
        <v>3</v>
      </c>
      <c r="AU530">
        <v>1</v>
      </c>
      <c r="AV530" t="str" cm="1">
        <f t="array" ref="AV530">_xlfn.IFS(
AU530=0,"Recently Promoted",
AU530&lt;=3, "Normal",
TRUE, "Long Time No Promotion")</f>
        <v>Normal</v>
      </c>
      <c r="AW530">
        <v>3</v>
      </c>
      <c r="AX530">
        <f>IF(COUNTIF(L530:$L$1471,L530)&gt;1,1,0)</f>
        <v>0</v>
      </c>
      <c r="BA530">
        <f t="shared" si="69"/>
        <v>0</v>
      </c>
      <c r="BC530">
        <f t="shared" si="70"/>
        <v>0</v>
      </c>
      <c r="BE530">
        <f t="shared" si="64"/>
        <v>0</v>
      </c>
      <c r="BG530">
        <f t="shared" si="65"/>
        <v>0</v>
      </c>
      <c r="BI530">
        <f t="shared" si="66"/>
        <v>0</v>
      </c>
      <c r="BR530" t="str" cm="1">
        <f t="array" ref="BR530">_xlfn.IFS(
A530&lt;=25,"18-25",
A530&lt;=35,"26-35",
A530&lt;=45,"36-45",
A530&lt;=59,"46-59",
TRUE,"60+")</f>
        <v>46-59</v>
      </c>
      <c r="BX530" t="b">
        <f t="shared" si="67"/>
        <v>1</v>
      </c>
      <c r="BY530" t="b">
        <f t="shared" si="68"/>
        <v>1</v>
      </c>
      <c r="BZ530" t="b">
        <f t="shared" si="71"/>
        <v>1</v>
      </c>
      <c r="CA530">
        <f>IF(tblemployee[[#This Row],[Attrition]]="Yes",1,0)</f>
        <v>1</v>
      </c>
      <c r="CB530">
        <f>IF(tblemployee[[#This Row],[OverTime]]="Yes",1,0)</f>
        <v>1</v>
      </c>
    </row>
    <row r="531" spans="1:80" hidden="1">
      <c r="A531">
        <v>38</v>
      </c>
      <c r="B531" t="s">
        <v>43</v>
      </c>
      <c r="C531" t="s">
        <v>36</v>
      </c>
      <c r="D531">
        <v>827</v>
      </c>
      <c r="E531" t="s">
        <v>45</v>
      </c>
      <c r="F531">
        <v>1</v>
      </c>
      <c r="G531" t="str" cm="1">
        <f t="array" ref="G531">_xlfn.IFS(
F531 &lt;= 10, "Near",
F531 &lt;= 20, "Far",
TRUE, "Very Far")</f>
        <v>Near</v>
      </c>
      <c r="H531">
        <v>4</v>
      </c>
      <c r="I531" t="str">
        <f>_xlfn.XLOOKUP(H531,Lookup!C:C,Lookup!D:D)</f>
        <v>Master</v>
      </c>
      <c r="J531" t="s">
        <v>38</v>
      </c>
      <c r="K531">
        <v>1</v>
      </c>
      <c r="L531">
        <v>724</v>
      </c>
      <c r="M531">
        <v>2</v>
      </c>
      <c r="N531" t="str">
        <f>_xlfn.XLOOKUP(M531,Lookup!E:E,Lookup!F:F)</f>
        <v>Medium</v>
      </c>
      <c r="O531" t="s">
        <v>39</v>
      </c>
      <c r="P531">
        <v>33</v>
      </c>
      <c r="Q531">
        <v>4</v>
      </c>
      <c r="R531" t="str">
        <f>_xlfn.XLOOKUP(Q531,Lookup!G:G,Lookup!H:H)</f>
        <v>Very High</v>
      </c>
      <c r="S531">
        <v>2</v>
      </c>
      <c r="T531" s="7" t="str">
        <f>_xlfn.XLOOKUP(S531,Lookup!A:A,Lookup!B:B)</f>
        <v>Junior</v>
      </c>
      <c r="U531" t="s">
        <v>54</v>
      </c>
      <c r="V531">
        <v>4</v>
      </c>
      <c r="W531" t="str">
        <f>_xlfn.XLOOKUP(V531,Lookup!I:I,Lookup!J:J)</f>
        <v>Very High</v>
      </c>
      <c r="X531" t="s">
        <v>41</v>
      </c>
      <c r="Y531">
        <v>7625</v>
      </c>
      <c r="Z531" t="str" cm="1">
        <f t="array" ref="Z531">_xlfn.IFS(Y531&lt;3000,"Low",Y531&lt;7000,"Medium",TRUE,"High")</f>
        <v>High</v>
      </c>
      <c r="AA531">
        <v>19383</v>
      </c>
      <c r="AB531">
        <v>0</v>
      </c>
      <c r="AC531" t="s">
        <v>42</v>
      </c>
      <c r="AD531" t="s">
        <v>43</v>
      </c>
      <c r="AE531">
        <v>13</v>
      </c>
      <c r="AF531">
        <v>3</v>
      </c>
      <c r="AG531" t="str">
        <f>_xlfn.XLOOKUP(AF531,Lookup!K:K,Lookup!L:L)</f>
        <v>Meet Expect</v>
      </c>
      <c r="AH531">
        <v>3</v>
      </c>
      <c r="AI531" t="str">
        <f>LOOKUP(AH531,Lookup!M:M,Lookup!N:N)</f>
        <v>High</v>
      </c>
      <c r="AJ531">
        <v>80</v>
      </c>
      <c r="AK531">
        <v>0</v>
      </c>
      <c r="AL531" t="str">
        <f>_xlfn.XLOOKUP(AK531,Lookup!O:O,Lookup!P:P)</f>
        <v>None</v>
      </c>
      <c r="AM531">
        <v>10</v>
      </c>
      <c r="AN531" t="str" cm="1">
        <f t="array" ref="AN531">_xlfn.IFS(
AM531&lt;=5,"0-5",
AM531&lt;=10,"6-10",
AM531&lt;=20,"11-20",
TRUE,"20+")</f>
        <v>6-10</v>
      </c>
      <c r="AO531">
        <v>4</v>
      </c>
      <c r="AP531">
        <v>2</v>
      </c>
      <c r="AQ531" t="str">
        <f>_xlfn.XLOOKUP(AP531,Lookup!Q:Q,Lookup!R:R)</f>
        <v>Good</v>
      </c>
      <c r="AR531">
        <v>9</v>
      </c>
      <c r="AS531" t="str" cm="1">
        <f t="array" ref="AS531">_xlfn.IFS(
AR531 &lt;=1,"New Employee",
AR531 &lt;=3, "Early Career",
AR531 &lt;=7, "Experienced",
TRUE, "Veteran")</f>
        <v>Veteran</v>
      </c>
      <c r="AT531">
        <v>7</v>
      </c>
      <c r="AU531">
        <v>1</v>
      </c>
      <c r="AV531" t="str" cm="1">
        <f t="array" ref="AV531">_xlfn.IFS(
AU531=0,"Recently Promoted",
AU531&lt;=3, "Normal",
TRUE, "Long Time No Promotion")</f>
        <v>Normal</v>
      </c>
      <c r="AW531">
        <v>8</v>
      </c>
      <c r="AX531">
        <f>IF(COUNTIF(L531:$L$1471,L531)&gt;1,1,0)</f>
        <v>0</v>
      </c>
      <c r="BA531">
        <f t="shared" si="69"/>
        <v>0</v>
      </c>
      <c r="BC531">
        <f t="shared" si="70"/>
        <v>0</v>
      </c>
      <c r="BE531">
        <f t="shared" si="64"/>
        <v>0</v>
      </c>
      <c r="BG531">
        <f t="shared" si="65"/>
        <v>0</v>
      </c>
      <c r="BI531">
        <f t="shared" si="66"/>
        <v>0</v>
      </c>
      <c r="BR531" t="str" cm="1">
        <f t="array" ref="BR531">_xlfn.IFS(
A531&lt;=25,"18-25",
A531&lt;=35,"26-35",
A531&lt;=45,"36-45",
A531&lt;=59,"46-59",
TRUE,"60+")</f>
        <v>36-45</v>
      </c>
      <c r="BX531" t="b">
        <f t="shared" si="67"/>
        <v>1</v>
      </c>
      <c r="BY531" t="b">
        <f t="shared" si="68"/>
        <v>1</v>
      </c>
      <c r="BZ531" t="b">
        <f t="shared" si="71"/>
        <v>1</v>
      </c>
      <c r="CA531">
        <f>IF(tblemployee[[#This Row],[Attrition]]="Yes",1,0)</f>
        <v>0</v>
      </c>
      <c r="CB531">
        <f>IF(tblemployee[[#This Row],[OverTime]]="Yes",1,0)</f>
        <v>0</v>
      </c>
    </row>
    <row r="532" spans="1:80" hidden="1">
      <c r="A532">
        <v>27</v>
      </c>
      <c r="B532" t="s">
        <v>43</v>
      </c>
      <c r="C532" t="s">
        <v>36</v>
      </c>
      <c r="D532">
        <v>608</v>
      </c>
      <c r="E532" t="s">
        <v>45</v>
      </c>
      <c r="F532">
        <v>1</v>
      </c>
      <c r="G532" t="str" cm="1">
        <f t="array" ref="G532">_xlfn.IFS(
F532 &lt;= 10, "Near",
F532 &lt;= 20, "Far",
TRUE, "Very Far")</f>
        <v>Near</v>
      </c>
      <c r="H532">
        <v>2</v>
      </c>
      <c r="I532" t="str">
        <f>_xlfn.XLOOKUP(H532,Lookup!C:C,Lookup!D:D)</f>
        <v>College</v>
      </c>
      <c r="J532" t="s">
        <v>38</v>
      </c>
      <c r="K532">
        <v>1</v>
      </c>
      <c r="L532">
        <v>725</v>
      </c>
      <c r="M532">
        <v>3</v>
      </c>
      <c r="N532" t="str">
        <f>_xlfn.XLOOKUP(M532,Lookup!E:E,Lookup!F:F)</f>
        <v>High</v>
      </c>
      <c r="O532" t="s">
        <v>39</v>
      </c>
      <c r="P532">
        <v>68</v>
      </c>
      <c r="Q532">
        <v>3</v>
      </c>
      <c r="R532" t="str">
        <f>_xlfn.XLOOKUP(Q532,Lookup!G:G,Lookup!H:H)</f>
        <v>High</v>
      </c>
      <c r="S532">
        <v>3</v>
      </c>
      <c r="T532" s="7" t="str">
        <f>_xlfn.XLOOKUP(S532,Lookup!A:A,Lookup!B:B)</f>
        <v>Senior</v>
      </c>
      <c r="U532" t="s">
        <v>53</v>
      </c>
      <c r="V532">
        <v>1</v>
      </c>
      <c r="W532" t="str">
        <f>_xlfn.XLOOKUP(V532,Lookup!I:I,Lookup!J:J)</f>
        <v>Low</v>
      </c>
      <c r="X532" t="s">
        <v>48</v>
      </c>
      <c r="Y532">
        <v>7412</v>
      </c>
      <c r="Z532" t="str" cm="1">
        <f t="array" ref="Z532">_xlfn.IFS(Y532&lt;3000,"Low",Y532&lt;7000,"Medium",TRUE,"High")</f>
        <v>High</v>
      </c>
      <c r="AA532">
        <v>6009</v>
      </c>
      <c r="AB532">
        <v>1</v>
      </c>
      <c r="AC532" t="s">
        <v>42</v>
      </c>
      <c r="AD532" t="s">
        <v>43</v>
      </c>
      <c r="AE532">
        <v>11</v>
      </c>
      <c r="AF532">
        <v>3</v>
      </c>
      <c r="AG532" t="str">
        <f>_xlfn.XLOOKUP(AF532,Lookup!K:K,Lookup!L:L)</f>
        <v>Meet Expect</v>
      </c>
      <c r="AH532">
        <v>4</v>
      </c>
      <c r="AI532" t="str">
        <f>LOOKUP(AH532,Lookup!M:M,Lookup!N:N)</f>
        <v>Very High</v>
      </c>
      <c r="AJ532">
        <v>80</v>
      </c>
      <c r="AK532">
        <v>0</v>
      </c>
      <c r="AL532" t="str">
        <f>_xlfn.XLOOKUP(AK532,Lookup!O:O,Lookup!P:P)</f>
        <v>None</v>
      </c>
      <c r="AM532">
        <v>9</v>
      </c>
      <c r="AN532" t="str" cm="1">
        <f t="array" ref="AN532">_xlfn.IFS(
AM532&lt;=5,"0-5",
AM532&lt;=10,"6-10",
AM532&lt;=20,"11-20",
TRUE,"20+")</f>
        <v>6-10</v>
      </c>
      <c r="AO532">
        <v>3</v>
      </c>
      <c r="AP532">
        <v>3</v>
      </c>
      <c r="AQ532" t="str">
        <f>_xlfn.XLOOKUP(AP532,Lookup!Q:Q,Lookup!R:R)</f>
        <v>Better</v>
      </c>
      <c r="AR532">
        <v>9</v>
      </c>
      <c r="AS532" t="str" cm="1">
        <f t="array" ref="AS532">_xlfn.IFS(
AR532 &lt;=1,"New Employee",
AR532 &lt;=3, "Early Career",
AR532 &lt;=7, "Experienced",
TRUE, "Veteran")</f>
        <v>Veteran</v>
      </c>
      <c r="AT532">
        <v>7</v>
      </c>
      <c r="AU532">
        <v>0</v>
      </c>
      <c r="AV532" t="str" cm="1">
        <f t="array" ref="AV532">_xlfn.IFS(
AU532=0,"Recently Promoted",
AU532&lt;=3, "Normal",
TRUE, "Long Time No Promotion")</f>
        <v>Recently Promoted</v>
      </c>
      <c r="AW532">
        <v>7</v>
      </c>
      <c r="AX532">
        <f>IF(COUNTIF(L532:$L$1471,L532)&gt;1,1,0)</f>
        <v>0</v>
      </c>
      <c r="BA532">
        <f t="shared" si="69"/>
        <v>0</v>
      </c>
      <c r="BC532">
        <f t="shared" si="70"/>
        <v>0</v>
      </c>
      <c r="BE532">
        <f t="shared" si="64"/>
        <v>0</v>
      </c>
      <c r="BG532">
        <f t="shared" si="65"/>
        <v>0</v>
      </c>
      <c r="BI532">
        <f t="shared" si="66"/>
        <v>0</v>
      </c>
      <c r="BR532" t="str" cm="1">
        <f t="array" ref="BR532">_xlfn.IFS(
A532&lt;=25,"18-25",
A532&lt;=35,"26-35",
A532&lt;=45,"36-45",
A532&lt;=59,"46-59",
TRUE,"60+")</f>
        <v>26-35</v>
      </c>
      <c r="BX532" t="b">
        <f t="shared" si="67"/>
        <v>1</v>
      </c>
      <c r="BY532" t="b">
        <f t="shared" si="68"/>
        <v>1</v>
      </c>
      <c r="BZ532" t="b">
        <f t="shared" si="71"/>
        <v>1</v>
      </c>
      <c r="CA532">
        <f>IF(tblemployee[[#This Row],[Attrition]]="Yes",1,0)</f>
        <v>0</v>
      </c>
      <c r="CB532">
        <f>IF(tblemployee[[#This Row],[OverTime]]="Yes",1,0)</f>
        <v>0</v>
      </c>
    </row>
    <row r="533" spans="1:80" hidden="1">
      <c r="A533">
        <v>32</v>
      </c>
      <c r="B533" t="s">
        <v>43</v>
      </c>
      <c r="C533" t="s">
        <v>36</v>
      </c>
      <c r="D533">
        <v>1018</v>
      </c>
      <c r="E533" t="s">
        <v>45</v>
      </c>
      <c r="F533">
        <v>3</v>
      </c>
      <c r="G533" t="str" cm="1">
        <f t="array" ref="G533">_xlfn.IFS(
F533 &lt;= 10, "Near",
F533 &lt;= 20, "Far",
TRUE, "Very Far")</f>
        <v>Near</v>
      </c>
      <c r="H533">
        <v>2</v>
      </c>
      <c r="I533" t="str">
        <f>_xlfn.XLOOKUP(H533,Lookup!C:C,Lookup!D:D)</f>
        <v>College</v>
      </c>
      <c r="J533" t="s">
        <v>38</v>
      </c>
      <c r="K533">
        <v>1</v>
      </c>
      <c r="L533">
        <v>727</v>
      </c>
      <c r="M533">
        <v>3</v>
      </c>
      <c r="N533" t="str">
        <f>_xlfn.XLOOKUP(M533,Lookup!E:E,Lookup!F:F)</f>
        <v>High</v>
      </c>
      <c r="O533" t="s">
        <v>39</v>
      </c>
      <c r="P533">
        <v>39</v>
      </c>
      <c r="Q533">
        <v>3</v>
      </c>
      <c r="R533" t="str">
        <f>_xlfn.XLOOKUP(Q533,Lookup!G:G,Lookup!H:H)</f>
        <v>High</v>
      </c>
      <c r="S533">
        <v>3</v>
      </c>
      <c r="T533" s="7" t="str">
        <f>_xlfn.XLOOKUP(S533,Lookup!A:A,Lookup!B:B)</f>
        <v>Senior</v>
      </c>
      <c r="U533" t="s">
        <v>58</v>
      </c>
      <c r="V533">
        <v>4</v>
      </c>
      <c r="W533" t="str">
        <f>_xlfn.XLOOKUP(V533,Lookup!I:I,Lookup!J:J)</f>
        <v>Very High</v>
      </c>
      <c r="X533" t="s">
        <v>41</v>
      </c>
      <c r="Y533">
        <v>11159</v>
      </c>
      <c r="Z533" t="str" cm="1">
        <f t="array" ref="Z533">_xlfn.IFS(Y533&lt;3000,"Low",Y533&lt;7000,"Medium",TRUE,"High")</f>
        <v>High</v>
      </c>
      <c r="AA533">
        <v>19373</v>
      </c>
      <c r="AB533">
        <v>3</v>
      </c>
      <c r="AC533" t="s">
        <v>42</v>
      </c>
      <c r="AD533" t="s">
        <v>43</v>
      </c>
      <c r="AE533">
        <v>15</v>
      </c>
      <c r="AF533">
        <v>3</v>
      </c>
      <c r="AG533" t="str">
        <f>_xlfn.XLOOKUP(AF533,Lookup!K:K,Lookup!L:L)</f>
        <v>Meet Expect</v>
      </c>
      <c r="AH533">
        <v>4</v>
      </c>
      <c r="AI533" t="str">
        <f>LOOKUP(AH533,Lookup!M:M,Lookup!N:N)</f>
        <v>Very High</v>
      </c>
      <c r="AJ533">
        <v>80</v>
      </c>
      <c r="AK533">
        <v>0</v>
      </c>
      <c r="AL533" t="str">
        <f>_xlfn.XLOOKUP(AK533,Lookup!O:O,Lookup!P:P)</f>
        <v>None</v>
      </c>
      <c r="AM533">
        <v>10</v>
      </c>
      <c r="AN533" t="str" cm="1">
        <f t="array" ref="AN533">_xlfn.IFS(
AM533&lt;=5,"0-5",
AM533&lt;=10,"6-10",
AM533&lt;=20,"11-20",
TRUE,"20+")</f>
        <v>6-10</v>
      </c>
      <c r="AO533">
        <v>6</v>
      </c>
      <c r="AP533">
        <v>3</v>
      </c>
      <c r="AQ533" t="str">
        <f>_xlfn.XLOOKUP(AP533,Lookup!Q:Q,Lookup!R:R)</f>
        <v>Better</v>
      </c>
      <c r="AR533">
        <v>7</v>
      </c>
      <c r="AS533" t="str" cm="1">
        <f t="array" ref="AS533">_xlfn.IFS(
AR533 &lt;=1,"New Employee",
AR533 &lt;=3, "Early Career",
AR533 &lt;=7, "Experienced",
TRUE, "Veteran")</f>
        <v>Experienced</v>
      </c>
      <c r="AT533">
        <v>7</v>
      </c>
      <c r="AU533">
        <v>7</v>
      </c>
      <c r="AV533" t="str" cm="1">
        <f t="array" ref="AV533">_xlfn.IFS(
AU533=0,"Recently Promoted",
AU533&lt;=3, "Normal",
TRUE, "Long Time No Promotion")</f>
        <v>Long Time No Promotion</v>
      </c>
      <c r="AW533">
        <v>7</v>
      </c>
      <c r="AX533">
        <f>IF(COUNTIF(L533:$L$1471,L533)&gt;1,1,0)</f>
        <v>0</v>
      </c>
      <c r="BA533">
        <f t="shared" si="69"/>
        <v>0</v>
      </c>
      <c r="BC533">
        <f t="shared" si="70"/>
        <v>0</v>
      </c>
      <c r="BE533">
        <f t="shared" si="64"/>
        <v>0</v>
      </c>
      <c r="BG533">
        <f t="shared" si="65"/>
        <v>0</v>
      </c>
      <c r="BI533">
        <f t="shared" si="66"/>
        <v>0</v>
      </c>
      <c r="BR533" t="str" cm="1">
        <f t="array" ref="BR533">_xlfn.IFS(
A533&lt;=25,"18-25",
A533&lt;=35,"26-35",
A533&lt;=45,"36-45",
A533&lt;=59,"46-59",
TRUE,"60+")</f>
        <v>26-35</v>
      </c>
      <c r="BX533" t="b">
        <f t="shared" si="67"/>
        <v>1</v>
      </c>
      <c r="BY533" t="b">
        <f t="shared" si="68"/>
        <v>1</v>
      </c>
      <c r="BZ533" t="b">
        <f t="shared" si="71"/>
        <v>1</v>
      </c>
      <c r="CA533">
        <f>IF(tblemployee[[#This Row],[Attrition]]="Yes",1,0)</f>
        <v>0</v>
      </c>
      <c r="CB533">
        <f>IF(tblemployee[[#This Row],[OverTime]]="Yes",1,0)</f>
        <v>0</v>
      </c>
    </row>
    <row r="534" spans="1:80" hidden="1">
      <c r="A534">
        <v>47</v>
      </c>
      <c r="B534" t="s">
        <v>43</v>
      </c>
      <c r="C534" t="s">
        <v>36</v>
      </c>
      <c r="D534">
        <v>703</v>
      </c>
      <c r="E534" t="s">
        <v>37</v>
      </c>
      <c r="F534">
        <v>14</v>
      </c>
      <c r="G534" t="str" cm="1">
        <f t="array" ref="G534">_xlfn.IFS(
F534 &lt;= 10, "Near",
F534 &lt;= 20, "Far",
TRUE, "Very Far")</f>
        <v>Far</v>
      </c>
      <c r="H534">
        <v>4</v>
      </c>
      <c r="I534" t="str">
        <f>_xlfn.XLOOKUP(H534,Lookup!C:C,Lookup!D:D)</f>
        <v>Master</v>
      </c>
      <c r="J534" t="s">
        <v>59</v>
      </c>
      <c r="K534">
        <v>1</v>
      </c>
      <c r="L534">
        <v>728</v>
      </c>
      <c r="M534">
        <v>4</v>
      </c>
      <c r="N534" t="str">
        <f>_xlfn.XLOOKUP(M534,Lookup!E:E,Lookup!F:F)</f>
        <v>Very High</v>
      </c>
      <c r="O534" t="s">
        <v>46</v>
      </c>
      <c r="P534">
        <v>42</v>
      </c>
      <c r="Q534">
        <v>3</v>
      </c>
      <c r="R534" t="str">
        <f>_xlfn.XLOOKUP(Q534,Lookup!G:G,Lookup!H:H)</f>
        <v>High</v>
      </c>
      <c r="S534">
        <v>2</v>
      </c>
      <c r="T534" s="7" t="str">
        <f>_xlfn.XLOOKUP(S534,Lookup!A:A,Lookup!B:B)</f>
        <v>Junior</v>
      </c>
      <c r="U534" t="s">
        <v>40</v>
      </c>
      <c r="V534">
        <v>1</v>
      </c>
      <c r="W534" t="str">
        <f>_xlfn.XLOOKUP(V534,Lookup!I:I,Lookup!J:J)</f>
        <v>Low</v>
      </c>
      <c r="X534" t="s">
        <v>41</v>
      </c>
      <c r="Y534">
        <v>4960</v>
      </c>
      <c r="Z534" t="str" cm="1">
        <f t="array" ref="Z534">_xlfn.IFS(Y534&lt;3000,"Low",Y534&lt;7000,"Medium",TRUE,"High")</f>
        <v>Medium</v>
      </c>
      <c r="AA534">
        <v>11825</v>
      </c>
      <c r="AB534">
        <v>2</v>
      </c>
      <c r="AC534" t="s">
        <v>42</v>
      </c>
      <c r="AD534" t="s">
        <v>43</v>
      </c>
      <c r="AE534">
        <v>12</v>
      </c>
      <c r="AF534">
        <v>3</v>
      </c>
      <c r="AG534" t="str">
        <f>_xlfn.XLOOKUP(AF534,Lookup!K:K,Lookup!L:L)</f>
        <v>Meet Expect</v>
      </c>
      <c r="AH534">
        <v>4</v>
      </c>
      <c r="AI534" t="str">
        <f>LOOKUP(AH534,Lookup!M:M,Lookup!N:N)</f>
        <v>Very High</v>
      </c>
      <c r="AJ534">
        <v>80</v>
      </c>
      <c r="AK534">
        <v>0</v>
      </c>
      <c r="AL534" t="str">
        <f>_xlfn.XLOOKUP(AK534,Lookup!O:O,Lookup!P:P)</f>
        <v>None</v>
      </c>
      <c r="AM534">
        <v>20</v>
      </c>
      <c r="AN534" t="str" cm="1">
        <f t="array" ref="AN534">_xlfn.IFS(
AM534&lt;=5,"0-5",
AM534&lt;=10,"6-10",
AM534&lt;=20,"11-20",
TRUE,"20+")</f>
        <v>11-20</v>
      </c>
      <c r="AO534">
        <v>2</v>
      </c>
      <c r="AP534">
        <v>3</v>
      </c>
      <c r="AQ534" t="str">
        <f>_xlfn.XLOOKUP(AP534,Lookup!Q:Q,Lookup!R:R)</f>
        <v>Better</v>
      </c>
      <c r="AR534">
        <v>7</v>
      </c>
      <c r="AS534" t="str" cm="1">
        <f t="array" ref="AS534">_xlfn.IFS(
AR534 &lt;=1,"New Employee",
AR534 &lt;=3, "Early Career",
AR534 &lt;=7, "Experienced",
TRUE, "Veteran")</f>
        <v>Experienced</v>
      </c>
      <c r="AT534">
        <v>7</v>
      </c>
      <c r="AU534">
        <v>1</v>
      </c>
      <c r="AV534" t="str" cm="1">
        <f t="array" ref="AV534">_xlfn.IFS(
AU534=0,"Recently Promoted",
AU534&lt;=3, "Normal",
TRUE, "Long Time No Promotion")</f>
        <v>Normal</v>
      </c>
      <c r="AW534">
        <v>7</v>
      </c>
      <c r="AX534">
        <f>IF(COUNTIF(L534:$L$1471,L534)&gt;1,1,0)</f>
        <v>0</v>
      </c>
      <c r="BA534">
        <f t="shared" si="69"/>
        <v>0</v>
      </c>
      <c r="BC534">
        <f t="shared" si="70"/>
        <v>0</v>
      </c>
      <c r="BE534">
        <f t="shared" si="64"/>
        <v>0</v>
      </c>
      <c r="BG534">
        <f t="shared" si="65"/>
        <v>0</v>
      </c>
      <c r="BI534">
        <f t="shared" si="66"/>
        <v>0</v>
      </c>
      <c r="BR534" t="str" cm="1">
        <f t="array" ref="BR534">_xlfn.IFS(
A534&lt;=25,"18-25",
A534&lt;=35,"26-35",
A534&lt;=45,"36-45",
A534&lt;=59,"46-59",
TRUE,"60+")</f>
        <v>46-59</v>
      </c>
      <c r="BX534" t="b">
        <f t="shared" si="67"/>
        <v>1</v>
      </c>
      <c r="BY534" t="b">
        <f t="shared" si="68"/>
        <v>1</v>
      </c>
      <c r="BZ534" t="b">
        <f t="shared" si="71"/>
        <v>1</v>
      </c>
      <c r="CA534">
        <f>IF(tblemployee[[#This Row],[Attrition]]="Yes",1,0)</f>
        <v>0</v>
      </c>
      <c r="CB534">
        <f>IF(tblemployee[[#This Row],[OverTime]]="Yes",1,0)</f>
        <v>0</v>
      </c>
    </row>
    <row r="535" spans="1:80" hidden="1">
      <c r="A535">
        <v>40</v>
      </c>
      <c r="B535" t="s">
        <v>43</v>
      </c>
      <c r="C535" t="s">
        <v>44</v>
      </c>
      <c r="D535">
        <v>580</v>
      </c>
      <c r="E535" t="s">
        <v>37</v>
      </c>
      <c r="F535">
        <v>5</v>
      </c>
      <c r="G535" t="str" cm="1">
        <f t="array" ref="G535">_xlfn.IFS(
F535 &lt;= 10, "Near",
F535 &lt;= 20, "Far",
TRUE, "Very Far")</f>
        <v>Near</v>
      </c>
      <c r="H535">
        <v>4</v>
      </c>
      <c r="I535" t="str">
        <f>_xlfn.XLOOKUP(H535,Lookup!C:C,Lookup!D:D)</f>
        <v>Master</v>
      </c>
      <c r="J535" t="s">
        <v>38</v>
      </c>
      <c r="K535">
        <v>1</v>
      </c>
      <c r="L535">
        <v>729</v>
      </c>
      <c r="M535">
        <v>4</v>
      </c>
      <c r="N535" t="str">
        <f>_xlfn.XLOOKUP(M535,Lookup!E:E,Lookup!F:F)</f>
        <v>Very High</v>
      </c>
      <c r="O535" t="s">
        <v>46</v>
      </c>
      <c r="P535">
        <v>48</v>
      </c>
      <c r="Q535">
        <v>2</v>
      </c>
      <c r="R535" t="str">
        <f>_xlfn.XLOOKUP(Q535,Lookup!G:G,Lookup!H:H)</f>
        <v>Medium</v>
      </c>
      <c r="S535">
        <v>3</v>
      </c>
      <c r="T535" s="7" t="str">
        <f>_xlfn.XLOOKUP(S535,Lookup!A:A,Lookup!B:B)</f>
        <v>Senior</v>
      </c>
      <c r="U535" t="s">
        <v>40</v>
      </c>
      <c r="V535">
        <v>1</v>
      </c>
      <c r="W535" t="str">
        <f>_xlfn.XLOOKUP(V535,Lookup!I:I,Lookup!J:J)</f>
        <v>Low</v>
      </c>
      <c r="X535" t="s">
        <v>48</v>
      </c>
      <c r="Y535">
        <v>10475</v>
      </c>
      <c r="Z535" t="str" cm="1">
        <f t="array" ref="Z535">_xlfn.IFS(Y535&lt;3000,"Low",Y535&lt;7000,"Medium",TRUE,"High")</f>
        <v>High</v>
      </c>
      <c r="AA535">
        <v>23772</v>
      </c>
      <c r="AB535">
        <v>5</v>
      </c>
      <c r="AC535" t="s">
        <v>42</v>
      </c>
      <c r="AD535" t="s">
        <v>35</v>
      </c>
      <c r="AE535">
        <v>21</v>
      </c>
      <c r="AF535">
        <v>4</v>
      </c>
      <c r="AG535" t="str">
        <f>_xlfn.XLOOKUP(AF535,Lookup!K:K,Lookup!L:L)</f>
        <v>Exceed Expect</v>
      </c>
      <c r="AH535">
        <v>3</v>
      </c>
      <c r="AI535" t="str">
        <f>LOOKUP(AH535,Lookup!M:M,Lookup!N:N)</f>
        <v>High</v>
      </c>
      <c r="AJ535">
        <v>80</v>
      </c>
      <c r="AK535">
        <v>1</v>
      </c>
      <c r="AL535" t="str">
        <f>_xlfn.XLOOKUP(AK535,Lookup!O:O,Lookup!P:P)</f>
        <v>Basic</v>
      </c>
      <c r="AM535">
        <v>20</v>
      </c>
      <c r="AN535" t="str" cm="1">
        <f t="array" ref="AN535">_xlfn.IFS(
AM535&lt;=5,"0-5",
AM535&lt;=10,"6-10",
AM535&lt;=20,"11-20",
TRUE,"20+")</f>
        <v>11-20</v>
      </c>
      <c r="AO535">
        <v>2</v>
      </c>
      <c r="AP535">
        <v>3</v>
      </c>
      <c r="AQ535" t="str">
        <f>_xlfn.XLOOKUP(AP535,Lookup!Q:Q,Lookup!R:R)</f>
        <v>Better</v>
      </c>
      <c r="AR535">
        <v>18</v>
      </c>
      <c r="AS535" t="str" cm="1">
        <f t="array" ref="AS535">_xlfn.IFS(
AR535 &lt;=1,"New Employee",
AR535 &lt;=3, "Early Career",
AR535 &lt;=7, "Experienced",
TRUE, "Veteran")</f>
        <v>Veteran</v>
      </c>
      <c r="AT535">
        <v>13</v>
      </c>
      <c r="AU535">
        <v>1</v>
      </c>
      <c r="AV535" t="str" cm="1">
        <f t="array" ref="AV535">_xlfn.IFS(
AU535=0,"Recently Promoted",
AU535&lt;=3, "Normal",
TRUE, "Long Time No Promotion")</f>
        <v>Normal</v>
      </c>
      <c r="AW535">
        <v>12</v>
      </c>
      <c r="AX535">
        <f>IF(COUNTIF(L535:$L$1471,L535)&gt;1,1,0)</f>
        <v>0</v>
      </c>
      <c r="BA535">
        <f t="shared" si="69"/>
        <v>0</v>
      </c>
      <c r="BC535">
        <f t="shared" si="70"/>
        <v>0</v>
      </c>
      <c r="BE535">
        <f t="shared" si="64"/>
        <v>0</v>
      </c>
      <c r="BG535">
        <f t="shared" si="65"/>
        <v>0</v>
      </c>
      <c r="BI535">
        <f t="shared" si="66"/>
        <v>0</v>
      </c>
      <c r="BR535" t="str" cm="1">
        <f t="array" ref="BR535">_xlfn.IFS(
A535&lt;=25,"18-25",
A535&lt;=35,"26-35",
A535&lt;=45,"36-45",
A535&lt;=59,"46-59",
TRUE,"60+")</f>
        <v>36-45</v>
      </c>
      <c r="BX535" t="b">
        <f t="shared" si="67"/>
        <v>1</v>
      </c>
      <c r="BY535" t="b">
        <f t="shared" si="68"/>
        <v>1</v>
      </c>
      <c r="BZ535" t="b">
        <f t="shared" si="71"/>
        <v>1</v>
      </c>
      <c r="CA535">
        <f>IF(tblemployee[[#This Row],[Attrition]]="Yes",1,0)</f>
        <v>0</v>
      </c>
      <c r="CB535">
        <f>IF(tblemployee[[#This Row],[OverTime]]="Yes",1,0)</f>
        <v>1</v>
      </c>
    </row>
    <row r="536" spans="1:80" hidden="1">
      <c r="A536">
        <v>53</v>
      </c>
      <c r="B536" t="s">
        <v>43</v>
      </c>
      <c r="C536" t="s">
        <v>36</v>
      </c>
      <c r="D536">
        <v>970</v>
      </c>
      <c r="E536" t="s">
        <v>45</v>
      </c>
      <c r="F536">
        <v>7</v>
      </c>
      <c r="G536" t="str" cm="1">
        <f t="array" ref="G536">_xlfn.IFS(
F536 &lt;= 10, "Near",
F536 &lt;= 20, "Far",
TRUE, "Very Far")</f>
        <v>Near</v>
      </c>
      <c r="H536">
        <v>3</v>
      </c>
      <c r="I536" t="str">
        <f>_xlfn.XLOOKUP(H536,Lookup!C:C,Lookup!D:D)</f>
        <v>Bachelor</v>
      </c>
      <c r="J536" t="s">
        <v>38</v>
      </c>
      <c r="K536">
        <v>1</v>
      </c>
      <c r="L536">
        <v>730</v>
      </c>
      <c r="M536">
        <v>3</v>
      </c>
      <c r="N536" t="str">
        <f>_xlfn.XLOOKUP(M536,Lookup!E:E,Lookup!F:F)</f>
        <v>High</v>
      </c>
      <c r="O536" t="s">
        <v>46</v>
      </c>
      <c r="P536">
        <v>59</v>
      </c>
      <c r="Q536">
        <v>4</v>
      </c>
      <c r="R536" t="str">
        <f>_xlfn.XLOOKUP(Q536,Lookup!G:G,Lookup!H:H)</f>
        <v>Very High</v>
      </c>
      <c r="S536">
        <v>4</v>
      </c>
      <c r="T536" s="7" t="str">
        <f>_xlfn.XLOOKUP(S536,Lookup!A:A,Lookup!B:B)</f>
        <v>Manager</v>
      </c>
      <c r="U536" t="s">
        <v>58</v>
      </c>
      <c r="V536">
        <v>3</v>
      </c>
      <c r="W536" t="str">
        <f>_xlfn.XLOOKUP(V536,Lookup!I:I,Lookup!J:J)</f>
        <v>High</v>
      </c>
      <c r="X536" t="s">
        <v>48</v>
      </c>
      <c r="Y536">
        <v>14814</v>
      </c>
      <c r="Z536" t="str" cm="1">
        <f t="array" ref="Z536">_xlfn.IFS(Y536&lt;3000,"Low",Y536&lt;7000,"Medium",TRUE,"High")</f>
        <v>High</v>
      </c>
      <c r="AA536">
        <v>13514</v>
      </c>
      <c r="AB536">
        <v>3</v>
      </c>
      <c r="AC536" t="s">
        <v>42</v>
      </c>
      <c r="AD536" t="s">
        <v>43</v>
      </c>
      <c r="AE536">
        <v>19</v>
      </c>
      <c r="AF536">
        <v>3</v>
      </c>
      <c r="AG536" t="str">
        <f>_xlfn.XLOOKUP(AF536,Lookup!K:K,Lookup!L:L)</f>
        <v>Meet Expect</v>
      </c>
      <c r="AH536">
        <v>3</v>
      </c>
      <c r="AI536" t="str">
        <f>LOOKUP(AH536,Lookup!M:M,Lookup!N:N)</f>
        <v>High</v>
      </c>
      <c r="AJ536">
        <v>80</v>
      </c>
      <c r="AK536">
        <v>0</v>
      </c>
      <c r="AL536" t="str">
        <f>_xlfn.XLOOKUP(AK536,Lookup!O:O,Lookup!P:P)</f>
        <v>None</v>
      </c>
      <c r="AM536">
        <v>32</v>
      </c>
      <c r="AN536" t="str" cm="1">
        <f t="array" ref="AN536">_xlfn.IFS(
AM536&lt;=5,"0-5",
AM536&lt;=10,"6-10",
AM536&lt;=20,"11-20",
TRUE,"20+")</f>
        <v>20+</v>
      </c>
      <c r="AO536">
        <v>3</v>
      </c>
      <c r="AP536">
        <v>3</v>
      </c>
      <c r="AQ536" t="str">
        <f>_xlfn.XLOOKUP(AP536,Lookup!Q:Q,Lookup!R:R)</f>
        <v>Better</v>
      </c>
      <c r="AR536">
        <v>5</v>
      </c>
      <c r="AS536" t="str" cm="1">
        <f t="array" ref="AS536">_xlfn.IFS(
AR536 &lt;=1,"New Employee",
AR536 &lt;=3, "Early Career",
AR536 &lt;=7, "Experienced",
TRUE, "Veteran")</f>
        <v>Experienced</v>
      </c>
      <c r="AT536">
        <v>1</v>
      </c>
      <c r="AU536">
        <v>1</v>
      </c>
      <c r="AV536" t="str" cm="1">
        <f t="array" ref="AV536">_xlfn.IFS(
AU536=0,"Recently Promoted",
AU536&lt;=3, "Normal",
TRUE, "Long Time No Promotion")</f>
        <v>Normal</v>
      </c>
      <c r="AW536">
        <v>3</v>
      </c>
      <c r="AX536">
        <f>IF(COUNTIF(L536:$L$1471,L536)&gt;1,1,0)</f>
        <v>0</v>
      </c>
      <c r="BA536">
        <f t="shared" si="69"/>
        <v>0</v>
      </c>
      <c r="BC536">
        <f t="shared" si="70"/>
        <v>0</v>
      </c>
      <c r="BE536">
        <f t="shared" si="64"/>
        <v>0</v>
      </c>
      <c r="BG536">
        <f t="shared" si="65"/>
        <v>0</v>
      </c>
      <c r="BI536">
        <f t="shared" si="66"/>
        <v>0</v>
      </c>
      <c r="BR536" t="str" cm="1">
        <f t="array" ref="BR536">_xlfn.IFS(
A536&lt;=25,"18-25",
A536&lt;=35,"26-35",
A536&lt;=45,"36-45",
A536&lt;=59,"46-59",
TRUE,"60+")</f>
        <v>46-59</v>
      </c>
      <c r="BX536" t="b">
        <f t="shared" si="67"/>
        <v>1</v>
      </c>
      <c r="BY536" t="b">
        <f t="shared" si="68"/>
        <v>1</v>
      </c>
      <c r="BZ536" t="b">
        <f t="shared" si="71"/>
        <v>1</v>
      </c>
      <c r="CA536">
        <f>IF(tblemployee[[#This Row],[Attrition]]="Yes",1,0)</f>
        <v>0</v>
      </c>
      <c r="CB536">
        <f>IF(tblemployee[[#This Row],[OverTime]]="Yes",1,0)</f>
        <v>0</v>
      </c>
    </row>
    <row r="537" spans="1:80">
      <c r="A537">
        <v>41</v>
      </c>
      <c r="B537" t="s">
        <v>43</v>
      </c>
      <c r="C537" t="s">
        <v>36</v>
      </c>
      <c r="D537">
        <v>427</v>
      </c>
      <c r="E537" t="s">
        <v>61</v>
      </c>
      <c r="F537">
        <v>10</v>
      </c>
      <c r="G537" t="str" cm="1">
        <f t="array" ref="G537">_xlfn.IFS(
F537 &lt;= 10, "Near",
F537 &lt;= 20, "Far",
TRUE, "Very Far")</f>
        <v>Near</v>
      </c>
      <c r="H537">
        <v>4</v>
      </c>
      <c r="I537" t="str">
        <f>_xlfn.XLOOKUP(H537,Lookup!C:C,Lookup!D:D)</f>
        <v>Master</v>
      </c>
      <c r="J537" t="s">
        <v>61</v>
      </c>
      <c r="K537">
        <v>1</v>
      </c>
      <c r="L537">
        <v>731</v>
      </c>
      <c r="M537">
        <v>2</v>
      </c>
      <c r="N537" t="str">
        <f>_xlfn.XLOOKUP(M537,Lookup!E:E,Lookup!F:F)</f>
        <v>Medium</v>
      </c>
      <c r="O537" t="s">
        <v>46</v>
      </c>
      <c r="P537">
        <v>73</v>
      </c>
      <c r="Q537">
        <v>2</v>
      </c>
      <c r="R537" t="str">
        <f>_xlfn.XLOOKUP(Q537,Lookup!G:G,Lookup!H:H)</f>
        <v>Medium</v>
      </c>
      <c r="S537">
        <v>5</v>
      </c>
      <c r="T537" s="7" t="str">
        <f>_xlfn.XLOOKUP(S537,Lookup!A:A,Lookup!B:B)</f>
        <v>Director</v>
      </c>
      <c r="U537" t="s">
        <v>56</v>
      </c>
      <c r="V537">
        <v>4</v>
      </c>
      <c r="W537" t="str">
        <f>_xlfn.XLOOKUP(V537,Lookup!I:I,Lookup!J:J)</f>
        <v>Very High</v>
      </c>
      <c r="X537" t="s">
        <v>52</v>
      </c>
      <c r="Y537">
        <v>19141</v>
      </c>
      <c r="Z537" t="str" cm="1">
        <f t="array" ref="Z537">_xlfn.IFS(Y537&lt;3000,"Low",Y537&lt;7000,"Medium",TRUE,"High")</f>
        <v>High</v>
      </c>
      <c r="AA537">
        <v>8861</v>
      </c>
      <c r="AB537">
        <v>3</v>
      </c>
      <c r="AC537" t="s">
        <v>42</v>
      </c>
      <c r="AD537" t="s">
        <v>43</v>
      </c>
      <c r="AE537">
        <v>15</v>
      </c>
      <c r="AF537">
        <v>3</v>
      </c>
      <c r="AG537" t="str">
        <f>_xlfn.XLOOKUP(AF537,Lookup!K:K,Lookup!L:L)</f>
        <v>Meet Expect</v>
      </c>
      <c r="AH537">
        <v>2</v>
      </c>
      <c r="AI537" t="str">
        <f>LOOKUP(AH537,Lookup!M:M,Lookup!N:N)</f>
        <v>Medium</v>
      </c>
      <c r="AJ537">
        <v>80</v>
      </c>
      <c r="AK537">
        <v>3</v>
      </c>
      <c r="AL537" t="str">
        <f>_xlfn.XLOOKUP(AK537,Lookup!O:O,Lookup!P:P)</f>
        <v>High</v>
      </c>
      <c r="AM537">
        <v>23</v>
      </c>
      <c r="AN537" t="str" cm="1">
        <f t="array" ref="AN537">_xlfn.IFS(
AM537&lt;=5,"0-5",
AM537&lt;=10,"6-10",
AM537&lt;=20,"11-20",
TRUE,"20+")</f>
        <v>20+</v>
      </c>
      <c r="AO537">
        <v>2</v>
      </c>
      <c r="AP537">
        <v>2</v>
      </c>
      <c r="AQ537" t="str">
        <f>_xlfn.XLOOKUP(AP537,Lookup!Q:Q,Lookup!R:R)</f>
        <v>Good</v>
      </c>
      <c r="AR537">
        <v>21</v>
      </c>
      <c r="AS537" t="str" cm="1">
        <f t="array" ref="AS537">_xlfn.IFS(
AR537 &lt;=1,"New Employee",
AR537 &lt;=3, "Early Career",
AR537 &lt;=7, "Experienced",
TRUE, "Veteran")</f>
        <v>Veteran</v>
      </c>
      <c r="AT537">
        <v>6</v>
      </c>
      <c r="AU537">
        <v>12</v>
      </c>
      <c r="AV537" t="str" cm="1">
        <f t="array" ref="AV537">_xlfn.IFS(
AU537=0,"Recently Promoted",
AU537&lt;=3, "Normal",
TRUE, "Long Time No Promotion")</f>
        <v>Long Time No Promotion</v>
      </c>
      <c r="AW537">
        <v>6</v>
      </c>
      <c r="AX537">
        <f>IF(COUNTIF(L537:$L$1471,L537)&gt;1,1,0)</f>
        <v>0</v>
      </c>
      <c r="BA537">
        <f t="shared" si="69"/>
        <v>0</v>
      </c>
      <c r="BC537">
        <f t="shared" si="70"/>
        <v>0</v>
      </c>
      <c r="BE537">
        <f t="shared" si="64"/>
        <v>0</v>
      </c>
      <c r="BG537">
        <f t="shared" si="65"/>
        <v>0</v>
      </c>
      <c r="BI537">
        <f t="shared" si="66"/>
        <v>0</v>
      </c>
      <c r="BR537" t="str" cm="1">
        <f t="array" ref="BR537">_xlfn.IFS(
A537&lt;=25,"18-25",
A537&lt;=35,"26-35",
A537&lt;=45,"36-45",
A537&lt;=59,"46-59",
TRUE,"60+")</f>
        <v>36-45</v>
      </c>
      <c r="BX537" t="b">
        <f t="shared" si="67"/>
        <v>1</v>
      </c>
      <c r="BY537" t="b">
        <f t="shared" si="68"/>
        <v>1</v>
      </c>
      <c r="BZ537" t="b">
        <f t="shared" si="71"/>
        <v>1</v>
      </c>
      <c r="CA537">
        <f>IF(tblemployee[[#This Row],[Attrition]]="Yes",1,0)</f>
        <v>0</v>
      </c>
      <c r="CB537">
        <f>IF(tblemployee[[#This Row],[OverTime]]="Yes",1,0)</f>
        <v>0</v>
      </c>
    </row>
    <row r="538" spans="1:80" hidden="1">
      <c r="A538">
        <v>60</v>
      </c>
      <c r="B538" t="s">
        <v>43</v>
      </c>
      <c r="C538" t="s">
        <v>36</v>
      </c>
      <c r="D538">
        <v>1179</v>
      </c>
      <c r="E538" t="s">
        <v>37</v>
      </c>
      <c r="F538">
        <v>16</v>
      </c>
      <c r="G538" t="str" cm="1">
        <f t="array" ref="G538">_xlfn.IFS(
F538 &lt;= 10, "Near",
F538 &lt;= 20, "Far",
TRUE, "Very Far")</f>
        <v>Far</v>
      </c>
      <c r="H538">
        <v>4</v>
      </c>
      <c r="I538" t="str">
        <f>_xlfn.XLOOKUP(H538,Lookup!C:C,Lookup!D:D)</f>
        <v>Master</v>
      </c>
      <c r="J538" t="s">
        <v>59</v>
      </c>
      <c r="K538">
        <v>1</v>
      </c>
      <c r="L538">
        <v>732</v>
      </c>
      <c r="M538">
        <v>1</v>
      </c>
      <c r="N538" t="str">
        <f>_xlfn.XLOOKUP(M538,Lookup!E:E,Lookup!F:F)</f>
        <v>Low</v>
      </c>
      <c r="O538" t="s">
        <v>46</v>
      </c>
      <c r="P538">
        <v>84</v>
      </c>
      <c r="Q538">
        <v>3</v>
      </c>
      <c r="R538" t="str">
        <f>_xlfn.XLOOKUP(Q538,Lookup!G:G,Lookup!H:H)</f>
        <v>High</v>
      </c>
      <c r="S538">
        <v>2</v>
      </c>
      <c r="T538" s="7" t="str">
        <f>_xlfn.XLOOKUP(S538,Lookup!A:A,Lookup!B:B)</f>
        <v>Junior</v>
      </c>
      <c r="U538" t="s">
        <v>40</v>
      </c>
      <c r="V538">
        <v>1</v>
      </c>
      <c r="W538" t="str">
        <f>_xlfn.XLOOKUP(V538,Lookup!I:I,Lookup!J:J)</f>
        <v>Low</v>
      </c>
      <c r="X538" t="s">
        <v>41</v>
      </c>
      <c r="Y538">
        <v>5405</v>
      </c>
      <c r="Z538" t="str" cm="1">
        <f t="array" ref="Z538">_xlfn.IFS(Y538&lt;3000,"Low",Y538&lt;7000,"Medium",TRUE,"High")</f>
        <v>Medium</v>
      </c>
      <c r="AA538">
        <v>11924</v>
      </c>
      <c r="AB538">
        <v>8</v>
      </c>
      <c r="AC538" t="s">
        <v>42</v>
      </c>
      <c r="AD538" t="s">
        <v>43</v>
      </c>
      <c r="AE538">
        <v>14</v>
      </c>
      <c r="AF538">
        <v>3</v>
      </c>
      <c r="AG538" t="str">
        <f>_xlfn.XLOOKUP(AF538,Lookup!K:K,Lookup!L:L)</f>
        <v>Meet Expect</v>
      </c>
      <c r="AH538">
        <v>4</v>
      </c>
      <c r="AI538" t="str">
        <f>LOOKUP(AH538,Lookup!M:M,Lookup!N:N)</f>
        <v>Very High</v>
      </c>
      <c r="AJ538">
        <v>80</v>
      </c>
      <c r="AK538">
        <v>0</v>
      </c>
      <c r="AL538" t="str">
        <f>_xlfn.XLOOKUP(AK538,Lookup!O:O,Lookup!P:P)</f>
        <v>None</v>
      </c>
      <c r="AM538">
        <v>10</v>
      </c>
      <c r="AN538" t="str" cm="1">
        <f t="array" ref="AN538">_xlfn.IFS(
AM538&lt;=5,"0-5",
AM538&lt;=10,"6-10",
AM538&lt;=20,"11-20",
TRUE,"20+")</f>
        <v>6-10</v>
      </c>
      <c r="AO538">
        <v>1</v>
      </c>
      <c r="AP538">
        <v>3</v>
      </c>
      <c r="AQ538" t="str">
        <f>_xlfn.XLOOKUP(AP538,Lookup!Q:Q,Lookup!R:R)</f>
        <v>Better</v>
      </c>
      <c r="AR538">
        <v>2</v>
      </c>
      <c r="AS538" t="str" cm="1">
        <f t="array" ref="AS538">_xlfn.IFS(
AR538 &lt;=1,"New Employee",
AR538 &lt;=3, "Early Career",
AR538 &lt;=7, "Experienced",
TRUE, "Veteran")</f>
        <v>Early Career</v>
      </c>
      <c r="AT538">
        <v>2</v>
      </c>
      <c r="AU538">
        <v>2</v>
      </c>
      <c r="AV538" t="str" cm="1">
        <f t="array" ref="AV538">_xlfn.IFS(
AU538=0,"Recently Promoted",
AU538&lt;=3, "Normal",
TRUE, "Long Time No Promotion")</f>
        <v>Normal</v>
      </c>
      <c r="AW538">
        <v>2</v>
      </c>
      <c r="AX538">
        <f>IF(COUNTIF(L538:$L$1471,L538)&gt;1,1,0)</f>
        <v>0</v>
      </c>
      <c r="BA538">
        <f t="shared" si="69"/>
        <v>0</v>
      </c>
      <c r="BC538">
        <f t="shared" si="70"/>
        <v>0</v>
      </c>
      <c r="BE538">
        <f t="shared" si="64"/>
        <v>0</v>
      </c>
      <c r="BG538">
        <f t="shared" si="65"/>
        <v>0</v>
      </c>
      <c r="BI538">
        <f t="shared" si="66"/>
        <v>0</v>
      </c>
      <c r="BR538" t="str" cm="1">
        <f t="array" ref="BR538">_xlfn.IFS(
A538&lt;=25,"18-25",
A538&lt;=35,"26-35",
A538&lt;=45,"36-45",
A538&lt;=59,"46-59",
TRUE,"60+")</f>
        <v>60+</v>
      </c>
      <c r="BX538" t="b">
        <f t="shared" si="67"/>
        <v>1</v>
      </c>
      <c r="BY538" t="b">
        <f t="shared" si="68"/>
        <v>1</v>
      </c>
      <c r="BZ538" t="b">
        <f t="shared" si="71"/>
        <v>1</v>
      </c>
      <c r="CA538">
        <f>IF(tblemployee[[#This Row],[Attrition]]="Yes",1,0)</f>
        <v>0</v>
      </c>
      <c r="CB538">
        <f>IF(tblemployee[[#This Row],[OverTime]]="Yes",1,0)</f>
        <v>0</v>
      </c>
    </row>
    <row r="539" spans="1:80" hidden="1">
      <c r="A539">
        <v>27</v>
      </c>
      <c r="B539" t="s">
        <v>43</v>
      </c>
      <c r="C539" t="s">
        <v>44</v>
      </c>
      <c r="D539">
        <v>294</v>
      </c>
      <c r="E539" t="s">
        <v>45</v>
      </c>
      <c r="F539">
        <v>10</v>
      </c>
      <c r="G539" t="str" cm="1">
        <f t="array" ref="G539">_xlfn.IFS(
F539 &lt;= 10, "Near",
F539 &lt;= 20, "Far",
TRUE, "Very Far")</f>
        <v>Near</v>
      </c>
      <c r="H539">
        <v>2</v>
      </c>
      <c r="I539" t="str">
        <f>_xlfn.XLOOKUP(H539,Lookup!C:C,Lookup!D:D)</f>
        <v>College</v>
      </c>
      <c r="J539" t="s">
        <v>38</v>
      </c>
      <c r="K539">
        <v>1</v>
      </c>
      <c r="L539">
        <v>733</v>
      </c>
      <c r="M539">
        <v>4</v>
      </c>
      <c r="N539" t="str">
        <f>_xlfn.XLOOKUP(M539,Lookup!E:E,Lookup!F:F)</f>
        <v>Very High</v>
      </c>
      <c r="O539" t="s">
        <v>46</v>
      </c>
      <c r="P539">
        <v>32</v>
      </c>
      <c r="Q539">
        <v>3</v>
      </c>
      <c r="R539" t="str">
        <f>_xlfn.XLOOKUP(Q539,Lookup!G:G,Lookup!H:H)</f>
        <v>High</v>
      </c>
      <c r="S539">
        <v>3</v>
      </c>
      <c r="T539" s="7" t="str">
        <f>_xlfn.XLOOKUP(S539,Lookup!A:A,Lookup!B:B)</f>
        <v>Senior</v>
      </c>
      <c r="U539" t="s">
        <v>53</v>
      </c>
      <c r="V539">
        <v>1</v>
      </c>
      <c r="W539" t="str">
        <f>_xlfn.XLOOKUP(V539,Lookup!I:I,Lookup!J:J)</f>
        <v>Low</v>
      </c>
      <c r="X539" t="s">
        <v>52</v>
      </c>
      <c r="Y539">
        <v>8793</v>
      </c>
      <c r="Z539" t="str" cm="1">
        <f t="array" ref="Z539">_xlfn.IFS(Y539&lt;3000,"Low",Y539&lt;7000,"Medium",TRUE,"High")</f>
        <v>High</v>
      </c>
      <c r="AA539">
        <v>4809</v>
      </c>
      <c r="AB539">
        <v>1</v>
      </c>
      <c r="AC539" t="s">
        <v>42</v>
      </c>
      <c r="AD539" t="s">
        <v>43</v>
      </c>
      <c r="AE539">
        <v>21</v>
      </c>
      <c r="AF539">
        <v>4</v>
      </c>
      <c r="AG539" t="str">
        <f>_xlfn.XLOOKUP(AF539,Lookup!K:K,Lookup!L:L)</f>
        <v>Exceed Expect</v>
      </c>
      <c r="AH539">
        <v>3</v>
      </c>
      <c r="AI539" t="str">
        <f>LOOKUP(AH539,Lookup!M:M,Lookup!N:N)</f>
        <v>High</v>
      </c>
      <c r="AJ539">
        <v>80</v>
      </c>
      <c r="AK539">
        <v>2</v>
      </c>
      <c r="AL539" t="str">
        <f>_xlfn.XLOOKUP(AK539,Lookup!O:O,Lookup!P:P)</f>
        <v>Medium</v>
      </c>
      <c r="AM539">
        <v>9</v>
      </c>
      <c r="AN539" t="str" cm="1">
        <f t="array" ref="AN539">_xlfn.IFS(
AM539&lt;=5,"0-5",
AM539&lt;=10,"6-10",
AM539&lt;=20,"11-20",
TRUE,"20+")</f>
        <v>6-10</v>
      </c>
      <c r="AO539">
        <v>4</v>
      </c>
      <c r="AP539">
        <v>2</v>
      </c>
      <c r="AQ539" t="str">
        <f>_xlfn.XLOOKUP(AP539,Lookup!Q:Q,Lookup!R:R)</f>
        <v>Good</v>
      </c>
      <c r="AR539">
        <v>9</v>
      </c>
      <c r="AS539" t="str" cm="1">
        <f t="array" ref="AS539">_xlfn.IFS(
AR539 &lt;=1,"New Employee",
AR539 &lt;=3, "Early Career",
AR539 &lt;=7, "Experienced",
TRUE, "Veteran")</f>
        <v>Veteran</v>
      </c>
      <c r="AT539">
        <v>7</v>
      </c>
      <c r="AU539">
        <v>1</v>
      </c>
      <c r="AV539" t="str" cm="1">
        <f t="array" ref="AV539">_xlfn.IFS(
AU539=0,"Recently Promoted",
AU539&lt;=3, "Normal",
TRUE, "Long Time No Promotion")</f>
        <v>Normal</v>
      </c>
      <c r="AW539">
        <v>7</v>
      </c>
      <c r="AX539">
        <f>IF(COUNTIF(L539:$L$1471,L539)&gt;1,1,0)</f>
        <v>0</v>
      </c>
      <c r="BA539">
        <f t="shared" si="69"/>
        <v>0</v>
      </c>
      <c r="BC539">
        <f t="shared" si="70"/>
        <v>0</v>
      </c>
      <c r="BE539">
        <f t="shared" si="64"/>
        <v>0</v>
      </c>
      <c r="BG539">
        <f t="shared" si="65"/>
        <v>0</v>
      </c>
      <c r="BI539">
        <f t="shared" si="66"/>
        <v>0</v>
      </c>
      <c r="BR539" t="str" cm="1">
        <f t="array" ref="BR539">_xlfn.IFS(
A539&lt;=25,"18-25",
A539&lt;=35,"26-35",
A539&lt;=45,"36-45",
A539&lt;=59,"46-59",
TRUE,"60+")</f>
        <v>26-35</v>
      </c>
      <c r="BX539" t="b">
        <f t="shared" si="67"/>
        <v>1</v>
      </c>
      <c r="BY539" t="b">
        <f t="shared" si="68"/>
        <v>1</v>
      </c>
      <c r="BZ539" t="b">
        <f t="shared" si="71"/>
        <v>1</v>
      </c>
      <c r="CA539">
        <f>IF(tblemployee[[#This Row],[Attrition]]="Yes",1,0)</f>
        <v>0</v>
      </c>
      <c r="CB539">
        <f>IF(tblemployee[[#This Row],[OverTime]]="Yes",1,0)</f>
        <v>0</v>
      </c>
    </row>
    <row r="540" spans="1:80">
      <c r="A540">
        <v>41</v>
      </c>
      <c r="B540" t="s">
        <v>43</v>
      </c>
      <c r="C540" t="s">
        <v>36</v>
      </c>
      <c r="D540">
        <v>314</v>
      </c>
      <c r="E540" t="s">
        <v>61</v>
      </c>
      <c r="F540">
        <v>1</v>
      </c>
      <c r="G540" t="str" cm="1">
        <f t="array" ref="G540">_xlfn.IFS(
F540 &lt;= 10, "Near",
F540 &lt;= 20, "Far",
TRUE, "Very Far")</f>
        <v>Near</v>
      </c>
      <c r="H540">
        <v>3</v>
      </c>
      <c r="I540" t="str">
        <f>_xlfn.XLOOKUP(H540,Lookup!C:C,Lookup!D:D)</f>
        <v>Bachelor</v>
      </c>
      <c r="J540" t="s">
        <v>61</v>
      </c>
      <c r="K540">
        <v>1</v>
      </c>
      <c r="L540">
        <v>734</v>
      </c>
      <c r="M540">
        <v>4</v>
      </c>
      <c r="N540" t="str">
        <f>_xlfn.XLOOKUP(M540,Lookup!E:E,Lookup!F:F)</f>
        <v>Very High</v>
      </c>
      <c r="O540" t="s">
        <v>46</v>
      </c>
      <c r="P540">
        <v>59</v>
      </c>
      <c r="Q540">
        <v>2</v>
      </c>
      <c r="R540" t="str">
        <f>_xlfn.XLOOKUP(Q540,Lookup!G:G,Lookup!H:H)</f>
        <v>Medium</v>
      </c>
      <c r="S540">
        <v>5</v>
      </c>
      <c r="T540" s="7" t="str">
        <f>_xlfn.XLOOKUP(S540,Lookup!A:A,Lookup!B:B)</f>
        <v>Director</v>
      </c>
      <c r="U540" t="s">
        <v>56</v>
      </c>
      <c r="V540">
        <v>3</v>
      </c>
      <c r="W540" t="str">
        <f>_xlfn.XLOOKUP(V540,Lookup!I:I,Lookup!J:J)</f>
        <v>High</v>
      </c>
      <c r="X540" t="s">
        <v>48</v>
      </c>
      <c r="Y540">
        <v>19189</v>
      </c>
      <c r="Z540" t="str" cm="1">
        <f t="array" ref="Z540">_xlfn.IFS(Y540&lt;3000,"Low",Y540&lt;7000,"Medium",TRUE,"High")</f>
        <v>High</v>
      </c>
      <c r="AA540">
        <v>19562</v>
      </c>
      <c r="AB540">
        <v>1</v>
      </c>
      <c r="AC540" t="s">
        <v>42</v>
      </c>
      <c r="AD540" t="s">
        <v>43</v>
      </c>
      <c r="AE540">
        <v>12</v>
      </c>
      <c r="AF540">
        <v>3</v>
      </c>
      <c r="AG540" t="str">
        <f>_xlfn.XLOOKUP(AF540,Lookup!K:K,Lookup!L:L)</f>
        <v>Meet Expect</v>
      </c>
      <c r="AH540">
        <v>2</v>
      </c>
      <c r="AI540" t="str">
        <f>LOOKUP(AH540,Lookup!M:M,Lookup!N:N)</f>
        <v>Medium</v>
      </c>
      <c r="AJ540">
        <v>80</v>
      </c>
      <c r="AK540">
        <v>1</v>
      </c>
      <c r="AL540" t="str">
        <f>_xlfn.XLOOKUP(AK540,Lookup!O:O,Lookup!P:P)</f>
        <v>Basic</v>
      </c>
      <c r="AM540">
        <v>22</v>
      </c>
      <c r="AN540" t="str" cm="1">
        <f t="array" ref="AN540">_xlfn.IFS(
AM540&lt;=5,"0-5",
AM540&lt;=10,"6-10",
AM540&lt;=20,"11-20",
TRUE,"20+")</f>
        <v>20+</v>
      </c>
      <c r="AO540">
        <v>3</v>
      </c>
      <c r="AP540">
        <v>3</v>
      </c>
      <c r="AQ540" t="str">
        <f>_xlfn.XLOOKUP(AP540,Lookup!Q:Q,Lookup!R:R)</f>
        <v>Better</v>
      </c>
      <c r="AR540">
        <v>22</v>
      </c>
      <c r="AS540" t="str" cm="1">
        <f t="array" ref="AS540">_xlfn.IFS(
AR540 &lt;=1,"New Employee",
AR540 &lt;=3, "Early Career",
AR540 &lt;=7, "Experienced",
TRUE, "Veteran")</f>
        <v>Veteran</v>
      </c>
      <c r="AT540">
        <v>7</v>
      </c>
      <c r="AU540">
        <v>2</v>
      </c>
      <c r="AV540" t="str" cm="1">
        <f t="array" ref="AV540">_xlfn.IFS(
AU540=0,"Recently Promoted",
AU540&lt;=3, "Normal",
TRUE, "Long Time No Promotion")</f>
        <v>Normal</v>
      </c>
      <c r="AW540">
        <v>10</v>
      </c>
      <c r="AX540">
        <f>IF(COUNTIF(L540:$L$1471,L540)&gt;1,1,0)</f>
        <v>0</v>
      </c>
      <c r="BA540">
        <f t="shared" si="69"/>
        <v>0</v>
      </c>
      <c r="BC540">
        <f t="shared" si="70"/>
        <v>0</v>
      </c>
      <c r="BE540">
        <f t="shared" si="64"/>
        <v>0</v>
      </c>
      <c r="BG540">
        <f t="shared" si="65"/>
        <v>0</v>
      </c>
      <c r="BI540">
        <f t="shared" si="66"/>
        <v>0</v>
      </c>
      <c r="BR540" t="str" cm="1">
        <f t="array" ref="BR540">_xlfn.IFS(
A540&lt;=25,"18-25",
A540&lt;=35,"26-35",
A540&lt;=45,"36-45",
A540&lt;=59,"46-59",
TRUE,"60+")</f>
        <v>36-45</v>
      </c>
      <c r="BX540" t="b">
        <f t="shared" si="67"/>
        <v>1</v>
      </c>
      <c r="BY540" t="b">
        <f t="shared" si="68"/>
        <v>1</v>
      </c>
      <c r="BZ540" t="b">
        <f t="shared" si="71"/>
        <v>1</v>
      </c>
      <c r="CA540">
        <f>IF(tblemployee[[#This Row],[Attrition]]="Yes",1,0)</f>
        <v>0</v>
      </c>
      <c r="CB540">
        <f>IF(tblemployee[[#This Row],[OverTime]]="Yes",1,0)</f>
        <v>0</v>
      </c>
    </row>
    <row r="541" spans="1:80" hidden="1">
      <c r="A541">
        <v>50</v>
      </c>
      <c r="B541" t="s">
        <v>43</v>
      </c>
      <c r="C541" t="s">
        <v>36</v>
      </c>
      <c r="D541">
        <v>316</v>
      </c>
      <c r="E541" t="s">
        <v>37</v>
      </c>
      <c r="F541">
        <v>8</v>
      </c>
      <c r="G541" t="str" cm="1">
        <f t="array" ref="G541">_xlfn.IFS(
F541 &lt;= 10, "Near",
F541 &lt;= 20, "Far",
TRUE, "Very Far")</f>
        <v>Near</v>
      </c>
      <c r="H541">
        <v>4</v>
      </c>
      <c r="I541" t="str">
        <f>_xlfn.XLOOKUP(H541,Lookup!C:C,Lookup!D:D)</f>
        <v>Master</v>
      </c>
      <c r="J541" t="s">
        <v>59</v>
      </c>
      <c r="K541">
        <v>1</v>
      </c>
      <c r="L541">
        <v>738</v>
      </c>
      <c r="M541">
        <v>4</v>
      </c>
      <c r="N541" t="str">
        <f>_xlfn.XLOOKUP(M541,Lookup!E:E,Lookup!F:F)</f>
        <v>Very High</v>
      </c>
      <c r="O541" t="s">
        <v>46</v>
      </c>
      <c r="P541">
        <v>54</v>
      </c>
      <c r="Q541">
        <v>3</v>
      </c>
      <c r="R541" t="str">
        <f>_xlfn.XLOOKUP(Q541,Lookup!G:G,Lookup!H:H)</f>
        <v>High</v>
      </c>
      <c r="S541">
        <v>1</v>
      </c>
      <c r="T541" s="7" t="str">
        <f>_xlfn.XLOOKUP(S541,Lookup!A:A,Lookup!B:B)</f>
        <v>Entry Level</v>
      </c>
      <c r="U541" t="s">
        <v>57</v>
      </c>
      <c r="V541">
        <v>2</v>
      </c>
      <c r="W541" t="str">
        <f>_xlfn.XLOOKUP(V541,Lookup!I:I,Lookup!J:J)</f>
        <v>Medium</v>
      </c>
      <c r="X541" t="s">
        <v>48</v>
      </c>
      <c r="Y541">
        <v>3875</v>
      </c>
      <c r="Z541" t="str" cm="1">
        <f t="array" ref="Z541">_xlfn.IFS(Y541&lt;3000,"Low",Y541&lt;7000,"Medium",TRUE,"High")</f>
        <v>Medium</v>
      </c>
      <c r="AA541">
        <v>9983</v>
      </c>
      <c r="AB541">
        <v>7</v>
      </c>
      <c r="AC541" t="s">
        <v>42</v>
      </c>
      <c r="AD541" t="s">
        <v>43</v>
      </c>
      <c r="AE541">
        <v>15</v>
      </c>
      <c r="AF541">
        <v>3</v>
      </c>
      <c r="AG541" t="str">
        <f>_xlfn.XLOOKUP(AF541,Lookup!K:K,Lookup!L:L)</f>
        <v>Meet Expect</v>
      </c>
      <c r="AH541">
        <v>4</v>
      </c>
      <c r="AI541" t="str">
        <f>LOOKUP(AH541,Lookup!M:M,Lookup!N:N)</f>
        <v>Very High</v>
      </c>
      <c r="AJ541">
        <v>80</v>
      </c>
      <c r="AK541">
        <v>1</v>
      </c>
      <c r="AL541" t="str">
        <f>_xlfn.XLOOKUP(AK541,Lookup!O:O,Lookup!P:P)</f>
        <v>Basic</v>
      </c>
      <c r="AM541">
        <v>4</v>
      </c>
      <c r="AN541" t="str" cm="1">
        <f t="array" ref="AN541">_xlfn.IFS(
AM541&lt;=5,"0-5",
AM541&lt;=10,"6-10",
AM541&lt;=20,"11-20",
TRUE,"20+")</f>
        <v>0-5</v>
      </c>
      <c r="AO541">
        <v>2</v>
      </c>
      <c r="AP541">
        <v>3</v>
      </c>
      <c r="AQ541" t="str">
        <f>_xlfn.XLOOKUP(AP541,Lookup!Q:Q,Lookup!R:R)</f>
        <v>Better</v>
      </c>
      <c r="AR541">
        <v>2</v>
      </c>
      <c r="AS541" t="str" cm="1">
        <f t="array" ref="AS541">_xlfn.IFS(
AR541 &lt;=1,"New Employee",
AR541 &lt;=3, "Early Career",
AR541 &lt;=7, "Experienced",
TRUE, "Veteran")</f>
        <v>Early Career</v>
      </c>
      <c r="AT541">
        <v>2</v>
      </c>
      <c r="AU541">
        <v>2</v>
      </c>
      <c r="AV541" t="str" cm="1">
        <f t="array" ref="AV541">_xlfn.IFS(
AU541=0,"Recently Promoted",
AU541&lt;=3, "Normal",
TRUE, "Long Time No Promotion")</f>
        <v>Normal</v>
      </c>
      <c r="AW541">
        <v>2</v>
      </c>
      <c r="AX541">
        <f>IF(COUNTIF(L541:$L$1471,L541)&gt;1,1,0)</f>
        <v>0</v>
      </c>
      <c r="BA541">
        <f t="shared" si="69"/>
        <v>0</v>
      </c>
      <c r="BC541">
        <f t="shared" si="70"/>
        <v>0</v>
      </c>
      <c r="BE541">
        <f t="shared" si="64"/>
        <v>0</v>
      </c>
      <c r="BG541">
        <f t="shared" si="65"/>
        <v>0</v>
      </c>
      <c r="BI541">
        <f t="shared" si="66"/>
        <v>0</v>
      </c>
      <c r="BR541" t="str" cm="1">
        <f t="array" ref="BR541">_xlfn.IFS(
A541&lt;=25,"18-25",
A541&lt;=35,"26-35",
A541&lt;=45,"36-45",
A541&lt;=59,"46-59",
TRUE,"60+")</f>
        <v>46-59</v>
      </c>
      <c r="BX541" t="b">
        <f t="shared" si="67"/>
        <v>1</v>
      </c>
      <c r="BY541" t="b">
        <f t="shared" si="68"/>
        <v>1</v>
      </c>
      <c r="BZ541" t="b">
        <f t="shared" si="71"/>
        <v>1</v>
      </c>
      <c r="CA541">
        <f>IF(tblemployee[[#This Row],[Attrition]]="Yes",1,0)</f>
        <v>0</v>
      </c>
      <c r="CB541">
        <f>IF(tblemployee[[#This Row],[OverTime]]="Yes",1,0)</f>
        <v>0</v>
      </c>
    </row>
    <row r="542" spans="1:80" hidden="1">
      <c r="A542">
        <v>28</v>
      </c>
      <c r="B542" t="s">
        <v>35</v>
      </c>
      <c r="C542" t="s">
        <v>36</v>
      </c>
      <c r="D542">
        <v>654</v>
      </c>
      <c r="E542" t="s">
        <v>45</v>
      </c>
      <c r="F542">
        <v>1</v>
      </c>
      <c r="G542" t="str" cm="1">
        <f t="array" ref="G542">_xlfn.IFS(
F542 &lt;= 10, "Near",
F542 &lt;= 20, "Far",
TRUE, "Very Far")</f>
        <v>Near</v>
      </c>
      <c r="H542">
        <v>2</v>
      </c>
      <c r="I542" t="str">
        <f>_xlfn.XLOOKUP(H542,Lookup!C:C,Lookup!D:D)</f>
        <v>College</v>
      </c>
      <c r="J542" t="s">
        <v>38</v>
      </c>
      <c r="K542">
        <v>1</v>
      </c>
      <c r="L542">
        <v>741</v>
      </c>
      <c r="M542">
        <v>1</v>
      </c>
      <c r="N542" t="str">
        <f>_xlfn.XLOOKUP(M542,Lookup!E:E,Lookup!F:F)</f>
        <v>Low</v>
      </c>
      <c r="O542" t="s">
        <v>39</v>
      </c>
      <c r="P542">
        <v>67</v>
      </c>
      <c r="Q542">
        <v>1</v>
      </c>
      <c r="R542" t="str">
        <f>_xlfn.XLOOKUP(Q542,Lookup!G:G,Lookup!H:H)</f>
        <v>Low</v>
      </c>
      <c r="S542">
        <v>1</v>
      </c>
      <c r="T542" s="7" t="str">
        <f>_xlfn.XLOOKUP(S542,Lookup!A:A,Lookup!B:B)</f>
        <v>Entry Level</v>
      </c>
      <c r="U542" t="s">
        <v>47</v>
      </c>
      <c r="V542">
        <v>2</v>
      </c>
      <c r="W542" t="str">
        <f>_xlfn.XLOOKUP(V542,Lookup!I:I,Lookup!J:J)</f>
        <v>Medium</v>
      </c>
      <c r="X542" t="s">
        <v>41</v>
      </c>
      <c r="Y542">
        <v>2216</v>
      </c>
      <c r="Z542" t="str" cm="1">
        <f t="array" ref="Z542">_xlfn.IFS(Y542&lt;3000,"Low",Y542&lt;7000,"Medium",TRUE,"High")</f>
        <v>Low</v>
      </c>
      <c r="AA542">
        <v>3872</v>
      </c>
      <c r="AB542">
        <v>7</v>
      </c>
      <c r="AC542" t="s">
        <v>42</v>
      </c>
      <c r="AD542" t="s">
        <v>35</v>
      </c>
      <c r="AE542">
        <v>13</v>
      </c>
      <c r="AF542">
        <v>3</v>
      </c>
      <c r="AG542" t="str">
        <f>_xlfn.XLOOKUP(AF542,Lookup!K:K,Lookup!L:L)</f>
        <v>Meet Expect</v>
      </c>
      <c r="AH542">
        <v>4</v>
      </c>
      <c r="AI542" t="str">
        <f>LOOKUP(AH542,Lookup!M:M,Lookup!N:N)</f>
        <v>Very High</v>
      </c>
      <c r="AJ542">
        <v>80</v>
      </c>
      <c r="AK542">
        <v>0</v>
      </c>
      <c r="AL542" t="str">
        <f>_xlfn.XLOOKUP(AK542,Lookup!O:O,Lookup!P:P)</f>
        <v>None</v>
      </c>
      <c r="AM542">
        <v>10</v>
      </c>
      <c r="AN542" t="str" cm="1">
        <f t="array" ref="AN542">_xlfn.IFS(
AM542&lt;=5,"0-5",
AM542&lt;=10,"6-10",
AM542&lt;=20,"11-20",
TRUE,"20+")</f>
        <v>6-10</v>
      </c>
      <c r="AO542">
        <v>4</v>
      </c>
      <c r="AP542">
        <v>3</v>
      </c>
      <c r="AQ542" t="str">
        <f>_xlfn.XLOOKUP(AP542,Lookup!Q:Q,Lookup!R:R)</f>
        <v>Better</v>
      </c>
      <c r="AR542">
        <v>7</v>
      </c>
      <c r="AS542" t="str" cm="1">
        <f t="array" ref="AS542">_xlfn.IFS(
AR542 &lt;=1,"New Employee",
AR542 &lt;=3, "Early Career",
AR542 &lt;=7, "Experienced",
TRUE, "Veteran")</f>
        <v>Experienced</v>
      </c>
      <c r="AT542">
        <v>7</v>
      </c>
      <c r="AU542">
        <v>3</v>
      </c>
      <c r="AV542" t="str" cm="1">
        <f t="array" ref="AV542">_xlfn.IFS(
AU542=0,"Recently Promoted",
AU542&lt;=3, "Normal",
TRUE, "Long Time No Promotion")</f>
        <v>Normal</v>
      </c>
      <c r="AW542">
        <v>7</v>
      </c>
      <c r="AX542">
        <f>IF(COUNTIF(L542:$L$1471,L542)&gt;1,1,0)</f>
        <v>0</v>
      </c>
      <c r="BA542">
        <f t="shared" si="69"/>
        <v>0</v>
      </c>
      <c r="BC542">
        <f t="shared" si="70"/>
        <v>0</v>
      </c>
      <c r="BE542">
        <f t="shared" si="64"/>
        <v>0</v>
      </c>
      <c r="BG542">
        <f t="shared" si="65"/>
        <v>0</v>
      </c>
      <c r="BI542">
        <f t="shared" si="66"/>
        <v>0</v>
      </c>
      <c r="BR542" t="str" cm="1">
        <f t="array" ref="BR542">_xlfn.IFS(
A542&lt;=25,"18-25",
A542&lt;=35,"26-35",
A542&lt;=45,"36-45",
A542&lt;=59,"46-59",
TRUE,"60+")</f>
        <v>26-35</v>
      </c>
      <c r="BX542" t="b">
        <f t="shared" si="67"/>
        <v>1</v>
      </c>
      <c r="BY542" t="b">
        <f t="shared" si="68"/>
        <v>1</v>
      </c>
      <c r="BZ542" t="b">
        <f t="shared" si="71"/>
        <v>1</v>
      </c>
      <c r="CA542">
        <f>IF(tblemployee[[#This Row],[Attrition]]="Yes",1,0)</f>
        <v>1</v>
      </c>
      <c r="CB542">
        <f>IF(tblemployee[[#This Row],[OverTime]]="Yes",1,0)</f>
        <v>1</v>
      </c>
    </row>
    <row r="543" spans="1:80" hidden="1">
      <c r="A543">
        <v>36</v>
      </c>
      <c r="B543" t="s">
        <v>43</v>
      </c>
      <c r="C543" t="s">
        <v>55</v>
      </c>
      <c r="D543">
        <v>427</v>
      </c>
      <c r="E543" t="s">
        <v>45</v>
      </c>
      <c r="F543">
        <v>8</v>
      </c>
      <c r="G543" t="str" cm="1">
        <f t="array" ref="G543">_xlfn.IFS(
F543 &lt;= 10, "Near",
F543 &lt;= 20, "Far",
TRUE, "Very Far")</f>
        <v>Near</v>
      </c>
      <c r="H543">
        <v>3</v>
      </c>
      <c r="I543" t="str">
        <f>_xlfn.XLOOKUP(H543,Lookup!C:C,Lookup!D:D)</f>
        <v>Bachelor</v>
      </c>
      <c r="J543" t="s">
        <v>38</v>
      </c>
      <c r="K543">
        <v>1</v>
      </c>
      <c r="L543">
        <v>742</v>
      </c>
      <c r="M543">
        <v>1</v>
      </c>
      <c r="N543" t="str">
        <f>_xlfn.XLOOKUP(M543,Lookup!E:E,Lookup!F:F)</f>
        <v>Low</v>
      </c>
      <c r="O543" t="s">
        <v>39</v>
      </c>
      <c r="P543">
        <v>63</v>
      </c>
      <c r="Q543">
        <v>4</v>
      </c>
      <c r="R543" t="str">
        <f>_xlfn.XLOOKUP(Q543,Lookup!G:G,Lookup!H:H)</f>
        <v>Very High</v>
      </c>
      <c r="S543">
        <v>3</v>
      </c>
      <c r="T543" s="7" t="str">
        <f>_xlfn.XLOOKUP(S543,Lookup!A:A,Lookup!B:B)</f>
        <v>Senior</v>
      </c>
      <c r="U543" t="s">
        <v>58</v>
      </c>
      <c r="V543">
        <v>1</v>
      </c>
      <c r="W543" t="str">
        <f>_xlfn.XLOOKUP(V543,Lookup!I:I,Lookup!J:J)</f>
        <v>Low</v>
      </c>
      <c r="X543" t="s">
        <v>48</v>
      </c>
      <c r="Y543">
        <v>11713</v>
      </c>
      <c r="Z543" t="str" cm="1">
        <f t="array" ref="Z543">_xlfn.IFS(Y543&lt;3000,"Low",Y543&lt;7000,"Medium",TRUE,"High")</f>
        <v>High</v>
      </c>
      <c r="AA543">
        <v>20335</v>
      </c>
      <c r="AB543">
        <v>9</v>
      </c>
      <c r="AC543" t="s">
        <v>42</v>
      </c>
      <c r="AD543" t="s">
        <v>43</v>
      </c>
      <c r="AE543">
        <v>14</v>
      </c>
      <c r="AF543">
        <v>3</v>
      </c>
      <c r="AG543" t="str">
        <f>_xlfn.XLOOKUP(AF543,Lookup!K:K,Lookup!L:L)</f>
        <v>Meet Expect</v>
      </c>
      <c r="AH543">
        <v>1</v>
      </c>
      <c r="AI543" t="str">
        <f>LOOKUP(AH543,Lookup!M:M,Lookup!N:N)</f>
        <v>Low</v>
      </c>
      <c r="AJ543">
        <v>80</v>
      </c>
      <c r="AK543">
        <v>1</v>
      </c>
      <c r="AL543" t="str">
        <f>_xlfn.XLOOKUP(AK543,Lookup!O:O,Lookup!P:P)</f>
        <v>Basic</v>
      </c>
      <c r="AM543">
        <v>10</v>
      </c>
      <c r="AN543" t="str" cm="1">
        <f t="array" ref="AN543">_xlfn.IFS(
AM543&lt;=5,"0-5",
AM543&lt;=10,"6-10",
AM543&lt;=20,"11-20",
TRUE,"20+")</f>
        <v>6-10</v>
      </c>
      <c r="AO543">
        <v>2</v>
      </c>
      <c r="AP543">
        <v>3</v>
      </c>
      <c r="AQ543" t="str">
        <f>_xlfn.XLOOKUP(AP543,Lookup!Q:Q,Lookup!R:R)</f>
        <v>Better</v>
      </c>
      <c r="AR543">
        <v>8</v>
      </c>
      <c r="AS543" t="str" cm="1">
        <f t="array" ref="AS543">_xlfn.IFS(
AR543 &lt;=1,"New Employee",
AR543 &lt;=3, "Early Career",
AR543 &lt;=7, "Experienced",
TRUE, "Veteran")</f>
        <v>Veteran</v>
      </c>
      <c r="AT543">
        <v>7</v>
      </c>
      <c r="AU543">
        <v>0</v>
      </c>
      <c r="AV543" t="str" cm="1">
        <f t="array" ref="AV543">_xlfn.IFS(
AU543=0,"Recently Promoted",
AU543&lt;=3, "Normal",
TRUE, "Long Time No Promotion")</f>
        <v>Recently Promoted</v>
      </c>
      <c r="AW543">
        <v>5</v>
      </c>
      <c r="AX543">
        <f>IF(COUNTIF(L543:$L$1471,L543)&gt;1,1,0)</f>
        <v>0</v>
      </c>
      <c r="BA543">
        <f t="shared" si="69"/>
        <v>0</v>
      </c>
      <c r="BC543">
        <f t="shared" si="70"/>
        <v>0</v>
      </c>
      <c r="BE543">
        <f t="shared" si="64"/>
        <v>0</v>
      </c>
      <c r="BG543">
        <f t="shared" si="65"/>
        <v>0</v>
      </c>
      <c r="BI543">
        <f t="shared" si="66"/>
        <v>0</v>
      </c>
      <c r="BR543" t="str" cm="1">
        <f t="array" ref="BR543">_xlfn.IFS(
A543&lt;=25,"18-25",
A543&lt;=35,"26-35",
A543&lt;=45,"36-45",
A543&lt;=59,"46-59",
TRUE,"60+")</f>
        <v>36-45</v>
      </c>
      <c r="BX543" t="b">
        <f t="shared" si="67"/>
        <v>1</v>
      </c>
      <c r="BY543" t="b">
        <f t="shared" si="68"/>
        <v>1</v>
      </c>
      <c r="BZ543" t="b">
        <f t="shared" si="71"/>
        <v>1</v>
      </c>
      <c r="CA543">
        <f>IF(tblemployee[[#This Row],[Attrition]]="Yes",1,0)</f>
        <v>0</v>
      </c>
      <c r="CB543">
        <f>IF(tblemployee[[#This Row],[OverTime]]="Yes",1,0)</f>
        <v>0</v>
      </c>
    </row>
    <row r="544" spans="1:80" hidden="1">
      <c r="A544">
        <v>38</v>
      </c>
      <c r="B544" t="s">
        <v>43</v>
      </c>
      <c r="C544" t="s">
        <v>36</v>
      </c>
      <c r="D544">
        <v>168</v>
      </c>
      <c r="E544" t="s">
        <v>45</v>
      </c>
      <c r="F544">
        <v>1</v>
      </c>
      <c r="G544" t="str" cm="1">
        <f t="array" ref="G544">_xlfn.IFS(
F544 &lt;= 10, "Near",
F544 &lt;= 20, "Far",
TRUE, "Very Far")</f>
        <v>Near</v>
      </c>
      <c r="H544">
        <v>3</v>
      </c>
      <c r="I544" t="str">
        <f>_xlfn.XLOOKUP(H544,Lookup!C:C,Lookup!D:D)</f>
        <v>Bachelor</v>
      </c>
      <c r="J544" t="s">
        <v>38</v>
      </c>
      <c r="K544">
        <v>1</v>
      </c>
      <c r="L544">
        <v>743</v>
      </c>
      <c r="M544">
        <v>3</v>
      </c>
      <c r="N544" t="str">
        <f>_xlfn.XLOOKUP(M544,Lookup!E:E,Lookup!F:F)</f>
        <v>High</v>
      </c>
      <c r="O544" t="s">
        <v>39</v>
      </c>
      <c r="P544">
        <v>81</v>
      </c>
      <c r="Q544">
        <v>3</v>
      </c>
      <c r="R544" t="str">
        <f>_xlfn.XLOOKUP(Q544,Lookup!G:G,Lookup!H:H)</f>
        <v>High</v>
      </c>
      <c r="S544">
        <v>3</v>
      </c>
      <c r="T544" s="7" t="str">
        <f>_xlfn.XLOOKUP(S544,Lookup!A:A,Lookup!B:B)</f>
        <v>Senior</v>
      </c>
      <c r="U544" t="s">
        <v>53</v>
      </c>
      <c r="V544">
        <v>3</v>
      </c>
      <c r="W544" t="str">
        <f>_xlfn.XLOOKUP(V544,Lookup!I:I,Lookup!J:J)</f>
        <v>High</v>
      </c>
      <c r="X544" t="s">
        <v>41</v>
      </c>
      <c r="Y544">
        <v>7861</v>
      </c>
      <c r="Z544" t="str" cm="1">
        <f t="array" ref="Z544">_xlfn.IFS(Y544&lt;3000,"Low",Y544&lt;7000,"Medium",TRUE,"High")</f>
        <v>High</v>
      </c>
      <c r="AA544">
        <v>15397</v>
      </c>
      <c r="AB544">
        <v>4</v>
      </c>
      <c r="AC544" t="s">
        <v>42</v>
      </c>
      <c r="AD544" t="s">
        <v>35</v>
      </c>
      <c r="AE544">
        <v>14</v>
      </c>
      <c r="AF544">
        <v>3</v>
      </c>
      <c r="AG544" t="str">
        <f>_xlfn.XLOOKUP(AF544,Lookup!K:K,Lookup!L:L)</f>
        <v>Meet Expect</v>
      </c>
      <c r="AH544">
        <v>4</v>
      </c>
      <c r="AI544" t="str">
        <f>LOOKUP(AH544,Lookup!M:M,Lookup!N:N)</f>
        <v>Very High</v>
      </c>
      <c r="AJ544">
        <v>80</v>
      </c>
      <c r="AK544">
        <v>0</v>
      </c>
      <c r="AL544" t="str">
        <f>_xlfn.XLOOKUP(AK544,Lookup!O:O,Lookup!P:P)</f>
        <v>None</v>
      </c>
      <c r="AM544">
        <v>10</v>
      </c>
      <c r="AN544" t="str" cm="1">
        <f t="array" ref="AN544">_xlfn.IFS(
AM544&lt;=5,"0-5",
AM544&lt;=10,"6-10",
AM544&lt;=20,"11-20",
TRUE,"20+")</f>
        <v>6-10</v>
      </c>
      <c r="AO544">
        <v>4</v>
      </c>
      <c r="AP544">
        <v>4</v>
      </c>
      <c r="AQ544" t="str">
        <f>_xlfn.XLOOKUP(AP544,Lookup!Q:Q,Lookup!R:R)</f>
        <v>Best</v>
      </c>
      <c r="AR544">
        <v>1</v>
      </c>
      <c r="AS544" t="str" cm="1">
        <f t="array" ref="AS544">_xlfn.IFS(
AR544 &lt;=1,"New Employee",
AR544 &lt;=3, "Early Career",
AR544 &lt;=7, "Experienced",
TRUE, "Veteran")</f>
        <v>New Employee</v>
      </c>
      <c r="AT544">
        <v>0</v>
      </c>
      <c r="AU544">
        <v>0</v>
      </c>
      <c r="AV544" t="str" cm="1">
        <f t="array" ref="AV544">_xlfn.IFS(
AU544=0,"Recently Promoted",
AU544&lt;=3, "Normal",
TRUE, "Long Time No Promotion")</f>
        <v>Recently Promoted</v>
      </c>
      <c r="AW544">
        <v>0</v>
      </c>
      <c r="AX544">
        <f>IF(COUNTIF(L544:$L$1471,L544)&gt;1,1,0)</f>
        <v>0</v>
      </c>
      <c r="BA544">
        <f t="shared" si="69"/>
        <v>0</v>
      </c>
      <c r="BC544">
        <f t="shared" si="70"/>
        <v>0</v>
      </c>
      <c r="BE544">
        <f t="shared" si="64"/>
        <v>0</v>
      </c>
      <c r="BG544">
        <f t="shared" si="65"/>
        <v>0</v>
      </c>
      <c r="BI544">
        <f t="shared" si="66"/>
        <v>0</v>
      </c>
      <c r="BR544" t="str" cm="1">
        <f t="array" ref="BR544">_xlfn.IFS(
A544&lt;=25,"18-25",
A544&lt;=35,"26-35",
A544&lt;=45,"36-45",
A544&lt;=59,"46-59",
TRUE,"60+")</f>
        <v>36-45</v>
      </c>
      <c r="BX544" t="b">
        <f t="shared" si="67"/>
        <v>1</v>
      </c>
      <c r="BY544" t="b">
        <f t="shared" si="68"/>
        <v>1</v>
      </c>
      <c r="BZ544" t="b">
        <f t="shared" si="71"/>
        <v>1</v>
      </c>
      <c r="CA544">
        <f>IF(tblemployee[[#This Row],[Attrition]]="Yes",1,0)</f>
        <v>0</v>
      </c>
      <c r="CB544">
        <f>IF(tblemployee[[#This Row],[OverTime]]="Yes",1,0)</f>
        <v>1</v>
      </c>
    </row>
    <row r="545" spans="1:80" hidden="1">
      <c r="A545">
        <v>44</v>
      </c>
      <c r="B545" t="s">
        <v>43</v>
      </c>
      <c r="C545" t="s">
        <v>55</v>
      </c>
      <c r="D545">
        <v>381</v>
      </c>
      <c r="E545" t="s">
        <v>45</v>
      </c>
      <c r="F545">
        <v>24</v>
      </c>
      <c r="G545" t="str" cm="1">
        <f t="array" ref="G545">_xlfn.IFS(
F545 &lt;= 10, "Near",
F545 &lt;= 20, "Far",
TRUE, "Very Far")</f>
        <v>Very Far</v>
      </c>
      <c r="H545">
        <v>3</v>
      </c>
      <c r="I545" t="str">
        <f>_xlfn.XLOOKUP(H545,Lookup!C:C,Lookup!D:D)</f>
        <v>Bachelor</v>
      </c>
      <c r="J545" t="s">
        <v>51</v>
      </c>
      <c r="K545">
        <v>1</v>
      </c>
      <c r="L545">
        <v>744</v>
      </c>
      <c r="M545">
        <v>1</v>
      </c>
      <c r="N545" t="str">
        <f>_xlfn.XLOOKUP(M545,Lookup!E:E,Lookup!F:F)</f>
        <v>Low</v>
      </c>
      <c r="O545" t="s">
        <v>46</v>
      </c>
      <c r="P545">
        <v>49</v>
      </c>
      <c r="Q545">
        <v>1</v>
      </c>
      <c r="R545" t="str">
        <f>_xlfn.XLOOKUP(Q545,Lookup!G:G,Lookup!H:H)</f>
        <v>Low</v>
      </c>
      <c r="S545">
        <v>1</v>
      </c>
      <c r="T545" s="7" t="str">
        <f>_xlfn.XLOOKUP(S545,Lookup!A:A,Lookup!B:B)</f>
        <v>Entry Level</v>
      </c>
      <c r="U545" t="s">
        <v>50</v>
      </c>
      <c r="V545">
        <v>3</v>
      </c>
      <c r="W545" t="str">
        <f>_xlfn.XLOOKUP(V545,Lookup!I:I,Lookup!J:J)</f>
        <v>High</v>
      </c>
      <c r="X545" t="s">
        <v>41</v>
      </c>
      <c r="Y545">
        <v>3708</v>
      </c>
      <c r="Z545" t="str" cm="1">
        <f t="array" ref="Z545">_xlfn.IFS(Y545&lt;3000,"Low",Y545&lt;7000,"Medium",TRUE,"High")</f>
        <v>Medium</v>
      </c>
      <c r="AA545">
        <v>2104</v>
      </c>
      <c r="AB545">
        <v>2</v>
      </c>
      <c r="AC545" t="s">
        <v>42</v>
      </c>
      <c r="AD545" t="s">
        <v>43</v>
      </c>
      <c r="AE545">
        <v>14</v>
      </c>
      <c r="AF545">
        <v>3</v>
      </c>
      <c r="AG545" t="str">
        <f>_xlfn.XLOOKUP(AF545,Lookup!K:K,Lookup!L:L)</f>
        <v>Meet Expect</v>
      </c>
      <c r="AH545">
        <v>3</v>
      </c>
      <c r="AI545" t="str">
        <f>LOOKUP(AH545,Lookup!M:M,Lookup!N:N)</f>
        <v>High</v>
      </c>
      <c r="AJ545">
        <v>80</v>
      </c>
      <c r="AK545">
        <v>0</v>
      </c>
      <c r="AL545" t="str">
        <f>_xlfn.XLOOKUP(AK545,Lookup!O:O,Lookup!P:P)</f>
        <v>None</v>
      </c>
      <c r="AM545">
        <v>9</v>
      </c>
      <c r="AN545" t="str" cm="1">
        <f t="array" ref="AN545">_xlfn.IFS(
AM545&lt;=5,"0-5",
AM545&lt;=10,"6-10",
AM545&lt;=20,"11-20",
TRUE,"20+")</f>
        <v>6-10</v>
      </c>
      <c r="AO545">
        <v>5</v>
      </c>
      <c r="AP545">
        <v>3</v>
      </c>
      <c r="AQ545" t="str">
        <f>_xlfn.XLOOKUP(AP545,Lookup!Q:Q,Lookup!R:R)</f>
        <v>Better</v>
      </c>
      <c r="AR545">
        <v>5</v>
      </c>
      <c r="AS545" t="str" cm="1">
        <f t="array" ref="AS545">_xlfn.IFS(
AR545 &lt;=1,"New Employee",
AR545 &lt;=3, "Early Career",
AR545 &lt;=7, "Experienced",
TRUE, "Veteran")</f>
        <v>Experienced</v>
      </c>
      <c r="AT545">
        <v>2</v>
      </c>
      <c r="AU545">
        <v>1</v>
      </c>
      <c r="AV545" t="str" cm="1">
        <f t="array" ref="AV545">_xlfn.IFS(
AU545=0,"Recently Promoted",
AU545&lt;=3, "Normal",
TRUE, "Long Time No Promotion")</f>
        <v>Normal</v>
      </c>
      <c r="AW545">
        <v>4</v>
      </c>
      <c r="AX545">
        <f>IF(COUNTIF(L545:$L$1471,L545)&gt;1,1,0)</f>
        <v>0</v>
      </c>
      <c r="BA545">
        <f t="shared" si="69"/>
        <v>0</v>
      </c>
      <c r="BC545">
        <f t="shared" si="70"/>
        <v>0</v>
      </c>
      <c r="BE545">
        <f t="shared" si="64"/>
        <v>0</v>
      </c>
      <c r="BG545">
        <f t="shared" si="65"/>
        <v>0</v>
      </c>
      <c r="BI545">
        <f t="shared" si="66"/>
        <v>0</v>
      </c>
      <c r="BR545" t="str" cm="1">
        <f t="array" ref="BR545">_xlfn.IFS(
A545&lt;=25,"18-25",
A545&lt;=35,"26-35",
A545&lt;=45,"36-45",
A545&lt;=59,"46-59",
TRUE,"60+")</f>
        <v>36-45</v>
      </c>
      <c r="BX545" t="b">
        <f t="shared" si="67"/>
        <v>1</v>
      </c>
      <c r="BY545" t="b">
        <f t="shared" si="68"/>
        <v>1</v>
      </c>
      <c r="BZ545" t="b">
        <f t="shared" si="71"/>
        <v>1</v>
      </c>
      <c r="CA545">
        <f>IF(tblemployee[[#This Row],[Attrition]]="Yes",1,0)</f>
        <v>0</v>
      </c>
      <c r="CB545">
        <f>IF(tblemployee[[#This Row],[OverTime]]="Yes",1,0)</f>
        <v>0</v>
      </c>
    </row>
    <row r="546" spans="1:80" hidden="1">
      <c r="A546">
        <v>47</v>
      </c>
      <c r="B546" t="s">
        <v>43</v>
      </c>
      <c r="C546" t="s">
        <v>44</v>
      </c>
      <c r="D546">
        <v>217</v>
      </c>
      <c r="E546" t="s">
        <v>37</v>
      </c>
      <c r="F546">
        <v>3</v>
      </c>
      <c r="G546" t="str" cm="1">
        <f t="array" ref="G546">_xlfn.IFS(
F546 &lt;= 10, "Near",
F546 &lt;= 20, "Far",
TRUE, "Very Far")</f>
        <v>Near</v>
      </c>
      <c r="H546">
        <v>3</v>
      </c>
      <c r="I546" t="str">
        <f>_xlfn.XLOOKUP(H546,Lookup!C:C,Lookup!D:D)</f>
        <v>Bachelor</v>
      </c>
      <c r="J546" t="s">
        <v>51</v>
      </c>
      <c r="K546">
        <v>1</v>
      </c>
      <c r="L546">
        <v>746</v>
      </c>
      <c r="M546">
        <v>4</v>
      </c>
      <c r="N546" t="str">
        <f>_xlfn.XLOOKUP(M546,Lookup!E:E,Lookup!F:F)</f>
        <v>Very High</v>
      </c>
      <c r="O546" t="s">
        <v>39</v>
      </c>
      <c r="P546">
        <v>49</v>
      </c>
      <c r="Q546">
        <v>3</v>
      </c>
      <c r="R546" t="str">
        <f>_xlfn.XLOOKUP(Q546,Lookup!G:G,Lookup!H:H)</f>
        <v>High</v>
      </c>
      <c r="S546">
        <v>4</v>
      </c>
      <c r="T546" s="7" t="str">
        <f>_xlfn.XLOOKUP(S546,Lookup!A:A,Lookup!B:B)</f>
        <v>Manager</v>
      </c>
      <c r="U546" t="s">
        <v>40</v>
      </c>
      <c r="V546">
        <v>3</v>
      </c>
      <c r="W546" t="str">
        <f>_xlfn.XLOOKUP(V546,Lookup!I:I,Lookup!J:J)</f>
        <v>High</v>
      </c>
      <c r="X546" t="s">
        <v>52</v>
      </c>
      <c r="Y546">
        <v>13770</v>
      </c>
      <c r="Z546" t="str" cm="1">
        <f t="array" ref="Z546">_xlfn.IFS(Y546&lt;3000,"Low",Y546&lt;7000,"Medium",TRUE,"High")</f>
        <v>High</v>
      </c>
      <c r="AA546">
        <v>10225</v>
      </c>
      <c r="AB546">
        <v>9</v>
      </c>
      <c r="AC546" t="s">
        <v>42</v>
      </c>
      <c r="AD546" t="s">
        <v>35</v>
      </c>
      <c r="AE546">
        <v>12</v>
      </c>
      <c r="AF546">
        <v>3</v>
      </c>
      <c r="AG546" t="str">
        <f>_xlfn.XLOOKUP(AF546,Lookup!K:K,Lookup!L:L)</f>
        <v>Meet Expect</v>
      </c>
      <c r="AH546">
        <v>4</v>
      </c>
      <c r="AI546" t="str">
        <f>LOOKUP(AH546,Lookup!M:M,Lookup!N:N)</f>
        <v>Very High</v>
      </c>
      <c r="AJ546">
        <v>80</v>
      </c>
      <c r="AK546">
        <v>2</v>
      </c>
      <c r="AL546" t="str">
        <f>_xlfn.XLOOKUP(AK546,Lookup!O:O,Lookup!P:P)</f>
        <v>Medium</v>
      </c>
      <c r="AM546">
        <v>28</v>
      </c>
      <c r="AN546" t="str" cm="1">
        <f t="array" ref="AN546">_xlfn.IFS(
AM546&lt;=5,"0-5",
AM546&lt;=10,"6-10",
AM546&lt;=20,"11-20",
TRUE,"20+")</f>
        <v>20+</v>
      </c>
      <c r="AO546">
        <v>2</v>
      </c>
      <c r="AP546">
        <v>2</v>
      </c>
      <c r="AQ546" t="str">
        <f>_xlfn.XLOOKUP(AP546,Lookup!Q:Q,Lookup!R:R)</f>
        <v>Good</v>
      </c>
      <c r="AR546">
        <v>22</v>
      </c>
      <c r="AS546" t="str" cm="1">
        <f t="array" ref="AS546">_xlfn.IFS(
AR546 &lt;=1,"New Employee",
AR546 &lt;=3, "Early Career",
AR546 &lt;=7, "Experienced",
TRUE, "Veteran")</f>
        <v>Veteran</v>
      </c>
      <c r="AT546">
        <v>2</v>
      </c>
      <c r="AU546">
        <v>11</v>
      </c>
      <c r="AV546" t="str" cm="1">
        <f t="array" ref="AV546">_xlfn.IFS(
AU546=0,"Recently Promoted",
AU546&lt;=3, "Normal",
TRUE, "Long Time No Promotion")</f>
        <v>Long Time No Promotion</v>
      </c>
      <c r="AW546">
        <v>13</v>
      </c>
      <c r="AX546">
        <f>IF(COUNTIF(L546:$L$1471,L546)&gt;1,1,0)</f>
        <v>0</v>
      </c>
      <c r="BA546">
        <f t="shared" si="69"/>
        <v>0</v>
      </c>
      <c r="BC546">
        <f t="shared" si="70"/>
        <v>0</v>
      </c>
      <c r="BE546">
        <f t="shared" si="64"/>
        <v>0</v>
      </c>
      <c r="BG546">
        <f t="shared" si="65"/>
        <v>0</v>
      </c>
      <c r="BI546">
        <f t="shared" si="66"/>
        <v>0</v>
      </c>
      <c r="BR546" t="str" cm="1">
        <f t="array" ref="BR546">_xlfn.IFS(
A546&lt;=25,"18-25",
A546&lt;=35,"26-35",
A546&lt;=45,"36-45",
A546&lt;=59,"46-59",
TRUE,"60+")</f>
        <v>46-59</v>
      </c>
      <c r="BX546" t="b">
        <f t="shared" si="67"/>
        <v>1</v>
      </c>
      <c r="BY546" t="b">
        <f t="shared" si="68"/>
        <v>1</v>
      </c>
      <c r="BZ546" t="b">
        <f t="shared" si="71"/>
        <v>1</v>
      </c>
      <c r="CA546">
        <f>IF(tblemployee[[#This Row],[Attrition]]="Yes",1,0)</f>
        <v>0</v>
      </c>
      <c r="CB546">
        <f>IF(tblemployee[[#This Row],[OverTime]]="Yes",1,0)</f>
        <v>1</v>
      </c>
    </row>
    <row r="547" spans="1:80" hidden="1">
      <c r="A547">
        <v>30</v>
      </c>
      <c r="B547" t="s">
        <v>43</v>
      </c>
      <c r="C547" t="s">
        <v>36</v>
      </c>
      <c r="D547">
        <v>501</v>
      </c>
      <c r="E547" t="s">
        <v>37</v>
      </c>
      <c r="F547">
        <v>27</v>
      </c>
      <c r="G547" t="str" cm="1">
        <f t="array" ref="G547">_xlfn.IFS(
F547 &lt;= 10, "Near",
F547 &lt;= 20, "Far",
TRUE, "Very Far")</f>
        <v>Very Far</v>
      </c>
      <c r="H547">
        <v>5</v>
      </c>
      <c r="I547" t="str">
        <f>_xlfn.XLOOKUP(H547,Lookup!C:C,Lookup!D:D)</f>
        <v>Doctor</v>
      </c>
      <c r="J547" t="s">
        <v>59</v>
      </c>
      <c r="K547">
        <v>1</v>
      </c>
      <c r="L547">
        <v>747</v>
      </c>
      <c r="M547">
        <v>3</v>
      </c>
      <c r="N547" t="str">
        <f>_xlfn.XLOOKUP(M547,Lookup!E:E,Lookup!F:F)</f>
        <v>High</v>
      </c>
      <c r="O547" t="s">
        <v>46</v>
      </c>
      <c r="P547">
        <v>99</v>
      </c>
      <c r="Q547">
        <v>3</v>
      </c>
      <c r="R547" t="str">
        <f>_xlfn.XLOOKUP(Q547,Lookup!G:G,Lookup!H:H)</f>
        <v>High</v>
      </c>
      <c r="S547">
        <v>2</v>
      </c>
      <c r="T547" s="7" t="str">
        <f>_xlfn.XLOOKUP(S547,Lookup!A:A,Lookup!B:B)</f>
        <v>Junior</v>
      </c>
      <c r="U547" t="s">
        <v>40</v>
      </c>
      <c r="V547">
        <v>4</v>
      </c>
      <c r="W547" t="str">
        <f>_xlfn.XLOOKUP(V547,Lookup!I:I,Lookup!J:J)</f>
        <v>Very High</v>
      </c>
      <c r="X547" t="s">
        <v>52</v>
      </c>
      <c r="Y547">
        <v>5304</v>
      </c>
      <c r="Z547" t="str" cm="1">
        <f t="array" ref="Z547">_xlfn.IFS(Y547&lt;3000,"Low",Y547&lt;7000,"Medium",TRUE,"High")</f>
        <v>Medium</v>
      </c>
      <c r="AA547">
        <v>25275</v>
      </c>
      <c r="AB547">
        <v>7</v>
      </c>
      <c r="AC547" t="s">
        <v>42</v>
      </c>
      <c r="AD547" t="s">
        <v>43</v>
      </c>
      <c r="AE547">
        <v>23</v>
      </c>
      <c r="AF547">
        <v>4</v>
      </c>
      <c r="AG547" t="str">
        <f>_xlfn.XLOOKUP(AF547,Lookup!K:K,Lookup!L:L)</f>
        <v>Exceed Expect</v>
      </c>
      <c r="AH547">
        <v>4</v>
      </c>
      <c r="AI547" t="str">
        <f>LOOKUP(AH547,Lookup!M:M,Lookup!N:N)</f>
        <v>Very High</v>
      </c>
      <c r="AJ547">
        <v>80</v>
      </c>
      <c r="AK547">
        <v>1</v>
      </c>
      <c r="AL547" t="str">
        <f>_xlfn.XLOOKUP(AK547,Lookup!O:O,Lookup!P:P)</f>
        <v>Basic</v>
      </c>
      <c r="AM547">
        <v>10</v>
      </c>
      <c r="AN547" t="str" cm="1">
        <f t="array" ref="AN547">_xlfn.IFS(
AM547&lt;=5,"0-5",
AM547&lt;=10,"6-10",
AM547&lt;=20,"11-20",
TRUE,"20+")</f>
        <v>6-10</v>
      </c>
      <c r="AO547">
        <v>2</v>
      </c>
      <c r="AP547">
        <v>2</v>
      </c>
      <c r="AQ547" t="str">
        <f>_xlfn.XLOOKUP(AP547,Lookup!Q:Q,Lookup!R:R)</f>
        <v>Good</v>
      </c>
      <c r="AR547">
        <v>8</v>
      </c>
      <c r="AS547" t="str" cm="1">
        <f t="array" ref="AS547">_xlfn.IFS(
AR547 &lt;=1,"New Employee",
AR547 &lt;=3, "Early Career",
AR547 &lt;=7, "Experienced",
TRUE, "Veteran")</f>
        <v>Veteran</v>
      </c>
      <c r="AT547">
        <v>7</v>
      </c>
      <c r="AU547">
        <v>7</v>
      </c>
      <c r="AV547" t="str" cm="1">
        <f t="array" ref="AV547">_xlfn.IFS(
AU547=0,"Recently Promoted",
AU547&lt;=3, "Normal",
TRUE, "Long Time No Promotion")</f>
        <v>Long Time No Promotion</v>
      </c>
      <c r="AW547">
        <v>7</v>
      </c>
      <c r="AX547">
        <f>IF(COUNTIF(L547:$L$1471,L547)&gt;1,1,0)</f>
        <v>0</v>
      </c>
      <c r="BA547">
        <f t="shared" si="69"/>
        <v>0</v>
      </c>
      <c r="BC547">
        <f t="shared" si="70"/>
        <v>0</v>
      </c>
      <c r="BE547">
        <f t="shared" si="64"/>
        <v>0</v>
      </c>
      <c r="BG547">
        <f t="shared" si="65"/>
        <v>0</v>
      </c>
      <c r="BI547">
        <f t="shared" si="66"/>
        <v>0</v>
      </c>
      <c r="BR547" t="str" cm="1">
        <f t="array" ref="BR547">_xlfn.IFS(
A547&lt;=25,"18-25",
A547&lt;=35,"26-35",
A547&lt;=45,"36-45",
A547&lt;=59,"46-59",
TRUE,"60+")</f>
        <v>26-35</v>
      </c>
      <c r="BX547" t="b">
        <f t="shared" si="67"/>
        <v>1</v>
      </c>
      <c r="BY547" t="b">
        <f t="shared" si="68"/>
        <v>1</v>
      </c>
      <c r="BZ547" t="b">
        <f t="shared" si="71"/>
        <v>1</v>
      </c>
      <c r="CA547">
        <f>IF(tblemployee[[#This Row],[Attrition]]="Yes",1,0)</f>
        <v>0</v>
      </c>
      <c r="CB547">
        <f>IF(tblemployee[[#This Row],[OverTime]]="Yes",1,0)</f>
        <v>0</v>
      </c>
    </row>
    <row r="548" spans="1:80" hidden="1">
      <c r="A548">
        <v>29</v>
      </c>
      <c r="B548" t="s">
        <v>43</v>
      </c>
      <c r="C548" t="s">
        <v>36</v>
      </c>
      <c r="D548">
        <v>1396</v>
      </c>
      <c r="E548" t="s">
        <v>37</v>
      </c>
      <c r="F548">
        <v>10</v>
      </c>
      <c r="G548" t="str" cm="1">
        <f t="array" ref="G548">_xlfn.IFS(
F548 &lt;= 10, "Near",
F548 &lt;= 20, "Far",
TRUE, "Very Far")</f>
        <v>Near</v>
      </c>
      <c r="H548">
        <v>3</v>
      </c>
      <c r="I548" t="str">
        <f>_xlfn.XLOOKUP(H548,Lookup!C:C,Lookup!D:D)</f>
        <v>Bachelor</v>
      </c>
      <c r="J548" t="s">
        <v>38</v>
      </c>
      <c r="K548">
        <v>1</v>
      </c>
      <c r="L548">
        <v>749</v>
      </c>
      <c r="M548">
        <v>3</v>
      </c>
      <c r="N548" t="str">
        <f>_xlfn.XLOOKUP(M548,Lookup!E:E,Lookup!F:F)</f>
        <v>High</v>
      </c>
      <c r="O548" t="s">
        <v>46</v>
      </c>
      <c r="P548">
        <v>99</v>
      </c>
      <c r="Q548">
        <v>3</v>
      </c>
      <c r="R548" t="str">
        <f>_xlfn.XLOOKUP(Q548,Lookup!G:G,Lookup!H:H)</f>
        <v>High</v>
      </c>
      <c r="S548">
        <v>1</v>
      </c>
      <c r="T548" s="7" t="str">
        <f>_xlfn.XLOOKUP(S548,Lookup!A:A,Lookup!B:B)</f>
        <v>Entry Level</v>
      </c>
      <c r="U548" t="s">
        <v>57</v>
      </c>
      <c r="V548">
        <v>3</v>
      </c>
      <c r="W548" t="str">
        <f>_xlfn.XLOOKUP(V548,Lookup!I:I,Lookup!J:J)</f>
        <v>High</v>
      </c>
      <c r="X548" t="s">
        <v>41</v>
      </c>
      <c r="Y548">
        <v>2642</v>
      </c>
      <c r="Z548" t="str" cm="1">
        <f t="array" ref="Z548">_xlfn.IFS(Y548&lt;3000,"Low",Y548&lt;7000,"Medium",TRUE,"High")</f>
        <v>Low</v>
      </c>
      <c r="AA548">
        <v>2755</v>
      </c>
      <c r="AB548">
        <v>1</v>
      </c>
      <c r="AC548" t="s">
        <v>42</v>
      </c>
      <c r="AD548" t="s">
        <v>43</v>
      </c>
      <c r="AE548">
        <v>11</v>
      </c>
      <c r="AF548">
        <v>3</v>
      </c>
      <c r="AG548" t="str">
        <f>_xlfn.XLOOKUP(AF548,Lookup!K:K,Lookup!L:L)</f>
        <v>Meet Expect</v>
      </c>
      <c r="AH548">
        <v>3</v>
      </c>
      <c r="AI548" t="str">
        <f>LOOKUP(AH548,Lookup!M:M,Lookup!N:N)</f>
        <v>High</v>
      </c>
      <c r="AJ548">
        <v>80</v>
      </c>
      <c r="AK548">
        <v>0</v>
      </c>
      <c r="AL548" t="str">
        <f>_xlfn.XLOOKUP(AK548,Lookup!O:O,Lookup!P:P)</f>
        <v>None</v>
      </c>
      <c r="AM548">
        <v>1</v>
      </c>
      <c r="AN548" t="str" cm="1">
        <f t="array" ref="AN548">_xlfn.IFS(
AM548&lt;=5,"0-5",
AM548&lt;=10,"6-10",
AM548&lt;=20,"11-20",
TRUE,"20+")</f>
        <v>0-5</v>
      </c>
      <c r="AO548">
        <v>6</v>
      </c>
      <c r="AP548">
        <v>3</v>
      </c>
      <c r="AQ548" t="str">
        <f>_xlfn.XLOOKUP(AP548,Lookup!Q:Q,Lookup!R:R)</f>
        <v>Better</v>
      </c>
      <c r="AR548">
        <v>1</v>
      </c>
      <c r="AS548" t="str" cm="1">
        <f t="array" ref="AS548">_xlfn.IFS(
AR548 &lt;=1,"New Employee",
AR548 &lt;=3, "Early Career",
AR548 &lt;=7, "Experienced",
TRUE, "Veteran")</f>
        <v>New Employee</v>
      </c>
      <c r="AT548">
        <v>0</v>
      </c>
      <c r="AU548">
        <v>0</v>
      </c>
      <c r="AV548" t="str" cm="1">
        <f t="array" ref="AV548">_xlfn.IFS(
AU548=0,"Recently Promoted",
AU548&lt;=3, "Normal",
TRUE, "Long Time No Promotion")</f>
        <v>Recently Promoted</v>
      </c>
      <c r="AW548">
        <v>0</v>
      </c>
      <c r="AX548">
        <f>IF(COUNTIF(L548:$L$1471,L548)&gt;1,1,0)</f>
        <v>0</v>
      </c>
      <c r="BA548">
        <f t="shared" si="69"/>
        <v>0</v>
      </c>
      <c r="BC548">
        <f t="shared" si="70"/>
        <v>0</v>
      </c>
      <c r="BE548">
        <f t="shared" si="64"/>
        <v>0</v>
      </c>
      <c r="BG548">
        <f t="shared" si="65"/>
        <v>0</v>
      </c>
      <c r="BI548">
        <f t="shared" si="66"/>
        <v>0</v>
      </c>
      <c r="BR548" t="str" cm="1">
        <f t="array" ref="BR548">_xlfn.IFS(
A548&lt;=25,"18-25",
A548&lt;=35,"26-35",
A548&lt;=45,"36-45",
A548&lt;=59,"46-59",
TRUE,"60+")</f>
        <v>26-35</v>
      </c>
      <c r="BX548" t="b">
        <f t="shared" si="67"/>
        <v>1</v>
      </c>
      <c r="BY548" t="b">
        <f t="shared" si="68"/>
        <v>1</v>
      </c>
      <c r="BZ548" t="b">
        <f t="shared" si="71"/>
        <v>1</v>
      </c>
      <c r="CA548">
        <f>IF(tblemployee[[#This Row],[Attrition]]="Yes",1,0)</f>
        <v>0</v>
      </c>
      <c r="CB548">
        <f>IF(tblemployee[[#This Row],[OverTime]]="Yes",1,0)</f>
        <v>0</v>
      </c>
    </row>
    <row r="549" spans="1:80" hidden="1">
      <c r="A549">
        <v>42</v>
      </c>
      <c r="B549" t="s">
        <v>35</v>
      </c>
      <c r="C549" t="s">
        <v>44</v>
      </c>
      <c r="D549">
        <v>933</v>
      </c>
      <c r="E549" t="s">
        <v>45</v>
      </c>
      <c r="F549">
        <v>19</v>
      </c>
      <c r="G549" t="str" cm="1">
        <f t="array" ref="G549">_xlfn.IFS(
F549 &lt;= 10, "Near",
F549 &lt;= 20, "Far",
TRUE, "Very Far")</f>
        <v>Far</v>
      </c>
      <c r="H549">
        <v>3</v>
      </c>
      <c r="I549" t="str">
        <f>_xlfn.XLOOKUP(H549,Lookup!C:C,Lookup!D:D)</f>
        <v>Bachelor</v>
      </c>
      <c r="J549" t="s">
        <v>51</v>
      </c>
      <c r="K549">
        <v>1</v>
      </c>
      <c r="L549">
        <v>752</v>
      </c>
      <c r="M549">
        <v>3</v>
      </c>
      <c r="N549" t="str">
        <f>_xlfn.XLOOKUP(M549,Lookup!E:E,Lookup!F:F)</f>
        <v>High</v>
      </c>
      <c r="O549" t="s">
        <v>46</v>
      </c>
      <c r="P549">
        <v>57</v>
      </c>
      <c r="Q549">
        <v>4</v>
      </c>
      <c r="R549" t="str">
        <f>_xlfn.XLOOKUP(Q549,Lookup!G:G,Lookup!H:H)</f>
        <v>Very High</v>
      </c>
      <c r="S549">
        <v>1</v>
      </c>
      <c r="T549" s="7" t="str">
        <f>_xlfn.XLOOKUP(S549,Lookup!A:A,Lookup!B:B)</f>
        <v>Entry Level</v>
      </c>
      <c r="U549" t="s">
        <v>47</v>
      </c>
      <c r="V549">
        <v>3</v>
      </c>
      <c r="W549" t="str">
        <f>_xlfn.XLOOKUP(V549,Lookup!I:I,Lookup!J:J)</f>
        <v>High</v>
      </c>
      <c r="X549" t="s">
        <v>52</v>
      </c>
      <c r="Y549">
        <v>2759</v>
      </c>
      <c r="Z549" t="str" cm="1">
        <f t="array" ref="Z549">_xlfn.IFS(Y549&lt;3000,"Low",Y549&lt;7000,"Medium",TRUE,"High")</f>
        <v>Low</v>
      </c>
      <c r="AA549">
        <v>20366</v>
      </c>
      <c r="AB549">
        <v>6</v>
      </c>
      <c r="AC549" t="s">
        <v>42</v>
      </c>
      <c r="AD549" t="s">
        <v>35</v>
      </c>
      <c r="AE549">
        <v>12</v>
      </c>
      <c r="AF549">
        <v>3</v>
      </c>
      <c r="AG549" t="str">
        <f>_xlfn.XLOOKUP(AF549,Lookup!K:K,Lookup!L:L)</f>
        <v>Meet Expect</v>
      </c>
      <c r="AH549">
        <v>4</v>
      </c>
      <c r="AI549" t="str">
        <f>LOOKUP(AH549,Lookup!M:M,Lookup!N:N)</f>
        <v>Very High</v>
      </c>
      <c r="AJ549">
        <v>80</v>
      </c>
      <c r="AK549">
        <v>0</v>
      </c>
      <c r="AL549" t="str">
        <f>_xlfn.XLOOKUP(AK549,Lookup!O:O,Lookup!P:P)</f>
        <v>None</v>
      </c>
      <c r="AM549">
        <v>7</v>
      </c>
      <c r="AN549" t="str" cm="1">
        <f t="array" ref="AN549">_xlfn.IFS(
AM549&lt;=5,"0-5",
AM549&lt;=10,"6-10",
AM549&lt;=20,"11-20",
TRUE,"20+")</f>
        <v>6-10</v>
      </c>
      <c r="AO549">
        <v>2</v>
      </c>
      <c r="AP549">
        <v>3</v>
      </c>
      <c r="AQ549" t="str">
        <f>_xlfn.XLOOKUP(AP549,Lookup!Q:Q,Lookup!R:R)</f>
        <v>Better</v>
      </c>
      <c r="AR549">
        <v>2</v>
      </c>
      <c r="AS549" t="str" cm="1">
        <f t="array" ref="AS549">_xlfn.IFS(
AR549 &lt;=1,"New Employee",
AR549 &lt;=3, "Early Career",
AR549 &lt;=7, "Experienced",
TRUE, "Veteran")</f>
        <v>Early Career</v>
      </c>
      <c r="AT549">
        <v>2</v>
      </c>
      <c r="AU549">
        <v>2</v>
      </c>
      <c r="AV549" t="str" cm="1">
        <f t="array" ref="AV549">_xlfn.IFS(
AU549=0,"Recently Promoted",
AU549&lt;=3, "Normal",
TRUE, "Long Time No Promotion")</f>
        <v>Normal</v>
      </c>
      <c r="AW549">
        <v>2</v>
      </c>
      <c r="AX549">
        <f>IF(COUNTIF(L549:$L$1471,L549)&gt;1,1,0)</f>
        <v>0</v>
      </c>
      <c r="BA549">
        <f t="shared" si="69"/>
        <v>0</v>
      </c>
      <c r="BC549">
        <f t="shared" si="70"/>
        <v>0</v>
      </c>
      <c r="BE549">
        <f t="shared" si="64"/>
        <v>0</v>
      </c>
      <c r="BG549">
        <f t="shared" si="65"/>
        <v>0</v>
      </c>
      <c r="BI549">
        <f t="shared" si="66"/>
        <v>0</v>
      </c>
      <c r="BR549" t="str" cm="1">
        <f t="array" ref="BR549">_xlfn.IFS(
A549&lt;=25,"18-25",
A549&lt;=35,"26-35",
A549&lt;=45,"36-45",
A549&lt;=59,"46-59",
TRUE,"60+")</f>
        <v>36-45</v>
      </c>
      <c r="BX549" t="b">
        <f t="shared" si="67"/>
        <v>1</v>
      </c>
      <c r="BY549" t="b">
        <f t="shared" si="68"/>
        <v>1</v>
      </c>
      <c r="BZ549" t="b">
        <f t="shared" si="71"/>
        <v>1</v>
      </c>
      <c r="CA549">
        <f>IF(tblemployee[[#This Row],[Attrition]]="Yes",1,0)</f>
        <v>1</v>
      </c>
      <c r="CB549">
        <f>IF(tblemployee[[#This Row],[OverTime]]="Yes",1,0)</f>
        <v>1</v>
      </c>
    </row>
    <row r="550" spans="1:80" hidden="1">
      <c r="A550">
        <v>43</v>
      </c>
      <c r="B550" t="s">
        <v>43</v>
      </c>
      <c r="C550" t="s">
        <v>44</v>
      </c>
      <c r="D550">
        <v>775</v>
      </c>
      <c r="E550" t="s">
        <v>37</v>
      </c>
      <c r="F550">
        <v>15</v>
      </c>
      <c r="G550" t="str" cm="1">
        <f t="array" ref="G550">_xlfn.IFS(
F550 &lt;= 10, "Near",
F550 &lt;= 20, "Far",
TRUE, "Very Far")</f>
        <v>Far</v>
      </c>
      <c r="H550">
        <v>3</v>
      </c>
      <c r="I550" t="str">
        <f>_xlfn.XLOOKUP(H550,Lookup!C:C,Lookup!D:D)</f>
        <v>Bachelor</v>
      </c>
      <c r="J550" t="s">
        <v>38</v>
      </c>
      <c r="K550">
        <v>1</v>
      </c>
      <c r="L550">
        <v>754</v>
      </c>
      <c r="M550">
        <v>4</v>
      </c>
      <c r="N550" t="str">
        <f>_xlfn.XLOOKUP(M550,Lookup!E:E,Lookup!F:F)</f>
        <v>Very High</v>
      </c>
      <c r="O550" t="s">
        <v>46</v>
      </c>
      <c r="P550">
        <v>47</v>
      </c>
      <c r="Q550">
        <v>2</v>
      </c>
      <c r="R550" t="str">
        <f>_xlfn.XLOOKUP(Q550,Lookup!G:G,Lookup!H:H)</f>
        <v>Medium</v>
      </c>
      <c r="S550">
        <v>2</v>
      </c>
      <c r="T550" s="7" t="str">
        <f>_xlfn.XLOOKUP(S550,Lookup!A:A,Lookup!B:B)</f>
        <v>Junior</v>
      </c>
      <c r="U550" t="s">
        <v>40</v>
      </c>
      <c r="V550">
        <v>4</v>
      </c>
      <c r="W550" t="str">
        <f>_xlfn.XLOOKUP(V550,Lookup!I:I,Lookup!J:J)</f>
        <v>Very High</v>
      </c>
      <c r="X550" t="s">
        <v>48</v>
      </c>
      <c r="Y550">
        <v>6804</v>
      </c>
      <c r="Z550" t="str" cm="1">
        <f t="array" ref="Z550">_xlfn.IFS(Y550&lt;3000,"Low",Y550&lt;7000,"Medium",TRUE,"High")</f>
        <v>Medium</v>
      </c>
      <c r="AA550">
        <v>23683</v>
      </c>
      <c r="AB550">
        <v>3</v>
      </c>
      <c r="AC550" t="s">
        <v>42</v>
      </c>
      <c r="AD550" t="s">
        <v>43</v>
      </c>
      <c r="AE550">
        <v>18</v>
      </c>
      <c r="AF550">
        <v>3</v>
      </c>
      <c r="AG550" t="str">
        <f>_xlfn.XLOOKUP(AF550,Lookup!K:K,Lookup!L:L)</f>
        <v>Meet Expect</v>
      </c>
      <c r="AH550">
        <v>3</v>
      </c>
      <c r="AI550" t="str">
        <f>LOOKUP(AH550,Lookup!M:M,Lookup!N:N)</f>
        <v>High</v>
      </c>
      <c r="AJ550">
        <v>80</v>
      </c>
      <c r="AK550">
        <v>1</v>
      </c>
      <c r="AL550" t="str">
        <f>_xlfn.XLOOKUP(AK550,Lookup!O:O,Lookup!P:P)</f>
        <v>Basic</v>
      </c>
      <c r="AM550">
        <v>7</v>
      </c>
      <c r="AN550" t="str" cm="1">
        <f t="array" ref="AN550">_xlfn.IFS(
AM550&lt;=5,"0-5",
AM550&lt;=10,"6-10",
AM550&lt;=20,"11-20",
TRUE,"20+")</f>
        <v>6-10</v>
      </c>
      <c r="AO550">
        <v>5</v>
      </c>
      <c r="AP550">
        <v>3</v>
      </c>
      <c r="AQ550" t="str">
        <f>_xlfn.XLOOKUP(AP550,Lookup!Q:Q,Lookup!R:R)</f>
        <v>Better</v>
      </c>
      <c r="AR550">
        <v>2</v>
      </c>
      <c r="AS550" t="str" cm="1">
        <f t="array" ref="AS550">_xlfn.IFS(
AR550 &lt;=1,"New Employee",
AR550 &lt;=3, "Early Career",
AR550 &lt;=7, "Experienced",
TRUE, "Veteran")</f>
        <v>Early Career</v>
      </c>
      <c r="AT550">
        <v>2</v>
      </c>
      <c r="AU550">
        <v>2</v>
      </c>
      <c r="AV550" t="str" cm="1">
        <f t="array" ref="AV550">_xlfn.IFS(
AU550=0,"Recently Promoted",
AU550&lt;=3, "Normal",
TRUE, "Long Time No Promotion")</f>
        <v>Normal</v>
      </c>
      <c r="AW550">
        <v>2</v>
      </c>
      <c r="AX550">
        <f>IF(COUNTIF(L550:$L$1471,L550)&gt;1,1,0)</f>
        <v>0</v>
      </c>
      <c r="BA550">
        <f t="shared" si="69"/>
        <v>0</v>
      </c>
      <c r="BC550">
        <f t="shared" si="70"/>
        <v>0</v>
      </c>
      <c r="BE550">
        <f t="shared" si="64"/>
        <v>0</v>
      </c>
      <c r="BG550">
        <f t="shared" si="65"/>
        <v>0</v>
      </c>
      <c r="BI550">
        <f t="shared" si="66"/>
        <v>0</v>
      </c>
      <c r="BR550" t="str" cm="1">
        <f t="array" ref="BR550">_xlfn.IFS(
A550&lt;=25,"18-25",
A550&lt;=35,"26-35",
A550&lt;=45,"36-45",
A550&lt;=59,"46-59",
TRUE,"60+")</f>
        <v>36-45</v>
      </c>
      <c r="BX550" t="b">
        <f t="shared" si="67"/>
        <v>1</v>
      </c>
      <c r="BY550" t="b">
        <f t="shared" si="68"/>
        <v>1</v>
      </c>
      <c r="BZ550" t="b">
        <f t="shared" si="71"/>
        <v>1</v>
      </c>
      <c r="CA550">
        <f>IF(tblemployee[[#This Row],[Attrition]]="Yes",1,0)</f>
        <v>0</v>
      </c>
      <c r="CB550">
        <f>IF(tblemployee[[#This Row],[OverTime]]="Yes",1,0)</f>
        <v>0</v>
      </c>
    </row>
    <row r="551" spans="1:80" hidden="1">
      <c r="A551">
        <v>34</v>
      </c>
      <c r="B551" t="s">
        <v>43</v>
      </c>
      <c r="C551" t="s">
        <v>36</v>
      </c>
      <c r="D551">
        <v>970</v>
      </c>
      <c r="E551" t="s">
        <v>45</v>
      </c>
      <c r="F551">
        <v>8</v>
      </c>
      <c r="G551" t="str" cm="1">
        <f t="array" ref="G551">_xlfn.IFS(
F551 &lt;= 10, "Near",
F551 &lt;= 20, "Far",
TRUE, "Very Far")</f>
        <v>Near</v>
      </c>
      <c r="H551">
        <v>2</v>
      </c>
      <c r="I551" t="str">
        <f>_xlfn.XLOOKUP(H551,Lookup!C:C,Lookup!D:D)</f>
        <v>College</v>
      </c>
      <c r="J551" t="s">
        <v>51</v>
      </c>
      <c r="K551">
        <v>1</v>
      </c>
      <c r="L551">
        <v>757</v>
      </c>
      <c r="M551">
        <v>2</v>
      </c>
      <c r="N551" t="str">
        <f>_xlfn.XLOOKUP(M551,Lookup!E:E,Lookup!F:F)</f>
        <v>Medium</v>
      </c>
      <c r="O551" t="s">
        <v>39</v>
      </c>
      <c r="P551">
        <v>96</v>
      </c>
      <c r="Q551">
        <v>3</v>
      </c>
      <c r="R551" t="str">
        <f>_xlfn.XLOOKUP(Q551,Lookup!G:G,Lookup!H:H)</f>
        <v>High</v>
      </c>
      <c r="S551">
        <v>2</v>
      </c>
      <c r="T551" s="7" t="str">
        <f>_xlfn.XLOOKUP(S551,Lookup!A:A,Lookup!B:B)</f>
        <v>Junior</v>
      </c>
      <c r="U551" t="s">
        <v>54</v>
      </c>
      <c r="V551">
        <v>3</v>
      </c>
      <c r="W551" t="str">
        <f>_xlfn.XLOOKUP(V551,Lookup!I:I,Lookup!J:J)</f>
        <v>High</v>
      </c>
      <c r="X551" t="s">
        <v>41</v>
      </c>
      <c r="Y551">
        <v>6142</v>
      </c>
      <c r="Z551" t="str" cm="1">
        <f t="array" ref="Z551">_xlfn.IFS(Y551&lt;3000,"Low",Y551&lt;7000,"Medium",TRUE,"High")</f>
        <v>Medium</v>
      </c>
      <c r="AA551">
        <v>7360</v>
      </c>
      <c r="AB551">
        <v>3</v>
      </c>
      <c r="AC551" t="s">
        <v>42</v>
      </c>
      <c r="AD551" t="s">
        <v>43</v>
      </c>
      <c r="AE551">
        <v>11</v>
      </c>
      <c r="AF551">
        <v>3</v>
      </c>
      <c r="AG551" t="str">
        <f>_xlfn.XLOOKUP(AF551,Lookup!K:K,Lookup!L:L)</f>
        <v>Meet Expect</v>
      </c>
      <c r="AH551">
        <v>4</v>
      </c>
      <c r="AI551" t="str">
        <f>LOOKUP(AH551,Lookup!M:M,Lookup!N:N)</f>
        <v>Very High</v>
      </c>
      <c r="AJ551">
        <v>80</v>
      </c>
      <c r="AK551">
        <v>0</v>
      </c>
      <c r="AL551" t="str">
        <f>_xlfn.XLOOKUP(AK551,Lookup!O:O,Lookup!P:P)</f>
        <v>None</v>
      </c>
      <c r="AM551">
        <v>10</v>
      </c>
      <c r="AN551" t="str" cm="1">
        <f t="array" ref="AN551">_xlfn.IFS(
AM551&lt;=5,"0-5",
AM551&lt;=10,"6-10",
AM551&lt;=20,"11-20",
TRUE,"20+")</f>
        <v>6-10</v>
      </c>
      <c r="AO551">
        <v>2</v>
      </c>
      <c r="AP551">
        <v>3</v>
      </c>
      <c r="AQ551" t="str">
        <f>_xlfn.XLOOKUP(AP551,Lookup!Q:Q,Lookup!R:R)</f>
        <v>Better</v>
      </c>
      <c r="AR551">
        <v>5</v>
      </c>
      <c r="AS551" t="str" cm="1">
        <f t="array" ref="AS551">_xlfn.IFS(
AR551 &lt;=1,"New Employee",
AR551 &lt;=3, "Early Career",
AR551 &lt;=7, "Experienced",
TRUE, "Veteran")</f>
        <v>Experienced</v>
      </c>
      <c r="AT551">
        <v>1</v>
      </c>
      <c r="AU551">
        <v>4</v>
      </c>
      <c r="AV551" t="str" cm="1">
        <f t="array" ref="AV551">_xlfn.IFS(
AU551=0,"Recently Promoted",
AU551&lt;=3, "Normal",
TRUE, "Long Time No Promotion")</f>
        <v>Long Time No Promotion</v>
      </c>
      <c r="AW551">
        <v>3</v>
      </c>
      <c r="AX551">
        <f>IF(COUNTIF(L551:$L$1471,L551)&gt;1,1,0)</f>
        <v>0</v>
      </c>
      <c r="BA551">
        <f t="shared" si="69"/>
        <v>0</v>
      </c>
      <c r="BC551">
        <f t="shared" si="70"/>
        <v>0</v>
      </c>
      <c r="BE551">
        <f t="shared" si="64"/>
        <v>0</v>
      </c>
      <c r="BG551">
        <f t="shared" si="65"/>
        <v>0</v>
      </c>
      <c r="BI551">
        <f t="shared" si="66"/>
        <v>0</v>
      </c>
      <c r="BR551" t="str" cm="1">
        <f t="array" ref="BR551">_xlfn.IFS(
A551&lt;=25,"18-25",
A551&lt;=35,"26-35",
A551&lt;=45,"36-45",
A551&lt;=59,"46-59",
TRUE,"60+")</f>
        <v>26-35</v>
      </c>
      <c r="BX551" t="b">
        <f t="shared" si="67"/>
        <v>1</v>
      </c>
      <c r="BY551" t="b">
        <f t="shared" si="68"/>
        <v>1</v>
      </c>
      <c r="BZ551" t="b">
        <f t="shared" si="71"/>
        <v>1</v>
      </c>
      <c r="CA551">
        <f>IF(tblemployee[[#This Row],[Attrition]]="Yes",1,0)</f>
        <v>0</v>
      </c>
      <c r="CB551">
        <f>IF(tblemployee[[#This Row],[OverTime]]="Yes",1,0)</f>
        <v>0</v>
      </c>
    </row>
    <row r="552" spans="1:80" hidden="1">
      <c r="A552">
        <v>23</v>
      </c>
      <c r="B552" t="s">
        <v>43</v>
      </c>
      <c r="C552" t="s">
        <v>36</v>
      </c>
      <c r="D552">
        <v>650</v>
      </c>
      <c r="E552" t="s">
        <v>45</v>
      </c>
      <c r="F552">
        <v>9</v>
      </c>
      <c r="G552" t="str" cm="1">
        <f t="array" ref="G552">_xlfn.IFS(
F552 &lt;= 10, "Near",
F552 &lt;= 20, "Far",
TRUE, "Very Far")</f>
        <v>Near</v>
      </c>
      <c r="H552">
        <v>1</v>
      </c>
      <c r="I552" t="str">
        <f>_xlfn.XLOOKUP(H552,Lookup!C:C,Lookup!D:D)</f>
        <v>Below College</v>
      </c>
      <c r="J552" t="s">
        <v>51</v>
      </c>
      <c r="K552">
        <v>1</v>
      </c>
      <c r="L552">
        <v>758</v>
      </c>
      <c r="M552">
        <v>2</v>
      </c>
      <c r="N552" t="str">
        <f>_xlfn.XLOOKUP(M552,Lookup!E:E,Lookup!F:F)</f>
        <v>Medium</v>
      </c>
      <c r="O552" t="s">
        <v>46</v>
      </c>
      <c r="P552">
        <v>37</v>
      </c>
      <c r="Q552">
        <v>3</v>
      </c>
      <c r="R552" t="str">
        <f>_xlfn.XLOOKUP(Q552,Lookup!G:G,Lookup!H:H)</f>
        <v>High</v>
      </c>
      <c r="S552">
        <v>1</v>
      </c>
      <c r="T552" s="7" t="str">
        <f>_xlfn.XLOOKUP(S552,Lookup!A:A,Lookup!B:B)</f>
        <v>Entry Level</v>
      </c>
      <c r="U552" t="s">
        <v>50</v>
      </c>
      <c r="V552">
        <v>1</v>
      </c>
      <c r="W552" t="str">
        <f>_xlfn.XLOOKUP(V552,Lookup!I:I,Lookup!J:J)</f>
        <v>Low</v>
      </c>
      <c r="X552" t="s">
        <v>48</v>
      </c>
      <c r="Y552">
        <v>2500</v>
      </c>
      <c r="Z552" t="str" cm="1">
        <f t="array" ref="Z552">_xlfn.IFS(Y552&lt;3000,"Low",Y552&lt;7000,"Medium",TRUE,"High")</f>
        <v>Low</v>
      </c>
      <c r="AA552">
        <v>4344</v>
      </c>
      <c r="AB552">
        <v>1</v>
      </c>
      <c r="AC552" t="s">
        <v>42</v>
      </c>
      <c r="AD552" t="s">
        <v>43</v>
      </c>
      <c r="AE552">
        <v>14</v>
      </c>
      <c r="AF552">
        <v>3</v>
      </c>
      <c r="AG552" t="str">
        <f>_xlfn.XLOOKUP(AF552,Lookup!K:K,Lookup!L:L)</f>
        <v>Meet Expect</v>
      </c>
      <c r="AH552">
        <v>4</v>
      </c>
      <c r="AI552" t="str">
        <f>LOOKUP(AH552,Lookup!M:M,Lookup!N:N)</f>
        <v>Very High</v>
      </c>
      <c r="AJ552">
        <v>80</v>
      </c>
      <c r="AK552">
        <v>1</v>
      </c>
      <c r="AL552" t="str">
        <f>_xlfn.XLOOKUP(AK552,Lookup!O:O,Lookup!P:P)</f>
        <v>Basic</v>
      </c>
      <c r="AM552">
        <v>5</v>
      </c>
      <c r="AN552" t="str" cm="1">
        <f t="array" ref="AN552">_xlfn.IFS(
AM552&lt;=5,"0-5",
AM552&lt;=10,"6-10",
AM552&lt;=20,"11-20",
TRUE,"20+")</f>
        <v>0-5</v>
      </c>
      <c r="AO552">
        <v>2</v>
      </c>
      <c r="AP552">
        <v>4</v>
      </c>
      <c r="AQ552" t="str">
        <f>_xlfn.XLOOKUP(AP552,Lookup!Q:Q,Lookup!R:R)</f>
        <v>Best</v>
      </c>
      <c r="AR552">
        <v>4</v>
      </c>
      <c r="AS552" t="str" cm="1">
        <f t="array" ref="AS552">_xlfn.IFS(
AR552 &lt;=1,"New Employee",
AR552 &lt;=3, "Early Career",
AR552 &lt;=7, "Experienced",
TRUE, "Veteran")</f>
        <v>Experienced</v>
      </c>
      <c r="AT552">
        <v>3</v>
      </c>
      <c r="AU552">
        <v>0</v>
      </c>
      <c r="AV552" t="str" cm="1">
        <f t="array" ref="AV552">_xlfn.IFS(
AU552=0,"Recently Promoted",
AU552&lt;=3, "Normal",
TRUE, "Long Time No Promotion")</f>
        <v>Recently Promoted</v>
      </c>
      <c r="AW552">
        <v>2</v>
      </c>
      <c r="AX552">
        <f>IF(COUNTIF(L552:$L$1471,L552)&gt;1,1,0)</f>
        <v>0</v>
      </c>
      <c r="BA552">
        <f t="shared" si="69"/>
        <v>0</v>
      </c>
      <c r="BC552">
        <f t="shared" si="70"/>
        <v>0</v>
      </c>
      <c r="BE552">
        <f t="shared" si="64"/>
        <v>0</v>
      </c>
      <c r="BG552">
        <f t="shared" si="65"/>
        <v>0</v>
      </c>
      <c r="BI552">
        <f t="shared" si="66"/>
        <v>0</v>
      </c>
      <c r="BR552" t="str" cm="1">
        <f t="array" ref="BR552">_xlfn.IFS(
A552&lt;=25,"18-25",
A552&lt;=35,"26-35",
A552&lt;=45,"36-45",
A552&lt;=59,"46-59",
TRUE,"60+")</f>
        <v>18-25</v>
      </c>
      <c r="BX552" t="b">
        <f t="shared" si="67"/>
        <v>1</v>
      </c>
      <c r="BY552" t="b">
        <f t="shared" si="68"/>
        <v>1</v>
      </c>
      <c r="BZ552" t="b">
        <f t="shared" si="71"/>
        <v>1</v>
      </c>
      <c r="CA552">
        <f>IF(tblemployee[[#This Row],[Attrition]]="Yes",1,0)</f>
        <v>0</v>
      </c>
      <c r="CB552">
        <f>IF(tblemployee[[#This Row],[OverTime]]="Yes",1,0)</f>
        <v>0</v>
      </c>
    </row>
    <row r="553" spans="1:80">
      <c r="A553">
        <v>39</v>
      </c>
      <c r="B553" t="s">
        <v>43</v>
      </c>
      <c r="C553" t="s">
        <v>36</v>
      </c>
      <c r="D553">
        <v>141</v>
      </c>
      <c r="E553" t="s">
        <v>61</v>
      </c>
      <c r="F553">
        <v>3</v>
      </c>
      <c r="G553" t="str" cm="1">
        <f t="array" ref="G553">_xlfn.IFS(
F553 &lt;= 10, "Near",
F553 &lt;= 20, "Far",
TRUE, "Very Far")</f>
        <v>Near</v>
      </c>
      <c r="H553">
        <v>3</v>
      </c>
      <c r="I553" t="str">
        <f>_xlfn.XLOOKUP(H553,Lookup!C:C,Lookup!D:D)</f>
        <v>Bachelor</v>
      </c>
      <c r="J553" t="s">
        <v>61</v>
      </c>
      <c r="K553">
        <v>1</v>
      </c>
      <c r="L553">
        <v>760</v>
      </c>
      <c r="M553">
        <v>3</v>
      </c>
      <c r="N553" t="str">
        <f>_xlfn.XLOOKUP(M553,Lookup!E:E,Lookup!F:F)</f>
        <v>High</v>
      </c>
      <c r="O553" t="s">
        <v>39</v>
      </c>
      <c r="P553">
        <v>44</v>
      </c>
      <c r="Q553">
        <v>4</v>
      </c>
      <c r="R553" t="str">
        <f>_xlfn.XLOOKUP(Q553,Lookup!G:G,Lookup!H:H)</f>
        <v>Very High</v>
      </c>
      <c r="S553">
        <v>2</v>
      </c>
      <c r="T553" s="7" t="str">
        <f>_xlfn.XLOOKUP(S553,Lookup!A:A,Lookup!B:B)</f>
        <v>Junior</v>
      </c>
      <c r="U553" t="s">
        <v>61</v>
      </c>
      <c r="V553">
        <v>2</v>
      </c>
      <c r="W553" t="str">
        <f>_xlfn.XLOOKUP(V553,Lookup!I:I,Lookup!J:J)</f>
        <v>Medium</v>
      </c>
      <c r="X553" t="s">
        <v>48</v>
      </c>
      <c r="Y553">
        <v>6389</v>
      </c>
      <c r="Z553" t="str" cm="1">
        <f t="array" ref="Z553">_xlfn.IFS(Y553&lt;3000,"Low",Y553&lt;7000,"Medium",TRUE,"High")</f>
        <v>Medium</v>
      </c>
      <c r="AA553">
        <v>18767</v>
      </c>
      <c r="AB553">
        <v>9</v>
      </c>
      <c r="AC553" t="s">
        <v>42</v>
      </c>
      <c r="AD553" t="s">
        <v>43</v>
      </c>
      <c r="AE553">
        <v>15</v>
      </c>
      <c r="AF553">
        <v>3</v>
      </c>
      <c r="AG553" t="str">
        <f>_xlfn.XLOOKUP(AF553,Lookup!K:K,Lookup!L:L)</f>
        <v>Meet Expect</v>
      </c>
      <c r="AH553">
        <v>3</v>
      </c>
      <c r="AI553" t="str">
        <f>LOOKUP(AH553,Lookup!M:M,Lookup!N:N)</f>
        <v>High</v>
      </c>
      <c r="AJ553">
        <v>80</v>
      </c>
      <c r="AK553">
        <v>1</v>
      </c>
      <c r="AL553" t="str">
        <f>_xlfn.XLOOKUP(AK553,Lookup!O:O,Lookup!P:P)</f>
        <v>Basic</v>
      </c>
      <c r="AM553">
        <v>12</v>
      </c>
      <c r="AN553" t="str" cm="1">
        <f t="array" ref="AN553">_xlfn.IFS(
AM553&lt;=5,"0-5",
AM553&lt;=10,"6-10",
AM553&lt;=20,"11-20",
TRUE,"20+")</f>
        <v>11-20</v>
      </c>
      <c r="AO553">
        <v>3</v>
      </c>
      <c r="AP553">
        <v>1</v>
      </c>
      <c r="AQ553" t="str">
        <f>_xlfn.XLOOKUP(AP553,Lookup!Q:Q,Lookup!R:R)</f>
        <v>Bad</v>
      </c>
      <c r="AR553">
        <v>8</v>
      </c>
      <c r="AS553" t="str" cm="1">
        <f t="array" ref="AS553">_xlfn.IFS(
AR553 &lt;=1,"New Employee",
AR553 &lt;=3, "Early Career",
AR553 &lt;=7, "Experienced",
TRUE, "Veteran")</f>
        <v>Veteran</v>
      </c>
      <c r="AT553">
        <v>3</v>
      </c>
      <c r="AU553">
        <v>3</v>
      </c>
      <c r="AV553" t="str" cm="1">
        <f t="array" ref="AV553">_xlfn.IFS(
AU553=0,"Recently Promoted",
AU553&lt;=3, "Normal",
TRUE, "Long Time No Promotion")</f>
        <v>Normal</v>
      </c>
      <c r="AW553">
        <v>6</v>
      </c>
      <c r="AX553">
        <f>IF(COUNTIF(L553:$L$1471,L553)&gt;1,1,0)</f>
        <v>0</v>
      </c>
      <c r="BA553">
        <f t="shared" si="69"/>
        <v>0</v>
      </c>
      <c r="BC553">
        <f t="shared" si="70"/>
        <v>0</v>
      </c>
      <c r="BE553">
        <f t="shared" si="64"/>
        <v>0</v>
      </c>
      <c r="BG553">
        <f t="shared" si="65"/>
        <v>0</v>
      </c>
      <c r="BI553">
        <f t="shared" si="66"/>
        <v>0</v>
      </c>
      <c r="BR553" t="str" cm="1">
        <f t="array" ref="BR553">_xlfn.IFS(
A553&lt;=25,"18-25",
A553&lt;=35,"26-35",
A553&lt;=45,"36-45",
A553&lt;=59,"46-59",
TRUE,"60+")</f>
        <v>36-45</v>
      </c>
      <c r="BX553" t="b">
        <f t="shared" si="67"/>
        <v>1</v>
      </c>
      <c r="BY553" t="b">
        <f t="shared" si="68"/>
        <v>1</v>
      </c>
      <c r="BZ553" t="b">
        <f t="shared" si="71"/>
        <v>1</v>
      </c>
      <c r="CA553">
        <f>IF(tblemployee[[#This Row],[Attrition]]="Yes",1,0)</f>
        <v>0</v>
      </c>
      <c r="CB553">
        <f>IF(tblemployee[[#This Row],[OverTime]]="Yes",1,0)</f>
        <v>0</v>
      </c>
    </row>
    <row r="554" spans="1:80" hidden="1">
      <c r="A554">
        <v>56</v>
      </c>
      <c r="B554" t="s">
        <v>43</v>
      </c>
      <c r="C554" t="s">
        <v>36</v>
      </c>
      <c r="D554">
        <v>832</v>
      </c>
      <c r="E554" t="s">
        <v>45</v>
      </c>
      <c r="F554">
        <v>9</v>
      </c>
      <c r="G554" t="str" cm="1">
        <f t="array" ref="G554">_xlfn.IFS(
F554 &lt;= 10, "Near",
F554 &lt;= 20, "Far",
TRUE, "Very Far")</f>
        <v>Near</v>
      </c>
      <c r="H554">
        <v>3</v>
      </c>
      <c r="I554" t="str">
        <f>_xlfn.XLOOKUP(H554,Lookup!C:C,Lookup!D:D)</f>
        <v>Bachelor</v>
      </c>
      <c r="J554" t="s">
        <v>51</v>
      </c>
      <c r="K554">
        <v>1</v>
      </c>
      <c r="L554">
        <v>762</v>
      </c>
      <c r="M554">
        <v>3</v>
      </c>
      <c r="N554" t="str">
        <f>_xlfn.XLOOKUP(M554,Lookup!E:E,Lookup!F:F)</f>
        <v>High</v>
      </c>
      <c r="O554" t="s">
        <v>46</v>
      </c>
      <c r="P554">
        <v>81</v>
      </c>
      <c r="Q554">
        <v>3</v>
      </c>
      <c r="R554" t="str">
        <f>_xlfn.XLOOKUP(Q554,Lookup!G:G,Lookup!H:H)</f>
        <v>High</v>
      </c>
      <c r="S554">
        <v>4</v>
      </c>
      <c r="T554" s="7" t="str">
        <f>_xlfn.XLOOKUP(S554,Lookup!A:A,Lookup!B:B)</f>
        <v>Manager</v>
      </c>
      <c r="U554" t="s">
        <v>54</v>
      </c>
      <c r="V554">
        <v>4</v>
      </c>
      <c r="W554" t="str">
        <f>_xlfn.XLOOKUP(V554,Lookup!I:I,Lookup!J:J)</f>
        <v>Very High</v>
      </c>
      <c r="X554" t="s">
        <v>48</v>
      </c>
      <c r="Y554">
        <v>11103</v>
      </c>
      <c r="Z554" t="str" cm="1">
        <f t="array" ref="Z554">_xlfn.IFS(Y554&lt;3000,"Low",Y554&lt;7000,"Medium",TRUE,"High")</f>
        <v>High</v>
      </c>
      <c r="AA554">
        <v>20420</v>
      </c>
      <c r="AB554">
        <v>7</v>
      </c>
      <c r="AC554" t="s">
        <v>42</v>
      </c>
      <c r="AD554" t="s">
        <v>43</v>
      </c>
      <c r="AE554">
        <v>11</v>
      </c>
      <c r="AF554">
        <v>3</v>
      </c>
      <c r="AG554" t="str">
        <f>_xlfn.XLOOKUP(AF554,Lookup!K:K,Lookup!L:L)</f>
        <v>Meet Expect</v>
      </c>
      <c r="AH554">
        <v>3</v>
      </c>
      <c r="AI554" t="str">
        <f>LOOKUP(AH554,Lookup!M:M,Lookup!N:N)</f>
        <v>High</v>
      </c>
      <c r="AJ554">
        <v>80</v>
      </c>
      <c r="AK554">
        <v>0</v>
      </c>
      <c r="AL554" t="str">
        <f>_xlfn.XLOOKUP(AK554,Lookup!O:O,Lookup!P:P)</f>
        <v>None</v>
      </c>
      <c r="AM554">
        <v>30</v>
      </c>
      <c r="AN554" t="str" cm="1">
        <f t="array" ref="AN554">_xlfn.IFS(
AM554&lt;=5,"0-5",
AM554&lt;=10,"6-10",
AM554&lt;=20,"11-20",
TRUE,"20+")</f>
        <v>20+</v>
      </c>
      <c r="AO554">
        <v>1</v>
      </c>
      <c r="AP554">
        <v>2</v>
      </c>
      <c r="AQ554" t="str">
        <f>_xlfn.XLOOKUP(AP554,Lookup!Q:Q,Lookup!R:R)</f>
        <v>Good</v>
      </c>
      <c r="AR554">
        <v>10</v>
      </c>
      <c r="AS554" t="str" cm="1">
        <f t="array" ref="AS554">_xlfn.IFS(
AR554 &lt;=1,"New Employee",
AR554 &lt;=3, "Early Career",
AR554 &lt;=7, "Experienced",
TRUE, "Veteran")</f>
        <v>Veteran</v>
      </c>
      <c r="AT554">
        <v>7</v>
      </c>
      <c r="AU554">
        <v>1</v>
      </c>
      <c r="AV554" t="str" cm="1">
        <f t="array" ref="AV554">_xlfn.IFS(
AU554=0,"Recently Promoted",
AU554&lt;=3, "Normal",
TRUE, "Long Time No Promotion")</f>
        <v>Normal</v>
      </c>
      <c r="AW554">
        <v>1</v>
      </c>
      <c r="AX554">
        <f>IF(COUNTIF(L554:$L$1471,L554)&gt;1,1,0)</f>
        <v>0</v>
      </c>
      <c r="BA554">
        <f t="shared" si="69"/>
        <v>0</v>
      </c>
      <c r="BC554">
        <f t="shared" si="70"/>
        <v>0</v>
      </c>
      <c r="BE554">
        <f t="shared" si="64"/>
        <v>0</v>
      </c>
      <c r="BG554">
        <f t="shared" si="65"/>
        <v>0</v>
      </c>
      <c r="BI554">
        <f t="shared" si="66"/>
        <v>0</v>
      </c>
      <c r="BR554" t="str" cm="1">
        <f t="array" ref="BR554">_xlfn.IFS(
A554&lt;=25,"18-25",
A554&lt;=35,"26-35",
A554&lt;=45,"36-45",
A554&lt;=59,"46-59",
TRUE,"60+")</f>
        <v>46-59</v>
      </c>
      <c r="BX554" t="b">
        <f t="shared" si="67"/>
        <v>1</v>
      </c>
      <c r="BY554" t="b">
        <f t="shared" si="68"/>
        <v>1</v>
      </c>
      <c r="BZ554" t="b">
        <f t="shared" si="71"/>
        <v>1</v>
      </c>
      <c r="CA554">
        <f>IF(tblemployee[[#This Row],[Attrition]]="Yes",1,0)</f>
        <v>0</v>
      </c>
      <c r="CB554">
        <f>IF(tblemployee[[#This Row],[OverTime]]="Yes",1,0)</f>
        <v>0</v>
      </c>
    </row>
    <row r="555" spans="1:80" hidden="1">
      <c r="A555">
        <v>40</v>
      </c>
      <c r="B555" t="s">
        <v>43</v>
      </c>
      <c r="C555" t="s">
        <v>36</v>
      </c>
      <c r="D555">
        <v>804</v>
      </c>
      <c r="E555" t="s">
        <v>45</v>
      </c>
      <c r="F555">
        <v>2</v>
      </c>
      <c r="G555" t="str" cm="1">
        <f t="array" ref="G555">_xlfn.IFS(
F555 &lt;= 10, "Near",
F555 &lt;= 20, "Far",
TRUE, "Very Far")</f>
        <v>Near</v>
      </c>
      <c r="H555">
        <v>1</v>
      </c>
      <c r="I555" t="str">
        <f>_xlfn.XLOOKUP(H555,Lookup!C:C,Lookup!D:D)</f>
        <v>Below College</v>
      </c>
      <c r="J555" t="s">
        <v>51</v>
      </c>
      <c r="K555">
        <v>1</v>
      </c>
      <c r="L555">
        <v>763</v>
      </c>
      <c r="M555">
        <v>4</v>
      </c>
      <c r="N555" t="str">
        <f>_xlfn.XLOOKUP(M555,Lookup!E:E,Lookup!F:F)</f>
        <v>Very High</v>
      </c>
      <c r="O555" t="s">
        <v>39</v>
      </c>
      <c r="P555">
        <v>86</v>
      </c>
      <c r="Q555">
        <v>2</v>
      </c>
      <c r="R555" t="str">
        <f>_xlfn.XLOOKUP(Q555,Lookup!G:G,Lookup!H:H)</f>
        <v>Medium</v>
      </c>
      <c r="S555">
        <v>1</v>
      </c>
      <c r="T555" s="7" t="str">
        <f>_xlfn.XLOOKUP(S555,Lookup!A:A,Lookup!B:B)</f>
        <v>Entry Level</v>
      </c>
      <c r="U555" t="s">
        <v>47</v>
      </c>
      <c r="V555">
        <v>4</v>
      </c>
      <c r="W555" t="str">
        <f>_xlfn.XLOOKUP(V555,Lookup!I:I,Lookup!J:J)</f>
        <v>Very High</v>
      </c>
      <c r="X555" t="s">
        <v>41</v>
      </c>
      <c r="Y555">
        <v>2342</v>
      </c>
      <c r="Z555" t="str" cm="1">
        <f t="array" ref="Z555">_xlfn.IFS(Y555&lt;3000,"Low",Y555&lt;7000,"Medium",TRUE,"High")</f>
        <v>Low</v>
      </c>
      <c r="AA555">
        <v>22929</v>
      </c>
      <c r="AB555">
        <v>0</v>
      </c>
      <c r="AC555" t="s">
        <v>42</v>
      </c>
      <c r="AD555" t="s">
        <v>35</v>
      </c>
      <c r="AE555">
        <v>20</v>
      </c>
      <c r="AF555">
        <v>4</v>
      </c>
      <c r="AG555" t="str">
        <f>_xlfn.XLOOKUP(AF555,Lookup!K:K,Lookup!L:L)</f>
        <v>Exceed Expect</v>
      </c>
      <c r="AH555">
        <v>4</v>
      </c>
      <c r="AI555" t="str">
        <f>LOOKUP(AH555,Lookup!M:M,Lookup!N:N)</f>
        <v>Very High</v>
      </c>
      <c r="AJ555">
        <v>80</v>
      </c>
      <c r="AK555">
        <v>0</v>
      </c>
      <c r="AL555" t="str">
        <f>_xlfn.XLOOKUP(AK555,Lookup!O:O,Lookup!P:P)</f>
        <v>None</v>
      </c>
      <c r="AM555">
        <v>5</v>
      </c>
      <c r="AN555" t="str" cm="1">
        <f t="array" ref="AN555">_xlfn.IFS(
AM555&lt;=5,"0-5",
AM555&lt;=10,"6-10",
AM555&lt;=20,"11-20",
TRUE,"20+")</f>
        <v>0-5</v>
      </c>
      <c r="AO555">
        <v>2</v>
      </c>
      <c r="AP555">
        <v>2</v>
      </c>
      <c r="AQ555" t="str">
        <f>_xlfn.XLOOKUP(AP555,Lookup!Q:Q,Lookup!R:R)</f>
        <v>Good</v>
      </c>
      <c r="AR555">
        <v>4</v>
      </c>
      <c r="AS555" t="str" cm="1">
        <f t="array" ref="AS555">_xlfn.IFS(
AR555 &lt;=1,"New Employee",
AR555 &lt;=3, "Early Career",
AR555 &lt;=7, "Experienced",
TRUE, "Veteran")</f>
        <v>Experienced</v>
      </c>
      <c r="AT555">
        <v>2</v>
      </c>
      <c r="AU555">
        <v>2</v>
      </c>
      <c r="AV555" t="str" cm="1">
        <f t="array" ref="AV555">_xlfn.IFS(
AU555=0,"Recently Promoted",
AU555&lt;=3, "Normal",
TRUE, "Long Time No Promotion")</f>
        <v>Normal</v>
      </c>
      <c r="AW555">
        <v>3</v>
      </c>
      <c r="AX555">
        <f>IF(COUNTIF(L555:$L$1471,L555)&gt;1,1,0)</f>
        <v>0</v>
      </c>
      <c r="BA555">
        <f t="shared" si="69"/>
        <v>0</v>
      </c>
      <c r="BC555">
        <f t="shared" si="70"/>
        <v>0</v>
      </c>
      <c r="BE555">
        <f t="shared" si="64"/>
        <v>0</v>
      </c>
      <c r="BG555">
        <f t="shared" si="65"/>
        <v>0</v>
      </c>
      <c r="BI555">
        <f t="shared" si="66"/>
        <v>0</v>
      </c>
      <c r="BR555" t="str" cm="1">
        <f t="array" ref="BR555">_xlfn.IFS(
A555&lt;=25,"18-25",
A555&lt;=35,"26-35",
A555&lt;=45,"36-45",
A555&lt;=59,"46-59",
TRUE,"60+")</f>
        <v>36-45</v>
      </c>
      <c r="BX555" t="b">
        <f t="shared" si="67"/>
        <v>1</v>
      </c>
      <c r="BY555" t="b">
        <f t="shared" si="68"/>
        <v>1</v>
      </c>
      <c r="BZ555" t="b">
        <f t="shared" si="71"/>
        <v>1</v>
      </c>
      <c r="CA555">
        <f>IF(tblemployee[[#This Row],[Attrition]]="Yes",1,0)</f>
        <v>0</v>
      </c>
      <c r="CB555">
        <f>IF(tblemployee[[#This Row],[OverTime]]="Yes",1,0)</f>
        <v>1</v>
      </c>
    </row>
    <row r="556" spans="1:80" hidden="1">
      <c r="A556">
        <v>27</v>
      </c>
      <c r="B556" t="s">
        <v>43</v>
      </c>
      <c r="C556" t="s">
        <v>36</v>
      </c>
      <c r="D556">
        <v>975</v>
      </c>
      <c r="E556" t="s">
        <v>45</v>
      </c>
      <c r="F556">
        <v>7</v>
      </c>
      <c r="G556" t="str" cm="1">
        <f t="array" ref="G556">_xlfn.IFS(
F556 &lt;= 10, "Near",
F556 &lt;= 20, "Far",
TRUE, "Very Far")</f>
        <v>Near</v>
      </c>
      <c r="H556">
        <v>3</v>
      </c>
      <c r="I556" t="str">
        <f>_xlfn.XLOOKUP(H556,Lookup!C:C,Lookup!D:D)</f>
        <v>Bachelor</v>
      </c>
      <c r="J556" t="s">
        <v>51</v>
      </c>
      <c r="K556">
        <v>1</v>
      </c>
      <c r="L556">
        <v>764</v>
      </c>
      <c r="M556">
        <v>4</v>
      </c>
      <c r="N556" t="str">
        <f>_xlfn.XLOOKUP(M556,Lookup!E:E,Lookup!F:F)</f>
        <v>Very High</v>
      </c>
      <c r="O556" t="s">
        <v>39</v>
      </c>
      <c r="P556">
        <v>55</v>
      </c>
      <c r="Q556">
        <v>2</v>
      </c>
      <c r="R556" t="str">
        <f>_xlfn.XLOOKUP(Q556,Lookup!G:G,Lookup!H:H)</f>
        <v>Medium</v>
      </c>
      <c r="S556">
        <v>2</v>
      </c>
      <c r="T556" s="7" t="str">
        <f>_xlfn.XLOOKUP(S556,Lookup!A:A,Lookup!B:B)</f>
        <v>Junior</v>
      </c>
      <c r="U556" t="s">
        <v>54</v>
      </c>
      <c r="V556">
        <v>1</v>
      </c>
      <c r="W556" t="str">
        <f>_xlfn.XLOOKUP(V556,Lookup!I:I,Lookup!J:J)</f>
        <v>Low</v>
      </c>
      <c r="X556" t="s">
        <v>41</v>
      </c>
      <c r="Y556">
        <v>6811</v>
      </c>
      <c r="Z556" t="str" cm="1">
        <f t="array" ref="Z556">_xlfn.IFS(Y556&lt;3000,"Low",Y556&lt;7000,"Medium",TRUE,"High")</f>
        <v>Medium</v>
      </c>
      <c r="AA556">
        <v>23398</v>
      </c>
      <c r="AB556">
        <v>8</v>
      </c>
      <c r="AC556" t="s">
        <v>42</v>
      </c>
      <c r="AD556" t="s">
        <v>43</v>
      </c>
      <c r="AE556">
        <v>19</v>
      </c>
      <c r="AF556">
        <v>3</v>
      </c>
      <c r="AG556" t="str">
        <f>_xlfn.XLOOKUP(AF556,Lookup!K:K,Lookup!L:L)</f>
        <v>Meet Expect</v>
      </c>
      <c r="AH556">
        <v>1</v>
      </c>
      <c r="AI556" t="str">
        <f>LOOKUP(AH556,Lookup!M:M,Lookup!N:N)</f>
        <v>Low</v>
      </c>
      <c r="AJ556">
        <v>80</v>
      </c>
      <c r="AK556">
        <v>0</v>
      </c>
      <c r="AL556" t="str">
        <f>_xlfn.XLOOKUP(AK556,Lookup!O:O,Lookup!P:P)</f>
        <v>None</v>
      </c>
      <c r="AM556">
        <v>9</v>
      </c>
      <c r="AN556" t="str" cm="1">
        <f t="array" ref="AN556">_xlfn.IFS(
AM556&lt;=5,"0-5",
AM556&lt;=10,"6-10",
AM556&lt;=20,"11-20",
TRUE,"20+")</f>
        <v>6-10</v>
      </c>
      <c r="AO556">
        <v>2</v>
      </c>
      <c r="AP556">
        <v>1</v>
      </c>
      <c r="AQ556" t="str">
        <f>_xlfn.XLOOKUP(AP556,Lookup!Q:Q,Lookup!R:R)</f>
        <v>Bad</v>
      </c>
      <c r="AR556">
        <v>7</v>
      </c>
      <c r="AS556" t="str" cm="1">
        <f t="array" ref="AS556">_xlfn.IFS(
AR556 &lt;=1,"New Employee",
AR556 &lt;=3, "Early Career",
AR556 &lt;=7, "Experienced",
TRUE, "Veteran")</f>
        <v>Experienced</v>
      </c>
      <c r="AT556">
        <v>6</v>
      </c>
      <c r="AU556">
        <v>0</v>
      </c>
      <c r="AV556" t="str" cm="1">
        <f t="array" ref="AV556">_xlfn.IFS(
AU556=0,"Recently Promoted",
AU556&lt;=3, "Normal",
TRUE, "Long Time No Promotion")</f>
        <v>Recently Promoted</v>
      </c>
      <c r="AW556">
        <v>7</v>
      </c>
      <c r="AX556">
        <f>IF(COUNTIF(L556:$L$1471,L556)&gt;1,1,0)</f>
        <v>0</v>
      </c>
      <c r="BA556">
        <f t="shared" si="69"/>
        <v>0</v>
      </c>
      <c r="BC556">
        <f t="shared" si="70"/>
        <v>0</v>
      </c>
      <c r="BE556">
        <f t="shared" si="64"/>
        <v>0</v>
      </c>
      <c r="BG556">
        <f t="shared" si="65"/>
        <v>0</v>
      </c>
      <c r="BI556">
        <f t="shared" si="66"/>
        <v>0</v>
      </c>
      <c r="BR556" t="str" cm="1">
        <f t="array" ref="BR556">_xlfn.IFS(
A556&lt;=25,"18-25",
A556&lt;=35,"26-35",
A556&lt;=45,"36-45",
A556&lt;=59,"46-59",
TRUE,"60+")</f>
        <v>26-35</v>
      </c>
      <c r="BX556" t="b">
        <f t="shared" si="67"/>
        <v>1</v>
      </c>
      <c r="BY556" t="b">
        <f t="shared" si="68"/>
        <v>1</v>
      </c>
      <c r="BZ556" t="b">
        <f t="shared" si="71"/>
        <v>1</v>
      </c>
      <c r="CA556">
        <f>IF(tblemployee[[#This Row],[Attrition]]="Yes",1,0)</f>
        <v>0</v>
      </c>
      <c r="CB556">
        <f>IF(tblemployee[[#This Row],[OverTime]]="Yes",1,0)</f>
        <v>0</v>
      </c>
    </row>
    <row r="557" spans="1:80" hidden="1">
      <c r="A557">
        <v>29</v>
      </c>
      <c r="B557" t="s">
        <v>43</v>
      </c>
      <c r="C557" t="s">
        <v>36</v>
      </c>
      <c r="D557">
        <v>1090</v>
      </c>
      <c r="E557" t="s">
        <v>37</v>
      </c>
      <c r="F557">
        <v>10</v>
      </c>
      <c r="G557" t="str" cm="1">
        <f t="array" ref="G557">_xlfn.IFS(
F557 &lt;= 10, "Near",
F557 &lt;= 20, "Far",
TRUE, "Very Far")</f>
        <v>Near</v>
      </c>
      <c r="H557">
        <v>3</v>
      </c>
      <c r="I557" t="str">
        <f>_xlfn.XLOOKUP(H557,Lookup!C:C,Lookup!D:D)</f>
        <v>Bachelor</v>
      </c>
      <c r="J557" t="s">
        <v>59</v>
      </c>
      <c r="K557">
        <v>1</v>
      </c>
      <c r="L557">
        <v>766</v>
      </c>
      <c r="M557">
        <v>4</v>
      </c>
      <c r="N557" t="str">
        <f>_xlfn.XLOOKUP(M557,Lookup!E:E,Lookup!F:F)</f>
        <v>Very High</v>
      </c>
      <c r="O557" t="s">
        <v>46</v>
      </c>
      <c r="P557">
        <v>83</v>
      </c>
      <c r="Q557">
        <v>3</v>
      </c>
      <c r="R557" t="str">
        <f>_xlfn.XLOOKUP(Q557,Lookup!G:G,Lookup!H:H)</f>
        <v>High</v>
      </c>
      <c r="S557">
        <v>1</v>
      </c>
      <c r="T557" s="7" t="str">
        <f>_xlfn.XLOOKUP(S557,Lookup!A:A,Lookup!B:B)</f>
        <v>Entry Level</v>
      </c>
      <c r="U557" t="s">
        <v>57</v>
      </c>
      <c r="V557">
        <v>2</v>
      </c>
      <c r="W557" t="str">
        <f>_xlfn.XLOOKUP(V557,Lookup!I:I,Lookup!J:J)</f>
        <v>Medium</v>
      </c>
      <c r="X557" t="s">
        <v>52</v>
      </c>
      <c r="Y557">
        <v>2297</v>
      </c>
      <c r="Z557" t="str" cm="1">
        <f t="array" ref="Z557">_xlfn.IFS(Y557&lt;3000,"Low",Y557&lt;7000,"Medium",TRUE,"High")</f>
        <v>Low</v>
      </c>
      <c r="AA557">
        <v>17967</v>
      </c>
      <c r="AB557">
        <v>1</v>
      </c>
      <c r="AC557" t="s">
        <v>42</v>
      </c>
      <c r="AD557" t="s">
        <v>43</v>
      </c>
      <c r="AE557">
        <v>14</v>
      </c>
      <c r="AF557">
        <v>3</v>
      </c>
      <c r="AG557" t="str">
        <f>_xlfn.XLOOKUP(AF557,Lookup!K:K,Lookup!L:L)</f>
        <v>Meet Expect</v>
      </c>
      <c r="AH557">
        <v>4</v>
      </c>
      <c r="AI557" t="str">
        <f>LOOKUP(AH557,Lookup!M:M,Lookup!N:N)</f>
        <v>Very High</v>
      </c>
      <c r="AJ557">
        <v>80</v>
      </c>
      <c r="AK557">
        <v>2</v>
      </c>
      <c r="AL557" t="str">
        <f>_xlfn.XLOOKUP(AK557,Lookup!O:O,Lookup!P:P)</f>
        <v>Medium</v>
      </c>
      <c r="AM557">
        <v>2</v>
      </c>
      <c r="AN557" t="str" cm="1">
        <f t="array" ref="AN557">_xlfn.IFS(
AM557&lt;=5,"0-5",
AM557&lt;=10,"6-10",
AM557&lt;=20,"11-20",
TRUE,"20+")</f>
        <v>0-5</v>
      </c>
      <c r="AO557">
        <v>2</v>
      </c>
      <c r="AP557">
        <v>3</v>
      </c>
      <c r="AQ557" t="str">
        <f>_xlfn.XLOOKUP(AP557,Lookup!Q:Q,Lookup!R:R)</f>
        <v>Better</v>
      </c>
      <c r="AR557">
        <v>2</v>
      </c>
      <c r="AS557" t="str" cm="1">
        <f t="array" ref="AS557">_xlfn.IFS(
AR557 &lt;=1,"New Employee",
AR557 &lt;=3, "Early Career",
AR557 &lt;=7, "Experienced",
TRUE, "Veteran")</f>
        <v>Early Career</v>
      </c>
      <c r="AT557">
        <v>2</v>
      </c>
      <c r="AU557">
        <v>2</v>
      </c>
      <c r="AV557" t="str" cm="1">
        <f t="array" ref="AV557">_xlfn.IFS(
AU557=0,"Recently Promoted",
AU557&lt;=3, "Normal",
TRUE, "Long Time No Promotion")</f>
        <v>Normal</v>
      </c>
      <c r="AW557">
        <v>2</v>
      </c>
      <c r="AX557">
        <f>IF(COUNTIF(L557:$L$1471,L557)&gt;1,1,0)</f>
        <v>0</v>
      </c>
      <c r="BA557">
        <f t="shared" si="69"/>
        <v>0</v>
      </c>
      <c r="BC557">
        <f t="shared" si="70"/>
        <v>0</v>
      </c>
      <c r="BE557">
        <f t="shared" si="64"/>
        <v>0</v>
      </c>
      <c r="BG557">
        <f t="shared" si="65"/>
        <v>0</v>
      </c>
      <c r="BI557">
        <f t="shared" si="66"/>
        <v>0</v>
      </c>
      <c r="BR557" t="str" cm="1">
        <f t="array" ref="BR557">_xlfn.IFS(
A557&lt;=25,"18-25",
A557&lt;=35,"26-35",
A557&lt;=45,"36-45",
A557&lt;=59,"46-59",
TRUE,"60+")</f>
        <v>26-35</v>
      </c>
      <c r="BX557" t="b">
        <f t="shared" si="67"/>
        <v>1</v>
      </c>
      <c r="BY557" t="b">
        <f t="shared" si="68"/>
        <v>1</v>
      </c>
      <c r="BZ557" t="b">
        <f t="shared" si="71"/>
        <v>1</v>
      </c>
      <c r="CA557">
        <f>IF(tblemployee[[#This Row],[Attrition]]="Yes",1,0)</f>
        <v>0</v>
      </c>
      <c r="CB557">
        <f>IF(tblemployee[[#This Row],[OverTime]]="Yes",1,0)</f>
        <v>0</v>
      </c>
    </row>
    <row r="558" spans="1:80" hidden="1">
      <c r="A558">
        <v>53</v>
      </c>
      <c r="B558" t="s">
        <v>43</v>
      </c>
      <c r="C558" t="s">
        <v>36</v>
      </c>
      <c r="D558">
        <v>346</v>
      </c>
      <c r="E558" t="s">
        <v>45</v>
      </c>
      <c r="F558">
        <v>6</v>
      </c>
      <c r="G558" t="str" cm="1">
        <f t="array" ref="G558">_xlfn.IFS(
F558 &lt;= 10, "Near",
F558 &lt;= 20, "Far",
TRUE, "Very Far")</f>
        <v>Near</v>
      </c>
      <c r="H558">
        <v>3</v>
      </c>
      <c r="I558" t="str">
        <f>_xlfn.XLOOKUP(H558,Lookup!C:C,Lookup!D:D)</f>
        <v>Bachelor</v>
      </c>
      <c r="J558" t="s">
        <v>38</v>
      </c>
      <c r="K558">
        <v>1</v>
      </c>
      <c r="L558">
        <v>769</v>
      </c>
      <c r="M558">
        <v>4</v>
      </c>
      <c r="N558" t="str">
        <f>_xlfn.XLOOKUP(M558,Lookup!E:E,Lookup!F:F)</f>
        <v>Very High</v>
      </c>
      <c r="O558" t="s">
        <v>46</v>
      </c>
      <c r="P558">
        <v>86</v>
      </c>
      <c r="Q558">
        <v>3</v>
      </c>
      <c r="R558" t="str">
        <f>_xlfn.XLOOKUP(Q558,Lookup!G:G,Lookup!H:H)</f>
        <v>High</v>
      </c>
      <c r="S558">
        <v>2</v>
      </c>
      <c r="T558" s="7" t="str">
        <f>_xlfn.XLOOKUP(S558,Lookup!A:A,Lookup!B:B)</f>
        <v>Junior</v>
      </c>
      <c r="U558" t="s">
        <v>50</v>
      </c>
      <c r="V558">
        <v>4</v>
      </c>
      <c r="W558" t="str">
        <f>_xlfn.XLOOKUP(V558,Lookup!I:I,Lookup!J:J)</f>
        <v>Very High</v>
      </c>
      <c r="X558" t="s">
        <v>41</v>
      </c>
      <c r="Y558">
        <v>2450</v>
      </c>
      <c r="Z558" t="str" cm="1">
        <f t="array" ref="Z558">_xlfn.IFS(Y558&lt;3000,"Low",Y558&lt;7000,"Medium",TRUE,"High")</f>
        <v>Low</v>
      </c>
      <c r="AA558">
        <v>10919</v>
      </c>
      <c r="AB558">
        <v>2</v>
      </c>
      <c r="AC558" t="s">
        <v>42</v>
      </c>
      <c r="AD558" t="s">
        <v>43</v>
      </c>
      <c r="AE558">
        <v>17</v>
      </c>
      <c r="AF558">
        <v>3</v>
      </c>
      <c r="AG558" t="str">
        <f>_xlfn.XLOOKUP(AF558,Lookup!K:K,Lookup!L:L)</f>
        <v>Meet Expect</v>
      </c>
      <c r="AH558">
        <v>4</v>
      </c>
      <c r="AI558" t="str">
        <f>LOOKUP(AH558,Lookup!M:M,Lookup!N:N)</f>
        <v>Very High</v>
      </c>
      <c r="AJ558">
        <v>80</v>
      </c>
      <c r="AK558">
        <v>0</v>
      </c>
      <c r="AL558" t="str">
        <f>_xlfn.XLOOKUP(AK558,Lookup!O:O,Lookup!P:P)</f>
        <v>None</v>
      </c>
      <c r="AM558">
        <v>19</v>
      </c>
      <c r="AN558" t="str" cm="1">
        <f t="array" ref="AN558">_xlfn.IFS(
AM558&lt;=5,"0-5",
AM558&lt;=10,"6-10",
AM558&lt;=20,"11-20",
TRUE,"20+")</f>
        <v>11-20</v>
      </c>
      <c r="AO558">
        <v>4</v>
      </c>
      <c r="AP558">
        <v>3</v>
      </c>
      <c r="AQ558" t="str">
        <f>_xlfn.XLOOKUP(AP558,Lookup!Q:Q,Lookup!R:R)</f>
        <v>Better</v>
      </c>
      <c r="AR558">
        <v>2</v>
      </c>
      <c r="AS558" t="str" cm="1">
        <f t="array" ref="AS558">_xlfn.IFS(
AR558 &lt;=1,"New Employee",
AR558 &lt;=3, "Early Career",
AR558 &lt;=7, "Experienced",
TRUE, "Veteran")</f>
        <v>Early Career</v>
      </c>
      <c r="AT558">
        <v>2</v>
      </c>
      <c r="AU558">
        <v>2</v>
      </c>
      <c r="AV558" t="str" cm="1">
        <f t="array" ref="AV558">_xlfn.IFS(
AU558=0,"Recently Promoted",
AU558&lt;=3, "Normal",
TRUE, "Long Time No Promotion")</f>
        <v>Normal</v>
      </c>
      <c r="AW558">
        <v>2</v>
      </c>
      <c r="AX558">
        <f>IF(COUNTIF(L558:$L$1471,L558)&gt;1,1,0)</f>
        <v>0</v>
      </c>
      <c r="BA558">
        <f t="shared" si="69"/>
        <v>0</v>
      </c>
      <c r="BC558">
        <f t="shared" si="70"/>
        <v>0</v>
      </c>
      <c r="BE558">
        <f t="shared" si="64"/>
        <v>0</v>
      </c>
      <c r="BG558">
        <f t="shared" si="65"/>
        <v>0</v>
      </c>
      <c r="BI558">
        <f t="shared" si="66"/>
        <v>0</v>
      </c>
      <c r="BR558" t="str" cm="1">
        <f t="array" ref="BR558">_xlfn.IFS(
A558&lt;=25,"18-25",
A558&lt;=35,"26-35",
A558&lt;=45,"36-45",
A558&lt;=59,"46-59",
TRUE,"60+")</f>
        <v>46-59</v>
      </c>
      <c r="BX558" t="b">
        <f t="shared" si="67"/>
        <v>1</v>
      </c>
      <c r="BY558" t="b">
        <f t="shared" si="68"/>
        <v>1</v>
      </c>
      <c r="BZ558" t="b">
        <f t="shared" si="71"/>
        <v>1</v>
      </c>
      <c r="CA558">
        <f>IF(tblemployee[[#This Row],[Attrition]]="Yes",1,0)</f>
        <v>0</v>
      </c>
      <c r="CB558">
        <f>IF(tblemployee[[#This Row],[OverTime]]="Yes",1,0)</f>
        <v>0</v>
      </c>
    </row>
    <row r="559" spans="1:80" hidden="1">
      <c r="A559">
        <v>35</v>
      </c>
      <c r="B559" t="s">
        <v>43</v>
      </c>
      <c r="C559" t="s">
        <v>55</v>
      </c>
      <c r="D559">
        <v>1225</v>
      </c>
      <c r="E559" t="s">
        <v>45</v>
      </c>
      <c r="F559">
        <v>2</v>
      </c>
      <c r="G559" t="str" cm="1">
        <f t="array" ref="G559">_xlfn.IFS(
F559 &lt;= 10, "Near",
F559 &lt;= 20, "Far",
TRUE, "Very Far")</f>
        <v>Near</v>
      </c>
      <c r="H559">
        <v>4</v>
      </c>
      <c r="I559" t="str">
        <f>_xlfn.XLOOKUP(H559,Lookup!C:C,Lookup!D:D)</f>
        <v>Master</v>
      </c>
      <c r="J559" t="s">
        <v>38</v>
      </c>
      <c r="K559">
        <v>1</v>
      </c>
      <c r="L559">
        <v>771</v>
      </c>
      <c r="M559">
        <v>4</v>
      </c>
      <c r="N559" t="str">
        <f>_xlfn.XLOOKUP(M559,Lookup!E:E,Lookup!F:F)</f>
        <v>Very High</v>
      </c>
      <c r="O559" t="s">
        <v>39</v>
      </c>
      <c r="P559">
        <v>61</v>
      </c>
      <c r="Q559">
        <v>3</v>
      </c>
      <c r="R559" t="str">
        <f>_xlfn.XLOOKUP(Q559,Lookup!G:G,Lookup!H:H)</f>
        <v>High</v>
      </c>
      <c r="S559">
        <v>2</v>
      </c>
      <c r="T559" s="7" t="str">
        <f>_xlfn.XLOOKUP(S559,Lookup!A:A,Lookup!B:B)</f>
        <v>Junior</v>
      </c>
      <c r="U559" t="s">
        <v>54</v>
      </c>
      <c r="V559">
        <v>1</v>
      </c>
      <c r="W559" t="str">
        <f>_xlfn.XLOOKUP(V559,Lookup!I:I,Lookup!J:J)</f>
        <v>Low</v>
      </c>
      <c r="X559" t="s">
        <v>52</v>
      </c>
      <c r="Y559">
        <v>5093</v>
      </c>
      <c r="Z559" t="str" cm="1">
        <f t="array" ref="Z559">_xlfn.IFS(Y559&lt;3000,"Low",Y559&lt;7000,"Medium",TRUE,"High")</f>
        <v>Medium</v>
      </c>
      <c r="AA559">
        <v>4761</v>
      </c>
      <c r="AB559">
        <v>2</v>
      </c>
      <c r="AC559" t="s">
        <v>42</v>
      </c>
      <c r="AD559" t="s">
        <v>43</v>
      </c>
      <c r="AE559">
        <v>11</v>
      </c>
      <c r="AF559">
        <v>3</v>
      </c>
      <c r="AG559" t="str">
        <f>_xlfn.XLOOKUP(AF559,Lookup!K:K,Lookup!L:L)</f>
        <v>Meet Expect</v>
      </c>
      <c r="AH559">
        <v>1</v>
      </c>
      <c r="AI559" t="str">
        <f>LOOKUP(AH559,Lookup!M:M,Lookup!N:N)</f>
        <v>Low</v>
      </c>
      <c r="AJ559">
        <v>80</v>
      </c>
      <c r="AK559">
        <v>1</v>
      </c>
      <c r="AL559" t="str">
        <f>_xlfn.XLOOKUP(AK559,Lookup!O:O,Lookup!P:P)</f>
        <v>Basic</v>
      </c>
      <c r="AM559">
        <v>16</v>
      </c>
      <c r="AN559" t="str" cm="1">
        <f t="array" ref="AN559">_xlfn.IFS(
AM559&lt;=5,"0-5",
AM559&lt;=10,"6-10",
AM559&lt;=20,"11-20",
TRUE,"20+")</f>
        <v>11-20</v>
      </c>
      <c r="AO559">
        <v>2</v>
      </c>
      <c r="AP559">
        <v>4</v>
      </c>
      <c r="AQ559" t="str">
        <f>_xlfn.XLOOKUP(AP559,Lookup!Q:Q,Lookup!R:R)</f>
        <v>Best</v>
      </c>
      <c r="AR559">
        <v>1</v>
      </c>
      <c r="AS559" t="str" cm="1">
        <f t="array" ref="AS559">_xlfn.IFS(
AR559 &lt;=1,"New Employee",
AR559 &lt;=3, "Early Career",
AR559 &lt;=7, "Experienced",
TRUE, "Veteran")</f>
        <v>New Employee</v>
      </c>
      <c r="AT559">
        <v>0</v>
      </c>
      <c r="AU559">
        <v>0</v>
      </c>
      <c r="AV559" t="str" cm="1">
        <f t="array" ref="AV559">_xlfn.IFS(
AU559=0,"Recently Promoted",
AU559&lt;=3, "Normal",
TRUE, "Long Time No Promotion")</f>
        <v>Recently Promoted</v>
      </c>
      <c r="AW559">
        <v>0</v>
      </c>
      <c r="AX559">
        <f>IF(COUNTIF(L559:$L$1471,L559)&gt;1,1,0)</f>
        <v>0</v>
      </c>
      <c r="BA559">
        <f t="shared" si="69"/>
        <v>0</v>
      </c>
      <c r="BC559">
        <f t="shared" si="70"/>
        <v>0</v>
      </c>
      <c r="BE559">
        <f t="shared" si="64"/>
        <v>0</v>
      </c>
      <c r="BG559">
        <f t="shared" si="65"/>
        <v>0</v>
      </c>
      <c r="BI559">
        <f t="shared" si="66"/>
        <v>0</v>
      </c>
      <c r="BR559" t="str" cm="1">
        <f t="array" ref="BR559">_xlfn.IFS(
A559&lt;=25,"18-25",
A559&lt;=35,"26-35",
A559&lt;=45,"36-45",
A559&lt;=59,"46-59",
TRUE,"60+")</f>
        <v>26-35</v>
      </c>
      <c r="BX559" t="b">
        <f t="shared" si="67"/>
        <v>1</v>
      </c>
      <c r="BY559" t="b">
        <f t="shared" si="68"/>
        <v>1</v>
      </c>
      <c r="BZ559" t="b">
        <f t="shared" si="71"/>
        <v>1</v>
      </c>
      <c r="CA559">
        <f>IF(tblemployee[[#This Row],[Attrition]]="Yes",1,0)</f>
        <v>0</v>
      </c>
      <c r="CB559">
        <f>IF(tblemployee[[#This Row],[OverTime]]="Yes",1,0)</f>
        <v>0</v>
      </c>
    </row>
    <row r="560" spans="1:80" hidden="1">
      <c r="A560">
        <v>32</v>
      </c>
      <c r="B560" t="s">
        <v>43</v>
      </c>
      <c r="C560" t="s">
        <v>44</v>
      </c>
      <c r="D560">
        <v>430</v>
      </c>
      <c r="E560" t="s">
        <v>45</v>
      </c>
      <c r="F560">
        <v>24</v>
      </c>
      <c r="G560" t="str" cm="1">
        <f t="array" ref="G560">_xlfn.IFS(
F560 &lt;= 10, "Near",
F560 &lt;= 20, "Far",
TRUE, "Very Far")</f>
        <v>Very Far</v>
      </c>
      <c r="H560">
        <v>4</v>
      </c>
      <c r="I560" t="str">
        <f>_xlfn.XLOOKUP(H560,Lookup!C:C,Lookup!D:D)</f>
        <v>Master</v>
      </c>
      <c r="J560" t="s">
        <v>38</v>
      </c>
      <c r="K560">
        <v>1</v>
      </c>
      <c r="L560">
        <v>772</v>
      </c>
      <c r="M560">
        <v>1</v>
      </c>
      <c r="N560" t="str">
        <f>_xlfn.XLOOKUP(M560,Lookup!E:E,Lookup!F:F)</f>
        <v>Low</v>
      </c>
      <c r="O560" t="s">
        <v>46</v>
      </c>
      <c r="P560">
        <v>80</v>
      </c>
      <c r="Q560">
        <v>3</v>
      </c>
      <c r="R560" t="str">
        <f>_xlfn.XLOOKUP(Q560,Lookup!G:G,Lookup!H:H)</f>
        <v>High</v>
      </c>
      <c r="S560">
        <v>2</v>
      </c>
      <c r="T560" s="7" t="str">
        <f>_xlfn.XLOOKUP(S560,Lookup!A:A,Lookup!B:B)</f>
        <v>Junior</v>
      </c>
      <c r="U560" t="s">
        <v>50</v>
      </c>
      <c r="V560">
        <v>4</v>
      </c>
      <c r="W560" t="str">
        <f>_xlfn.XLOOKUP(V560,Lookup!I:I,Lookup!J:J)</f>
        <v>Very High</v>
      </c>
      <c r="X560" t="s">
        <v>48</v>
      </c>
      <c r="Y560">
        <v>5309</v>
      </c>
      <c r="Z560" t="str" cm="1">
        <f t="array" ref="Z560">_xlfn.IFS(Y560&lt;3000,"Low",Y560&lt;7000,"Medium",TRUE,"High")</f>
        <v>Medium</v>
      </c>
      <c r="AA560">
        <v>21146</v>
      </c>
      <c r="AB560">
        <v>1</v>
      </c>
      <c r="AC560" t="s">
        <v>42</v>
      </c>
      <c r="AD560" t="s">
        <v>43</v>
      </c>
      <c r="AE560">
        <v>15</v>
      </c>
      <c r="AF560">
        <v>3</v>
      </c>
      <c r="AG560" t="str">
        <f>_xlfn.XLOOKUP(AF560,Lookup!K:K,Lookup!L:L)</f>
        <v>Meet Expect</v>
      </c>
      <c r="AH560">
        <v>4</v>
      </c>
      <c r="AI560" t="str">
        <f>LOOKUP(AH560,Lookup!M:M,Lookup!N:N)</f>
        <v>Very High</v>
      </c>
      <c r="AJ560">
        <v>80</v>
      </c>
      <c r="AK560">
        <v>2</v>
      </c>
      <c r="AL560" t="str">
        <f>_xlfn.XLOOKUP(AK560,Lookup!O:O,Lookup!P:P)</f>
        <v>Medium</v>
      </c>
      <c r="AM560">
        <v>10</v>
      </c>
      <c r="AN560" t="str" cm="1">
        <f t="array" ref="AN560">_xlfn.IFS(
AM560&lt;=5,"0-5",
AM560&lt;=10,"6-10",
AM560&lt;=20,"11-20",
TRUE,"20+")</f>
        <v>6-10</v>
      </c>
      <c r="AO560">
        <v>2</v>
      </c>
      <c r="AP560">
        <v>3</v>
      </c>
      <c r="AQ560" t="str">
        <f>_xlfn.XLOOKUP(AP560,Lookup!Q:Q,Lookup!R:R)</f>
        <v>Better</v>
      </c>
      <c r="AR560">
        <v>10</v>
      </c>
      <c r="AS560" t="str" cm="1">
        <f t="array" ref="AS560">_xlfn.IFS(
AR560 &lt;=1,"New Employee",
AR560 &lt;=3, "Early Career",
AR560 &lt;=7, "Experienced",
TRUE, "Veteran")</f>
        <v>Veteran</v>
      </c>
      <c r="AT560">
        <v>8</v>
      </c>
      <c r="AU560">
        <v>4</v>
      </c>
      <c r="AV560" t="str" cm="1">
        <f t="array" ref="AV560">_xlfn.IFS(
AU560=0,"Recently Promoted",
AU560&lt;=3, "Normal",
TRUE, "Long Time No Promotion")</f>
        <v>Long Time No Promotion</v>
      </c>
      <c r="AW560">
        <v>7</v>
      </c>
      <c r="AX560">
        <f>IF(COUNTIF(L560:$L$1471,L560)&gt;1,1,0)</f>
        <v>0</v>
      </c>
      <c r="BA560">
        <f t="shared" si="69"/>
        <v>0</v>
      </c>
      <c r="BC560">
        <f t="shared" si="70"/>
        <v>0</v>
      </c>
      <c r="BE560">
        <f t="shared" si="64"/>
        <v>0</v>
      </c>
      <c r="BG560">
        <f t="shared" si="65"/>
        <v>0</v>
      </c>
      <c r="BI560">
        <f t="shared" si="66"/>
        <v>0</v>
      </c>
      <c r="BR560" t="str" cm="1">
        <f t="array" ref="BR560">_xlfn.IFS(
A560&lt;=25,"18-25",
A560&lt;=35,"26-35",
A560&lt;=45,"36-45",
A560&lt;=59,"46-59",
TRUE,"60+")</f>
        <v>26-35</v>
      </c>
      <c r="BX560" t="b">
        <f t="shared" si="67"/>
        <v>1</v>
      </c>
      <c r="BY560" t="b">
        <f t="shared" si="68"/>
        <v>1</v>
      </c>
      <c r="BZ560" t="b">
        <f t="shared" si="71"/>
        <v>1</v>
      </c>
      <c r="CA560">
        <f>IF(tblemployee[[#This Row],[Attrition]]="Yes",1,0)</f>
        <v>0</v>
      </c>
      <c r="CB560">
        <f>IF(tblemployee[[#This Row],[OverTime]]="Yes",1,0)</f>
        <v>0</v>
      </c>
    </row>
    <row r="561" spans="1:80" hidden="1">
      <c r="A561">
        <v>38</v>
      </c>
      <c r="B561" t="s">
        <v>43</v>
      </c>
      <c r="C561" t="s">
        <v>36</v>
      </c>
      <c r="D561">
        <v>268</v>
      </c>
      <c r="E561" t="s">
        <v>45</v>
      </c>
      <c r="F561">
        <v>2</v>
      </c>
      <c r="G561" t="str" cm="1">
        <f t="array" ref="G561">_xlfn.IFS(
F561 &lt;= 10, "Near",
F561 &lt;= 20, "Far",
TRUE, "Very Far")</f>
        <v>Near</v>
      </c>
      <c r="H561">
        <v>5</v>
      </c>
      <c r="I561" t="str">
        <f>_xlfn.XLOOKUP(H561,Lookup!C:C,Lookup!D:D)</f>
        <v>Doctor</v>
      </c>
      <c r="J561" t="s">
        <v>51</v>
      </c>
      <c r="K561">
        <v>1</v>
      </c>
      <c r="L561">
        <v>773</v>
      </c>
      <c r="M561">
        <v>4</v>
      </c>
      <c r="N561" t="str">
        <f>_xlfn.XLOOKUP(M561,Lookup!E:E,Lookup!F:F)</f>
        <v>Very High</v>
      </c>
      <c r="O561" t="s">
        <v>46</v>
      </c>
      <c r="P561">
        <v>92</v>
      </c>
      <c r="Q561">
        <v>3</v>
      </c>
      <c r="R561" t="str">
        <f>_xlfn.XLOOKUP(Q561,Lookup!G:G,Lookup!H:H)</f>
        <v>High</v>
      </c>
      <c r="S561">
        <v>1</v>
      </c>
      <c r="T561" s="7" t="str">
        <f>_xlfn.XLOOKUP(S561,Lookup!A:A,Lookup!B:B)</f>
        <v>Entry Level</v>
      </c>
      <c r="U561" t="s">
        <v>47</v>
      </c>
      <c r="V561">
        <v>3</v>
      </c>
      <c r="W561" t="str">
        <f>_xlfn.XLOOKUP(V561,Lookup!I:I,Lookup!J:J)</f>
        <v>High</v>
      </c>
      <c r="X561" t="s">
        <v>48</v>
      </c>
      <c r="Y561">
        <v>3057</v>
      </c>
      <c r="Z561" t="str" cm="1">
        <f t="array" ref="Z561">_xlfn.IFS(Y561&lt;3000,"Low",Y561&lt;7000,"Medium",TRUE,"High")</f>
        <v>Medium</v>
      </c>
      <c r="AA561">
        <v>20471</v>
      </c>
      <c r="AB561">
        <v>6</v>
      </c>
      <c r="AC561" t="s">
        <v>42</v>
      </c>
      <c r="AD561" t="s">
        <v>35</v>
      </c>
      <c r="AE561">
        <v>13</v>
      </c>
      <c r="AF561">
        <v>3</v>
      </c>
      <c r="AG561" t="str">
        <f>_xlfn.XLOOKUP(AF561,Lookup!K:K,Lookup!L:L)</f>
        <v>Meet Expect</v>
      </c>
      <c r="AH561">
        <v>2</v>
      </c>
      <c r="AI561" t="str">
        <f>LOOKUP(AH561,Lookup!M:M,Lookup!N:N)</f>
        <v>Medium</v>
      </c>
      <c r="AJ561">
        <v>80</v>
      </c>
      <c r="AK561">
        <v>1</v>
      </c>
      <c r="AL561" t="str">
        <f>_xlfn.XLOOKUP(AK561,Lookup!O:O,Lookup!P:P)</f>
        <v>Basic</v>
      </c>
      <c r="AM561">
        <v>6</v>
      </c>
      <c r="AN561" t="str" cm="1">
        <f t="array" ref="AN561">_xlfn.IFS(
AM561&lt;=5,"0-5",
AM561&lt;=10,"6-10",
AM561&lt;=20,"11-20",
TRUE,"20+")</f>
        <v>6-10</v>
      </c>
      <c r="AO561">
        <v>0</v>
      </c>
      <c r="AP561">
        <v>1</v>
      </c>
      <c r="AQ561" t="str">
        <f>_xlfn.XLOOKUP(AP561,Lookup!Q:Q,Lookup!R:R)</f>
        <v>Bad</v>
      </c>
      <c r="AR561">
        <v>1</v>
      </c>
      <c r="AS561" t="str" cm="1">
        <f t="array" ref="AS561">_xlfn.IFS(
AR561 &lt;=1,"New Employee",
AR561 &lt;=3, "Early Career",
AR561 &lt;=7, "Experienced",
TRUE, "Veteran")</f>
        <v>New Employee</v>
      </c>
      <c r="AT561">
        <v>0</v>
      </c>
      <c r="AU561">
        <v>0</v>
      </c>
      <c r="AV561" t="str" cm="1">
        <f t="array" ref="AV561">_xlfn.IFS(
AU561=0,"Recently Promoted",
AU561&lt;=3, "Normal",
TRUE, "Long Time No Promotion")</f>
        <v>Recently Promoted</v>
      </c>
      <c r="AW561">
        <v>1</v>
      </c>
      <c r="AX561">
        <f>IF(COUNTIF(L561:$L$1471,L561)&gt;1,1,0)</f>
        <v>0</v>
      </c>
      <c r="BA561">
        <f t="shared" si="69"/>
        <v>0</v>
      </c>
      <c r="BC561">
        <f t="shared" si="70"/>
        <v>0</v>
      </c>
      <c r="BE561">
        <f t="shared" si="64"/>
        <v>0</v>
      </c>
      <c r="BG561">
        <f t="shared" si="65"/>
        <v>0</v>
      </c>
      <c r="BI561">
        <f t="shared" si="66"/>
        <v>0</v>
      </c>
      <c r="BR561" t="str" cm="1">
        <f t="array" ref="BR561">_xlfn.IFS(
A561&lt;=25,"18-25",
A561&lt;=35,"26-35",
A561&lt;=45,"36-45",
A561&lt;=59,"46-59",
TRUE,"60+")</f>
        <v>36-45</v>
      </c>
      <c r="BX561" t="b">
        <f t="shared" si="67"/>
        <v>1</v>
      </c>
      <c r="BY561" t="b">
        <f t="shared" si="68"/>
        <v>1</v>
      </c>
      <c r="BZ561" t="b">
        <f t="shared" si="71"/>
        <v>1</v>
      </c>
      <c r="CA561">
        <f>IF(tblemployee[[#This Row],[Attrition]]="Yes",1,0)</f>
        <v>0</v>
      </c>
      <c r="CB561">
        <f>IF(tblemployee[[#This Row],[OverTime]]="Yes",1,0)</f>
        <v>1</v>
      </c>
    </row>
    <row r="562" spans="1:80" hidden="1">
      <c r="A562">
        <v>34</v>
      </c>
      <c r="B562" t="s">
        <v>43</v>
      </c>
      <c r="C562" t="s">
        <v>36</v>
      </c>
      <c r="D562">
        <v>167</v>
      </c>
      <c r="E562" t="s">
        <v>45</v>
      </c>
      <c r="F562">
        <v>8</v>
      </c>
      <c r="G562" t="str" cm="1">
        <f t="array" ref="G562">_xlfn.IFS(
F562 &lt;= 10, "Near",
F562 &lt;= 20, "Far",
TRUE, "Very Far")</f>
        <v>Near</v>
      </c>
      <c r="H562">
        <v>5</v>
      </c>
      <c r="I562" t="str">
        <f>_xlfn.XLOOKUP(H562,Lookup!C:C,Lookup!D:D)</f>
        <v>Doctor</v>
      </c>
      <c r="J562" t="s">
        <v>38</v>
      </c>
      <c r="K562">
        <v>1</v>
      </c>
      <c r="L562">
        <v>775</v>
      </c>
      <c r="M562">
        <v>2</v>
      </c>
      <c r="N562" t="str">
        <f>_xlfn.XLOOKUP(M562,Lookup!E:E,Lookup!F:F)</f>
        <v>Medium</v>
      </c>
      <c r="O562" t="s">
        <v>39</v>
      </c>
      <c r="P562">
        <v>32</v>
      </c>
      <c r="Q562">
        <v>3</v>
      </c>
      <c r="R562" t="str">
        <f>_xlfn.XLOOKUP(Q562,Lookup!G:G,Lookup!H:H)</f>
        <v>High</v>
      </c>
      <c r="S562">
        <v>2</v>
      </c>
      <c r="T562" s="7" t="str">
        <f>_xlfn.XLOOKUP(S562,Lookup!A:A,Lookup!B:B)</f>
        <v>Junior</v>
      </c>
      <c r="U562" t="s">
        <v>53</v>
      </c>
      <c r="V562">
        <v>1</v>
      </c>
      <c r="W562" t="str">
        <f>_xlfn.XLOOKUP(V562,Lookup!I:I,Lookup!J:J)</f>
        <v>Low</v>
      </c>
      <c r="X562" t="s">
        <v>52</v>
      </c>
      <c r="Y562">
        <v>5121</v>
      </c>
      <c r="Z562" t="str" cm="1">
        <f t="array" ref="Z562">_xlfn.IFS(Y562&lt;3000,"Low",Y562&lt;7000,"Medium",TRUE,"High")</f>
        <v>Medium</v>
      </c>
      <c r="AA562">
        <v>4187</v>
      </c>
      <c r="AB562">
        <v>3</v>
      </c>
      <c r="AC562" t="s">
        <v>42</v>
      </c>
      <c r="AD562" t="s">
        <v>43</v>
      </c>
      <c r="AE562">
        <v>14</v>
      </c>
      <c r="AF562">
        <v>3</v>
      </c>
      <c r="AG562" t="str">
        <f>_xlfn.XLOOKUP(AF562,Lookup!K:K,Lookup!L:L)</f>
        <v>Meet Expect</v>
      </c>
      <c r="AH562">
        <v>3</v>
      </c>
      <c r="AI562" t="str">
        <f>LOOKUP(AH562,Lookup!M:M,Lookup!N:N)</f>
        <v>High</v>
      </c>
      <c r="AJ562">
        <v>80</v>
      </c>
      <c r="AK562">
        <v>1</v>
      </c>
      <c r="AL562" t="str">
        <f>_xlfn.XLOOKUP(AK562,Lookup!O:O,Lookup!P:P)</f>
        <v>Basic</v>
      </c>
      <c r="AM562">
        <v>7</v>
      </c>
      <c r="AN562" t="str" cm="1">
        <f t="array" ref="AN562">_xlfn.IFS(
AM562&lt;=5,"0-5",
AM562&lt;=10,"6-10",
AM562&lt;=20,"11-20",
TRUE,"20+")</f>
        <v>6-10</v>
      </c>
      <c r="AO562">
        <v>3</v>
      </c>
      <c r="AP562">
        <v>3</v>
      </c>
      <c r="AQ562" t="str">
        <f>_xlfn.XLOOKUP(AP562,Lookup!Q:Q,Lookup!R:R)</f>
        <v>Better</v>
      </c>
      <c r="AR562">
        <v>0</v>
      </c>
      <c r="AS562" t="str" cm="1">
        <f t="array" ref="AS562">_xlfn.IFS(
AR562 &lt;=1,"New Employee",
AR562 &lt;=3, "Early Career",
AR562 &lt;=7, "Experienced",
TRUE, "Veteran")</f>
        <v>New Employee</v>
      </c>
      <c r="AT562">
        <v>0</v>
      </c>
      <c r="AU562">
        <v>0</v>
      </c>
      <c r="AV562" t="str" cm="1">
        <f t="array" ref="AV562">_xlfn.IFS(
AU562=0,"Recently Promoted",
AU562&lt;=3, "Normal",
TRUE, "Long Time No Promotion")</f>
        <v>Recently Promoted</v>
      </c>
      <c r="AW562">
        <v>0</v>
      </c>
      <c r="AX562">
        <f>IF(COUNTIF(L562:$L$1471,L562)&gt;1,1,0)</f>
        <v>0</v>
      </c>
      <c r="BA562">
        <f t="shared" si="69"/>
        <v>0</v>
      </c>
      <c r="BC562">
        <f t="shared" si="70"/>
        <v>0</v>
      </c>
      <c r="BE562">
        <f t="shared" si="64"/>
        <v>0</v>
      </c>
      <c r="BG562">
        <f t="shared" si="65"/>
        <v>0</v>
      </c>
      <c r="BI562">
        <f t="shared" si="66"/>
        <v>0</v>
      </c>
      <c r="BR562" t="str" cm="1">
        <f t="array" ref="BR562">_xlfn.IFS(
A562&lt;=25,"18-25",
A562&lt;=35,"26-35",
A562&lt;=45,"36-45",
A562&lt;=59,"46-59",
TRUE,"60+")</f>
        <v>26-35</v>
      </c>
      <c r="BX562" t="b">
        <f t="shared" si="67"/>
        <v>1</v>
      </c>
      <c r="BY562" t="b">
        <f t="shared" si="68"/>
        <v>1</v>
      </c>
      <c r="BZ562" t="b">
        <f t="shared" si="71"/>
        <v>1</v>
      </c>
      <c r="CA562">
        <f>IF(tblemployee[[#This Row],[Attrition]]="Yes",1,0)</f>
        <v>0</v>
      </c>
      <c r="CB562">
        <f>IF(tblemployee[[#This Row],[OverTime]]="Yes",1,0)</f>
        <v>0</v>
      </c>
    </row>
    <row r="563" spans="1:80" hidden="1">
      <c r="A563">
        <v>52</v>
      </c>
      <c r="B563" t="s">
        <v>43</v>
      </c>
      <c r="C563" t="s">
        <v>36</v>
      </c>
      <c r="D563">
        <v>621</v>
      </c>
      <c r="E563" t="s">
        <v>37</v>
      </c>
      <c r="F563">
        <v>3</v>
      </c>
      <c r="G563" t="str" cm="1">
        <f t="array" ref="G563">_xlfn.IFS(
F563 &lt;= 10, "Near",
F563 &lt;= 20, "Far",
TRUE, "Very Far")</f>
        <v>Near</v>
      </c>
      <c r="H563">
        <v>4</v>
      </c>
      <c r="I563" t="str">
        <f>_xlfn.XLOOKUP(H563,Lookup!C:C,Lookup!D:D)</f>
        <v>Master</v>
      </c>
      <c r="J563" t="s">
        <v>59</v>
      </c>
      <c r="K563">
        <v>1</v>
      </c>
      <c r="L563">
        <v>776</v>
      </c>
      <c r="M563">
        <v>3</v>
      </c>
      <c r="N563" t="str">
        <f>_xlfn.XLOOKUP(M563,Lookup!E:E,Lookup!F:F)</f>
        <v>High</v>
      </c>
      <c r="O563" t="s">
        <v>46</v>
      </c>
      <c r="P563">
        <v>31</v>
      </c>
      <c r="Q563">
        <v>2</v>
      </c>
      <c r="R563" t="str">
        <f>_xlfn.XLOOKUP(Q563,Lookup!G:G,Lookup!H:H)</f>
        <v>Medium</v>
      </c>
      <c r="S563">
        <v>4</v>
      </c>
      <c r="T563" s="7" t="str">
        <f>_xlfn.XLOOKUP(S563,Lookup!A:A,Lookup!B:B)</f>
        <v>Manager</v>
      </c>
      <c r="U563" t="s">
        <v>56</v>
      </c>
      <c r="V563">
        <v>1</v>
      </c>
      <c r="W563" t="str">
        <f>_xlfn.XLOOKUP(V563,Lookup!I:I,Lookup!J:J)</f>
        <v>Low</v>
      </c>
      <c r="X563" t="s">
        <v>48</v>
      </c>
      <c r="Y563">
        <v>16856</v>
      </c>
      <c r="Z563" t="str" cm="1">
        <f t="array" ref="Z563">_xlfn.IFS(Y563&lt;3000,"Low",Y563&lt;7000,"Medium",TRUE,"High")</f>
        <v>High</v>
      </c>
      <c r="AA563">
        <v>10084</v>
      </c>
      <c r="AB563">
        <v>1</v>
      </c>
      <c r="AC563" t="s">
        <v>42</v>
      </c>
      <c r="AD563" t="s">
        <v>43</v>
      </c>
      <c r="AE563">
        <v>11</v>
      </c>
      <c r="AF563">
        <v>3</v>
      </c>
      <c r="AG563" t="str">
        <f>_xlfn.XLOOKUP(AF563,Lookup!K:K,Lookup!L:L)</f>
        <v>Meet Expect</v>
      </c>
      <c r="AH563">
        <v>1</v>
      </c>
      <c r="AI563" t="str">
        <f>LOOKUP(AH563,Lookup!M:M,Lookup!N:N)</f>
        <v>Low</v>
      </c>
      <c r="AJ563">
        <v>80</v>
      </c>
      <c r="AK563">
        <v>0</v>
      </c>
      <c r="AL563" t="str">
        <f>_xlfn.XLOOKUP(AK563,Lookup!O:O,Lookup!P:P)</f>
        <v>None</v>
      </c>
      <c r="AM563">
        <v>34</v>
      </c>
      <c r="AN563" t="str" cm="1">
        <f t="array" ref="AN563">_xlfn.IFS(
AM563&lt;=5,"0-5",
AM563&lt;=10,"6-10",
AM563&lt;=20,"11-20",
TRUE,"20+")</f>
        <v>20+</v>
      </c>
      <c r="AO563">
        <v>3</v>
      </c>
      <c r="AP563">
        <v>4</v>
      </c>
      <c r="AQ563" t="str">
        <f>_xlfn.XLOOKUP(AP563,Lookup!Q:Q,Lookup!R:R)</f>
        <v>Best</v>
      </c>
      <c r="AR563">
        <v>34</v>
      </c>
      <c r="AS563" t="str" cm="1">
        <f t="array" ref="AS563">_xlfn.IFS(
AR563 &lt;=1,"New Employee",
AR563 &lt;=3, "Early Career",
AR563 &lt;=7, "Experienced",
TRUE, "Veteran")</f>
        <v>Veteran</v>
      </c>
      <c r="AT563">
        <v>6</v>
      </c>
      <c r="AU563">
        <v>1</v>
      </c>
      <c r="AV563" t="str" cm="1">
        <f t="array" ref="AV563">_xlfn.IFS(
AU563=0,"Recently Promoted",
AU563&lt;=3, "Normal",
TRUE, "Long Time No Promotion")</f>
        <v>Normal</v>
      </c>
      <c r="AW563">
        <v>16</v>
      </c>
      <c r="AX563">
        <f>IF(COUNTIF(L563:$L$1471,L563)&gt;1,1,0)</f>
        <v>0</v>
      </c>
      <c r="BA563">
        <f t="shared" si="69"/>
        <v>0</v>
      </c>
      <c r="BC563">
        <f t="shared" si="70"/>
        <v>0</v>
      </c>
      <c r="BE563">
        <f t="shared" si="64"/>
        <v>0</v>
      </c>
      <c r="BG563">
        <f t="shared" si="65"/>
        <v>0</v>
      </c>
      <c r="BI563">
        <f t="shared" si="66"/>
        <v>0</v>
      </c>
      <c r="BR563" t="str" cm="1">
        <f t="array" ref="BR563">_xlfn.IFS(
A563&lt;=25,"18-25",
A563&lt;=35,"26-35",
A563&lt;=45,"36-45",
A563&lt;=59,"46-59",
TRUE,"60+")</f>
        <v>46-59</v>
      </c>
      <c r="BX563" t="b">
        <f t="shared" si="67"/>
        <v>1</v>
      </c>
      <c r="BY563" t="b">
        <f t="shared" si="68"/>
        <v>1</v>
      </c>
      <c r="BZ563" t="b">
        <f t="shared" si="71"/>
        <v>1</v>
      </c>
      <c r="CA563">
        <f>IF(tblemployee[[#This Row],[Attrition]]="Yes",1,0)</f>
        <v>0</v>
      </c>
      <c r="CB563">
        <f>IF(tblemployee[[#This Row],[OverTime]]="Yes",1,0)</f>
        <v>0</v>
      </c>
    </row>
    <row r="564" spans="1:80" hidden="1">
      <c r="A564">
        <v>33</v>
      </c>
      <c r="B564" t="s">
        <v>35</v>
      </c>
      <c r="C564" t="s">
        <v>36</v>
      </c>
      <c r="D564">
        <v>527</v>
      </c>
      <c r="E564" t="s">
        <v>45</v>
      </c>
      <c r="F564">
        <v>1</v>
      </c>
      <c r="G564" t="str" cm="1">
        <f t="array" ref="G564">_xlfn.IFS(
F564 &lt;= 10, "Near",
F564 &lt;= 20, "Far",
TRUE, "Very Far")</f>
        <v>Near</v>
      </c>
      <c r="H564">
        <v>4</v>
      </c>
      <c r="I564" t="str">
        <f>_xlfn.XLOOKUP(H564,Lookup!C:C,Lookup!D:D)</f>
        <v>Master</v>
      </c>
      <c r="J564" t="s">
        <v>49</v>
      </c>
      <c r="K564">
        <v>1</v>
      </c>
      <c r="L564">
        <v>780</v>
      </c>
      <c r="M564">
        <v>4</v>
      </c>
      <c r="N564" t="str">
        <f>_xlfn.XLOOKUP(M564,Lookup!E:E,Lookup!F:F)</f>
        <v>Very High</v>
      </c>
      <c r="O564" t="s">
        <v>46</v>
      </c>
      <c r="P564">
        <v>63</v>
      </c>
      <c r="Q564">
        <v>3</v>
      </c>
      <c r="R564" t="str">
        <f>_xlfn.XLOOKUP(Q564,Lookup!G:G,Lookup!H:H)</f>
        <v>High</v>
      </c>
      <c r="S564">
        <v>1</v>
      </c>
      <c r="T564" s="7" t="str">
        <f>_xlfn.XLOOKUP(S564,Lookup!A:A,Lookup!B:B)</f>
        <v>Entry Level</v>
      </c>
      <c r="U564" t="s">
        <v>47</v>
      </c>
      <c r="V564">
        <v>4</v>
      </c>
      <c r="W564" t="str">
        <f>_xlfn.XLOOKUP(V564,Lookup!I:I,Lookup!J:J)</f>
        <v>Very High</v>
      </c>
      <c r="X564" t="s">
        <v>41</v>
      </c>
      <c r="Y564">
        <v>2686</v>
      </c>
      <c r="Z564" t="str" cm="1">
        <f t="array" ref="Z564">_xlfn.IFS(Y564&lt;3000,"Low",Y564&lt;7000,"Medium",TRUE,"High")</f>
        <v>Low</v>
      </c>
      <c r="AA564">
        <v>5207</v>
      </c>
      <c r="AB564">
        <v>1</v>
      </c>
      <c r="AC564" t="s">
        <v>42</v>
      </c>
      <c r="AD564" t="s">
        <v>35</v>
      </c>
      <c r="AE564">
        <v>13</v>
      </c>
      <c r="AF564">
        <v>3</v>
      </c>
      <c r="AG564" t="str">
        <f>_xlfn.XLOOKUP(AF564,Lookup!K:K,Lookup!L:L)</f>
        <v>Meet Expect</v>
      </c>
      <c r="AH564">
        <v>3</v>
      </c>
      <c r="AI564" t="str">
        <f>LOOKUP(AH564,Lookup!M:M,Lookup!N:N)</f>
        <v>High</v>
      </c>
      <c r="AJ564">
        <v>80</v>
      </c>
      <c r="AK564">
        <v>0</v>
      </c>
      <c r="AL564" t="str">
        <f>_xlfn.XLOOKUP(AK564,Lookup!O:O,Lookup!P:P)</f>
        <v>None</v>
      </c>
      <c r="AM564">
        <v>10</v>
      </c>
      <c r="AN564" t="str" cm="1">
        <f t="array" ref="AN564">_xlfn.IFS(
AM564&lt;=5,"0-5",
AM564&lt;=10,"6-10",
AM564&lt;=20,"11-20",
TRUE,"20+")</f>
        <v>6-10</v>
      </c>
      <c r="AO564">
        <v>2</v>
      </c>
      <c r="AP564">
        <v>2</v>
      </c>
      <c r="AQ564" t="str">
        <f>_xlfn.XLOOKUP(AP564,Lookup!Q:Q,Lookup!R:R)</f>
        <v>Good</v>
      </c>
      <c r="AR564">
        <v>10</v>
      </c>
      <c r="AS564" t="str" cm="1">
        <f t="array" ref="AS564">_xlfn.IFS(
AR564 &lt;=1,"New Employee",
AR564 &lt;=3, "Early Career",
AR564 &lt;=7, "Experienced",
TRUE, "Veteran")</f>
        <v>Veteran</v>
      </c>
      <c r="AT564">
        <v>9</v>
      </c>
      <c r="AU564">
        <v>7</v>
      </c>
      <c r="AV564" t="str" cm="1">
        <f t="array" ref="AV564">_xlfn.IFS(
AU564=0,"Recently Promoted",
AU564&lt;=3, "Normal",
TRUE, "Long Time No Promotion")</f>
        <v>Long Time No Promotion</v>
      </c>
      <c r="AW564">
        <v>8</v>
      </c>
      <c r="AX564">
        <f>IF(COUNTIF(L564:$L$1471,L564)&gt;1,1,0)</f>
        <v>0</v>
      </c>
      <c r="BA564">
        <f t="shared" si="69"/>
        <v>0</v>
      </c>
      <c r="BC564">
        <f t="shared" si="70"/>
        <v>0</v>
      </c>
      <c r="BE564">
        <f t="shared" si="64"/>
        <v>0</v>
      </c>
      <c r="BG564">
        <f t="shared" si="65"/>
        <v>0</v>
      </c>
      <c r="BI564">
        <f t="shared" si="66"/>
        <v>0</v>
      </c>
      <c r="BR564" t="str" cm="1">
        <f t="array" ref="BR564">_xlfn.IFS(
A564&lt;=25,"18-25",
A564&lt;=35,"26-35",
A564&lt;=45,"36-45",
A564&lt;=59,"46-59",
TRUE,"60+")</f>
        <v>26-35</v>
      </c>
      <c r="BX564" t="b">
        <f t="shared" si="67"/>
        <v>1</v>
      </c>
      <c r="BY564" t="b">
        <f t="shared" si="68"/>
        <v>1</v>
      </c>
      <c r="BZ564" t="b">
        <f t="shared" si="71"/>
        <v>1</v>
      </c>
      <c r="CA564">
        <f>IF(tblemployee[[#This Row],[Attrition]]="Yes",1,0)</f>
        <v>1</v>
      </c>
      <c r="CB564">
        <f>IF(tblemployee[[#This Row],[OverTime]]="Yes",1,0)</f>
        <v>1</v>
      </c>
    </row>
    <row r="565" spans="1:80" hidden="1">
      <c r="A565">
        <v>25</v>
      </c>
      <c r="B565" t="s">
        <v>43</v>
      </c>
      <c r="C565" t="s">
        <v>36</v>
      </c>
      <c r="D565">
        <v>883</v>
      </c>
      <c r="E565" t="s">
        <v>37</v>
      </c>
      <c r="F565">
        <v>26</v>
      </c>
      <c r="G565" t="str" cm="1">
        <f t="array" ref="G565">_xlfn.IFS(
F565 &lt;= 10, "Near",
F565 &lt;= 20, "Far",
TRUE, "Very Far")</f>
        <v>Very Far</v>
      </c>
      <c r="H565">
        <v>1</v>
      </c>
      <c r="I565" t="str">
        <f>_xlfn.XLOOKUP(H565,Lookup!C:C,Lookup!D:D)</f>
        <v>Below College</v>
      </c>
      <c r="J565" t="s">
        <v>51</v>
      </c>
      <c r="K565">
        <v>1</v>
      </c>
      <c r="L565">
        <v>781</v>
      </c>
      <c r="M565">
        <v>3</v>
      </c>
      <c r="N565" t="str">
        <f>_xlfn.XLOOKUP(M565,Lookup!E:E,Lookup!F:F)</f>
        <v>High</v>
      </c>
      <c r="O565" t="s">
        <v>39</v>
      </c>
      <c r="P565">
        <v>32</v>
      </c>
      <c r="Q565">
        <v>3</v>
      </c>
      <c r="R565" t="str">
        <f>_xlfn.XLOOKUP(Q565,Lookup!G:G,Lookup!H:H)</f>
        <v>High</v>
      </c>
      <c r="S565">
        <v>2</v>
      </c>
      <c r="T565" s="7" t="str">
        <f>_xlfn.XLOOKUP(S565,Lookup!A:A,Lookup!B:B)</f>
        <v>Junior</v>
      </c>
      <c r="U565" t="s">
        <v>40</v>
      </c>
      <c r="V565">
        <v>4</v>
      </c>
      <c r="W565" t="str">
        <f>_xlfn.XLOOKUP(V565,Lookup!I:I,Lookup!J:J)</f>
        <v>Very High</v>
      </c>
      <c r="X565" t="s">
        <v>41</v>
      </c>
      <c r="Y565">
        <v>6180</v>
      </c>
      <c r="Z565" t="str" cm="1">
        <f t="array" ref="Z565">_xlfn.IFS(Y565&lt;3000,"Low",Y565&lt;7000,"Medium",TRUE,"High")</f>
        <v>Medium</v>
      </c>
      <c r="AA565">
        <v>22807</v>
      </c>
      <c r="AB565">
        <v>1</v>
      </c>
      <c r="AC565" t="s">
        <v>42</v>
      </c>
      <c r="AD565" t="s">
        <v>43</v>
      </c>
      <c r="AE565">
        <v>23</v>
      </c>
      <c r="AF565">
        <v>4</v>
      </c>
      <c r="AG565" t="str">
        <f>_xlfn.XLOOKUP(AF565,Lookup!K:K,Lookup!L:L)</f>
        <v>Exceed Expect</v>
      </c>
      <c r="AH565">
        <v>2</v>
      </c>
      <c r="AI565" t="str">
        <f>LOOKUP(AH565,Lookup!M:M,Lookup!N:N)</f>
        <v>Medium</v>
      </c>
      <c r="AJ565">
        <v>80</v>
      </c>
      <c r="AK565">
        <v>0</v>
      </c>
      <c r="AL565" t="str">
        <f>_xlfn.XLOOKUP(AK565,Lookup!O:O,Lookup!P:P)</f>
        <v>None</v>
      </c>
      <c r="AM565">
        <v>6</v>
      </c>
      <c r="AN565" t="str" cm="1">
        <f t="array" ref="AN565">_xlfn.IFS(
AM565&lt;=5,"0-5",
AM565&lt;=10,"6-10",
AM565&lt;=20,"11-20",
TRUE,"20+")</f>
        <v>6-10</v>
      </c>
      <c r="AO565">
        <v>5</v>
      </c>
      <c r="AP565">
        <v>2</v>
      </c>
      <c r="AQ565" t="str">
        <f>_xlfn.XLOOKUP(AP565,Lookup!Q:Q,Lookup!R:R)</f>
        <v>Good</v>
      </c>
      <c r="AR565">
        <v>6</v>
      </c>
      <c r="AS565" t="str" cm="1">
        <f t="array" ref="AS565">_xlfn.IFS(
AR565 &lt;=1,"New Employee",
AR565 &lt;=3, "Early Career",
AR565 &lt;=7, "Experienced",
TRUE, "Veteran")</f>
        <v>Experienced</v>
      </c>
      <c r="AT565">
        <v>5</v>
      </c>
      <c r="AU565">
        <v>1</v>
      </c>
      <c r="AV565" t="str" cm="1">
        <f t="array" ref="AV565">_xlfn.IFS(
AU565=0,"Recently Promoted",
AU565&lt;=3, "Normal",
TRUE, "Long Time No Promotion")</f>
        <v>Normal</v>
      </c>
      <c r="AW565">
        <v>4</v>
      </c>
      <c r="AX565">
        <f>IF(COUNTIF(L565:$L$1471,L565)&gt;1,1,0)</f>
        <v>0</v>
      </c>
      <c r="BA565">
        <f t="shared" si="69"/>
        <v>0</v>
      </c>
      <c r="BC565">
        <f t="shared" si="70"/>
        <v>0</v>
      </c>
      <c r="BE565">
        <f t="shared" si="64"/>
        <v>0</v>
      </c>
      <c r="BG565">
        <f t="shared" si="65"/>
        <v>0</v>
      </c>
      <c r="BI565">
        <f t="shared" si="66"/>
        <v>0</v>
      </c>
      <c r="BR565" t="str" cm="1">
        <f t="array" ref="BR565">_xlfn.IFS(
A565&lt;=25,"18-25",
A565&lt;=35,"26-35",
A565&lt;=45,"36-45",
A565&lt;=59,"46-59",
TRUE,"60+")</f>
        <v>18-25</v>
      </c>
      <c r="BX565" t="b">
        <f t="shared" si="67"/>
        <v>1</v>
      </c>
      <c r="BY565" t="b">
        <f t="shared" si="68"/>
        <v>1</v>
      </c>
      <c r="BZ565" t="b">
        <f t="shared" si="71"/>
        <v>1</v>
      </c>
      <c r="CA565">
        <f>IF(tblemployee[[#This Row],[Attrition]]="Yes",1,0)</f>
        <v>0</v>
      </c>
      <c r="CB565">
        <f>IF(tblemployee[[#This Row],[OverTime]]="Yes",1,0)</f>
        <v>0</v>
      </c>
    </row>
    <row r="566" spans="1:80" hidden="1">
      <c r="A566">
        <v>45</v>
      </c>
      <c r="B566" t="s">
        <v>43</v>
      </c>
      <c r="C566" t="s">
        <v>36</v>
      </c>
      <c r="D566">
        <v>954</v>
      </c>
      <c r="E566" t="s">
        <v>37</v>
      </c>
      <c r="F566">
        <v>2</v>
      </c>
      <c r="G566" t="str" cm="1">
        <f t="array" ref="G566">_xlfn.IFS(
F566 &lt;= 10, "Near",
F566 &lt;= 20, "Far",
TRUE, "Very Far")</f>
        <v>Near</v>
      </c>
      <c r="H566">
        <v>2</v>
      </c>
      <c r="I566" t="str">
        <f>_xlfn.XLOOKUP(H566,Lookup!C:C,Lookup!D:D)</f>
        <v>College</v>
      </c>
      <c r="J566" t="s">
        <v>60</v>
      </c>
      <c r="K566">
        <v>1</v>
      </c>
      <c r="L566">
        <v>783</v>
      </c>
      <c r="M566">
        <v>2</v>
      </c>
      <c r="N566" t="str">
        <f>_xlfn.XLOOKUP(M566,Lookup!E:E,Lookup!F:F)</f>
        <v>Medium</v>
      </c>
      <c r="O566" t="s">
        <v>46</v>
      </c>
      <c r="P566">
        <v>46</v>
      </c>
      <c r="Q566">
        <v>1</v>
      </c>
      <c r="R566" t="str">
        <f>_xlfn.XLOOKUP(Q566,Lookup!G:G,Lookup!H:H)</f>
        <v>Low</v>
      </c>
      <c r="S566">
        <v>2</v>
      </c>
      <c r="T566" s="7" t="str">
        <f>_xlfn.XLOOKUP(S566,Lookup!A:A,Lookup!B:B)</f>
        <v>Junior</v>
      </c>
      <c r="U566" t="s">
        <v>57</v>
      </c>
      <c r="V566">
        <v>3</v>
      </c>
      <c r="W566" t="str">
        <f>_xlfn.XLOOKUP(V566,Lookup!I:I,Lookup!J:J)</f>
        <v>High</v>
      </c>
      <c r="X566" t="s">
        <v>41</v>
      </c>
      <c r="Y566">
        <v>6632</v>
      </c>
      <c r="Z566" t="str" cm="1">
        <f t="array" ref="Z566">_xlfn.IFS(Y566&lt;3000,"Low",Y566&lt;7000,"Medium",TRUE,"High")</f>
        <v>Medium</v>
      </c>
      <c r="AA566">
        <v>12388</v>
      </c>
      <c r="AB566">
        <v>0</v>
      </c>
      <c r="AC566" t="s">
        <v>42</v>
      </c>
      <c r="AD566" t="s">
        <v>43</v>
      </c>
      <c r="AE566">
        <v>13</v>
      </c>
      <c r="AF566">
        <v>3</v>
      </c>
      <c r="AG566" t="str">
        <f>_xlfn.XLOOKUP(AF566,Lookup!K:K,Lookup!L:L)</f>
        <v>Meet Expect</v>
      </c>
      <c r="AH566">
        <v>1</v>
      </c>
      <c r="AI566" t="str">
        <f>LOOKUP(AH566,Lookup!M:M,Lookup!N:N)</f>
        <v>Low</v>
      </c>
      <c r="AJ566">
        <v>80</v>
      </c>
      <c r="AK566">
        <v>0</v>
      </c>
      <c r="AL566" t="str">
        <f>_xlfn.XLOOKUP(AK566,Lookup!O:O,Lookup!P:P)</f>
        <v>None</v>
      </c>
      <c r="AM566">
        <v>9</v>
      </c>
      <c r="AN566" t="str" cm="1">
        <f t="array" ref="AN566">_xlfn.IFS(
AM566&lt;=5,"0-5",
AM566&lt;=10,"6-10",
AM566&lt;=20,"11-20",
TRUE,"20+")</f>
        <v>6-10</v>
      </c>
      <c r="AO566">
        <v>3</v>
      </c>
      <c r="AP566">
        <v>3</v>
      </c>
      <c r="AQ566" t="str">
        <f>_xlfn.XLOOKUP(AP566,Lookup!Q:Q,Lookup!R:R)</f>
        <v>Better</v>
      </c>
      <c r="AR566">
        <v>8</v>
      </c>
      <c r="AS566" t="str" cm="1">
        <f t="array" ref="AS566">_xlfn.IFS(
AR566 &lt;=1,"New Employee",
AR566 &lt;=3, "Early Career",
AR566 &lt;=7, "Experienced",
TRUE, "Veteran")</f>
        <v>Veteran</v>
      </c>
      <c r="AT566">
        <v>7</v>
      </c>
      <c r="AU566">
        <v>3</v>
      </c>
      <c r="AV566" t="str" cm="1">
        <f t="array" ref="AV566">_xlfn.IFS(
AU566=0,"Recently Promoted",
AU566&lt;=3, "Normal",
TRUE, "Long Time No Promotion")</f>
        <v>Normal</v>
      </c>
      <c r="AW566">
        <v>1</v>
      </c>
      <c r="AX566">
        <f>IF(COUNTIF(L566:$L$1471,L566)&gt;1,1,0)</f>
        <v>0</v>
      </c>
      <c r="BA566">
        <f t="shared" si="69"/>
        <v>0</v>
      </c>
      <c r="BC566">
        <f t="shared" si="70"/>
        <v>0</v>
      </c>
      <c r="BE566">
        <f t="shared" si="64"/>
        <v>0</v>
      </c>
      <c r="BG566">
        <f t="shared" si="65"/>
        <v>0</v>
      </c>
      <c r="BI566">
        <f t="shared" si="66"/>
        <v>0</v>
      </c>
      <c r="BR566" t="str" cm="1">
        <f t="array" ref="BR566">_xlfn.IFS(
A566&lt;=25,"18-25",
A566&lt;=35,"26-35",
A566&lt;=45,"36-45",
A566&lt;=59,"46-59",
TRUE,"60+")</f>
        <v>36-45</v>
      </c>
      <c r="BX566" t="b">
        <f t="shared" si="67"/>
        <v>1</v>
      </c>
      <c r="BY566" t="b">
        <f t="shared" si="68"/>
        <v>1</v>
      </c>
      <c r="BZ566" t="b">
        <f t="shared" si="71"/>
        <v>1</v>
      </c>
      <c r="CA566">
        <f>IF(tblemployee[[#This Row],[Attrition]]="Yes",1,0)</f>
        <v>0</v>
      </c>
      <c r="CB566">
        <f>IF(tblemployee[[#This Row],[OverTime]]="Yes",1,0)</f>
        <v>0</v>
      </c>
    </row>
    <row r="567" spans="1:80" hidden="1">
      <c r="A567">
        <v>23</v>
      </c>
      <c r="B567" t="s">
        <v>43</v>
      </c>
      <c r="C567" t="s">
        <v>36</v>
      </c>
      <c r="D567">
        <v>310</v>
      </c>
      <c r="E567" t="s">
        <v>45</v>
      </c>
      <c r="F567">
        <v>10</v>
      </c>
      <c r="G567" t="str" cm="1">
        <f t="array" ref="G567">_xlfn.IFS(
F567 &lt;= 10, "Near",
F567 &lt;= 20, "Far",
TRUE, "Very Far")</f>
        <v>Near</v>
      </c>
      <c r="H567">
        <v>1</v>
      </c>
      <c r="I567" t="str">
        <f>_xlfn.XLOOKUP(H567,Lookup!C:C,Lookup!D:D)</f>
        <v>Below College</v>
      </c>
      <c r="J567" t="s">
        <v>51</v>
      </c>
      <c r="K567">
        <v>1</v>
      </c>
      <c r="L567">
        <v>784</v>
      </c>
      <c r="M567">
        <v>1</v>
      </c>
      <c r="N567" t="str">
        <f>_xlfn.XLOOKUP(M567,Lookup!E:E,Lookup!F:F)</f>
        <v>Low</v>
      </c>
      <c r="O567" t="s">
        <v>46</v>
      </c>
      <c r="P567">
        <v>79</v>
      </c>
      <c r="Q567">
        <v>4</v>
      </c>
      <c r="R567" t="str">
        <f>_xlfn.XLOOKUP(Q567,Lookup!G:G,Lookup!H:H)</f>
        <v>Very High</v>
      </c>
      <c r="S567">
        <v>1</v>
      </c>
      <c r="T567" s="7" t="str">
        <f>_xlfn.XLOOKUP(S567,Lookup!A:A,Lookup!B:B)</f>
        <v>Entry Level</v>
      </c>
      <c r="U567" t="s">
        <v>47</v>
      </c>
      <c r="V567">
        <v>3</v>
      </c>
      <c r="W567" t="str">
        <f>_xlfn.XLOOKUP(V567,Lookup!I:I,Lookup!J:J)</f>
        <v>High</v>
      </c>
      <c r="X567" t="s">
        <v>41</v>
      </c>
      <c r="Y567">
        <v>3505</v>
      </c>
      <c r="Z567" t="str" cm="1">
        <f t="array" ref="Z567">_xlfn.IFS(Y567&lt;3000,"Low",Y567&lt;7000,"Medium",TRUE,"High")</f>
        <v>Medium</v>
      </c>
      <c r="AA567">
        <v>19630</v>
      </c>
      <c r="AB567">
        <v>1</v>
      </c>
      <c r="AC567" t="s">
        <v>42</v>
      </c>
      <c r="AD567" t="s">
        <v>43</v>
      </c>
      <c r="AE567">
        <v>18</v>
      </c>
      <c r="AF567">
        <v>3</v>
      </c>
      <c r="AG567" t="str">
        <f>_xlfn.XLOOKUP(AF567,Lookup!K:K,Lookup!L:L)</f>
        <v>Meet Expect</v>
      </c>
      <c r="AH567">
        <v>4</v>
      </c>
      <c r="AI567" t="str">
        <f>LOOKUP(AH567,Lookup!M:M,Lookup!N:N)</f>
        <v>Very High</v>
      </c>
      <c r="AJ567">
        <v>80</v>
      </c>
      <c r="AK567">
        <v>0</v>
      </c>
      <c r="AL567" t="str">
        <f>_xlfn.XLOOKUP(AK567,Lookup!O:O,Lookup!P:P)</f>
        <v>None</v>
      </c>
      <c r="AM567">
        <v>2</v>
      </c>
      <c r="AN567" t="str" cm="1">
        <f t="array" ref="AN567">_xlfn.IFS(
AM567&lt;=5,"0-5",
AM567&lt;=10,"6-10",
AM567&lt;=20,"11-20",
TRUE,"20+")</f>
        <v>0-5</v>
      </c>
      <c r="AO567">
        <v>3</v>
      </c>
      <c r="AP567">
        <v>3</v>
      </c>
      <c r="AQ567" t="str">
        <f>_xlfn.XLOOKUP(AP567,Lookup!Q:Q,Lookup!R:R)</f>
        <v>Better</v>
      </c>
      <c r="AR567">
        <v>2</v>
      </c>
      <c r="AS567" t="str" cm="1">
        <f t="array" ref="AS567">_xlfn.IFS(
AR567 &lt;=1,"New Employee",
AR567 &lt;=3, "Early Career",
AR567 &lt;=7, "Experienced",
TRUE, "Veteran")</f>
        <v>Early Career</v>
      </c>
      <c r="AT567">
        <v>2</v>
      </c>
      <c r="AU567">
        <v>0</v>
      </c>
      <c r="AV567" t="str" cm="1">
        <f t="array" ref="AV567">_xlfn.IFS(
AU567=0,"Recently Promoted",
AU567&lt;=3, "Normal",
TRUE, "Long Time No Promotion")</f>
        <v>Recently Promoted</v>
      </c>
      <c r="AW567">
        <v>2</v>
      </c>
      <c r="AX567">
        <f>IF(COUNTIF(L567:$L$1471,L567)&gt;1,1,0)</f>
        <v>0</v>
      </c>
      <c r="BA567">
        <f t="shared" si="69"/>
        <v>0</v>
      </c>
      <c r="BC567">
        <f t="shared" si="70"/>
        <v>0</v>
      </c>
      <c r="BE567">
        <f t="shared" si="64"/>
        <v>0</v>
      </c>
      <c r="BG567">
        <f t="shared" si="65"/>
        <v>0</v>
      </c>
      <c r="BI567">
        <f t="shared" si="66"/>
        <v>0</v>
      </c>
      <c r="BR567" t="str" cm="1">
        <f t="array" ref="BR567">_xlfn.IFS(
A567&lt;=25,"18-25",
A567&lt;=35,"26-35",
A567&lt;=45,"36-45",
A567&lt;=59,"46-59",
TRUE,"60+")</f>
        <v>18-25</v>
      </c>
      <c r="BX567" t="b">
        <f t="shared" si="67"/>
        <v>1</v>
      </c>
      <c r="BY567" t="b">
        <f t="shared" si="68"/>
        <v>1</v>
      </c>
      <c r="BZ567" t="b">
        <f t="shared" si="71"/>
        <v>1</v>
      </c>
      <c r="CA567">
        <f>IF(tblemployee[[#This Row],[Attrition]]="Yes",1,0)</f>
        <v>0</v>
      </c>
      <c r="CB567">
        <f>IF(tblemployee[[#This Row],[OverTime]]="Yes",1,0)</f>
        <v>0</v>
      </c>
    </row>
    <row r="568" spans="1:80" hidden="1">
      <c r="A568">
        <v>47</v>
      </c>
      <c r="B568" t="s">
        <v>35</v>
      </c>
      <c r="C568" t="s">
        <v>44</v>
      </c>
      <c r="D568">
        <v>719</v>
      </c>
      <c r="E568" t="s">
        <v>37</v>
      </c>
      <c r="F568">
        <v>27</v>
      </c>
      <c r="G568" t="str" cm="1">
        <f t="array" ref="G568">_xlfn.IFS(
F568 &lt;= 10, "Near",
F568 &lt;= 20, "Far",
TRUE, "Very Far")</f>
        <v>Very Far</v>
      </c>
      <c r="H568">
        <v>2</v>
      </c>
      <c r="I568" t="str">
        <f>_xlfn.XLOOKUP(H568,Lookup!C:C,Lookup!D:D)</f>
        <v>College</v>
      </c>
      <c r="J568" t="s">
        <v>38</v>
      </c>
      <c r="K568">
        <v>1</v>
      </c>
      <c r="L568">
        <v>785</v>
      </c>
      <c r="M568">
        <v>2</v>
      </c>
      <c r="N568" t="str">
        <f>_xlfn.XLOOKUP(M568,Lookup!E:E,Lookup!F:F)</f>
        <v>Medium</v>
      </c>
      <c r="O568" t="s">
        <v>39</v>
      </c>
      <c r="P568">
        <v>77</v>
      </c>
      <c r="Q568">
        <v>4</v>
      </c>
      <c r="R568" t="str">
        <f>_xlfn.XLOOKUP(Q568,Lookup!G:G,Lookup!H:H)</f>
        <v>Very High</v>
      </c>
      <c r="S568">
        <v>2</v>
      </c>
      <c r="T568" s="7" t="str">
        <f>_xlfn.XLOOKUP(S568,Lookup!A:A,Lookup!B:B)</f>
        <v>Junior</v>
      </c>
      <c r="U568" t="s">
        <v>40</v>
      </c>
      <c r="V568">
        <v>3</v>
      </c>
      <c r="W568" t="str">
        <f>_xlfn.XLOOKUP(V568,Lookup!I:I,Lookup!J:J)</f>
        <v>High</v>
      </c>
      <c r="X568" t="s">
        <v>41</v>
      </c>
      <c r="Y568">
        <v>6397</v>
      </c>
      <c r="Z568" t="str" cm="1">
        <f t="array" ref="Z568">_xlfn.IFS(Y568&lt;3000,"Low",Y568&lt;7000,"Medium",TRUE,"High")</f>
        <v>Medium</v>
      </c>
      <c r="AA568">
        <v>10339</v>
      </c>
      <c r="AB568">
        <v>4</v>
      </c>
      <c r="AC568" t="s">
        <v>42</v>
      </c>
      <c r="AD568" t="s">
        <v>35</v>
      </c>
      <c r="AE568">
        <v>12</v>
      </c>
      <c r="AF568">
        <v>3</v>
      </c>
      <c r="AG568" t="str">
        <f>_xlfn.XLOOKUP(AF568,Lookup!K:K,Lookup!L:L)</f>
        <v>Meet Expect</v>
      </c>
      <c r="AH568">
        <v>4</v>
      </c>
      <c r="AI568" t="str">
        <f>LOOKUP(AH568,Lookup!M:M,Lookup!N:N)</f>
        <v>Very High</v>
      </c>
      <c r="AJ568">
        <v>80</v>
      </c>
      <c r="AK568">
        <v>0</v>
      </c>
      <c r="AL568" t="str">
        <f>_xlfn.XLOOKUP(AK568,Lookup!O:O,Lookup!P:P)</f>
        <v>None</v>
      </c>
      <c r="AM568">
        <v>8</v>
      </c>
      <c r="AN568" t="str" cm="1">
        <f t="array" ref="AN568">_xlfn.IFS(
AM568&lt;=5,"0-5",
AM568&lt;=10,"6-10",
AM568&lt;=20,"11-20",
TRUE,"20+")</f>
        <v>6-10</v>
      </c>
      <c r="AO568">
        <v>2</v>
      </c>
      <c r="AP568">
        <v>3</v>
      </c>
      <c r="AQ568" t="str">
        <f>_xlfn.XLOOKUP(AP568,Lookup!Q:Q,Lookup!R:R)</f>
        <v>Better</v>
      </c>
      <c r="AR568">
        <v>5</v>
      </c>
      <c r="AS568" t="str" cm="1">
        <f t="array" ref="AS568">_xlfn.IFS(
AR568 &lt;=1,"New Employee",
AR568 &lt;=3, "Early Career",
AR568 &lt;=7, "Experienced",
TRUE, "Veteran")</f>
        <v>Experienced</v>
      </c>
      <c r="AT568">
        <v>4</v>
      </c>
      <c r="AU568">
        <v>1</v>
      </c>
      <c r="AV568" t="str" cm="1">
        <f t="array" ref="AV568">_xlfn.IFS(
AU568=0,"Recently Promoted",
AU568&lt;=3, "Normal",
TRUE, "Long Time No Promotion")</f>
        <v>Normal</v>
      </c>
      <c r="AW568">
        <v>3</v>
      </c>
      <c r="AX568">
        <f>IF(COUNTIF(L568:$L$1471,L568)&gt;1,1,0)</f>
        <v>0</v>
      </c>
      <c r="BA568">
        <f t="shared" si="69"/>
        <v>0</v>
      </c>
      <c r="BC568">
        <f t="shared" si="70"/>
        <v>0</v>
      </c>
      <c r="BE568">
        <f t="shared" si="64"/>
        <v>0</v>
      </c>
      <c r="BG568">
        <f t="shared" si="65"/>
        <v>0</v>
      </c>
      <c r="BI568">
        <f t="shared" si="66"/>
        <v>0</v>
      </c>
      <c r="BR568" t="str" cm="1">
        <f t="array" ref="BR568">_xlfn.IFS(
A568&lt;=25,"18-25",
A568&lt;=35,"26-35",
A568&lt;=45,"36-45",
A568&lt;=59,"46-59",
TRUE,"60+")</f>
        <v>46-59</v>
      </c>
      <c r="BX568" t="b">
        <f t="shared" si="67"/>
        <v>1</v>
      </c>
      <c r="BY568" t="b">
        <f t="shared" si="68"/>
        <v>1</v>
      </c>
      <c r="BZ568" t="b">
        <f t="shared" si="71"/>
        <v>1</v>
      </c>
      <c r="CA568">
        <f>IF(tblemployee[[#This Row],[Attrition]]="Yes",1,0)</f>
        <v>1</v>
      </c>
      <c r="CB568">
        <f>IF(tblemployee[[#This Row],[OverTime]]="Yes",1,0)</f>
        <v>1</v>
      </c>
    </row>
    <row r="569" spans="1:80" hidden="1">
      <c r="A569">
        <v>34</v>
      </c>
      <c r="B569" t="s">
        <v>43</v>
      </c>
      <c r="C569" t="s">
        <v>36</v>
      </c>
      <c r="D569">
        <v>304</v>
      </c>
      <c r="E569" t="s">
        <v>37</v>
      </c>
      <c r="F569">
        <v>2</v>
      </c>
      <c r="G569" t="str" cm="1">
        <f t="array" ref="G569">_xlfn.IFS(
F569 &lt;= 10, "Near",
F569 &lt;= 20, "Far",
TRUE, "Very Far")</f>
        <v>Near</v>
      </c>
      <c r="H569">
        <v>3</v>
      </c>
      <c r="I569" t="str">
        <f>_xlfn.XLOOKUP(H569,Lookup!C:C,Lookup!D:D)</f>
        <v>Bachelor</v>
      </c>
      <c r="J569" t="s">
        <v>49</v>
      </c>
      <c r="K569">
        <v>1</v>
      </c>
      <c r="L569">
        <v>786</v>
      </c>
      <c r="M569">
        <v>4</v>
      </c>
      <c r="N569" t="str">
        <f>_xlfn.XLOOKUP(M569,Lookup!E:E,Lookup!F:F)</f>
        <v>Very High</v>
      </c>
      <c r="O569" t="s">
        <v>46</v>
      </c>
      <c r="P569">
        <v>60</v>
      </c>
      <c r="Q569">
        <v>3</v>
      </c>
      <c r="R569" t="str">
        <f>_xlfn.XLOOKUP(Q569,Lookup!G:G,Lookup!H:H)</f>
        <v>High</v>
      </c>
      <c r="S569">
        <v>2</v>
      </c>
      <c r="T569" s="7" t="str">
        <f>_xlfn.XLOOKUP(S569,Lookup!A:A,Lookup!B:B)</f>
        <v>Junior</v>
      </c>
      <c r="U569" t="s">
        <v>40</v>
      </c>
      <c r="V569">
        <v>4</v>
      </c>
      <c r="W569" t="str">
        <f>_xlfn.XLOOKUP(V569,Lookup!I:I,Lookup!J:J)</f>
        <v>Very High</v>
      </c>
      <c r="X569" t="s">
        <v>41</v>
      </c>
      <c r="Y569">
        <v>6274</v>
      </c>
      <c r="Z569" t="str" cm="1">
        <f t="array" ref="Z569">_xlfn.IFS(Y569&lt;3000,"Low",Y569&lt;7000,"Medium",TRUE,"High")</f>
        <v>Medium</v>
      </c>
      <c r="AA569">
        <v>18686</v>
      </c>
      <c r="AB569">
        <v>1</v>
      </c>
      <c r="AC569" t="s">
        <v>42</v>
      </c>
      <c r="AD569" t="s">
        <v>43</v>
      </c>
      <c r="AE569">
        <v>22</v>
      </c>
      <c r="AF569">
        <v>4</v>
      </c>
      <c r="AG569" t="str">
        <f>_xlfn.XLOOKUP(AF569,Lookup!K:K,Lookup!L:L)</f>
        <v>Exceed Expect</v>
      </c>
      <c r="AH569">
        <v>3</v>
      </c>
      <c r="AI569" t="str">
        <f>LOOKUP(AH569,Lookup!M:M,Lookup!N:N)</f>
        <v>High</v>
      </c>
      <c r="AJ569">
        <v>80</v>
      </c>
      <c r="AK569">
        <v>0</v>
      </c>
      <c r="AL569" t="str">
        <f>_xlfn.XLOOKUP(AK569,Lookup!O:O,Lookup!P:P)</f>
        <v>None</v>
      </c>
      <c r="AM569">
        <v>6</v>
      </c>
      <c r="AN569" t="str" cm="1">
        <f t="array" ref="AN569">_xlfn.IFS(
AM569&lt;=5,"0-5",
AM569&lt;=10,"6-10",
AM569&lt;=20,"11-20",
TRUE,"20+")</f>
        <v>6-10</v>
      </c>
      <c r="AO569">
        <v>5</v>
      </c>
      <c r="AP569">
        <v>3</v>
      </c>
      <c r="AQ569" t="str">
        <f>_xlfn.XLOOKUP(AP569,Lookup!Q:Q,Lookup!R:R)</f>
        <v>Better</v>
      </c>
      <c r="AR569">
        <v>6</v>
      </c>
      <c r="AS569" t="str" cm="1">
        <f t="array" ref="AS569">_xlfn.IFS(
AR569 &lt;=1,"New Employee",
AR569 &lt;=3, "Early Career",
AR569 &lt;=7, "Experienced",
TRUE, "Veteran")</f>
        <v>Experienced</v>
      </c>
      <c r="AT569">
        <v>5</v>
      </c>
      <c r="AU569">
        <v>1</v>
      </c>
      <c r="AV569" t="str" cm="1">
        <f t="array" ref="AV569">_xlfn.IFS(
AU569=0,"Recently Promoted",
AU569&lt;=3, "Normal",
TRUE, "Long Time No Promotion")</f>
        <v>Normal</v>
      </c>
      <c r="AW569">
        <v>4</v>
      </c>
      <c r="AX569">
        <f>IF(COUNTIF(L569:$L$1471,L569)&gt;1,1,0)</f>
        <v>0</v>
      </c>
      <c r="BA569">
        <f t="shared" si="69"/>
        <v>0</v>
      </c>
      <c r="BC569">
        <f t="shared" si="70"/>
        <v>0</v>
      </c>
      <c r="BE569">
        <f t="shared" si="64"/>
        <v>0</v>
      </c>
      <c r="BG569">
        <f t="shared" si="65"/>
        <v>0</v>
      </c>
      <c r="BI569">
        <f t="shared" si="66"/>
        <v>0</v>
      </c>
      <c r="BR569" t="str" cm="1">
        <f t="array" ref="BR569">_xlfn.IFS(
A569&lt;=25,"18-25",
A569&lt;=35,"26-35",
A569&lt;=45,"36-45",
A569&lt;=59,"46-59",
TRUE,"60+")</f>
        <v>26-35</v>
      </c>
      <c r="BX569" t="b">
        <f t="shared" si="67"/>
        <v>1</v>
      </c>
      <c r="BY569" t="b">
        <f t="shared" si="68"/>
        <v>1</v>
      </c>
      <c r="BZ569" t="b">
        <f t="shared" si="71"/>
        <v>1</v>
      </c>
      <c r="CA569">
        <f>IF(tblemployee[[#This Row],[Attrition]]="Yes",1,0)</f>
        <v>0</v>
      </c>
      <c r="CB569">
        <f>IF(tblemployee[[#This Row],[OverTime]]="Yes",1,0)</f>
        <v>0</v>
      </c>
    </row>
    <row r="570" spans="1:80" hidden="1">
      <c r="A570">
        <v>55</v>
      </c>
      <c r="B570" t="s">
        <v>35</v>
      </c>
      <c r="C570" t="s">
        <v>36</v>
      </c>
      <c r="D570">
        <v>725</v>
      </c>
      <c r="E570" t="s">
        <v>45</v>
      </c>
      <c r="F570">
        <v>2</v>
      </c>
      <c r="G570" t="str" cm="1">
        <f t="array" ref="G570">_xlfn.IFS(
F570 &lt;= 10, "Near",
F570 &lt;= 20, "Far",
TRUE, "Very Far")</f>
        <v>Near</v>
      </c>
      <c r="H570">
        <v>3</v>
      </c>
      <c r="I570" t="str">
        <f>_xlfn.XLOOKUP(H570,Lookup!C:C,Lookup!D:D)</f>
        <v>Bachelor</v>
      </c>
      <c r="J570" t="s">
        <v>51</v>
      </c>
      <c r="K570">
        <v>1</v>
      </c>
      <c r="L570">
        <v>787</v>
      </c>
      <c r="M570">
        <v>4</v>
      </c>
      <c r="N570" t="str">
        <f>_xlfn.XLOOKUP(M570,Lookup!E:E,Lookup!F:F)</f>
        <v>Very High</v>
      </c>
      <c r="O570" t="s">
        <v>46</v>
      </c>
      <c r="P570">
        <v>78</v>
      </c>
      <c r="Q570">
        <v>3</v>
      </c>
      <c r="R570" t="str">
        <f>_xlfn.XLOOKUP(Q570,Lookup!G:G,Lookup!H:H)</f>
        <v>High</v>
      </c>
      <c r="S570">
        <v>5</v>
      </c>
      <c r="T570" s="7" t="str">
        <f>_xlfn.XLOOKUP(S570,Lookup!A:A,Lookup!B:B)</f>
        <v>Director</v>
      </c>
      <c r="U570" t="s">
        <v>56</v>
      </c>
      <c r="V570">
        <v>1</v>
      </c>
      <c r="W570" t="str">
        <f>_xlfn.XLOOKUP(V570,Lookup!I:I,Lookup!J:J)</f>
        <v>Low</v>
      </c>
      <c r="X570" t="s">
        <v>48</v>
      </c>
      <c r="Y570">
        <v>19859</v>
      </c>
      <c r="Z570" t="str" cm="1">
        <f t="array" ref="Z570">_xlfn.IFS(Y570&lt;3000,"Low",Y570&lt;7000,"Medium",TRUE,"High")</f>
        <v>High</v>
      </c>
      <c r="AA570">
        <v>21199</v>
      </c>
      <c r="AB570">
        <v>5</v>
      </c>
      <c r="AC570" t="s">
        <v>42</v>
      </c>
      <c r="AD570" t="s">
        <v>35</v>
      </c>
      <c r="AE570">
        <v>13</v>
      </c>
      <c r="AF570">
        <v>3</v>
      </c>
      <c r="AG570" t="str">
        <f>_xlfn.XLOOKUP(AF570,Lookup!K:K,Lookup!L:L)</f>
        <v>Meet Expect</v>
      </c>
      <c r="AH570">
        <v>4</v>
      </c>
      <c r="AI570" t="str">
        <f>LOOKUP(AH570,Lookup!M:M,Lookup!N:N)</f>
        <v>Very High</v>
      </c>
      <c r="AJ570">
        <v>80</v>
      </c>
      <c r="AK570">
        <v>1</v>
      </c>
      <c r="AL570" t="str">
        <f>_xlfn.XLOOKUP(AK570,Lookup!O:O,Lookup!P:P)</f>
        <v>Basic</v>
      </c>
      <c r="AM570">
        <v>24</v>
      </c>
      <c r="AN570" t="str" cm="1">
        <f t="array" ref="AN570">_xlfn.IFS(
AM570&lt;=5,"0-5",
AM570&lt;=10,"6-10",
AM570&lt;=20,"11-20",
TRUE,"20+")</f>
        <v>20+</v>
      </c>
      <c r="AO570">
        <v>2</v>
      </c>
      <c r="AP570">
        <v>3</v>
      </c>
      <c r="AQ570" t="str">
        <f>_xlfn.XLOOKUP(AP570,Lookup!Q:Q,Lookup!R:R)</f>
        <v>Better</v>
      </c>
      <c r="AR570">
        <v>5</v>
      </c>
      <c r="AS570" t="str" cm="1">
        <f t="array" ref="AS570">_xlfn.IFS(
AR570 &lt;=1,"New Employee",
AR570 &lt;=3, "Early Career",
AR570 &lt;=7, "Experienced",
TRUE, "Veteran")</f>
        <v>Experienced</v>
      </c>
      <c r="AT570">
        <v>2</v>
      </c>
      <c r="AU570">
        <v>1</v>
      </c>
      <c r="AV570" t="str" cm="1">
        <f t="array" ref="AV570">_xlfn.IFS(
AU570=0,"Recently Promoted",
AU570&lt;=3, "Normal",
TRUE, "Long Time No Promotion")</f>
        <v>Normal</v>
      </c>
      <c r="AW570">
        <v>4</v>
      </c>
      <c r="AX570">
        <f>IF(COUNTIF(L570:$L$1471,L570)&gt;1,1,0)</f>
        <v>0</v>
      </c>
      <c r="BA570">
        <f t="shared" si="69"/>
        <v>0</v>
      </c>
      <c r="BC570">
        <f t="shared" si="70"/>
        <v>0</v>
      </c>
      <c r="BE570">
        <f t="shared" si="64"/>
        <v>0</v>
      </c>
      <c r="BG570">
        <f t="shared" si="65"/>
        <v>0</v>
      </c>
      <c r="BI570">
        <f t="shared" si="66"/>
        <v>0</v>
      </c>
      <c r="BR570" t="str" cm="1">
        <f t="array" ref="BR570">_xlfn.IFS(
A570&lt;=25,"18-25",
A570&lt;=35,"26-35",
A570&lt;=45,"36-45",
A570&lt;=59,"46-59",
TRUE,"60+")</f>
        <v>46-59</v>
      </c>
      <c r="BX570" t="b">
        <f t="shared" si="67"/>
        <v>1</v>
      </c>
      <c r="BY570" t="b">
        <f t="shared" si="68"/>
        <v>1</v>
      </c>
      <c r="BZ570" t="b">
        <f t="shared" si="71"/>
        <v>1</v>
      </c>
      <c r="CA570">
        <f>IF(tblemployee[[#This Row],[Attrition]]="Yes",1,0)</f>
        <v>1</v>
      </c>
      <c r="CB570">
        <f>IF(tblemployee[[#This Row],[OverTime]]="Yes",1,0)</f>
        <v>1</v>
      </c>
    </row>
    <row r="571" spans="1:80" hidden="1">
      <c r="A571">
        <v>36</v>
      </c>
      <c r="B571" t="s">
        <v>43</v>
      </c>
      <c r="C571" t="s">
        <v>55</v>
      </c>
      <c r="D571">
        <v>1434</v>
      </c>
      <c r="E571" t="s">
        <v>37</v>
      </c>
      <c r="F571">
        <v>8</v>
      </c>
      <c r="G571" t="str" cm="1">
        <f t="array" ref="G571">_xlfn.IFS(
F571 &lt;= 10, "Near",
F571 &lt;= 20, "Far",
TRUE, "Very Far")</f>
        <v>Near</v>
      </c>
      <c r="H571">
        <v>4</v>
      </c>
      <c r="I571" t="str">
        <f>_xlfn.XLOOKUP(H571,Lookup!C:C,Lookup!D:D)</f>
        <v>Master</v>
      </c>
      <c r="J571" t="s">
        <v>38</v>
      </c>
      <c r="K571">
        <v>1</v>
      </c>
      <c r="L571">
        <v>789</v>
      </c>
      <c r="M571">
        <v>1</v>
      </c>
      <c r="N571" t="str">
        <f>_xlfn.XLOOKUP(M571,Lookup!E:E,Lookup!F:F)</f>
        <v>Low</v>
      </c>
      <c r="O571" t="s">
        <v>46</v>
      </c>
      <c r="P571">
        <v>76</v>
      </c>
      <c r="Q571">
        <v>2</v>
      </c>
      <c r="R571" t="str">
        <f>_xlfn.XLOOKUP(Q571,Lookup!G:G,Lookup!H:H)</f>
        <v>Medium</v>
      </c>
      <c r="S571">
        <v>3</v>
      </c>
      <c r="T571" s="7" t="str">
        <f>_xlfn.XLOOKUP(S571,Lookup!A:A,Lookup!B:B)</f>
        <v>Senior</v>
      </c>
      <c r="U571" t="s">
        <v>40</v>
      </c>
      <c r="V571">
        <v>1</v>
      </c>
      <c r="W571" t="str">
        <f>_xlfn.XLOOKUP(V571,Lookup!I:I,Lookup!J:J)</f>
        <v>Low</v>
      </c>
      <c r="X571" t="s">
        <v>41</v>
      </c>
      <c r="Y571">
        <v>7587</v>
      </c>
      <c r="Z571" t="str" cm="1">
        <f t="array" ref="Z571">_xlfn.IFS(Y571&lt;3000,"Low",Y571&lt;7000,"Medium",TRUE,"High")</f>
        <v>High</v>
      </c>
      <c r="AA571">
        <v>14229</v>
      </c>
      <c r="AB571">
        <v>1</v>
      </c>
      <c r="AC571" t="s">
        <v>42</v>
      </c>
      <c r="AD571" t="s">
        <v>43</v>
      </c>
      <c r="AE571">
        <v>15</v>
      </c>
      <c r="AF571">
        <v>3</v>
      </c>
      <c r="AG571" t="str">
        <f>_xlfn.XLOOKUP(AF571,Lookup!K:K,Lookup!L:L)</f>
        <v>Meet Expect</v>
      </c>
      <c r="AH571">
        <v>2</v>
      </c>
      <c r="AI571" t="str">
        <f>LOOKUP(AH571,Lookup!M:M,Lookup!N:N)</f>
        <v>Medium</v>
      </c>
      <c r="AJ571">
        <v>80</v>
      </c>
      <c r="AK571">
        <v>0</v>
      </c>
      <c r="AL571" t="str">
        <f>_xlfn.XLOOKUP(AK571,Lookup!O:O,Lookup!P:P)</f>
        <v>None</v>
      </c>
      <c r="AM571">
        <v>10</v>
      </c>
      <c r="AN571" t="str" cm="1">
        <f t="array" ref="AN571">_xlfn.IFS(
AM571&lt;=5,"0-5",
AM571&lt;=10,"6-10",
AM571&lt;=20,"11-20",
TRUE,"20+")</f>
        <v>6-10</v>
      </c>
      <c r="AO571">
        <v>1</v>
      </c>
      <c r="AP571">
        <v>3</v>
      </c>
      <c r="AQ571" t="str">
        <f>_xlfn.XLOOKUP(AP571,Lookup!Q:Q,Lookup!R:R)</f>
        <v>Better</v>
      </c>
      <c r="AR571">
        <v>10</v>
      </c>
      <c r="AS571" t="str" cm="1">
        <f t="array" ref="AS571">_xlfn.IFS(
AR571 &lt;=1,"New Employee",
AR571 &lt;=3, "Early Career",
AR571 &lt;=7, "Experienced",
TRUE, "Veteran")</f>
        <v>Veteran</v>
      </c>
      <c r="AT571">
        <v>7</v>
      </c>
      <c r="AU571">
        <v>0</v>
      </c>
      <c r="AV571" t="str" cm="1">
        <f t="array" ref="AV571">_xlfn.IFS(
AU571=0,"Recently Promoted",
AU571&lt;=3, "Normal",
TRUE, "Long Time No Promotion")</f>
        <v>Recently Promoted</v>
      </c>
      <c r="AW571">
        <v>9</v>
      </c>
      <c r="AX571">
        <f>IF(COUNTIF(L571:$L$1471,L571)&gt;1,1,0)</f>
        <v>0</v>
      </c>
      <c r="BA571">
        <f t="shared" si="69"/>
        <v>0</v>
      </c>
      <c r="BC571">
        <f t="shared" si="70"/>
        <v>0</v>
      </c>
      <c r="BE571">
        <f t="shared" si="64"/>
        <v>0</v>
      </c>
      <c r="BG571">
        <f t="shared" si="65"/>
        <v>0</v>
      </c>
      <c r="BI571">
        <f t="shared" si="66"/>
        <v>0</v>
      </c>
      <c r="BR571" t="str" cm="1">
        <f t="array" ref="BR571">_xlfn.IFS(
A571&lt;=25,"18-25",
A571&lt;=35,"26-35",
A571&lt;=45,"36-45",
A571&lt;=59,"46-59",
TRUE,"60+")</f>
        <v>36-45</v>
      </c>
      <c r="BX571" t="b">
        <f t="shared" si="67"/>
        <v>1</v>
      </c>
      <c r="BY571" t="b">
        <f t="shared" si="68"/>
        <v>1</v>
      </c>
      <c r="BZ571" t="b">
        <f t="shared" si="71"/>
        <v>1</v>
      </c>
      <c r="CA571">
        <f>IF(tblemployee[[#This Row],[Attrition]]="Yes",1,0)</f>
        <v>0</v>
      </c>
      <c r="CB571">
        <f>IF(tblemployee[[#This Row],[OverTime]]="Yes",1,0)</f>
        <v>0</v>
      </c>
    </row>
    <row r="572" spans="1:80" hidden="1">
      <c r="A572">
        <v>52</v>
      </c>
      <c r="B572" t="s">
        <v>43</v>
      </c>
      <c r="C572" t="s">
        <v>55</v>
      </c>
      <c r="D572">
        <v>715</v>
      </c>
      <c r="E572" t="s">
        <v>45</v>
      </c>
      <c r="F572">
        <v>19</v>
      </c>
      <c r="G572" t="str" cm="1">
        <f t="array" ref="G572">_xlfn.IFS(
F572 &lt;= 10, "Near",
F572 &lt;= 20, "Far",
TRUE, "Very Far")</f>
        <v>Far</v>
      </c>
      <c r="H572">
        <v>4</v>
      </c>
      <c r="I572" t="str">
        <f>_xlfn.XLOOKUP(H572,Lookup!C:C,Lookup!D:D)</f>
        <v>Master</v>
      </c>
      <c r="J572" t="s">
        <v>51</v>
      </c>
      <c r="K572">
        <v>1</v>
      </c>
      <c r="L572">
        <v>791</v>
      </c>
      <c r="M572">
        <v>4</v>
      </c>
      <c r="N572" t="str">
        <f>_xlfn.XLOOKUP(M572,Lookup!E:E,Lookup!F:F)</f>
        <v>Very High</v>
      </c>
      <c r="O572" t="s">
        <v>46</v>
      </c>
      <c r="P572">
        <v>41</v>
      </c>
      <c r="Q572">
        <v>3</v>
      </c>
      <c r="R572" t="str">
        <f>_xlfn.XLOOKUP(Q572,Lookup!G:G,Lookup!H:H)</f>
        <v>High</v>
      </c>
      <c r="S572">
        <v>1</v>
      </c>
      <c r="T572" s="7" t="str">
        <f>_xlfn.XLOOKUP(S572,Lookup!A:A,Lookup!B:B)</f>
        <v>Entry Level</v>
      </c>
      <c r="U572" t="s">
        <v>47</v>
      </c>
      <c r="V572">
        <v>4</v>
      </c>
      <c r="W572" t="str">
        <f>_xlfn.XLOOKUP(V572,Lookup!I:I,Lookup!J:J)</f>
        <v>Very High</v>
      </c>
      <c r="X572" t="s">
        <v>48</v>
      </c>
      <c r="Y572">
        <v>4258</v>
      </c>
      <c r="Z572" t="str" cm="1">
        <f t="array" ref="Z572">_xlfn.IFS(Y572&lt;3000,"Low",Y572&lt;7000,"Medium",TRUE,"High")</f>
        <v>Medium</v>
      </c>
      <c r="AA572">
        <v>26589</v>
      </c>
      <c r="AB572">
        <v>0</v>
      </c>
      <c r="AC572" t="s">
        <v>42</v>
      </c>
      <c r="AD572" t="s">
        <v>43</v>
      </c>
      <c r="AE572">
        <v>18</v>
      </c>
      <c r="AF572">
        <v>3</v>
      </c>
      <c r="AG572" t="str">
        <f>_xlfn.XLOOKUP(AF572,Lookup!K:K,Lookup!L:L)</f>
        <v>Meet Expect</v>
      </c>
      <c r="AH572">
        <v>1</v>
      </c>
      <c r="AI572" t="str">
        <f>LOOKUP(AH572,Lookup!M:M,Lookup!N:N)</f>
        <v>Low</v>
      </c>
      <c r="AJ572">
        <v>80</v>
      </c>
      <c r="AK572">
        <v>1</v>
      </c>
      <c r="AL572" t="str">
        <f>_xlfn.XLOOKUP(AK572,Lookup!O:O,Lookup!P:P)</f>
        <v>Basic</v>
      </c>
      <c r="AM572">
        <v>5</v>
      </c>
      <c r="AN572" t="str" cm="1">
        <f t="array" ref="AN572">_xlfn.IFS(
AM572&lt;=5,"0-5",
AM572&lt;=10,"6-10",
AM572&lt;=20,"11-20",
TRUE,"20+")</f>
        <v>0-5</v>
      </c>
      <c r="AO572">
        <v>3</v>
      </c>
      <c r="AP572">
        <v>3</v>
      </c>
      <c r="AQ572" t="str">
        <f>_xlfn.XLOOKUP(AP572,Lookup!Q:Q,Lookup!R:R)</f>
        <v>Better</v>
      </c>
      <c r="AR572">
        <v>4</v>
      </c>
      <c r="AS572" t="str" cm="1">
        <f t="array" ref="AS572">_xlfn.IFS(
AR572 &lt;=1,"New Employee",
AR572 &lt;=3, "Early Career",
AR572 &lt;=7, "Experienced",
TRUE, "Veteran")</f>
        <v>Experienced</v>
      </c>
      <c r="AT572">
        <v>3</v>
      </c>
      <c r="AU572">
        <v>1</v>
      </c>
      <c r="AV572" t="str" cm="1">
        <f t="array" ref="AV572">_xlfn.IFS(
AU572=0,"Recently Promoted",
AU572&lt;=3, "Normal",
TRUE, "Long Time No Promotion")</f>
        <v>Normal</v>
      </c>
      <c r="AW572">
        <v>2</v>
      </c>
      <c r="AX572">
        <f>IF(COUNTIF(L572:$L$1471,L572)&gt;1,1,0)</f>
        <v>0</v>
      </c>
      <c r="BA572">
        <f t="shared" si="69"/>
        <v>0</v>
      </c>
      <c r="BC572">
        <f t="shared" si="70"/>
        <v>0</v>
      </c>
      <c r="BE572">
        <f t="shared" si="64"/>
        <v>0</v>
      </c>
      <c r="BG572">
        <f t="shared" si="65"/>
        <v>0</v>
      </c>
      <c r="BI572">
        <f t="shared" si="66"/>
        <v>0</v>
      </c>
      <c r="BR572" t="str" cm="1">
        <f t="array" ref="BR572">_xlfn.IFS(
A572&lt;=25,"18-25",
A572&lt;=35,"26-35",
A572&lt;=45,"36-45",
A572&lt;=59,"46-59",
TRUE,"60+")</f>
        <v>46-59</v>
      </c>
      <c r="BX572" t="b">
        <f t="shared" si="67"/>
        <v>1</v>
      </c>
      <c r="BY572" t="b">
        <f t="shared" si="68"/>
        <v>1</v>
      </c>
      <c r="BZ572" t="b">
        <f t="shared" si="71"/>
        <v>1</v>
      </c>
      <c r="CA572">
        <f>IF(tblemployee[[#This Row],[Attrition]]="Yes",1,0)</f>
        <v>0</v>
      </c>
      <c r="CB572">
        <f>IF(tblemployee[[#This Row],[OverTime]]="Yes",1,0)</f>
        <v>0</v>
      </c>
    </row>
    <row r="573" spans="1:80" hidden="1">
      <c r="A573">
        <v>26</v>
      </c>
      <c r="B573" t="s">
        <v>43</v>
      </c>
      <c r="C573" t="s">
        <v>44</v>
      </c>
      <c r="D573">
        <v>575</v>
      </c>
      <c r="E573" t="s">
        <v>45</v>
      </c>
      <c r="F573">
        <v>1</v>
      </c>
      <c r="G573" t="str" cm="1">
        <f t="array" ref="G573">_xlfn.IFS(
F573 &lt;= 10, "Near",
F573 &lt;= 20, "Far",
TRUE, "Very Far")</f>
        <v>Near</v>
      </c>
      <c r="H573">
        <v>2</v>
      </c>
      <c r="I573" t="str">
        <f>_xlfn.XLOOKUP(H573,Lookup!C:C,Lookup!D:D)</f>
        <v>College</v>
      </c>
      <c r="J573" t="s">
        <v>38</v>
      </c>
      <c r="K573">
        <v>1</v>
      </c>
      <c r="L573">
        <v>792</v>
      </c>
      <c r="M573">
        <v>1</v>
      </c>
      <c r="N573" t="str">
        <f>_xlfn.XLOOKUP(M573,Lookup!E:E,Lookup!F:F)</f>
        <v>Low</v>
      </c>
      <c r="O573" t="s">
        <v>39</v>
      </c>
      <c r="P573">
        <v>71</v>
      </c>
      <c r="Q573">
        <v>1</v>
      </c>
      <c r="R573" t="str">
        <f>_xlfn.XLOOKUP(Q573,Lookup!G:G,Lookup!H:H)</f>
        <v>Low</v>
      </c>
      <c r="S573">
        <v>1</v>
      </c>
      <c r="T573" s="7" t="str">
        <f>_xlfn.XLOOKUP(S573,Lookup!A:A,Lookup!B:B)</f>
        <v>Entry Level</v>
      </c>
      <c r="U573" t="s">
        <v>50</v>
      </c>
      <c r="V573">
        <v>4</v>
      </c>
      <c r="W573" t="str">
        <f>_xlfn.XLOOKUP(V573,Lookup!I:I,Lookup!J:J)</f>
        <v>Very High</v>
      </c>
      <c r="X573" t="s">
        <v>52</v>
      </c>
      <c r="Y573">
        <v>4364</v>
      </c>
      <c r="Z573" t="str" cm="1">
        <f t="array" ref="Z573">_xlfn.IFS(Y573&lt;3000,"Low",Y573&lt;7000,"Medium",TRUE,"High")</f>
        <v>Medium</v>
      </c>
      <c r="AA573">
        <v>5288</v>
      </c>
      <c r="AB573">
        <v>3</v>
      </c>
      <c r="AC573" t="s">
        <v>42</v>
      </c>
      <c r="AD573" t="s">
        <v>43</v>
      </c>
      <c r="AE573">
        <v>14</v>
      </c>
      <c r="AF573">
        <v>3</v>
      </c>
      <c r="AG573" t="str">
        <f>_xlfn.XLOOKUP(AF573,Lookup!K:K,Lookup!L:L)</f>
        <v>Meet Expect</v>
      </c>
      <c r="AH573">
        <v>1</v>
      </c>
      <c r="AI573" t="str">
        <f>LOOKUP(AH573,Lookup!M:M,Lookup!N:N)</f>
        <v>Low</v>
      </c>
      <c r="AJ573">
        <v>80</v>
      </c>
      <c r="AK573">
        <v>1</v>
      </c>
      <c r="AL573" t="str">
        <f>_xlfn.XLOOKUP(AK573,Lookup!O:O,Lookup!P:P)</f>
        <v>Basic</v>
      </c>
      <c r="AM573">
        <v>5</v>
      </c>
      <c r="AN573" t="str" cm="1">
        <f t="array" ref="AN573">_xlfn.IFS(
AM573&lt;=5,"0-5",
AM573&lt;=10,"6-10",
AM573&lt;=20,"11-20",
TRUE,"20+")</f>
        <v>0-5</v>
      </c>
      <c r="AO573">
        <v>2</v>
      </c>
      <c r="AP573">
        <v>3</v>
      </c>
      <c r="AQ573" t="str">
        <f>_xlfn.XLOOKUP(AP573,Lookup!Q:Q,Lookup!R:R)</f>
        <v>Better</v>
      </c>
      <c r="AR573">
        <v>2</v>
      </c>
      <c r="AS573" t="str" cm="1">
        <f t="array" ref="AS573">_xlfn.IFS(
AR573 &lt;=1,"New Employee",
AR573 &lt;=3, "Early Career",
AR573 &lt;=7, "Experienced",
TRUE, "Veteran")</f>
        <v>Early Career</v>
      </c>
      <c r="AT573">
        <v>2</v>
      </c>
      <c r="AU573">
        <v>2</v>
      </c>
      <c r="AV573" t="str" cm="1">
        <f t="array" ref="AV573">_xlfn.IFS(
AU573=0,"Recently Promoted",
AU573&lt;=3, "Normal",
TRUE, "Long Time No Promotion")</f>
        <v>Normal</v>
      </c>
      <c r="AW573">
        <v>0</v>
      </c>
      <c r="AX573">
        <f>IF(COUNTIF(L573:$L$1471,L573)&gt;1,1,0)</f>
        <v>0</v>
      </c>
      <c r="BA573">
        <f t="shared" si="69"/>
        <v>0</v>
      </c>
      <c r="BC573">
        <f t="shared" si="70"/>
        <v>0</v>
      </c>
      <c r="BE573">
        <f t="shared" si="64"/>
        <v>0</v>
      </c>
      <c r="BG573">
        <f t="shared" si="65"/>
        <v>0</v>
      </c>
      <c r="BI573">
        <f t="shared" si="66"/>
        <v>0</v>
      </c>
      <c r="BR573" t="str" cm="1">
        <f t="array" ref="BR573">_xlfn.IFS(
A573&lt;=25,"18-25",
A573&lt;=35,"26-35",
A573&lt;=45,"36-45",
A573&lt;=59,"46-59",
TRUE,"60+")</f>
        <v>26-35</v>
      </c>
      <c r="BX573" t="b">
        <f t="shared" si="67"/>
        <v>1</v>
      </c>
      <c r="BY573" t="b">
        <f t="shared" si="68"/>
        <v>1</v>
      </c>
      <c r="BZ573" t="b">
        <f t="shared" si="71"/>
        <v>1</v>
      </c>
      <c r="CA573">
        <f>IF(tblemployee[[#This Row],[Attrition]]="Yes",1,0)</f>
        <v>0</v>
      </c>
      <c r="CB573">
        <f>IF(tblemployee[[#This Row],[OverTime]]="Yes",1,0)</f>
        <v>0</v>
      </c>
    </row>
    <row r="574" spans="1:80" hidden="1">
      <c r="A574">
        <v>29</v>
      </c>
      <c r="B574" t="s">
        <v>43</v>
      </c>
      <c r="C574" t="s">
        <v>36</v>
      </c>
      <c r="D574">
        <v>657</v>
      </c>
      <c r="E574" t="s">
        <v>45</v>
      </c>
      <c r="F574">
        <v>27</v>
      </c>
      <c r="G574" t="str" cm="1">
        <f t="array" ref="G574">_xlfn.IFS(
F574 &lt;= 10, "Near",
F574 &lt;= 20, "Far",
TRUE, "Very Far")</f>
        <v>Very Far</v>
      </c>
      <c r="H574">
        <v>3</v>
      </c>
      <c r="I574" t="str">
        <f>_xlfn.XLOOKUP(H574,Lookup!C:C,Lookup!D:D)</f>
        <v>Bachelor</v>
      </c>
      <c r="J574" t="s">
        <v>51</v>
      </c>
      <c r="K574">
        <v>1</v>
      </c>
      <c r="L574">
        <v>793</v>
      </c>
      <c r="M574">
        <v>2</v>
      </c>
      <c r="N574" t="str">
        <f>_xlfn.XLOOKUP(M574,Lookup!E:E,Lookup!F:F)</f>
        <v>Medium</v>
      </c>
      <c r="O574" t="s">
        <v>39</v>
      </c>
      <c r="P574">
        <v>66</v>
      </c>
      <c r="Q574">
        <v>3</v>
      </c>
      <c r="R574" t="str">
        <f>_xlfn.XLOOKUP(Q574,Lookup!G:G,Lookup!H:H)</f>
        <v>High</v>
      </c>
      <c r="S574">
        <v>2</v>
      </c>
      <c r="T574" s="7" t="str">
        <f>_xlfn.XLOOKUP(S574,Lookup!A:A,Lookup!B:B)</f>
        <v>Junior</v>
      </c>
      <c r="U574" t="s">
        <v>54</v>
      </c>
      <c r="V574">
        <v>3</v>
      </c>
      <c r="W574" t="str">
        <f>_xlfn.XLOOKUP(V574,Lookup!I:I,Lookup!J:J)</f>
        <v>High</v>
      </c>
      <c r="X574" t="s">
        <v>48</v>
      </c>
      <c r="Y574">
        <v>4335</v>
      </c>
      <c r="Z574" t="str" cm="1">
        <f t="array" ref="Z574">_xlfn.IFS(Y574&lt;3000,"Low",Y574&lt;7000,"Medium",TRUE,"High")</f>
        <v>Medium</v>
      </c>
      <c r="AA574">
        <v>25549</v>
      </c>
      <c r="AB574">
        <v>4</v>
      </c>
      <c r="AC574" t="s">
        <v>42</v>
      </c>
      <c r="AD574" t="s">
        <v>43</v>
      </c>
      <c r="AE574">
        <v>12</v>
      </c>
      <c r="AF574">
        <v>3</v>
      </c>
      <c r="AG574" t="str">
        <f>_xlfn.XLOOKUP(AF574,Lookup!K:K,Lookup!L:L)</f>
        <v>Meet Expect</v>
      </c>
      <c r="AH574">
        <v>1</v>
      </c>
      <c r="AI574" t="str">
        <f>LOOKUP(AH574,Lookup!M:M,Lookup!N:N)</f>
        <v>Low</v>
      </c>
      <c r="AJ574">
        <v>80</v>
      </c>
      <c r="AK574">
        <v>1</v>
      </c>
      <c r="AL574" t="str">
        <f>_xlfn.XLOOKUP(AK574,Lookup!O:O,Lookup!P:P)</f>
        <v>Basic</v>
      </c>
      <c r="AM574">
        <v>11</v>
      </c>
      <c r="AN574" t="str" cm="1">
        <f t="array" ref="AN574">_xlfn.IFS(
AM574&lt;=5,"0-5",
AM574&lt;=10,"6-10",
AM574&lt;=20,"11-20",
TRUE,"20+")</f>
        <v>11-20</v>
      </c>
      <c r="AO574">
        <v>3</v>
      </c>
      <c r="AP574">
        <v>2</v>
      </c>
      <c r="AQ574" t="str">
        <f>_xlfn.XLOOKUP(AP574,Lookup!Q:Q,Lookup!R:R)</f>
        <v>Good</v>
      </c>
      <c r="AR574">
        <v>8</v>
      </c>
      <c r="AS574" t="str" cm="1">
        <f t="array" ref="AS574">_xlfn.IFS(
AR574 &lt;=1,"New Employee",
AR574 &lt;=3, "Early Career",
AR574 &lt;=7, "Experienced",
TRUE, "Veteran")</f>
        <v>Veteran</v>
      </c>
      <c r="AT574">
        <v>7</v>
      </c>
      <c r="AU574">
        <v>1</v>
      </c>
      <c r="AV574" t="str" cm="1">
        <f t="array" ref="AV574">_xlfn.IFS(
AU574=0,"Recently Promoted",
AU574&lt;=3, "Normal",
TRUE, "Long Time No Promotion")</f>
        <v>Normal</v>
      </c>
      <c r="AW574">
        <v>1</v>
      </c>
      <c r="AX574">
        <f>IF(COUNTIF(L574:$L$1471,L574)&gt;1,1,0)</f>
        <v>0</v>
      </c>
      <c r="BA574">
        <f t="shared" si="69"/>
        <v>0</v>
      </c>
      <c r="BC574">
        <f t="shared" si="70"/>
        <v>0</v>
      </c>
      <c r="BE574">
        <f t="shared" si="64"/>
        <v>0</v>
      </c>
      <c r="BG574">
        <f t="shared" si="65"/>
        <v>0</v>
      </c>
      <c r="BI574">
        <f t="shared" si="66"/>
        <v>0</v>
      </c>
      <c r="BR574" t="str" cm="1">
        <f t="array" ref="BR574">_xlfn.IFS(
A574&lt;=25,"18-25",
A574&lt;=35,"26-35",
A574&lt;=45,"36-45",
A574&lt;=59,"46-59",
TRUE,"60+")</f>
        <v>26-35</v>
      </c>
      <c r="BX574" t="b">
        <f t="shared" si="67"/>
        <v>1</v>
      </c>
      <c r="BY574" t="b">
        <f t="shared" si="68"/>
        <v>1</v>
      </c>
      <c r="BZ574" t="b">
        <f t="shared" si="71"/>
        <v>1</v>
      </c>
      <c r="CA574">
        <f>IF(tblemployee[[#This Row],[Attrition]]="Yes",1,0)</f>
        <v>0</v>
      </c>
      <c r="CB574">
        <f>IF(tblemployee[[#This Row],[OverTime]]="Yes",1,0)</f>
        <v>0</v>
      </c>
    </row>
    <row r="575" spans="1:80" hidden="1">
      <c r="A575">
        <v>26</v>
      </c>
      <c r="B575" t="s">
        <v>35</v>
      </c>
      <c r="C575" t="s">
        <v>36</v>
      </c>
      <c r="D575">
        <v>1146</v>
      </c>
      <c r="E575" t="s">
        <v>37</v>
      </c>
      <c r="F575">
        <v>8</v>
      </c>
      <c r="G575" t="str" cm="1">
        <f t="array" ref="G575">_xlfn.IFS(
F575 &lt;= 10, "Near",
F575 &lt;= 20, "Far",
TRUE, "Very Far")</f>
        <v>Near</v>
      </c>
      <c r="H575">
        <v>3</v>
      </c>
      <c r="I575" t="str">
        <f>_xlfn.XLOOKUP(H575,Lookup!C:C,Lookup!D:D)</f>
        <v>Bachelor</v>
      </c>
      <c r="J575" t="s">
        <v>60</v>
      </c>
      <c r="K575">
        <v>1</v>
      </c>
      <c r="L575">
        <v>796</v>
      </c>
      <c r="M575">
        <v>4</v>
      </c>
      <c r="N575" t="str">
        <f>_xlfn.XLOOKUP(M575,Lookup!E:E,Lookup!F:F)</f>
        <v>Very High</v>
      </c>
      <c r="O575" t="s">
        <v>46</v>
      </c>
      <c r="P575">
        <v>38</v>
      </c>
      <c r="Q575">
        <v>2</v>
      </c>
      <c r="R575" t="str">
        <f>_xlfn.XLOOKUP(Q575,Lookup!G:G,Lookup!H:H)</f>
        <v>Medium</v>
      </c>
      <c r="S575">
        <v>2</v>
      </c>
      <c r="T575" s="7" t="str">
        <f>_xlfn.XLOOKUP(S575,Lookup!A:A,Lookup!B:B)</f>
        <v>Junior</v>
      </c>
      <c r="U575" t="s">
        <v>40</v>
      </c>
      <c r="V575">
        <v>1</v>
      </c>
      <c r="W575" t="str">
        <f>_xlfn.XLOOKUP(V575,Lookup!I:I,Lookup!J:J)</f>
        <v>Low</v>
      </c>
      <c r="X575" t="s">
        <v>41</v>
      </c>
      <c r="Y575">
        <v>5326</v>
      </c>
      <c r="Z575" t="str" cm="1">
        <f t="array" ref="Z575">_xlfn.IFS(Y575&lt;3000,"Low",Y575&lt;7000,"Medium",TRUE,"High")</f>
        <v>Medium</v>
      </c>
      <c r="AA575">
        <v>3064</v>
      </c>
      <c r="AB575">
        <v>6</v>
      </c>
      <c r="AC575" t="s">
        <v>42</v>
      </c>
      <c r="AD575" t="s">
        <v>43</v>
      </c>
      <c r="AE575">
        <v>17</v>
      </c>
      <c r="AF575">
        <v>3</v>
      </c>
      <c r="AG575" t="str">
        <f>_xlfn.XLOOKUP(AF575,Lookup!K:K,Lookup!L:L)</f>
        <v>Meet Expect</v>
      </c>
      <c r="AH575">
        <v>3</v>
      </c>
      <c r="AI575" t="str">
        <f>LOOKUP(AH575,Lookup!M:M,Lookup!N:N)</f>
        <v>High</v>
      </c>
      <c r="AJ575">
        <v>80</v>
      </c>
      <c r="AK575">
        <v>0</v>
      </c>
      <c r="AL575" t="str">
        <f>_xlfn.XLOOKUP(AK575,Lookup!O:O,Lookup!P:P)</f>
        <v>None</v>
      </c>
      <c r="AM575">
        <v>6</v>
      </c>
      <c r="AN575" t="str" cm="1">
        <f t="array" ref="AN575">_xlfn.IFS(
AM575&lt;=5,"0-5",
AM575&lt;=10,"6-10",
AM575&lt;=20,"11-20",
TRUE,"20+")</f>
        <v>6-10</v>
      </c>
      <c r="AO575">
        <v>2</v>
      </c>
      <c r="AP575">
        <v>2</v>
      </c>
      <c r="AQ575" t="str">
        <f>_xlfn.XLOOKUP(AP575,Lookup!Q:Q,Lookup!R:R)</f>
        <v>Good</v>
      </c>
      <c r="AR575">
        <v>4</v>
      </c>
      <c r="AS575" t="str" cm="1">
        <f t="array" ref="AS575">_xlfn.IFS(
AR575 &lt;=1,"New Employee",
AR575 &lt;=3, "Early Career",
AR575 &lt;=7, "Experienced",
TRUE, "Veteran")</f>
        <v>Experienced</v>
      </c>
      <c r="AT575">
        <v>3</v>
      </c>
      <c r="AU575">
        <v>1</v>
      </c>
      <c r="AV575" t="str" cm="1">
        <f t="array" ref="AV575">_xlfn.IFS(
AU575=0,"Recently Promoted",
AU575&lt;=3, "Normal",
TRUE, "Long Time No Promotion")</f>
        <v>Normal</v>
      </c>
      <c r="AW575">
        <v>2</v>
      </c>
      <c r="AX575">
        <f>IF(COUNTIF(L575:$L$1471,L575)&gt;1,1,0)</f>
        <v>0</v>
      </c>
      <c r="BA575">
        <f t="shared" si="69"/>
        <v>0</v>
      </c>
      <c r="BC575">
        <f t="shared" si="70"/>
        <v>0</v>
      </c>
      <c r="BE575">
        <f t="shared" si="64"/>
        <v>0</v>
      </c>
      <c r="BG575">
        <f t="shared" si="65"/>
        <v>0</v>
      </c>
      <c r="BI575">
        <f t="shared" si="66"/>
        <v>0</v>
      </c>
      <c r="BR575" t="str" cm="1">
        <f t="array" ref="BR575">_xlfn.IFS(
A575&lt;=25,"18-25",
A575&lt;=35,"26-35",
A575&lt;=45,"36-45",
A575&lt;=59,"46-59",
TRUE,"60+")</f>
        <v>26-35</v>
      </c>
      <c r="BX575" t="b">
        <f t="shared" si="67"/>
        <v>1</v>
      </c>
      <c r="BY575" t="b">
        <f t="shared" si="68"/>
        <v>1</v>
      </c>
      <c r="BZ575" t="b">
        <f t="shared" si="71"/>
        <v>1</v>
      </c>
      <c r="CA575">
        <f>IF(tblemployee[[#This Row],[Attrition]]="Yes",1,0)</f>
        <v>1</v>
      </c>
      <c r="CB575">
        <f>IF(tblemployee[[#This Row],[OverTime]]="Yes",1,0)</f>
        <v>0</v>
      </c>
    </row>
    <row r="576" spans="1:80" hidden="1">
      <c r="A576">
        <v>34</v>
      </c>
      <c r="B576" t="s">
        <v>43</v>
      </c>
      <c r="C576" t="s">
        <v>36</v>
      </c>
      <c r="D576">
        <v>182</v>
      </c>
      <c r="E576" t="s">
        <v>45</v>
      </c>
      <c r="F576">
        <v>1</v>
      </c>
      <c r="G576" t="str" cm="1">
        <f t="array" ref="G576">_xlfn.IFS(
F576 &lt;= 10, "Near",
F576 &lt;= 20, "Far",
TRUE, "Very Far")</f>
        <v>Near</v>
      </c>
      <c r="H576">
        <v>4</v>
      </c>
      <c r="I576" t="str">
        <f>_xlfn.XLOOKUP(H576,Lookup!C:C,Lookup!D:D)</f>
        <v>Master</v>
      </c>
      <c r="J576" t="s">
        <v>38</v>
      </c>
      <c r="K576">
        <v>1</v>
      </c>
      <c r="L576">
        <v>797</v>
      </c>
      <c r="M576">
        <v>2</v>
      </c>
      <c r="N576" t="str">
        <f>_xlfn.XLOOKUP(M576,Lookup!E:E,Lookup!F:F)</f>
        <v>Medium</v>
      </c>
      <c r="O576" t="s">
        <v>39</v>
      </c>
      <c r="P576">
        <v>72</v>
      </c>
      <c r="Q576">
        <v>4</v>
      </c>
      <c r="R576" t="str">
        <f>_xlfn.XLOOKUP(Q576,Lookup!G:G,Lookup!H:H)</f>
        <v>Very High</v>
      </c>
      <c r="S576">
        <v>1</v>
      </c>
      <c r="T576" s="7" t="str">
        <f>_xlfn.XLOOKUP(S576,Lookup!A:A,Lookup!B:B)</f>
        <v>Entry Level</v>
      </c>
      <c r="U576" t="s">
        <v>47</v>
      </c>
      <c r="V576">
        <v>4</v>
      </c>
      <c r="W576" t="str">
        <f>_xlfn.XLOOKUP(V576,Lookup!I:I,Lookup!J:J)</f>
        <v>Very High</v>
      </c>
      <c r="X576" t="s">
        <v>41</v>
      </c>
      <c r="Y576">
        <v>3280</v>
      </c>
      <c r="Z576" t="str" cm="1">
        <f t="array" ref="Z576">_xlfn.IFS(Y576&lt;3000,"Low",Y576&lt;7000,"Medium",TRUE,"High")</f>
        <v>Medium</v>
      </c>
      <c r="AA576">
        <v>13551</v>
      </c>
      <c r="AB576">
        <v>2</v>
      </c>
      <c r="AC576" t="s">
        <v>42</v>
      </c>
      <c r="AD576" t="s">
        <v>43</v>
      </c>
      <c r="AE576">
        <v>16</v>
      </c>
      <c r="AF576">
        <v>3</v>
      </c>
      <c r="AG576" t="str">
        <f>_xlfn.XLOOKUP(AF576,Lookup!K:K,Lookup!L:L)</f>
        <v>Meet Expect</v>
      </c>
      <c r="AH576">
        <v>3</v>
      </c>
      <c r="AI576" t="str">
        <f>LOOKUP(AH576,Lookup!M:M,Lookup!N:N)</f>
        <v>High</v>
      </c>
      <c r="AJ576">
        <v>80</v>
      </c>
      <c r="AK576">
        <v>0</v>
      </c>
      <c r="AL576" t="str">
        <f>_xlfn.XLOOKUP(AK576,Lookup!O:O,Lookup!P:P)</f>
        <v>None</v>
      </c>
      <c r="AM576">
        <v>10</v>
      </c>
      <c r="AN576" t="str" cm="1">
        <f t="array" ref="AN576">_xlfn.IFS(
AM576&lt;=5,"0-5",
AM576&lt;=10,"6-10",
AM576&lt;=20,"11-20",
TRUE,"20+")</f>
        <v>6-10</v>
      </c>
      <c r="AO576">
        <v>2</v>
      </c>
      <c r="AP576">
        <v>3</v>
      </c>
      <c r="AQ576" t="str">
        <f>_xlfn.XLOOKUP(AP576,Lookup!Q:Q,Lookup!R:R)</f>
        <v>Better</v>
      </c>
      <c r="AR576">
        <v>4</v>
      </c>
      <c r="AS576" t="str" cm="1">
        <f t="array" ref="AS576">_xlfn.IFS(
AR576 &lt;=1,"New Employee",
AR576 &lt;=3, "Early Career",
AR576 &lt;=7, "Experienced",
TRUE, "Veteran")</f>
        <v>Experienced</v>
      </c>
      <c r="AT576">
        <v>2</v>
      </c>
      <c r="AU576">
        <v>1</v>
      </c>
      <c r="AV576" t="str" cm="1">
        <f t="array" ref="AV576">_xlfn.IFS(
AU576=0,"Recently Promoted",
AU576&lt;=3, "Normal",
TRUE, "Long Time No Promotion")</f>
        <v>Normal</v>
      </c>
      <c r="AW576">
        <v>3</v>
      </c>
      <c r="AX576">
        <f>IF(COUNTIF(L576:$L$1471,L576)&gt;1,1,0)</f>
        <v>0</v>
      </c>
      <c r="BA576">
        <f t="shared" si="69"/>
        <v>0</v>
      </c>
      <c r="BC576">
        <f t="shared" si="70"/>
        <v>0</v>
      </c>
      <c r="BE576">
        <f t="shared" si="64"/>
        <v>0</v>
      </c>
      <c r="BG576">
        <f t="shared" si="65"/>
        <v>0</v>
      </c>
      <c r="BI576">
        <f t="shared" si="66"/>
        <v>0</v>
      </c>
      <c r="BR576" t="str" cm="1">
        <f t="array" ref="BR576">_xlfn.IFS(
A576&lt;=25,"18-25",
A576&lt;=35,"26-35",
A576&lt;=45,"36-45",
A576&lt;=59,"46-59",
TRUE,"60+")</f>
        <v>26-35</v>
      </c>
      <c r="BX576" t="b">
        <f t="shared" si="67"/>
        <v>1</v>
      </c>
      <c r="BY576" t="b">
        <f t="shared" si="68"/>
        <v>1</v>
      </c>
      <c r="BZ576" t="b">
        <f t="shared" si="71"/>
        <v>1</v>
      </c>
      <c r="CA576">
        <f>IF(tblemployee[[#This Row],[Attrition]]="Yes",1,0)</f>
        <v>0</v>
      </c>
      <c r="CB576">
        <f>IF(tblemployee[[#This Row],[OverTime]]="Yes",1,0)</f>
        <v>0</v>
      </c>
    </row>
    <row r="577" spans="1:80" hidden="1">
      <c r="A577">
        <v>54</v>
      </c>
      <c r="B577" t="s">
        <v>43</v>
      </c>
      <c r="C577" t="s">
        <v>36</v>
      </c>
      <c r="D577">
        <v>376</v>
      </c>
      <c r="E577" t="s">
        <v>45</v>
      </c>
      <c r="F577">
        <v>19</v>
      </c>
      <c r="G577" t="str" cm="1">
        <f t="array" ref="G577">_xlfn.IFS(
F577 &lt;= 10, "Near",
F577 &lt;= 20, "Far",
TRUE, "Very Far")</f>
        <v>Far</v>
      </c>
      <c r="H577">
        <v>4</v>
      </c>
      <c r="I577" t="str">
        <f>_xlfn.XLOOKUP(H577,Lookup!C:C,Lookup!D:D)</f>
        <v>Master</v>
      </c>
      <c r="J577" t="s">
        <v>51</v>
      </c>
      <c r="K577">
        <v>1</v>
      </c>
      <c r="L577">
        <v>799</v>
      </c>
      <c r="M577">
        <v>4</v>
      </c>
      <c r="N577" t="str">
        <f>_xlfn.XLOOKUP(M577,Lookup!E:E,Lookup!F:F)</f>
        <v>Very High</v>
      </c>
      <c r="O577" t="s">
        <v>39</v>
      </c>
      <c r="P577">
        <v>95</v>
      </c>
      <c r="Q577">
        <v>3</v>
      </c>
      <c r="R577" t="str">
        <f>_xlfn.XLOOKUP(Q577,Lookup!G:G,Lookup!H:H)</f>
        <v>High</v>
      </c>
      <c r="S577">
        <v>2</v>
      </c>
      <c r="T577" s="7" t="str">
        <f>_xlfn.XLOOKUP(S577,Lookup!A:A,Lookup!B:B)</f>
        <v>Junior</v>
      </c>
      <c r="U577" t="s">
        <v>53</v>
      </c>
      <c r="V577">
        <v>1</v>
      </c>
      <c r="W577" t="str">
        <f>_xlfn.XLOOKUP(V577,Lookup!I:I,Lookup!J:J)</f>
        <v>Low</v>
      </c>
      <c r="X577" t="s">
        <v>52</v>
      </c>
      <c r="Y577">
        <v>5485</v>
      </c>
      <c r="Z577" t="str" cm="1">
        <f t="array" ref="Z577">_xlfn.IFS(Y577&lt;3000,"Low",Y577&lt;7000,"Medium",TRUE,"High")</f>
        <v>Medium</v>
      </c>
      <c r="AA577">
        <v>22670</v>
      </c>
      <c r="AB577">
        <v>9</v>
      </c>
      <c r="AC577" t="s">
        <v>42</v>
      </c>
      <c r="AD577" t="s">
        <v>35</v>
      </c>
      <c r="AE577">
        <v>11</v>
      </c>
      <c r="AF577">
        <v>3</v>
      </c>
      <c r="AG577" t="str">
        <f>_xlfn.XLOOKUP(AF577,Lookup!K:K,Lookup!L:L)</f>
        <v>Meet Expect</v>
      </c>
      <c r="AH577">
        <v>2</v>
      </c>
      <c r="AI577" t="str">
        <f>LOOKUP(AH577,Lookup!M:M,Lookup!N:N)</f>
        <v>Medium</v>
      </c>
      <c r="AJ577">
        <v>80</v>
      </c>
      <c r="AK577">
        <v>2</v>
      </c>
      <c r="AL577" t="str">
        <f>_xlfn.XLOOKUP(AK577,Lookup!O:O,Lookup!P:P)</f>
        <v>Medium</v>
      </c>
      <c r="AM577">
        <v>9</v>
      </c>
      <c r="AN577" t="str" cm="1">
        <f t="array" ref="AN577">_xlfn.IFS(
AM577&lt;=5,"0-5",
AM577&lt;=10,"6-10",
AM577&lt;=20,"11-20",
TRUE,"20+")</f>
        <v>6-10</v>
      </c>
      <c r="AO577">
        <v>4</v>
      </c>
      <c r="AP577">
        <v>3</v>
      </c>
      <c r="AQ577" t="str">
        <f>_xlfn.XLOOKUP(AP577,Lookup!Q:Q,Lookup!R:R)</f>
        <v>Better</v>
      </c>
      <c r="AR577">
        <v>5</v>
      </c>
      <c r="AS577" t="str" cm="1">
        <f t="array" ref="AS577">_xlfn.IFS(
AR577 &lt;=1,"New Employee",
AR577 &lt;=3, "Early Career",
AR577 &lt;=7, "Experienced",
TRUE, "Veteran")</f>
        <v>Experienced</v>
      </c>
      <c r="AT577">
        <v>3</v>
      </c>
      <c r="AU577">
        <v>1</v>
      </c>
      <c r="AV577" t="str" cm="1">
        <f t="array" ref="AV577">_xlfn.IFS(
AU577=0,"Recently Promoted",
AU577&lt;=3, "Normal",
TRUE, "Long Time No Promotion")</f>
        <v>Normal</v>
      </c>
      <c r="AW577">
        <v>4</v>
      </c>
      <c r="AX577">
        <f>IF(COUNTIF(L577:$L$1471,L577)&gt;1,1,0)</f>
        <v>0</v>
      </c>
      <c r="BA577">
        <f t="shared" si="69"/>
        <v>0</v>
      </c>
      <c r="BC577">
        <f t="shared" si="70"/>
        <v>0</v>
      </c>
      <c r="BE577">
        <f t="shared" si="64"/>
        <v>0</v>
      </c>
      <c r="BG577">
        <f t="shared" si="65"/>
        <v>0</v>
      </c>
      <c r="BI577">
        <f t="shared" si="66"/>
        <v>0</v>
      </c>
      <c r="BR577" t="str" cm="1">
        <f t="array" ref="BR577">_xlfn.IFS(
A577&lt;=25,"18-25",
A577&lt;=35,"26-35",
A577&lt;=45,"36-45",
A577&lt;=59,"46-59",
TRUE,"60+")</f>
        <v>46-59</v>
      </c>
      <c r="BX577" t="b">
        <f t="shared" si="67"/>
        <v>1</v>
      </c>
      <c r="BY577" t="b">
        <f t="shared" si="68"/>
        <v>1</v>
      </c>
      <c r="BZ577" t="b">
        <f t="shared" si="71"/>
        <v>1</v>
      </c>
      <c r="CA577">
        <f>IF(tblemployee[[#This Row],[Attrition]]="Yes",1,0)</f>
        <v>0</v>
      </c>
      <c r="CB577">
        <f>IF(tblemployee[[#This Row],[OverTime]]="Yes",1,0)</f>
        <v>1</v>
      </c>
    </row>
    <row r="578" spans="1:80" hidden="1">
      <c r="A578">
        <v>27</v>
      </c>
      <c r="B578" t="s">
        <v>43</v>
      </c>
      <c r="C578" t="s">
        <v>44</v>
      </c>
      <c r="D578">
        <v>829</v>
      </c>
      <c r="E578" t="s">
        <v>37</v>
      </c>
      <c r="F578">
        <v>8</v>
      </c>
      <c r="G578" t="str" cm="1">
        <f t="array" ref="G578">_xlfn.IFS(
F578 &lt;= 10, "Near",
F578 &lt;= 20, "Far",
TRUE, "Very Far")</f>
        <v>Near</v>
      </c>
      <c r="H578">
        <v>1</v>
      </c>
      <c r="I578" t="str">
        <f>_xlfn.XLOOKUP(H578,Lookup!C:C,Lookup!D:D)</f>
        <v>Below College</v>
      </c>
      <c r="J578" t="s">
        <v>59</v>
      </c>
      <c r="K578">
        <v>1</v>
      </c>
      <c r="L578">
        <v>800</v>
      </c>
      <c r="M578">
        <v>3</v>
      </c>
      <c r="N578" t="str">
        <f>_xlfn.XLOOKUP(M578,Lookup!E:E,Lookup!F:F)</f>
        <v>High</v>
      </c>
      <c r="O578" t="s">
        <v>46</v>
      </c>
      <c r="P578">
        <v>84</v>
      </c>
      <c r="Q578">
        <v>3</v>
      </c>
      <c r="R578" t="str">
        <f>_xlfn.XLOOKUP(Q578,Lookup!G:G,Lookup!H:H)</f>
        <v>High</v>
      </c>
      <c r="S578">
        <v>2</v>
      </c>
      <c r="T578" s="7" t="str">
        <f>_xlfn.XLOOKUP(S578,Lookup!A:A,Lookup!B:B)</f>
        <v>Junior</v>
      </c>
      <c r="U578" t="s">
        <v>40</v>
      </c>
      <c r="V578">
        <v>4</v>
      </c>
      <c r="W578" t="str">
        <f>_xlfn.XLOOKUP(V578,Lookup!I:I,Lookup!J:J)</f>
        <v>Very High</v>
      </c>
      <c r="X578" t="s">
        <v>48</v>
      </c>
      <c r="Y578">
        <v>4342</v>
      </c>
      <c r="Z578" t="str" cm="1">
        <f t="array" ref="Z578">_xlfn.IFS(Y578&lt;3000,"Low",Y578&lt;7000,"Medium",TRUE,"High")</f>
        <v>Medium</v>
      </c>
      <c r="AA578">
        <v>24008</v>
      </c>
      <c r="AB578">
        <v>0</v>
      </c>
      <c r="AC578" t="s">
        <v>42</v>
      </c>
      <c r="AD578" t="s">
        <v>43</v>
      </c>
      <c r="AE578">
        <v>19</v>
      </c>
      <c r="AF578">
        <v>3</v>
      </c>
      <c r="AG578" t="str">
        <f>_xlfn.XLOOKUP(AF578,Lookup!K:K,Lookup!L:L)</f>
        <v>Meet Expect</v>
      </c>
      <c r="AH578">
        <v>2</v>
      </c>
      <c r="AI578" t="str">
        <f>LOOKUP(AH578,Lookup!M:M,Lookup!N:N)</f>
        <v>Medium</v>
      </c>
      <c r="AJ578">
        <v>80</v>
      </c>
      <c r="AK578">
        <v>1</v>
      </c>
      <c r="AL578" t="str">
        <f>_xlfn.XLOOKUP(AK578,Lookup!O:O,Lookup!P:P)</f>
        <v>Basic</v>
      </c>
      <c r="AM578">
        <v>5</v>
      </c>
      <c r="AN578" t="str" cm="1">
        <f t="array" ref="AN578">_xlfn.IFS(
AM578&lt;=5,"0-5",
AM578&lt;=10,"6-10",
AM578&lt;=20,"11-20",
TRUE,"20+")</f>
        <v>0-5</v>
      </c>
      <c r="AO578">
        <v>3</v>
      </c>
      <c r="AP578">
        <v>3</v>
      </c>
      <c r="AQ578" t="str">
        <f>_xlfn.XLOOKUP(AP578,Lookup!Q:Q,Lookup!R:R)</f>
        <v>Better</v>
      </c>
      <c r="AR578">
        <v>4</v>
      </c>
      <c r="AS578" t="str" cm="1">
        <f t="array" ref="AS578">_xlfn.IFS(
AR578 &lt;=1,"New Employee",
AR578 &lt;=3, "Early Career",
AR578 &lt;=7, "Experienced",
TRUE, "Veteran")</f>
        <v>Experienced</v>
      </c>
      <c r="AT578">
        <v>2</v>
      </c>
      <c r="AU578">
        <v>1</v>
      </c>
      <c r="AV578" t="str" cm="1">
        <f t="array" ref="AV578">_xlfn.IFS(
AU578=0,"Recently Promoted",
AU578&lt;=3, "Normal",
TRUE, "Long Time No Promotion")</f>
        <v>Normal</v>
      </c>
      <c r="AW578">
        <v>1</v>
      </c>
      <c r="AX578">
        <f>IF(COUNTIF(L578:$L$1471,L578)&gt;1,1,0)</f>
        <v>0</v>
      </c>
      <c r="BA578">
        <f t="shared" si="69"/>
        <v>0</v>
      </c>
      <c r="BC578">
        <f t="shared" si="70"/>
        <v>0</v>
      </c>
      <c r="BE578">
        <f t="shared" ref="BE578:BE641" si="72">IF(BD578=J578,1,0)</f>
        <v>0</v>
      </c>
      <c r="BG578">
        <f t="shared" ref="BG578:BG641" si="73">IF(BF578=E578,1,0)</f>
        <v>0</v>
      </c>
      <c r="BI578">
        <f t="shared" ref="BI578:BI641" si="74">IF(C578=BH578,1,0)</f>
        <v>0</v>
      </c>
      <c r="BR578" t="str" cm="1">
        <f t="array" ref="BR578">_xlfn.IFS(
A578&lt;=25,"18-25",
A578&lt;=35,"26-35",
A578&lt;=45,"36-45",
A578&lt;=59,"46-59",
TRUE,"60+")</f>
        <v>26-35</v>
      </c>
      <c r="BX578" t="b">
        <f t="shared" ref="BX578:BX641" si="75">AND(ISNUMBER(A578),ISNUMBER(D578),ISNUMBER(A578),ISNUMBER(F578),ISNUMBER(H578),ISNUMBER(K578),ISNUMBER(L578),ISNUMBER(M578),ISNUMBER(P578),ISNUMBER(Q578),ISNUMBER(S578),ISNUMBER(V578),ISNUMBER(Y578),ISNUMBER(AA578),ISNUMBER(AB578))</f>
        <v>1</v>
      </c>
      <c r="BY578" t="b">
        <f t="shared" ref="BY578:BY641" si="76">AND(ISNUMBER(A578),ISNUMBER(D578),ISNUMBER(A578),ISNUMBER(F578),ISNUMBER(H578),ISNUMBER(K578),ISNUMBER(L578),ISNUMBER(M578),ISNUMBER(P578),ISNUMBER(Q578),ISNUMBER(S578),ISNUMBER(V578),ISNUMBER(Y578),ISNUMBER(AA578),ISNUMBER(AB578))&gt;0</f>
        <v>1</v>
      </c>
      <c r="BZ578" t="b">
        <f t="shared" si="71"/>
        <v>1</v>
      </c>
      <c r="CA578">
        <f>IF(tblemployee[[#This Row],[Attrition]]="Yes",1,0)</f>
        <v>0</v>
      </c>
      <c r="CB578">
        <f>IF(tblemployee[[#This Row],[OverTime]]="Yes",1,0)</f>
        <v>0</v>
      </c>
    </row>
    <row r="579" spans="1:80" hidden="1">
      <c r="A579">
        <v>37</v>
      </c>
      <c r="B579" t="s">
        <v>43</v>
      </c>
      <c r="C579" t="s">
        <v>36</v>
      </c>
      <c r="D579">
        <v>571</v>
      </c>
      <c r="E579" t="s">
        <v>45</v>
      </c>
      <c r="F579">
        <v>10</v>
      </c>
      <c r="G579" t="str" cm="1">
        <f t="array" ref="G579">_xlfn.IFS(
F579 &lt;= 10, "Near",
F579 &lt;= 20, "Far",
TRUE, "Very Far")</f>
        <v>Near</v>
      </c>
      <c r="H579">
        <v>1</v>
      </c>
      <c r="I579" t="str">
        <f>_xlfn.XLOOKUP(H579,Lookup!C:C,Lookup!D:D)</f>
        <v>Below College</v>
      </c>
      <c r="J579" t="s">
        <v>38</v>
      </c>
      <c r="K579">
        <v>1</v>
      </c>
      <c r="L579">
        <v>802</v>
      </c>
      <c r="M579">
        <v>4</v>
      </c>
      <c r="N579" t="str">
        <f>_xlfn.XLOOKUP(M579,Lookup!E:E,Lookup!F:F)</f>
        <v>Very High</v>
      </c>
      <c r="O579" t="s">
        <v>39</v>
      </c>
      <c r="P579">
        <v>82</v>
      </c>
      <c r="Q579">
        <v>3</v>
      </c>
      <c r="R579" t="str">
        <f>_xlfn.XLOOKUP(Q579,Lookup!G:G,Lookup!H:H)</f>
        <v>High</v>
      </c>
      <c r="S579">
        <v>1</v>
      </c>
      <c r="T579" s="7" t="str">
        <f>_xlfn.XLOOKUP(S579,Lookup!A:A,Lookup!B:B)</f>
        <v>Entry Level</v>
      </c>
      <c r="U579" t="s">
        <v>47</v>
      </c>
      <c r="V579">
        <v>1</v>
      </c>
      <c r="W579" t="str">
        <f>_xlfn.XLOOKUP(V579,Lookup!I:I,Lookup!J:J)</f>
        <v>Low</v>
      </c>
      <c r="X579" t="s">
        <v>52</v>
      </c>
      <c r="Y579">
        <v>2782</v>
      </c>
      <c r="Z579" t="str" cm="1">
        <f t="array" ref="Z579">_xlfn.IFS(Y579&lt;3000,"Low",Y579&lt;7000,"Medium",TRUE,"High")</f>
        <v>Low</v>
      </c>
      <c r="AA579">
        <v>19905</v>
      </c>
      <c r="AB579">
        <v>0</v>
      </c>
      <c r="AC579" t="s">
        <v>42</v>
      </c>
      <c r="AD579" t="s">
        <v>35</v>
      </c>
      <c r="AE579">
        <v>13</v>
      </c>
      <c r="AF579">
        <v>3</v>
      </c>
      <c r="AG579" t="str">
        <f>_xlfn.XLOOKUP(AF579,Lookup!K:K,Lookup!L:L)</f>
        <v>Meet Expect</v>
      </c>
      <c r="AH579">
        <v>2</v>
      </c>
      <c r="AI579" t="str">
        <f>LOOKUP(AH579,Lookup!M:M,Lookup!N:N)</f>
        <v>Medium</v>
      </c>
      <c r="AJ579">
        <v>80</v>
      </c>
      <c r="AK579">
        <v>2</v>
      </c>
      <c r="AL579" t="str">
        <f>_xlfn.XLOOKUP(AK579,Lookup!O:O,Lookup!P:P)</f>
        <v>Medium</v>
      </c>
      <c r="AM579">
        <v>6</v>
      </c>
      <c r="AN579" t="str" cm="1">
        <f t="array" ref="AN579">_xlfn.IFS(
AM579&lt;=5,"0-5",
AM579&lt;=10,"6-10",
AM579&lt;=20,"11-20",
TRUE,"20+")</f>
        <v>6-10</v>
      </c>
      <c r="AO579">
        <v>3</v>
      </c>
      <c r="AP579">
        <v>2</v>
      </c>
      <c r="AQ579" t="str">
        <f>_xlfn.XLOOKUP(AP579,Lookup!Q:Q,Lookup!R:R)</f>
        <v>Good</v>
      </c>
      <c r="AR579">
        <v>5</v>
      </c>
      <c r="AS579" t="str" cm="1">
        <f t="array" ref="AS579">_xlfn.IFS(
AR579 &lt;=1,"New Employee",
AR579 &lt;=3, "Early Career",
AR579 &lt;=7, "Experienced",
TRUE, "Veteran")</f>
        <v>Experienced</v>
      </c>
      <c r="AT579">
        <v>3</v>
      </c>
      <c r="AU579">
        <v>4</v>
      </c>
      <c r="AV579" t="str" cm="1">
        <f t="array" ref="AV579">_xlfn.IFS(
AU579=0,"Recently Promoted",
AU579&lt;=3, "Normal",
TRUE, "Long Time No Promotion")</f>
        <v>Long Time No Promotion</v>
      </c>
      <c r="AW579">
        <v>3</v>
      </c>
      <c r="AX579">
        <f>IF(COUNTIF(L579:$L$1471,L579)&gt;1,1,0)</f>
        <v>0</v>
      </c>
      <c r="BA579">
        <f t="shared" ref="BA579:BA642" si="77">IF(AZ579=X579,1,0)</f>
        <v>0</v>
      </c>
      <c r="BC579">
        <f t="shared" ref="BC579:BC642" si="78">IF(U579=BB579,1,0)</f>
        <v>0</v>
      </c>
      <c r="BE579">
        <f t="shared" si="72"/>
        <v>0</v>
      </c>
      <c r="BG579">
        <f t="shared" si="73"/>
        <v>0</v>
      </c>
      <c r="BI579">
        <f t="shared" si="74"/>
        <v>0</v>
      </c>
      <c r="BR579" t="str" cm="1">
        <f t="array" ref="BR579">_xlfn.IFS(
A579&lt;=25,"18-25",
A579&lt;=35,"26-35",
A579&lt;=45,"36-45",
A579&lt;=59,"46-59",
TRUE,"60+")</f>
        <v>36-45</v>
      </c>
      <c r="BX579" t="b">
        <f t="shared" si="75"/>
        <v>1</v>
      </c>
      <c r="BY579" t="b">
        <f t="shared" si="76"/>
        <v>1</v>
      </c>
      <c r="BZ579" t="b">
        <f t="shared" ref="BZ579:BZ642" si="79">COUNT(AE579:AW579)&gt;0</f>
        <v>1</v>
      </c>
      <c r="CA579">
        <f>IF(tblemployee[[#This Row],[Attrition]]="Yes",1,0)</f>
        <v>0</v>
      </c>
      <c r="CB579">
        <f>IF(tblemployee[[#This Row],[OverTime]]="Yes",1,0)</f>
        <v>1</v>
      </c>
    </row>
    <row r="580" spans="1:80" hidden="1">
      <c r="A580">
        <v>38</v>
      </c>
      <c r="B580" t="s">
        <v>43</v>
      </c>
      <c r="C580" t="s">
        <v>44</v>
      </c>
      <c r="D580">
        <v>240</v>
      </c>
      <c r="E580" t="s">
        <v>45</v>
      </c>
      <c r="F580">
        <v>2</v>
      </c>
      <c r="G580" t="str" cm="1">
        <f t="array" ref="G580">_xlfn.IFS(
F580 &lt;= 10, "Near",
F580 &lt;= 20, "Far",
TRUE, "Very Far")</f>
        <v>Near</v>
      </c>
      <c r="H580">
        <v>4</v>
      </c>
      <c r="I580" t="str">
        <f>_xlfn.XLOOKUP(H580,Lookup!C:C,Lookup!D:D)</f>
        <v>Master</v>
      </c>
      <c r="J580" t="s">
        <v>38</v>
      </c>
      <c r="K580">
        <v>1</v>
      </c>
      <c r="L580">
        <v>803</v>
      </c>
      <c r="M580">
        <v>1</v>
      </c>
      <c r="N580" t="str">
        <f>_xlfn.XLOOKUP(M580,Lookup!E:E,Lookup!F:F)</f>
        <v>Low</v>
      </c>
      <c r="O580" t="s">
        <v>39</v>
      </c>
      <c r="P580">
        <v>75</v>
      </c>
      <c r="Q580">
        <v>4</v>
      </c>
      <c r="R580" t="str">
        <f>_xlfn.XLOOKUP(Q580,Lookup!G:G,Lookup!H:H)</f>
        <v>Very High</v>
      </c>
      <c r="S580">
        <v>2</v>
      </c>
      <c r="T580" s="7" t="str">
        <f>_xlfn.XLOOKUP(S580,Lookup!A:A,Lookup!B:B)</f>
        <v>Junior</v>
      </c>
      <c r="U580" t="s">
        <v>53</v>
      </c>
      <c r="V580">
        <v>1</v>
      </c>
      <c r="W580" t="str">
        <f>_xlfn.XLOOKUP(V580,Lookup!I:I,Lookup!J:J)</f>
        <v>Low</v>
      </c>
      <c r="X580" t="s">
        <v>41</v>
      </c>
      <c r="Y580">
        <v>5980</v>
      </c>
      <c r="Z580" t="str" cm="1">
        <f t="array" ref="Z580">_xlfn.IFS(Y580&lt;3000,"Low",Y580&lt;7000,"Medium",TRUE,"High")</f>
        <v>Medium</v>
      </c>
      <c r="AA580">
        <v>26085</v>
      </c>
      <c r="AB580">
        <v>6</v>
      </c>
      <c r="AC580" t="s">
        <v>42</v>
      </c>
      <c r="AD580" t="s">
        <v>35</v>
      </c>
      <c r="AE580">
        <v>12</v>
      </c>
      <c r="AF580">
        <v>3</v>
      </c>
      <c r="AG580" t="str">
        <f>_xlfn.XLOOKUP(AF580,Lookup!K:K,Lookup!L:L)</f>
        <v>Meet Expect</v>
      </c>
      <c r="AH580">
        <v>4</v>
      </c>
      <c r="AI580" t="str">
        <f>LOOKUP(AH580,Lookup!M:M,Lookup!N:N)</f>
        <v>Very High</v>
      </c>
      <c r="AJ580">
        <v>80</v>
      </c>
      <c r="AK580">
        <v>0</v>
      </c>
      <c r="AL580" t="str">
        <f>_xlfn.XLOOKUP(AK580,Lookup!O:O,Lookup!P:P)</f>
        <v>None</v>
      </c>
      <c r="AM580">
        <v>17</v>
      </c>
      <c r="AN580" t="str" cm="1">
        <f t="array" ref="AN580">_xlfn.IFS(
AM580&lt;=5,"0-5",
AM580&lt;=10,"6-10",
AM580&lt;=20,"11-20",
TRUE,"20+")</f>
        <v>11-20</v>
      </c>
      <c r="AO580">
        <v>2</v>
      </c>
      <c r="AP580">
        <v>3</v>
      </c>
      <c r="AQ580" t="str">
        <f>_xlfn.XLOOKUP(AP580,Lookup!Q:Q,Lookup!R:R)</f>
        <v>Better</v>
      </c>
      <c r="AR580">
        <v>15</v>
      </c>
      <c r="AS580" t="str" cm="1">
        <f t="array" ref="AS580">_xlfn.IFS(
AR580 &lt;=1,"New Employee",
AR580 &lt;=3, "Early Career",
AR580 &lt;=7, "Experienced",
TRUE, "Veteran")</f>
        <v>Veteran</v>
      </c>
      <c r="AT580">
        <v>7</v>
      </c>
      <c r="AU580">
        <v>4</v>
      </c>
      <c r="AV580" t="str" cm="1">
        <f t="array" ref="AV580">_xlfn.IFS(
AU580=0,"Recently Promoted",
AU580&lt;=3, "Normal",
TRUE, "Long Time No Promotion")</f>
        <v>Long Time No Promotion</v>
      </c>
      <c r="AW580">
        <v>12</v>
      </c>
      <c r="AX580">
        <f>IF(COUNTIF(L580:$L$1471,L580)&gt;1,1,0)</f>
        <v>0</v>
      </c>
      <c r="BA580">
        <f t="shared" si="77"/>
        <v>0</v>
      </c>
      <c r="BC580">
        <f t="shared" si="78"/>
        <v>0</v>
      </c>
      <c r="BE580">
        <f t="shared" si="72"/>
        <v>0</v>
      </c>
      <c r="BG580">
        <f t="shared" si="73"/>
        <v>0</v>
      </c>
      <c r="BI580">
        <f t="shared" si="74"/>
        <v>0</v>
      </c>
      <c r="BR580" t="str" cm="1">
        <f t="array" ref="BR580">_xlfn.IFS(
A580&lt;=25,"18-25",
A580&lt;=35,"26-35",
A580&lt;=45,"36-45",
A580&lt;=59,"46-59",
TRUE,"60+")</f>
        <v>36-45</v>
      </c>
      <c r="BX580" t="b">
        <f t="shared" si="75"/>
        <v>1</v>
      </c>
      <c r="BY580" t="b">
        <f t="shared" si="76"/>
        <v>1</v>
      </c>
      <c r="BZ580" t="b">
        <f t="shared" si="79"/>
        <v>1</v>
      </c>
      <c r="CA580">
        <f>IF(tblemployee[[#This Row],[Attrition]]="Yes",1,0)</f>
        <v>0</v>
      </c>
      <c r="CB580">
        <f>IF(tblemployee[[#This Row],[OverTime]]="Yes",1,0)</f>
        <v>1</v>
      </c>
    </row>
    <row r="581" spans="1:80" hidden="1">
      <c r="A581">
        <v>34</v>
      </c>
      <c r="B581" t="s">
        <v>43</v>
      </c>
      <c r="C581" t="s">
        <v>36</v>
      </c>
      <c r="D581">
        <v>121</v>
      </c>
      <c r="E581" t="s">
        <v>45</v>
      </c>
      <c r="F581">
        <v>2</v>
      </c>
      <c r="G581" t="str" cm="1">
        <f t="array" ref="G581">_xlfn.IFS(
F581 &lt;= 10, "Near",
F581 &lt;= 20, "Far",
TRUE, "Very Far")</f>
        <v>Near</v>
      </c>
      <c r="H581">
        <v>4</v>
      </c>
      <c r="I581" t="str">
        <f>_xlfn.XLOOKUP(H581,Lookup!C:C,Lookup!D:D)</f>
        <v>Master</v>
      </c>
      <c r="J581" t="s">
        <v>51</v>
      </c>
      <c r="K581">
        <v>1</v>
      </c>
      <c r="L581">
        <v>804</v>
      </c>
      <c r="M581">
        <v>3</v>
      </c>
      <c r="N581" t="str">
        <f>_xlfn.XLOOKUP(M581,Lookup!E:E,Lookup!F:F)</f>
        <v>High</v>
      </c>
      <c r="O581" t="s">
        <v>39</v>
      </c>
      <c r="P581">
        <v>86</v>
      </c>
      <c r="Q581">
        <v>2</v>
      </c>
      <c r="R581" t="str">
        <f>_xlfn.XLOOKUP(Q581,Lookup!G:G,Lookup!H:H)</f>
        <v>Medium</v>
      </c>
      <c r="S581">
        <v>1</v>
      </c>
      <c r="T581" s="7" t="str">
        <f>_xlfn.XLOOKUP(S581,Lookup!A:A,Lookup!B:B)</f>
        <v>Entry Level</v>
      </c>
      <c r="U581" t="s">
        <v>47</v>
      </c>
      <c r="V581">
        <v>1</v>
      </c>
      <c r="W581" t="str">
        <f>_xlfn.XLOOKUP(V581,Lookup!I:I,Lookup!J:J)</f>
        <v>Low</v>
      </c>
      <c r="X581" t="s">
        <v>41</v>
      </c>
      <c r="Y581">
        <v>4381</v>
      </c>
      <c r="Z581" t="str" cm="1">
        <f t="array" ref="Z581">_xlfn.IFS(Y581&lt;3000,"Low",Y581&lt;7000,"Medium",TRUE,"High")</f>
        <v>Medium</v>
      </c>
      <c r="AA581">
        <v>7530</v>
      </c>
      <c r="AB581">
        <v>1</v>
      </c>
      <c r="AC581" t="s">
        <v>42</v>
      </c>
      <c r="AD581" t="s">
        <v>43</v>
      </c>
      <c r="AE581">
        <v>11</v>
      </c>
      <c r="AF581">
        <v>3</v>
      </c>
      <c r="AG581" t="str">
        <f>_xlfn.XLOOKUP(AF581,Lookup!K:K,Lookup!L:L)</f>
        <v>Meet Expect</v>
      </c>
      <c r="AH581">
        <v>3</v>
      </c>
      <c r="AI581" t="str">
        <f>LOOKUP(AH581,Lookup!M:M,Lookup!N:N)</f>
        <v>High</v>
      </c>
      <c r="AJ581">
        <v>80</v>
      </c>
      <c r="AK581">
        <v>0</v>
      </c>
      <c r="AL581" t="str">
        <f>_xlfn.XLOOKUP(AK581,Lookup!O:O,Lookup!P:P)</f>
        <v>None</v>
      </c>
      <c r="AM581">
        <v>6</v>
      </c>
      <c r="AN581" t="str" cm="1">
        <f t="array" ref="AN581">_xlfn.IFS(
AM581&lt;=5,"0-5",
AM581&lt;=10,"6-10",
AM581&lt;=20,"11-20",
TRUE,"20+")</f>
        <v>6-10</v>
      </c>
      <c r="AO581">
        <v>3</v>
      </c>
      <c r="AP581">
        <v>3</v>
      </c>
      <c r="AQ581" t="str">
        <f>_xlfn.XLOOKUP(AP581,Lookup!Q:Q,Lookup!R:R)</f>
        <v>Better</v>
      </c>
      <c r="AR581">
        <v>6</v>
      </c>
      <c r="AS581" t="str" cm="1">
        <f t="array" ref="AS581">_xlfn.IFS(
AR581 &lt;=1,"New Employee",
AR581 &lt;=3, "Early Career",
AR581 &lt;=7, "Experienced",
TRUE, "Veteran")</f>
        <v>Experienced</v>
      </c>
      <c r="AT581">
        <v>5</v>
      </c>
      <c r="AU581">
        <v>1</v>
      </c>
      <c r="AV581" t="str" cm="1">
        <f t="array" ref="AV581">_xlfn.IFS(
AU581=0,"Recently Promoted",
AU581&lt;=3, "Normal",
TRUE, "Long Time No Promotion")</f>
        <v>Normal</v>
      </c>
      <c r="AW581">
        <v>3</v>
      </c>
      <c r="AX581">
        <f>IF(COUNTIF(L581:$L$1471,L581)&gt;1,1,0)</f>
        <v>0</v>
      </c>
      <c r="BA581">
        <f t="shared" si="77"/>
        <v>0</v>
      </c>
      <c r="BC581">
        <f t="shared" si="78"/>
        <v>0</v>
      </c>
      <c r="BE581">
        <f t="shared" si="72"/>
        <v>0</v>
      </c>
      <c r="BG581">
        <f t="shared" si="73"/>
        <v>0</v>
      </c>
      <c r="BI581">
        <f t="shared" si="74"/>
        <v>0</v>
      </c>
      <c r="BR581" t="str" cm="1">
        <f t="array" ref="BR581">_xlfn.IFS(
A581&lt;=25,"18-25",
A581&lt;=35,"26-35",
A581&lt;=45,"36-45",
A581&lt;=59,"46-59",
TRUE,"60+")</f>
        <v>26-35</v>
      </c>
      <c r="BX581" t="b">
        <f t="shared" si="75"/>
        <v>1</v>
      </c>
      <c r="BY581" t="b">
        <f t="shared" si="76"/>
        <v>1</v>
      </c>
      <c r="BZ581" t="b">
        <f t="shared" si="79"/>
        <v>1</v>
      </c>
      <c r="CA581">
        <f>IF(tblemployee[[#This Row],[Attrition]]="Yes",1,0)</f>
        <v>0</v>
      </c>
      <c r="CB581">
        <f>IF(tblemployee[[#This Row],[OverTime]]="Yes",1,0)</f>
        <v>0</v>
      </c>
    </row>
    <row r="582" spans="1:80" hidden="1">
      <c r="A582">
        <v>35</v>
      </c>
      <c r="B582" t="s">
        <v>43</v>
      </c>
      <c r="C582" t="s">
        <v>36</v>
      </c>
      <c r="D582">
        <v>384</v>
      </c>
      <c r="E582" t="s">
        <v>37</v>
      </c>
      <c r="F582">
        <v>8</v>
      </c>
      <c r="G582" t="str" cm="1">
        <f t="array" ref="G582">_xlfn.IFS(
F582 &lt;= 10, "Near",
F582 &lt;= 20, "Far",
TRUE, "Very Far")</f>
        <v>Near</v>
      </c>
      <c r="H582">
        <v>4</v>
      </c>
      <c r="I582" t="str">
        <f>_xlfn.XLOOKUP(H582,Lookup!C:C,Lookup!D:D)</f>
        <v>Master</v>
      </c>
      <c r="J582" t="s">
        <v>38</v>
      </c>
      <c r="K582">
        <v>1</v>
      </c>
      <c r="L582">
        <v>805</v>
      </c>
      <c r="M582">
        <v>1</v>
      </c>
      <c r="N582" t="str">
        <f>_xlfn.XLOOKUP(M582,Lookup!E:E,Lookup!F:F)</f>
        <v>Low</v>
      </c>
      <c r="O582" t="s">
        <v>39</v>
      </c>
      <c r="P582">
        <v>72</v>
      </c>
      <c r="Q582">
        <v>3</v>
      </c>
      <c r="R582" t="str">
        <f>_xlfn.XLOOKUP(Q582,Lookup!G:G,Lookup!H:H)</f>
        <v>High</v>
      </c>
      <c r="S582">
        <v>1</v>
      </c>
      <c r="T582" s="7" t="str">
        <f>_xlfn.XLOOKUP(S582,Lookup!A:A,Lookup!B:B)</f>
        <v>Entry Level</v>
      </c>
      <c r="U582" t="s">
        <v>57</v>
      </c>
      <c r="V582">
        <v>4</v>
      </c>
      <c r="W582" t="str">
        <f>_xlfn.XLOOKUP(V582,Lookup!I:I,Lookup!J:J)</f>
        <v>Very High</v>
      </c>
      <c r="X582" t="s">
        <v>48</v>
      </c>
      <c r="Y582">
        <v>2572</v>
      </c>
      <c r="Z582" t="str" cm="1">
        <f t="array" ref="Z582">_xlfn.IFS(Y582&lt;3000,"Low",Y582&lt;7000,"Medium",TRUE,"High")</f>
        <v>Low</v>
      </c>
      <c r="AA582">
        <v>20317</v>
      </c>
      <c r="AB582">
        <v>1</v>
      </c>
      <c r="AC582" t="s">
        <v>42</v>
      </c>
      <c r="AD582" t="s">
        <v>43</v>
      </c>
      <c r="AE582">
        <v>16</v>
      </c>
      <c r="AF582">
        <v>3</v>
      </c>
      <c r="AG582" t="str">
        <f>_xlfn.XLOOKUP(AF582,Lookup!K:K,Lookup!L:L)</f>
        <v>Meet Expect</v>
      </c>
      <c r="AH582">
        <v>2</v>
      </c>
      <c r="AI582" t="str">
        <f>LOOKUP(AH582,Lookup!M:M,Lookup!N:N)</f>
        <v>Medium</v>
      </c>
      <c r="AJ582">
        <v>80</v>
      </c>
      <c r="AK582">
        <v>1</v>
      </c>
      <c r="AL582" t="str">
        <f>_xlfn.XLOOKUP(AK582,Lookup!O:O,Lookup!P:P)</f>
        <v>Basic</v>
      </c>
      <c r="AM582">
        <v>3</v>
      </c>
      <c r="AN582" t="str" cm="1">
        <f t="array" ref="AN582">_xlfn.IFS(
AM582&lt;=5,"0-5",
AM582&lt;=10,"6-10",
AM582&lt;=20,"11-20",
TRUE,"20+")</f>
        <v>0-5</v>
      </c>
      <c r="AO582">
        <v>1</v>
      </c>
      <c r="AP582">
        <v>2</v>
      </c>
      <c r="AQ582" t="str">
        <f>_xlfn.XLOOKUP(AP582,Lookup!Q:Q,Lookup!R:R)</f>
        <v>Good</v>
      </c>
      <c r="AR582">
        <v>3</v>
      </c>
      <c r="AS582" t="str" cm="1">
        <f t="array" ref="AS582">_xlfn.IFS(
AR582 &lt;=1,"New Employee",
AR582 &lt;=3, "Early Career",
AR582 &lt;=7, "Experienced",
TRUE, "Veteran")</f>
        <v>Early Career</v>
      </c>
      <c r="AT582">
        <v>2</v>
      </c>
      <c r="AU582">
        <v>0</v>
      </c>
      <c r="AV582" t="str" cm="1">
        <f t="array" ref="AV582">_xlfn.IFS(
AU582=0,"Recently Promoted",
AU582&lt;=3, "Normal",
TRUE, "Long Time No Promotion")</f>
        <v>Recently Promoted</v>
      </c>
      <c r="AW582">
        <v>2</v>
      </c>
      <c r="AX582">
        <f>IF(COUNTIF(L582:$L$1471,L582)&gt;1,1,0)</f>
        <v>0</v>
      </c>
      <c r="BA582">
        <f t="shared" si="77"/>
        <v>0</v>
      </c>
      <c r="BC582">
        <f t="shared" si="78"/>
        <v>0</v>
      </c>
      <c r="BE582">
        <f t="shared" si="72"/>
        <v>0</v>
      </c>
      <c r="BG582">
        <f t="shared" si="73"/>
        <v>0</v>
      </c>
      <c r="BI582">
        <f t="shared" si="74"/>
        <v>0</v>
      </c>
      <c r="BR582" t="str" cm="1">
        <f t="array" ref="BR582">_xlfn.IFS(
A582&lt;=25,"18-25",
A582&lt;=35,"26-35",
A582&lt;=45,"36-45",
A582&lt;=59,"46-59",
TRUE,"60+")</f>
        <v>26-35</v>
      </c>
      <c r="BX582" t="b">
        <f t="shared" si="75"/>
        <v>1</v>
      </c>
      <c r="BY582" t="b">
        <f t="shared" si="76"/>
        <v>1</v>
      </c>
      <c r="BZ582" t="b">
        <f t="shared" si="79"/>
        <v>1</v>
      </c>
      <c r="CA582">
        <f>IF(tblemployee[[#This Row],[Attrition]]="Yes",1,0)</f>
        <v>0</v>
      </c>
      <c r="CB582">
        <f>IF(tblemployee[[#This Row],[OverTime]]="Yes",1,0)</f>
        <v>0</v>
      </c>
    </row>
    <row r="583" spans="1:80" hidden="1">
      <c r="A583">
        <v>30</v>
      </c>
      <c r="B583" t="s">
        <v>43</v>
      </c>
      <c r="C583" t="s">
        <v>36</v>
      </c>
      <c r="D583">
        <v>921</v>
      </c>
      <c r="E583" t="s">
        <v>45</v>
      </c>
      <c r="F583">
        <v>1</v>
      </c>
      <c r="G583" t="str" cm="1">
        <f t="array" ref="G583">_xlfn.IFS(
F583 &lt;= 10, "Near",
F583 &lt;= 20, "Far",
TRUE, "Very Far")</f>
        <v>Near</v>
      </c>
      <c r="H583">
        <v>3</v>
      </c>
      <c r="I583" t="str">
        <f>_xlfn.XLOOKUP(H583,Lookup!C:C,Lookup!D:D)</f>
        <v>Bachelor</v>
      </c>
      <c r="J583" t="s">
        <v>38</v>
      </c>
      <c r="K583">
        <v>1</v>
      </c>
      <c r="L583">
        <v>806</v>
      </c>
      <c r="M583">
        <v>4</v>
      </c>
      <c r="N583" t="str">
        <f>_xlfn.XLOOKUP(M583,Lookup!E:E,Lookup!F:F)</f>
        <v>Very High</v>
      </c>
      <c r="O583" t="s">
        <v>46</v>
      </c>
      <c r="P583">
        <v>38</v>
      </c>
      <c r="Q583">
        <v>1</v>
      </c>
      <c r="R583" t="str">
        <f>_xlfn.XLOOKUP(Q583,Lookup!G:G,Lookup!H:H)</f>
        <v>Low</v>
      </c>
      <c r="S583">
        <v>1</v>
      </c>
      <c r="T583" s="7" t="str">
        <f>_xlfn.XLOOKUP(S583,Lookup!A:A,Lookup!B:B)</f>
        <v>Entry Level</v>
      </c>
      <c r="U583" t="s">
        <v>50</v>
      </c>
      <c r="V583">
        <v>3</v>
      </c>
      <c r="W583" t="str">
        <f>_xlfn.XLOOKUP(V583,Lookup!I:I,Lookup!J:J)</f>
        <v>High</v>
      </c>
      <c r="X583" t="s">
        <v>48</v>
      </c>
      <c r="Y583">
        <v>3833</v>
      </c>
      <c r="Z583" t="str" cm="1">
        <f t="array" ref="Z583">_xlfn.IFS(Y583&lt;3000,"Low",Y583&lt;7000,"Medium",TRUE,"High")</f>
        <v>Medium</v>
      </c>
      <c r="AA583">
        <v>24375</v>
      </c>
      <c r="AB583">
        <v>3</v>
      </c>
      <c r="AC583" t="s">
        <v>42</v>
      </c>
      <c r="AD583" t="s">
        <v>43</v>
      </c>
      <c r="AE583">
        <v>21</v>
      </c>
      <c r="AF583">
        <v>4</v>
      </c>
      <c r="AG583" t="str">
        <f>_xlfn.XLOOKUP(AF583,Lookup!K:K,Lookup!L:L)</f>
        <v>Exceed Expect</v>
      </c>
      <c r="AH583">
        <v>3</v>
      </c>
      <c r="AI583" t="str">
        <f>LOOKUP(AH583,Lookup!M:M,Lookup!N:N)</f>
        <v>High</v>
      </c>
      <c r="AJ583">
        <v>80</v>
      </c>
      <c r="AK583">
        <v>2</v>
      </c>
      <c r="AL583" t="str">
        <f>_xlfn.XLOOKUP(AK583,Lookup!O:O,Lookup!P:P)</f>
        <v>Medium</v>
      </c>
      <c r="AM583">
        <v>7</v>
      </c>
      <c r="AN583" t="str" cm="1">
        <f t="array" ref="AN583">_xlfn.IFS(
AM583&lt;=5,"0-5",
AM583&lt;=10,"6-10",
AM583&lt;=20,"11-20",
TRUE,"20+")</f>
        <v>6-10</v>
      </c>
      <c r="AO583">
        <v>2</v>
      </c>
      <c r="AP583">
        <v>3</v>
      </c>
      <c r="AQ583" t="str">
        <f>_xlfn.XLOOKUP(AP583,Lookup!Q:Q,Lookup!R:R)</f>
        <v>Better</v>
      </c>
      <c r="AR583">
        <v>2</v>
      </c>
      <c r="AS583" t="str" cm="1">
        <f t="array" ref="AS583">_xlfn.IFS(
AR583 &lt;=1,"New Employee",
AR583 &lt;=3, "Early Career",
AR583 &lt;=7, "Experienced",
TRUE, "Veteran")</f>
        <v>Early Career</v>
      </c>
      <c r="AT583">
        <v>2</v>
      </c>
      <c r="AU583">
        <v>0</v>
      </c>
      <c r="AV583" t="str" cm="1">
        <f t="array" ref="AV583">_xlfn.IFS(
AU583=0,"Recently Promoted",
AU583&lt;=3, "Normal",
TRUE, "Long Time No Promotion")</f>
        <v>Recently Promoted</v>
      </c>
      <c r="AW583">
        <v>2</v>
      </c>
      <c r="AX583">
        <f>IF(COUNTIF(L583:$L$1471,L583)&gt;1,1,0)</f>
        <v>0</v>
      </c>
      <c r="BA583">
        <f t="shared" si="77"/>
        <v>0</v>
      </c>
      <c r="BC583">
        <f t="shared" si="78"/>
        <v>0</v>
      </c>
      <c r="BE583">
        <f t="shared" si="72"/>
        <v>0</v>
      </c>
      <c r="BG583">
        <f t="shared" si="73"/>
        <v>0</v>
      </c>
      <c r="BI583">
        <f t="shared" si="74"/>
        <v>0</v>
      </c>
      <c r="BR583" t="str" cm="1">
        <f t="array" ref="BR583">_xlfn.IFS(
A583&lt;=25,"18-25",
A583&lt;=35,"26-35",
A583&lt;=45,"36-45",
A583&lt;=59,"46-59",
TRUE,"60+")</f>
        <v>26-35</v>
      </c>
      <c r="BX583" t="b">
        <f t="shared" si="75"/>
        <v>1</v>
      </c>
      <c r="BY583" t="b">
        <f t="shared" si="76"/>
        <v>1</v>
      </c>
      <c r="BZ583" t="b">
        <f t="shared" si="79"/>
        <v>1</v>
      </c>
      <c r="CA583">
        <f>IF(tblemployee[[#This Row],[Attrition]]="Yes",1,0)</f>
        <v>0</v>
      </c>
      <c r="CB583">
        <f>IF(tblemployee[[#This Row],[OverTime]]="Yes",1,0)</f>
        <v>0</v>
      </c>
    </row>
    <row r="584" spans="1:80" hidden="1">
      <c r="A584">
        <v>40</v>
      </c>
      <c r="B584" t="s">
        <v>43</v>
      </c>
      <c r="C584" t="s">
        <v>44</v>
      </c>
      <c r="D584">
        <v>791</v>
      </c>
      <c r="E584" t="s">
        <v>45</v>
      </c>
      <c r="F584">
        <v>2</v>
      </c>
      <c r="G584" t="str" cm="1">
        <f t="array" ref="G584">_xlfn.IFS(
F584 &lt;= 10, "Near",
F584 &lt;= 20, "Far",
TRUE, "Very Far")</f>
        <v>Near</v>
      </c>
      <c r="H584">
        <v>2</v>
      </c>
      <c r="I584" t="str">
        <f>_xlfn.XLOOKUP(H584,Lookup!C:C,Lookup!D:D)</f>
        <v>College</v>
      </c>
      <c r="J584" t="s">
        <v>51</v>
      </c>
      <c r="K584">
        <v>1</v>
      </c>
      <c r="L584">
        <v>807</v>
      </c>
      <c r="M584">
        <v>3</v>
      </c>
      <c r="N584" t="str">
        <f>_xlfn.XLOOKUP(M584,Lookup!E:E,Lookup!F:F)</f>
        <v>High</v>
      </c>
      <c r="O584" t="s">
        <v>39</v>
      </c>
      <c r="P584">
        <v>38</v>
      </c>
      <c r="Q584">
        <v>4</v>
      </c>
      <c r="R584" t="str">
        <f>_xlfn.XLOOKUP(Q584,Lookup!G:G,Lookup!H:H)</f>
        <v>Very High</v>
      </c>
      <c r="S584">
        <v>2</v>
      </c>
      <c r="T584" s="7" t="str">
        <f>_xlfn.XLOOKUP(S584,Lookup!A:A,Lookup!B:B)</f>
        <v>Junior</v>
      </c>
      <c r="U584" t="s">
        <v>54</v>
      </c>
      <c r="V584">
        <v>2</v>
      </c>
      <c r="W584" t="str">
        <f>_xlfn.XLOOKUP(V584,Lookup!I:I,Lookup!J:J)</f>
        <v>Medium</v>
      </c>
      <c r="X584" t="s">
        <v>48</v>
      </c>
      <c r="Y584">
        <v>4244</v>
      </c>
      <c r="Z584" t="str" cm="1">
        <f t="array" ref="Z584">_xlfn.IFS(Y584&lt;3000,"Low",Y584&lt;7000,"Medium",TRUE,"High")</f>
        <v>Medium</v>
      </c>
      <c r="AA584">
        <v>9931</v>
      </c>
      <c r="AB584">
        <v>1</v>
      </c>
      <c r="AC584" t="s">
        <v>42</v>
      </c>
      <c r="AD584" t="s">
        <v>43</v>
      </c>
      <c r="AE584">
        <v>24</v>
      </c>
      <c r="AF584">
        <v>4</v>
      </c>
      <c r="AG584" t="str">
        <f>_xlfn.XLOOKUP(AF584,Lookup!K:K,Lookup!L:L)</f>
        <v>Exceed Expect</v>
      </c>
      <c r="AH584">
        <v>4</v>
      </c>
      <c r="AI584" t="str">
        <f>LOOKUP(AH584,Lookup!M:M,Lookup!N:N)</f>
        <v>Very High</v>
      </c>
      <c r="AJ584">
        <v>80</v>
      </c>
      <c r="AK584">
        <v>1</v>
      </c>
      <c r="AL584" t="str">
        <f>_xlfn.XLOOKUP(AK584,Lookup!O:O,Lookup!P:P)</f>
        <v>Basic</v>
      </c>
      <c r="AM584">
        <v>8</v>
      </c>
      <c r="AN584" t="str" cm="1">
        <f t="array" ref="AN584">_xlfn.IFS(
AM584&lt;=5,"0-5",
AM584&lt;=10,"6-10",
AM584&lt;=20,"11-20",
TRUE,"20+")</f>
        <v>6-10</v>
      </c>
      <c r="AO584">
        <v>2</v>
      </c>
      <c r="AP584">
        <v>3</v>
      </c>
      <c r="AQ584" t="str">
        <f>_xlfn.XLOOKUP(AP584,Lookup!Q:Q,Lookup!R:R)</f>
        <v>Better</v>
      </c>
      <c r="AR584">
        <v>8</v>
      </c>
      <c r="AS584" t="str" cm="1">
        <f t="array" ref="AS584">_xlfn.IFS(
AR584 &lt;=1,"New Employee",
AR584 &lt;=3, "Early Career",
AR584 &lt;=7, "Experienced",
TRUE, "Veteran")</f>
        <v>Veteran</v>
      </c>
      <c r="AT584">
        <v>7</v>
      </c>
      <c r="AU584">
        <v>3</v>
      </c>
      <c r="AV584" t="str" cm="1">
        <f t="array" ref="AV584">_xlfn.IFS(
AU584=0,"Recently Promoted",
AU584&lt;=3, "Normal",
TRUE, "Long Time No Promotion")</f>
        <v>Normal</v>
      </c>
      <c r="AW584">
        <v>7</v>
      </c>
      <c r="AX584">
        <f>IF(COUNTIF(L584:$L$1471,L584)&gt;1,1,0)</f>
        <v>0</v>
      </c>
      <c r="BA584">
        <f t="shared" si="77"/>
        <v>0</v>
      </c>
      <c r="BC584">
        <f t="shared" si="78"/>
        <v>0</v>
      </c>
      <c r="BE584">
        <f t="shared" si="72"/>
        <v>0</v>
      </c>
      <c r="BG584">
        <f t="shared" si="73"/>
        <v>0</v>
      </c>
      <c r="BI584">
        <f t="shared" si="74"/>
        <v>0</v>
      </c>
      <c r="BR584" t="str" cm="1">
        <f t="array" ref="BR584">_xlfn.IFS(
A584&lt;=25,"18-25",
A584&lt;=35,"26-35",
A584&lt;=45,"36-45",
A584&lt;=59,"46-59",
TRUE,"60+")</f>
        <v>36-45</v>
      </c>
      <c r="BX584" t="b">
        <f t="shared" si="75"/>
        <v>1</v>
      </c>
      <c r="BY584" t="b">
        <f t="shared" si="76"/>
        <v>1</v>
      </c>
      <c r="BZ584" t="b">
        <f t="shared" si="79"/>
        <v>1</v>
      </c>
      <c r="CA584">
        <f>IF(tblemployee[[#This Row],[Attrition]]="Yes",1,0)</f>
        <v>0</v>
      </c>
      <c r="CB584">
        <f>IF(tblemployee[[#This Row],[OverTime]]="Yes",1,0)</f>
        <v>0</v>
      </c>
    </row>
    <row r="585" spans="1:80" hidden="1">
      <c r="A585">
        <v>34</v>
      </c>
      <c r="B585" t="s">
        <v>43</v>
      </c>
      <c r="C585" t="s">
        <v>36</v>
      </c>
      <c r="D585">
        <v>1111</v>
      </c>
      <c r="E585" t="s">
        <v>37</v>
      </c>
      <c r="F585">
        <v>8</v>
      </c>
      <c r="G585" t="str" cm="1">
        <f t="array" ref="G585">_xlfn.IFS(
F585 &lt;= 10, "Near",
F585 &lt;= 20, "Far",
TRUE, "Very Far")</f>
        <v>Near</v>
      </c>
      <c r="H585">
        <v>2</v>
      </c>
      <c r="I585" t="str">
        <f>_xlfn.XLOOKUP(H585,Lookup!C:C,Lookup!D:D)</f>
        <v>College</v>
      </c>
      <c r="J585" t="s">
        <v>38</v>
      </c>
      <c r="K585">
        <v>1</v>
      </c>
      <c r="L585">
        <v>808</v>
      </c>
      <c r="M585">
        <v>3</v>
      </c>
      <c r="N585" t="str">
        <f>_xlfn.XLOOKUP(M585,Lookup!E:E,Lookup!F:F)</f>
        <v>High</v>
      </c>
      <c r="O585" t="s">
        <v>39</v>
      </c>
      <c r="P585">
        <v>93</v>
      </c>
      <c r="Q585">
        <v>3</v>
      </c>
      <c r="R585" t="str">
        <f>_xlfn.XLOOKUP(Q585,Lookup!G:G,Lookup!H:H)</f>
        <v>High</v>
      </c>
      <c r="S585">
        <v>2</v>
      </c>
      <c r="T585" s="7" t="str">
        <f>_xlfn.XLOOKUP(S585,Lookup!A:A,Lookup!B:B)</f>
        <v>Junior</v>
      </c>
      <c r="U585" t="s">
        <v>40</v>
      </c>
      <c r="V585">
        <v>1</v>
      </c>
      <c r="W585" t="str">
        <f>_xlfn.XLOOKUP(V585,Lookup!I:I,Lookup!J:J)</f>
        <v>Low</v>
      </c>
      <c r="X585" t="s">
        <v>48</v>
      </c>
      <c r="Y585">
        <v>6500</v>
      </c>
      <c r="Z585" t="str" cm="1">
        <f t="array" ref="Z585">_xlfn.IFS(Y585&lt;3000,"Low",Y585&lt;7000,"Medium",TRUE,"High")</f>
        <v>Medium</v>
      </c>
      <c r="AA585">
        <v>13305</v>
      </c>
      <c r="AB585">
        <v>5</v>
      </c>
      <c r="AC585" t="s">
        <v>42</v>
      </c>
      <c r="AD585" t="s">
        <v>43</v>
      </c>
      <c r="AE585">
        <v>17</v>
      </c>
      <c r="AF585">
        <v>3</v>
      </c>
      <c r="AG585" t="str">
        <f>_xlfn.XLOOKUP(AF585,Lookup!K:K,Lookup!L:L)</f>
        <v>Meet Expect</v>
      </c>
      <c r="AH585">
        <v>2</v>
      </c>
      <c r="AI585" t="str">
        <f>LOOKUP(AH585,Lookup!M:M,Lookup!N:N)</f>
        <v>Medium</v>
      </c>
      <c r="AJ585">
        <v>80</v>
      </c>
      <c r="AK585">
        <v>1</v>
      </c>
      <c r="AL585" t="str">
        <f>_xlfn.XLOOKUP(AK585,Lookup!O:O,Lookup!P:P)</f>
        <v>Basic</v>
      </c>
      <c r="AM585">
        <v>6</v>
      </c>
      <c r="AN585" t="str" cm="1">
        <f t="array" ref="AN585">_xlfn.IFS(
AM585&lt;=5,"0-5",
AM585&lt;=10,"6-10",
AM585&lt;=20,"11-20",
TRUE,"20+")</f>
        <v>6-10</v>
      </c>
      <c r="AO585">
        <v>1</v>
      </c>
      <c r="AP585">
        <v>3</v>
      </c>
      <c r="AQ585" t="str">
        <f>_xlfn.XLOOKUP(AP585,Lookup!Q:Q,Lookup!R:R)</f>
        <v>Better</v>
      </c>
      <c r="AR585">
        <v>3</v>
      </c>
      <c r="AS585" t="str" cm="1">
        <f t="array" ref="AS585">_xlfn.IFS(
AR585 &lt;=1,"New Employee",
AR585 &lt;=3, "Early Career",
AR585 &lt;=7, "Experienced",
TRUE, "Veteran")</f>
        <v>Early Career</v>
      </c>
      <c r="AT585">
        <v>2</v>
      </c>
      <c r="AU585">
        <v>1</v>
      </c>
      <c r="AV585" t="str" cm="1">
        <f t="array" ref="AV585">_xlfn.IFS(
AU585=0,"Recently Promoted",
AU585&lt;=3, "Normal",
TRUE, "Long Time No Promotion")</f>
        <v>Normal</v>
      </c>
      <c r="AW585">
        <v>2</v>
      </c>
      <c r="AX585">
        <f>IF(COUNTIF(L585:$L$1471,L585)&gt;1,1,0)</f>
        <v>0</v>
      </c>
      <c r="BA585">
        <f t="shared" si="77"/>
        <v>0</v>
      </c>
      <c r="BC585">
        <f t="shared" si="78"/>
        <v>0</v>
      </c>
      <c r="BE585">
        <f t="shared" si="72"/>
        <v>0</v>
      </c>
      <c r="BG585">
        <f t="shared" si="73"/>
        <v>0</v>
      </c>
      <c r="BI585">
        <f t="shared" si="74"/>
        <v>0</v>
      </c>
      <c r="BR585" t="str" cm="1">
        <f t="array" ref="BR585">_xlfn.IFS(
A585&lt;=25,"18-25",
A585&lt;=35,"26-35",
A585&lt;=45,"36-45",
A585&lt;=59,"46-59",
TRUE,"60+")</f>
        <v>26-35</v>
      </c>
      <c r="BX585" t="b">
        <f t="shared" si="75"/>
        <v>1</v>
      </c>
      <c r="BY585" t="b">
        <f t="shared" si="76"/>
        <v>1</v>
      </c>
      <c r="BZ585" t="b">
        <f t="shared" si="79"/>
        <v>1</v>
      </c>
      <c r="CA585">
        <f>IF(tblemployee[[#This Row],[Attrition]]="Yes",1,0)</f>
        <v>0</v>
      </c>
      <c r="CB585">
        <f>IF(tblemployee[[#This Row],[OverTime]]="Yes",1,0)</f>
        <v>0</v>
      </c>
    </row>
    <row r="586" spans="1:80" hidden="1">
      <c r="A586">
        <v>42</v>
      </c>
      <c r="B586" t="s">
        <v>43</v>
      </c>
      <c r="C586" t="s">
        <v>44</v>
      </c>
      <c r="D586">
        <v>570</v>
      </c>
      <c r="E586" t="s">
        <v>45</v>
      </c>
      <c r="F586">
        <v>8</v>
      </c>
      <c r="G586" t="str" cm="1">
        <f t="array" ref="G586">_xlfn.IFS(
F586 &lt;= 10, "Near",
F586 &lt;= 20, "Far",
TRUE, "Very Far")</f>
        <v>Near</v>
      </c>
      <c r="H586">
        <v>3</v>
      </c>
      <c r="I586" t="str">
        <f>_xlfn.XLOOKUP(H586,Lookup!C:C,Lookup!D:D)</f>
        <v>Bachelor</v>
      </c>
      <c r="J586" t="s">
        <v>38</v>
      </c>
      <c r="K586">
        <v>1</v>
      </c>
      <c r="L586">
        <v>809</v>
      </c>
      <c r="M586">
        <v>2</v>
      </c>
      <c r="N586" t="str">
        <f>_xlfn.XLOOKUP(M586,Lookup!E:E,Lookup!F:F)</f>
        <v>Medium</v>
      </c>
      <c r="O586" t="s">
        <v>46</v>
      </c>
      <c r="P586">
        <v>66</v>
      </c>
      <c r="Q586">
        <v>3</v>
      </c>
      <c r="R586" t="str">
        <f>_xlfn.XLOOKUP(Q586,Lookup!G:G,Lookup!H:H)</f>
        <v>High</v>
      </c>
      <c r="S586">
        <v>5</v>
      </c>
      <c r="T586" s="7" t="str">
        <f>_xlfn.XLOOKUP(S586,Lookup!A:A,Lookup!B:B)</f>
        <v>Director</v>
      </c>
      <c r="U586" t="s">
        <v>56</v>
      </c>
      <c r="V586">
        <v>4</v>
      </c>
      <c r="W586" t="str">
        <f>_xlfn.XLOOKUP(V586,Lookup!I:I,Lookup!J:J)</f>
        <v>Very High</v>
      </c>
      <c r="X586" t="s">
        <v>52</v>
      </c>
      <c r="Y586">
        <v>18430</v>
      </c>
      <c r="Z586" t="str" cm="1">
        <f t="array" ref="Z586">_xlfn.IFS(Y586&lt;3000,"Low",Y586&lt;7000,"Medium",TRUE,"High")</f>
        <v>High</v>
      </c>
      <c r="AA586">
        <v>16225</v>
      </c>
      <c r="AB586">
        <v>1</v>
      </c>
      <c r="AC586" t="s">
        <v>42</v>
      </c>
      <c r="AD586" t="s">
        <v>43</v>
      </c>
      <c r="AE586">
        <v>13</v>
      </c>
      <c r="AF586">
        <v>3</v>
      </c>
      <c r="AG586" t="str">
        <f>_xlfn.XLOOKUP(AF586,Lookup!K:K,Lookup!L:L)</f>
        <v>Meet Expect</v>
      </c>
      <c r="AH586">
        <v>2</v>
      </c>
      <c r="AI586" t="str">
        <f>LOOKUP(AH586,Lookup!M:M,Lookup!N:N)</f>
        <v>Medium</v>
      </c>
      <c r="AJ586">
        <v>80</v>
      </c>
      <c r="AK586">
        <v>1</v>
      </c>
      <c r="AL586" t="str">
        <f>_xlfn.XLOOKUP(AK586,Lookup!O:O,Lookup!P:P)</f>
        <v>Basic</v>
      </c>
      <c r="AM586">
        <v>24</v>
      </c>
      <c r="AN586" t="str" cm="1">
        <f t="array" ref="AN586">_xlfn.IFS(
AM586&lt;=5,"0-5",
AM586&lt;=10,"6-10",
AM586&lt;=20,"11-20",
TRUE,"20+")</f>
        <v>20+</v>
      </c>
      <c r="AO586">
        <v>4</v>
      </c>
      <c r="AP586">
        <v>2</v>
      </c>
      <c r="AQ586" t="str">
        <f>_xlfn.XLOOKUP(AP586,Lookup!Q:Q,Lookup!R:R)</f>
        <v>Good</v>
      </c>
      <c r="AR586">
        <v>24</v>
      </c>
      <c r="AS586" t="str" cm="1">
        <f t="array" ref="AS586">_xlfn.IFS(
AR586 &lt;=1,"New Employee",
AR586 &lt;=3, "Early Career",
AR586 &lt;=7, "Experienced",
TRUE, "Veteran")</f>
        <v>Veteran</v>
      </c>
      <c r="AT586">
        <v>7</v>
      </c>
      <c r="AU586">
        <v>14</v>
      </c>
      <c r="AV586" t="str" cm="1">
        <f t="array" ref="AV586">_xlfn.IFS(
AU586=0,"Recently Promoted",
AU586&lt;=3, "Normal",
TRUE, "Long Time No Promotion")</f>
        <v>Long Time No Promotion</v>
      </c>
      <c r="AW586">
        <v>9</v>
      </c>
      <c r="AX586">
        <f>IF(COUNTIF(L586:$L$1471,L586)&gt;1,1,0)</f>
        <v>0</v>
      </c>
      <c r="BA586">
        <f t="shared" si="77"/>
        <v>0</v>
      </c>
      <c r="BC586">
        <f t="shared" si="78"/>
        <v>0</v>
      </c>
      <c r="BE586">
        <f t="shared" si="72"/>
        <v>0</v>
      </c>
      <c r="BG586">
        <f t="shared" si="73"/>
        <v>0</v>
      </c>
      <c r="BI586">
        <f t="shared" si="74"/>
        <v>0</v>
      </c>
      <c r="BR586" t="str" cm="1">
        <f t="array" ref="BR586">_xlfn.IFS(
A586&lt;=25,"18-25",
A586&lt;=35,"26-35",
A586&lt;=45,"36-45",
A586&lt;=59,"46-59",
TRUE,"60+")</f>
        <v>36-45</v>
      </c>
      <c r="BX586" t="b">
        <f t="shared" si="75"/>
        <v>1</v>
      </c>
      <c r="BY586" t="b">
        <f t="shared" si="76"/>
        <v>1</v>
      </c>
      <c r="BZ586" t="b">
        <f t="shared" si="79"/>
        <v>1</v>
      </c>
      <c r="CA586">
        <f>IF(tblemployee[[#This Row],[Attrition]]="Yes",1,0)</f>
        <v>0</v>
      </c>
      <c r="CB586">
        <f>IF(tblemployee[[#This Row],[OverTime]]="Yes",1,0)</f>
        <v>0</v>
      </c>
    </row>
    <row r="587" spans="1:80" hidden="1">
      <c r="A587">
        <v>23</v>
      </c>
      <c r="B587" t="s">
        <v>35</v>
      </c>
      <c r="C587" t="s">
        <v>36</v>
      </c>
      <c r="D587">
        <v>1243</v>
      </c>
      <c r="E587" t="s">
        <v>45</v>
      </c>
      <c r="F587">
        <v>6</v>
      </c>
      <c r="G587" t="str" cm="1">
        <f t="array" ref="G587">_xlfn.IFS(
F587 &lt;= 10, "Near",
F587 &lt;= 20, "Far",
TRUE, "Very Far")</f>
        <v>Near</v>
      </c>
      <c r="H587">
        <v>3</v>
      </c>
      <c r="I587" t="str">
        <f>_xlfn.XLOOKUP(H587,Lookup!C:C,Lookup!D:D)</f>
        <v>Bachelor</v>
      </c>
      <c r="J587" t="s">
        <v>38</v>
      </c>
      <c r="K587">
        <v>1</v>
      </c>
      <c r="L587">
        <v>811</v>
      </c>
      <c r="M587">
        <v>3</v>
      </c>
      <c r="N587" t="str">
        <f>_xlfn.XLOOKUP(M587,Lookup!E:E,Lookup!F:F)</f>
        <v>High</v>
      </c>
      <c r="O587" t="s">
        <v>46</v>
      </c>
      <c r="P587">
        <v>63</v>
      </c>
      <c r="Q587">
        <v>4</v>
      </c>
      <c r="R587" t="str">
        <f>_xlfn.XLOOKUP(Q587,Lookup!G:G,Lookup!H:H)</f>
        <v>Very High</v>
      </c>
      <c r="S587">
        <v>1</v>
      </c>
      <c r="T587" s="7" t="str">
        <f>_xlfn.XLOOKUP(S587,Lookup!A:A,Lookup!B:B)</f>
        <v>Entry Level</v>
      </c>
      <c r="U587" t="s">
        <v>50</v>
      </c>
      <c r="V587">
        <v>1</v>
      </c>
      <c r="W587" t="str">
        <f>_xlfn.XLOOKUP(V587,Lookup!I:I,Lookup!J:J)</f>
        <v>Low</v>
      </c>
      <c r="X587" t="s">
        <v>48</v>
      </c>
      <c r="Y587">
        <v>1601</v>
      </c>
      <c r="Z587" t="str" cm="1">
        <f t="array" ref="Z587">_xlfn.IFS(Y587&lt;3000,"Low",Y587&lt;7000,"Medium",TRUE,"High")</f>
        <v>Low</v>
      </c>
      <c r="AA587">
        <v>3445</v>
      </c>
      <c r="AB587">
        <v>1</v>
      </c>
      <c r="AC587" t="s">
        <v>42</v>
      </c>
      <c r="AD587" t="s">
        <v>35</v>
      </c>
      <c r="AE587">
        <v>21</v>
      </c>
      <c r="AF587">
        <v>4</v>
      </c>
      <c r="AG587" t="str">
        <f>_xlfn.XLOOKUP(AF587,Lookup!K:K,Lookup!L:L)</f>
        <v>Exceed Expect</v>
      </c>
      <c r="AH587">
        <v>3</v>
      </c>
      <c r="AI587" t="str">
        <f>LOOKUP(AH587,Lookup!M:M,Lookup!N:N)</f>
        <v>High</v>
      </c>
      <c r="AJ587">
        <v>80</v>
      </c>
      <c r="AK587">
        <v>2</v>
      </c>
      <c r="AL587" t="str">
        <f>_xlfn.XLOOKUP(AK587,Lookup!O:O,Lookup!P:P)</f>
        <v>Medium</v>
      </c>
      <c r="AM587">
        <v>1</v>
      </c>
      <c r="AN587" t="str" cm="1">
        <f t="array" ref="AN587">_xlfn.IFS(
AM587&lt;=5,"0-5",
AM587&lt;=10,"6-10",
AM587&lt;=20,"11-20",
TRUE,"20+")</f>
        <v>0-5</v>
      </c>
      <c r="AO587">
        <v>2</v>
      </c>
      <c r="AP587">
        <v>3</v>
      </c>
      <c r="AQ587" t="str">
        <f>_xlfn.XLOOKUP(AP587,Lookup!Q:Q,Lookup!R:R)</f>
        <v>Better</v>
      </c>
      <c r="AR587">
        <v>0</v>
      </c>
      <c r="AS587" t="str" cm="1">
        <f t="array" ref="AS587">_xlfn.IFS(
AR587 &lt;=1,"New Employee",
AR587 &lt;=3, "Early Career",
AR587 &lt;=7, "Experienced",
TRUE, "Veteran")</f>
        <v>New Employee</v>
      </c>
      <c r="AT587">
        <v>0</v>
      </c>
      <c r="AU587">
        <v>0</v>
      </c>
      <c r="AV587" t="str" cm="1">
        <f t="array" ref="AV587">_xlfn.IFS(
AU587=0,"Recently Promoted",
AU587&lt;=3, "Normal",
TRUE, "Long Time No Promotion")</f>
        <v>Recently Promoted</v>
      </c>
      <c r="AW587">
        <v>0</v>
      </c>
      <c r="AX587">
        <f>IF(COUNTIF(L587:$L$1471,L587)&gt;1,1,0)</f>
        <v>0</v>
      </c>
      <c r="BA587">
        <f t="shared" si="77"/>
        <v>0</v>
      </c>
      <c r="BC587">
        <f t="shared" si="78"/>
        <v>0</v>
      </c>
      <c r="BE587">
        <f t="shared" si="72"/>
        <v>0</v>
      </c>
      <c r="BG587">
        <f t="shared" si="73"/>
        <v>0</v>
      </c>
      <c r="BI587">
        <f t="shared" si="74"/>
        <v>0</v>
      </c>
      <c r="BR587" t="str" cm="1">
        <f t="array" ref="BR587">_xlfn.IFS(
A587&lt;=25,"18-25",
A587&lt;=35,"26-35",
A587&lt;=45,"36-45",
A587&lt;=59,"46-59",
TRUE,"60+")</f>
        <v>18-25</v>
      </c>
      <c r="BX587" t="b">
        <f t="shared" si="75"/>
        <v>1</v>
      </c>
      <c r="BY587" t="b">
        <f t="shared" si="76"/>
        <v>1</v>
      </c>
      <c r="BZ587" t="b">
        <f t="shared" si="79"/>
        <v>1</v>
      </c>
      <c r="CA587">
        <f>IF(tblemployee[[#This Row],[Attrition]]="Yes",1,0)</f>
        <v>1</v>
      </c>
      <c r="CB587">
        <f>IF(tblemployee[[#This Row],[OverTime]]="Yes",1,0)</f>
        <v>1</v>
      </c>
    </row>
    <row r="588" spans="1:80" hidden="1">
      <c r="A588">
        <v>24</v>
      </c>
      <c r="B588" t="s">
        <v>43</v>
      </c>
      <c r="C588" t="s">
        <v>55</v>
      </c>
      <c r="D588">
        <v>1092</v>
      </c>
      <c r="E588" t="s">
        <v>45</v>
      </c>
      <c r="F588">
        <v>9</v>
      </c>
      <c r="G588" t="str" cm="1">
        <f t="array" ref="G588">_xlfn.IFS(
F588 &lt;= 10, "Near",
F588 &lt;= 20, "Far",
TRUE, "Very Far")</f>
        <v>Near</v>
      </c>
      <c r="H588">
        <v>3</v>
      </c>
      <c r="I588" t="str">
        <f>_xlfn.XLOOKUP(H588,Lookup!C:C,Lookup!D:D)</f>
        <v>Bachelor</v>
      </c>
      <c r="J588" t="s">
        <v>38</v>
      </c>
      <c r="K588">
        <v>1</v>
      </c>
      <c r="L588">
        <v>812</v>
      </c>
      <c r="M588">
        <v>3</v>
      </c>
      <c r="N588" t="str">
        <f>_xlfn.XLOOKUP(M588,Lookup!E:E,Lookup!F:F)</f>
        <v>High</v>
      </c>
      <c r="O588" t="s">
        <v>46</v>
      </c>
      <c r="P588">
        <v>60</v>
      </c>
      <c r="Q588">
        <v>2</v>
      </c>
      <c r="R588" t="str">
        <f>_xlfn.XLOOKUP(Q588,Lookup!G:G,Lookup!H:H)</f>
        <v>Medium</v>
      </c>
      <c r="S588">
        <v>1</v>
      </c>
      <c r="T588" s="7" t="str">
        <f>_xlfn.XLOOKUP(S588,Lookup!A:A,Lookup!B:B)</f>
        <v>Entry Level</v>
      </c>
      <c r="U588" t="s">
        <v>50</v>
      </c>
      <c r="V588">
        <v>2</v>
      </c>
      <c r="W588" t="str">
        <f>_xlfn.XLOOKUP(V588,Lookup!I:I,Lookup!J:J)</f>
        <v>Medium</v>
      </c>
      <c r="X588" t="s">
        <v>52</v>
      </c>
      <c r="Y588">
        <v>2694</v>
      </c>
      <c r="Z588" t="str" cm="1">
        <f t="array" ref="Z588">_xlfn.IFS(Y588&lt;3000,"Low",Y588&lt;7000,"Medium",TRUE,"High")</f>
        <v>Low</v>
      </c>
      <c r="AA588">
        <v>26551</v>
      </c>
      <c r="AB588">
        <v>1</v>
      </c>
      <c r="AC588" t="s">
        <v>42</v>
      </c>
      <c r="AD588" t="s">
        <v>43</v>
      </c>
      <c r="AE588">
        <v>11</v>
      </c>
      <c r="AF588">
        <v>3</v>
      </c>
      <c r="AG588" t="str">
        <f>_xlfn.XLOOKUP(AF588,Lookup!K:K,Lookup!L:L)</f>
        <v>Meet Expect</v>
      </c>
      <c r="AH588">
        <v>3</v>
      </c>
      <c r="AI588" t="str">
        <f>LOOKUP(AH588,Lookup!M:M,Lookup!N:N)</f>
        <v>High</v>
      </c>
      <c r="AJ588">
        <v>80</v>
      </c>
      <c r="AK588">
        <v>3</v>
      </c>
      <c r="AL588" t="str">
        <f>_xlfn.XLOOKUP(AK588,Lookup!O:O,Lookup!P:P)</f>
        <v>High</v>
      </c>
      <c r="AM588">
        <v>1</v>
      </c>
      <c r="AN588" t="str" cm="1">
        <f t="array" ref="AN588">_xlfn.IFS(
AM588&lt;=5,"0-5",
AM588&lt;=10,"6-10",
AM588&lt;=20,"11-20",
TRUE,"20+")</f>
        <v>0-5</v>
      </c>
      <c r="AO588">
        <v>4</v>
      </c>
      <c r="AP588">
        <v>3</v>
      </c>
      <c r="AQ588" t="str">
        <f>_xlfn.XLOOKUP(AP588,Lookup!Q:Q,Lookup!R:R)</f>
        <v>Better</v>
      </c>
      <c r="AR588">
        <v>1</v>
      </c>
      <c r="AS588" t="str" cm="1">
        <f t="array" ref="AS588">_xlfn.IFS(
AR588 &lt;=1,"New Employee",
AR588 &lt;=3, "Early Career",
AR588 &lt;=7, "Experienced",
TRUE, "Veteran")</f>
        <v>New Employee</v>
      </c>
      <c r="AT588">
        <v>0</v>
      </c>
      <c r="AU588">
        <v>0</v>
      </c>
      <c r="AV588" t="str" cm="1">
        <f t="array" ref="AV588">_xlfn.IFS(
AU588=0,"Recently Promoted",
AU588&lt;=3, "Normal",
TRUE, "Long Time No Promotion")</f>
        <v>Recently Promoted</v>
      </c>
      <c r="AW588">
        <v>0</v>
      </c>
      <c r="AX588">
        <f>IF(COUNTIF(L588:$L$1471,L588)&gt;1,1,0)</f>
        <v>0</v>
      </c>
      <c r="BA588">
        <f t="shared" si="77"/>
        <v>0</v>
      </c>
      <c r="BC588">
        <f t="shared" si="78"/>
        <v>0</v>
      </c>
      <c r="BE588">
        <f t="shared" si="72"/>
        <v>0</v>
      </c>
      <c r="BG588">
        <f t="shared" si="73"/>
        <v>0</v>
      </c>
      <c r="BI588">
        <f t="shared" si="74"/>
        <v>0</v>
      </c>
      <c r="BR588" t="str" cm="1">
        <f t="array" ref="BR588">_xlfn.IFS(
A588&lt;=25,"18-25",
A588&lt;=35,"26-35",
A588&lt;=45,"36-45",
A588&lt;=59,"46-59",
TRUE,"60+")</f>
        <v>18-25</v>
      </c>
      <c r="BX588" t="b">
        <f t="shared" si="75"/>
        <v>1</v>
      </c>
      <c r="BY588" t="b">
        <f t="shared" si="76"/>
        <v>1</v>
      </c>
      <c r="BZ588" t="b">
        <f t="shared" si="79"/>
        <v>1</v>
      </c>
      <c r="CA588">
        <f>IF(tblemployee[[#This Row],[Attrition]]="Yes",1,0)</f>
        <v>0</v>
      </c>
      <c r="CB588">
        <f>IF(tblemployee[[#This Row],[OverTime]]="Yes",1,0)</f>
        <v>0</v>
      </c>
    </row>
    <row r="589" spans="1:80" hidden="1">
      <c r="A589">
        <v>52</v>
      </c>
      <c r="B589" t="s">
        <v>43</v>
      </c>
      <c r="C589" t="s">
        <v>36</v>
      </c>
      <c r="D589">
        <v>1325</v>
      </c>
      <c r="E589" t="s">
        <v>45</v>
      </c>
      <c r="F589">
        <v>11</v>
      </c>
      <c r="G589" t="str" cm="1">
        <f t="array" ref="G589">_xlfn.IFS(
F589 &lt;= 10, "Near",
F589 &lt;= 20, "Far",
TRUE, "Very Far")</f>
        <v>Far</v>
      </c>
      <c r="H589">
        <v>4</v>
      </c>
      <c r="I589" t="str">
        <f>_xlfn.XLOOKUP(H589,Lookup!C:C,Lookup!D:D)</f>
        <v>Master</v>
      </c>
      <c r="J589" t="s">
        <v>38</v>
      </c>
      <c r="K589">
        <v>1</v>
      </c>
      <c r="L589">
        <v>813</v>
      </c>
      <c r="M589">
        <v>4</v>
      </c>
      <c r="N589" t="str">
        <f>_xlfn.XLOOKUP(M589,Lookup!E:E,Lookup!F:F)</f>
        <v>Very High</v>
      </c>
      <c r="O589" t="s">
        <v>39</v>
      </c>
      <c r="P589">
        <v>82</v>
      </c>
      <c r="Q589">
        <v>3</v>
      </c>
      <c r="R589" t="str">
        <f>_xlfn.XLOOKUP(Q589,Lookup!G:G,Lookup!H:H)</f>
        <v>High</v>
      </c>
      <c r="S589">
        <v>2</v>
      </c>
      <c r="T589" s="7" t="str">
        <f>_xlfn.XLOOKUP(S589,Lookup!A:A,Lookup!B:B)</f>
        <v>Junior</v>
      </c>
      <c r="U589" t="s">
        <v>50</v>
      </c>
      <c r="V589">
        <v>3</v>
      </c>
      <c r="W589" t="str">
        <f>_xlfn.XLOOKUP(V589,Lookup!I:I,Lookup!J:J)</f>
        <v>High</v>
      </c>
      <c r="X589" t="s">
        <v>48</v>
      </c>
      <c r="Y589">
        <v>3149</v>
      </c>
      <c r="Z589" t="str" cm="1">
        <f t="array" ref="Z589">_xlfn.IFS(Y589&lt;3000,"Low",Y589&lt;7000,"Medium",TRUE,"High")</f>
        <v>Medium</v>
      </c>
      <c r="AA589">
        <v>21821</v>
      </c>
      <c r="AB589">
        <v>8</v>
      </c>
      <c r="AC589" t="s">
        <v>42</v>
      </c>
      <c r="AD589" t="s">
        <v>43</v>
      </c>
      <c r="AE589">
        <v>20</v>
      </c>
      <c r="AF589">
        <v>4</v>
      </c>
      <c r="AG589" t="str">
        <f>_xlfn.XLOOKUP(AF589,Lookup!K:K,Lookup!L:L)</f>
        <v>Exceed Expect</v>
      </c>
      <c r="AH589">
        <v>2</v>
      </c>
      <c r="AI589" t="str">
        <f>LOOKUP(AH589,Lookup!M:M,Lookup!N:N)</f>
        <v>Medium</v>
      </c>
      <c r="AJ589">
        <v>80</v>
      </c>
      <c r="AK589">
        <v>1</v>
      </c>
      <c r="AL589" t="str">
        <f>_xlfn.XLOOKUP(AK589,Lookup!O:O,Lookup!P:P)</f>
        <v>Basic</v>
      </c>
      <c r="AM589">
        <v>9</v>
      </c>
      <c r="AN589" t="str" cm="1">
        <f t="array" ref="AN589">_xlfn.IFS(
AM589&lt;=5,"0-5",
AM589&lt;=10,"6-10",
AM589&lt;=20,"11-20",
TRUE,"20+")</f>
        <v>6-10</v>
      </c>
      <c r="AO589">
        <v>3</v>
      </c>
      <c r="AP589">
        <v>3</v>
      </c>
      <c r="AQ589" t="str">
        <f>_xlfn.XLOOKUP(AP589,Lookup!Q:Q,Lookup!R:R)</f>
        <v>Better</v>
      </c>
      <c r="AR589">
        <v>5</v>
      </c>
      <c r="AS589" t="str" cm="1">
        <f t="array" ref="AS589">_xlfn.IFS(
AR589 &lt;=1,"New Employee",
AR589 &lt;=3, "Early Career",
AR589 &lt;=7, "Experienced",
TRUE, "Veteran")</f>
        <v>Experienced</v>
      </c>
      <c r="AT589">
        <v>2</v>
      </c>
      <c r="AU589">
        <v>1</v>
      </c>
      <c r="AV589" t="str" cm="1">
        <f t="array" ref="AV589">_xlfn.IFS(
AU589=0,"Recently Promoted",
AU589&lt;=3, "Normal",
TRUE, "Long Time No Promotion")</f>
        <v>Normal</v>
      </c>
      <c r="AW589">
        <v>4</v>
      </c>
      <c r="AX589">
        <f>IF(COUNTIF(L589:$L$1471,L589)&gt;1,1,0)</f>
        <v>0</v>
      </c>
      <c r="BA589">
        <f t="shared" si="77"/>
        <v>0</v>
      </c>
      <c r="BC589">
        <f t="shared" si="78"/>
        <v>0</v>
      </c>
      <c r="BE589">
        <f t="shared" si="72"/>
        <v>0</v>
      </c>
      <c r="BG589">
        <f t="shared" si="73"/>
        <v>0</v>
      </c>
      <c r="BI589">
        <f t="shared" si="74"/>
        <v>0</v>
      </c>
      <c r="BR589" t="str" cm="1">
        <f t="array" ref="BR589">_xlfn.IFS(
A589&lt;=25,"18-25",
A589&lt;=35,"26-35",
A589&lt;=45,"36-45",
A589&lt;=59,"46-59",
TRUE,"60+")</f>
        <v>46-59</v>
      </c>
      <c r="BX589" t="b">
        <f t="shared" si="75"/>
        <v>1</v>
      </c>
      <c r="BY589" t="b">
        <f t="shared" si="76"/>
        <v>1</v>
      </c>
      <c r="BZ589" t="b">
        <f t="shared" si="79"/>
        <v>1</v>
      </c>
      <c r="CA589">
        <f>IF(tblemployee[[#This Row],[Attrition]]="Yes",1,0)</f>
        <v>0</v>
      </c>
      <c r="CB589">
        <f>IF(tblemployee[[#This Row],[OverTime]]="Yes",1,0)</f>
        <v>0</v>
      </c>
    </row>
    <row r="590" spans="1:80" hidden="1">
      <c r="A590">
        <v>50</v>
      </c>
      <c r="B590" t="s">
        <v>43</v>
      </c>
      <c r="C590" t="s">
        <v>36</v>
      </c>
      <c r="D590">
        <v>691</v>
      </c>
      <c r="E590" t="s">
        <v>45</v>
      </c>
      <c r="F590">
        <v>2</v>
      </c>
      <c r="G590" t="str" cm="1">
        <f t="array" ref="G590">_xlfn.IFS(
F590 &lt;= 10, "Near",
F590 &lt;= 20, "Far",
TRUE, "Very Far")</f>
        <v>Near</v>
      </c>
      <c r="H590">
        <v>3</v>
      </c>
      <c r="I590" t="str">
        <f>_xlfn.XLOOKUP(H590,Lookup!C:C,Lookup!D:D)</f>
        <v>Bachelor</v>
      </c>
      <c r="J590" t="s">
        <v>51</v>
      </c>
      <c r="K590">
        <v>1</v>
      </c>
      <c r="L590">
        <v>815</v>
      </c>
      <c r="M590">
        <v>3</v>
      </c>
      <c r="N590" t="str">
        <f>_xlfn.XLOOKUP(M590,Lookup!E:E,Lookup!F:F)</f>
        <v>High</v>
      </c>
      <c r="O590" t="s">
        <v>46</v>
      </c>
      <c r="P590">
        <v>64</v>
      </c>
      <c r="Q590">
        <v>3</v>
      </c>
      <c r="R590" t="str">
        <f>_xlfn.XLOOKUP(Q590,Lookup!G:G,Lookup!H:H)</f>
        <v>High</v>
      </c>
      <c r="S590">
        <v>4</v>
      </c>
      <c r="T590" s="7" t="str">
        <f>_xlfn.XLOOKUP(S590,Lookup!A:A,Lookup!B:B)</f>
        <v>Manager</v>
      </c>
      <c r="U590" t="s">
        <v>58</v>
      </c>
      <c r="V590">
        <v>3</v>
      </c>
      <c r="W590" t="str">
        <f>_xlfn.XLOOKUP(V590,Lookup!I:I,Lookup!J:J)</f>
        <v>High</v>
      </c>
      <c r="X590" t="s">
        <v>48</v>
      </c>
      <c r="Y590">
        <v>17639</v>
      </c>
      <c r="Z590" t="str" cm="1">
        <f t="array" ref="Z590">_xlfn.IFS(Y590&lt;3000,"Low",Y590&lt;7000,"Medium",TRUE,"High")</f>
        <v>High</v>
      </c>
      <c r="AA590">
        <v>6881</v>
      </c>
      <c r="AB590">
        <v>5</v>
      </c>
      <c r="AC590" t="s">
        <v>42</v>
      </c>
      <c r="AD590" t="s">
        <v>43</v>
      </c>
      <c r="AE590">
        <v>16</v>
      </c>
      <c r="AF590">
        <v>3</v>
      </c>
      <c r="AG590" t="str">
        <f>_xlfn.XLOOKUP(AF590,Lookup!K:K,Lookup!L:L)</f>
        <v>Meet Expect</v>
      </c>
      <c r="AH590">
        <v>4</v>
      </c>
      <c r="AI590" t="str">
        <f>LOOKUP(AH590,Lookup!M:M,Lookup!N:N)</f>
        <v>Very High</v>
      </c>
      <c r="AJ590">
        <v>80</v>
      </c>
      <c r="AK590">
        <v>0</v>
      </c>
      <c r="AL590" t="str">
        <f>_xlfn.XLOOKUP(AK590,Lookup!O:O,Lookup!P:P)</f>
        <v>None</v>
      </c>
      <c r="AM590">
        <v>30</v>
      </c>
      <c r="AN590" t="str" cm="1">
        <f t="array" ref="AN590">_xlfn.IFS(
AM590&lt;=5,"0-5",
AM590&lt;=10,"6-10",
AM590&lt;=20,"11-20",
TRUE,"20+")</f>
        <v>20+</v>
      </c>
      <c r="AO590">
        <v>3</v>
      </c>
      <c r="AP590">
        <v>3</v>
      </c>
      <c r="AQ590" t="str">
        <f>_xlfn.XLOOKUP(AP590,Lookup!Q:Q,Lookup!R:R)</f>
        <v>Better</v>
      </c>
      <c r="AR590">
        <v>4</v>
      </c>
      <c r="AS590" t="str" cm="1">
        <f t="array" ref="AS590">_xlfn.IFS(
AR590 &lt;=1,"New Employee",
AR590 &lt;=3, "Early Career",
AR590 &lt;=7, "Experienced",
TRUE, "Veteran")</f>
        <v>Experienced</v>
      </c>
      <c r="AT590">
        <v>3</v>
      </c>
      <c r="AU590">
        <v>0</v>
      </c>
      <c r="AV590" t="str" cm="1">
        <f t="array" ref="AV590">_xlfn.IFS(
AU590=0,"Recently Promoted",
AU590&lt;=3, "Normal",
TRUE, "Long Time No Promotion")</f>
        <v>Recently Promoted</v>
      </c>
      <c r="AW590">
        <v>3</v>
      </c>
      <c r="AX590">
        <f>IF(COUNTIF(L590:$L$1471,L590)&gt;1,1,0)</f>
        <v>0</v>
      </c>
      <c r="BA590">
        <f t="shared" si="77"/>
        <v>0</v>
      </c>
      <c r="BC590">
        <f t="shared" si="78"/>
        <v>0</v>
      </c>
      <c r="BE590">
        <f t="shared" si="72"/>
        <v>0</v>
      </c>
      <c r="BG590">
        <f t="shared" si="73"/>
        <v>0</v>
      </c>
      <c r="BI590">
        <f t="shared" si="74"/>
        <v>0</v>
      </c>
      <c r="BR590" t="str" cm="1">
        <f t="array" ref="BR590">_xlfn.IFS(
A590&lt;=25,"18-25",
A590&lt;=35,"26-35",
A590&lt;=45,"36-45",
A590&lt;=59,"46-59",
TRUE,"60+")</f>
        <v>46-59</v>
      </c>
      <c r="BX590" t="b">
        <f t="shared" si="75"/>
        <v>1</v>
      </c>
      <c r="BY590" t="b">
        <f t="shared" si="76"/>
        <v>1</v>
      </c>
      <c r="BZ590" t="b">
        <f t="shared" si="79"/>
        <v>1</v>
      </c>
      <c r="CA590">
        <f>IF(tblemployee[[#This Row],[Attrition]]="Yes",1,0)</f>
        <v>0</v>
      </c>
      <c r="CB590">
        <f>IF(tblemployee[[#This Row],[OverTime]]="Yes",1,0)</f>
        <v>0</v>
      </c>
    </row>
    <row r="591" spans="1:80" hidden="1">
      <c r="A591">
        <v>29</v>
      </c>
      <c r="B591" t="s">
        <v>35</v>
      </c>
      <c r="C591" t="s">
        <v>36</v>
      </c>
      <c r="D591">
        <v>805</v>
      </c>
      <c r="E591" t="s">
        <v>45</v>
      </c>
      <c r="F591">
        <v>1</v>
      </c>
      <c r="G591" t="str" cm="1">
        <f t="array" ref="G591">_xlfn.IFS(
F591 &lt;= 10, "Near",
F591 &lt;= 20, "Far",
TRUE, "Very Far")</f>
        <v>Near</v>
      </c>
      <c r="H591">
        <v>2</v>
      </c>
      <c r="I591" t="str">
        <f>_xlfn.XLOOKUP(H591,Lookup!C:C,Lookup!D:D)</f>
        <v>College</v>
      </c>
      <c r="J591" t="s">
        <v>38</v>
      </c>
      <c r="K591">
        <v>1</v>
      </c>
      <c r="L591">
        <v>816</v>
      </c>
      <c r="M591">
        <v>2</v>
      </c>
      <c r="N591" t="str">
        <f>_xlfn.XLOOKUP(M591,Lookup!E:E,Lookup!F:F)</f>
        <v>Medium</v>
      </c>
      <c r="O591" t="s">
        <v>39</v>
      </c>
      <c r="P591">
        <v>36</v>
      </c>
      <c r="Q591">
        <v>2</v>
      </c>
      <c r="R591" t="str">
        <f>_xlfn.XLOOKUP(Q591,Lookup!G:G,Lookup!H:H)</f>
        <v>Medium</v>
      </c>
      <c r="S591">
        <v>1</v>
      </c>
      <c r="T591" s="7" t="str">
        <f>_xlfn.XLOOKUP(S591,Lookup!A:A,Lookup!B:B)</f>
        <v>Entry Level</v>
      </c>
      <c r="U591" t="s">
        <v>50</v>
      </c>
      <c r="V591">
        <v>1</v>
      </c>
      <c r="W591" t="str">
        <f>_xlfn.XLOOKUP(V591,Lookup!I:I,Lookup!J:J)</f>
        <v>Low</v>
      </c>
      <c r="X591" t="s">
        <v>48</v>
      </c>
      <c r="Y591">
        <v>2319</v>
      </c>
      <c r="Z591" t="str" cm="1">
        <f t="array" ref="Z591">_xlfn.IFS(Y591&lt;3000,"Low",Y591&lt;7000,"Medium",TRUE,"High")</f>
        <v>Low</v>
      </c>
      <c r="AA591">
        <v>6689</v>
      </c>
      <c r="AB591">
        <v>1</v>
      </c>
      <c r="AC591" t="s">
        <v>42</v>
      </c>
      <c r="AD591" t="s">
        <v>35</v>
      </c>
      <c r="AE591">
        <v>11</v>
      </c>
      <c r="AF591">
        <v>3</v>
      </c>
      <c r="AG591" t="str">
        <f>_xlfn.XLOOKUP(AF591,Lookup!K:K,Lookup!L:L)</f>
        <v>Meet Expect</v>
      </c>
      <c r="AH591">
        <v>4</v>
      </c>
      <c r="AI591" t="str">
        <f>LOOKUP(AH591,Lookup!M:M,Lookup!N:N)</f>
        <v>Very High</v>
      </c>
      <c r="AJ591">
        <v>80</v>
      </c>
      <c r="AK591">
        <v>1</v>
      </c>
      <c r="AL591" t="str">
        <f>_xlfn.XLOOKUP(AK591,Lookup!O:O,Lookup!P:P)</f>
        <v>Basic</v>
      </c>
      <c r="AM591">
        <v>1</v>
      </c>
      <c r="AN591" t="str" cm="1">
        <f t="array" ref="AN591">_xlfn.IFS(
AM591&lt;=5,"0-5",
AM591&lt;=10,"6-10",
AM591&lt;=20,"11-20",
TRUE,"20+")</f>
        <v>0-5</v>
      </c>
      <c r="AO591">
        <v>1</v>
      </c>
      <c r="AP591">
        <v>3</v>
      </c>
      <c r="AQ591" t="str">
        <f>_xlfn.XLOOKUP(AP591,Lookup!Q:Q,Lookup!R:R)</f>
        <v>Better</v>
      </c>
      <c r="AR591">
        <v>1</v>
      </c>
      <c r="AS591" t="str" cm="1">
        <f t="array" ref="AS591">_xlfn.IFS(
AR591 &lt;=1,"New Employee",
AR591 &lt;=3, "Early Career",
AR591 &lt;=7, "Experienced",
TRUE, "Veteran")</f>
        <v>New Employee</v>
      </c>
      <c r="AT591">
        <v>0</v>
      </c>
      <c r="AU591">
        <v>0</v>
      </c>
      <c r="AV591" t="str" cm="1">
        <f t="array" ref="AV591">_xlfn.IFS(
AU591=0,"Recently Promoted",
AU591&lt;=3, "Normal",
TRUE, "Long Time No Promotion")</f>
        <v>Recently Promoted</v>
      </c>
      <c r="AW591">
        <v>0</v>
      </c>
      <c r="AX591">
        <f>IF(COUNTIF(L591:$L$1471,L591)&gt;1,1,0)</f>
        <v>0</v>
      </c>
      <c r="BA591">
        <f t="shared" si="77"/>
        <v>0</v>
      </c>
      <c r="BC591">
        <f t="shared" si="78"/>
        <v>0</v>
      </c>
      <c r="BE591">
        <f t="shared" si="72"/>
        <v>0</v>
      </c>
      <c r="BG591">
        <f t="shared" si="73"/>
        <v>0</v>
      </c>
      <c r="BI591">
        <f t="shared" si="74"/>
        <v>0</v>
      </c>
      <c r="BR591" t="str" cm="1">
        <f t="array" ref="BR591">_xlfn.IFS(
A591&lt;=25,"18-25",
A591&lt;=35,"26-35",
A591&lt;=45,"36-45",
A591&lt;=59,"46-59",
TRUE,"60+")</f>
        <v>26-35</v>
      </c>
      <c r="BX591" t="b">
        <f t="shared" si="75"/>
        <v>1</v>
      </c>
      <c r="BY591" t="b">
        <f t="shared" si="76"/>
        <v>1</v>
      </c>
      <c r="BZ591" t="b">
        <f t="shared" si="79"/>
        <v>1</v>
      </c>
      <c r="CA591">
        <f>IF(tblemployee[[#This Row],[Attrition]]="Yes",1,0)</f>
        <v>1</v>
      </c>
      <c r="CB591">
        <f>IF(tblemployee[[#This Row],[OverTime]]="Yes",1,0)</f>
        <v>1</v>
      </c>
    </row>
    <row r="592" spans="1:80" hidden="1">
      <c r="A592">
        <v>33</v>
      </c>
      <c r="B592" t="s">
        <v>43</v>
      </c>
      <c r="C592" t="s">
        <v>36</v>
      </c>
      <c r="D592">
        <v>213</v>
      </c>
      <c r="E592" t="s">
        <v>45</v>
      </c>
      <c r="F592">
        <v>7</v>
      </c>
      <c r="G592" t="str" cm="1">
        <f t="array" ref="G592">_xlfn.IFS(
F592 &lt;= 10, "Near",
F592 &lt;= 20, "Far",
TRUE, "Very Far")</f>
        <v>Near</v>
      </c>
      <c r="H592">
        <v>3</v>
      </c>
      <c r="I592" t="str">
        <f>_xlfn.XLOOKUP(H592,Lookup!C:C,Lookup!D:D)</f>
        <v>Bachelor</v>
      </c>
      <c r="J592" t="s">
        <v>51</v>
      </c>
      <c r="K592">
        <v>1</v>
      </c>
      <c r="L592">
        <v>817</v>
      </c>
      <c r="M592">
        <v>3</v>
      </c>
      <c r="N592" t="str">
        <f>_xlfn.XLOOKUP(M592,Lookup!E:E,Lookup!F:F)</f>
        <v>High</v>
      </c>
      <c r="O592" t="s">
        <v>46</v>
      </c>
      <c r="P592">
        <v>49</v>
      </c>
      <c r="Q592">
        <v>3</v>
      </c>
      <c r="R592" t="str">
        <f>_xlfn.XLOOKUP(Q592,Lookup!G:G,Lookup!H:H)</f>
        <v>High</v>
      </c>
      <c r="S592">
        <v>3</v>
      </c>
      <c r="T592" s="7" t="str">
        <f>_xlfn.XLOOKUP(S592,Lookup!A:A,Lookup!B:B)</f>
        <v>Senior</v>
      </c>
      <c r="U592" t="s">
        <v>58</v>
      </c>
      <c r="V592">
        <v>3</v>
      </c>
      <c r="W592" t="str">
        <f>_xlfn.XLOOKUP(V592,Lookup!I:I,Lookup!J:J)</f>
        <v>High</v>
      </c>
      <c r="X592" t="s">
        <v>48</v>
      </c>
      <c r="Y592">
        <v>11691</v>
      </c>
      <c r="Z592" t="str" cm="1">
        <f t="array" ref="Z592">_xlfn.IFS(Y592&lt;3000,"Low",Y592&lt;7000,"Medium",TRUE,"High")</f>
        <v>High</v>
      </c>
      <c r="AA592">
        <v>25995</v>
      </c>
      <c r="AB592">
        <v>0</v>
      </c>
      <c r="AC592" t="s">
        <v>42</v>
      </c>
      <c r="AD592" t="s">
        <v>43</v>
      </c>
      <c r="AE592">
        <v>11</v>
      </c>
      <c r="AF592">
        <v>3</v>
      </c>
      <c r="AG592" t="str">
        <f>_xlfn.XLOOKUP(AF592,Lookup!K:K,Lookup!L:L)</f>
        <v>Meet Expect</v>
      </c>
      <c r="AH592">
        <v>4</v>
      </c>
      <c r="AI592" t="str">
        <f>LOOKUP(AH592,Lookup!M:M,Lookup!N:N)</f>
        <v>Very High</v>
      </c>
      <c r="AJ592">
        <v>80</v>
      </c>
      <c r="AK592">
        <v>0</v>
      </c>
      <c r="AL592" t="str">
        <f>_xlfn.XLOOKUP(AK592,Lookup!O:O,Lookup!P:P)</f>
        <v>None</v>
      </c>
      <c r="AM592">
        <v>14</v>
      </c>
      <c r="AN592" t="str" cm="1">
        <f t="array" ref="AN592">_xlfn.IFS(
AM592&lt;=5,"0-5",
AM592&lt;=10,"6-10",
AM592&lt;=20,"11-20",
TRUE,"20+")</f>
        <v>11-20</v>
      </c>
      <c r="AO592">
        <v>3</v>
      </c>
      <c r="AP592">
        <v>4</v>
      </c>
      <c r="AQ592" t="str">
        <f>_xlfn.XLOOKUP(AP592,Lookup!Q:Q,Lookup!R:R)</f>
        <v>Best</v>
      </c>
      <c r="AR592">
        <v>13</v>
      </c>
      <c r="AS592" t="str" cm="1">
        <f t="array" ref="AS592">_xlfn.IFS(
AR592 &lt;=1,"New Employee",
AR592 &lt;=3, "Early Career",
AR592 &lt;=7, "Experienced",
TRUE, "Veteran")</f>
        <v>Veteran</v>
      </c>
      <c r="AT592">
        <v>9</v>
      </c>
      <c r="AU592">
        <v>3</v>
      </c>
      <c r="AV592" t="str" cm="1">
        <f t="array" ref="AV592">_xlfn.IFS(
AU592=0,"Recently Promoted",
AU592&lt;=3, "Normal",
TRUE, "Long Time No Promotion")</f>
        <v>Normal</v>
      </c>
      <c r="AW592">
        <v>7</v>
      </c>
      <c r="AX592">
        <f>IF(COUNTIF(L592:$L$1471,L592)&gt;1,1,0)</f>
        <v>0</v>
      </c>
      <c r="BA592">
        <f t="shared" si="77"/>
        <v>0</v>
      </c>
      <c r="BC592">
        <f t="shared" si="78"/>
        <v>0</v>
      </c>
      <c r="BE592">
        <f t="shared" si="72"/>
        <v>0</v>
      </c>
      <c r="BG592">
        <f t="shared" si="73"/>
        <v>0</v>
      </c>
      <c r="BI592">
        <f t="shared" si="74"/>
        <v>0</v>
      </c>
      <c r="BR592" t="str" cm="1">
        <f t="array" ref="BR592">_xlfn.IFS(
A592&lt;=25,"18-25",
A592&lt;=35,"26-35",
A592&lt;=45,"36-45",
A592&lt;=59,"46-59",
TRUE,"60+")</f>
        <v>26-35</v>
      </c>
      <c r="BX592" t="b">
        <f t="shared" si="75"/>
        <v>1</v>
      </c>
      <c r="BY592" t="b">
        <f t="shared" si="76"/>
        <v>1</v>
      </c>
      <c r="BZ592" t="b">
        <f t="shared" si="79"/>
        <v>1</v>
      </c>
      <c r="CA592">
        <f>IF(tblemployee[[#This Row],[Attrition]]="Yes",1,0)</f>
        <v>0</v>
      </c>
      <c r="CB592">
        <f>IF(tblemployee[[#This Row],[OverTime]]="Yes",1,0)</f>
        <v>0</v>
      </c>
    </row>
    <row r="593" spans="1:80" hidden="1">
      <c r="A593">
        <v>33</v>
      </c>
      <c r="B593" t="s">
        <v>35</v>
      </c>
      <c r="C593" t="s">
        <v>36</v>
      </c>
      <c r="D593">
        <v>118</v>
      </c>
      <c r="E593" t="s">
        <v>37</v>
      </c>
      <c r="F593">
        <v>16</v>
      </c>
      <c r="G593" t="str" cm="1">
        <f t="array" ref="G593">_xlfn.IFS(
F593 &lt;= 10, "Near",
F593 &lt;= 20, "Far",
TRUE, "Very Far")</f>
        <v>Far</v>
      </c>
      <c r="H593">
        <v>3</v>
      </c>
      <c r="I593" t="str">
        <f>_xlfn.XLOOKUP(H593,Lookup!C:C,Lookup!D:D)</f>
        <v>Bachelor</v>
      </c>
      <c r="J593" t="s">
        <v>59</v>
      </c>
      <c r="K593">
        <v>1</v>
      </c>
      <c r="L593">
        <v>819</v>
      </c>
      <c r="M593">
        <v>1</v>
      </c>
      <c r="N593" t="str">
        <f>_xlfn.XLOOKUP(M593,Lookup!E:E,Lookup!F:F)</f>
        <v>Low</v>
      </c>
      <c r="O593" t="s">
        <v>39</v>
      </c>
      <c r="P593">
        <v>69</v>
      </c>
      <c r="Q593">
        <v>3</v>
      </c>
      <c r="R593" t="str">
        <f>_xlfn.XLOOKUP(Q593,Lookup!G:G,Lookup!H:H)</f>
        <v>High</v>
      </c>
      <c r="S593">
        <v>2</v>
      </c>
      <c r="T593" s="7" t="str">
        <f>_xlfn.XLOOKUP(S593,Lookup!A:A,Lookup!B:B)</f>
        <v>Junior</v>
      </c>
      <c r="U593" t="s">
        <v>40</v>
      </c>
      <c r="V593">
        <v>1</v>
      </c>
      <c r="W593" t="str">
        <f>_xlfn.XLOOKUP(V593,Lookup!I:I,Lookup!J:J)</f>
        <v>Low</v>
      </c>
      <c r="X593" t="s">
        <v>41</v>
      </c>
      <c r="Y593">
        <v>5324</v>
      </c>
      <c r="Z593" t="str" cm="1">
        <f t="array" ref="Z593">_xlfn.IFS(Y593&lt;3000,"Low",Y593&lt;7000,"Medium",TRUE,"High")</f>
        <v>Medium</v>
      </c>
      <c r="AA593">
        <v>26507</v>
      </c>
      <c r="AB593">
        <v>5</v>
      </c>
      <c r="AC593" t="s">
        <v>42</v>
      </c>
      <c r="AD593" t="s">
        <v>43</v>
      </c>
      <c r="AE593">
        <v>15</v>
      </c>
      <c r="AF593">
        <v>3</v>
      </c>
      <c r="AG593" t="str">
        <f>_xlfn.XLOOKUP(AF593,Lookup!K:K,Lookup!L:L)</f>
        <v>Meet Expect</v>
      </c>
      <c r="AH593">
        <v>3</v>
      </c>
      <c r="AI593" t="str">
        <f>LOOKUP(AH593,Lookup!M:M,Lookup!N:N)</f>
        <v>High</v>
      </c>
      <c r="AJ593">
        <v>80</v>
      </c>
      <c r="AK593">
        <v>0</v>
      </c>
      <c r="AL593" t="str">
        <f>_xlfn.XLOOKUP(AK593,Lookup!O:O,Lookup!P:P)</f>
        <v>None</v>
      </c>
      <c r="AM593">
        <v>6</v>
      </c>
      <c r="AN593" t="str" cm="1">
        <f t="array" ref="AN593">_xlfn.IFS(
AM593&lt;=5,"0-5",
AM593&lt;=10,"6-10",
AM593&lt;=20,"11-20",
TRUE,"20+")</f>
        <v>6-10</v>
      </c>
      <c r="AO593">
        <v>3</v>
      </c>
      <c r="AP593">
        <v>3</v>
      </c>
      <c r="AQ593" t="str">
        <f>_xlfn.XLOOKUP(AP593,Lookup!Q:Q,Lookup!R:R)</f>
        <v>Better</v>
      </c>
      <c r="AR593">
        <v>3</v>
      </c>
      <c r="AS593" t="str" cm="1">
        <f t="array" ref="AS593">_xlfn.IFS(
AR593 &lt;=1,"New Employee",
AR593 &lt;=3, "Early Career",
AR593 &lt;=7, "Experienced",
TRUE, "Veteran")</f>
        <v>Early Career</v>
      </c>
      <c r="AT593">
        <v>2</v>
      </c>
      <c r="AU593">
        <v>0</v>
      </c>
      <c r="AV593" t="str" cm="1">
        <f t="array" ref="AV593">_xlfn.IFS(
AU593=0,"Recently Promoted",
AU593&lt;=3, "Normal",
TRUE, "Long Time No Promotion")</f>
        <v>Recently Promoted</v>
      </c>
      <c r="AW593">
        <v>2</v>
      </c>
      <c r="AX593">
        <f>IF(COUNTIF(L593:$L$1471,L593)&gt;1,1,0)</f>
        <v>0</v>
      </c>
      <c r="BA593">
        <f t="shared" si="77"/>
        <v>0</v>
      </c>
      <c r="BC593">
        <f t="shared" si="78"/>
        <v>0</v>
      </c>
      <c r="BE593">
        <f t="shared" si="72"/>
        <v>0</v>
      </c>
      <c r="BG593">
        <f t="shared" si="73"/>
        <v>0</v>
      </c>
      <c r="BI593">
        <f t="shared" si="74"/>
        <v>0</v>
      </c>
      <c r="BR593" t="str" cm="1">
        <f t="array" ref="BR593">_xlfn.IFS(
A593&lt;=25,"18-25",
A593&lt;=35,"26-35",
A593&lt;=45,"36-45",
A593&lt;=59,"46-59",
TRUE,"60+")</f>
        <v>26-35</v>
      </c>
      <c r="BX593" t="b">
        <f t="shared" si="75"/>
        <v>1</v>
      </c>
      <c r="BY593" t="b">
        <f t="shared" si="76"/>
        <v>1</v>
      </c>
      <c r="BZ593" t="b">
        <f t="shared" si="79"/>
        <v>1</v>
      </c>
      <c r="CA593">
        <f>IF(tblemployee[[#This Row],[Attrition]]="Yes",1,0)</f>
        <v>1</v>
      </c>
      <c r="CB593">
        <f>IF(tblemployee[[#This Row],[OverTime]]="Yes",1,0)</f>
        <v>0</v>
      </c>
    </row>
    <row r="594" spans="1:80" hidden="1">
      <c r="A594">
        <v>47</v>
      </c>
      <c r="B594" t="s">
        <v>43</v>
      </c>
      <c r="C594" t="s">
        <v>36</v>
      </c>
      <c r="D594">
        <v>202</v>
      </c>
      <c r="E594" t="s">
        <v>45</v>
      </c>
      <c r="F594">
        <v>2</v>
      </c>
      <c r="G594" t="str" cm="1">
        <f t="array" ref="G594">_xlfn.IFS(
F594 &lt;= 10, "Near",
F594 &lt;= 20, "Far",
TRUE, "Very Far")</f>
        <v>Near</v>
      </c>
      <c r="H594">
        <v>2</v>
      </c>
      <c r="I594" t="str">
        <f>_xlfn.XLOOKUP(H594,Lookup!C:C,Lookup!D:D)</f>
        <v>College</v>
      </c>
      <c r="J594" t="s">
        <v>49</v>
      </c>
      <c r="K594">
        <v>1</v>
      </c>
      <c r="L594">
        <v>820</v>
      </c>
      <c r="M594">
        <v>3</v>
      </c>
      <c r="N594" t="str">
        <f>_xlfn.XLOOKUP(M594,Lookup!E:E,Lookup!F:F)</f>
        <v>High</v>
      </c>
      <c r="O594" t="s">
        <v>39</v>
      </c>
      <c r="P594">
        <v>33</v>
      </c>
      <c r="Q594">
        <v>3</v>
      </c>
      <c r="R594" t="str">
        <f>_xlfn.XLOOKUP(Q594,Lookup!G:G,Lookup!H:H)</f>
        <v>High</v>
      </c>
      <c r="S594">
        <v>4</v>
      </c>
      <c r="T594" s="7" t="str">
        <f>_xlfn.XLOOKUP(S594,Lookup!A:A,Lookup!B:B)</f>
        <v>Manager</v>
      </c>
      <c r="U594" t="s">
        <v>56</v>
      </c>
      <c r="V594">
        <v>4</v>
      </c>
      <c r="W594" t="str">
        <f>_xlfn.XLOOKUP(V594,Lookup!I:I,Lookup!J:J)</f>
        <v>Very High</v>
      </c>
      <c r="X594" t="s">
        <v>48</v>
      </c>
      <c r="Y594">
        <v>16752</v>
      </c>
      <c r="Z594" t="str" cm="1">
        <f t="array" ref="Z594">_xlfn.IFS(Y594&lt;3000,"Low",Y594&lt;7000,"Medium",TRUE,"High")</f>
        <v>High</v>
      </c>
      <c r="AA594">
        <v>12982</v>
      </c>
      <c r="AB594">
        <v>1</v>
      </c>
      <c r="AC594" t="s">
        <v>42</v>
      </c>
      <c r="AD594" t="s">
        <v>35</v>
      </c>
      <c r="AE594">
        <v>11</v>
      </c>
      <c r="AF594">
        <v>3</v>
      </c>
      <c r="AG594" t="str">
        <f>_xlfn.XLOOKUP(AF594,Lookup!K:K,Lookup!L:L)</f>
        <v>Meet Expect</v>
      </c>
      <c r="AH594">
        <v>3</v>
      </c>
      <c r="AI594" t="str">
        <f>LOOKUP(AH594,Lookup!M:M,Lookup!N:N)</f>
        <v>High</v>
      </c>
      <c r="AJ594">
        <v>80</v>
      </c>
      <c r="AK594">
        <v>1</v>
      </c>
      <c r="AL594" t="str">
        <f>_xlfn.XLOOKUP(AK594,Lookup!O:O,Lookup!P:P)</f>
        <v>Basic</v>
      </c>
      <c r="AM594">
        <v>26</v>
      </c>
      <c r="AN594" t="str" cm="1">
        <f t="array" ref="AN594">_xlfn.IFS(
AM594&lt;=5,"0-5",
AM594&lt;=10,"6-10",
AM594&lt;=20,"11-20",
TRUE,"20+")</f>
        <v>20+</v>
      </c>
      <c r="AO594">
        <v>3</v>
      </c>
      <c r="AP594">
        <v>2</v>
      </c>
      <c r="AQ594" t="str">
        <f>_xlfn.XLOOKUP(AP594,Lookup!Q:Q,Lookup!R:R)</f>
        <v>Good</v>
      </c>
      <c r="AR594">
        <v>26</v>
      </c>
      <c r="AS594" t="str" cm="1">
        <f t="array" ref="AS594">_xlfn.IFS(
AR594 &lt;=1,"New Employee",
AR594 &lt;=3, "Early Career",
AR594 &lt;=7, "Experienced",
TRUE, "Veteran")</f>
        <v>Veteran</v>
      </c>
      <c r="AT594">
        <v>14</v>
      </c>
      <c r="AU594">
        <v>3</v>
      </c>
      <c r="AV594" t="str" cm="1">
        <f t="array" ref="AV594">_xlfn.IFS(
AU594=0,"Recently Promoted",
AU594&lt;=3, "Normal",
TRUE, "Long Time No Promotion")</f>
        <v>Normal</v>
      </c>
      <c r="AW594">
        <v>0</v>
      </c>
      <c r="AX594">
        <f>IF(COUNTIF(L594:$L$1471,L594)&gt;1,1,0)</f>
        <v>0</v>
      </c>
      <c r="BA594">
        <f t="shared" si="77"/>
        <v>0</v>
      </c>
      <c r="BC594">
        <f t="shared" si="78"/>
        <v>0</v>
      </c>
      <c r="BE594">
        <f t="shared" si="72"/>
        <v>0</v>
      </c>
      <c r="BG594">
        <f t="shared" si="73"/>
        <v>0</v>
      </c>
      <c r="BI594">
        <f t="shared" si="74"/>
        <v>0</v>
      </c>
      <c r="BR594" t="str" cm="1">
        <f t="array" ref="BR594">_xlfn.IFS(
A594&lt;=25,"18-25",
A594&lt;=35,"26-35",
A594&lt;=45,"36-45",
A594&lt;=59,"46-59",
TRUE,"60+")</f>
        <v>46-59</v>
      </c>
      <c r="BX594" t="b">
        <f t="shared" si="75"/>
        <v>1</v>
      </c>
      <c r="BY594" t="b">
        <f t="shared" si="76"/>
        <v>1</v>
      </c>
      <c r="BZ594" t="b">
        <f t="shared" si="79"/>
        <v>1</v>
      </c>
      <c r="CA594">
        <f>IF(tblemployee[[#This Row],[Attrition]]="Yes",1,0)</f>
        <v>0</v>
      </c>
      <c r="CB594">
        <f>IF(tblemployee[[#This Row],[OverTime]]="Yes",1,0)</f>
        <v>1</v>
      </c>
    </row>
    <row r="595" spans="1:80" hidden="1">
      <c r="A595">
        <v>36</v>
      </c>
      <c r="B595" t="s">
        <v>43</v>
      </c>
      <c r="C595" t="s">
        <v>36</v>
      </c>
      <c r="D595">
        <v>676</v>
      </c>
      <c r="E595" t="s">
        <v>45</v>
      </c>
      <c r="F595">
        <v>1</v>
      </c>
      <c r="G595" t="str" cm="1">
        <f t="array" ref="G595">_xlfn.IFS(
F595 &lt;= 10, "Near",
F595 &lt;= 20, "Far",
TRUE, "Very Far")</f>
        <v>Near</v>
      </c>
      <c r="H595">
        <v>3</v>
      </c>
      <c r="I595" t="str">
        <f>_xlfn.XLOOKUP(H595,Lookup!C:C,Lookup!D:D)</f>
        <v>Bachelor</v>
      </c>
      <c r="J595" t="s">
        <v>49</v>
      </c>
      <c r="K595">
        <v>1</v>
      </c>
      <c r="L595">
        <v>823</v>
      </c>
      <c r="M595">
        <v>3</v>
      </c>
      <c r="N595" t="str">
        <f>_xlfn.XLOOKUP(M595,Lookup!E:E,Lookup!F:F)</f>
        <v>High</v>
      </c>
      <c r="O595" t="s">
        <v>39</v>
      </c>
      <c r="P595">
        <v>35</v>
      </c>
      <c r="Q595">
        <v>3</v>
      </c>
      <c r="R595" t="str">
        <f>_xlfn.XLOOKUP(Q595,Lookup!G:G,Lookup!H:H)</f>
        <v>High</v>
      </c>
      <c r="S595">
        <v>2</v>
      </c>
      <c r="T595" s="7" t="str">
        <f>_xlfn.XLOOKUP(S595,Lookup!A:A,Lookup!B:B)</f>
        <v>Junior</v>
      </c>
      <c r="U595" t="s">
        <v>53</v>
      </c>
      <c r="V595">
        <v>2</v>
      </c>
      <c r="W595" t="str">
        <f>_xlfn.XLOOKUP(V595,Lookup!I:I,Lookup!J:J)</f>
        <v>Medium</v>
      </c>
      <c r="X595" t="s">
        <v>48</v>
      </c>
      <c r="Y595">
        <v>5228</v>
      </c>
      <c r="Z595" t="str" cm="1">
        <f t="array" ref="Z595">_xlfn.IFS(Y595&lt;3000,"Low",Y595&lt;7000,"Medium",TRUE,"High")</f>
        <v>Medium</v>
      </c>
      <c r="AA595">
        <v>23361</v>
      </c>
      <c r="AB595">
        <v>0</v>
      </c>
      <c r="AC595" t="s">
        <v>42</v>
      </c>
      <c r="AD595" t="s">
        <v>43</v>
      </c>
      <c r="AE595">
        <v>15</v>
      </c>
      <c r="AF595">
        <v>3</v>
      </c>
      <c r="AG595" t="str">
        <f>_xlfn.XLOOKUP(AF595,Lookup!K:K,Lookup!L:L)</f>
        <v>Meet Expect</v>
      </c>
      <c r="AH595">
        <v>1</v>
      </c>
      <c r="AI595" t="str">
        <f>LOOKUP(AH595,Lookup!M:M,Lookup!N:N)</f>
        <v>Low</v>
      </c>
      <c r="AJ595">
        <v>80</v>
      </c>
      <c r="AK595">
        <v>1</v>
      </c>
      <c r="AL595" t="str">
        <f>_xlfn.XLOOKUP(AK595,Lookup!O:O,Lookup!P:P)</f>
        <v>Basic</v>
      </c>
      <c r="AM595">
        <v>10</v>
      </c>
      <c r="AN595" t="str" cm="1">
        <f t="array" ref="AN595">_xlfn.IFS(
AM595&lt;=5,"0-5",
AM595&lt;=10,"6-10",
AM595&lt;=20,"11-20",
TRUE,"20+")</f>
        <v>6-10</v>
      </c>
      <c r="AO595">
        <v>2</v>
      </c>
      <c r="AP595">
        <v>3</v>
      </c>
      <c r="AQ595" t="str">
        <f>_xlfn.XLOOKUP(AP595,Lookup!Q:Q,Lookup!R:R)</f>
        <v>Better</v>
      </c>
      <c r="AR595">
        <v>9</v>
      </c>
      <c r="AS595" t="str" cm="1">
        <f t="array" ref="AS595">_xlfn.IFS(
AR595 &lt;=1,"New Employee",
AR595 &lt;=3, "Early Career",
AR595 &lt;=7, "Experienced",
TRUE, "Veteran")</f>
        <v>Veteran</v>
      </c>
      <c r="AT595">
        <v>7</v>
      </c>
      <c r="AU595">
        <v>0</v>
      </c>
      <c r="AV595" t="str" cm="1">
        <f t="array" ref="AV595">_xlfn.IFS(
AU595=0,"Recently Promoted",
AU595&lt;=3, "Normal",
TRUE, "Long Time No Promotion")</f>
        <v>Recently Promoted</v>
      </c>
      <c r="AW595">
        <v>5</v>
      </c>
      <c r="AX595">
        <f>IF(COUNTIF(L595:$L$1471,L595)&gt;1,1,0)</f>
        <v>0</v>
      </c>
      <c r="BA595">
        <f t="shared" si="77"/>
        <v>0</v>
      </c>
      <c r="BC595">
        <f t="shared" si="78"/>
        <v>0</v>
      </c>
      <c r="BE595">
        <f t="shared" si="72"/>
        <v>0</v>
      </c>
      <c r="BG595">
        <f t="shared" si="73"/>
        <v>0</v>
      </c>
      <c r="BI595">
        <f t="shared" si="74"/>
        <v>0</v>
      </c>
      <c r="BR595" t="str" cm="1">
        <f t="array" ref="BR595">_xlfn.IFS(
A595&lt;=25,"18-25",
A595&lt;=35,"26-35",
A595&lt;=45,"36-45",
A595&lt;=59,"46-59",
TRUE,"60+")</f>
        <v>36-45</v>
      </c>
      <c r="BX595" t="b">
        <f t="shared" si="75"/>
        <v>1</v>
      </c>
      <c r="BY595" t="b">
        <f t="shared" si="76"/>
        <v>1</v>
      </c>
      <c r="BZ595" t="b">
        <f t="shared" si="79"/>
        <v>1</v>
      </c>
      <c r="CA595">
        <f>IF(tblemployee[[#This Row],[Attrition]]="Yes",1,0)</f>
        <v>0</v>
      </c>
      <c r="CB595">
        <f>IF(tblemployee[[#This Row],[OverTime]]="Yes",1,0)</f>
        <v>0</v>
      </c>
    </row>
    <row r="596" spans="1:80" hidden="1">
      <c r="A596">
        <v>29</v>
      </c>
      <c r="B596" t="s">
        <v>43</v>
      </c>
      <c r="C596" t="s">
        <v>36</v>
      </c>
      <c r="D596">
        <v>1252</v>
      </c>
      <c r="E596" t="s">
        <v>45</v>
      </c>
      <c r="F596">
        <v>23</v>
      </c>
      <c r="G596" t="str" cm="1">
        <f t="array" ref="G596">_xlfn.IFS(
F596 &lt;= 10, "Near",
F596 &lt;= 20, "Far",
TRUE, "Very Far")</f>
        <v>Very Far</v>
      </c>
      <c r="H596">
        <v>2</v>
      </c>
      <c r="I596" t="str">
        <f>_xlfn.XLOOKUP(H596,Lookup!C:C,Lookup!D:D)</f>
        <v>College</v>
      </c>
      <c r="J596" t="s">
        <v>38</v>
      </c>
      <c r="K596">
        <v>1</v>
      </c>
      <c r="L596">
        <v>824</v>
      </c>
      <c r="M596">
        <v>3</v>
      </c>
      <c r="N596" t="str">
        <f>_xlfn.XLOOKUP(M596,Lookup!E:E,Lookup!F:F)</f>
        <v>High</v>
      </c>
      <c r="O596" t="s">
        <v>46</v>
      </c>
      <c r="P596">
        <v>81</v>
      </c>
      <c r="Q596">
        <v>4</v>
      </c>
      <c r="R596" t="str">
        <f>_xlfn.XLOOKUP(Q596,Lookup!G:G,Lookup!H:H)</f>
        <v>Very High</v>
      </c>
      <c r="S596">
        <v>1</v>
      </c>
      <c r="T596" s="7" t="str">
        <f>_xlfn.XLOOKUP(S596,Lookup!A:A,Lookup!B:B)</f>
        <v>Entry Level</v>
      </c>
      <c r="U596" t="s">
        <v>47</v>
      </c>
      <c r="V596">
        <v>3</v>
      </c>
      <c r="W596" t="str">
        <f>_xlfn.XLOOKUP(V596,Lookup!I:I,Lookup!J:J)</f>
        <v>High</v>
      </c>
      <c r="X596" t="s">
        <v>48</v>
      </c>
      <c r="Y596">
        <v>2700</v>
      </c>
      <c r="Z596" t="str" cm="1">
        <f t="array" ref="Z596">_xlfn.IFS(Y596&lt;3000,"Low",Y596&lt;7000,"Medium",TRUE,"High")</f>
        <v>Low</v>
      </c>
      <c r="AA596">
        <v>23779</v>
      </c>
      <c r="AB596">
        <v>1</v>
      </c>
      <c r="AC596" t="s">
        <v>42</v>
      </c>
      <c r="AD596" t="s">
        <v>43</v>
      </c>
      <c r="AE596">
        <v>24</v>
      </c>
      <c r="AF596">
        <v>4</v>
      </c>
      <c r="AG596" t="str">
        <f>_xlfn.XLOOKUP(AF596,Lookup!K:K,Lookup!L:L)</f>
        <v>Exceed Expect</v>
      </c>
      <c r="AH596">
        <v>3</v>
      </c>
      <c r="AI596" t="str">
        <f>LOOKUP(AH596,Lookup!M:M,Lookup!N:N)</f>
        <v>High</v>
      </c>
      <c r="AJ596">
        <v>80</v>
      </c>
      <c r="AK596">
        <v>1</v>
      </c>
      <c r="AL596" t="str">
        <f>_xlfn.XLOOKUP(AK596,Lookup!O:O,Lookup!P:P)</f>
        <v>Basic</v>
      </c>
      <c r="AM596">
        <v>10</v>
      </c>
      <c r="AN596" t="str" cm="1">
        <f t="array" ref="AN596">_xlfn.IFS(
AM596&lt;=5,"0-5",
AM596&lt;=10,"6-10",
AM596&lt;=20,"11-20",
TRUE,"20+")</f>
        <v>6-10</v>
      </c>
      <c r="AO596">
        <v>3</v>
      </c>
      <c r="AP596">
        <v>3</v>
      </c>
      <c r="AQ596" t="str">
        <f>_xlfn.XLOOKUP(AP596,Lookup!Q:Q,Lookup!R:R)</f>
        <v>Better</v>
      </c>
      <c r="AR596">
        <v>10</v>
      </c>
      <c r="AS596" t="str" cm="1">
        <f t="array" ref="AS596">_xlfn.IFS(
AR596 &lt;=1,"New Employee",
AR596 &lt;=3, "Early Career",
AR596 &lt;=7, "Experienced",
TRUE, "Veteran")</f>
        <v>Veteran</v>
      </c>
      <c r="AT596">
        <v>7</v>
      </c>
      <c r="AU596">
        <v>0</v>
      </c>
      <c r="AV596" t="str" cm="1">
        <f t="array" ref="AV596">_xlfn.IFS(
AU596=0,"Recently Promoted",
AU596&lt;=3, "Normal",
TRUE, "Long Time No Promotion")</f>
        <v>Recently Promoted</v>
      </c>
      <c r="AW596">
        <v>7</v>
      </c>
      <c r="AX596">
        <f>IF(COUNTIF(L596:$L$1471,L596)&gt;1,1,0)</f>
        <v>0</v>
      </c>
      <c r="BA596">
        <f t="shared" si="77"/>
        <v>0</v>
      </c>
      <c r="BC596">
        <f t="shared" si="78"/>
        <v>0</v>
      </c>
      <c r="BE596">
        <f t="shared" si="72"/>
        <v>0</v>
      </c>
      <c r="BG596">
        <f t="shared" si="73"/>
        <v>0</v>
      </c>
      <c r="BI596">
        <f t="shared" si="74"/>
        <v>0</v>
      </c>
      <c r="BR596" t="str" cm="1">
        <f t="array" ref="BR596">_xlfn.IFS(
A596&lt;=25,"18-25",
A596&lt;=35,"26-35",
A596&lt;=45,"36-45",
A596&lt;=59,"46-59",
TRUE,"60+")</f>
        <v>26-35</v>
      </c>
      <c r="BX596" t="b">
        <f t="shared" si="75"/>
        <v>1</v>
      </c>
      <c r="BY596" t="b">
        <f t="shared" si="76"/>
        <v>1</v>
      </c>
      <c r="BZ596" t="b">
        <f t="shared" si="79"/>
        <v>1</v>
      </c>
      <c r="CA596">
        <f>IF(tblemployee[[#This Row],[Attrition]]="Yes",1,0)</f>
        <v>0</v>
      </c>
      <c r="CB596">
        <f>IF(tblemployee[[#This Row],[OverTime]]="Yes",1,0)</f>
        <v>0</v>
      </c>
    </row>
    <row r="597" spans="1:80" hidden="1">
      <c r="A597">
        <v>58</v>
      </c>
      <c r="B597" t="s">
        <v>35</v>
      </c>
      <c r="C597" t="s">
        <v>36</v>
      </c>
      <c r="D597">
        <v>286</v>
      </c>
      <c r="E597" t="s">
        <v>45</v>
      </c>
      <c r="F597">
        <v>2</v>
      </c>
      <c r="G597" t="str" cm="1">
        <f t="array" ref="G597">_xlfn.IFS(
F597 &lt;= 10, "Near",
F597 &lt;= 20, "Far",
TRUE, "Very Far")</f>
        <v>Near</v>
      </c>
      <c r="H597">
        <v>4</v>
      </c>
      <c r="I597" t="str">
        <f>_xlfn.XLOOKUP(H597,Lookup!C:C,Lookup!D:D)</f>
        <v>Master</v>
      </c>
      <c r="J597" t="s">
        <v>38</v>
      </c>
      <c r="K597">
        <v>1</v>
      </c>
      <c r="L597">
        <v>825</v>
      </c>
      <c r="M597">
        <v>4</v>
      </c>
      <c r="N597" t="str">
        <f>_xlfn.XLOOKUP(M597,Lookup!E:E,Lookup!F:F)</f>
        <v>Very High</v>
      </c>
      <c r="O597" t="s">
        <v>46</v>
      </c>
      <c r="P597">
        <v>31</v>
      </c>
      <c r="Q597">
        <v>3</v>
      </c>
      <c r="R597" t="str">
        <f>_xlfn.XLOOKUP(Q597,Lookup!G:G,Lookup!H:H)</f>
        <v>High</v>
      </c>
      <c r="S597">
        <v>5</v>
      </c>
      <c r="T597" s="7" t="str">
        <f>_xlfn.XLOOKUP(S597,Lookup!A:A,Lookup!B:B)</f>
        <v>Director</v>
      </c>
      <c r="U597" t="s">
        <v>58</v>
      </c>
      <c r="V597">
        <v>2</v>
      </c>
      <c r="W597" t="str">
        <f>_xlfn.XLOOKUP(V597,Lookup!I:I,Lookup!J:J)</f>
        <v>Medium</v>
      </c>
      <c r="X597" t="s">
        <v>41</v>
      </c>
      <c r="Y597">
        <v>19246</v>
      </c>
      <c r="Z597" t="str" cm="1">
        <f t="array" ref="Z597">_xlfn.IFS(Y597&lt;3000,"Low",Y597&lt;7000,"Medium",TRUE,"High")</f>
        <v>High</v>
      </c>
      <c r="AA597">
        <v>25761</v>
      </c>
      <c r="AB597">
        <v>7</v>
      </c>
      <c r="AC597" t="s">
        <v>42</v>
      </c>
      <c r="AD597" t="s">
        <v>35</v>
      </c>
      <c r="AE597">
        <v>12</v>
      </c>
      <c r="AF597">
        <v>3</v>
      </c>
      <c r="AG597" t="str">
        <f>_xlfn.XLOOKUP(AF597,Lookup!K:K,Lookup!L:L)</f>
        <v>Meet Expect</v>
      </c>
      <c r="AH597">
        <v>4</v>
      </c>
      <c r="AI597" t="str">
        <f>LOOKUP(AH597,Lookup!M:M,Lookup!N:N)</f>
        <v>Very High</v>
      </c>
      <c r="AJ597">
        <v>80</v>
      </c>
      <c r="AK597">
        <v>0</v>
      </c>
      <c r="AL597" t="str">
        <f>_xlfn.XLOOKUP(AK597,Lookup!O:O,Lookup!P:P)</f>
        <v>None</v>
      </c>
      <c r="AM597">
        <v>40</v>
      </c>
      <c r="AN597" t="str" cm="1">
        <f t="array" ref="AN597">_xlfn.IFS(
AM597&lt;=5,"0-5",
AM597&lt;=10,"6-10",
AM597&lt;=20,"11-20",
TRUE,"20+")</f>
        <v>20+</v>
      </c>
      <c r="AO597">
        <v>2</v>
      </c>
      <c r="AP597">
        <v>3</v>
      </c>
      <c r="AQ597" t="str">
        <f>_xlfn.XLOOKUP(AP597,Lookup!Q:Q,Lookup!R:R)</f>
        <v>Better</v>
      </c>
      <c r="AR597">
        <v>31</v>
      </c>
      <c r="AS597" t="str" cm="1">
        <f t="array" ref="AS597">_xlfn.IFS(
AR597 &lt;=1,"New Employee",
AR597 &lt;=3, "Early Career",
AR597 &lt;=7, "Experienced",
TRUE, "Veteran")</f>
        <v>Veteran</v>
      </c>
      <c r="AT597">
        <v>15</v>
      </c>
      <c r="AU597">
        <v>13</v>
      </c>
      <c r="AV597" t="str" cm="1">
        <f t="array" ref="AV597">_xlfn.IFS(
AU597=0,"Recently Promoted",
AU597&lt;=3, "Normal",
TRUE, "Long Time No Promotion")</f>
        <v>Long Time No Promotion</v>
      </c>
      <c r="AW597">
        <v>8</v>
      </c>
      <c r="AX597">
        <f>IF(COUNTIF(L597:$L$1471,L597)&gt;1,1,0)</f>
        <v>0</v>
      </c>
      <c r="BA597">
        <f t="shared" si="77"/>
        <v>0</v>
      </c>
      <c r="BC597">
        <f t="shared" si="78"/>
        <v>0</v>
      </c>
      <c r="BE597">
        <f t="shared" si="72"/>
        <v>0</v>
      </c>
      <c r="BG597">
        <f t="shared" si="73"/>
        <v>0</v>
      </c>
      <c r="BI597">
        <f t="shared" si="74"/>
        <v>0</v>
      </c>
      <c r="BR597" t="str" cm="1">
        <f t="array" ref="BR597">_xlfn.IFS(
A597&lt;=25,"18-25",
A597&lt;=35,"26-35",
A597&lt;=45,"36-45",
A597&lt;=59,"46-59",
TRUE,"60+")</f>
        <v>46-59</v>
      </c>
      <c r="BX597" t="b">
        <f t="shared" si="75"/>
        <v>1</v>
      </c>
      <c r="BY597" t="b">
        <f t="shared" si="76"/>
        <v>1</v>
      </c>
      <c r="BZ597" t="b">
        <f t="shared" si="79"/>
        <v>1</v>
      </c>
      <c r="CA597">
        <f>IF(tblemployee[[#This Row],[Attrition]]="Yes",1,0)</f>
        <v>1</v>
      </c>
      <c r="CB597">
        <f>IF(tblemployee[[#This Row],[OverTime]]="Yes",1,0)</f>
        <v>1</v>
      </c>
    </row>
    <row r="598" spans="1:80" hidden="1">
      <c r="A598">
        <v>35</v>
      </c>
      <c r="B598" t="s">
        <v>43</v>
      </c>
      <c r="C598" t="s">
        <v>36</v>
      </c>
      <c r="D598">
        <v>1258</v>
      </c>
      <c r="E598" t="s">
        <v>45</v>
      </c>
      <c r="F598">
        <v>1</v>
      </c>
      <c r="G598" t="str" cm="1">
        <f t="array" ref="G598">_xlfn.IFS(
F598 &lt;= 10, "Near",
F598 &lt;= 20, "Far",
TRUE, "Very Far")</f>
        <v>Near</v>
      </c>
      <c r="H598">
        <v>4</v>
      </c>
      <c r="I598" t="str">
        <f>_xlfn.XLOOKUP(H598,Lookup!C:C,Lookup!D:D)</f>
        <v>Master</v>
      </c>
      <c r="J598" t="s">
        <v>38</v>
      </c>
      <c r="K598">
        <v>1</v>
      </c>
      <c r="L598">
        <v>826</v>
      </c>
      <c r="M598">
        <v>4</v>
      </c>
      <c r="N598" t="str">
        <f>_xlfn.XLOOKUP(M598,Lookup!E:E,Lookup!F:F)</f>
        <v>Very High</v>
      </c>
      <c r="O598" t="s">
        <v>39</v>
      </c>
      <c r="P598">
        <v>40</v>
      </c>
      <c r="Q598">
        <v>4</v>
      </c>
      <c r="R598" t="str">
        <f>_xlfn.XLOOKUP(Q598,Lookup!G:G,Lookup!H:H)</f>
        <v>Very High</v>
      </c>
      <c r="S598">
        <v>1</v>
      </c>
      <c r="T598" s="7" t="str">
        <f>_xlfn.XLOOKUP(S598,Lookup!A:A,Lookup!B:B)</f>
        <v>Entry Level</v>
      </c>
      <c r="U598" t="s">
        <v>47</v>
      </c>
      <c r="V598">
        <v>3</v>
      </c>
      <c r="W598" t="str">
        <f>_xlfn.XLOOKUP(V598,Lookup!I:I,Lookup!J:J)</f>
        <v>High</v>
      </c>
      <c r="X598" t="s">
        <v>41</v>
      </c>
      <c r="Y598">
        <v>2506</v>
      </c>
      <c r="Z598" t="str" cm="1">
        <f t="array" ref="Z598">_xlfn.IFS(Y598&lt;3000,"Low",Y598&lt;7000,"Medium",TRUE,"High")</f>
        <v>Low</v>
      </c>
      <c r="AA598">
        <v>13301</v>
      </c>
      <c r="AB598">
        <v>3</v>
      </c>
      <c r="AC598" t="s">
        <v>42</v>
      </c>
      <c r="AD598" t="s">
        <v>43</v>
      </c>
      <c r="AE598">
        <v>13</v>
      </c>
      <c r="AF598">
        <v>3</v>
      </c>
      <c r="AG598" t="str">
        <f>_xlfn.XLOOKUP(AF598,Lookup!K:K,Lookup!L:L)</f>
        <v>Meet Expect</v>
      </c>
      <c r="AH598">
        <v>3</v>
      </c>
      <c r="AI598" t="str">
        <f>LOOKUP(AH598,Lookup!M:M,Lookup!N:N)</f>
        <v>High</v>
      </c>
      <c r="AJ598">
        <v>80</v>
      </c>
      <c r="AK598">
        <v>0</v>
      </c>
      <c r="AL598" t="str">
        <f>_xlfn.XLOOKUP(AK598,Lookup!O:O,Lookup!P:P)</f>
        <v>None</v>
      </c>
      <c r="AM598">
        <v>7</v>
      </c>
      <c r="AN598" t="str" cm="1">
        <f t="array" ref="AN598">_xlfn.IFS(
AM598&lt;=5,"0-5",
AM598&lt;=10,"6-10",
AM598&lt;=20,"11-20",
TRUE,"20+")</f>
        <v>6-10</v>
      </c>
      <c r="AO598">
        <v>0</v>
      </c>
      <c r="AP598">
        <v>3</v>
      </c>
      <c r="AQ598" t="str">
        <f>_xlfn.XLOOKUP(AP598,Lookup!Q:Q,Lookup!R:R)</f>
        <v>Better</v>
      </c>
      <c r="AR598">
        <v>2</v>
      </c>
      <c r="AS598" t="str" cm="1">
        <f t="array" ref="AS598">_xlfn.IFS(
AR598 &lt;=1,"New Employee",
AR598 &lt;=3, "Early Career",
AR598 &lt;=7, "Experienced",
TRUE, "Veteran")</f>
        <v>Early Career</v>
      </c>
      <c r="AT598">
        <v>2</v>
      </c>
      <c r="AU598">
        <v>2</v>
      </c>
      <c r="AV598" t="str" cm="1">
        <f t="array" ref="AV598">_xlfn.IFS(
AU598=0,"Recently Promoted",
AU598&lt;=3, "Normal",
TRUE, "Long Time No Promotion")</f>
        <v>Normal</v>
      </c>
      <c r="AW598">
        <v>2</v>
      </c>
      <c r="AX598">
        <f>IF(COUNTIF(L598:$L$1471,L598)&gt;1,1,0)</f>
        <v>0</v>
      </c>
      <c r="BA598">
        <f t="shared" si="77"/>
        <v>0</v>
      </c>
      <c r="BC598">
        <f t="shared" si="78"/>
        <v>0</v>
      </c>
      <c r="BE598">
        <f t="shared" si="72"/>
        <v>0</v>
      </c>
      <c r="BG598">
        <f t="shared" si="73"/>
        <v>0</v>
      </c>
      <c r="BI598">
        <f t="shared" si="74"/>
        <v>0</v>
      </c>
      <c r="BR598" t="str" cm="1">
        <f t="array" ref="BR598">_xlfn.IFS(
A598&lt;=25,"18-25",
A598&lt;=35,"26-35",
A598&lt;=45,"36-45",
A598&lt;=59,"46-59",
TRUE,"60+")</f>
        <v>26-35</v>
      </c>
      <c r="BX598" t="b">
        <f t="shared" si="75"/>
        <v>1</v>
      </c>
      <c r="BY598" t="b">
        <f t="shared" si="76"/>
        <v>1</v>
      </c>
      <c r="BZ598" t="b">
        <f t="shared" si="79"/>
        <v>1</v>
      </c>
      <c r="CA598">
        <f>IF(tblemployee[[#This Row],[Attrition]]="Yes",1,0)</f>
        <v>0</v>
      </c>
      <c r="CB598">
        <f>IF(tblemployee[[#This Row],[OverTime]]="Yes",1,0)</f>
        <v>0</v>
      </c>
    </row>
    <row r="599" spans="1:80" hidden="1">
      <c r="A599">
        <v>42</v>
      </c>
      <c r="B599" t="s">
        <v>43</v>
      </c>
      <c r="C599" t="s">
        <v>36</v>
      </c>
      <c r="D599">
        <v>932</v>
      </c>
      <c r="E599" t="s">
        <v>45</v>
      </c>
      <c r="F599">
        <v>1</v>
      </c>
      <c r="G599" t="str" cm="1">
        <f t="array" ref="G599">_xlfn.IFS(
F599 &lt;= 10, "Near",
F599 &lt;= 20, "Far",
TRUE, "Very Far")</f>
        <v>Near</v>
      </c>
      <c r="H599">
        <v>2</v>
      </c>
      <c r="I599" t="str">
        <f>_xlfn.XLOOKUP(H599,Lookup!C:C,Lookup!D:D)</f>
        <v>College</v>
      </c>
      <c r="J599" t="s">
        <v>38</v>
      </c>
      <c r="K599">
        <v>1</v>
      </c>
      <c r="L599">
        <v>827</v>
      </c>
      <c r="M599">
        <v>4</v>
      </c>
      <c r="N599" t="str">
        <f>_xlfn.XLOOKUP(M599,Lookup!E:E,Lookup!F:F)</f>
        <v>Very High</v>
      </c>
      <c r="O599" t="s">
        <v>39</v>
      </c>
      <c r="P599">
        <v>43</v>
      </c>
      <c r="Q599">
        <v>2</v>
      </c>
      <c r="R599" t="str">
        <f>_xlfn.XLOOKUP(Q599,Lookup!G:G,Lookup!H:H)</f>
        <v>Medium</v>
      </c>
      <c r="S599">
        <v>2</v>
      </c>
      <c r="T599" s="7" t="str">
        <f>_xlfn.XLOOKUP(S599,Lookup!A:A,Lookup!B:B)</f>
        <v>Junior</v>
      </c>
      <c r="U599" t="s">
        <v>53</v>
      </c>
      <c r="V599">
        <v>4</v>
      </c>
      <c r="W599" t="str">
        <f>_xlfn.XLOOKUP(V599,Lookup!I:I,Lookup!J:J)</f>
        <v>Very High</v>
      </c>
      <c r="X599" t="s">
        <v>48</v>
      </c>
      <c r="Y599">
        <v>6062</v>
      </c>
      <c r="Z599" t="str" cm="1">
        <f t="array" ref="Z599">_xlfn.IFS(Y599&lt;3000,"Low",Y599&lt;7000,"Medium",TRUE,"High")</f>
        <v>Medium</v>
      </c>
      <c r="AA599">
        <v>4051</v>
      </c>
      <c r="AB599">
        <v>9</v>
      </c>
      <c r="AC599" t="s">
        <v>42</v>
      </c>
      <c r="AD599" t="s">
        <v>35</v>
      </c>
      <c r="AE599">
        <v>13</v>
      </c>
      <c r="AF599">
        <v>3</v>
      </c>
      <c r="AG599" t="str">
        <f>_xlfn.XLOOKUP(AF599,Lookup!K:K,Lookup!L:L)</f>
        <v>Meet Expect</v>
      </c>
      <c r="AH599">
        <v>4</v>
      </c>
      <c r="AI599" t="str">
        <f>LOOKUP(AH599,Lookup!M:M,Lookup!N:N)</f>
        <v>Very High</v>
      </c>
      <c r="AJ599">
        <v>80</v>
      </c>
      <c r="AK599">
        <v>1</v>
      </c>
      <c r="AL599" t="str">
        <f>_xlfn.XLOOKUP(AK599,Lookup!O:O,Lookup!P:P)</f>
        <v>Basic</v>
      </c>
      <c r="AM599">
        <v>8</v>
      </c>
      <c r="AN599" t="str" cm="1">
        <f t="array" ref="AN599">_xlfn.IFS(
AM599&lt;=5,"0-5",
AM599&lt;=10,"6-10",
AM599&lt;=20,"11-20",
TRUE,"20+")</f>
        <v>6-10</v>
      </c>
      <c r="AO599">
        <v>4</v>
      </c>
      <c r="AP599">
        <v>3</v>
      </c>
      <c r="AQ599" t="str">
        <f>_xlfn.XLOOKUP(AP599,Lookup!Q:Q,Lookup!R:R)</f>
        <v>Better</v>
      </c>
      <c r="AR599">
        <v>4</v>
      </c>
      <c r="AS599" t="str" cm="1">
        <f t="array" ref="AS599">_xlfn.IFS(
AR599 &lt;=1,"New Employee",
AR599 &lt;=3, "Early Career",
AR599 &lt;=7, "Experienced",
TRUE, "Veteran")</f>
        <v>Experienced</v>
      </c>
      <c r="AT599">
        <v>3</v>
      </c>
      <c r="AU599">
        <v>0</v>
      </c>
      <c r="AV599" t="str" cm="1">
        <f t="array" ref="AV599">_xlfn.IFS(
AU599=0,"Recently Promoted",
AU599&lt;=3, "Normal",
TRUE, "Long Time No Promotion")</f>
        <v>Recently Promoted</v>
      </c>
      <c r="AW599">
        <v>2</v>
      </c>
      <c r="AX599">
        <f>IF(COUNTIF(L599:$L$1471,L599)&gt;1,1,0)</f>
        <v>0</v>
      </c>
      <c r="BA599">
        <f t="shared" si="77"/>
        <v>0</v>
      </c>
      <c r="BC599">
        <f t="shared" si="78"/>
        <v>0</v>
      </c>
      <c r="BE599">
        <f t="shared" si="72"/>
        <v>0</v>
      </c>
      <c r="BG599">
        <f t="shared" si="73"/>
        <v>0</v>
      </c>
      <c r="BI599">
        <f t="shared" si="74"/>
        <v>0</v>
      </c>
      <c r="BR599" t="str" cm="1">
        <f t="array" ref="BR599">_xlfn.IFS(
A599&lt;=25,"18-25",
A599&lt;=35,"26-35",
A599&lt;=45,"36-45",
A599&lt;=59,"46-59",
TRUE,"60+")</f>
        <v>36-45</v>
      </c>
      <c r="BX599" t="b">
        <f t="shared" si="75"/>
        <v>1</v>
      </c>
      <c r="BY599" t="b">
        <f t="shared" si="76"/>
        <v>1</v>
      </c>
      <c r="BZ599" t="b">
        <f t="shared" si="79"/>
        <v>1</v>
      </c>
      <c r="CA599">
        <f>IF(tblemployee[[#This Row],[Attrition]]="Yes",1,0)</f>
        <v>0</v>
      </c>
      <c r="CB599">
        <f>IF(tblemployee[[#This Row],[OverTime]]="Yes",1,0)</f>
        <v>1</v>
      </c>
    </row>
    <row r="600" spans="1:80" hidden="1">
      <c r="A600">
        <v>28</v>
      </c>
      <c r="B600" t="s">
        <v>35</v>
      </c>
      <c r="C600" t="s">
        <v>36</v>
      </c>
      <c r="D600">
        <v>890</v>
      </c>
      <c r="E600" t="s">
        <v>45</v>
      </c>
      <c r="F600">
        <v>2</v>
      </c>
      <c r="G600" t="str" cm="1">
        <f t="array" ref="G600">_xlfn.IFS(
F600 &lt;= 10, "Near",
F600 &lt;= 20, "Far",
TRUE, "Very Far")</f>
        <v>Near</v>
      </c>
      <c r="H600">
        <v>4</v>
      </c>
      <c r="I600" t="str">
        <f>_xlfn.XLOOKUP(H600,Lookup!C:C,Lookup!D:D)</f>
        <v>Master</v>
      </c>
      <c r="J600" t="s">
        <v>51</v>
      </c>
      <c r="K600">
        <v>1</v>
      </c>
      <c r="L600">
        <v>828</v>
      </c>
      <c r="M600">
        <v>3</v>
      </c>
      <c r="N600" t="str">
        <f>_xlfn.XLOOKUP(M600,Lookup!E:E,Lookup!F:F)</f>
        <v>High</v>
      </c>
      <c r="O600" t="s">
        <v>46</v>
      </c>
      <c r="P600">
        <v>46</v>
      </c>
      <c r="Q600">
        <v>3</v>
      </c>
      <c r="R600" t="str">
        <f>_xlfn.XLOOKUP(Q600,Lookup!G:G,Lookup!H:H)</f>
        <v>High</v>
      </c>
      <c r="S600">
        <v>1</v>
      </c>
      <c r="T600" s="7" t="str">
        <f>_xlfn.XLOOKUP(S600,Lookup!A:A,Lookup!B:B)</f>
        <v>Entry Level</v>
      </c>
      <c r="U600" t="s">
        <v>47</v>
      </c>
      <c r="V600">
        <v>3</v>
      </c>
      <c r="W600" t="str">
        <f>_xlfn.XLOOKUP(V600,Lookup!I:I,Lookup!J:J)</f>
        <v>High</v>
      </c>
      <c r="X600" t="s">
        <v>41</v>
      </c>
      <c r="Y600">
        <v>4382</v>
      </c>
      <c r="Z600" t="str" cm="1">
        <f t="array" ref="Z600">_xlfn.IFS(Y600&lt;3000,"Low",Y600&lt;7000,"Medium",TRUE,"High")</f>
        <v>Medium</v>
      </c>
      <c r="AA600">
        <v>16374</v>
      </c>
      <c r="AB600">
        <v>6</v>
      </c>
      <c r="AC600" t="s">
        <v>42</v>
      </c>
      <c r="AD600" t="s">
        <v>43</v>
      </c>
      <c r="AE600">
        <v>17</v>
      </c>
      <c r="AF600">
        <v>3</v>
      </c>
      <c r="AG600" t="str">
        <f>_xlfn.XLOOKUP(AF600,Lookup!K:K,Lookup!L:L)</f>
        <v>Meet Expect</v>
      </c>
      <c r="AH600">
        <v>4</v>
      </c>
      <c r="AI600" t="str">
        <f>LOOKUP(AH600,Lookup!M:M,Lookup!N:N)</f>
        <v>Very High</v>
      </c>
      <c r="AJ600">
        <v>80</v>
      </c>
      <c r="AK600">
        <v>0</v>
      </c>
      <c r="AL600" t="str">
        <f>_xlfn.XLOOKUP(AK600,Lookup!O:O,Lookup!P:P)</f>
        <v>None</v>
      </c>
      <c r="AM600">
        <v>5</v>
      </c>
      <c r="AN600" t="str" cm="1">
        <f t="array" ref="AN600">_xlfn.IFS(
AM600&lt;=5,"0-5",
AM600&lt;=10,"6-10",
AM600&lt;=20,"11-20",
TRUE,"20+")</f>
        <v>0-5</v>
      </c>
      <c r="AO600">
        <v>3</v>
      </c>
      <c r="AP600">
        <v>2</v>
      </c>
      <c r="AQ600" t="str">
        <f>_xlfn.XLOOKUP(AP600,Lookup!Q:Q,Lookup!R:R)</f>
        <v>Good</v>
      </c>
      <c r="AR600">
        <v>2</v>
      </c>
      <c r="AS600" t="str" cm="1">
        <f t="array" ref="AS600">_xlfn.IFS(
AR600 &lt;=1,"New Employee",
AR600 &lt;=3, "Early Career",
AR600 &lt;=7, "Experienced",
TRUE, "Veteran")</f>
        <v>Early Career</v>
      </c>
      <c r="AT600">
        <v>2</v>
      </c>
      <c r="AU600">
        <v>2</v>
      </c>
      <c r="AV600" t="str" cm="1">
        <f t="array" ref="AV600">_xlfn.IFS(
AU600=0,"Recently Promoted",
AU600&lt;=3, "Normal",
TRUE, "Long Time No Promotion")</f>
        <v>Normal</v>
      </c>
      <c r="AW600">
        <v>1</v>
      </c>
      <c r="AX600">
        <f>IF(COUNTIF(L600:$L$1471,L600)&gt;1,1,0)</f>
        <v>0</v>
      </c>
      <c r="BA600">
        <f t="shared" si="77"/>
        <v>0</v>
      </c>
      <c r="BC600">
        <f t="shared" si="78"/>
        <v>0</v>
      </c>
      <c r="BE600">
        <f t="shared" si="72"/>
        <v>0</v>
      </c>
      <c r="BG600">
        <f t="shared" si="73"/>
        <v>0</v>
      </c>
      <c r="BI600">
        <f t="shared" si="74"/>
        <v>0</v>
      </c>
      <c r="BR600" t="str" cm="1">
        <f t="array" ref="BR600">_xlfn.IFS(
A600&lt;=25,"18-25",
A600&lt;=35,"26-35",
A600&lt;=45,"36-45",
A600&lt;=59,"46-59",
TRUE,"60+")</f>
        <v>26-35</v>
      </c>
      <c r="BX600" t="b">
        <f t="shared" si="75"/>
        <v>1</v>
      </c>
      <c r="BY600" t="b">
        <f t="shared" si="76"/>
        <v>1</v>
      </c>
      <c r="BZ600" t="b">
        <f t="shared" si="79"/>
        <v>1</v>
      </c>
      <c r="CA600">
        <f>IF(tblemployee[[#This Row],[Attrition]]="Yes",1,0)</f>
        <v>1</v>
      </c>
      <c r="CB600">
        <f>IF(tblemployee[[#This Row],[OverTime]]="Yes",1,0)</f>
        <v>0</v>
      </c>
    </row>
    <row r="601" spans="1:80">
      <c r="A601">
        <v>36</v>
      </c>
      <c r="B601" t="s">
        <v>43</v>
      </c>
      <c r="C601" t="s">
        <v>36</v>
      </c>
      <c r="D601">
        <v>1041</v>
      </c>
      <c r="E601" t="s">
        <v>61</v>
      </c>
      <c r="F601">
        <v>13</v>
      </c>
      <c r="G601" t="str" cm="1">
        <f t="array" ref="G601">_xlfn.IFS(
F601 &lt;= 10, "Near",
F601 &lt;= 20, "Far",
TRUE, "Very Far")</f>
        <v>Far</v>
      </c>
      <c r="H601">
        <v>3</v>
      </c>
      <c r="I601" t="str">
        <f>_xlfn.XLOOKUP(H601,Lookup!C:C,Lookup!D:D)</f>
        <v>Bachelor</v>
      </c>
      <c r="J601" t="s">
        <v>61</v>
      </c>
      <c r="K601">
        <v>1</v>
      </c>
      <c r="L601">
        <v>829</v>
      </c>
      <c r="M601">
        <v>3</v>
      </c>
      <c r="N601" t="str">
        <f>_xlfn.XLOOKUP(M601,Lookup!E:E,Lookup!F:F)</f>
        <v>High</v>
      </c>
      <c r="O601" t="s">
        <v>46</v>
      </c>
      <c r="P601">
        <v>36</v>
      </c>
      <c r="Q601">
        <v>3</v>
      </c>
      <c r="R601" t="str">
        <f>_xlfn.XLOOKUP(Q601,Lookup!G:G,Lookup!H:H)</f>
        <v>High</v>
      </c>
      <c r="S601">
        <v>1</v>
      </c>
      <c r="T601" s="7" t="str">
        <f>_xlfn.XLOOKUP(S601,Lookup!A:A,Lookup!B:B)</f>
        <v>Entry Level</v>
      </c>
      <c r="U601" t="s">
        <v>61</v>
      </c>
      <c r="V601">
        <v>2</v>
      </c>
      <c r="W601" t="str">
        <f>_xlfn.XLOOKUP(V601,Lookup!I:I,Lookup!J:J)</f>
        <v>Medium</v>
      </c>
      <c r="X601" t="s">
        <v>48</v>
      </c>
      <c r="Y601">
        <v>2143</v>
      </c>
      <c r="Z601" t="str" cm="1">
        <f t="array" ref="Z601">_xlfn.IFS(Y601&lt;3000,"Low",Y601&lt;7000,"Medium",TRUE,"High")</f>
        <v>Low</v>
      </c>
      <c r="AA601">
        <v>25527</v>
      </c>
      <c r="AB601">
        <v>4</v>
      </c>
      <c r="AC601" t="s">
        <v>42</v>
      </c>
      <c r="AD601" t="s">
        <v>43</v>
      </c>
      <c r="AE601">
        <v>13</v>
      </c>
      <c r="AF601">
        <v>3</v>
      </c>
      <c r="AG601" t="str">
        <f>_xlfn.XLOOKUP(AF601,Lookup!K:K,Lookup!L:L)</f>
        <v>Meet Expect</v>
      </c>
      <c r="AH601">
        <v>2</v>
      </c>
      <c r="AI601" t="str">
        <f>LOOKUP(AH601,Lookup!M:M,Lookup!N:N)</f>
        <v>Medium</v>
      </c>
      <c r="AJ601">
        <v>80</v>
      </c>
      <c r="AK601">
        <v>1</v>
      </c>
      <c r="AL601" t="str">
        <f>_xlfn.XLOOKUP(AK601,Lookup!O:O,Lookup!P:P)</f>
        <v>Basic</v>
      </c>
      <c r="AM601">
        <v>8</v>
      </c>
      <c r="AN601" t="str" cm="1">
        <f t="array" ref="AN601">_xlfn.IFS(
AM601&lt;=5,"0-5",
AM601&lt;=10,"6-10",
AM601&lt;=20,"11-20",
TRUE,"20+")</f>
        <v>6-10</v>
      </c>
      <c r="AO601">
        <v>2</v>
      </c>
      <c r="AP601">
        <v>3</v>
      </c>
      <c r="AQ601" t="str">
        <f>_xlfn.XLOOKUP(AP601,Lookup!Q:Q,Lookup!R:R)</f>
        <v>Better</v>
      </c>
      <c r="AR601">
        <v>5</v>
      </c>
      <c r="AS601" t="str" cm="1">
        <f t="array" ref="AS601">_xlfn.IFS(
AR601 &lt;=1,"New Employee",
AR601 &lt;=3, "Early Career",
AR601 &lt;=7, "Experienced",
TRUE, "Veteran")</f>
        <v>Experienced</v>
      </c>
      <c r="AT601">
        <v>2</v>
      </c>
      <c r="AU601">
        <v>0</v>
      </c>
      <c r="AV601" t="str" cm="1">
        <f t="array" ref="AV601">_xlfn.IFS(
AU601=0,"Recently Promoted",
AU601&lt;=3, "Normal",
TRUE, "Long Time No Promotion")</f>
        <v>Recently Promoted</v>
      </c>
      <c r="AW601">
        <v>4</v>
      </c>
      <c r="AX601">
        <f>IF(COUNTIF(L601:$L$1471,L601)&gt;1,1,0)</f>
        <v>0</v>
      </c>
      <c r="BA601">
        <f t="shared" si="77"/>
        <v>0</v>
      </c>
      <c r="BC601">
        <f t="shared" si="78"/>
        <v>0</v>
      </c>
      <c r="BE601">
        <f t="shared" si="72"/>
        <v>0</v>
      </c>
      <c r="BG601">
        <f t="shared" si="73"/>
        <v>0</v>
      </c>
      <c r="BI601">
        <f t="shared" si="74"/>
        <v>0</v>
      </c>
      <c r="BR601" t="str" cm="1">
        <f t="array" ref="BR601">_xlfn.IFS(
A601&lt;=25,"18-25",
A601&lt;=35,"26-35",
A601&lt;=45,"36-45",
A601&lt;=59,"46-59",
TRUE,"60+")</f>
        <v>36-45</v>
      </c>
      <c r="BX601" t="b">
        <f t="shared" si="75"/>
        <v>1</v>
      </c>
      <c r="BY601" t="b">
        <f t="shared" si="76"/>
        <v>1</v>
      </c>
      <c r="BZ601" t="b">
        <f t="shared" si="79"/>
        <v>1</v>
      </c>
      <c r="CA601">
        <f>IF(tblemployee[[#This Row],[Attrition]]="Yes",1,0)</f>
        <v>0</v>
      </c>
      <c r="CB601">
        <f>IF(tblemployee[[#This Row],[OverTime]]="Yes",1,0)</f>
        <v>0</v>
      </c>
    </row>
    <row r="602" spans="1:80" hidden="1">
      <c r="A602">
        <v>32</v>
      </c>
      <c r="B602" t="s">
        <v>43</v>
      </c>
      <c r="C602" t="s">
        <v>36</v>
      </c>
      <c r="D602">
        <v>859</v>
      </c>
      <c r="E602" t="s">
        <v>45</v>
      </c>
      <c r="F602">
        <v>4</v>
      </c>
      <c r="G602" t="str" cm="1">
        <f t="array" ref="G602">_xlfn.IFS(
F602 &lt;= 10, "Near",
F602 &lt;= 20, "Far",
TRUE, "Very Far")</f>
        <v>Near</v>
      </c>
      <c r="H602">
        <v>3</v>
      </c>
      <c r="I602" t="str">
        <f>_xlfn.XLOOKUP(H602,Lookup!C:C,Lookup!D:D)</f>
        <v>Bachelor</v>
      </c>
      <c r="J602" t="s">
        <v>38</v>
      </c>
      <c r="K602">
        <v>1</v>
      </c>
      <c r="L602">
        <v>830</v>
      </c>
      <c r="M602">
        <v>3</v>
      </c>
      <c r="N602" t="str">
        <f>_xlfn.XLOOKUP(M602,Lookup!E:E,Lookup!F:F)</f>
        <v>High</v>
      </c>
      <c r="O602" t="s">
        <v>39</v>
      </c>
      <c r="P602">
        <v>98</v>
      </c>
      <c r="Q602">
        <v>2</v>
      </c>
      <c r="R602" t="str">
        <f>_xlfn.XLOOKUP(Q602,Lookup!G:G,Lookup!H:H)</f>
        <v>Medium</v>
      </c>
      <c r="S602">
        <v>2</v>
      </c>
      <c r="T602" s="7" t="str">
        <f>_xlfn.XLOOKUP(S602,Lookup!A:A,Lookup!B:B)</f>
        <v>Junior</v>
      </c>
      <c r="U602" t="s">
        <v>53</v>
      </c>
      <c r="V602">
        <v>3</v>
      </c>
      <c r="W602" t="str">
        <f>_xlfn.XLOOKUP(V602,Lookup!I:I,Lookup!J:J)</f>
        <v>High</v>
      </c>
      <c r="X602" t="s">
        <v>48</v>
      </c>
      <c r="Y602">
        <v>6162</v>
      </c>
      <c r="Z602" t="str" cm="1">
        <f t="array" ref="Z602">_xlfn.IFS(Y602&lt;3000,"Low",Y602&lt;7000,"Medium",TRUE,"High")</f>
        <v>Medium</v>
      </c>
      <c r="AA602">
        <v>19124</v>
      </c>
      <c r="AB602">
        <v>1</v>
      </c>
      <c r="AC602" t="s">
        <v>42</v>
      </c>
      <c r="AD602" t="s">
        <v>43</v>
      </c>
      <c r="AE602">
        <v>12</v>
      </c>
      <c r="AF602">
        <v>3</v>
      </c>
      <c r="AG602" t="str">
        <f>_xlfn.XLOOKUP(AF602,Lookup!K:K,Lookup!L:L)</f>
        <v>Meet Expect</v>
      </c>
      <c r="AH602">
        <v>3</v>
      </c>
      <c r="AI602" t="str">
        <f>LOOKUP(AH602,Lookup!M:M,Lookup!N:N)</f>
        <v>High</v>
      </c>
      <c r="AJ602">
        <v>80</v>
      </c>
      <c r="AK602">
        <v>1</v>
      </c>
      <c r="AL602" t="str">
        <f>_xlfn.XLOOKUP(AK602,Lookup!O:O,Lookup!P:P)</f>
        <v>Basic</v>
      </c>
      <c r="AM602">
        <v>14</v>
      </c>
      <c r="AN602" t="str" cm="1">
        <f t="array" ref="AN602">_xlfn.IFS(
AM602&lt;=5,"0-5",
AM602&lt;=10,"6-10",
AM602&lt;=20,"11-20",
TRUE,"20+")</f>
        <v>11-20</v>
      </c>
      <c r="AO602">
        <v>3</v>
      </c>
      <c r="AP602">
        <v>3</v>
      </c>
      <c r="AQ602" t="str">
        <f>_xlfn.XLOOKUP(AP602,Lookup!Q:Q,Lookup!R:R)</f>
        <v>Better</v>
      </c>
      <c r="AR602">
        <v>14</v>
      </c>
      <c r="AS602" t="str" cm="1">
        <f t="array" ref="AS602">_xlfn.IFS(
AR602 &lt;=1,"New Employee",
AR602 &lt;=3, "Early Career",
AR602 &lt;=7, "Experienced",
TRUE, "Veteran")</f>
        <v>Veteran</v>
      </c>
      <c r="AT602">
        <v>13</v>
      </c>
      <c r="AU602">
        <v>6</v>
      </c>
      <c r="AV602" t="str" cm="1">
        <f t="array" ref="AV602">_xlfn.IFS(
AU602=0,"Recently Promoted",
AU602&lt;=3, "Normal",
TRUE, "Long Time No Promotion")</f>
        <v>Long Time No Promotion</v>
      </c>
      <c r="AW602">
        <v>8</v>
      </c>
      <c r="AX602">
        <f>IF(COUNTIF(L602:$L$1471,L602)&gt;1,1,0)</f>
        <v>0</v>
      </c>
      <c r="BA602">
        <f t="shared" si="77"/>
        <v>0</v>
      </c>
      <c r="BC602">
        <f t="shared" si="78"/>
        <v>0</v>
      </c>
      <c r="BE602">
        <f t="shared" si="72"/>
        <v>0</v>
      </c>
      <c r="BG602">
        <f t="shared" si="73"/>
        <v>0</v>
      </c>
      <c r="BI602">
        <f t="shared" si="74"/>
        <v>0</v>
      </c>
      <c r="BR602" t="str" cm="1">
        <f t="array" ref="BR602">_xlfn.IFS(
A602&lt;=25,"18-25",
A602&lt;=35,"26-35",
A602&lt;=45,"36-45",
A602&lt;=59,"46-59",
TRUE,"60+")</f>
        <v>26-35</v>
      </c>
      <c r="BX602" t="b">
        <f t="shared" si="75"/>
        <v>1</v>
      </c>
      <c r="BY602" t="b">
        <f t="shared" si="76"/>
        <v>1</v>
      </c>
      <c r="BZ602" t="b">
        <f t="shared" si="79"/>
        <v>1</v>
      </c>
      <c r="CA602">
        <f>IF(tblemployee[[#This Row],[Attrition]]="Yes",1,0)</f>
        <v>0</v>
      </c>
      <c r="CB602">
        <f>IF(tblemployee[[#This Row],[OverTime]]="Yes",1,0)</f>
        <v>0</v>
      </c>
    </row>
    <row r="603" spans="1:80" hidden="1">
      <c r="A603">
        <v>40</v>
      </c>
      <c r="B603" t="s">
        <v>43</v>
      </c>
      <c r="C603" t="s">
        <v>44</v>
      </c>
      <c r="D603">
        <v>720</v>
      </c>
      <c r="E603" t="s">
        <v>45</v>
      </c>
      <c r="F603">
        <v>16</v>
      </c>
      <c r="G603" t="str" cm="1">
        <f t="array" ref="G603">_xlfn.IFS(
F603 &lt;= 10, "Near",
F603 &lt;= 20, "Far",
TRUE, "Very Far")</f>
        <v>Far</v>
      </c>
      <c r="H603">
        <v>4</v>
      </c>
      <c r="I603" t="str">
        <f>_xlfn.XLOOKUP(H603,Lookup!C:C,Lookup!D:D)</f>
        <v>Master</v>
      </c>
      <c r="J603" t="s">
        <v>51</v>
      </c>
      <c r="K603">
        <v>1</v>
      </c>
      <c r="L603">
        <v>832</v>
      </c>
      <c r="M603">
        <v>1</v>
      </c>
      <c r="N603" t="str">
        <f>_xlfn.XLOOKUP(M603,Lookup!E:E,Lookup!F:F)</f>
        <v>Low</v>
      </c>
      <c r="O603" t="s">
        <v>46</v>
      </c>
      <c r="P603">
        <v>51</v>
      </c>
      <c r="Q603">
        <v>2</v>
      </c>
      <c r="R603" t="str">
        <f>_xlfn.XLOOKUP(Q603,Lookup!G:G,Lookup!H:H)</f>
        <v>Medium</v>
      </c>
      <c r="S603">
        <v>2</v>
      </c>
      <c r="T603" s="7" t="str">
        <f>_xlfn.XLOOKUP(S603,Lookup!A:A,Lookup!B:B)</f>
        <v>Junior</v>
      </c>
      <c r="U603" t="s">
        <v>50</v>
      </c>
      <c r="V603">
        <v>3</v>
      </c>
      <c r="W603" t="str">
        <f>_xlfn.XLOOKUP(V603,Lookup!I:I,Lookup!J:J)</f>
        <v>High</v>
      </c>
      <c r="X603" t="s">
        <v>41</v>
      </c>
      <c r="Y603">
        <v>5094</v>
      </c>
      <c r="Z603" t="str" cm="1">
        <f t="array" ref="Z603">_xlfn.IFS(Y603&lt;3000,"Low",Y603&lt;7000,"Medium",TRUE,"High")</f>
        <v>Medium</v>
      </c>
      <c r="AA603">
        <v>11983</v>
      </c>
      <c r="AB603">
        <v>6</v>
      </c>
      <c r="AC603" t="s">
        <v>42</v>
      </c>
      <c r="AD603" t="s">
        <v>43</v>
      </c>
      <c r="AE603">
        <v>14</v>
      </c>
      <c r="AF603">
        <v>3</v>
      </c>
      <c r="AG603" t="str">
        <f>_xlfn.XLOOKUP(AF603,Lookup!K:K,Lookup!L:L)</f>
        <v>Meet Expect</v>
      </c>
      <c r="AH603">
        <v>4</v>
      </c>
      <c r="AI603" t="str">
        <f>LOOKUP(AH603,Lookup!M:M,Lookup!N:N)</f>
        <v>Very High</v>
      </c>
      <c r="AJ603">
        <v>80</v>
      </c>
      <c r="AK603">
        <v>0</v>
      </c>
      <c r="AL603" t="str">
        <f>_xlfn.XLOOKUP(AK603,Lookup!O:O,Lookup!P:P)</f>
        <v>None</v>
      </c>
      <c r="AM603">
        <v>10</v>
      </c>
      <c r="AN603" t="str" cm="1">
        <f t="array" ref="AN603">_xlfn.IFS(
AM603&lt;=5,"0-5",
AM603&lt;=10,"6-10",
AM603&lt;=20,"11-20",
TRUE,"20+")</f>
        <v>6-10</v>
      </c>
      <c r="AO603">
        <v>6</v>
      </c>
      <c r="AP603">
        <v>3</v>
      </c>
      <c r="AQ603" t="str">
        <f>_xlfn.XLOOKUP(AP603,Lookup!Q:Q,Lookup!R:R)</f>
        <v>Better</v>
      </c>
      <c r="AR603">
        <v>1</v>
      </c>
      <c r="AS603" t="str" cm="1">
        <f t="array" ref="AS603">_xlfn.IFS(
AR603 &lt;=1,"New Employee",
AR603 &lt;=3, "Early Career",
AR603 &lt;=7, "Experienced",
TRUE, "Veteran")</f>
        <v>New Employee</v>
      </c>
      <c r="AT603">
        <v>0</v>
      </c>
      <c r="AU603">
        <v>0</v>
      </c>
      <c r="AV603" t="str" cm="1">
        <f t="array" ref="AV603">_xlfn.IFS(
AU603=0,"Recently Promoted",
AU603&lt;=3, "Normal",
TRUE, "Long Time No Promotion")</f>
        <v>Recently Promoted</v>
      </c>
      <c r="AW603">
        <v>0</v>
      </c>
      <c r="AX603">
        <f>IF(COUNTIF(L603:$L$1471,L603)&gt;1,1,0)</f>
        <v>0</v>
      </c>
      <c r="BA603">
        <f t="shared" si="77"/>
        <v>0</v>
      </c>
      <c r="BC603">
        <f t="shared" si="78"/>
        <v>0</v>
      </c>
      <c r="BE603">
        <f t="shared" si="72"/>
        <v>0</v>
      </c>
      <c r="BG603">
        <f t="shared" si="73"/>
        <v>0</v>
      </c>
      <c r="BI603">
        <f t="shared" si="74"/>
        <v>0</v>
      </c>
      <c r="BR603" t="str" cm="1">
        <f t="array" ref="BR603">_xlfn.IFS(
A603&lt;=25,"18-25",
A603&lt;=35,"26-35",
A603&lt;=45,"36-45",
A603&lt;=59,"46-59",
TRUE,"60+")</f>
        <v>36-45</v>
      </c>
      <c r="BX603" t="b">
        <f t="shared" si="75"/>
        <v>1</v>
      </c>
      <c r="BY603" t="b">
        <f t="shared" si="76"/>
        <v>1</v>
      </c>
      <c r="BZ603" t="b">
        <f t="shared" si="79"/>
        <v>1</v>
      </c>
      <c r="CA603">
        <f>IF(tblemployee[[#This Row],[Attrition]]="Yes",1,0)</f>
        <v>0</v>
      </c>
      <c r="CB603">
        <f>IF(tblemployee[[#This Row],[OverTime]]="Yes",1,0)</f>
        <v>0</v>
      </c>
    </row>
    <row r="604" spans="1:80" hidden="1">
      <c r="A604">
        <v>30</v>
      </c>
      <c r="B604" t="s">
        <v>43</v>
      </c>
      <c r="C604" t="s">
        <v>36</v>
      </c>
      <c r="D604">
        <v>946</v>
      </c>
      <c r="E604" t="s">
        <v>45</v>
      </c>
      <c r="F604">
        <v>2</v>
      </c>
      <c r="G604" t="str" cm="1">
        <f t="array" ref="G604">_xlfn.IFS(
F604 &lt;= 10, "Near",
F604 &lt;= 20, "Far",
TRUE, "Very Far")</f>
        <v>Near</v>
      </c>
      <c r="H604">
        <v>3</v>
      </c>
      <c r="I604" t="str">
        <f>_xlfn.XLOOKUP(H604,Lookup!C:C,Lookup!D:D)</f>
        <v>Bachelor</v>
      </c>
      <c r="J604" t="s">
        <v>51</v>
      </c>
      <c r="K604">
        <v>1</v>
      </c>
      <c r="L604">
        <v>833</v>
      </c>
      <c r="M604">
        <v>3</v>
      </c>
      <c r="N604" t="str">
        <f>_xlfn.XLOOKUP(M604,Lookup!E:E,Lookup!F:F)</f>
        <v>High</v>
      </c>
      <c r="O604" t="s">
        <v>39</v>
      </c>
      <c r="P604">
        <v>52</v>
      </c>
      <c r="Q604">
        <v>2</v>
      </c>
      <c r="R604" t="str">
        <f>_xlfn.XLOOKUP(Q604,Lookup!G:G,Lookup!H:H)</f>
        <v>Medium</v>
      </c>
      <c r="S604">
        <v>2</v>
      </c>
      <c r="T604" s="7" t="str">
        <f>_xlfn.XLOOKUP(S604,Lookup!A:A,Lookup!B:B)</f>
        <v>Junior</v>
      </c>
      <c r="U604" t="s">
        <v>53</v>
      </c>
      <c r="V604">
        <v>4</v>
      </c>
      <c r="W604" t="str">
        <f>_xlfn.XLOOKUP(V604,Lookup!I:I,Lookup!J:J)</f>
        <v>Very High</v>
      </c>
      <c r="X604" t="s">
        <v>41</v>
      </c>
      <c r="Y604">
        <v>6877</v>
      </c>
      <c r="Z604" t="str" cm="1">
        <f t="array" ref="Z604">_xlfn.IFS(Y604&lt;3000,"Low",Y604&lt;7000,"Medium",TRUE,"High")</f>
        <v>Medium</v>
      </c>
      <c r="AA604">
        <v>20234</v>
      </c>
      <c r="AB604">
        <v>5</v>
      </c>
      <c r="AC604" t="s">
        <v>42</v>
      </c>
      <c r="AD604" t="s">
        <v>35</v>
      </c>
      <c r="AE604">
        <v>24</v>
      </c>
      <c r="AF604">
        <v>4</v>
      </c>
      <c r="AG604" t="str">
        <f>_xlfn.XLOOKUP(AF604,Lookup!K:K,Lookup!L:L)</f>
        <v>Exceed Expect</v>
      </c>
      <c r="AH604">
        <v>2</v>
      </c>
      <c r="AI604" t="str">
        <f>LOOKUP(AH604,Lookup!M:M,Lookup!N:N)</f>
        <v>Medium</v>
      </c>
      <c r="AJ604">
        <v>80</v>
      </c>
      <c r="AK604">
        <v>0</v>
      </c>
      <c r="AL604" t="str">
        <f>_xlfn.XLOOKUP(AK604,Lookup!O:O,Lookup!P:P)</f>
        <v>None</v>
      </c>
      <c r="AM604">
        <v>12</v>
      </c>
      <c r="AN604" t="str" cm="1">
        <f t="array" ref="AN604">_xlfn.IFS(
AM604&lt;=5,"0-5",
AM604&lt;=10,"6-10",
AM604&lt;=20,"11-20",
TRUE,"20+")</f>
        <v>11-20</v>
      </c>
      <c r="AO604">
        <v>4</v>
      </c>
      <c r="AP604">
        <v>2</v>
      </c>
      <c r="AQ604" t="str">
        <f>_xlfn.XLOOKUP(AP604,Lookup!Q:Q,Lookup!R:R)</f>
        <v>Good</v>
      </c>
      <c r="AR604">
        <v>0</v>
      </c>
      <c r="AS604" t="str" cm="1">
        <f t="array" ref="AS604">_xlfn.IFS(
AR604 &lt;=1,"New Employee",
AR604 &lt;=3, "Early Career",
AR604 &lt;=7, "Experienced",
TRUE, "Veteran")</f>
        <v>New Employee</v>
      </c>
      <c r="AT604">
        <v>0</v>
      </c>
      <c r="AU604">
        <v>0</v>
      </c>
      <c r="AV604" t="str" cm="1">
        <f t="array" ref="AV604">_xlfn.IFS(
AU604=0,"Recently Promoted",
AU604&lt;=3, "Normal",
TRUE, "Long Time No Promotion")</f>
        <v>Recently Promoted</v>
      </c>
      <c r="AW604">
        <v>0</v>
      </c>
      <c r="AX604">
        <f>IF(COUNTIF(L604:$L$1471,L604)&gt;1,1,0)</f>
        <v>0</v>
      </c>
      <c r="BA604">
        <f t="shared" si="77"/>
        <v>0</v>
      </c>
      <c r="BC604">
        <f t="shared" si="78"/>
        <v>0</v>
      </c>
      <c r="BE604">
        <f t="shared" si="72"/>
        <v>0</v>
      </c>
      <c r="BG604">
        <f t="shared" si="73"/>
        <v>0</v>
      </c>
      <c r="BI604">
        <f t="shared" si="74"/>
        <v>0</v>
      </c>
      <c r="BR604" t="str" cm="1">
        <f t="array" ref="BR604">_xlfn.IFS(
A604&lt;=25,"18-25",
A604&lt;=35,"26-35",
A604&lt;=45,"36-45",
A604&lt;=59,"46-59",
TRUE,"60+")</f>
        <v>26-35</v>
      </c>
      <c r="BX604" t="b">
        <f t="shared" si="75"/>
        <v>1</v>
      </c>
      <c r="BY604" t="b">
        <f t="shared" si="76"/>
        <v>1</v>
      </c>
      <c r="BZ604" t="b">
        <f t="shared" si="79"/>
        <v>1</v>
      </c>
      <c r="CA604">
        <f>IF(tblemployee[[#This Row],[Attrition]]="Yes",1,0)</f>
        <v>0</v>
      </c>
      <c r="CB604">
        <f>IF(tblemployee[[#This Row],[OverTime]]="Yes",1,0)</f>
        <v>1</v>
      </c>
    </row>
    <row r="605" spans="1:80" hidden="1">
      <c r="A605">
        <v>45</v>
      </c>
      <c r="B605" t="s">
        <v>43</v>
      </c>
      <c r="C605" t="s">
        <v>36</v>
      </c>
      <c r="D605">
        <v>252</v>
      </c>
      <c r="E605" t="s">
        <v>45</v>
      </c>
      <c r="F605">
        <v>2</v>
      </c>
      <c r="G605" t="str" cm="1">
        <f t="array" ref="G605">_xlfn.IFS(
F605 &lt;= 10, "Near",
F605 &lt;= 20, "Far",
TRUE, "Very Far")</f>
        <v>Near</v>
      </c>
      <c r="H605">
        <v>3</v>
      </c>
      <c r="I605" t="str">
        <f>_xlfn.XLOOKUP(H605,Lookup!C:C,Lookup!D:D)</f>
        <v>Bachelor</v>
      </c>
      <c r="J605" t="s">
        <v>38</v>
      </c>
      <c r="K605">
        <v>1</v>
      </c>
      <c r="L605">
        <v>834</v>
      </c>
      <c r="M605">
        <v>2</v>
      </c>
      <c r="N605" t="str">
        <f>_xlfn.XLOOKUP(M605,Lookup!E:E,Lookup!F:F)</f>
        <v>Medium</v>
      </c>
      <c r="O605" t="s">
        <v>39</v>
      </c>
      <c r="P605">
        <v>95</v>
      </c>
      <c r="Q605">
        <v>2</v>
      </c>
      <c r="R605" t="str">
        <f>_xlfn.XLOOKUP(Q605,Lookup!G:G,Lookup!H:H)</f>
        <v>Medium</v>
      </c>
      <c r="S605">
        <v>1</v>
      </c>
      <c r="T605" s="7" t="str">
        <f>_xlfn.XLOOKUP(S605,Lookup!A:A,Lookup!B:B)</f>
        <v>Entry Level</v>
      </c>
      <c r="U605" t="s">
        <v>47</v>
      </c>
      <c r="V605">
        <v>3</v>
      </c>
      <c r="W605" t="str">
        <f>_xlfn.XLOOKUP(V605,Lookup!I:I,Lookup!J:J)</f>
        <v>High</v>
      </c>
      <c r="X605" t="s">
        <v>41</v>
      </c>
      <c r="Y605">
        <v>2274</v>
      </c>
      <c r="Z605" t="str" cm="1">
        <f t="array" ref="Z605">_xlfn.IFS(Y605&lt;3000,"Low",Y605&lt;7000,"Medium",TRUE,"High")</f>
        <v>Low</v>
      </c>
      <c r="AA605">
        <v>6153</v>
      </c>
      <c r="AB605">
        <v>1</v>
      </c>
      <c r="AC605" t="s">
        <v>42</v>
      </c>
      <c r="AD605" t="s">
        <v>43</v>
      </c>
      <c r="AE605">
        <v>14</v>
      </c>
      <c r="AF605">
        <v>3</v>
      </c>
      <c r="AG605" t="str">
        <f>_xlfn.XLOOKUP(AF605,Lookup!K:K,Lookup!L:L)</f>
        <v>Meet Expect</v>
      </c>
      <c r="AH605">
        <v>4</v>
      </c>
      <c r="AI605" t="str">
        <f>LOOKUP(AH605,Lookup!M:M,Lookup!N:N)</f>
        <v>Very High</v>
      </c>
      <c r="AJ605">
        <v>80</v>
      </c>
      <c r="AK605">
        <v>0</v>
      </c>
      <c r="AL605" t="str">
        <f>_xlfn.XLOOKUP(AK605,Lookup!O:O,Lookup!P:P)</f>
        <v>None</v>
      </c>
      <c r="AM605">
        <v>1</v>
      </c>
      <c r="AN605" t="str" cm="1">
        <f t="array" ref="AN605">_xlfn.IFS(
AM605&lt;=5,"0-5",
AM605&lt;=10,"6-10",
AM605&lt;=20,"11-20",
TRUE,"20+")</f>
        <v>0-5</v>
      </c>
      <c r="AO605">
        <v>3</v>
      </c>
      <c r="AP605">
        <v>3</v>
      </c>
      <c r="AQ605" t="str">
        <f>_xlfn.XLOOKUP(AP605,Lookup!Q:Q,Lookup!R:R)</f>
        <v>Better</v>
      </c>
      <c r="AR605">
        <v>1</v>
      </c>
      <c r="AS605" t="str" cm="1">
        <f t="array" ref="AS605">_xlfn.IFS(
AR605 &lt;=1,"New Employee",
AR605 &lt;=3, "Early Career",
AR605 &lt;=7, "Experienced",
TRUE, "Veteran")</f>
        <v>New Employee</v>
      </c>
      <c r="AT605">
        <v>0</v>
      </c>
      <c r="AU605">
        <v>0</v>
      </c>
      <c r="AV605" t="str" cm="1">
        <f t="array" ref="AV605">_xlfn.IFS(
AU605=0,"Recently Promoted",
AU605&lt;=3, "Normal",
TRUE, "Long Time No Promotion")</f>
        <v>Recently Promoted</v>
      </c>
      <c r="AW605">
        <v>0</v>
      </c>
      <c r="AX605">
        <f>IF(COUNTIF(L605:$L$1471,L605)&gt;1,1,0)</f>
        <v>0</v>
      </c>
      <c r="BA605">
        <f t="shared" si="77"/>
        <v>0</v>
      </c>
      <c r="BC605">
        <f t="shared" si="78"/>
        <v>0</v>
      </c>
      <c r="BE605">
        <f t="shared" si="72"/>
        <v>0</v>
      </c>
      <c r="BG605">
        <f t="shared" si="73"/>
        <v>0</v>
      </c>
      <c r="BI605">
        <f t="shared" si="74"/>
        <v>0</v>
      </c>
      <c r="BR605" t="str" cm="1">
        <f t="array" ref="BR605">_xlfn.IFS(
A605&lt;=25,"18-25",
A605&lt;=35,"26-35",
A605&lt;=45,"36-45",
A605&lt;=59,"46-59",
TRUE,"60+")</f>
        <v>36-45</v>
      </c>
      <c r="BX605" t="b">
        <f t="shared" si="75"/>
        <v>1</v>
      </c>
      <c r="BY605" t="b">
        <f t="shared" si="76"/>
        <v>1</v>
      </c>
      <c r="BZ605" t="b">
        <f t="shared" si="79"/>
        <v>1</v>
      </c>
      <c r="CA605">
        <f>IF(tblemployee[[#This Row],[Attrition]]="Yes",1,0)</f>
        <v>0</v>
      </c>
      <c r="CB605">
        <f>IF(tblemployee[[#This Row],[OverTime]]="Yes",1,0)</f>
        <v>0</v>
      </c>
    </row>
    <row r="606" spans="1:80" hidden="1">
      <c r="A606">
        <v>42</v>
      </c>
      <c r="B606" t="s">
        <v>43</v>
      </c>
      <c r="C606" t="s">
        <v>36</v>
      </c>
      <c r="D606">
        <v>933</v>
      </c>
      <c r="E606" t="s">
        <v>45</v>
      </c>
      <c r="F606">
        <v>29</v>
      </c>
      <c r="G606" t="str" cm="1">
        <f t="array" ref="G606">_xlfn.IFS(
F606 &lt;= 10, "Near",
F606 &lt;= 20, "Far",
TRUE, "Very Far")</f>
        <v>Very Far</v>
      </c>
      <c r="H606">
        <v>3</v>
      </c>
      <c r="I606" t="str">
        <f>_xlfn.XLOOKUP(H606,Lookup!C:C,Lookup!D:D)</f>
        <v>Bachelor</v>
      </c>
      <c r="J606" t="s">
        <v>38</v>
      </c>
      <c r="K606">
        <v>1</v>
      </c>
      <c r="L606">
        <v>836</v>
      </c>
      <c r="M606">
        <v>2</v>
      </c>
      <c r="N606" t="str">
        <f>_xlfn.XLOOKUP(M606,Lookup!E:E,Lookup!F:F)</f>
        <v>Medium</v>
      </c>
      <c r="O606" t="s">
        <v>46</v>
      </c>
      <c r="P606">
        <v>98</v>
      </c>
      <c r="Q606">
        <v>3</v>
      </c>
      <c r="R606" t="str">
        <f>_xlfn.XLOOKUP(Q606,Lookup!G:G,Lookup!H:H)</f>
        <v>High</v>
      </c>
      <c r="S606">
        <v>2</v>
      </c>
      <c r="T606" s="7" t="str">
        <f>_xlfn.XLOOKUP(S606,Lookup!A:A,Lookup!B:B)</f>
        <v>Junior</v>
      </c>
      <c r="U606" t="s">
        <v>53</v>
      </c>
      <c r="V606">
        <v>2</v>
      </c>
      <c r="W606" t="str">
        <f>_xlfn.XLOOKUP(V606,Lookup!I:I,Lookup!J:J)</f>
        <v>Medium</v>
      </c>
      <c r="X606" t="s">
        <v>48</v>
      </c>
      <c r="Y606">
        <v>4434</v>
      </c>
      <c r="Z606" t="str" cm="1">
        <f t="array" ref="Z606">_xlfn.IFS(Y606&lt;3000,"Low",Y606&lt;7000,"Medium",TRUE,"High")</f>
        <v>Medium</v>
      </c>
      <c r="AA606">
        <v>11806</v>
      </c>
      <c r="AB606">
        <v>1</v>
      </c>
      <c r="AC606" t="s">
        <v>42</v>
      </c>
      <c r="AD606" t="s">
        <v>43</v>
      </c>
      <c r="AE606">
        <v>13</v>
      </c>
      <c r="AF606">
        <v>3</v>
      </c>
      <c r="AG606" t="str">
        <f>_xlfn.XLOOKUP(AF606,Lookup!K:K,Lookup!L:L)</f>
        <v>Meet Expect</v>
      </c>
      <c r="AH606">
        <v>4</v>
      </c>
      <c r="AI606" t="str">
        <f>LOOKUP(AH606,Lookup!M:M,Lookup!N:N)</f>
        <v>Very High</v>
      </c>
      <c r="AJ606">
        <v>80</v>
      </c>
      <c r="AK606">
        <v>1</v>
      </c>
      <c r="AL606" t="str">
        <f>_xlfn.XLOOKUP(AK606,Lookup!O:O,Lookup!P:P)</f>
        <v>Basic</v>
      </c>
      <c r="AM606">
        <v>10</v>
      </c>
      <c r="AN606" t="str" cm="1">
        <f t="array" ref="AN606">_xlfn.IFS(
AM606&lt;=5,"0-5",
AM606&lt;=10,"6-10",
AM606&lt;=20,"11-20",
TRUE,"20+")</f>
        <v>6-10</v>
      </c>
      <c r="AO606">
        <v>3</v>
      </c>
      <c r="AP606">
        <v>2</v>
      </c>
      <c r="AQ606" t="str">
        <f>_xlfn.XLOOKUP(AP606,Lookup!Q:Q,Lookup!R:R)</f>
        <v>Good</v>
      </c>
      <c r="AR606">
        <v>9</v>
      </c>
      <c r="AS606" t="str" cm="1">
        <f t="array" ref="AS606">_xlfn.IFS(
AR606 &lt;=1,"New Employee",
AR606 &lt;=3, "Early Career",
AR606 &lt;=7, "Experienced",
TRUE, "Veteran")</f>
        <v>Veteran</v>
      </c>
      <c r="AT606">
        <v>8</v>
      </c>
      <c r="AU606">
        <v>7</v>
      </c>
      <c r="AV606" t="str" cm="1">
        <f t="array" ref="AV606">_xlfn.IFS(
AU606=0,"Recently Promoted",
AU606&lt;=3, "Normal",
TRUE, "Long Time No Promotion")</f>
        <v>Long Time No Promotion</v>
      </c>
      <c r="AW606">
        <v>8</v>
      </c>
      <c r="AX606">
        <f>IF(COUNTIF(L606:$L$1471,L606)&gt;1,1,0)</f>
        <v>0</v>
      </c>
      <c r="BA606">
        <f t="shared" si="77"/>
        <v>0</v>
      </c>
      <c r="BC606">
        <f t="shared" si="78"/>
        <v>0</v>
      </c>
      <c r="BE606">
        <f t="shared" si="72"/>
        <v>0</v>
      </c>
      <c r="BG606">
        <f t="shared" si="73"/>
        <v>0</v>
      </c>
      <c r="BI606">
        <f t="shared" si="74"/>
        <v>0</v>
      </c>
      <c r="BR606" t="str" cm="1">
        <f t="array" ref="BR606">_xlfn.IFS(
A606&lt;=25,"18-25",
A606&lt;=35,"26-35",
A606&lt;=45,"36-45",
A606&lt;=59,"46-59",
TRUE,"60+")</f>
        <v>36-45</v>
      </c>
      <c r="BX606" t="b">
        <f t="shared" si="75"/>
        <v>1</v>
      </c>
      <c r="BY606" t="b">
        <f t="shared" si="76"/>
        <v>1</v>
      </c>
      <c r="BZ606" t="b">
        <f t="shared" si="79"/>
        <v>1</v>
      </c>
      <c r="CA606">
        <f>IF(tblemployee[[#This Row],[Attrition]]="Yes",1,0)</f>
        <v>0</v>
      </c>
      <c r="CB606">
        <f>IF(tblemployee[[#This Row],[OverTime]]="Yes",1,0)</f>
        <v>0</v>
      </c>
    </row>
    <row r="607" spans="1:80" hidden="1">
      <c r="A607">
        <v>38</v>
      </c>
      <c r="B607" t="s">
        <v>43</v>
      </c>
      <c r="C607" t="s">
        <v>44</v>
      </c>
      <c r="D607">
        <v>471</v>
      </c>
      <c r="E607" t="s">
        <v>45</v>
      </c>
      <c r="F607">
        <v>12</v>
      </c>
      <c r="G607" t="str" cm="1">
        <f t="array" ref="G607">_xlfn.IFS(
F607 &lt;= 10, "Near",
F607 &lt;= 20, "Far",
TRUE, "Very Far")</f>
        <v>Far</v>
      </c>
      <c r="H607">
        <v>3</v>
      </c>
      <c r="I607" t="str">
        <f>_xlfn.XLOOKUP(H607,Lookup!C:C,Lookup!D:D)</f>
        <v>Bachelor</v>
      </c>
      <c r="J607" t="s">
        <v>38</v>
      </c>
      <c r="K607">
        <v>1</v>
      </c>
      <c r="L607">
        <v>837</v>
      </c>
      <c r="M607">
        <v>1</v>
      </c>
      <c r="N607" t="str">
        <f>_xlfn.XLOOKUP(M607,Lookup!E:E,Lookup!F:F)</f>
        <v>Low</v>
      </c>
      <c r="O607" t="s">
        <v>46</v>
      </c>
      <c r="P607">
        <v>45</v>
      </c>
      <c r="Q607">
        <v>2</v>
      </c>
      <c r="R607" t="str">
        <f>_xlfn.XLOOKUP(Q607,Lookup!G:G,Lookup!H:H)</f>
        <v>Medium</v>
      </c>
      <c r="S607">
        <v>2</v>
      </c>
      <c r="T607" s="7" t="str">
        <f>_xlfn.XLOOKUP(S607,Lookup!A:A,Lookup!B:B)</f>
        <v>Junior</v>
      </c>
      <c r="U607" t="s">
        <v>54</v>
      </c>
      <c r="V607">
        <v>1</v>
      </c>
      <c r="W607" t="str">
        <f>_xlfn.XLOOKUP(V607,Lookup!I:I,Lookup!J:J)</f>
        <v>Low</v>
      </c>
      <c r="X607" t="s">
        <v>52</v>
      </c>
      <c r="Y607">
        <v>6288</v>
      </c>
      <c r="Z607" t="str" cm="1">
        <f t="array" ref="Z607">_xlfn.IFS(Y607&lt;3000,"Low",Y607&lt;7000,"Medium",TRUE,"High")</f>
        <v>Medium</v>
      </c>
      <c r="AA607">
        <v>4284</v>
      </c>
      <c r="AB607">
        <v>2</v>
      </c>
      <c r="AC607" t="s">
        <v>42</v>
      </c>
      <c r="AD607" t="s">
        <v>43</v>
      </c>
      <c r="AE607">
        <v>15</v>
      </c>
      <c r="AF607">
        <v>3</v>
      </c>
      <c r="AG607" t="str">
        <f>_xlfn.XLOOKUP(AF607,Lookup!K:K,Lookup!L:L)</f>
        <v>Meet Expect</v>
      </c>
      <c r="AH607">
        <v>3</v>
      </c>
      <c r="AI607" t="str">
        <f>LOOKUP(AH607,Lookup!M:M,Lookup!N:N)</f>
        <v>High</v>
      </c>
      <c r="AJ607">
        <v>80</v>
      </c>
      <c r="AK607">
        <v>1</v>
      </c>
      <c r="AL607" t="str">
        <f>_xlfn.XLOOKUP(AK607,Lookup!O:O,Lookup!P:P)</f>
        <v>Basic</v>
      </c>
      <c r="AM607">
        <v>13</v>
      </c>
      <c r="AN607" t="str" cm="1">
        <f t="array" ref="AN607">_xlfn.IFS(
AM607&lt;=5,"0-5",
AM607&lt;=10,"6-10",
AM607&lt;=20,"11-20",
TRUE,"20+")</f>
        <v>11-20</v>
      </c>
      <c r="AO607">
        <v>3</v>
      </c>
      <c r="AP607">
        <v>2</v>
      </c>
      <c r="AQ607" t="str">
        <f>_xlfn.XLOOKUP(AP607,Lookup!Q:Q,Lookup!R:R)</f>
        <v>Good</v>
      </c>
      <c r="AR607">
        <v>4</v>
      </c>
      <c r="AS607" t="str" cm="1">
        <f t="array" ref="AS607">_xlfn.IFS(
AR607 &lt;=1,"New Employee",
AR607 &lt;=3, "Early Career",
AR607 &lt;=7, "Experienced",
TRUE, "Veteran")</f>
        <v>Experienced</v>
      </c>
      <c r="AT607">
        <v>3</v>
      </c>
      <c r="AU607">
        <v>1</v>
      </c>
      <c r="AV607" t="str" cm="1">
        <f t="array" ref="AV607">_xlfn.IFS(
AU607=0,"Recently Promoted",
AU607&lt;=3, "Normal",
TRUE, "Long Time No Promotion")</f>
        <v>Normal</v>
      </c>
      <c r="AW607">
        <v>2</v>
      </c>
      <c r="AX607">
        <f>IF(COUNTIF(L607:$L$1471,L607)&gt;1,1,0)</f>
        <v>0</v>
      </c>
      <c r="BA607">
        <f t="shared" si="77"/>
        <v>0</v>
      </c>
      <c r="BC607">
        <f t="shared" si="78"/>
        <v>0</v>
      </c>
      <c r="BE607">
        <f t="shared" si="72"/>
        <v>0</v>
      </c>
      <c r="BG607">
        <f t="shared" si="73"/>
        <v>0</v>
      </c>
      <c r="BI607">
        <f t="shared" si="74"/>
        <v>0</v>
      </c>
      <c r="BR607" t="str" cm="1">
        <f t="array" ref="BR607">_xlfn.IFS(
A607&lt;=25,"18-25",
A607&lt;=35,"26-35",
A607&lt;=45,"36-45",
A607&lt;=59,"46-59",
TRUE,"60+")</f>
        <v>36-45</v>
      </c>
      <c r="BX607" t="b">
        <f t="shared" si="75"/>
        <v>1</v>
      </c>
      <c r="BY607" t="b">
        <f t="shared" si="76"/>
        <v>1</v>
      </c>
      <c r="BZ607" t="b">
        <f t="shared" si="79"/>
        <v>1</v>
      </c>
      <c r="CA607">
        <f>IF(tblemployee[[#This Row],[Attrition]]="Yes",1,0)</f>
        <v>0</v>
      </c>
      <c r="CB607">
        <f>IF(tblemployee[[#This Row],[OverTime]]="Yes",1,0)</f>
        <v>0</v>
      </c>
    </row>
    <row r="608" spans="1:80" hidden="1">
      <c r="A608">
        <v>34</v>
      </c>
      <c r="B608" t="s">
        <v>43</v>
      </c>
      <c r="C608" t="s">
        <v>44</v>
      </c>
      <c r="D608">
        <v>702</v>
      </c>
      <c r="E608" t="s">
        <v>45</v>
      </c>
      <c r="F608">
        <v>16</v>
      </c>
      <c r="G608" t="str" cm="1">
        <f t="array" ref="G608">_xlfn.IFS(
F608 &lt;= 10, "Near",
F608 &lt;= 20, "Far",
TRUE, "Very Far")</f>
        <v>Far</v>
      </c>
      <c r="H608">
        <v>4</v>
      </c>
      <c r="I608" t="str">
        <f>_xlfn.XLOOKUP(H608,Lookup!C:C,Lookup!D:D)</f>
        <v>Master</v>
      </c>
      <c r="J608" t="s">
        <v>38</v>
      </c>
      <c r="K608">
        <v>1</v>
      </c>
      <c r="L608">
        <v>838</v>
      </c>
      <c r="M608">
        <v>3</v>
      </c>
      <c r="N608" t="str">
        <f>_xlfn.XLOOKUP(M608,Lookup!E:E,Lookup!F:F)</f>
        <v>High</v>
      </c>
      <c r="O608" t="s">
        <v>39</v>
      </c>
      <c r="P608">
        <v>100</v>
      </c>
      <c r="Q608">
        <v>2</v>
      </c>
      <c r="R608" t="str">
        <f>_xlfn.XLOOKUP(Q608,Lookup!G:G,Lookup!H:H)</f>
        <v>Medium</v>
      </c>
      <c r="S608">
        <v>1</v>
      </c>
      <c r="T608" s="7" t="str">
        <f>_xlfn.XLOOKUP(S608,Lookup!A:A,Lookup!B:B)</f>
        <v>Entry Level</v>
      </c>
      <c r="U608" t="s">
        <v>47</v>
      </c>
      <c r="V608">
        <v>4</v>
      </c>
      <c r="W608" t="str">
        <f>_xlfn.XLOOKUP(V608,Lookup!I:I,Lookup!J:J)</f>
        <v>Very High</v>
      </c>
      <c r="X608" t="s">
        <v>41</v>
      </c>
      <c r="Y608">
        <v>2553</v>
      </c>
      <c r="Z608" t="str" cm="1">
        <f t="array" ref="Z608">_xlfn.IFS(Y608&lt;3000,"Low",Y608&lt;7000,"Medium",TRUE,"High")</f>
        <v>Low</v>
      </c>
      <c r="AA608">
        <v>8306</v>
      </c>
      <c r="AB608">
        <v>1</v>
      </c>
      <c r="AC608" t="s">
        <v>42</v>
      </c>
      <c r="AD608" t="s">
        <v>43</v>
      </c>
      <c r="AE608">
        <v>16</v>
      </c>
      <c r="AF608">
        <v>3</v>
      </c>
      <c r="AG608" t="str">
        <f>_xlfn.XLOOKUP(AF608,Lookup!K:K,Lookup!L:L)</f>
        <v>Meet Expect</v>
      </c>
      <c r="AH608">
        <v>3</v>
      </c>
      <c r="AI608" t="str">
        <f>LOOKUP(AH608,Lookup!M:M,Lookup!N:N)</f>
        <v>High</v>
      </c>
      <c r="AJ608">
        <v>80</v>
      </c>
      <c r="AK608">
        <v>0</v>
      </c>
      <c r="AL608" t="str">
        <f>_xlfn.XLOOKUP(AK608,Lookup!O:O,Lookup!P:P)</f>
        <v>None</v>
      </c>
      <c r="AM608">
        <v>6</v>
      </c>
      <c r="AN608" t="str" cm="1">
        <f t="array" ref="AN608">_xlfn.IFS(
AM608&lt;=5,"0-5",
AM608&lt;=10,"6-10",
AM608&lt;=20,"11-20",
TRUE,"20+")</f>
        <v>6-10</v>
      </c>
      <c r="AO608">
        <v>3</v>
      </c>
      <c r="AP608">
        <v>3</v>
      </c>
      <c r="AQ608" t="str">
        <f>_xlfn.XLOOKUP(AP608,Lookup!Q:Q,Lookup!R:R)</f>
        <v>Better</v>
      </c>
      <c r="AR608">
        <v>5</v>
      </c>
      <c r="AS608" t="str" cm="1">
        <f t="array" ref="AS608">_xlfn.IFS(
AR608 &lt;=1,"New Employee",
AR608 &lt;=3, "Early Career",
AR608 &lt;=7, "Experienced",
TRUE, "Veteran")</f>
        <v>Experienced</v>
      </c>
      <c r="AT608">
        <v>2</v>
      </c>
      <c r="AU608">
        <v>1</v>
      </c>
      <c r="AV608" t="str" cm="1">
        <f t="array" ref="AV608">_xlfn.IFS(
AU608=0,"Recently Promoted",
AU608&lt;=3, "Normal",
TRUE, "Long Time No Promotion")</f>
        <v>Normal</v>
      </c>
      <c r="AW608">
        <v>3</v>
      </c>
      <c r="AX608">
        <f>IF(COUNTIF(L608:$L$1471,L608)&gt;1,1,0)</f>
        <v>0</v>
      </c>
      <c r="BA608">
        <f t="shared" si="77"/>
        <v>0</v>
      </c>
      <c r="BC608">
        <f t="shared" si="78"/>
        <v>0</v>
      </c>
      <c r="BE608">
        <f t="shared" si="72"/>
        <v>0</v>
      </c>
      <c r="BG608">
        <f t="shared" si="73"/>
        <v>0</v>
      </c>
      <c r="BI608">
        <f t="shared" si="74"/>
        <v>0</v>
      </c>
      <c r="BR608" t="str" cm="1">
        <f t="array" ref="BR608">_xlfn.IFS(
A608&lt;=25,"18-25",
A608&lt;=35,"26-35",
A608&lt;=45,"36-45",
A608&lt;=59,"46-59",
TRUE,"60+")</f>
        <v>26-35</v>
      </c>
      <c r="BX608" t="b">
        <f t="shared" si="75"/>
        <v>1</v>
      </c>
      <c r="BY608" t="b">
        <f t="shared" si="76"/>
        <v>1</v>
      </c>
      <c r="BZ608" t="b">
        <f t="shared" si="79"/>
        <v>1</v>
      </c>
      <c r="CA608">
        <f>IF(tblemployee[[#This Row],[Attrition]]="Yes",1,0)</f>
        <v>0</v>
      </c>
      <c r="CB608">
        <f>IF(tblemployee[[#This Row],[OverTime]]="Yes",1,0)</f>
        <v>0</v>
      </c>
    </row>
    <row r="609" spans="1:80" hidden="1">
      <c r="A609">
        <v>49</v>
      </c>
      <c r="B609" t="s">
        <v>35</v>
      </c>
      <c r="C609" t="s">
        <v>36</v>
      </c>
      <c r="D609">
        <v>1184</v>
      </c>
      <c r="E609" t="s">
        <v>37</v>
      </c>
      <c r="F609">
        <v>11</v>
      </c>
      <c r="G609" t="str" cm="1">
        <f t="array" ref="G609">_xlfn.IFS(
F609 &lt;= 10, "Near",
F609 &lt;= 20, "Far",
TRUE, "Very Far")</f>
        <v>Far</v>
      </c>
      <c r="H609">
        <v>3</v>
      </c>
      <c r="I609" t="str">
        <f>_xlfn.XLOOKUP(H609,Lookup!C:C,Lookup!D:D)</f>
        <v>Bachelor</v>
      </c>
      <c r="J609" t="s">
        <v>59</v>
      </c>
      <c r="K609">
        <v>1</v>
      </c>
      <c r="L609">
        <v>840</v>
      </c>
      <c r="M609">
        <v>3</v>
      </c>
      <c r="N609" t="str">
        <f>_xlfn.XLOOKUP(M609,Lookup!E:E,Lookup!F:F)</f>
        <v>High</v>
      </c>
      <c r="O609" t="s">
        <v>39</v>
      </c>
      <c r="P609">
        <v>43</v>
      </c>
      <c r="Q609">
        <v>3</v>
      </c>
      <c r="R609" t="str">
        <f>_xlfn.XLOOKUP(Q609,Lookup!G:G,Lookup!H:H)</f>
        <v>High</v>
      </c>
      <c r="S609">
        <v>3</v>
      </c>
      <c r="T609" s="7" t="str">
        <f>_xlfn.XLOOKUP(S609,Lookup!A:A,Lookup!B:B)</f>
        <v>Senior</v>
      </c>
      <c r="U609" t="s">
        <v>40</v>
      </c>
      <c r="V609">
        <v>4</v>
      </c>
      <c r="W609" t="str">
        <f>_xlfn.XLOOKUP(V609,Lookup!I:I,Lookup!J:J)</f>
        <v>Very High</v>
      </c>
      <c r="X609" t="s">
        <v>48</v>
      </c>
      <c r="Y609">
        <v>7654</v>
      </c>
      <c r="Z609" t="str" cm="1">
        <f t="array" ref="Z609">_xlfn.IFS(Y609&lt;3000,"Low",Y609&lt;7000,"Medium",TRUE,"High")</f>
        <v>High</v>
      </c>
      <c r="AA609">
        <v>5860</v>
      </c>
      <c r="AB609">
        <v>1</v>
      </c>
      <c r="AC609" t="s">
        <v>42</v>
      </c>
      <c r="AD609" t="s">
        <v>43</v>
      </c>
      <c r="AE609">
        <v>18</v>
      </c>
      <c r="AF609">
        <v>3</v>
      </c>
      <c r="AG609" t="str">
        <f>_xlfn.XLOOKUP(AF609,Lookup!K:K,Lookup!L:L)</f>
        <v>Meet Expect</v>
      </c>
      <c r="AH609">
        <v>1</v>
      </c>
      <c r="AI609" t="str">
        <f>LOOKUP(AH609,Lookup!M:M,Lookup!N:N)</f>
        <v>Low</v>
      </c>
      <c r="AJ609">
        <v>80</v>
      </c>
      <c r="AK609">
        <v>2</v>
      </c>
      <c r="AL609" t="str">
        <f>_xlfn.XLOOKUP(AK609,Lookup!O:O,Lookup!P:P)</f>
        <v>Medium</v>
      </c>
      <c r="AM609">
        <v>9</v>
      </c>
      <c r="AN609" t="str" cm="1">
        <f t="array" ref="AN609">_xlfn.IFS(
AM609&lt;=5,"0-5",
AM609&lt;=10,"6-10",
AM609&lt;=20,"11-20",
TRUE,"20+")</f>
        <v>6-10</v>
      </c>
      <c r="AO609">
        <v>3</v>
      </c>
      <c r="AP609">
        <v>4</v>
      </c>
      <c r="AQ609" t="str">
        <f>_xlfn.XLOOKUP(AP609,Lookup!Q:Q,Lookup!R:R)</f>
        <v>Best</v>
      </c>
      <c r="AR609">
        <v>9</v>
      </c>
      <c r="AS609" t="str" cm="1">
        <f t="array" ref="AS609">_xlfn.IFS(
AR609 &lt;=1,"New Employee",
AR609 &lt;=3, "Early Career",
AR609 &lt;=7, "Experienced",
TRUE, "Veteran")</f>
        <v>Veteran</v>
      </c>
      <c r="AT609">
        <v>8</v>
      </c>
      <c r="AU609">
        <v>7</v>
      </c>
      <c r="AV609" t="str" cm="1">
        <f t="array" ref="AV609">_xlfn.IFS(
AU609=0,"Recently Promoted",
AU609&lt;=3, "Normal",
TRUE, "Long Time No Promotion")</f>
        <v>Long Time No Promotion</v>
      </c>
      <c r="AW609">
        <v>7</v>
      </c>
      <c r="AX609">
        <f>IF(COUNTIF(L609:$L$1471,L609)&gt;1,1,0)</f>
        <v>0</v>
      </c>
      <c r="BA609">
        <f t="shared" si="77"/>
        <v>0</v>
      </c>
      <c r="BC609">
        <f t="shared" si="78"/>
        <v>0</v>
      </c>
      <c r="BE609">
        <f t="shared" si="72"/>
        <v>0</v>
      </c>
      <c r="BG609">
        <f t="shared" si="73"/>
        <v>0</v>
      </c>
      <c r="BI609">
        <f t="shared" si="74"/>
        <v>0</v>
      </c>
      <c r="BR609" t="str" cm="1">
        <f t="array" ref="BR609">_xlfn.IFS(
A609&lt;=25,"18-25",
A609&lt;=35,"26-35",
A609&lt;=45,"36-45",
A609&lt;=59,"46-59",
TRUE,"60+")</f>
        <v>46-59</v>
      </c>
      <c r="BX609" t="b">
        <f t="shared" si="75"/>
        <v>1</v>
      </c>
      <c r="BY609" t="b">
        <f t="shared" si="76"/>
        <v>1</v>
      </c>
      <c r="BZ609" t="b">
        <f t="shared" si="79"/>
        <v>1</v>
      </c>
      <c r="CA609">
        <f>IF(tblemployee[[#This Row],[Attrition]]="Yes",1,0)</f>
        <v>1</v>
      </c>
      <c r="CB609">
        <f>IF(tblemployee[[#This Row],[OverTime]]="Yes",1,0)</f>
        <v>0</v>
      </c>
    </row>
    <row r="610" spans="1:80" hidden="1">
      <c r="A610">
        <v>55</v>
      </c>
      <c r="B610" t="s">
        <v>35</v>
      </c>
      <c r="C610" t="s">
        <v>36</v>
      </c>
      <c r="D610">
        <v>436</v>
      </c>
      <c r="E610" t="s">
        <v>37</v>
      </c>
      <c r="F610">
        <v>2</v>
      </c>
      <c r="G610" t="str" cm="1">
        <f t="array" ref="G610">_xlfn.IFS(
F610 &lt;= 10, "Near",
F610 &lt;= 20, "Far",
TRUE, "Very Far")</f>
        <v>Near</v>
      </c>
      <c r="H610">
        <v>1</v>
      </c>
      <c r="I610" t="str">
        <f>_xlfn.XLOOKUP(H610,Lookup!C:C,Lookup!D:D)</f>
        <v>Below College</v>
      </c>
      <c r="J610" t="s">
        <v>51</v>
      </c>
      <c r="K610">
        <v>1</v>
      </c>
      <c r="L610">
        <v>842</v>
      </c>
      <c r="M610">
        <v>3</v>
      </c>
      <c r="N610" t="str">
        <f>_xlfn.XLOOKUP(M610,Lookup!E:E,Lookup!F:F)</f>
        <v>High</v>
      </c>
      <c r="O610" t="s">
        <v>46</v>
      </c>
      <c r="P610">
        <v>37</v>
      </c>
      <c r="Q610">
        <v>3</v>
      </c>
      <c r="R610" t="str">
        <f>_xlfn.XLOOKUP(Q610,Lookup!G:G,Lookup!H:H)</f>
        <v>High</v>
      </c>
      <c r="S610">
        <v>2</v>
      </c>
      <c r="T610" s="7" t="str">
        <f>_xlfn.XLOOKUP(S610,Lookup!A:A,Lookup!B:B)</f>
        <v>Junior</v>
      </c>
      <c r="U610" t="s">
        <v>40</v>
      </c>
      <c r="V610">
        <v>4</v>
      </c>
      <c r="W610" t="str">
        <f>_xlfn.XLOOKUP(V610,Lookup!I:I,Lookup!J:J)</f>
        <v>Very High</v>
      </c>
      <c r="X610" t="s">
        <v>41</v>
      </c>
      <c r="Y610">
        <v>5160</v>
      </c>
      <c r="Z610" t="str" cm="1">
        <f t="array" ref="Z610">_xlfn.IFS(Y610&lt;3000,"Low",Y610&lt;7000,"Medium",TRUE,"High")</f>
        <v>Medium</v>
      </c>
      <c r="AA610">
        <v>21519</v>
      </c>
      <c r="AB610">
        <v>4</v>
      </c>
      <c r="AC610" t="s">
        <v>42</v>
      </c>
      <c r="AD610" t="s">
        <v>43</v>
      </c>
      <c r="AE610">
        <v>16</v>
      </c>
      <c r="AF610">
        <v>3</v>
      </c>
      <c r="AG610" t="str">
        <f>_xlfn.XLOOKUP(AF610,Lookup!K:K,Lookup!L:L)</f>
        <v>Meet Expect</v>
      </c>
      <c r="AH610">
        <v>3</v>
      </c>
      <c r="AI610" t="str">
        <f>LOOKUP(AH610,Lookup!M:M,Lookup!N:N)</f>
        <v>High</v>
      </c>
      <c r="AJ610">
        <v>80</v>
      </c>
      <c r="AK610">
        <v>0</v>
      </c>
      <c r="AL610" t="str">
        <f>_xlfn.XLOOKUP(AK610,Lookup!O:O,Lookup!P:P)</f>
        <v>None</v>
      </c>
      <c r="AM610">
        <v>12</v>
      </c>
      <c r="AN610" t="str" cm="1">
        <f t="array" ref="AN610">_xlfn.IFS(
AM610&lt;=5,"0-5",
AM610&lt;=10,"6-10",
AM610&lt;=20,"11-20",
TRUE,"20+")</f>
        <v>11-20</v>
      </c>
      <c r="AO610">
        <v>3</v>
      </c>
      <c r="AP610">
        <v>2</v>
      </c>
      <c r="AQ610" t="str">
        <f>_xlfn.XLOOKUP(AP610,Lookup!Q:Q,Lookup!R:R)</f>
        <v>Good</v>
      </c>
      <c r="AR610">
        <v>9</v>
      </c>
      <c r="AS610" t="str" cm="1">
        <f t="array" ref="AS610">_xlfn.IFS(
AR610 &lt;=1,"New Employee",
AR610 &lt;=3, "Early Career",
AR610 &lt;=7, "Experienced",
TRUE, "Veteran")</f>
        <v>Veteran</v>
      </c>
      <c r="AT610">
        <v>7</v>
      </c>
      <c r="AU610">
        <v>7</v>
      </c>
      <c r="AV610" t="str" cm="1">
        <f t="array" ref="AV610">_xlfn.IFS(
AU610=0,"Recently Promoted",
AU610&lt;=3, "Normal",
TRUE, "Long Time No Promotion")</f>
        <v>Long Time No Promotion</v>
      </c>
      <c r="AW610">
        <v>3</v>
      </c>
      <c r="AX610">
        <f>IF(COUNTIF(L610:$L$1471,L610)&gt;1,1,0)</f>
        <v>0</v>
      </c>
      <c r="BA610">
        <f t="shared" si="77"/>
        <v>0</v>
      </c>
      <c r="BC610">
        <f t="shared" si="78"/>
        <v>0</v>
      </c>
      <c r="BE610">
        <f t="shared" si="72"/>
        <v>0</v>
      </c>
      <c r="BG610">
        <f t="shared" si="73"/>
        <v>0</v>
      </c>
      <c r="BI610">
        <f t="shared" si="74"/>
        <v>0</v>
      </c>
      <c r="BR610" t="str" cm="1">
        <f t="array" ref="BR610">_xlfn.IFS(
A610&lt;=25,"18-25",
A610&lt;=35,"26-35",
A610&lt;=45,"36-45",
A610&lt;=59,"46-59",
TRUE,"60+")</f>
        <v>46-59</v>
      </c>
      <c r="BX610" t="b">
        <f t="shared" si="75"/>
        <v>1</v>
      </c>
      <c r="BY610" t="b">
        <f t="shared" si="76"/>
        <v>1</v>
      </c>
      <c r="BZ610" t="b">
        <f t="shared" si="79"/>
        <v>1</v>
      </c>
      <c r="CA610">
        <f>IF(tblemployee[[#This Row],[Attrition]]="Yes",1,0)</f>
        <v>1</v>
      </c>
      <c r="CB610">
        <f>IF(tblemployee[[#This Row],[OverTime]]="Yes",1,0)</f>
        <v>0</v>
      </c>
    </row>
    <row r="611" spans="1:80" hidden="1">
      <c r="A611">
        <v>43</v>
      </c>
      <c r="B611" t="s">
        <v>43</v>
      </c>
      <c r="C611" t="s">
        <v>36</v>
      </c>
      <c r="D611">
        <v>589</v>
      </c>
      <c r="E611" t="s">
        <v>45</v>
      </c>
      <c r="F611">
        <v>14</v>
      </c>
      <c r="G611" t="str" cm="1">
        <f t="array" ref="G611">_xlfn.IFS(
F611 &lt;= 10, "Near",
F611 &lt;= 20, "Far",
TRUE, "Very Far")</f>
        <v>Far</v>
      </c>
      <c r="H611">
        <v>2</v>
      </c>
      <c r="I611" t="str">
        <f>_xlfn.XLOOKUP(H611,Lookup!C:C,Lookup!D:D)</f>
        <v>College</v>
      </c>
      <c r="J611" t="s">
        <v>38</v>
      </c>
      <c r="K611">
        <v>1</v>
      </c>
      <c r="L611">
        <v>843</v>
      </c>
      <c r="M611">
        <v>2</v>
      </c>
      <c r="N611" t="str">
        <f>_xlfn.XLOOKUP(M611,Lookup!E:E,Lookup!F:F)</f>
        <v>Medium</v>
      </c>
      <c r="O611" t="s">
        <v>46</v>
      </c>
      <c r="P611">
        <v>94</v>
      </c>
      <c r="Q611">
        <v>3</v>
      </c>
      <c r="R611" t="str">
        <f>_xlfn.XLOOKUP(Q611,Lookup!G:G,Lookup!H:H)</f>
        <v>High</v>
      </c>
      <c r="S611">
        <v>4</v>
      </c>
      <c r="T611" s="7" t="str">
        <f>_xlfn.XLOOKUP(S611,Lookup!A:A,Lookup!B:B)</f>
        <v>Manager</v>
      </c>
      <c r="U611" t="s">
        <v>58</v>
      </c>
      <c r="V611">
        <v>1</v>
      </c>
      <c r="W611" t="str">
        <f>_xlfn.XLOOKUP(V611,Lookup!I:I,Lookup!J:J)</f>
        <v>Low</v>
      </c>
      <c r="X611" t="s">
        <v>48</v>
      </c>
      <c r="Y611">
        <v>17159</v>
      </c>
      <c r="Z611" t="str" cm="1">
        <f t="array" ref="Z611">_xlfn.IFS(Y611&lt;3000,"Low",Y611&lt;7000,"Medium",TRUE,"High")</f>
        <v>High</v>
      </c>
      <c r="AA611">
        <v>5200</v>
      </c>
      <c r="AB611">
        <v>6</v>
      </c>
      <c r="AC611" t="s">
        <v>42</v>
      </c>
      <c r="AD611" t="s">
        <v>43</v>
      </c>
      <c r="AE611">
        <v>24</v>
      </c>
      <c r="AF611">
        <v>4</v>
      </c>
      <c r="AG611" t="str">
        <f>_xlfn.XLOOKUP(AF611,Lookup!K:K,Lookup!L:L)</f>
        <v>Exceed Expect</v>
      </c>
      <c r="AH611">
        <v>3</v>
      </c>
      <c r="AI611" t="str">
        <f>LOOKUP(AH611,Lookup!M:M,Lookup!N:N)</f>
        <v>High</v>
      </c>
      <c r="AJ611">
        <v>80</v>
      </c>
      <c r="AK611">
        <v>1</v>
      </c>
      <c r="AL611" t="str">
        <f>_xlfn.XLOOKUP(AK611,Lookup!O:O,Lookup!P:P)</f>
        <v>Basic</v>
      </c>
      <c r="AM611">
        <v>22</v>
      </c>
      <c r="AN611" t="str" cm="1">
        <f t="array" ref="AN611">_xlfn.IFS(
AM611&lt;=5,"0-5",
AM611&lt;=10,"6-10",
AM611&lt;=20,"11-20",
TRUE,"20+")</f>
        <v>20+</v>
      </c>
      <c r="AO611">
        <v>3</v>
      </c>
      <c r="AP611">
        <v>3</v>
      </c>
      <c r="AQ611" t="str">
        <f>_xlfn.XLOOKUP(AP611,Lookup!Q:Q,Lookup!R:R)</f>
        <v>Better</v>
      </c>
      <c r="AR611">
        <v>4</v>
      </c>
      <c r="AS611" t="str" cm="1">
        <f t="array" ref="AS611">_xlfn.IFS(
AR611 &lt;=1,"New Employee",
AR611 &lt;=3, "Early Career",
AR611 &lt;=7, "Experienced",
TRUE, "Veteran")</f>
        <v>Experienced</v>
      </c>
      <c r="AT611">
        <v>1</v>
      </c>
      <c r="AU611">
        <v>1</v>
      </c>
      <c r="AV611" t="str" cm="1">
        <f t="array" ref="AV611">_xlfn.IFS(
AU611=0,"Recently Promoted",
AU611&lt;=3, "Normal",
TRUE, "Long Time No Promotion")</f>
        <v>Normal</v>
      </c>
      <c r="AW611">
        <v>0</v>
      </c>
      <c r="AX611">
        <f>IF(COUNTIF(L611:$L$1471,L611)&gt;1,1,0)</f>
        <v>0</v>
      </c>
      <c r="BA611">
        <f t="shared" si="77"/>
        <v>0</v>
      </c>
      <c r="BC611">
        <f t="shared" si="78"/>
        <v>0</v>
      </c>
      <c r="BE611">
        <f t="shared" si="72"/>
        <v>0</v>
      </c>
      <c r="BG611">
        <f t="shared" si="73"/>
        <v>0</v>
      </c>
      <c r="BI611">
        <f t="shared" si="74"/>
        <v>0</v>
      </c>
      <c r="BR611" t="str" cm="1">
        <f t="array" ref="BR611">_xlfn.IFS(
A611&lt;=25,"18-25",
A611&lt;=35,"26-35",
A611&lt;=45,"36-45",
A611&lt;=59,"46-59",
TRUE,"60+")</f>
        <v>36-45</v>
      </c>
      <c r="BX611" t="b">
        <f t="shared" si="75"/>
        <v>1</v>
      </c>
      <c r="BY611" t="b">
        <f t="shared" si="76"/>
        <v>1</v>
      </c>
      <c r="BZ611" t="b">
        <f t="shared" si="79"/>
        <v>1</v>
      </c>
      <c r="CA611">
        <f>IF(tblemployee[[#This Row],[Attrition]]="Yes",1,0)</f>
        <v>0</v>
      </c>
      <c r="CB611">
        <f>IF(tblemployee[[#This Row],[OverTime]]="Yes",1,0)</f>
        <v>0</v>
      </c>
    </row>
    <row r="612" spans="1:80" hidden="1">
      <c r="A612">
        <v>27</v>
      </c>
      <c r="B612" t="s">
        <v>43</v>
      </c>
      <c r="C612" t="s">
        <v>36</v>
      </c>
      <c r="D612">
        <v>269</v>
      </c>
      <c r="E612" t="s">
        <v>45</v>
      </c>
      <c r="F612">
        <v>5</v>
      </c>
      <c r="G612" t="str" cm="1">
        <f t="array" ref="G612">_xlfn.IFS(
F612 &lt;= 10, "Near",
F612 &lt;= 20, "Far",
TRUE, "Very Far")</f>
        <v>Near</v>
      </c>
      <c r="H612">
        <v>1</v>
      </c>
      <c r="I612" t="str">
        <f>_xlfn.XLOOKUP(H612,Lookup!C:C,Lookup!D:D)</f>
        <v>Below College</v>
      </c>
      <c r="J612" t="s">
        <v>60</v>
      </c>
      <c r="K612">
        <v>1</v>
      </c>
      <c r="L612">
        <v>844</v>
      </c>
      <c r="M612">
        <v>3</v>
      </c>
      <c r="N612" t="str">
        <f>_xlfn.XLOOKUP(M612,Lookup!E:E,Lookup!F:F)</f>
        <v>High</v>
      </c>
      <c r="O612" t="s">
        <v>46</v>
      </c>
      <c r="P612">
        <v>42</v>
      </c>
      <c r="Q612">
        <v>2</v>
      </c>
      <c r="R612" t="str">
        <f>_xlfn.XLOOKUP(Q612,Lookup!G:G,Lookup!H:H)</f>
        <v>Medium</v>
      </c>
      <c r="S612">
        <v>3</v>
      </c>
      <c r="T612" s="7" t="str">
        <f>_xlfn.XLOOKUP(S612,Lookup!A:A,Lookup!B:B)</f>
        <v>Senior</v>
      </c>
      <c r="U612" t="s">
        <v>58</v>
      </c>
      <c r="V612">
        <v>4</v>
      </c>
      <c r="W612" t="str">
        <f>_xlfn.XLOOKUP(V612,Lookup!I:I,Lookup!J:J)</f>
        <v>Very High</v>
      </c>
      <c r="X612" t="s">
        <v>52</v>
      </c>
      <c r="Y612">
        <v>12808</v>
      </c>
      <c r="Z612" t="str" cm="1">
        <f t="array" ref="Z612">_xlfn.IFS(Y612&lt;3000,"Low",Y612&lt;7000,"Medium",TRUE,"High")</f>
        <v>High</v>
      </c>
      <c r="AA612">
        <v>8842</v>
      </c>
      <c r="AB612">
        <v>1</v>
      </c>
      <c r="AC612" t="s">
        <v>42</v>
      </c>
      <c r="AD612" t="s">
        <v>35</v>
      </c>
      <c r="AE612">
        <v>16</v>
      </c>
      <c r="AF612">
        <v>3</v>
      </c>
      <c r="AG612" t="str">
        <f>_xlfn.XLOOKUP(AF612,Lookup!K:K,Lookup!L:L)</f>
        <v>Meet Expect</v>
      </c>
      <c r="AH612">
        <v>2</v>
      </c>
      <c r="AI612" t="str">
        <f>LOOKUP(AH612,Lookup!M:M,Lookup!N:N)</f>
        <v>Medium</v>
      </c>
      <c r="AJ612">
        <v>80</v>
      </c>
      <c r="AK612">
        <v>1</v>
      </c>
      <c r="AL612" t="str">
        <f>_xlfn.XLOOKUP(AK612,Lookup!O:O,Lookup!P:P)</f>
        <v>Basic</v>
      </c>
      <c r="AM612">
        <v>9</v>
      </c>
      <c r="AN612" t="str" cm="1">
        <f t="array" ref="AN612">_xlfn.IFS(
AM612&lt;=5,"0-5",
AM612&lt;=10,"6-10",
AM612&lt;=20,"11-20",
TRUE,"20+")</f>
        <v>6-10</v>
      </c>
      <c r="AO612">
        <v>3</v>
      </c>
      <c r="AP612">
        <v>3</v>
      </c>
      <c r="AQ612" t="str">
        <f>_xlfn.XLOOKUP(AP612,Lookup!Q:Q,Lookup!R:R)</f>
        <v>Better</v>
      </c>
      <c r="AR612">
        <v>9</v>
      </c>
      <c r="AS612" t="str" cm="1">
        <f t="array" ref="AS612">_xlfn.IFS(
AR612 &lt;=1,"New Employee",
AR612 &lt;=3, "Early Career",
AR612 &lt;=7, "Experienced",
TRUE, "Veteran")</f>
        <v>Veteran</v>
      </c>
      <c r="AT612">
        <v>8</v>
      </c>
      <c r="AU612">
        <v>0</v>
      </c>
      <c r="AV612" t="str" cm="1">
        <f t="array" ref="AV612">_xlfn.IFS(
AU612=0,"Recently Promoted",
AU612&lt;=3, "Normal",
TRUE, "Long Time No Promotion")</f>
        <v>Recently Promoted</v>
      </c>
      <c r="AW612">
        <v>8</v>
      </c>
      <c r="AX612">
        <f>IF(COUNTIF(L612:$L$1471,L612)&gt;1,1,0)</f>
        <v>0</v>
      </c>
      <c r="BA612">
        <f t="shared" si="77"/>
        <v>0</v>
      </c>
      <c r="BC612">
        <f t="shared" si="78"/>
        <v>0</v>
      </c>
      <c r="BE612">
        <f t="shared" si="72"/>
        <v>0</v>
      </c>
      <c r="BG612">
        <f t="shared" si="73"/>
        <v>0</v>
      </c>
      <c r="BI612">
        <f t="shared" si="74"/>
        <v>0</v>
      </c>
      <c r="BR612" t="str" cm="1">
        <f t="array" ref="BR612">_xlfn.IFS(
A612&lt;=25,"18-25",
A612&lt;=35,"26-35",
A612&lt;=45,"36-45",
A612&lt;=59,"46-59",
TRUE,"60+")</f>
        <v>26-35</v>
      </c>
      <c r="BX612" t="b">
        <f t="shared" si="75"/>
        <v>1</v>
      </c>
      <c r="BY612" t="b">
        <f t="shared" si="76"/>
        <v>1</v>
      </c>
      <c r="BZ612" t="b">
        <f t="shared" si="79"/>
        <v>1</v>
      </c>
      <c r="CA612">
        <f>IF(tblemployee[[#This Row],[Attrition]]="Yes",1,0)</f>
        <v>0</v>
      </c>
      <c r="CB612">
        <f>IF(tblemployee[[#This Row],[OverTime]]="Yes",1,0)</f>
        <v>1</v>
      </c>
    </row>
    <row r="613" spans="1:80" hidden="1">
      <c r="A613">
        <v>35</v>
      </c>
      <c r="B613" t="s">
        <v>43</v>
      </c>
      <c r="C613" t="s">
        <v>36</v>
      </c>
      <c r="D613">
        <v>950</v>
      </c>
      <c r="E613" t="s">
        <v>45</v>
      </c>
      <c r="F613">
        <v>7</v>
      </c>
      <c r="G613" t="str" cm="1">
        <f t="array" ref="G613">_xlfn.IFS(
F613 &lt;= 10, "Near",
F613 &lt;= 20, "Far",
TRUE, "Very Far")</f>
        <v>Near</v>
      </c>
      <c r="H613">
        <v>3</v>
      </c>
      <c r="I613" t="str">
        <f>_xlfn.XLOOKUP(H613,Lookup!C:C,Lookup!D:D)</f>
        <v>Bachelor</v>
      </c>
      <c r="J613" t="s">
        <v>49</v>
      </c>
      <c r="K613">
        <v>1</v>
      </c>
      <c r="L613">
        <v>845</v>
      </c>
      <c r="M613">
        <v>3</v>
      </c>
      <c r="N613" t="str">
        <f>_xlfn.XLOOKUP(M613,Lookup!E:E,Lookup!F:F)</f>
        <v>High</v>
      </c>
      <c r="O613" t="s">
        <v>46</v>
      </c>
      <c r="P613">
        <v>59</v>
      </c>
      <c r="Q613">
        <v>3</v>
      </c>
      <c r="R613" t="str">
        <f>_xlfn.XLOOKUP(Q613,Lookup!G:G,Lookup!H:H)</f>
        <v>High</v>
      </c>
      <c r="S613">
        <v>3</v>
      </c>
      <c r="T613" s="7" t="str">
        <f>_xlfn.XLOOKUP(S613,Lookup!A:A,Lookup!B:B)</f>
        <v>Senior</v>
      </c>
      <c r="U613" t="s">
        <v>53</v>
      </c>
      <c r="V613">
        <v>3</v>
      </c>
      <c r="W613" t="str">
        <f>_xlfn.XLOOKUP(V613,Lookup!I:I,Lookup!J:J)</f>
        <v>High</v>
      </c>
      <c r="X613" t="s">
        <v>41</v>
      </c>
      <c r="Y613">
        <v>10221</v>
      </c>
      <c r="Z613" t="str" cm="1">
        <f t="array" ref="Z613">_xlfn.IFS(Y613&lt;3000,"Low",Y613&lt;7000,"Medium",TRUE,"High")</f>
        <v>High</v>
      </c>
      <c r="AA613">
        <v>18869</v>
      </c>
      <c r="AB613">
        <v>3</v>
      </c>
      <c r="AC613" t="s">
        <v>42</v>
      </c>
      <c r="AD613" t="s">
        <v>43</v>
      </c>
      <c r="AE613">
        <v>21</v>
      </c>
      <c r="AF613">
        <v>4</v>
      </c>
      <c r="AG613" t="str">
        <f>_xlfn.XLOOKUP(AF613,Lookup!K:K,Lookup!L:L)</f>
        <v>Exceed Expect</v>
      </c>
      <c r="AH613">
        <v>2</v>
      </c>
      <c r="AI613" t="str">
        <f>LOOKUP(AH613,Lookup!M:M,Lookup!N:N)</f>
        <v>Medium</v>
      </c>
      <c r="AJ613">
        <v>80</v>
      </c>
      <c r="AK613">
        <v>0</v>
      </c>
      <c r="AL613" t="str">
        <f>_xlfn.XLOOKUP(AK613,Lookup!O:O,Lookup!P:P)</f>
        <v>None</v>
      </c>
      <c r="AM613">
        <v>17</v>
      </c>
      <c r="AN613" t="str" cm="1">
        <f t="array" ref="AN613">_xlfn.IFS(
AM613&lt;=5,"0-5",
AM613&lt;=10,"6-10",
AM613&lt;=20,"11-20",
TRUE,"20+")</f>
        <v>11-20</v>
      </c>
      <c r="AO613">
        <v>3</v>
      </c>
      <c r="AP613">
        <v>4</v>
      </c>
      <c r="AQ613" t="str">
        <f>_xlfn.XLOOKUP(AP613,Lookup!Q:Q,Lookup!R:R)</f>
        <v>Best</v>
      </c>
      <c r="AR613">
        <v>8</v>
      </c>
      <c r="AS613" t="str" cm="1">
        <f t="array" ref="AS613">_xlfn.IFS(
AR613 &lt;=1,"New Employee",
AR613 &lt;=3, "Early Career",
AR613 &lt;=7, "Experienced",
TRUE, "Veteran")</f>
        <v>Veteran</v>
      </c>
      <c r="AT613">
        <v>5</v>
      </c>
      <c r="AU613">
        <v>1</v>
      </c>
      <c r="AV613" t="str" cm="1">
        <f t="array" ref="AV613">_xlfn.IFS(
AU613=0,"Recently Promoted",
AU613&lt;=3, "Normal",
TRUE, "Long Time No Promotion")</f>
        <v>Normal</v>
      </c>
      <c r="AW613">
        <v>6</v>
      </c>
      <c r="AX613">
        <f>IF(COUNTIF(L613:$L$1471,L613)&gt;1,1,0)</f>
        <v>0</v>
      </c>
      <c r="BA613">
        <f t="shared" si="77"/>
        <v>0</v>
      </c>
      <c r="BC613">
        <f t="shared" si="78"/>
        <v>0</v>
      </c>
      <c r="BE613">
        <f t="shared" si="72"/>
        <v>0</v>
      </c>
      <c r="BG613">
        <f t="shared" si="73"/>
        <v>0</v>
      </c>
      <c r="BI613">
        <f t="shared" si="74"/>
        <v>0</v>
      </c>
      <c r="BR613" t="str" cm="1">
        <f t="array" ref="BR613">_xlfn.IFS(
A613&lt;=25,"18-25",
A613&lt;=35,"26-35",
A613&lt;=45,"36-45",
A613&lt;=59,"46-59",
TRUE,"60+")</f>
        <v>26-35</v>
      </c>
      <c r="BX613" t="b">
        <f t="shared" si="75"/>
        <v>1</v>
      </c>
      <c r="BY613" t="b">
        <f t="shared" si="76"/>
        <v>1</v>
      </c>
      <c r="BZ613" t="b">
        <f t="shared" si="79"/>
        <v>1</v>
      </c>
      <c r="CA613">
        <f>IF(tblemployee[[#This Row],[Attrition]]="Yes",1,0)</f>
        <v>0</v>
      </c>
      <c r="CB613">
        <f>IF(tblemployee[[#This Row],[OverTime]]="Yes",1,0)</f>
        <v>0</v>
      </c>
    </row>
    <row r="614" spans="1:80" hidden="1">
      <c r="A614">
        <v>28</v>
      </c>
      <c r="B614" t="s">
        <v>43</v>
      </c>
      <c r="C614" t="s">
        <v>36</v>
      </c>
      <c r="D614">
        <v>760</v>
      </c>
      <c r="E614" t="s">
        <v>37</v>
      </c>
      <c r="F614">
        <v>2</v>
      </c>
      <c r="G614" t="str" cm="1">
        <f t="array" ref="G614">_xlfn.IFS(
F614 &lt;= 10, "Near",
F614 &lt;= 20, "Far",
TRUE, "Very Far")</f>
        <v>Near</v>
      </c>
      <c r="H614">
        <v>4</v>
      </c>
      <c r="I614" t="str">
        <f>_xlfn.XLOOKUP(H614,Lookup!C:C,Lookup!D:D)</f>
        <v>Master</v>
      </c>
      <c r="J614" t="s">
        <v>59</v>
      </c>
      <c r="K614">
        <v>1</v>
      </c>
      <c r="L614">
        <v>846</v>
      </c>
      <c r="M614">
        <v>2</v>
      </c>
      <c r="N614" t="str">
        <f>_xlfn.XLOOKUP(M614,Lookup!E:E,Lookup!F:F)</f>
        <v>Medium</v>
      </c>
      <c r="O614" t="s">
        <v>39</v>
      </c>
      <c r="P614">
        <v>81</v>
      </c>
      <c r="Q614">
        <v>3</v>
      </c>
      <c r="R614" t="str">
        <f>_xlfn.XLOOKUP(Q614,Lookup!G:G,Lookup!H:H)</f>
        <v>High</v>
      </c>
      <c r="S614">
        <v>2</v>
      </c>
      <c r="T614" s="7" t="str">
        <f>_xlfn.XLOOKUP(S614,Lookup!A:A,Lookup!B:B)</f>
        <v>Junior</v>
      </c>
      <c r="U614" t="s">
        <v>40</v>
      </c>
      <c r="V614">
        <v>2</v>
      </c>
      <c r="W614" t="str">
        <f>_xlfn.XLOOKUP(V614,Lookup!I:I,Lookup!J:J)</f>
        <v>Medium</v>
      </c>
      <c r="X614" t="s">
        <v>48</v>
      </c>
      <c r="Y614">
        <v>4779</v>
      </c>
      <c r="Z614" t="str" cm="1">
        <f t="array" ref="Z614">_xlfn.IFS(Y614&lt;3000,"Low",Y614&lt;7000,"Medium",TRUE,"High")</f>
        <v>Medium</v>
      </c>
      <c r="AA614">
        <v>3698</v>
      </c>
      <c r="AB614">
        <v>1</v>
      </c>
      <c r="AC614" t="s">
        <v>42</v>
      </c>
      <c r="AD614" t="s">
        <v>35</v>
      </c>
      <c r="AE614">
        <v>20</v>
      </c>
      <c r="AF614">
        <v>4</v>
      </c>
      <c r="AG614" t="str">
        <f>_xlfn.XLOOKUP(AF614,Lookup!K:K,Lookup!L:L)</f>
        <v>Exceed Expect</v>
      </c>
      <c r="AH614">
        <v>1</v>
      </c>
      <c r="AI614" t="str">
        <f>LOOKUP(AH614,Lookup!M:M,Lookup!N:N)</f>
        <v>Low</v>
      </c>
      <c r="AJ614">
        <v>80</v>
      </c>
      <c r="AK614">
        <v>0</v>
      </c>
      <c r="AL614" t="str">
        <f>_xlfn.XLOOKUP(AK614,Lookup!O:O,Lookup!P:P)</f>
        <v>None</v>
      </c>
      <c r="AM614">
        <v>8</v>
      </c>
      <c r="AN614" t="str" cm="1">
        <f t="array" ref="AN614">_xlfn.IFS(
AM614&lt;=5,"0-5",
AM614&lt;=10,"6-10",
AM614&lt;=20,"11-20",
TRUE,"20+")</f>
        <v>6-10</v>
      </c>
      <c r="AO614">
        <v>2</v>
      </c>
      <c r="AP614">
        <v>3</v>
      </c>
      <c r="AQ614" t="str">
        <f>_xlfn.XLOOKUP(AP614,Lookup!Q:Q,Lookup!R:R)</f>
        <v>Better</v>
      </c>
      <c r="AR614">
        <v>8</v>
      </c>
      <c r="AS614" t="str" cm="1">
        <f t="array" ref="AS614">_xlfn.IFS(
AR614 &lt;=1,"New Employee",
AR614 &lt;=3, "Early Career",
AR614 &lt;=7, "Experienced",
TRUE, "Veteran")</f>
        <v>Veteran</v>
      </c>
      <c r="AT614">
        <v>7</v>
      </c>
      <c r="AU614">
        <v>7</v>
      </c>
      <c r="AV614" t="str" cm="1">
        <f t="array" ref="AV614">_xlfn.IFS(
AU614=0,"Recently Promoted",
AU614&lt;=3, "Normal",
TRUE, "Long Time No Promotion")</f>
        <v>Long Time No Promotion</v>
      </c>
      <c r="AW614">
        <v>5</v>
      </c>
      <c r="AX614">
        <f>IF(COUNTIF(L614:$L$1471,L614)&gt;1,1,0)</f>
        <v>0</v>
      </c>
      <c r="BA614">
        <f t="shared" si="77"/>
        <v>0</v>
      </c>
      <c r="BC614">
        <f t="shared" si="78"/>
        <v>0</v>
      </c>
      <c r="BE614">
        <f t="shared" si="72"/>
        <v>0</v>
      </c>
      <c r="BG614">
        <f t="shared" si="73"/>
        <v>0</v>
      </c>
      <c r="BI614">
        <f t="shared" si="74"/>
        <v>0</v>
      </c>
      <c r="BR614" t="str" cm="1">
        <f t="array" ref="BR614">_xlfn.IFS(
A614&lt;=25,"18-25",
A614&lt;=35,"26-35",
A614&lt;=45,"36-45",
A614&lt;=59,"46-59",
TRUE,"60+")</f>
        <v>26-35</v>
      </c>
      <c r="BX614" t="b">
        <f t="shared" si="75"/>
        <v>1</v>
      </c>
      <c r="BY614" t="b">
        <f t="shared" si="76"/>
        <v>1</v>
      </c>
      <c r="BZ614" t="b">
        <f t="shared" si="79"/>
        <v>1</v>
      </c>
      <c r="CA614">
        <f>IF(tblemployee[[#This Row],[Attrition]]="Yes",1,0)</f>
        <v>0</v>
      </c>
      <c r="CB614">
        <f>IF(tblemployee[[#This Row],[OverTime]]="Yes",1,0)</f>
        <v>1</v>
      </c>
    </row>
    <row r="615" spans="1:80">
      <c r="A615">
        <v>34</v>
      </c>
      <c r="B615" t="s">
        <v>43</v>
      </c>
      <c r="C615" t="s">
        <v>36</v>
      </c>
      <c r="D615">
        <v>829</v>
      </c>
      <c r="E615" t="s">
        <v>61</v>
      </c>
      <c r="F615">
        <v>3</v>
      </c>
      <c r="G615" t="str" cm="1">
        <f t="array" ref="G615">_xlfn.IFS(
F615 &lt;= 10, "Near",
F615 &lt;= 20, "Far",
TRUE, "Very Far")</f>
        <v>Near</v>
      </c>
      <c r="H615">
        <v>2</v>
      </c>
      <c r="I615" t="str">
        <f>_xlfn.XLOOKUP(H615,Lookup!C:C,Lookup!D:D)</f>
        <v>College</v>
      </c>
      <c r="J615" t="s">
        <v>61</v>
      </c>
      <c r="K615">
        <v>1</v>
      </c>
      <c r="L615">
        <v>847</v>
      </c>
      <c r="M615">
        <v>3</v>
      </c>
      <c r="N615" t="str">
        <f>_xlfn.XLOOKUP(M615,Lookup!E:E,Lookup!F:F)</f>
        <v>High</v>
      </c>
      <c r="O615" t="s">
        <v>46</v>
      </c>
      <c r="P615">
        <v>88</v>
      </c>
      <c r="Q615">
        <v>3</v>
      </c>
      <c r="R615" t="str">
        <f>_xlfn.XLOOKUP(Q615,Lookup!G:G,Lookup!H:H)</f>
        <v>High</v>
      </c>
      <c r="S615">
        <v>1</v>
      </c>
      <c r="T615" s="7" t="str">
        <f>_xlfn.XLOOKUP(S615,Lookup!A:A,Lookup!B:B)</f>
        <v>Entry Level</v>
      </c>
      <c r="U615" t="s">
        <v>61</v>
      </c>
      <c r="V615">
        <v>4</v>
      </c>
      <c r="W615" t="str">
        <f>_xlfn.XLOOKUP(V615,Lookup!I:I,Lookup!J:J)</f>
        <v>Very High</v>
      </c>
      <c r="X615" t="s">
        <v>48</v>
      </c>
      <c r="Y615">
        <v>3737</v>
      </c>
      <c r="Z615" t="str" cm="1">
        <f t="array" ref="Z615">_xlfn.IFS(Y615&lt;3000,"Low",Y615&lt;7000,"Medium",TRUE,"High")</f>
        <v>Medium</v>
      </c>
      <c r="AA615">
        <v>2243</v>
      </c>
      <c r="AB615">
        <v>0</v>
      </c>
      <c r="AC615" t="s">
        <v>42</v>
      </c>
      <c r="AD615" t="s">
        <v>43</v>
      </c>
      <c r="AE615">
        <v>19</v>
      </c>
      <c r="AF615">
        <v>3</v>
      </c>
      <c r="AG615" t="str">
        <f>_xlfn.XLOOKUP(AF615,Lookup!K:K,Lookup!L:L)</f>
        <v>Meet Expect</v>
      </c>
      <c r="AH615">
        <v>3</v>
      </c>
      <c r="AI615" t="str">
        <f>LOOKUP(AH615,Lookup!M:M,Lookup!N:N)</f>
        <v>High</v>
      </c>
      <c r="AJ615">
        <v>80</v>
      </c>
      <c r="AK615">
        <v>1</v>
      </c>
      <c r="AL615" t="str">
        <f>_xlfn.XLOOKUP(AK615,Lookup!O:O,Lookup!P:P)</f>
        <v>Basic</v>
      </c>
      <c r="AM615">
        <v>4</v>
      </c>
      <c r="AN615" t="str" cm="1">
        <f t="array" ref="AN615">_xlfn.IFS(
AM615&lt;=5,"0-5",
AM615&lt;=10,"6-10",
AM615&lt;=20,"11-20",
TRUE,"20+")</f>
        <v>0-5</v>
      </c>
      <c r="AO615">
        <v>1</v>
      </c>
      <c r="AP615">
        <v>1</v>
      </c>
      <c r="AQ615" t="str">
        <f>_xlfn.XLOOKUP(AP615,Lookup!Q:Q,Lookup!R:R)</f>
        <v>Bad</v>
      </c>
      <c r="AR615">
        <v>3</v>
      </c>
      <c r="AS615" t="str" cm="1">
        <f t="array" ref="AS615">_xlfn.IFS(
AR615 &lt;=1,"New Employee",
AR615 &lt;=3, "Early Career",
AR615 &lt;=7, "Experienced",
TRUE, "Veteran")</f>
        <v>Early Career</v>
      </c>
      <c r="AT615">
        <v>2</v>
      </c>
      <c r="AU615">
        <v>0</v>
      </c>
      <c r="AV615" t="str" cm="1">
        <f t="array" ref="AV615">_xlfn.IFS(
AU615=0,"Recently Promoted",
AU615&lt;=3, "Normal",
TRUE, "Long Time No Promotion")</f>
        <v>Recently Promoted</v>
      </c>
      <c r="AW615">
        <v>2</v>
      </c>
      <c r="AX615">
        <f>IF(COUNTIF(L615:$L$1471,L615)&gt;1,1,0)</f>
        <v>0</v>
      </c>
      <c r="BA615">
        <f t="shared" si="77"/>
        <v>0</v>
      </c>
      <c r="BC615">
        <f t="shared" si="78"/>
        <v>0</v>
      </c>
      <c r="BE615">
        <f t="shared" si="72"/>
        <v>0</v>
      </c>
      <c r="BG615">
        <f t="shared" si="73"/>
        <v>0</v>
      </c>
      <c r="BI615">
        <f t="shared" si="74"/>
        <v>0</v>
      </c>
      <c r="BR615" t="str" cm="1">
        <f t="array" ref="BR615">_xlfn.IFS(
A615&lt;=25,"18-25",
A615&lt;=35,"26-35",
A615&lt;=45,"36-45",
A615&lt;=59,"46-59",
TRUE,"60+")</f>
        <v>26-35</v>
      </c>
      <c r="BX615" t="b">
        <f t="shared" si="75"/>
        <v>1</v>
      </c>
      <c r="BY615" t="b">
        <f t="shared" si="76"/>
        <v>1</v>
      </c>
      <c r="BZ615" t="b">
        <f t="shared" si="79"/>
        <v>1</v>
      </c>
      <c r="CA615">
        <f>IF(tblemployee[[#This Row],[Attrition]]="Yes",1,0)</f>
        <v>0</v>
      </c>
      <c r="CB615">
        <f>IF(tblemployee[[#This Row],[OverTime]]="Yes",1,0)</f>
        <v>0</v>
      </c>
    </row>
    <row r="616" spans="1:80" hidden="1">
      <c r="A616">
        <v>26</v>
      </c>
      <c r="B616" t="s">
        <v>35</v>
      </c>
      <c r="C616" t="s">
        <v>44</v>
      </c>
      <c r="D616">
        <v>887</v>
      </c>
      <c r="E616" t="s">
        <v>45</v>
      </c>
      <c r="F616">
        <v>5</v>
      </c>
      <c r="G616" t="str" cm="1">
        <f t="array" ref="G616">_xlfn.IFS(
F616 &lt;= 10, "Near",
F616 &lt;= 20, "Far",
TRUE, "Very Far")</f>
        <v>Near</v>
      </c>
      <c r="H616">
        <v>2</v>
      </c>
      <c r="I616" t="str">
        <f>_xlfn.XLOOKUP(H616,Lookup!C:C,Lookup!D:D)</f>
        <v>College</v>
      </c>
      <c r="J616" t="s">
        <v>51</v>
      </c>
      <c r="K616">
        <v>1</v>
      </c>
      <c r="L616">
        <v>848</v>
      </c>
      <c r="M616">
        <v>3</v>
      </c>
      <c r="N616" t="str">
        <f>_xlfn.XLOOKUP(M616,Lookup!E:E,Lookup!F:F)</f>
        <v>High</v>
      </c>
      <c r="O616" t="s">
        <v>39</v>
      </c>
      <c r="P616">
        <v>88</v>
      </c>
      <c r="Q616">
        <v>2</v>
      </c>
      <c r="R616" t="str">
        <f>_xlfn.XLOOKUP(Q616,Lookup!G:G,Lookup!H:H)</f>
        <v>Medium</v>
      </c>
      <c r="S616">
        <v>1</v>
      </c>
      <c r="T616" s="7" t="str">
        <f>_xlfn.XLOOKUP(S616,Lookup!A:A,Lookup!B:B)</f>
        <v>Entry Level</v>
      </c>
      <c r="U616" t="s">
        <v>47</v>
      </c>
      <c r="V616">
        <v>3</v>
      </c>
      <c r="W616" t="str">
        <f>_xlfn.XLOOKUP(V616,Lookup!I:I,Lookup!J:J)</f>
        <v>High</v>
      </c>
      <c r="X616" t="s">
        <v>48</v>
      </c>
      <c r="Y616">
        <v>2366</v>
      </c>
      <c r="Z616" t="str" cm="1">
        <f t="array" ref="Z616">_xlfn.IFS(Y616&lt;3000,"Low",Y616&lt;7000,"Medium",TRUE,"High")</f>
        <v>Low</v>
      </c>
      <c r="AA616">
        <v>20898</v>
      </c>
      <c r="AB616">
        <v>1</v>
      </c>
      <c r="AC616" t="s">
        <v>42</v>
      </c>
      <c r="AD616" t="s">
        <v>35</v>
      </c>
      <c r="AE616">
        <v>14</v>
      </c>
      <c r="AF616">
        <v>3</v>
      </c>
      <c r="AG616" t="str">
        <f>_xlfn.XLOOKUP(AF616,Lookup!K:K,Lookup!L:L)</f>
        <v>Meet Expect</v>
      </c>
      <c r="AH616">
        <v>1</v>
      </c>
      <c r="AI616" t="str">
        <f>LOOKUP(AH616,Lookup!M:M,Lookup!N:N)</f>
        <v>Low</v>
      </c>
      <c r="AJ616">
        <v>80</v>
      </c>
      <c r="AK616">
        <v>1</v>
      </c>
      <c r="AL616" t="str">
        <f>_xlfn.XLOOKUP(AK616,Lookup!O:O,Lookup!P:P)</f>
        <v>Basic</v>
      </c>
      <c r="AM616">
        <v>8</v>
      </c>
      <c r="AN616" t="str" cm="1">
        <f t="array" ref="AN616">_xlfn.IFS(
AM616&lt;=5,"0-5",
AM616&lt;=10,"6-10",
AM616&lt;=20,"11-20",
TRUE,"20+")</f>
        <v>6-10</v>
      </c>
      <c r="AO616">
        <v>2</v>
      </c>
      <c r="AP616">
        <v>3</v>
      </c>
      <c r="AQ616" t="str">
        <f>_xlfn.XLOOKUP(AP616,Lookup!Q:Q,Lookup!R:R)</f>
        <v>Better</v>
      </c>
      <c r="AR616">
        <v>8</v>
      </c>
      <c r="AS616" t="str" cm="1">
        <f t="array" ref="AS616">_xlfn.IFS(
AR616 &lt;=1,"New Employee",
AR616 &lt;=3, "Early Career",
AR616 &lt;=7, "Experienced",
TRUE, "Veteran")</f>
        <v>Veteran</v>
      </c>
      <c r="AT616">
        <v>7</v>
      </c>
      <c r="AU616">
        <v>1</v>
      </c>
      <c r="AV616" t="str" cm="1">
        <f t="array" ref="AV616">_xlfn.IFS(
AU616=0,"Recently Promoted",
AU616&lt;=3, "Normal",
TRUE, "Long Time No Promotion")</f>
        <v>Normal</v>
      </c>
      <c r="AW616">
        <v>7</v>
      </c>
      <c r="AX616">
        <f>IF(COUNTIF(L616:$L$1471,L616)&gt;1,1,0)</f>
        <v>0</v>
      </c>
      <c r="BA616">
        <f t="shared" si="77"/>
        <v>0</v>
      </c>
      <c r="BC616">
        <f t="shared" si="78"/>
        <v>0</v>
      </c>
      <c r="BE616">
        <f t="shared" si="72"/>
        <v>0</v>
      </c>
      <c r="BG616">
        <f t="shared" si="73"/>
        <v>0</v>
      </c>
      <c r="BI616">
        <f t="shared" si="74"/>
        <v>0</v>
      </c>
      <c r="BR616" t="str" cm="1">
        <f t="array" ref="BR616">_xlfn.IFS(
A616&lt;=25,"18-25",
A616&lt;=35,"26-35",
A616&lt;=45,"36-45",
A616&lt;=59,"46-59",
TRUE,"60+")</f>
        <v>26-35</v>
      </c>
      <c r="BX616" t="b">
        <f t="shared" si="75"/>
        <v>1</v>
      </c>
      <c r="BY616" t="b">
        <f t="shared" si="76"/>
        <v>1</v>
      </c>
      <c r="BZ616" t="b">
        <f t="shared" si="79"/>
        <v>1</v>
      </c>
      <c r="CA616">
        <f>IF(tblemployee[[#This Row],[Attrition]]="Yes",1,0)</f>
        <v>1</v>
      </c>
      <c r="CB616">
        <f>IF(tblemployee[[#This Row],[OverTime]]="Yes",1,0)</f>
        <v>1</v>
      </c>
    </row>
    <row r="617" spans="1:80" hidden="1">
      <c r="A617">
        <v>27</v>
      </c>
      <c r="B617" t="s">
        <v>43</v>
      </c>
      <c r="C617" t="s">
        <v>55</v>
      </c>
      <c r="D617">
        <v>443</v>
      </c>
      <c r="E617" t="s">
        <v>45</v>
      </c>
      <c r="F617">
        <v>3</v>
      </c>
      <c r="G617" t="str" cm="1">
        <f t="array" ref="G617">_xlfn.IFS(
F617 &lt;= 10, "Near",
F617 &lt;= 20, "Far",
TRUE, "Very Far")</f>
        <v>Near</v>
      </c>
      <c r="H617">
        <v>3</v>
      </c>
      <c r="I617" t="str">
        <f>_xlfn.XLOOKUP(H617,Lookup!C:C,Lookup!D:D)</f>
        <v>Bachelor</v>
      </c>
      <c r="J617" t="s">
        <v>51</v>
      </c>
      <c r="K617">
        <v>1</v>
      </c>
      <c r="L617">
        <v>850</v>
      </c>
      <c r="M617">
        <v>4</v>
      </c>
      <c r="N617" t="str">
        <f>_xlfn.XLOOKUP(M617,Lookup!E:E,Lookup!F:F)</f>
        <v>Very High</v>
      </c>
      <c r="O617" t="s">
        <v>46</v>
      </c>
      <c r="P617">
        <v>50</v>
      </c>
      <c r="Q617">
        <v>3</v>
      </c>
      <c r="R617" t="str">
        <f>_xlfn.XLOOKUP(Q617,Lookup!G:G,Lookup!H:H)</f>
        <v>High</v>
      </c>
      <c r="S617">
        <v>1</v>
      </c>
      <c r="T617" s="7" t="str">
        <f>_xlfn.XLOOKUP(S617,Lookup!A:A,Lookup!B:B)</f>
        <v>Entry Level</v>
      </c>
      <c r="U617" t="s">
        <v>47</v>
      </c>
      <c r="V617">
        <v>4</v>
      </c>
      <c r="W617" t="str">
        <f>_xlfn.XLOOKUP(V617,Lookup!I:I,Lookup!J:J)</f>
        <v>Very High</v>
      </c>
      <c r="X617" t="s">
        <v>48</v>
      </c>
      <c r="Y617">
        <v>1706</v>
      </c>
      <c r="Z617" t="str" cm="1">
        <f t="array" ref="Z617">_xlfn.IFS(Y617&lt;3000,"Low",Y617&lt;7000,"Medium",TRUE,"High")</f>
        <v>Low</v>
      </c>
      <c r="AA617">
        <v>16571</v>
      </c>
      <c r="AB617">
        <v>1</v>
      </c>
      <c r="AC617" t="s">
        <v>42</v>
      </c>
      <c r="AD617" t="s">
        <v>43</v>
      </c>
      <c r="AE617">
        <v>11</v>
      </c>
      <c r="AF617">
        <v>3</v>
      </c>
      <c r="AG617" t="str">
        <f>_xlfn.XLOOKUP(AF617,Lookup!K:K,Lookup!L:L)</f>
        <v>Meet Expect</v>
      </c>
      <c r="AH617">
        <v>3</v>
      </c>
      <c r="AI617" t="str">
        <f>LOOKUP(AH617,Lookup!M:M,Lookup!N:N)</f>
        <v>High</v>
      </c>
      <c r="AJ617">
        <v>80</v>
      </c>
      <c r="AK617">
        <v>3</v>
      </c>
      <c r="AL617" t="str">
        <f>_xlfn.XLOOKUP(AK617,Lookup!O:O,Lookup!P:P)</f>
        <v>High</v>
      </c>
      <c r="AM617">
        <v>0</v>
      </c>
      <c r="AN617" t="str" cm="1">
        <f t="array" ref="AN617">_xlfn.IFS(
AM617&lt;=5,"0-5",
AM617&lt;=10,"6-10",
AM617&lt;=20,"11-20",
TRUE,"20+")</f>
        <v>0-5</v>
      </c>
      <c r="AO617">
        <v>6</v>
      </c>
      <c r="AP617">
        <v>2</v>
      </c>
      <c r="AQ617" t="str">
        <f>_xlfn.XLOOKUP(AP617,Lookup!Q:Q,Lookup!R:R)</f>
        <v>Good</v>
      </c>
      <c r="AR617">
        <v>0</v>
      </c>
      <c r="AS617" t="str" cm="1">
        <f t="array" ref="AS617">_xlfn.IFS(
AR617 &lt;=1,"New Employee",
AR617 &lt;=3, "Early Career",
AR617 &lt;=7, "Experienced",
TRUE, "Veteran")</f>
        <v>New Employee</v>
      </c>
      <c r="AT617">
        <v>0</v>
      </c>
      <c r="AU617">
        <v>0</v>
      </c>
      <c r="AV617" t="str" cm="1">
        <f t="array" ref="AV617">_xlfn.IFS(
AU617=0,"Recently Promoted",
AU617&lt;=3, "Normal",
TRUE, "Long Time No Promotion")</f>
        <v>Recently Promoted</v>
      </c>
      <c r="AW617">
        <v>0</v>
      </c>
      <c r="AX617">
        <f>IF(COUNTIF(L617:$L$1471,L617)&gt;1,1,0)</f>
        <v>0</v>
      </c>
      <c r="BA617">
        <f t="shared" si="77"/>
        <v>0</v>
      </c>
      <c r="BC617">
        <f t="shared" si="78"/>
        <v>0</v>
      </c>
      <c r="BE617">
        <f t="shared" si="72"/>
        <v>0</v>
      </c>
      <c r="BG617">
        <f t="shared" si="73"/>
        <v>0</v>
      </c>
      <c r="BI617">
        <f t="shared" si="74"/>
        <v>0</v>
      </c>
      <c r="BR617" t="str" cm="1">
        <f t="array" ref="BR617">_xlfn.IFS(
A617&lt;=25,"18-25",
A617&lt;=35,"26-35",
A617&lt;=45,"36-45",
A617&lt;=59,"46-59",
TRUE,"60+")</f>
        <v>26-35</v>
      </c>
      <c r="BX617" t="b">
        <f t="shared" si="75"/>
        <v>1</v>
      </c>
      <c r="BY617" t="b">
        <f t="shared" si="76"/>
        <v>1</v>
      </c>
      <c r="BZ617" t="b">
        <f t="shared" si="79"/>
        <v>1</v>
      </c>
      <c r="CA617">
        <f>IF(tblemployee[[#This Row],[Attrition]]="Yes",1,0)</f>
        <v>0</v>
      </c>
      <c r="CB617">
        <f>IF(tblemployee[[#This Row],[OverTime]]="Yes",1,0)</f>
        <v>0</v>
      </c>
    </row>
    <row r="618" spans="1:80" hidden="1">
      <c r="A618">
        <v>51</v>
      </c>
      <c r="B618" t="s">
        <v>43</v>
      </c>
      <c r="C618" t="s">
        <v>36</v>
      </c>
      <c r="D618">
        <v>1318</v>
      </c>
      <c r="E618" t="s">
        <v>37</v>
      </c>
      <c r="F618">
        <v>26</v>
      </c>
      <c r="G618" t="str" cm="1">
        <f t="array" ref="G618">_xlfn.IFS(
F618 &lt;= 10, "Near",
F618 &lt;= 20, "Far",
TRUE, "Very Far")</f>
        <v>Very Far</v>
      </c>
      <c r="H618">
        <v>4</v>
      </c>
      <c r="I618" t="str">
        <f>_xlfn.XLOOKUP(H618,Lookup!C:C,Lookup!D:D)</f>
        <v>Master</v>
      </c>
      <c r="J618" t="s">
        <v>59</v>
      </c>
      <c r="K618">
        <v>1</v>
      </c>
      <c r="L618">
        <v>851</v>
      </c>
      <c r="M618">
        <v>1</v>
      </c>
      <c r="N618" t="str">
        <f>_xlfn.XLOOKUP(M618,Lookup!E:E,Lookup!F:F)</f>
        <v>Low</v>
      </c>
      <c r="O618" t="s">
        <v>39</v>
      </c>
      <c r="P618">
        <v>66</v>
      </c>
      <c r="Q618">
        <v>3</v>
      </c>
      <c r="R618" t="str">
        <f>_xlfn.XLOOKUP(Q618,Lookup!G:G,Lookup!H:H)</f>
        <v>High</v>
      </c>
      <c r="S618">
        <v>4</v>
      </c>
      <c r="T618" s="7" t="str">
        <f>_xlfn.XLOOKUP(S618,Lookup!A:A,Lookup!B:B)</f>
        <v>Manager</v>
      </c>
      <c r="U618" t="s">
        <v>56</v>
      </c>
      <c r="V618">
        <v>3</v>
      </c>
      <c r="W618" t="str">
        <f>_xlfn.XLOOKUP(V618,Lookup!I:I,Lookup!J:J)</f>
        <v>High</v>
      </c>
      <c r="X618" t="s">
        <v>48</v>
      </c>
      <c r="Y618">
        <v>16307</v>
      </c>
      <c r="Z618" t="str" cm="1">
        <f t="array" ref="Z618">_xlfn.IFS(Y618&lt;3000,"Low",Y618&lt;7000,"Medium",TRUE,"High")</f>
        <v>High</v>
      </c>
      <c r="AA618">
        <v>5594</v>
      </c>
      <c r="AB618">
        <v>2</v>
      </c>
      <c r="AC618" t="s">
        <v>42</v>
      </c>
      <c r="AD618" t="s">
        <v>43</v>
      </c>
      <c r="AE618">
        <v>14</v>
      </c>
      <c r="AF618">
        <v>3</v>
      </c>
      <c r="AG618" t="str">
        <f>_xlfn.XLOOKUP(AF618,Lookup!K:K,Lookup!L:L)</f>
        <v>Meet Expect</v>
      </c>
      <c r="AH618">
        <v>3</v>
      </c>
      <c r="AI618" t="str">
        <f>LOOKUP(AH618,Lookup!M:M,Lookup!N:N)</f>
        <v>High</v>
      </c>
      <c r="AJ618">
        <v>80</v>
      </c>
      <c r="AK618">
        <v>1</v>
      </c>
      <c r="AL618" t="str">
        <f>_xlfn.XLOOKUP(AK618,Lookup!O:O,Lookup!P:P)</f>
        <v>Basic</v>
      </c>
      <c r="AM618">
        <v>29</v>
      </c>
      <c r="AN618" t="str" cm="1">
        <f t="array" ref="AN618">_xlfn.IFS(
AM618&lt;=5,"0-5",
AM618&lt;=10,"6-10",
AM618&lt;=20,"11-20",
TRUE,"20+")</f>
        <v>20+</v>
      </c>
      <c r="AO618">
        <v>2</v>
      </c>
      <c r="AP618">
        <v>2</v>
      </c>
      <c r="AQ618" t="str">
        <f>_xlfn.XLOOKUP(AP618,Lookup!Q:Q,Lookup!R:R)</f>
        <v>Good</v>
      </c>
      <c r="AR618">
        <v>20</v>
      </c>
      <c r="AS618" t="str" cm="1">
        <f t="array" ref="AS618">_xlfn.IFS(
AR618 &lt;=1,"New Employee",
AR618 &lt;=3, "Early Career",
AR618 &lt;=7, "Experienced",
TRUE, "Veteran")</f>
        <v>Veteran</v>
      </c>
      <c r="AT618">
        <v>6</v>
      </c>
      <c r="AU618">
        <v>4</v>
      </c>
      <c r="AV618" t="str" cm="1">
        <f t="array" ref="AV618">_xlfn.IFS(
AU618=0,"Recently Promoted",
AU618&lt;=3, "Normal",
TRUE, "Long Time No Promotion")</f>
        <v>Long Time No Promotion</v>
      </c>
      <c r="AW618">
        <v>17</v>
      </c>
      <c r="AX618">
        <f>IF(COUNTIF(L618:$L$1471,L618)&gt;1,1,0)</f>
        <v>0</v>
      </c>
      <c r="BA618">
        <f t="shared" si="77"/>
        <v>0</v>
      </c>
      <c r="BC618">
        <f t="shared" si="78"/>
        <v>0</v>
      </c>
      <c r="BE618">
        <f t="shared" si="72"/>
        <v>0</v>
      </c>
      <c r="BG618">
        <f t="shared" si="73"/>
        <v>0</v>
      </c>
      <c r="BI618">
        <f t="shared" si="74"/>
        <v>0</v>
      </c>
      <c r="BR618" t="str" cm="1">
        <f t="array" ref="BR618">_xlfn.IFS(
A618&lt;=25,"18-25",
A618&lt;=35,"26-35",
A618&lt;=45,"36-45",
A618&lt;=59,"46-59",
TRUE,"60+")</f>
        <v>46-59</v>
      </c>
      <c r="BX618" t="b">
        <f t="shared" si="75"/>
        <v>1</v>
      </c>
      <c r="BY618" t="b">
        <f t="shared" si="76"/>
        <v>1</v>
      </c>
      <c r="BZ618" t="b">
        <f t="shared" si="79"/>
        <v>1</v>
      </c>
      <c r="CA618">
        <f>IF(tblemployee[[#This Row],[Attrition]]="Yes",1,0)</f>
        <v>0</v>
      </c>
      <c r="CB618">
        <f>IF(tblemployee[[#This Row],[OverTime]]="Yes",1,0)</f>
        <v>0</v>
      </c>
    </row>
    <row r="619" spans="1:80" hidden="1">
      <c r="A619">
        <v>44</v>
      </c>
      <c r="B619" t="s">
        <v>43</v>
      </c>
      <c r="C619" t="s">
        <v>36</v>
      </c>
      <c r="D619">
        <v>625</v>
      </c>
      <c r="E619" t="s">
        <v>45</v>
      </c>
      <c r="F619">
        <v>4</v>
      </c>
      <c r="G619" t="str" cm="1">
        <f t="array" ref="G619">_xlfn.IFS(
F619 &lt;= 10, "Near",
F619 &lt;= 20, "Far",
TRUE, "Very Far")</f>
        <v>Near</v>
      </c>
      <c r="H619">
        <v>3</v>
      </c>
      <c r="I619" t="str">
        <f>_xlfn.XLOOKUP(H619,Lookup!C:C,Lookup!D:D)</f>
        <v>Bachelor</v>
      </c>
      <c r="J619" t="s">
        <v>51</v>
      </c>
      <c r="K619">
        <v>1</v>
      </c>
      <c r="L619">
        <v>852</v>
      </c>
      <c r="M619">
        <v>4</v>
      </c>
      <c r="N619" t="str">
        <f>_xlfn.XLOOKUP(M619,Lookup!E:E,Lookup!F:F)</f>
        <v>Very High</v>
      </c>
      <c r="O619" t="s">
        <v>46</v>
      </c>
      <c r="P619">
        <v>50</v>
      </c>
      <c r="Q619">
        <v>3</v>
      </c>
      <c r="R619" t="str">
        <f>_xlfn.XLOOKUP(Q619,Lookup!G:G,Lookup!H:H)</f>
        <v>High</v>
      </c>
      <c r="S619">
        <v>2</v>
      </c>
      <c r="T619" s="7" t="str">
        <f>_xlfn.XLOOKUP(S619,Lookup!A:A,Lookup!B:B)</f>
        <v>Junior</v>
      </c>
      <c r="U619" t="s">
        <v>54</v>
      </c>
      <c r="V619">
        <v>2</v>
      </c>
      <c r="W619" t="str">
        <f>_xlfn.XLOOKUP(V619,Lookup!I:I,Lookup!J:J)</f>
        <v>Medium</v>
      </c>
      <c r="X619" t="s">
        <v>41</v>
      </c>
      <c r="Y619">
        <v>5933</v>
      </c>
      <c r="Z619" t="str" cm="1">
        <f t="array" ref="Z619">_xlfn.IFS(Y619&lt;3000,"Low",Y619&lt;7000,"Medium",TRUE,"High")</f>
        <v>Medium</v>
      </c>
      <c r="AA619">
        <v>5197</v>
      </c>
      <c r="AB619">
        <v>9</v>
      </c>
      <c r="AC619" t="s">
        <v>42</v>
      </c>
      <c r="AD619" t="s">
        <v>43</v>
      </c>
      <c r="AE619">
        <v>12</v>
      </c>
      <c r="AF619">
        <v>3</v>
      </c>
      <c r="AG619" t="str">
        <f>_xlfn.XLOOKUP(AF619,Lookup!K:K,Lookup!L:L)</f>
        <v>Meet Expect</v>
      </c>
      <c r="AH619">
        <v>4</v>
      </c>
      <c r="AI619" t="str">
        <f>LOOKUP(AH619,Lookup!M:M,Lookup!N:N)</f>
        <v>Very High</v>
      </c>
      <c r="AJ619">
        <v>80</v>
      </c>
      <c r="AK619">
        <v>0</v>
      </c>
      <c r="AL619" t="str">
        <f>_xlfn.XLOOKUP(AK619,Lookup!O:O,Lookup!P:P)</f>
        <v>None</v>
      </c>
      <c r="AM619">
        <v>10</v>
      </c>
      <c r="AN619" t="str" cm="1">
        <f t="array" ref="AN619">_xlfn.IFS(
AM619&lt;=5,"0-5",
AM619&lt;=10,"6-10",
AM619&lt;=20,"11-20",
TRUE,"20+")</f>
        <v>6-10</v>
      </c>
      <c r="AO619">
        <v>2</v>
      </c>
      <c r="AP619">
        <v>2</v>
      </c>
      <c r="AQ619" t="str">
        <f>_xlfn.XLOOKUP(AP619,Lookup!Q:Q,Lookup!R:R)</f>
        <v>Good</v>
      </c>
      <c r="AR619">
        <v>5</v>
      </c>
      <c r="AS619" t="str" cm="1">
        <f t="array" ref="AS619">_xlfn.IFS(
AR619 &lt;=1,"New Employee",
AR619 &lt;=3, "Early Career",
AR619 &lt;=7, "Experienced",
TRUE, "Veteran")</f>
        <v>Experienced</v>
      </c>
      <c r="AT619">
        <v>2</v>
      </c>
      <c r="AU619">
        <v>2</v>
      </c>
      <c r="AV619" t="str" cm="1">
        <f t="array" ref="AV619">_xlfn.IFS(
AU619=0,"Recently Promoted",
AU619&lt;=3, "Normal",
TRUE, "Long Time No Promotion")</f>
        <v>Normal</v>
      </c>
      <c r="AW619">
        <v>3</v>
      </c>
      <c r="AX619">
        <f>IF(COUNTIF(L619:$L$1471,L619)&gt;1,1,0)</f>
        <v>0</v>
      </c>
      <c r="BA619">
        <f t="shared" si="77"/>
        <v>0</v>
      </c>
      <c r="BC619">
        <f t="shared" si="78"/>
        <v>0</v>
      </c>
      <c r="BE619">
        <f t="shared" si="72"/>
        <v>0</v>
      </c>
      <c r="BG619">
        <f t="shared" si="73"/>
        <v>0</v>
      </c>
      <c r="BI619">
        <f t="shared" si="74"/>
        <v>0</v>
      </c>
      <c r="BR619" t="str" cm="1">
        <f t="array" ref="BR619">_xlfn.IFS(
A619&lt;=25,"18-25",
A619&lt;=35,"26-35",
A619&lt;=45,"36-45",
A619&lt;=59,"46-59",
TRUE,"60+")</f>
        <v>36-45</v>
      </c>
      <c r="BX619" t="b">
        <f t="shared" si="75"/>
        <v>1</v>
      </c>
      <c r="BY619" t="b">
        <f t="shared" si="76"/>
        <v>1</v>
      </c>
      <c r="BZ619" t="b">
        <f t="shared" si="79"/>
        <v>1</v>
      </c>
      <c r="CA619">
        <f>IF(tblemployee[[#This Row],[Attrition]]="Yes",1,0)</f>
        <v>0</v>
      </c>
      <c r="CB619">
        <f>IF(tblemployee[[#This Row],[OverTime]]="Yes",1,0)</f>
        <v>0</v>
      </c>
    </row>
    <row r="620" spans="1:80" hidden="1">
      <c r="A620">
        <v>25</v>
      </c>
      <c r="B620" t="s">
        <v>43</v>
      </c>
      <c r="C620" t="s">
        <v>36</v>
      </c>
      <c r="D620">
        <v>180</v>
      </c>
      <c r="E620" t="s">
        <v>45</v>
      </c>
      <c r="F620">
        <v>2</v>
      </c>
      <c r="G620" t="str" cm="1">
        <f t="array" ref="G620">_xlfn.IFS(
F620 &lt;= 10, "Near",
F620 &lt;= 20, "Far",
TRUE, "Very Far")</f>
        <v>Near</v>
      </c>
      <c r="H620">
        <v>1</v>
      </c>
      <c r="I620" t="str">
        <f>_xlfn.XLOOKUP(H620,Lookup!C:C,Lookup!D:D)</f>
        <v>Below College</v>
      </c>
      <c r="J620" t="s">
        <v>51</v>
      </c>
      <c r="K620">
        <v>1</v>
      </c>
      <c r="L620">
        <v>854</v>
      </c>
      <c r="M620">
        <v>1</v>
      </c>
      <c r="N620" t="str">
        <f>_xlfn.XLOOKUP(M620,Lookup!E:E,Lookup!F:F)</f>
        <v>Low</v>
      </c>
      <c r="O620" t="s">
        <v>46</v>
      </c>
      <c r="P620">
        <v>65</v>
      </c>
      <c r="Q620">
        <v>4</v>
      </c>
      <c r="R620" t="str">
        <f>_xlfn.XLOOKUP(Q620,Lookup!G:G,Lookup!H:H)</f>
        <v>Very High</v>
      </c>
      <c r="S620">
        <v>1</v>
      </c>
      <c r="T620" s="7" t="str">
        <f>_xlfn.XLOOKUP(S620,Lookup!A:A,Lookup!B:B)</f>
        <v>Entry Level</v>
      </c>
      <c r="U620" t="s">
        <v>47</v>
      </c>
      <c r="V620">
        <v>1</v>
      </c>
      <c r="W620" t="str">
        <f>_xlfn.XLOOKUP(V620,Lookup!I:I,Lookup!J:J)</f>
        <v>Low</v>
      </c>
      <c r="X620" t="s">
        <v>41</v>
      </c>
      <c r="Y620">
        <v>3424</v>
      </c>
      <c r="Z620" t="str" cm="1">
        <f t="array" ref="Z620">_xlfn.IFS(Y620&lt;3000,"Low",Y620&lt;7000,"Medium",TRUE,"High")</f>
        <v>Medium</v>
      </c>
      <c r="AA620">
        <v>21632</v>
      </c>
      <c r="AB620">
        <v>7</v>
      </c>
      <c r="AC620" t="s">
        <v>42</v>
      </c>
      <c r="AD620" t="s">
        <v>43</v>
      </c>
      <c r="AE620">
        <v>13</v>
      </c>
      <c r="AF620">
        <v>3</v>
      </c>
      <c r="AG620" t="str">
        <f>_xlfn.XLOOKUP(AF620,Lookup!K:K,Lookup!L:L)</f>
        <v>Meet Expect</v>
      </c>
      <c r="AH620">
        <v>3</v>
      </c>
      <c r="AI620" t="str">
        <f>LOOKUP(AH620,Lookup!M:M,Lookup!N:N)</f>
        <v>High</v>
      </c>
      <c r="AJ620">
        <v>80</v>
      </c>
      <c r="AK620">
        <v>0</v>
      </c>
      <c r="AL620" t="str">
        <f>_xlfn.XLOOKUP(AK620,Lookup!O:O,Lookup!P:P)</f>
        <v>None</v>
      </c>
      <c r="AM620">
        <v>6</v>
      </c>
      <c r="AN620" t="str" cm="1">
        <f t="array" ref="AN620">_xlfn.IFS(
AM620&lt;=5,"0-5",
AM620&lt;=10,"6-10",
AM620&lt;=20,"11-20",
TRUE,"20+")</f>
        <v>6-10</v>
      </c>
      <c r="AO620">
        <v>3</v>
      </c>
      <c r="AP620">
        <v>2</v>
      </c>
      <c r="AQ620" t="str">
        <f>_xlfn.XLOOKUP(AP620,Lookup!Q:Q,Lookup!R:R)</f>
        <v>Good</v>
      </c>
      <c r="AR620">
        <v>4</v>
      </c>
      <c r="AS620" t="str" cm="1">
        <f t="array" ref="AS620">_xlfn.IFS(
AR620 &lt;=1,"New Employee",
AR620 &lt;=3, "Early Career",
AR620 &lt;=7, "Experienced",
TRUE, "Veteran")</f>
        <v>Experienced</v>
      </c>
      <c r="AT620">
        <v>3</v>
      </c>
      <c r="AU620">
        <v>0</v>
      </c>
      <c r="AV620" t="str" cm="1">
        <f t="array" ref="AV620">_xlfn.IFS(
AU620=0,"Recently Promoted",
AU620&lt;=3, "Normal",
TRUE, "Long Time No Promotion")</f>
        <v>Recently Promoted</v>
      </c>
      <c r="AW620">
        <v>1</v>
      </c>
      <c r="AX620">
        <f>IF(COUNTIF(L620:$L$1471,L620)&gt;1,1,0)</f>
        <v>0</v>
      </c>
      <c r="BA620">
        <f t="shared" si="77"/>
        <v>0</v>
      </c>
      <c r="BC620">
        <f t="shared" si="78"/>
        <v>0</v>
      </c>
      <c r="BE620">
        <f t="shared" si="72"/>
        <v>0</v>
      </c>
      <c r="BG620">
        <f t="shared" si="73"/>
        <v>0</v>
      </c>
      <c r="BI620">
        <f t="shared" si="74"/>
        <v>0</v>
      </c>
      <c r="BR620" t="str" cm="1">
        <f t="array" ref="BR620">_xlfn.IFS(
A620&lt;=25,"18-25",
A620&lt;=35,"26-35",
A620&lt;=45,"36-45",
A620&lt;=59,"46-59",
TRUE,"60+")</f>
        <v>18-25</v>
      </c>
      <c r="BX620" t="b">
        <f t="shared" si="75"/>
        <v>1</v>
      </c>
      <c r="BY620" t="b">
        <f t="shared" si="76"/>
        <v>1</v>
      </c>
      <c r="BZ620" t="b">
        <f t="shared" si="79"/>
        <v>1</v>
      </c>
      <c r="CA620">
        <f>IF(tblemployee[[#This Row],[Attrition]]="Yes",1,0)</f>
        <v>0</v>
      </c>
      <c r="CB620">
        <f>IF(tblemployee[[#This Row],[OverTime]]="Yes",1,0)</f>
        <v>0</v>
      </c>
    </row>
    <row r="621" spans="1:80" hidden="1">
      <c r="A621">
        <v>33</v>
      </c>
      <c r="B621" t="s">
        <v>43</v>
      </c>
      <c r="C621" t="s">
        <v>36</v>
      </c>
      <c r="D621">
        <v>586</v>
      </c>
      <c r="E621" t="s">
        <v>37</v>
      </c>
      <c r="F621">
        <v>1</v>
      </c>
      <c r="G621" t="str" cm="1">
        <f t="array" ref="G621">_xlfn.IFS(
F621 &lt;= 10, "Near",
F621 &lt;= 20, "Far",
TRUE, "Very Far")</f>
        <v>Near</v>
      </c>
      <c r="H621">
        <v>3</v>
      </c>
      <c r="I621" t="str">
        <f>_xlfn.XLOOKUP(H621,Lookup!C:C,Lookup!D:D)</f>
        <v>Bachelor</v>
      </c>
      <c r="J621" t="s">
        <v>51</v>
      </c>
      <c r="K621">
        <v>1</v>
      </c>
      <c r="L621">
        <v>855</v>
      </c>
      <c r="M621">
        <v>1</v>
      </c>
      <c r="N621" t="str">
        <f>_xlfn.XLOOKUP(M621,Lookup!E:E,Lookup!F:F)</f>
        <v>Low</v>
      </c>
      <c r="O621" t="s">
        <v>46</v>
      </c>
      <c r="P621">
        <v>48</v>
      </c>
      <c r="Q621">
        <v>4</v>
      </c>
      <c r="R621" t="str">
        <f>_xlfn.XLOOKUP(Q621,Lookup!G:G,Lookup!H:H)</f>
        <v>Very High</v>
      </c>
      <c r="S621">
        <v>2</v>
      </c>
      <c r="T621" s="7" t="str">
        <f>_xlfn.XLOOKUP(S621,Lookup!A:A,Lookup!B:B)</f>
        <v>Junior</v>
      </c>
      <c r="U621" t="s">
        <v>40</v>
      </c>
      <c r="V621">
        <v>1</v>
      </c>
      <c r="W621" t="str">
        <f>_xlfn.XLOOKUP(V621,Lookup!I:I,Lookup!J:J)</f>
        <v>Low</v>
      </c>
      <c r="X621" t="s">
        <v>52</v>
      </c>
      <c r="Y621">
        <v>4037</v>
      </c>
      <c r="Z621" t="str" cm="1">
        <f t="array" ref="Z621">_xlfn.IFS(Y621&lt;3000,"Low",Y621&lt;7000,"Medium",TRUE,"High")</f>
        <v>Medium</v>
      </c>
      <c r="AA621">
        <v>21816</v>
      </c>
      <c r="AB621">
        <v>1</v>
      </c>
      <c r="AC621" t="s">
        <v>42</v>
      </c>
      <c r="AD621" t="s">
        <v>43</v>
      </c>
      <c r="AE621">
        <v>22</v>
      </c>
      <c r="AF621">
        <v>4</v>
      </c>
      <c r="AG621" t="str">
        <f>_xlfn.XLOOKUP(AF621,Lookup!K:K,Lookup!L:L)</f>
        <v>Exceed Expect</v>
      </c>
      <c r="AH621">
        <v>1</v>
      </c>
      <c r="AI621" t="str">
        <f>LOOKUP(AH621,Lookup!M:M,Lookup!N:N)</f>
        <v>Low</v>
      </c>
      <c r="AJ621">
        <v>80</v>
      </c>
      <c r="AK621">
        <v>1</v>
      </c>
      <c r="AL621" t="str">
        <f>_xlfn.XLOOKUP(AK621,Lookup!O:O,Lookup!P:P)</f>
        <v>Basic</v>
      </c>
      <c r="AM621">
        <v>9</v>
      </c>
      <c r="AN621" t="str" cm="1">
        <f t="array" ref="AN621">_xlfn.IFS(
AM621&lt;=5,"0-5",
AM621&lt;=10,"6-10",
AM621&lt;=20,"11-20",
TRUE,"20+")</f>
        <v>6-10</v>
      </c>
      <c r="AO621">
        <v>5</v>
      </c>
      <c r="AP621">
        <v>3</v>
      </c>
      <c r="AQ621" t="str">
        <f>_xlfn.XLOOKUP(AP621,Lookup!Q:Q,Lookup!R:R)</f>
        <v>Better</v>
      </c>
      <c r="AR621">
        <v>9</v>
      </c>
      <c r="AS621" t="str" cm="1">
        <f t="array" ref="AS621">_xlfn.IFS(
AR621 &lt;=1,"New Employee",
AR621 &lt;=3, "Early Career",
AR621 &lt;=7, "Experienced",
TRUE, "Veteran")</f>
        <v>Veteran</v>
      </c>
      <c r="AT621">
        <v>8</v>
      </c>
      <c r="AU621">
        <v>0</v>
      </c>
      <c r="AV621" t="str" cm="1">
        <f t="array" ref="AV621">_xlfn.IFS(
AU621=0,"Recently Promoted",
AU621&lt;=3, "Normal",
TRUE, "Long Time No Promotion")</f>
        <v>Recently Promoted</v>
      </c>
      <c r="AW621">
        <v>8</v>
      </c>
      <c r="AX621">
        <f>IF(COUNTIF(L621:$L$1471,L621)&gt;1,1,0)</f>
        <v>0</v>
      </c>
      <c r="BA621">
        <f t="shared" si="77"/>
        <v>0</v>
      </c>
      <c r="BC621">
        <f t="shared" si="78"/>
        <v>0</v>
      </c>
      <c r="BE621">
        <f t="shared" si="72"/>
        <v>0</v>
      </c>
      <c r="BG621">
        <f t="shared" si="73"/>
        <v>0</v>
      </c>
      <c r="BI621">
        <f t="shared" si="74"/>
        <v>0</v>
      </c>
      <c r="BR621" t="str" cm="1">
        <f t="array" ref="BR621">_xlfn.IFS(
A621&lt;=25,"18-25",
A621&lt;=35,"26-35",
A621&lt;=45,"36-45",
A621&lt;=59,"46-59",
TRUE,"60+")</f>
        <v>26-35</v>
      </c>
      <c r="BX621" t="b">
        <f t="shared" si="75"/>
        <v>1</v>
      </c>
      <c r="BY621" t="b">
        <f t="shared" si="76"/>
        <v>1</v>
      </c>
      <c r="BZ621" t="b">
        <f t="shared" si="79"/>
        <v>1</v>
      </c>
      <c r="CA621">
        <f>IF(tblemployee[[#This Row],[Attrition]]="Yes",1,0)</f>
        <v>0</v>
      </c>
      <c r="CB621">
        <f>IF(tblemployee[[#This Row],[OverTime]]="Yes",1,0)</f>
        <v>0</v>
      </c>
    </row>
    <row r="622" spans="1:80" hidden="1">
      <c r="A622">
        <v>35</v>
      </c>
      <c r="B622" t="s">
        <v>43</v>
      </c>
      <c r="C622" t="s">
        <v>36</v>
      </c>
      <c r="D622">
        <v>1343</v>
      </c>
      <c r="E622" t="s">
        <v>45</v>
      </c>
      <c r="F622">
        <v>27</v>
      </c>
      <c r="G622" t="str" cm="1">
        <f t="array" ref="G622">_xlfn.IFS(
F622 &lt;= 10, "Near",
F622 &lt;= 20, "Far",
TRUE, "Very Far")</f>
        <v>Very Far</v>
      </c>
      <c r="H622">
        <v>1</v>
      </c>
      <c r="I622" t="str">
        <f>_xlfn.XLOOKUP(H622,Lookup!C:C,Lookup!D:D)</f>
        <v>Below College</v>
      </c>
      <c r="J622" t="s">
        <v>51</v>
      </c>
      <c r="K622">
        <v>1</v>
      </c>
      <c r="L622">
        <v>856</v>
      </c>
      <c r="M622">
        <v>3</v>
      </c>
      <c r="N622" t="str">
        <f>_xlfn.XLOOKUP(M622,Lookup!E:E,Lookup!F:F)</f>
        <v>High</v>
      </c>
      <c r="O622" t="s">
        <v>39</v>
      </c>
      <c r="P622">
        <v>53</v>
      </c>
      <c r="Q622">
        <v>2</v>
      </c>
      <c r="R622" t="str">
        <f>_xlfn.XLOOKUP(Q622,Lookup!G:G,Lookup!H:H)</f>
        <v>Medium</v>
      </c>
      <c r="S622">
        <v>1</v>
      </c>
      <c r="T622" s="7" t="str">
        <f>_xlfn.XLOOKUP(S622,Lookup!A:A,Lookup!B:B)</f>
        <v>Entry Level</v>
      </c>
      <c r="U622" t="s">
        <v>47</v>
      </c>
      <c r="V622">
        <v>1</v>
      </c>
      <c r="W622" t="str">
        <f>_xlfn.XLOOKUP(V622,Lookup!I:I,Lookup!J:J)</f>
        <v>Low</v>
      </c>
      <c r="X622" t="s">
        <v>41</v>
      </c>
      <c r="Y622">
        <v>2559</v>
      </c>
      <c r="Z622" t="str" cm="1">
        <f t="array" ref="Z622">_xlfn.IFS(Y622&lt;3000,"Low",Y622&lt;7000,"Medium",TRUE,"High")</f>
        <v>Low</v>
      </c>
      <c r="AA622">
        <v>17852</v>
      </c>
      <c r="AB622">
        <v>1</v>
      </c>
      <c r="AC622" t="s">
        <v>42</v>
      </c>
      <c r="AD622" t="s">
        <v>43</v>
      </c>
      <c r="AE622">
        <v>11</v>
      </c>
      <c r="AF622">
        <v>3</v>
      </c>
      <c r="AG622" t="str">
        <f>_xlfn.XLOOKUP(AF622,Lookup!K:K,Lookup!L:L)</f>
        <v>Meet Expect</v>
      </c>
      <c r="AH622">
        <v>4</v>
      </c>
      <c r="AI622" t="str">
        <f>LOOKUP(AH622,Lookup!M:M,Lookup!N:N)</f>
        <v>Very High</v>
      </c>
      <c r="AJ622">
        <v>80</v>
      </c>
      <c r="AK622">
        <v>0</v>
      </c>
      <c r="AL622" t="str">
        <f>_xlfn.XLOOKUP(AK622,Lookup!O:O,Lookup!P:P)</f>
        <v>None</v>
      </c>
      <c r="AM622">
        <v>6</v>
      </c>
      <c r="AN622" t="str" cm="1">
        <f t="array" ref="AN622">_xlfn.IFS(
AM622&lt;=5,"0-5",
AM622&lt;=10,"6-10",
AM622&lt;=20,"11-20",
TRUE,"20+")</f>
        <v>6-10</v>
      </c>
      <c r="AO622">
        <v>3</v>
      </c>
      <c r="AP622">
        <v>2</v>
      </c>
      <c r="AQ622" t="str">
        <f>_xlfn.XLOOKUP(AP622,Lookup!Q:Q,Lookup!R:R)</f>
        <v>Good</v>
      </c>
      <c r="AR622">
        <v>6</v>
      </c>
      <c r="AS622" t="str" cm="1">
        <f t="array" ref="AS622">_xlfn.IFS(
AR622 &lt;=1,"New Employee",
AR622 &lt;=3, "Early Career",
AR622 &lt;=7, "Experienced",
TRUE, "Veteran")</f>
        <v>Experienced</v>
      </c>
      <c r="AT622">
        <v>5</v>
      </c>
      <c r="AU622">
        <v>1</v>
      </c>
      <c r="AV622" t="str" cm="1">
        <f t="array" ref="AV622">_xlfn.IFS(
AU622=0,"Recently Promoted",
AU622&lt;=3, "Normal",
TRUE, "Long Time No Promotion")</f>
        <v>Normal</v>
      </c>
      <c r="AW622">
        <v>1</v>
      </c>
      <c r="AX622">
        <f>IF(COUNTIF(L622:$L$1471,L622)&gt;1,1,0)</f>
        <v>0</v>
      </c>
      <c r="BA622">
        <f t="shared" si="77"/>
        <v>0</v>
      </c>
      <c r="BC622">
        <f t="shared" si="78"/>
        <v>0</v>
      </c>
      <c r="BE622">
        <f t="shared" si="72"/>
        <v>0</v>
      </c>
      <c r="BG622">
        <f t="shared" si="73"/>
        <v>0</v>
      </c>
      <c r="BI622">
        <f t="shared" si="74"/>
        <v>0</v>
      </c>
      <c r="BR622" t="str" cm="1">
        <f t="array" ref="BR622">_xlfn.IFS(
A622&lt;=25,"18-25",
A622&lt;=35,"26-35",
A622&lt;=45,"36-45",
A622&lt;=59,"46-59",
TRUE,"60+")</f>
        <v>26-35</v>
      </c>
      <c r="BX622" t="b">
        <f t="shared" si="75"/>
        <v>1</v>
      </c>
      <c r="BY622" t="b">
        <f t="shared" si="76"/>
        <v>1</v>
      </c>
      <c r="BZ622" t="b">
        <f t="shared" si="79"/>
        <v>1</v>
      </c>
      <c r="CA622">
        <f>IF(tblemployee[[#This Row],[Attrition]]="Yes",1,0)</f>
        <v>0</v>
      </c>
      <c r="CB622">
        <f>IF(tblemployee[[#This Row],[OverTime]]="Yes",1,0)</f>
        <v>0</v>
      </c>
    </row>
    <row r="623" spans="1:80" hidden="1">
      <c r="A623">
        <v>36</v>
      </c>
      <c r="B623" t="s">
        <v>43</v>
      </c>
      <c r="C623" t="s">
        <v>36</v>
      </c>
      <c r="D623">
        <v>928</v>
      </c>
      <c r="E623" t="s">
        <v>37</v>
      </c>
      <c r="F623">
        <v>1</v>
      </c>
      <c r="G623" t="str" cm="1">
        <f t="array" ref="G623">_xlfn.IFS(
F623 &lt;= 10, "Near",
F623 &lt;= 20, "Far",
TRUE, "Very Far")</f>
        <v>Near</v>
      </c>
      <c r="H623">
        <v>2</v>
      </c>
      <c r="I623" t="str">
        <f>_xlfn.XLOOKUP(H623,Lookup!C:C,Lookup!D:D)</f>
        <v>College</v>
      </c>
      <c r="J623" t="s">
        <v>38</v>
      </c>
      <c r="K623">
        <v>1</v>
      </c>
      <c r="L623">
        <v>857</v>
      </c>
      <c r="M623">
        <v>2</v>
      </c>
      <c r="N623" t="str">
        <f>_xlfn.XLOOKUP(M623,Lookup!E:E,Lookup!F:F)</f>
        <v>Medium</v>
      </c>
      <c r="O623" t="s">
        <v>46</v>
      </c>
      <c r="P623">
        <v>56</v>
      </c>
      <c r="Q623">
        <v>3</v>
      </c>
      <c r="R623" t="str">
        <f>_xlfn.XLOOKUP(Q623,Lookup!G:G,Lookup!H:H)</f>
        <v>High</v>
      </c>
      <c r="S623">
        <v>2</v>
      </c>
      <c r="T623" s="7" t="str">
        <f>_xlfn.XLOOKUP(S623,Lookup!A:A,Lookup!B:B)</f>
        <v>Junior</v>
      </c>
      <c r="U623" t="s">
        <v>40</v>
      </c>
      <c r="V623">
        <v>4</v>
      </c>
      <c r="W623" t="str">
        <f>_xlfn.XLOOKUP(V623,Lookup!I:I,Lookup!J:J)</f>
        <v>Very High</v>
      </c>
      <c r="X623" t="s">
        <v>48</v>
      </c>
      <c r="Y623">
        <v>6201</v>
      </c>
      <c r="Z623" t="str" cm="1">
        <f t="array" ref="Z623">_xlfn.IFS(Y623&lt;3000,"Low",Y623&lt;7000,"Medium",TRUE,"High")</f>
        <v>Medium</v>
      </c>
      <c r="AA623">
        <v>2823</v>
      </c>
      <c r="AB623">
        <v>1</v>
      </c>
      <c r="AC623" t="s">
        <v>42</v>
      </c>
      <c r="AD623" t="s">
        <v>35</v>
      </c>
      <c r="AE623">
        <v>14</v>
      </c>
      <c r="AF623">
        <v>3</v>
      </c>
      <c r="AG623" t="str">
        <f>_xlfn.XLOOKUP(AF623,Lookup!K:K,Lookup!L:L)</f>
        <v>Meet Expect</v>
      </c>
      <c r="AH623">
        <v>4</v>
      </c>
      <c r="AI623" t="str">
        <f>LOOKUP(AH623,Lookup!M:M,Lookup!N:N)</f>
        <v>Very High</v>
      </c>
      <c r="AJ623">
        <v>80</v>
      </c>
      <c r="AK623">
        <v>1</v>
      </c>
      <c r="AL623" t="str">
        <f>_xlfn.XLOOKUP(AK623,Lookup!O:O,Lookup!P:P)</f>
        <v>Basic</v>
      </c>
      <c r="AM623">
        <v>18</v>
      </c>
      <c r="AN623" t="str" cm="1">
        <f t="array" ref="AN623">_xlfn.IFS(
AM623&lt;=5,"0-5",
AM623&lt;=10,"6-10",
AM623&lt;=20,"11-20",
TRUE,"20+")</f>
        <v>11-20</v>
      </c>
      <c r="AO623">
        <v>1</v>
      </c>
      <c r="AP623">
        <v>2</v>
      </c>
      <c r="AQ623" t="str">
        <f>_xlfn.XLOOKUP(AP623,Lookup!Q:Q,Lookup!R:R)</f>
        <v>Good</v>
      </c>
      <c r="AR623">
        <v>18</v>
      </c>
      <c r="AS623" t="str" cm="1">
        <f t="array" ref="AS623">_xlfn.IFS(
AR623 &lt;=1,"New Employee",
AR623 &lt;=3, "Early Career",
AR623 &lt;=7, "Experienced",
TRUE, "Veteran")</f>
        <v>Veteran</v>
      </c>
      <c r="AT623">
        <v>14</v>
      </c>
      <c r="AU623">
        <v>4</v>
      </c>
      <c r="AV623" t="str" cm="1">
        <f t="array" ref="AV623">_xlfn.IFS(
AU623=0,"Recently Promoted",
AU623&lt;=3, "Normal",
TRUE, "Long Time No Promotion")</f>
        <v>Long Time No Promotion</v>
      </c>
      <c r="AW623">
        <v>11</v>
      </c>
      <c r="AX623">
        <f>IF(COUNTIF(L623:$L$1471,L623)&gt;1,1,0)</f>
        <v>0</v>
      </c>
      <c r="BA623">
        <f t="shared" si="77"/>
        <v>0</v>
      </c>
      <c r="BC623">
        <f t="shared" si="78"/>
        <v>0</v>
      </c>
      <c r="BE623">
        <f t="shared" si="72"/>
        <v>0</v>
      </c>
      <c r="BG623">
        <f t="shared" si="73"/>
        <v>0</v>
      </c>
      <c r="BI623">
        <f t="shared" si="74"/>
        <v>0</v>
      </c>
      <c r="BR623" t="str" cm="1">
        <f t="array" ref="BR623">_xlfn.IFS(
A623&lt;=25,"18-25",
A623&lt;=35,"26-35",
A623&lt;=45,"36-45",
A623&lt;=59,"46-59",
TRUE,"60+")</f>
        <v>36-45</v>
      </c>
      <c r="BX623" t="b">
        <f t="shared" si="75"/>
        <v>1</v>
      </c>
      <c r="BY623" t="b">
        <f t="shared" si="76"/>
        <v>1</v>
      </c>
      <c r="BZ623" t="b">
        <f t="shared" si="79"/>
        <v>1</v>
      </c>
      <c r="CA623">
        <f>IF(tblemployee[[#This Row],[Attrition]]="Yes",1,0)</f>
        <v>0</v>
      </c>
      <c r="CB623">
        <f>IF(tblemployee[[#This Row],[OverTime]]="Yes",1,0)</f>
        <v>1</v>
      </c>
    </row>
    <row r="624" spans="1:80" hidden="1">
      <c r="A624">
        <v>32</v>
      </c>
      <c r="B624" t="s">
        <v>43</v>
      </c>
      <c r="C624" t="s">
        <v>36</v>
      </c>
      <c r="D624">
        <v>117</v>
      </c>
      <c r="E624" t="s">
        <v>37</v>
      </c>
      <c r="F624">
        <v>13</v>
      </c>
      <c r="G624" t="str" cm="1">
        <f t="array" ref="G624">_xlfn.IFS(
F624 &lt;= 10, "Near",
F624 &lt;= 20, "Far",
TRUE, "Very Far")</f>
        <v>Far</v>
      </c>
      <c r="H624">
        <v>4</v>
      </c>
      <c r="I624" t="str">
        <f>_xlfn.XLOOKUP(H624,Lookup!C:C,Lookup!D:D)</f>
        <v>Master</v>
      </c>
      <c r="J624" t="s">
        <v>38</v>
      </c>
      <c r="K624">
        <v>1</v>
      </c>
      <c r="L624">
        <v>859</v>
      </c>
      <c r="M624">
        <v>2</v>
      </c>
      <c r="N624" t="str">
        <f>_xlfn.XLOOKUP(M624,Lookup!E:E,Lookup!F:F)</f>
        <v>Medium</v>
      </c>
      <c r="O624" t="s">
        <v>46</v>
      </c>
      <c r="P624">
        <v>73</v>
      </c>
      <c r="Q624">
        <v>3</v>
      </c>
      <c r="R624" t="str">
        <f>_xlfn.XLOOKUP(Q624,Lookup!G:G,Lookup!H:H)</f>
        <v>High</v>
      </c>
      <c r="S624">
        <v>2</v>
      </c>
      <c r="T624" s="7" t="str">
        <f>_xlfn.XLOOKUP(S624,Lookup!A:A,Lookup!B:B)</f>
        <v>Junior</v>
      </c>
      <c r="U624" t="s">
        <v>40</v>
      </c>
      <c r="V624">
        <v>4</v>
      </c>
      <c r="W624" t="str">
        <f>_xlfn.XLOOKUP(V624,Lookup!I:I,Lookup!J:J)</f>
        <v>Very High</v>
      </c>
      <c r="X624" t="s">
        <v>52</v>
      </c>
      <c r="Y624">
        <v>4403</v>
      </c>
      <c r="Z624" t="str" cm="1">
        <f t="array" ref="Z624">_xlfn.IFS(Y624&lt;3000,"Low",Y624&lt;7000,"Medium",TRUE,"High")</f>
        <v>Medium</v>
      </c>
      <c r="AA624">
        <v>9250</v>
      </c>
      <c r="AB624">
        <v>2</v>
      </c>
      <c r="AC624" t="s">
        <v>42</v>
      </c>
      <c r="AD624" t="s">
        <v>43</v>
      </c>
      <c r="AE624">
        <v>11</v>
      </c>
      <c r="AF624">
        <v>3</v>
      </c>
      <c r="AG624" t="str">
        <f>_xlfn.XLOOKUP(AF624,Lookup!K:K,Lookup!L:L)</f>
        <v>Meet Expect</v>
      </c>
      <c r="AH624">
        <v>3</v>
      </c>
      <c r="AI624" t="str">
        <f>LOOKUP(AH624,Lookup!M:M,Lookup!N:N)</f>
        <v>High</v>
      </c>
      <c r="AJ624">
        <v>80</v>
      </c>
      <c r="AK624">
        <v>1</v>
      </c>
      <c r="AL624" t="str">
        <f>_xlfn.XLOOKUP(AK624,Lookup!O:O,Lookup!P:P)</f>
        <v>Basic</v>
      </c>
      <c r="AM624">
        <v>8</v>
      </c>
      <c r="AN624" t="str" cm="1">
        <f t="array" ref="AN624">_xlfn.IFS(
AM624&lt;=5,"0-5",
AM624&lt;=10,"6-10",
AM624&lt;=20,"11-20",
TRUE,"20+")</f>
        <v>6-10</v>
      </c>
      <c r="AO624">
        <v>3</v>
      </c>
      <c r="AP624">
        <v>2</v>
      </c>
      <c r="AQ624" t="str">
        <f>_xlfn.XLOOKUP(AP624,Lookup!Q:Q,Lookup!R:R)</f>
        <v>Good</v>
      </c>
      <c r="AR624">
        <v>5</v>
      </c>
      <c r="AS624" t="str" cm="1">
        <f t="array" ref="AS624">_xlfn.IFS(
AR624 &lt;=1,"New Employee",
AR624 &lt;=3, "Early Career",
AR624 &lt;=7, "Experienced",
TRUE, "Veteran")</f>
        <v>Experienced</v>
      </c>
      <c r="AT624">
        <v>2</v>
      </c>
      <c r="AU624">
        <v>0</v>
      </c>
      <c r="AV624" t="str" cm="1">
        <f t="array" ref="AV624">_xlfn.IFS(
AU624=0,"Recently Promoted",
AU624&lt;=3, "Normal",
TRUE, "Long Time No Promotion")</f>
        <v>Recently Promoted</v>
      </c>
      <c r="AW624">
        <v>3</v>
      </c>
      <c r="AX624">
        <f>IF(COUNTIF(L624:$L$1471,L624)&gt;1,1,0)</f>
        <v>0</v>
      </c>
      <c r="BA624">
        <f t="shared" si="77"/>
        <v>0</v>
      </c>
      <c r="BC624">
        <f t="shared" si="78"/>
        <v>0</v>
      </c>
      <c r="BE624">
        <f t="shared" si="72"/>
        <v>0</v>
      </c>
      <c r="BG624">
        <f t="shared" si="73"/>
        <v>0</v>
      </c>
      <c r="BI624">
        <f t="shared" si="74"/>
        <v>0</v>
      </c>
      <c r="BR624" t="str" cm="1">
        <f t="array" ref="BR624">_xlfn.IFS(
A624&lt;=25,"18-25",
A624&lt;=35,"26-35",
A624&lt;=45,"36-45",
A624&lt;=59,"46-59",
TRUE,"60+")</f>
        <v>26-35</v>
      </c>
      <c r="BX624" t="b">
        <f t="shared" si="75"/>
        <v>1</v>
      </c>
      <c r="BY624" t="b">
        <f t="shared" si="76"/>
        <v>1</v>
      </c>
      <c r="BZ624" t="b">
        <f t="shared" si="79"/>
        <v>1</v>
      </c>
      <c r="CA624">
        <f>IF(tblemployee[[#This Row],[Attrition]]="Yes",1,0)</f>
        <v>0</v>
      </c>
      <c r="CB624">
        <f>IF(tblemployee[[#This Row],[OverTime]]="Yes",1,0)</f>
        <v>0</v>
      </c>
    </row>
    <row r="625" spans="1:80" hidden="1">
      <c r="A625">
        <v>30</v>
      </c>
      <c r="B625" t="s">
        <v>43</v>
      </c>
      <c r="C625" t="s">
        <v>44</v>
      </c>
      <c r="D625">
        <v>1012</v>
      </c>
      <c r="E625" t="s">
        <v>45</v>
      </c>
      <c r="F625">
        <v>5</v>
      </c>
      <c r="G625" t="str" cm="1">
        <f t="array" ref="G625">_xlfn.IFS(
F625 &lt;= 10, "Near",
F625 &lt;= 20, "Far",
TRUE, "Very Far")</f>
        <v>Near</v>
      </c>
      <c r="H625">
        <v>4</v>
      </c>
      <c r="I625" t="str">
        <f>_xlfn.XLOOKUP(H625,Lookup!C:C,Lookup!D:D)</f>
        <v>Master</v>
      </c>
      <c r="J625" t="s">
        <v>38</v>
      </c>
      <c r="K625">
        <v>1</v>
      </c>
      <c r="L625">
        <v>861</v>
      </c>
      <c r="M625">
        <v>2</v>
      </c>
      <c r="N625" t="str">
        <f>_xlfn.XLOOKUP(M625,Lookup!E:E,Lookup!F:F)</f>
        <v>Medium</v>
      </c>
      <c r="O625" t="s">
        <v>46</v>
      </c>
      <c r="P625">
        <v>75</v>
      </c>
      <c r="Q625">
        <v>2</v>
      </c>
      <c r="R625" t="str">
        <f>_xlfn.XLOOKUP(Q625,Lookup!G:G,Lookup!H:H)</f>
        <v>Medium</v>
      </c>
      <c r="S625">
        <v>1</v>
      </c>
      <c r="T625" s="7" t="str">
        <f>_xlfn.XLOOKUP(S625,Lookup!A:A,Lookup!B:B)</f>
        <v>Entry Level</v>
      </c>
      <c r="U625" t="s">
        <v>47</v>
      </c>
      <c r="V625">
        <v>4</v>
      </c>
      <c r="W625" t="str">
        <f>_xlfn.XLOOKUP(V625,Lookup!I:I,Lookup!J:J)</f>
        <v>Very High</v>
      </c>
      <c r="X625" t="s">
        <v>52</v>
      </c>
      <c r="Y625">
        <v>3761</v>
      </c>
      <c r="Z625" t="str" cm="1">
        <f t="array" ref="Z625">_xlfn.IFS(Y625&lt;3000,"Low",Y625&lt;7000,"Medium",TRUE,"High")</f>
        <v>Medium</v>
      </c>
      <c r="AA625">
        <v>2373</v>
      </c>
      <c r="AB625">
        <v>9</v>
      </c>
      <c r="AC625" t="s">
        <v>42</v>
      </c>
      <c r="AD625" t="s">
        <v>43</v>
      </c>
      <c r="AE625">
        <v>12</v>
      </c>
      <c r="AF625">
        <v>3</v>
      </c>
      <c r="AG625" t="str">
        <f>_xlfn.XLOOKUP(AF625,Lookup!K:K,Lookup!L:L)</f>
        <v>Meet Expect</v>
      </c>
      <c r="AH625">
        <v>2</v>
      </c>
      <c r="AI625" t="str">
        <f>LOOKUP(AH625,Lookup!M:M,Lookup!N:N)</f>
        <v>Medium</v>
      </c>
      <c r="AJ625">
        <v>80</v>
      </c>
      <c r="AK625">
        <v>1</v>
      </c>
      <c r="AL625" t="str">
        <f>_xlfn.XLOOKUP(AK625,Lookup!O:O,Lookup!P:P)</f>
        <v>Basic</v>
      </c>
      <c r="AM625">
        <v>10</v>
      </c>
      <c r="AN625" t="str" cm="1">
        <f t="array" ref="AN625">_xlfn.IFS(
AM625&lt;=5,"0-5",
AM625&lt;=10,"6-10",
AM625&lt;=20,"11-20",
TRUE,"20+")</f>
        <v>6-10</v>
      </c>
      <c r="AO625">
        <v>3</v>
      </c>
      <c r="AP625">
        <v>2</v>
      </c>
      <c r="AQ625" t="str">
        <f>_xlfn.XLOOKUP(AP625,Lookup!Q:Q,Lookup!R:R)</f>
        <v>Good</v>
      </c>
      <c r="AR625">
        <v>5</v>
      </c>
      <c r="AS625" t="str" cm="1">
        <f t="array" ref="AS625">_xlfn.IFS(
AR625 &lt;=1,"New Employee",
AR625 &lt;=3, "Early Career",
AR625 &lt;=7, "Experienced",
TRUE, "Veteran")</f>
        <v>Experienced</v>
      </c>
      <c r="AT625">
        <v>4</v>
      </c>
      <c r="AU625">
        <v>0</v>
      </c>
      <c r="AV625" t="str" cm="1">
        <f t="array" ref="AV625">_xlfn.IFS(
AU625=0,"Recently Promoted",
AU625&lt;=3, "Normal",
TRUE, "Long Time No Promotion")</f>
        <v>Recently Promoted</v>
      </c>
      <c r="AW625">
        <v>3</v>
      </c>
      <c r="AX625">
        <f>IF(COUNTIF(L625:$L$1471,L625)&gt;1,1,0)</f>
        <v>0</v>
      </c>
      <c r="BA625">
        <f t="shared" si="77"/>
        <v>0</v>
      </c>
      <c r="BC625">
        <f t="shared" si="78"/>
        <v>0</v>
      </c>
      <c r="BE625">
        <f t="shared" si="72"/>
        <v>0</v>
      </c>
      <c r="BG625">
        <f t="shared" si="73"/>
        <v>0</v>
      </c>
      <c r="BI625">
        <f t="shared" si="74"/>
        <v>0</v>
      </c>
      <c r="BR625" t="str" cm="1">
        <f t="array" ref="BR625">_xlfn.IFS(
A625&lt;=25,"18-25",
A625&lt;=35,"26-35",
A625&lt;=45,"36-45",
A625&lt;=59,"46-59",
TRUE,"60+")</f>
        <v>26-35</v>
      </c>
      <c r="BX625" t="b">
        <f t="shared" si="75"/>
        <v>1</v>
      </c>
      <c r="BY625" t="b">
        <f t="shared" si="76"/>
        <v>1</v>
      </c>
      <c r="BZ625" t="b">
        <f t="shared" si="79"/>
        <v>1</v>
      </c>
      <c r="CA625">
        <f>IF(tblemployee[[#This Row],[Attrition]]="Yes",1,0)</f>
        <v>0</v>
      </c>
      <c r="CB625">
        <f>IF(tblemployee[[#This Row],[OverTime]]="Yes",1,0)</f>
        <v>0</v>
      </c>
    </row>
    <row r="626" spans="1:80" hidden="1">
      <c r="A626">
        <v>53</v>
      </c>
      <c r="B626" t="s">
        <v>43</v>
      </c>
      <c r="C626" t="s">
        <v>36</v>
      </c>
      <c r="D626">
        <v>661</v>
      </c>
      <c r="E626" t="s">
        <v>37</v>
      </c>
      <c r="F626">
        <v>7</v>
      </c>
      <c r="G626" t="str" cm="1">
        <f t="array" ref="G626">_xlfn.IFS(
F626 &lt;= 10, "Near",
F626 &lt;= 20, "Far",
TRUE, "Very Far")</f>
        <v>Near</v>
      </c>
      <c r="H626">
        <v>2</v>
      </c>
      <c r="I626" t="str">
        <f>_xlfn.XLOOKUP(H626,Lookup!C:C,Lookup!D:D)</f>
        <v>College</v>
      </c>
      <c r="J626" t="s">
        <v>59</v>
      </c>
      <c r="K626">
        <v>1</v>
      </c>
      <c r="L626">
        <v>862</v>
      </c>
      <c r="M626">
        <v>1</v>
      </c>
      <c r="N626" t="str">
        <f>_xlfn.XLOOKUP(M626,Lookup!E:E,Lookup!F:F)</f>
        <v>Low</v>
      </c>
      <c r="O626" t="s">
        <v>39</v>
      </c>
      <c r="P626">
        <v>78</v>
      </c>
      <c r="Q626">
        <v>2</v>
      </c>
      <c r="R626" t="str">
        <f>_xlfn.XLOOKUP(Q626,Lookup!G:G,Lookup!H:H)</f>
        <v>Medium</v>
      </c>
      <c r="S626">
        <v>3</v>
      </c>
      <c r="T626" s="7" t="str">
        <f>_xlfn.XLOOKUP(S626,Lookup!A:A,Lookup!B:B)</f>
        <v>Senior</v>
      </c>
      <c r="U626" t="s">
        <v>40</v>
      </c>
      <c r="V626">
        <v>4</v>
      </c>
      <c r="W626" t="str">
        <f>_xlfn.XLOOKUP(V626,Lookup!I:I,Lookup!J:J)</f>
        <v>Very High</v>
      </c>
      <c r="X626" t="s">
        <v>48</v>
      </c>
      <c r="Y626">
        <v>10934</v>
      </c>
      <c r="Z626" t="str" cm="1">
        <f t="array" ref="Z626">_xlfn.IFS(Y626&lt;3000,"Low",Y626&lt;7000,"Medium",TRUE,"High")</f>
        <v>High</v>
      </c>
      <c r="AA626">
        <v>20715</v>
      </c>
      <c r="AB626">
        <v>7</v>
      </c>
      <c r="AC626" t="s">
        <v>42</v>
      </c>
      <c r="AD626" t="s">
        <v>35</v>
      </c>
      <c r="AE626">
        <v>18</v>
      </c>
      <c r="AF626">
        <v>3</v>
      </c>
      <c r="AG626" t="str">
        <f>_xlfn.XLOOKUP(AF626,Lookup!K:K,Lookup!L:L)</f>
        <v>Meet Expect</v>
      </c>
      <c r="AH626">
        <v>4</v>
      </c>
      <c r="AI626" t="str">
        <f>LOOKUP(AH626,Lookup!M:M,Lookup!N:N)</f>
        <v>Very High</v>
      </c>
      <c r="AJ626">
        <v>80</v>
      </c>
      <c r="AK626">
        <v>1</v>
      </c>
      <c r="AL626" t="str">
        <f>_xlfn.XLOOKUP(AK626,Lookup!O:O,Lookup!P:P)</f>
        <v>Basic</v>
      </c>
      <c r="AM626">
        <v>35</v>
      </c>
      <c r="AN626" t="str" cm="1">
        <f t="array" ref="AN626">_xlfn.IFS(
AM626&lt;=5,"0-5",
AM626&lt;=10,"6-10",
AM626&lt;=20,"11-20",
TRUE,"20+")</f>
        <v>20+</v>
      </c>
      <c r="AO626">
        <v>3</v>
      </c>
      <c r="AP626">
        <v>3</v>
      </c>
      <c r="AQ626" t="str">
        <f>_xlfn.XLOOKUP(AP626,Lookup!Q:Q,Lookup!R:R)</f>
        <v>Better</v>
      </c>
      <c r="AR626">
        <v>5</v>
      </c>
      <c r="AS626" t="str" cm="1">
        <f t="array" ref="AS626">_xlfn.IFS(
AR626 &lt;=1,"New Employee",
AR626 &lt;=3, "Early Career",
AR626 &lt;=7, "Experienced",
TRUE, "Veteran")</f>
        <v>Experienced</v>
      </c>
      <c r="AT626">
        <v>2</v>
      </c>
      <c r="AU626">
        <v>0</v>
      </c>
      <c r="AV626" t="str" cm="1">
        <f t="array" ref="AV626">_xlfn.IFS(
AU626=0,"Recently Promoted",
AU626&lt;=3, "Normal",
TRUE, "Long Time No Promotion")</f>
        <v>Recently Promoted</v>
      </c>
      <c r="AW626">
        <v>4</v>
      </c>
      <c r="AX626">
        <f>IF(COUNTIF(L626:$L$1471,L626)&gt;1,1,0)</f>
        <v>0</v>
      </c>
      <c r="BA626">
        <f t="shared" si="77"/>
        <v>0</v>
      </c>
      <c r="BC626">
        <f t="shared" si="78"/>
        <v>0</v>
      </c>
      <c r="BE626">
        <f t="shared" si="72"/>
        <v>0</v>
      </c>
      <c r="BG626">
        <f t="shared" si="73"/>
        <v>0</v>
      </c>
      <c r="BI626">
        <f t="shared" si="74"/>
        <v>0</v>
      </c>
      <c r="BR626" t="str" cm="1">
        <f t="array" ref="BR626">_xlfn.IFS(
A626&lt;=25,"18-25",
A626&lt;=35,"26-35",
A626&lt;=45,"36-45",
A626&lt;=59,"46-59",
TRUE,"60+")</f>
        <v>46-59</v>
      </c>
      <c r="BX626" t="b">
        <f t="shared" si="75"/>
        <v>1</v>
      </c>
      <c r="BY626" t="b">
        <f t="shared" si="76"/>
        <v>1</v>
      </c>
      <c r="BZ626" t="b">
        <f t="shared" si="79"/>
        <v>1</v>
      </c>
      <c r="CA626">
        <f>IF(tblemployee[[#This Row],[Attrition]]="Yes",1,0)</f>
        <v>0</v>
      </c>
      <c r="CB626">
        <f>IF(tblemployee[[#This Row],[OverTime]]="Yes",1,0)</f>
        <v>1</v>
      </c>
    </row>
    <row r="627" spans="1:80" hidden="1">
      <c r="A627">
        <v>45</v>
      </c>
      <c r="B627" t="s">
        <v>43</v>
      </c>
      <c r="C627" t="s">
        <v>36</v>
      </c>
      <c r="D627">
        <v>930</v>
      </c>
      <c r="E627" t="s">
        <v>37</v>
      </c>
      <c r="F627">
        <v>9</v>
      </c>
      <c r="G627" t="str" cm="1">
        <f t="array" ref="G627">_xlfn.IFS(
F627 &lt;= 10, "Near",
F627 &lt;= 20, "Far",
TRUE, "Very Far")</f>
        <v>Near</v>
      </c>
      <c r="H627">
        <v>3</v>
      </c>
      <c r="I627" t="str">
        <f>_xlfn.XLOOKUP(H627,Lookup!C:C,Lookup!D:D)</f>
        <v>Bachelor</v>
      </c>
      <c r="J627" t="s">
        <v>59</v>
      </c>
      <c r="K627">
        <v>1</v>
      </c>
      <c r="L627">
        <v>864</v>
      </c>
      <c r="M627">
        <v>4</v>
      </c>
      <c r="N627" t="str">
        <f>_xlfn.XLOOKUP(M627,Lookup!E:E,Lookup!F:F)</f>
        <v>Very High</v>
      </c>
      <c r="O627" t="s">
        <v>46</v>
      </c>
      <c r="P627">
        <v>74</v>
      </c>
      <c r="Q627">
        <v>3</v>
      </c>
      <c r="R627" t="str">
        <f>_xlfn.XLOOKUP(Q627,Lookup!G:G,Lookup!H:H)</f>
        <v>High</v>
      </c>
      <c r="S627">
        <v>3</v>
      </c>
      <c r="T627" s="7" t="str">
        <f>_xlfn.XLOOKUP(S627,Lookup!A:A,Lookup!B:B)</f>
        <v>Senior</v>
      </c>
      <c r="U627" t="s">
        <v>40</v>
      </c>
      <c r="V627">
        <v>1</v>
      </c>
      <c r="W627" t="str">
        <f>_xlfn.XLOOKUP(V627,Lookup!I:I,Lookup!J:J)</f>
        <v>Low</v>
      </c>
      <c r="X627" t="s">
        <v>52</v>
      </c>
      <c r="Y627">
        <v>10761</v>
      </c>
      <c r="Z627" t="str" cm="1">
        <f t="array" ref="Z627">_xlfn.IFS(Y627&lt;3000,"Low",Y627&lt;7000,"Medium",TRUE,"High")</f>
        <v>High</v>
      </c>
      <c r="AA627">
        <v>19239</v>
      </c>
      <c r="AB627">
        <v>4</v>
      </c>
      <c r="AC627" t="s">
        <v>42</v>
      </c>
      <c r="AD627" t="s">
        <v>35</v>
      </c>
      <c r="AE627">
        <v>12</v>
      </c>
      <c r="AF627">
        <v>3</v>
      </c>
      <c r="AG627" t="str">
        <f>_xlfn.XLOOKUP(AF627,Lookup!K:K,Lookup!L:L)</f>
        <v>Meet Expect</v>
      </c>
      <c r="AH627">
        <v>3</v>
      </c>
      <c r="AI627" t="str">
        <f>LOOKUP(AH627,Lookup!M:M,Lookup!N:N)</f>
        <v>High</v>
      </c>
      <c r="AJ627">
        <v>80</v>
      </c>
      <c r="AK627">
        <v>1</v>
      </c>
      <c r="AL627" t="str">
        <f>_xlfn.XLOOKUP(AK627,Lookup!O:O,Lookup!P:P)</f>
        <v>Basic</v>
      </c>
      <c r="AM627">
        <v>18</v>
      </c>
      <c r="AN627" t="str" cm="1">
        <f t="array" ref="AN627">_xlfn.IFS(
AM627&lt;=5,"0-5",
AM627&lt;=10,"6-10",
AM627&lt;=20,"11-20",
TRUE,"20+")</f>
        <v>11-20</v>
      </c>
      <c r="AO627">
        <v>2</v>
      </c>
      <c r="AP627">
        <v>3</v>
      </c>
      <c r="AQ627" t="str">
        <f>_xlfn.XLOOKUP(AP627,Lookup!Q:Q,Lookup!R:R)</f>
        <v>Better</v>
      </c>
      <c r="AR627">
        <v>5</v>
      </c>
      <c r="AS627" t="str" cm="1">
        <f t="array" ref="AS627">_xlfn.IFS(
AR627 &lt;=1,"New Employee",
AR627 &lt;=3, "Early Career",
AR627 &lt;=7, "Experienced",
TRUE, "Veteran")</f>
        <v>Experienced</v>
      </c>
      <c r="AT627">
        <v>4</v>
      </c>
      <c r="AU627">
        <v>0</v>
      </c>
      <c r="AV627" t="str" cm="1">
        <f t="array" ref="AV627">_xlfn.IFS(
AU627=0,"Recently Promoted",
AU627&lt;=3, "Normal",
TRUE, "Long Time No Promotion")</f>
        <v>Recently Promoted</v>
      </c>
      <c r="AW627">
        <v>2</v>
      </c>
      <c r="AX627">
        <f>IF(COUNTIF(L627:$L$1471,L627)&gt;1,1,0)</f>
        <v>0</v>
      </c>
      <c r="BA627">
        <f t="shared" si="77"/>
        <v>0</v>
      </c>
      <c r="BC627">
        <f t="shared" si="78"/>
        <v>0</v>
      </c>
      <c r="BE627">
        <f t="shared" si="72"/>
        <v>0</v>
      </c>
      <c r="BG627">
        <f t="shared" si="73"/>
        <v>0</v>
      </c>
      <c r="BI627">
        <f t="shared" si="74"/>
        <v>0</v>
      </c>
      <c r="BR627" t="str" cm="1">
        <f t="array" ref="BR627">_xlfn.IFS(
A627&lt;=25,"18-25",
A627&lt;=35,"26-35",
A627&lt;=45,"36-45",
A627&lt;=59,"46-59",
TRUE,"60+")</f>
        <v>36-45</v>
      </c>
      <c r="BX627" t="b">
        <f t="shared" si="75"/>
        <v>1</v>
      </c>
      <c r="BY627" t="b">
        <f t="shared" si="76"/>
        <v>1</v>
      </c>
      <c r="BZ627" t="b">
        <f t="shared" si="79"/>
        <v>1</v>
      </c>
      <c r="CA627">
        <f>IF(tblemployee[[#This Row],[Attrition]]="Yes",1,0)</f>
        <v>0</v>
      </c>
      <c r="CB627">
        <f>IF(tblemployee[[#This Row],[OverTime]]="Yes",1,0)</f>
        <v>1</v>
      </c>
    </row>
    <row r="628" spans="1:80" hidden="1">
      <c r="A628">
        <v>32</v>
      </c>
      <c r="B628" t="s">
        <v>43</v>
      </c>
      <c r="C628" t="s">
        <v>36</v>
      </c>
      <c r="D628">
        <v>638</v>
      </c>
      <c r="E628" t="s">
        <v>45</v>
      </c>
      <c r="F628">
        <v>8</v>
      </c>
      <c r="G628" t="str" cm="1">
        <f t="array" ref="G628">_xlfn.IFS(
F628 &lt;= 10, "Near",
F628 &lt;= 20, "Far",
TRUE, "Very Far")</f>
        <v>Near</v>
      </c>
      <c r="H628">
        <v>2</v>
      </c>
      <c r="I628" t="str">
        <f>_xlfn.XLOOKUP(H628,Lookup!C:C,Lookup!D:D)</f>
        <v>College</v>
      </c>
      <c r="J628" t="s">
        <v>51</v>
      </c>
      <c r="K628">
        <v>1</v>
      </c>
      <c r="L628">
        <v>865</v>
      </c>
      <c r="M628">
        <v>3</v>
      </c>
      <c r="N628" t="str">
        <f>_xlfn.XLOOKUP(M628,Lookup!E:E,Lookup!F:F)</f>
        <v>High</v>
      </c>
      <c r="O628" t="s">
        <v>39</v>
      </c>
      <c r="P628">
        <v>91</v>
      </c>
      <c r="Q628">
        <v>4</v>
      </c>
      <c r="R628" t="str">
        <f>_xlfn.XLOOKUP(Q628,Lookup!G:G,Lookup!H:H)</f>
        <v>Very High</v>
      </c>
      <c r="S628">
        <v>2</v>
      </c>
      <c r="T628" s="7" t="str">
        <f>_xlfn.XLOOKUP(S628,Lookup!A:A,Lookup!B:B)</f>
        <v>Junior</v>
      </c>
      <c r="U628" t="s">
        <v>47</v>
      </c>
      <c r="V628">
        <v>3</v>
      </c>
      <c r="W628" t="str">
        <f>_xlfn.XLOOKUP(V628,Lookup!I:I,Lookup!J:J)</f>
        <v>High</v>
      </c>
      <c r="X628" t="s">
        <v>48</v>
      </c>
      <c r="Y628">
        <v>5175</v>
      </c>
      <c r="Z628" t="str" cm="1">
        <f t="array" ref="Z628">_xlfn.IFS(Y628&lt;3000,"Low",Y628&lt;7000,"Medium",TRUE,"High")</f>
        <v>Medium</v>
      </c>
      <c r="AA628">
        <v>22162</v>
      </c>
      <c r="AB628">
        <v>5</v>
      </c>
      <c r="AC628" t="s">
        <v>42</v>
      </c>
      <c r="AD628" t="s">
        <v>43</v>
      </c>
      <c r="AE628">
        <v>12</v>
      </c>
      <c r="AF628">
        <v>3</v>
      </c>
      <c r="AG628" t="str">
        <f>_xlfn.XLOOKUP(AF628,Lookup!K:K,Lookup!L:L)</f>
        <v>Meet Expect</v>
      </c>
      <c r="AH628">
        <v>3</v>
      </c>
      <c r="AI628" t="str">
        <f>LOOKUP(AH628,Lookup!M:M,Lookup!N:N)</f>
        <v>High</v>
      </c>
      <c r="AJ628">
        <v>80</v>
      </c>
      <c r="AK628">
        <v>1</v>
      </c>
      <c r="AL628" t="str">
        <f>_xlfn.XLOOKUP(AK628,Lookup!O:O,Lookup!P:P)</f>
        <v>Basic</v>
      </c>
      <c r="AM628">
        <v>9</v>
      </c>
      <c r="AN628" t="str" cm="1">
        <f t="array" ref="AN628">_xlfn.IFS(
AM628&lt;=5,"0-5",
AM628&lt;=10,"6-10",
AM628&lt;=20,"11-20",
TRUE,"20+")</f>
        <v>6-10</v>
      </c>
      <c r="AO628">
        <v>3</v>
      </c>
      <c r="AP628">
        <v>2</v>
      </c>
      <c r="AQ628" t="str">
        <f>_xlfn.XLOOKUP(AP628,Lookup!Q:Q,Lookup!R:R)</f>
        <v>Good</v>
      </c>
      <c r="AR628">
        <v>5</v>
      </c>
      <c r="AS628" t="str" cm="1">
        <f t="array" ref="AS628">_xlfn.IFS(
AR628 &lt;=1,"New Employee",
AR628 &lt;=3, "Early Career",
AR628 &lt;=7, "Experienced",
TRUE, "Veteran")</f>
        <v>Experienced</v>
      </c>
      <c r="AT628">
        <v>3</v>
      </c>
      <c r="AU628">
        <v>1</v>
      </c>
      <c r="AV628" t="str" cm="1">
        <f t="array" ref="AV628">_xlfn.IFS(
AU628=0,"Recently Promoted",
AU628&lt;=3, "Normal",
TRUE, "Long Time No Promotion")</f>
        <v>Normal</v>
      </c>
      <c r="AW628">
        <v>3</v>
      </c>
      <c r="AX628">
        <f>IF(COUNTIF(L628:$L$1471,L628)&gt;1,1,0)</f>
        <v>0</v>
      </c>
      <c r="BA628">
        <f t="shared" si="77"/>
        <v>0</v>
      </c>
      <c r="BC628">
        <f t="shared" si="78"/>
        <v>0</v>
      </c>
      <c r="BE628">
        <f t="shared" si="72"/>
        <v>0</v>
      </c>
      <c r="BG628">
        <f t="shared" si="73"/>
        <v>0</v>
      </c>
      <c r="BI628">
        <f t="shared" si="74"/>
        <v>0</v>
      </c>
      <c r="BR628" t="str" cm="1">
        <f t="array" ref="BR628">_xlfn.IFS(
A628&lt;=25,"18-25",
A628&lt;=35,"26-35",
A628&lt;=45,"36-45",
A628&lt;=59,"46-59",
TRUE,"60+")</f>
        <v>26-35</v>
      </c>
      <c r="BX628" t="b">
        <f t="shared" si="75"/>
        <v>1</v>
      </c>
      <c r="BY628" t="b">
        <f t="shared" si="76"/>
        <v>1</v>
      </c>
      <c r="BZ628" t="b">
        <f t="shared" si="79"/>
        <v>1</v>
      </c>
      <c r="CA628">
        <f>IF(tblemployee[[#This Row],[Attrition]]="Yes",1,0)</f>
        <v>0</v>
      </c>
      <c r="CB628">
        <f>IF(tblemployee[[#This Row],[OverTime]]="Yes",1,0)</f>
        <v>0</v>
      </c>
    </row>
    <row r="629" spans="1:80" hidden="1">
      <c r="A629">
        <v>52</v>
      </c>
      <c r="B629" t="s">
        <v>43</v>
      </c>
      <c r="C629" t="s">
        <v>44</v>
      </c>
      <c r="D629">
        <v>890</v>
      </c>
      <c r="E629" t="s">
        <v>45</v>
      </c>
      <c r="F629">
        <v>25</v>
      </c>
      <c r="G629" t="str" cm="1">
        <f t="array" ref="G629">_xlfn.IFS(
F629 &lt;= 10, "Near",
F629 &lt;= 20, "Far",
TRUE, "Very Far")</f>
        <v>Very Far</v>
      </c>
      <c r="H629">
        <v>4</v>
      </c>
      <c r="I629" t="str">
        <f>_xlfn.XLOOKUP(H629,Lookup!C:C,Lookup!D:D)</f>
        <v>Master</v>
      </c>
      <c r="J629" t="s">
        <v>51</v>
      </c>
      <c r="K629">
        <v>1</v>
      </c>
      <c r="L629">
        <v>867</v>
      </c>
      <c r="M629">
        <v>3</v>
      </c>
      <c r="N629" t="str">
        <f>_xlfn.XLOOKUP(M629,Lookup!E:E,Lookup!F:F)</f>
        <v>High</v>
      </c>
      <c r="O629" t="s">
        <v>39</v>
      </c>
      <c r="P629">
        <v>81</v>
      </c>
      <c r="Q629">
        <v>2</v>
      </c>
      <c r="R629" t="str">
        <f>_xlfn.XLOOKUP(Q629,Lookup!G:G,Lookup!H:H)</f>
        <v>Medium</v>
      </c>
      <c r="S629">
        <v>4</v>
      </c>
      <c r="T629" s="7" t="str">
        <f>_xlfn.XLOOKUP(S629,Lookup!A:A,Lookup!B:B)</f>
        <v>Manager</v>
      </c>
      <c r="U629" t="s">
        <v>53</v>
      </c>
      <c r="V629">
        <v>4</v>
      </c>
      <c r="W629" t="str">
        <f>_xlfn.XLOOKUP(V629,Lookup!I:I,Lookup!J:J)</f>
        <v>Very High</v>
      </c>
      <c r="X629" t="s">
        <v>48</v>
      </c>
      <c r="Y629">
        <v>13826</v>
      </c>
      <c r="Z629" t="str" cm="1">
        <f t="array" ref="Z629">_xlfn.IFS(Y629&lt;3000,"Low",Y629&lt;7000,"Medium",TRUE,"High")</f>
        <v>High</v>
      </c>
      <c r="AA629">
        <v>19028</v>
      </c>
      <c r="AB629">
        <v>3</v>
      </c>
      <c r="AC629" t="s">
        <v>42</v>
      </c>
      <c r="AD629" t="s">
        <v>43</v>
      </c>
      <c r="AE629">
        <v>22</v>
      </c>
      <c r="AF629">
        <v>4</v>
      </c>
      <c r="AG629" t="str">
        <f>_xlfn.XLOOKUP(AF629,Lookup!K:K,Lookup!L:L)</f>
        <v>Exceed Expect</v>
      </c>
      <c r="AH629">
        <v>3</v>
      </c>
      <c r="AI629" t="str">
        <f>LOOKUP(AH629,Lookup!M:M,Lookup!N:N)</f>
        <v>High</v>
      </c>
      <c r="AJ629">
        <v>80</v>
      </c>
      <c r="AK629">
        <v>0</v>
      </c>
      <c r="AL629" t="str">
        <f>_xlfn.XLOOKUP(AK629,Lookup!O:O,Lookup!P:P)</f>
        <v>None</v>
      </c>
      <c r="AM629">
        <v>31</v>
      </c>
      <c r="AN629" t="str" cm="1">
        <f t="array" ref="AN629">_xlfn.IFS(
AM629&lt;=5,"0-5",
AM629&lt;=10,"6-10",
AM629&lt;=20,"11-20",
TRUE,"20+")</f>
        <v>20+</v>
      </c>
      <c r="AO629">
        <v>3</v>
      </c>
      <c r="AP629">
        <v>3</v>
      </c>
      <c r="AQ629" t="str">
        <f>_xlfn.XLOOKUP(AP629,Lookup!Q:Q,Lookup!R:R)</f>
        <v>Better</v>
      </c>
      <c r="AR629">
        <v>9</v>
      </c>
      <c r="AS629" t="str" cm="1">
        <f t="array" ref="AS629">_xlfn.IFS(
AR629 &lt;=1,"New Employee",
AR629 &lt;=3, "Early Career",
AR629 &lt;=7, "Experienced",
TRUE, "Veteran")</f>
        <v>Veteran</v>
      </c>
      <c r="AT629">
        <v>8</v>
      </c>
      <c r="AU629">
        <v>0</v>
      </c>
      <c r="AV629" t="str" cm="1">
        <f t="array" ref="AV629">_xlfn.IFS(
AU629=0,"Recently Promoted",
AU629&lt;=3, "Normal",
TRUE, "Long Time No Promotion")</f>
        <v>Recently Promoted</v>
      </c>
      <c r="AW629">
        <v>0</v>
      </c>
      <c r="AX629">
        <f>IF(COUNTIF(L629:$L$1471,L629)&gt;1,1,0)</f>
        <v>0</v>
      </c>
      <c r="BA629">
        <f t="shared" si="77"/>
        <v>0</v>
      </c>
      <c r="BC629">
        <f t="shared" si="78"/>
        <v>0</v>
      </c>
      <c r="BE629">
        <f t="shared" si="72"/>
        <v>0</v>
      </c>
      <c r="BG629">
        <f t="shared" si="73"/>
        <v>0</v>
      </c>
      <c r="BI629">
        <f t="shared" si="74"/>
        <v>0</v>
      </c>
      <c r="BR629" t="str" cm="1">
        <f t="array" ref="BR629">_xlfn.IFS(
A629&lt;=25,"18-25",
A629&lt;=35,"26-35",
A629&lt;=45,"36-45",
A629&lt;=59,"46-59",
TRUE,"60+")</f>
        <v>46-59</v>
      </c>
      <c r="BX629" t="b">
        <f t="shared" si="75"/>
        <v>1</v>
      </c>
      <c r="BY629" t="b">
        <f t="shared" si="76"/>
        <v>1</v>
      </c>
      <c r="BZ629" t="b">
        <f t="shared" si="79"/>
        <v>1</v>
      </c>
      <c r="CA629">
        <f>IF(tblemployee[[#This Row],[Attrition]]="Yes",1,0)</f>
        <v>0</v>
      </c>
      <c r="CB629">
        <f>IF(tblemployee[[#This Row],[OverTime]]="Yes",1,0)</f>
        <v>0</v>
      </c>
    </row>
    <row r="630" spans="1:80" hidden="1">
      <c r="A630">
        <v>37</v>
      </c>
      <c r="B630" t="s">
        <v>43</v>
      </c>
      <c r="C630" t="s">
        <v>36</v>
      </c>
      <c r="D630">
        <v>342</v>
      </c>
      <c r="E630" t="s">
        <v>37</v>
      </c>
      <c r="F630">
        <v>16</v>
      </c>
      <c r="G630" t="str" cm="1">
        <f t="array" ref="G630">_xlfn.IFS(
F630 &lt;= 10, "Near",
F630 &lt;= 20, "Far",
TRUE, "Very Far")</f>
        <v>Far</v>
      </c>
      <c r="H630">
        <v>4</v>
      </c>
      <c r="I630" t="str">
        <f>_xlfn.XLOOKUP(H630,Lookup!C:C,Lookup!D:D)</f>
        <v>Master</v>
      </c>
      <c r="J630" t="s">
        <v>59</v>
      </c>
      <c r="K630">
        <v>1</v>
      </c>
      <c r="L630">
        <v>868</v>
      </c>
      <c r="M630">
        <v>4</v>
      </c>
      <c r="N630" t="str">
        <f>_xlfn.XLOOKUP(M630,Lookup!E:E,Lookup!F:F)</f>
        <v>Very High</v>
      </c>
      <c r="O630" t="s">
        <v>46</v>
      </c>
      <c r="P630">
        <v>66</v>
      </c>
      <c r="Q630">
        <v>2</v>
      </c>
      <c r="R630" t="str">
        <f>_xlfn.XLOOKUP(Q630,Lookup!G:G,Lookup!H:H)</f>
        <v>Medium</v>
      </c>
      <c r="S630">
        <v>2</v>
      </c>
      <c r="T630" s="7" t="str">
        <f>_xlfn.XLOOKUP(S630,Lookup!A:A,Lookup!B:B)</f>
        <v>Junior</v>
      </c>
      <c r="U630" t="s">
        <v>40</v>
      </c>
      <c r="V630">
        <v>3</v>
      </c>
      <c r="W630" t="str">
        <f>_xlfn.XLOOKUP(V630,Lookup!I:I,Lookup!J:J)</f>
        <v>High</v>
      </c>
      <c r="X630" t="s">
        <v>52</v>
      </c>
      <c r="Y630">
        <v>6334</v>
      </c>
      <c r="Z630" t="str" cm="1">
        <f t="array" ref="Z630">_xlfn.IFS(Y630&lt;3000,"Low",Y630&lt;7000,"Medium",TRUE,"High")</f>
        <v>Medium</v>
      </c>
      <c r="AA630">
        <v>24558</v>
      </c>
      <c r="AB630">
        <v>4</v>
      </c>
      <c r="AC630" t="s">
        <v>42</v>
      </c>
      <c r="AD630" t="s">
        <v>43</v>
      </c>
      <c r="AE630">
        <v>19</v>
      </c>
      <c r="AF630">
        <v>3</v>
      </c>
      <c r="AG630" t="str">
        <f>_xlfn.XLOOKUP(AF630,Lookup!K:K,Lookup!L:L)</f>
        <v>Meet Expect</v>
      </c>
      <c r="AH630">
        <v>4</v>
      </c>
      <c r="AI630" t="str">
        <f>LOOKUP(AH630,Lookup!M:M,Lookup!N:N)</f>
        <v>Very High</v>
      </c>
      <c r="AJ630">
        <v>80</v>
      </c>
      <c r="AK630">
        <v>2</v>
      </c>
      <c r="AL630" t="str">
        <f>_xlfn.XLOOKUP(AK630,Lookup!O:O,Lookup!P:P)</f>
        <v>Medium</v>
      </c>
      <c r="AM630">
        <v>9</v>
      </c>
      <c r="AN630" t="str" cm="1">
        <f t="array" ref="AN630">_xlfn.IFS(
AM630&lt;=5,"0-5",
AM630&lt;=10,"6-10",
AM630&lt;=20,"11-20",
TRUE,"20+")</f>
        <v>6-10</v>
      </c>
      <c r="AO630">
        <v>2</v>
      </c>
      <c r="AP630">
        <v>3</v>
      </c>
      <c r="AQ630" t="str">
        <f>_xlfn.XLOOKUP(AP630,Lookup!Q:Q,Lookup!R:R)</f>
        <v>Better</v>
      </c>
      <c r="AR630">
        <v>1</v>
      </c>
      <c r="AS630" t="str" cm="1">
        <f t="array" ref="AS630">_xlfn.IFS(
AR630 &lt;=1,"New Employee",
AR630 &lt;=3, "Early Career",
AR630 &lt;=7, "Experienced",
TRUE, "Veteran")</f>
        <v>New Employee</v>
      </c>
      <c r="AT630">
        <v>0</v>
      </c>
      <c r="AU630">
        <v>0</v>
      </c>
      <c r="AV630" t="str" cm="1">
        <f t="array" ref="AV630">_xlfn.IFS(
AU630=0,"Recently Promoted",
AU630&lt;=3, "Normal",
TRUE, "Long Time No Promotion")</f>
        <v>Recently Promoted</v>
      </c>
      <c r="AW630">
        <v>0</v>
      </c>
      <c r="AX630">
        <f>IF(COUNTIF(L630:$L$1471,L630)&gt;1,1,0)</f>
        <v>0</v>
      </c>
      <c r="BA630">
        <f t="shared" si="77"/>
        <v>0</v>
      </c>
      <c r="BC630">
        <f t="shared" si="78"/>
        <v>0</v>
      </c>
      <c r="BE630">
        <f t="shared" si="72"/>
        <v>0</v>
      </c>
      <c r="BG630">
        <f t="shared" si="73"/>
        <v>0</v>
      </c>
      <c r="BI630">
        <f t="shared" si="74"/>
        <v>0</v>
      </c>
      <c r="BR630" t="str" cm="1">
        <f t="array" ref="BR630">_xlfn.IFS(
A630&lt;=25,"18-25",
A630&lt;=35,"26-35",
A630&lt;=45,"36-45",
A630&lt;=59,"46-59",
TRUE,"60+")</f>
        <v>36-45</v>
      </c>
      <c r="BX630" t="b">
        <f t="shared" si="75"/>
        <v>1</v>
      </c>
      <c r="BY630" t="b">
        <f t="shared" si="76"/>
        <v>1</v>
      </c>
      <c r="BZ630" t="b">
        <f t="shared" si="79"/>
        <v>1</v>
      </c>
      <c r="CA630">
        <f>IF(tblemployee[[#This Row],[Attrition]]="Yes",1,0)</f>
        <v>0</v>
      </c>
      <c r="CB630">
        <f>IF(tblemployee[[#This Row],[OverTime]]="Yes",1,0)</f>
        <v>0</v>
      </c>
    </row>
    <row r="631" spans="1:80">
      <c r="A631">
        <v>28</v>
      </c>
      <c r="B631" t="s">
        <v>43</v>
      </c>
      <c r="C631" t="s">
        <v>36</v>
      </c>
      <c r="D631">
        <v>1169</v>
      </c>
      <c r="E631" t="s">
        <v>61</v>
      </c>
      <c r="F631">
        <v>8</v>
      </c>
      <c r="G631" t="str" cm="1">
        <f t="array" ref="G631">_xlfn.IFS(
F631 &lt;= 10, "Near",
F631 &lt;= 20, "Far",
TRUE, "Very Far")</f>
        <v>Near</v>
      </c>
      <c r="H631">
        <v>2</v>
      </c>
      <c r="I631" t="str">
        <f>_xlfn.XLOOKUP(H631,Lookup!C:C,Lookup!D:D)</f>
        <v>College</v>
      </c>
      <c r="J631" t="s">
        <v>51</v>
      </c>
      <c r="K631">
        <v>1</v>
      </c>
      <c r="L631">
        <v>869</v>
      </c>
      <c r="M631">
        <v>2</v>
      </c>
      <c r="N631" t="str">
        <f>_xlfn.XLOOKUP(M631,Lookup!E:E,Lookup!F:F)</f>
        <v>Medium</v>
      </c>
      <c r="O631" t="s">
        <v>46</v>
      </c>
      <c r="P631">
        <v>63</v>
      </c>
      <c r="Q631">
        <v>2</v>
      </c>
      <c r="R631" t="str">
        <f>_xlfn.XLOOKUP(Q631,Lookup!G:G,Lookup!H:H)</f>
        <v>Medium</v>
      </c>
      <c r="S631">
        <v>1</v>
      </c>
      <c r="T631" s="7" t="str">
        <f>_xlfn.XLOOKUP(S631,Lookup!A:A,Lookup!B:B)</f>
        <v>Entry Level</v>
      </c>
      <c r="U631" t="s">
        <v>61</v>
      </c>
      <c r="V631">
        <v>4</v>
      </c>
      <c r="W631" t="str">
        <f>_xlfn.XLOOKUP(V631,Lookup!I:I,Lookup!J:J)</f>
        <v>Very High</v>
      </c>
      <c r="X631" t="s">
        <v>52</v>
      </c>
      <c r="Y631">
        <v>4936</v>
      </c>
      <c r="Z631" t="str" cm="1">
        <f t="array" ref="Z631">_xlfn.IFS(Y631&lt;3000,"Low",Y631&lt;7000,"Medium",TRUE,"High")</f>
        <v>Medium</v>
      </c>
      <c r="AA631">
        <v>23965</v>
      </c>
      <c r="AB631">
        <v>1</v>
      </c>
      <c r="AC631" t="s">
        <v>42</v>
      </c>
      <c r="AD631" t="s">
        <v>43</v>
      </c>
      <c r="AE631">
        <v>13</v>
      </c>
      <c r="AF631">
        <v>3</v>
      </c>
      <c r="AG631" t="str">
        <f>_xlfn.XLOOKUP(AF631,Lookup!K:K,Lookup!L:L)</f>
        <v>Meet Expect</v>
      </c>
      <c r="AH631">
        <v>4</v>
      </c>
      <c r="AI631" t="str">
        <f>LOOKUP(AH631,Lookup!M:M,Lookup!N:N)</f>
        <v>Very High</v>
      </c>
      <c r="AJ631">
        <v>80</v>
      </c>
      <c r="AK631">
        <v>1</v>
      </c>
      <c r="AL631" t="str">
        <f>_xlfn.XLOOKUP(AK631,Lookup!O:O,Lookup!P:P)</f>
        <v>Basic</v>
      </c>
      <c r="AM631">
        <v>6</v>
      </c>
      <c r="AN631" t="str" cm="1">
        <f t="array" ref="AN631">_xlfn.IFS(
AM631&lt;=5,"0-5",
AM631&lt;=10,"6-10",
AM631&lt;=20,"11-20",
TRUE,"20+")</f>
        <v>6-10</v>
      </c>
      <c r="AO631">
        <v>6</v>
      </c>
      <c r="AP631">
        <v>3</v>
      </c>
      <c r="AQ631" t="str">
        <f>_xlfn.XLOOKUP(AP631,Lookup!Q:Q,Lookup!R:R)</f>
        <v>Better</v>
      </c>
      <c r="AR631">
        <v>5</v>
      </c>
      <c r="AS631" t="str" cm="1">
        <f t="array" ref="AS631">_xlfn.IFS(
AR631 &lt;=1,"New Employee",
AR631 &lt;=3, "Early Career",
AR631 &lt;=7, "Experienced",
TRUE, "Veteran")</f>
        <v>Experienced</v>
      </c>
      <c r="AT631">
        <v>1</v>
      </c>
      <c r="AU631">
        <v>0</v>
      </c>
      <c r="AV631" t="str" cm="1">
        <f t="array" ref="AV631">_xlfn.IFS(
AU631=0,"Recently Promoted",
AU631&lt;=3, "Normal",
TRUE, "Long Time No Promotion")</f>
        <v>Recently Promoted</v>
      </c>
      <c r="AW631">
        <v>4</v>
      </c>
      <c r="AX631">
        <f>IF(COUNTIF(L631:$L$1471,L631)&gt;1,1,0)</f>
        <v>0</v>
      </c>
      <c r="BA631">
        <f t="shared" si="77"/>
        <v>0</v>
      </c>
      <c r="BC631">
        <f t="shared" si="78"/>
        <v>0</v>
      </c>
      <c r="BE631">
        <f t="shared" si="72"/>
        <v>0</v>
      </c>
      <c r="BG631">
        <f t="shared" si="73"/>
        <v>0</v>
      </c>
      <c r="BI631">
        <f t="shared" si="74"/>
        <v>0</v>
      </c>
      <c r="BR631" t="str" cm="1">
        <f t="array" ref="BR631">_xlfn.IFS(
A631&lt;=25,"18-25",
A631&lt;=35,"26-35",
A631&lt;=45,"36-45",
A631&lt;=59,"46-59",
TRUE,"60+")</f>
        <v>26-35</v>
      </c>
      <c r="BX631" t="b">
        <f t="shared" si="75"/>
        <v>1</v>
      </c>
      <c r="BY631" t="b">
        <f t="shared" si="76"/>
        <v>1</v>
      </c>
      <c r="BZ631" t="b">
        <f t="shared" si="79"/>
        <v>1</v>
      </c>
      <c r="CA631">
        <f>IF(tblemployee[[#This Row],[Attrition]]="Yes",1,0)</f>
        <v>0</v>
      </c>
      <c r="CB631">
        <f>IF(tblemployee[[#This Row],[OverTime]]="Yes",1,0)</f>
        <v>0</v>
      </c>
    </row>
    <row r="632" spans="1:80" hidden="1">
      <c r="A632">
        <v>22</v>
      </c>
      <c r="B632" t="s">
        <v>43</v>
      </c>
      <c r="C632" t="s">
        <v>36</v>
      </c>
      <c r="D632">
        <v>1230</v>
      </c>
      <c r="E632" t="s">
        <v>45</v>
      </c>
      <c r="F632">
        <v>1</v>
      </c>
      <c r="G632" t="str" cm="1">
        <f t="array" ref="G632">_xlfn.IFS(
F632 &lt;= 10, "Near",
F632 &lt;= 20, "Far",
TRUE, "Very Far")</f>
        <v>Near</v>
      </c>
      <c r="H632">
        <v>2</v>
      </c>
      <c r="I632" t="str">
        <f>_xlfn.XLOOKUP(H632,Lookup!C:C,Lookup!D:D)</f>
        <v>College</v>
      </c>
      <c r="J632" t="s">
        <v>38</v>
      </c>
      <c r="K632">
        <v>1</v>
      </c>
      <c r="L632">
        <v>872</v>
      </c>
      <c r="M632">
        <v>4</v>
      </c>
      <c r="N632" t="str">
        <f>_xlfn.XLOOKUP(M632,Lookup!E:E,Lookup!F:F)</f>
        <v>Very High</v>
      </c>
      <c r="O632" t="s">
        <v>46</v>
      </c>
      <c r="P632">
        <v>33</v>
      </c>
      <c r="Q632">
        <v>2</v>
      </c>
      <c r="R632" t="str">
        <f>_xlfn.XLOOKUP(Q632,Lookup!G:G,Lookup!H:H)</f>
        <v>Medium</v>
      </c>
      <c r="S632">
        <v>2</v>
      </c>
      <c r="T632" s="7" t="str">
        <f>_xlfn.XLOOKUP(S632,Lookup!A:A,Lookup!B:B)</f>
        <v>Junior</v>
      </c>
      <c r="U632" t="s">
        <v>53</v>
      </c>
      <c r="V632">
        <v>4</v>
      </c>
      <c r="W632" t="str">
        <f>_xlfn.XLOOKUP(V632,Lookup!I:I,Lookup!J:J)</f>
        <v>Very High</v>
      </c>
      <c r="X632" t="s">
        <v>48</v>
      </c>
      <c r="Y632">
        <v>4775</v>
      </c>
      <c r="Z632" t="str" cm="1">
        <f t="array" ref="Z632">_xlfn.IFS(Y632&lt;3000,"Low",Y632&lt;7000,"Medium",TRUE,"High")</f>
        <v>Medium</v>
      </c>
      <c r="AA632">
        <v>19146</v>
      </c>
      <c r="AB632">
        <v>6</v>
      </c>
      <c r="AC632" t="s">
        <v>42</v>
      </c>
      <c r="AD632" t="s">
        <v>43</v>
      </c>
      <c r="AE632">
        <v>22</v>
      </c>
      <c r="AF632">
        <v>4</v>
      </c>
      <c r="AG632" t="str">
        <f>_xlfn.XLOOKUP(AF632,Lookup!K:K,Lookup!L:L)</f>
        <v>Exceed Expect</v>
      </c>
      <c r="AH632">
        <v>1</v>
      </c>
      <c r="AI632" t="str">
        <f>LOOKUP(AH632,Lookup!M:M,Lookup!N:N)</f>
        <v>Low</v>
      </c>
      <c r="AJ632">
        <v>80</v>
      </c>
      <c r="AK632">
        <v>2</v>
      </c>
      <c r="AL632" t="str">
        <f>_xlfn.XLOOKUP(AK632,Lookup!O:O,Lookup!P:P)</f>
        <v>Medium</v>
      </c>
      <c r="AM632">
        <v>4</v>
      </c>
      <c r="AN632" t="str" cm="1">
        <f t="array" ref="AN632">_xlfn.IFS(
AM632&lt;=5,"0-5",
AM632&lt;=10,"6-10",
AM632&lt;=20,"11-20",
TRUE,"20+")</f>
        <v>0-5</v>
      </c>
      <c r="AO632">
        <v>2</v>
      </c>
      <c r="AP632">
        <v>1</v>
      </c>
      <c r="AQ632" t="str">
        <f>_xlfn.XLOOKUP(AP632,Lookup!Q:Q,Lookup!R:R)</f>
        <v>Bad</v>
      </c>
      <c r="AR632">
        <v>2</v>
      </c>
      <c r="AS632" t="str" cm="1">
        <f t="array" ref="AS632">_xlfn.IFS(
AR632 &lt;=1,"New Employee",
AR632 &lt;=3, "Early Career",
AR632 &lt;=7, "Experienced",
TRUE, "Veteran")</f>
        <v>Early Career</v>
      </c>
      <c r="AT632">
        <v>2</v>
      </c>
      <c r="AU632">
        <v>2</v>
      </c>
      <c r="AV632" t="str" cm="1">
        <f t="array" ref="AV632">_xlfn.IFS(
AU632=0,"Recently Promoted",
AU632&lt;=3, "Normal",
TRUE, "Long Time No Promotion")</f>
        <v>Normal</v>
      </c>
      <c r="AW632">
        <v>2</v>
      </c>
      <c r="AX632">
        <f>IF(COUNTIF(L632:$L$1471,L632)&gt;1,1,0)</f>
        <v>0</v>
      </c>
      <c r="BA632">
        <f t="shared" si="77"/>
        <v>0</v>
      </c>
      <c r="BC632">
        <f t="shared" si="78"/>
        <v>0</v>
      </c>
      <c r="BE632">
        <f t="shared" si="72"/>
        <v>0</v>
      </c>
      <c r="BG632">
        <f t="shared" si="73"/>
        <v>0</v>
      </c>
      <c r="BI632">
        <f t="shared" si="74"/>
        <v>0</v>
      </c>
      <c r="BR632" t="str" cm="1">
        <f t="array" ref="BR632">_xlfn.IFS(
A632&lt;=25,"18-25",
A632&lt;=35,"26-35",
A632&lt;=45,"36-45",
A632&lt;=59,"46-59",
TRUE,"60+")</f>
        <v>18-25</v>
      </c>
      <c r="BX632" t="b">
        <f t="shared" si="75"/>
        <v>1</v>
      </c>
      <c r="BY632" t="b">
        <f t="shared" si="76"/>
        <v>1</v>
      </c>
      <c r="BZ632" t="b">
        <f t="shared" si="79"/>
        <v>1</v>
      </c>
      <c r="CA632">
        <f>IF(tblemployee[[#This Row],[Attrition]]="Yes",1,0)</f>
        <v>0</v>
      </c>
      <c r="CB632">
        <f>IF(tblemployee[[#This Row],[OverTime]]="Yes",1,0)</f>
        <v>0</v>
      </c>
    </row>
    <row r="633" spans="1:80" hidden="1">
      <c r="A633">
        <v>44</v>
      </c>
      <c r="B633" t="s">
        <v>43</v>
      </c>
      <c r="C633" t="s">
        <v>36</v>
      </c>
      <c r="D633">
        <v>986</v>
      </c>
      <c r="E633" t="s">
        <v>45</v>
      </c>
      <c r="F633">
        <v>8</v>
      </c>
      <c r="G633" t="str" cm="1">
        <f t="array" ref="G633">_xlfn.IFS(
F633 &lt;= 10, "Near",
F633 &lt;= 20, "Far",
TRUE, "Very Far")</f>
        <v>Near</v>
      </c>
      <c r="H633">
        <v>4</v>
      </c>
      <c r="I633" t="str">
        <f>_xlfn.XLOOKUP(H633,Lookup!C:C,Lookup!D:D)</f>
        <v>Master</v>
      </c>
      <c r="J633" t="s">
        <v>38</v>
      </c>
      <c r="K633">
        <v>1</v>
      </c>
      <c r="L633">
        <v>874</v>
      </c>
      <c r="M633">
        <v>1</v>
      </c>
      <c r="N633" t="str">
        <f>_xlfn.XLOOKUP(M633,Lookup!E:E,Lookup!F:F)</f>
        <v>Low</v>
      </c>
      <c r="O633" t="s">
        <v>46</v>
      </c>
      <c r="P633">
        <v>62</v>
      </c>
      <c r="Q633">
        <v>4</v>
      </c>
      <c r="R633" t="str">
        <f>_xlfn.XLOOKUP(Q633,Lookup!G:G,Lookup!H:H)</f>
        <v>Very High</v>
      </c>
      <c r="S633">
        <v>1</v>
      </c>
      <c r="T633" s="7" t="str">
        <f>_xlfn.XLOOKUP(S633,Lookup!A:A,Lookup!B:B)</f>
        <v>Entry Level</v>
      </c>
      <c r="U633" t="s">
        <v>50</v>
      </c>
      <c r="V633">
        <v>4</v>
      </c>
      <c r="W633" t="str">
        <f>_xlfn.XLOOKUP(V633,Lookup!I:I,Lookup!J:J)</f>
        <v>Very High</v>
      </c>
      <c r="X633" t="s">
        <v>48</v>
      </c>
      <c r="Y633">
        <v>2818</v>
      </c>
      <c r="Z633" t="str" cm="1">
        <f t="array" ref="Z633">_xlfn.IFS(Y633&lt;3000,"Low",Y633&lt;7000,"Medium",TRUE,"High")</f>
        <v>Low</v>
      </c>
      <c r="AA633">
        <v>5044</v>
      </c>
      <c r="AB633">
        <v>2</v>
      </c>
      <c r="AC633" t="s">
        <v>42</v>
      </c>
      <c r="AD633" t="s">
        <v>35</v>
      </c>
      <c r="AE633">
        <v>24</v>
      </c>
      <c r="AF633">
        <v>4</v>
      </c>
      <c r="AG633" t="str">
        <f>_xlfn.XLOOKUP(AF633,Lookup!K:K,Lookup!L:L)</f>
        <v>Exceed Expect</v>
      </c>
      <c r="AH633">
        <v>3</v>
      </c>
      <c r="AI633" t="str">
        <f>LOOKUP(AH633,Lookup!M:M,Lookup!N:N)</f>
        <v>High</v>
      </c>
      <c r="AJ633">
        <v>80</v>
      </c>
      <c r="AK633">
        <v>1</v>
      </c>
      <c r="AL633" t="str">
        <f>_xlfn.XLOOKUP(AK633,Lookup!O:O,Lookup!P:P)</f>
        <v>Basic</v>
      </c>
      <c r="AM633">
        <v>10</v>
      </c>
      <c r="AN633" t="str" cm="1">
        <f t="array" ref="AN633">_xlfn.IFS(
AM633&lt;=5,"0-5",
AM633&lt;=10,"6-10",
AM633&lt;=20,"11-20",
TRUE,"20+")</f>
        <v>6-10</v>
      </c>
      <c r="AO633">
        <v>2</v>
      </c>
      <c r="AP633">
        <v>2</v>
      </c>
      <c r="AQ633" t="str">
        <f>_xlfn.XLOOKUP(AP633,Lookup!Q:Q,Lookup!R:R)</f>
        <v>Good</v>
      </c>
      <c r="AR633">
        <v>3</v>
      </c>
      <c r="AS633" t="str" cm="1">
        <f t="array" ref="AS633">_xlfn.IFS(
AR633 &lt;=1,"New Employee",
AR633 &lt;=3, "Early Career",
AR633 &lt;=7, "Experienced",
TRUE, "Veteran")</f>
        <v>Early Career</v>
      </c>
      <c r="AT633">
        <v>2</v>
      </c>
      <c r="AU633">
        <v>0</v>
      </c>
      <c r="AV633" t="str" cm="1">
        <f t="array" ref="AV633">_xlfn.IFS(
AU633=0,"Recently Promoted",
AU633&lt;=3, "Normal",
TRUE, "Long Time No Promotion")</f>
        <v>Recently Promoted</v>
      </c>
      <c r="AW633">
        <v>2</v>
      </c>
      <c r="AX633">
        <f>IF(COUNTIF(L633:$L$1471,L633)&gt;1,1,0)</f>
        <v>0</v>
      </c>
      <c r="BA633">
        <f t="shared" si="77"/>
        <v>0</v>
      </c>
      <c r="BC633">
        <f t="shared" si="78"/>
        <v>0</v>
      </c>
      <c r="BE633">
        <f t="shared" si="72"/>
        <v>0</v>
      </c>
      <c r="BG633">
        <f t="shared" si="73"/>
        <v>0</v>
      </c>
      <c r="BI633">
        <f t="shared" si="74"/>
        <v>0</v>
      </c>
      <c r="BR633" t="str" cm="1">
        <f t="array" ref="BR633">_xlfn.IFS(
A633&lt;=25,"18-25",
A633&lt;=35,"26-35",
A633&lt;=45,"36-45",
A633&lt;=59,"46-59",
TRUE,"60+")</f>
        <v>36-45</v>
      </c>
      <c r="BX633" t="b">
        <f t="shared" si="75"/>
        <v>1</v>
      </c>
      <c r="BY633" t="b">
        <f t="shared" si="76"/>
        <v>1</v>
      </c>
      <c r="BZ633" t="b">
        <f t="shared" si="79"/>
        <v>1</v>
      </c>
      <c r="CA633">
        <f>IF(tblemployee[[#This Row],[Attrition]]="Yes",1,0)</f>
        <v>0</v>
      </c>
      <c r="CB633">
        <f>IF(tblemployee[[#This Row],[OverTime]]="Yes",1,0)</f>
        <v>1</v>
      </c>
    </row>
    <row r="634" spans="1:80" hidden="1">
      <c r="A634">
        <v>42</v>
      </c>
      <c r="B634" t="s">
        <v>43</v>
      </c>
      <c r="C634" t="s">
        <v>44</v>
      </c>
      <c r="D634">
        <v>1271</v>
      </c>
      <c r="E634" t="s">
        <v>45</v>
      </c>
      <c r="F634">
        <v>2</v>
      </c>
      <c r="G634" t="str" cm="1">
        <f t="array" ref="G634">_xlfn.IFS(
F634 &lt;= 10, "Near",
F634 &lt;= 20, "Far",
TRUE, "Very Far")</f>
        <v>Near</v>
      </c>
      <c r="H634">
        <v>1</v>
      </c>
      <c r="I634" t="str">
        <f>_xlfn.XLOOKUP(H634,Lookup!C:C,Lookup!D:D)</f>
        <v>Below College</v>
      </c>
      <c r="J634" t="s">
        <v>51</v>
      </c>
      <c r="K634">
        <v>1</v>
      </c>
      <c r="L634">
        <v>875</v>
      </c>
      <c r="M634">
        <v>2</v>
      </c>
      <c r="N634" t="str">
        <f>_xlfn.XLOOKUP(M634,Lookup!E:E,Lookup!F:F)</f>
        <v>Medium</v>
      </c>
      <c r="O634" t="s">
        <v>46</v>
      </c>
      <c r="P634">
        <v>35</v>
      </c>
      <c r="Q634">
        <v>3</v>
      </c>
      <c r="R634" t="str">
        <f>_xlfn.XLOOKUP(Q634,Lookup!G:G,Lookup!H:H)</f>
        <v>High</v>
      </c>
      <c r="S634">
        <v>1</v>
      </c>
      <c r="T634" s="7" t="str">
        <f>_xlfn.XLOOKUP(S634,Lookup!A:A,Lookup!B:B)</f>
        <v>Entry Level</v>
      </c>
      <c r="U634" t="s">
        <v>47</v>
      </c>
      <c r="V634">
        <v>4</v>
      </c>
      <c r="W634" t="str">
        <f>_xlfn.XLOOKUP(V634,Lookup!I:I,Lookup!J:J)</f>
        <v>Very High</v>
      </c>
      <c r="X634" t="s">
        <v>41</v>
      </c>
      <c r="Y634">
        <v>2515</v>
      </c>
      <c r="Z634" t="str" cm="1">
        <f t="array" ref="Z634">_xlfn.IFS(Y634&lt;3000,"Low",Y634&lt;7000,"Medium",TRUE,"High")</f>
        <v>Low</v>
      </c>
      <c r="AA634">
        <v>9068</v>
      </c>
      <c r="AB634">
        <v>5</v>
      </c>
      <c r="AC634" t="s">
        <v>42</v>
      </c>
      <c r="AD634" t="s">
        <v>35</v>
      </c>
      <c r="AE634">
        <v>14</v>
      </c>
      <c r="AF634">
        <v>3</v>
      </c>
      <c r="AG634" t="str">
        <f>_xlfn.XLOOKUP(AF634,Lookup!K:K,Lookup!L:L)</f>
        <v>Meet Expect</v>
      </c>
      <c r="AH634">
        <v>4</v>
      </c>
      <c r="AI634" t="str">
        <f>LOOKUP(AH634,Lookup!M:M,Lookup!N:N)</f>
        <v>Very High</v>
      </c>
      <c r="AJ634">
        <v>80</v>
      </c>
      <c r="AK634">
        <v>0</v>
      </c>
      <c r="AL634" t="str">
        <f>_xlfn.XLOOKUP(AK634,Lookup!O:O,Lookup!P:P)</f>
        <v>None</v>
      </c>
      <c r="AM634">
        <v>8</v>
      </c>
      <c r="AN634" t="str" cm="1">
        <f t="array" ref="AN634">_xlfn.IFS(
AM634&lt;=5,"0-5",
AM634&lt;=10,"6-10",
AM634&lt;=20,"11-20",
TRUE,"20+")</f>
        <v>6-10</v>
      </c>
      <c r="AO634">
        <v>2</v>
      </c>
      <c r="AP634">
        <v>3</v>
      </c>
      <c r="AQ634" t="str">
        <f>_xlfn.XLOOKUP(AP634,Lookup!Q:Q,Lookup!R:R)</f>
        <v>Better</v>
      </c>
      <c r="AR634">
        <v>2</v>
      </c>
      <c r="AS634" t="str" cm="1">
        <f t="array" ref="AS634">_xlfn.IFS(
AR634 &lt;=1,"New Employee",
AR634 &lt;=3, "Early Career",
AR634 &lt;=7, "Experienced",
TRUE, "Veteran")</f>
        <v>Early Career</v>
      </c>
      <c r="AT634">
        <v>1</v>
      </c>
      <c r="AU634">
        <v>2</v>
      </c>
      <c r="AV634" t="str" cm="1">
        <f t="array" ref="AV634">_xlfn.IFS(
AU634=0,"Recently Promoted",
AU634&lt;=3, "Normal",
TRUE, "Long Time No Promotion")</f>
        <v>Normal</v>
      </c>
      <c r="AW634">
        <v>2</v>
      </c>
      <c r="AX634">
        <f>IF(COUNTIF(L634:$L$1471,L634)&gt;1,1,0)</f>
        <v>0</v>
      </c>
      <c r="BA634">
        <f t="shared" si="77"/>
        <v>0</v>
      </c>
      <c r="BC634">
        <f t="shared" si="78"/>
        <v>0</v>
      </c>
      <c r="BE634">
        <f t="shared" si="72"/>
        <v>0</v>
      </c>
      <c r="BG634">
        <f t="shared" si="73"/>
        <v>0</v>
      </c>
      <c r="BI634">
        <f t="shared" si="74"/>
        <v>0</v>
      </c>
      <c r="BR634" t="str" cm="1">
        <f t="array" ref="BR634">_xlfn.IFS(
A634&lt;=25,"18-25",
A634&lt;=35,"26-35",
A634&lt;=45,"36-45",
A634&lt;=59,"46-59",
TRUE,"60+")</f>
        <v>36-45</v>
      </c>
      <c r="BX634" t="b">
        <f t="shared" si="75"/>
        <v>1</v>
      </c>
      <c r="BY634" t="b">
        <f t="shared" si="76"/>
        <v>1</v>
      </c>
      <c r="BZ634" t="b">
        <f t="shared" si="79"/>
        <v>1</v>
      </c>
      <c r="CA634">
        <f>IF(tblemployee[[#This Row],[Attrition]]="Yes",1,0)</f>
        <v>0</v>
      </c>
      <c r="CB634">
        <f>IF(tblemployee[[#This Row],[OverTime]]="Yes",1,0)</f>
        <v>1</v>
      </c>
    </row>
    <row r="635" spans="1:80">
      <c r="A635">
        <v>36</v>
      </c>
      <c r="B635" t="s">
        <v>43</v>
      </c>
      <c r="C635" t="s">
        <v>36</v>
      </c>
      <c r="D635">
        <v>1278</v>
      </c>
      <c r="E635" t="s">
        <v>61</v>
      </c>
      <c r="F635">
        <v>8</v>
      </c>
      <c r="G635" t="str" cm="1">
        <f t="array" ref="G635">_xlfn.IFS(
F635 &lt;= 10, "Near",
F635 &lt;= 20, "Far",
TRUE, "Very Far")</f>
        <v>Near</v>
      </c>
      <c r="H635">
        <v>3</v>
      </c>
      <c r="I635" t="str">
        <f>_xlfn.XLOOKUP(H635,Lookup!C:C,Lookup!D:D)</f>
        <v>Bachelor</v>
      </c>
      <c r="J635" t="s">
        <v>38</v>
      </c>
      <c r="K635">
        <v>1</v>
      </c>
      <c r="L635">
        <v>878</v>
      </c>
      <c r="M635">
        <v>1</v>
      </c>
      <c r="N635" t="str">
        <f>_xlfn.XLOOKUP(M635,Lookup!E:E,Lookup!F:F)</f>
        <v>Low</v>
      </c>
      <c r="O635" t="s">
        <v>46</v>
      </c>
      <c r="P635">
        <v>77</v>
      </c>
      <c r="Q635">
        <v>2</v>
      </c>
      <c r="R635" t="str">
        <f>_xlfn.XLOOKUP(Q635,Lookup!G:G,Lookup!H:H)</f>
        <v>Medium</v>
      </c>
      <c r="S635">
        <v>1</v>
      </c>
      <c r="T635" s="7" t="str">
        <f>_xlfn.XLOOKUP(S635,Lookup!A:A,Lookup!B:B)</f>
        <v>Entry Level</v>
      </c>
      <c r="U635" t="s">
        <v>61</v>
      </c>
      <c r="V635">
        <v>1</v>
      </c>
      <c r="W635" t="str">
        <f>_xlfn.XLOOKUP(V635,Lookup!I:I,Lookup!J:J)</f>
        <v>Low</v>
      </c>
      <c r="X635" t="s">
        <v>48</v>
      </c>
      <c r="Y635">
        <v>2342</v>
      </c>
      <c r="Z635" t="str" cm="1">
        <f t="array" ref="Z635">_xlfn.IFS(Y635&lt;3000,"Low",Y635&lt;7000,"Medium",TRUE,"High")</f>
        <v>Low</v>
      </c>
      <c r="AA635">
        <v>8635</v>
      </c>
      <c r="AB635">
        <v>0</v>
      </c>
      <c r="AC635" t="s">
        <v>42</v>
      </c>
      <c r="AD635" t="s">
        <v>43</v>
      </c>
      <c r="AE635">
        <v>21</v>
      </c>
      <c r="AF635">
        <v>4</v>
      </c>
      <c r="AG635" t="str">
        <f>_xlfn.XLOOKUP(AF635,Lookup!K:K,Lookup!L:L)</f>
        <v>Exceed Expect</v>
      </c>
      <c r="AH635">
        <v>3</v>
      </c>
      <c r="AI635" t="str">
        <f>LOOKUP(AH635,Lookup!M:M,Lookup!N:N)</f>
        <v>High</v>
      </c>
      <c r="AJ635">
        <v>80</v>
      </c>
      <c r="AK635">
        <v>0</v>
      </c>
      <c r="AL635" t="str">
        <f>_xlfn.XLOOKUP(AK635,Lookup!O:O,Lookup!P:P)</f>
        <v>None</v>
      </c>
      <c r="AM635">
        <v>6</v>
      </c>
      <c r="AN635" t="str" cm="1">
        <f t="array" ref="AN635">_xlfn.IFS(
AM635&lt;=5,"0-5",
AM635&lt;=10,"6-10",
AM635&lt;=20,"11-20",
TRUE,"20+")</f>
        <v>6-10</v>
      </c>
      <c r="AO635">
        <v>3</v>
      </c>
      <c r="AP635">
        <v>3</v>
      </c>
      <c r="AQ635" t="str">
        <f>_xlfn.XLOOKUP(AP635,Lookup!Q:Q,Lookup!R:R)</f>
        <v>Better</v>
      </c>
      <c r="AR635">
        <v>5</v>
      </c>
      <c r="AS635" t="str" cm="1">
        <f t="array" ref="AS635">_xlfn.IFS(
AR635 &lt;=1,"New Employee",
AR635 &lt;=3, "Early Career",
AR635 &lt;=7, "Experienced",
TRUE, "Veteran")</f>
        <v>Experienced</v>
      </c>
      <c r="AT635">
        <v>4</v>
      </c>
      <c r="AU635">
        <v>0</v>
      </c>
      <c r="AV635" t="str" cm="1">
        <f t="array" ref="AV635">_xlfn.IFS(
AU635=0,"Recently Promoted",
AU635&lt;=3, "Normal",
TRUE, "Long Time No Promotion")</f>
        <v>Recently Promoted</v>
      </c>
      <c r="AW635">
        <v>3</v>
      </c>
      <c r="AX635">
        <f>IF(COUNTIF(L635:$L$1471,L635)&gt;1,1,0)</f>
        <v>0</v>
      </c>
      <c r="BA635">
        <f t="shared" si="77"/>
        <v>0</v>
      </c>
      <c r="BC635">
        <f t="shared" si="78"/>
        <v>0</v>
      </c>
      <c r="BE635">
        <f t="shared" si="72"/>
        <v>0</v>
      </c>
      <c r="BG635">
        <f t="shared" si="73"/>
        <v>0</v>
      </c>
      <c r="BI635">
        <f t="shared" si="74"/>
        <v>0</v>
      </c>
      <c r="BR635" t="str" cm="1">
        <f t="array" ref="BR635">_xlfn.IFS(
A635&lt;=25,"18-25",
A635&lt;=35,"26-35",
A635&lt;=45,"36-45",
A635&lt;=59,"46-59",
TRUE,"60+")</f>
        <v>36-45</v>
      </c>
      <c r="BX635" t="b">
        <f t="shared" si="75"/>
        <v>1</v>
      </c>
      <c r="BY635" t="b">
        <f t="shared" si="76"/>
        <v>1</v>
      </c>
      <c r="BZ635" t="b">
        <f t="shared" si="79"/>
        <v>1</v>
      </c>
      <c r="CA635">
        <f>IF(tblemployee[[#This Row],[Attrition]]="Yes",1,0)</f>
        <v>0</v>
      </c>
      <c r="CB635">
        <f>IF(tblemployee[[#This Row],[OverTime]]="Yes",1,0)</f>
        <v>0</v>
      </c>
    </row>
    <row r="636" spans="1:80" hidden="1">
      <c r="A636">
        <v>25</v>
      </c>
      <c r="B636" t="s">
        <v>43</v>
      </c>
      <c r="C636" t="s">
        <v>36</v>
      </c>
      <c r="D636">
        <v>141</v>
      </c>
      <c r="E636" t="s">
        <v>37</v>
      </c>
      <c r="F636">
        <v>3</v>
      </c>
      <c r="G636" t="str" cm="1">
        <f t="array" ref="G636">_xlfn.IFS(
F636 &lt;= 10, "Near",
F636 &lt;= 20, "Far",
TRUE, "Very Far")</f>
        <v>Near</v>
      </c>
      <c r="H636">
        <v>1</v>
      </c>
      <c r="I636" t="str">
        <f>_xlfn.XLOOKUP(H636,Lookup!C:C,Lookup!D:D)</f>
        <v>Below College</v>
      </c>
      <c r="J636" t="s">
        <v>49</v>
      </c>
      <c r="K636">
        <v>1</v>
      </c>
      <c r="L636">
        <v>879</v>
      </c>
      <c r="M636">
        <v>3</v>
      </c>
      <c r="N636" t="str">
        <f>_xlfn.XLOOKUP(M636,Lookup!E:E,Lookup!F:F)</f>
        <v>High</v>
      </c>
      <c r="O636" t="s">
        <v>46</v>
      </c>
      <c r="P636">
        <v>98</v>
      </c>
      <c r="Q636">
        <v>3</v>
      </c>
      <c r="R636" t="str">
        <f>_xlfn.XLOOKUP(Q636,Lookup!G:G,Lookup!H:H)</f>
        <v>High</v>
      </c>
      <c r="S636">
        <v>2</v>
      </c>
      <c r="T636" s="7" t="str">
        <f>_xlfn.XLOOKUP(S636,Lookup!A:A,Lookup!B:B)</f>
        <v>Junior</v>
      </c>
      <c r="U636" t="s">
        <v>40</v>
      </c>
      <c r="V636">
        <v>1</v>
      </c>
      <c r="W636" t="str">
        <f>_xlfn.XLOOKUP(V636,Lookup!I:I,Lookup!J:J)</f>
        <v>Low</v>
      </c>
      <c r="X636" t="s">
        <v>48</v>
      </c>
      <c r="Y636">
        <v>4194</v>
      </c>
      <c r="Z636" t="str" cm="1">
        <f t="array" ref="Z636">_xlfn.IFS(Y636&lt;3000,"Low",Y636&lt;7000,"Medium",TRUE,"High")</f>
        <v>Medium</v>
      </c>
      <c r="AA636">
        <v>14363</v>
      </c>
      <c r="AB636">
        <v>1</v>
      </c>
      <c r="AC636" t="s">
        <v>42</v>
      </c>
      <c r="AD636" t="s">
        <v>35</v>
      </c>
      <c r="AE636">
        <v>18</v>
      </c>
      <c r="AF636">
        <v>3</v>
      </c>
      <c r="AG636" t="str">
        <f>_xlfn.XLOOKUP(AF636,Lookup!K:K,Lookup!L:L)</f>
        <v>Meet Expect</v>
      </c>
      <c r="AH636">
        <v>4</v>
      </c>
      <c r="AI636" t="str">
        <f>LOOKUP(AH636,Lookup!M:M,Lookup!N:N)</f>
        <v>Very High</v>
      </c>
      <c r="AJ636">
        <v>80</v>
      </c>
      <c r="AK636">
        <v>0</v>
      </c>
      <c r="AL636" t="str">
        <f>_xlfn.XLOOKUP(AK636,Lookup!O:O,Lookup!P:P)</f>
        <v>None</v>
      </c>
      <c r="AM636">
        <v>5</v>
      </c>
      <c r="AN636" t="str" cm="1">
        <f t="array" ref="AN636">_xlfn.IFS(
AM636&lt;=5,"0-5",
AM636&lt;=10,"6-10",
AM636&lt;=20,"11-20",
TRUE,"20+")</f>
        <v>0-5</v>
      </c>
      <c r="AO636">
        <v>3</v>
      </c>
      <c r="AP636">
        <v>3</v>
      </c>
      <c r="AQ636" t="str">
        <f>_xlfn.XLOOKUP(AP636,Lookup!Q:Q,Lookup!R:R)</f>
        <v>Better</v>
      </c>
      <c r="AR636">
        <v>5</v>
      </c>
      <c r="AS636" t="str" cm="1">
        <f t="array" ref="AS636">_xlfn.IFS(
AR636 &lt;=1,"New Employee",
AR636 &lt;=3, "Early Career",
AR636 &lt;=7, "Experienced",
TRUE, "Veteran")</f>
        <v>Experienced</v>
      </c>
      <c r="AT636">
        <v>3</v>
      </c>
      <c r="AU636">
        <v>0</v>
      </c>
      <c r="AV636" t="str" cm="1">
        <f t="array" ref="AV636">_xlfn.IFS(
AU636=0,"Recently Promoted",
AU636&lt;=3, "Normal",
TRUE, "Long Time No Promotion")</f>
        <v>Recently Promoted</v>
      </c>
      <c r="AW636">
        <v>3</v>
      </c>
      <c r="AX636">
        <f>IF(COUNTIF(L636:$L$1471,L636)&gt;1,1,0)</f>
        <v>0</v>
      </c>
      <c r="BA636">
        <f t="shared" si="77"/>
        <v>0</v>
      </c>
      <c r="BC636">
        <f t="shared" si="78"/>
        <v>0</v>
      </c>
      <c r="BE636">
        <f t="shared" si="72"/>
        <v>0</v>
      </c>
      <c r="BG636">
        <f t="shared" si="73"/>
        <v>0</v>
      </c>
      <c r="BI636">
        <f t="shared" si="74"/>
        <v>0</v>
      </c>
      <c r="BR636" t="str" cm="1">
        <f t="array" ref="BR636">_xlfn.IFS(
A636&lt;=25,"18-25",
A636&lt;=35,"26-35",
A636&lt;=45,"36-45",
A636&lt;=59,"46-59",
TRUE,"60+")</f>
        <v>18-25</v>
      </c>
      <c r="BX636" t="b">
        <f t="shared" si="75"/>
        <v>1</v>
      </c>
      <c r="BY636" t="b">
        <f t="shared" si="76"/>
        <v>1</v>
      </c>
      <c r="BZ636" t="b">
        <f t="shared" si="79"/>
        <v>1</v>
      </c>
      <c r="CA636">
        <f>IF(tblemployee[[#This Row],[Attrition]]="Yes",1,0)</f>
        <v>0</v>
      </c>
      <c r="CB636">
        <f>IF(tblemployee[[#This Row],[OverTime]]="Yes",1,0)</f>
        <v>1</v>
      </c>
    </row>
    <row r="637" spans="1:80" hidden="1">
      <c r="A637">
        <v>35</v>
      </c>
      <c r="B637" t="s">
        <v>43</v>
      </c>
      <c r="C637" t="s">
        <v>36</v>
      </c>
      <c r="D637">
        <v>607</v>
      </c>
      <c r="E637" t="s">
        <v>45</v>
      </c>
      <c r="F637">
        <v>9</v>
      </c>
      <c r="G637" t="str" cm="1">
        <f t="array" ref="G637">_xlfn.IFS(
F637 &lt;= 10, "Near",
F637 &lt;= 20, "Far",
TRUE, "Very Far")</f>
        <v>Near</v>
      </c>
      <c r="H637">
        <v>3</v>
      </c>
      <c r="I637" t="str">
        <f>_xlfn.XLOOKUP(H637,Lookup!C:C,Lookup!D:D)</f>
        <v>Bachelor</v>
      </c>
      <c r="J637" t="s">
        <v>38</v>
      </c>
      <c r="K637">
        <v>1</v>
      </c>
      <c r="L637">
        <v>880</v>
      </c>
      <c r="M637">
        <v>4</v>
      </c>
      <c r="N637" t="str">
        <f>_xlfn.XLOOKUP(M637,Lookup!E:E,Lookup!F:F)</f>
        <v>Very High</v>
      </c>
      <c r="O637" t="s">
        <v>39</v>
      </c>
      <c r="P637">
        <v>66</v>
      </c>
      <c r="Q637">
        <v>2</v>
      </c>
      <c r="R637" t="str">
        <f>_xlfn.XLOOKUP(Q637,Lookup!G:G,Lookup!H:H)</f>
        <v>Medium</v>
      </c>
      <c r="S637">
        <v>3</v>
      </c>
      <c r="T637" s="7" t="str">
        <f>_xlfn.XLOOKUP(S637,Lookup!A:A,Lookup!B:B)</f>
        <v>Senior</v>
      </c>
      <c r="U637" t="s">
        <v>53</v>
      </c>
      <c r="V637">
        <v>3</v>
      </c>
      <c r="W637" t="str">
        <f>_xlfn.XLOOKUP(V637,Lookup!I:I,Lookup!J:J)</f>
        <v>High</v>
      </c>
      <c r="X637" t="s">
        <v>48</v>
      </c>
      <c r="Y637">
        <v>10685</v>
      </c>
      <c r="Z637" t="str" cm="1">
        <f t="array" ref="Z637">_xlfn.IFS(Y637&lt;3000,"Low",Y637&lt;7000,"Medium",TRUE,"High")</f>
        <v>High</v>
      </c>
      <c r="AA637">
        <v>23457</v>
      </c>
      <c r="AB637">
        <v>1</v>
      </c>
      <c r="AC637" t="s">
        <v>42</v>
      </c>
      <c r="AD637" t="s">
        <v>35</v>
      </c>
      <c r="AE637">
        <v>20</v>
      </c>
      <c r="AF637">
        <v>4</v>
      </c>
      <c r="AG637" t="str">
        <f>_xlfn.XLOOKUP(AF637,Lookup!K:K,Lookup!L:L)</f>
        <v>Exceed Expect</v>
      </c>
      <c r="AH637">
        <v>2</v>
      </c>
      <c r="AI637" t="str">
        <f>LOOKUP(AH637,Lookup!M:M,Lookup!N:N)</f>
        <v>Medium</v>
      </c>
      <c r="AJ637">
        <v>80</v>
      </c>
      <c r="AK637">
        <v>1</v>
      </c>
      <c r="AL637" t="str">
        <f>_xlfn.XLOOKUP(AK637,Lookup!O:O,Lookup!P:P)</f>
        <v>Basic</v>
      </c>
      <c r="AM637">
        <v>17</v>
      </c>
      <c r="AN637" t="str" cm="1">
        <f t="array" ref="AN637">_xlfn.IFS(
AM637&lt;=5,"0-5",
AM637&lt;=10,"6-10",
AM637&lt;=20,"11-20",
TRUE,"20+")</f>
        <v>11-20</v>
      </c>
      <c r="AO637">
        <v>2</v>
      </c>
      <c r="AP637">
        <v>3</v>
      </c>
      <c r="AQ637" t="str">
        <f>_xlfn.XLOOKUP(AP637,Lookup!Q:Q,Lookup!R:R)</f>
        <v>Better</v>
      </c>
      <c r="AR637">
        <v>17</v>
      </c>
      <c r="AS637" t="str" cm="1">
        <f t="array" ref="AS637">_xlfn.IFS(
AR637 &lt;=1,"New Employee",
AR637 &lt;=3, "Early Career",
AR637 &lt;=7, "Experienced",
TRUE, "Veteran")</f>
        <v>Veteran</v>
      </c>
      <c r="AT637">
        <v>14</v>
      </c>
      <c r="AU637">
        <v>5</v>
      </c>
      <c r="AV637" t="str" cm="1">
        <f t="array" ref="AV637">_xlfn.IFS(
AU637=0,"Recently Promoted",
AU637&lt;=3, "Normal",
TRUE, "Long Time No Promotion")</f>
        <v>Long Time No Promotion</v>
      </c>
      <c r="AW637">
        <v>15</v>
      </c>
      <c r="AX637">
        <f>IF(COUNTIF(L637:$L$1471,L637)&gt;1,1,0)</f>
        <v>0</v>
      </c>
      <c r="BA637">
        <f t="shared" si="77"/>
        <v>0</v>
      </c>
      <c r="BC637">
        <f t="shared" si="78"/>
        <v>0</v>
      </c>
      <c r="BE637">
        <f t="shared" si="72"/>
        <v>0</v>
      </c>
      <c r="BG637">
        <f t="shared" si="73"/>
        <v>0</v>
      </c>
      <c r="BI637">
        <f t="shared" si="74"/>
        <v>0</v>
      </c>
      <c r="BR637" t="str" cm="1">
        <f t="array" ref="BR637">_xlfn.IFS(
A637&lt;=25,"18-25",
A637&lt;=35,"26-35",
A637&lt;=45,"36-45",
A637&lt;=59,"46-59",
TRUE,"60+")</f>
        <v>26-35</v>
      </c>
      <c r="BX637" t="b">
        <f t="shared" si="75"/>
        <v>1</v>
      </c>
      <c r="BY637" t="b">
        <f t="shared" si="76"/>
        <v>1</v>
      </c>
      <c r="BZ637" t="b">
        <f t="shared" si="79"/>
        <v>1</v>
      </c>
      <c r="CA637">
        <f>IF(tblemployee[[#This Row],[Attrition]]="Yes",1,0)</f>
        <v>0</v>
      </c>
      <c r="CB637">
        <f>IF(tblemployee[[#This Row],[OverTime]]="Yes",1,0)</f>
        <v>1</v>
      </c>
    </row>
    <row r="638" spans="1:80" hidden="1">
      <c r="A638">
        <v>35</v>
      </c>
      <c r="B638" t="s">
        <v>35</v>
      </c>
      <c r="C638" t="s">
        <v>44</v>
      </c>
      <c r="D638">
        <v>130</v>
      </c>
      <c r="E638" t="s">
        <v>45</v>
      </c>
      <c r="F638">
        <v>25</v>
      </c>
      <c r="G638" t="str" cm="1">
        <f t="array" ref="G638">_xlfn.IFS(
F638 &lt;= 10, "Near",
F638 &lt;= 20, "Far",
TRUE, "Very Far")</f>
        <v>Very Far</v>
      </c>
      <c r="H638">
        <v>4</v>
      </c>
      <c r="I638" t="str">
        <f>_xlfn.XLOOKUP(H638,Lookup!C:C,Lookup!D:D)</f>
        <v>Master</v>
      </c>
      <c r="J638" t="s">
        <v>38</v>
      </c>
      <c r="K638">
        <v>1</v>
      </c>
      <c r="L638">
        <v>881</v>
      </c>
      <c r="M638">
        <v>4</v>
      </c>
      <c r="N638" t="str">
        <f>_xlfn.XLOOKUP(M638,Lookup!E:E,Lookup!F:F)</f>
        <v>Very High</v>
      </c>
      <c r="O638" t="s">
        <v>39</v>
      </c>
      <c r="P638">
        <v>96</v>
      </c>
      <c r="Q638">
        <v>3</v>
      </c>
      <c r="R638" t="str">
        <f>_xlfn.XLOOKUP(Q638,Lookup!G:G,Lookup!H:H)</f>
        <v>High</v>
      </c>
      <c r="S638">
        <v>1</v>
      </c>
      <c r="T638" s="7" t="str">
        <f>_xlfn.XLOOKUP(S638,Lookup!A:A,Lookup!B:B)</f>
        <v>Entry Level</v>
      </c>
      <c r="U638" t="s">
        <v>47</v>
      </c>
      <c r="V638">
        <v>2</v>
      </c>
      <c r="W638" t="str">
        <f>_xlfn.XLOOKUP(V638,Lookup!I:I,Lookup!J:J)</f>
        <v>Medium</v>
      </c>
      <c r="X638" t="s">
        <v>52</v>
      </c>
      <c r="Y638">
        <v>2022</v>
      </c>
      <c r="Z638" t="str" cm="1">
        <f t="array" ref="Z638">_xlfn.IFS(Y638&lt;3000,"Low",Y638&lt;7000,"Medium",TRUE,"High")</f>
        <v>Low</v>
      </c>
      <c r="AA638">
        <v>16612</v>
      </c>
      <c r="AB638">
        <v>1</v>
      </c>
      <c r="AC638" t="s">
        <v>42</v>
      </c>
      <c r="AD638" t="s">
        <v>35</v>
      </c>
      <c r="AE638">
        <v>19</v>
      </c>
      <c r="AF638">
        <v>3</v>
      </c>
      <c r="AG638" t="str">
        <f>_xlfn.XLOOKUP(AF638,Lookup!K:K,Lookup!L:L)</f>
        <v>Meet Expect</v>
      </c>
      <c r="AH638">
        <v>1</v>
      </c>
      <c r="AI638" t="str">
        <f>LOOKUP(AH638,Lookup!M:M,Lookup!N:N)</f>
        <v>Low</v>
      </c>
      <c r="AJ638">
        <v>80</v>
      </c>
      <c r="AK638">
        <v>1</v>
      </c>
      <c r="AL638" t="str">
        <f>_xlfn.XLOOKUP(AK638,Lookup!O:O,Lookup!P:P)</f>
        <v>Basic</v>
      </c>
      <c r="AM638">
        <v>10</v>
      </c>
      <c r="AN638" t="str" cm="1">
        <f t="array" ref="AN638">_xlfn.IFS(
AM638&lt;=5,"0-5",
AM638&lt;=10,"6-10",
AM638&lt;=20,"11-20",
TRUE,"20+")</f>
        <v>6-10</v>
      </c>
      <c r="AO638">
        <v>3</v>
      </c>
      <c r="AP638">
        <v>2</v>
      </c>
      <c r="AQ638" t="str">
        <f>_xlfn.XLOOKUP(AP638,Lookup!Q:Q,Lookup!R:R)</f>
        <v>Good</v>
      </c>
      <c r="AR638">
        <v>10</v>
      </c>
      <c r="AS638" t="str" cm="1">
        <f t="array" ref="AS638">_xlfn.IFS(
AR638 &lt;=1,"New Employee",
AR638 &lt;=3, "Early Career",
AR638 &lt;=7, "Experienced",
TRUE, "Veteran")</f>
        <v>Veteran</v>
      </c>
      <c r="AT638">
        <v>2</v>
      </c>
      <c r="AU638">
        <v>7</v>
      </c>
      <c r="AV638" t="str" cm="1">
        <f t="array" ref="AV638">_xlfn.IFS(
AU638=0,"Recently Promoted",
AU638&lt;=3, "Normal",
TRUE, "Long Time No Promotion")</f>
        <v>Long Time No Promotion</v>
      </c>
      <c r="AW638">
        <v>8</v>
      </c>
      <c r="AX638">
        <f>IF(COUNTIF(L638:$L$1471,L638)&gt;1,1,0)</f>
        <v>0</v>
      </c>
      <c r="BA638">
        <f t="shared" si="77"/>
        <v>0</v>
      </c>
      <c r="BC638">
        <f t="shared" si="78"/>
        <v>0</v>
      </c>
      <c r="BE638">
        <f t="shared" si="72"/>
        <v>0</v>
      </c>
      <c r="BG638">
        <f t="shared" si="73"/>
        <v>0</v>
      </c>
      <c r="BI638">
        <f t="shared" si="74"/>
        <v>0</v>
      </c>
      <c r="BR638" t="str" cm="1">
        <f t="array" ref="BR638">_xlfn.IFS(
A638&lt;=25,"18-25",
A638&lt;=35,"26-35",
A638&lt;=45,"36-45",
A638&lt;=59,"46-59",
TRUE,"60+")</f>
        <v>26-35</v>
      </c>
      <c r="BX638" t="b">
        <f t="shared" si="75"/>
        <v>1</v>
      </c>
      <c r="BY638" t="b">
        <f t="shared" si="76"/>
        <v>1</v>
      </c>
      <c r="BZ638" t="b">
        <f t="shared" si="79"/>
        <v>1</v>
      </c>
      <c r="CA638">
        <f>IF(tblemployee[[#This Row],[Attrition]]="Yes",1,0)</f>
        <v>1</v>
      </c>
      <c r="CB638">
        <f>IF(tblemployee[[#This Row],[OverTime]]="Yes",1,0)</f>
        <v>1</v>
      </c>
    </row>
    <row r="639" spans="1:80" hidden="1">
      <c r="A639">
        <v>32</v>
      </c>
      <c r="B639" t="s">
        <v>43</v>
      </c>
      <c r="C639" t="s">
        <v>55</v>
      </c>
      <c r="D639">
        <v>300</v>
      </c>
      <c r="E639" t="s">
        <v>45</v>
      </c>
      <c r="F639">
        <v>1</v>
      </c>
      <c r="G639" t="str" cm="1">
        <f t="array" ref="G639">_xlfn.IFS(
F639 &lt;= 10, "Near",
F639 &lt;= 20, "Far",
TRUE, "Very Far")</f>
        <v>Near</v>
      </c>
      <c r="H639">
        <v>3</v>
      </c>
      <c r="I639" t="str">
        <f>_xlfn.XLOOKUP(H639,Lookup!C:C,Lookup!D:D)</f>
        <v>Bachelor</v>
      </c>
      <c r="J639" t="s">
        <v>38</v>
      </c>
      <c r="K639">
        <v>1</v>
      </c>
      <c r="L639">
        <v>882</v>
      </c>
      <c r="M639">
        <v>4</v>
      </c>
      <c r="N639" t="str">
        <f>_xlfn.XLOOKUP(M639,Lookup!E:E,Lookup!F:F)</f>
        <v>Very High</v>
      </c>
      <c r="O639" t="s">
        <v>46</v>
      </c>
      <c r="P639">
        <v>61</v>
      </c>
      <c r="Q639">
        <v>3</v>
      </c>
      <c r="R639" t="str">
        <f>_xlfn.XLOOKUP(Q639,Lookup!G:G,Lookup!H:H)</f>
        <v>High</v>
      </c>
      <c r="S639">
        <v>1</v>
      </c>
      <c r="T639" s="7" t="str">
        <f>_xlfn.XLOOKUP(S639,Lookup!A:A,Lookup!B:B)</f>
        <v>Entry Level</v>
      </c>
      <c r="U639" t="s">
        <v>50</v>
      </c>
      <c r="V639">
        <v>4</v>
      </c>
      <c r="W639" t="str">
        <f>_xlfn.XLOOKUP(V639,Lookup!I:I,Lookup!J:J)</f>
        <v>Very High</v>
      </c>
      <c r="X639" t="s">
        <v>52</v>
      </c>
      <c r="Y639">
        <v>2314</v>
      </c>
      <c r="Z639" t="str" cm="1">
        <f t="array" ref="Z639">_xlfn.IFS(Y639&lt;3000,"Low",Y639&lt;7000,"Medium",TRUE,"High")</f>
        <v>Low</v>
      </c>
      <c r="AA639">
        <v>9148</v>
      </c>
      <c r="AB639">
        <v>0</v>
      </c>
      <c r="AC639" t="s">
        <v>42</v>
      </c>
      <c r="AD639" t="s">
        <v>43</v>
      </c>
      <c r="AE639">
        <v>12</v>
      </c>
      <c r="AF639">
        <v>3</v>
      </c>
      <c r="AG639" t="str">
        <f>_xlfn.XLOOKUP(AF639,Lookup!K:K,Lookup!L:L)</f>
        <v>Meet Expect</v>
      </c>
      <c r="AH639">
        <v>2</v>
      </c>
      <c r="AI639" t="str">
        <f>LOOKUP(AH639,Lookup!M:M,Lookup!N:N)</f>
        <v>Medium</v>
      </c>
      <c r="AJ639">
        <v>80</v>
      </c>
      <c r="AK639">
        <v>1</v>
      </c>
      <c r="AL639" t="str">
        <f>_xlfn.XLOOKUP(AK639,Lookup!O:O,Lookup!P:P)</f>
        <v>Basic</v>
      </c>
      <c r="AM639">
        <v>4</v>
      </c>
      <c r="AN639" t="str" cm="1">
        <f t="array" ref="AN639">_xlfn.IFS(
AM639&lt;=5,"0-5",
AM639&lt;=10,"6-10",
AM639&lt;=20,"11-20",
TRUE,"20+")</f>
        <v>0-5</v>
      </c>
      <c r="AO639">
        <v>2</v>
      </c>
      <c r="AP639">
        <v>3</v>
      </c>
      <c r="AQ639" t="str">
        <f>_xlfn.XLOOKUP(AP639,Lookup!Q:Q,Lookup!R:R)</f>
        <v>Better</v>
      </c>
      <c r="AR639">
        <v>3</v>
      </c>
      <c r="AS639" t="str" cm="1">
        <f t="array" ref="AS639">_xlfn.IFS(
AR639 &lt;=1,"New Employee",
AR639 &lt;=3, "Early Career",
AR639 &lt;=7, "Experienced",
TRUE, "Veteran")</f>
        <v>Early Career</v>
      </c>
      <c r="AT639">
        <v>0</v>
      </c>
      <c r="AU639">
        <v>0</v>
      </c>
      <c r="AV639" t="str" cm="1">
        <f t="array" ref="AV639">_xlfn.IFS(
AU639=0,"Recently Promoted",
AU639&lt;=3, "Normal",
TRUE, "Long Time No Promotion")</f>
        <v>Recently Promoted</v>
      </c>
      <c r="AW639">
        <v>2</v>
      </c>
      <c r="AX639">
        <f>IF(COUNTIF(L639:$L$1471,L639)&gt;1,1,0)</f>
        <v>0</v>
      </c>
      <c r="BA639">
        <f t="shared" si="77"/>
        <v>0</v>
      </c>
      <c r="BC639">
        <f t="shared" si="78"/>
        <v>0</v>
      </c>
      <c r="BE639">
        <f t="shared" si="72"/>
        <v>0</v>
      </c>
      <c r="BG639">
        <f t="shared" si="73"/>
        <v>0</v>
      </c>
      <c r="BI639">
        <f t="shared" si="74"/>
        <v>0</v>
      </c>
      <c r="BR639" t="str" cm="1">
        <f t="array" ref="BR639">_xlfn.IFS(
A639&lt;=25,"18-25",
A639&lt;=35,"26-35",
A639&lt;=45,"36-45",
A639&lt;=59,"46-59",
TRUE,"60+")</f>
        <v>26-35</v>
      </c>
      <c r="BX639" t="b">
        <f t="shared" si="75"/>
        <v>1</v>
      </c>
      <c r="BY639" t="b">
        <f t="shared" si="76"/>
        <v>1</v>
      </c>
      <c r="BZ639" t="b">
        <f t="shared" si="79"/>
        <v>1</v>
      </c>
      <c r="CA639">
        <f>IF(tblemployee[[#This Row],[Attrition]]="Yes",1,0)</f>
        <v>0</v>
      </c>
      <c r="CB639">
        <f>IF(tblemployee[[#This Row],[OverTime]]="Yes",1,0)</f>
        <v>0</v>
      </c>
    </row>
    <row r="640" spans="1:80" hidden="1">
      <c r="A640">
        <v>25</v>
      </c>
      <c r="B640" t="s">
        <v>43</v>
      </c>
      <c r="C640" t="s">
        <v>36</v>
      </c>
      <c r="D640">
        <v>583</v>
      </c>
      <c r="E640" t="s">
        <v>37</v>
      </c>
      <c r="F640">
        <v>4</v>
      </c>
      <c r="G640" t="str" cm="1">
        <f t="array" ref="G640">_xlfn.IFS(
F640 &lt;= 10, "Near",
F640 &lt;= 20, "Far",
TRUE, "Very Far")</f>
        <v>Near</v>
      </c>
      <c r="H640">
        <v>1</v>
      </c>
      <c r="I640" t="str">
        <f>_xlfn.XLOOKUP(H640,Lookup!C:C,Lookup!D:D)</f>
        <v>Below College</v>
      </c>
      <c r="J640" t="s">
        <v>59</v>
      </c>
      <c r="K640">
        <v>1</v>
      </c>
      <c r="L640">
        <v>885</v>
      </c>
      <c r="M640">
        <v>3</v>
      </c>
      <c r="N640" t="str">
        <f>_xlfn.XLOOKUP(M640,Lookup!E:E,Lookup!F:F)</f>
        <v>High</v>
      </c>
      <c r="O640" t="s">
        <v>46</v>
      </c>
      <c r="P640">
        <v>87</v>
      </c>
      <c r="Q640">
        <v>2</v>
      </c>
      <c r="R640" t="str">
        <f>_xlfn.XLOOKUP(Q640,Lookup!G:G,Lookup!H:H)</f>
        <v>Medium</v>
      </c>
      <c r="S640">
        <v>2</v>
      </c>
      <c r="T640" s="7" t="str">
        <f>_xlfn.XLOOKUP(S640,Lookup!A:A,Lookup!B:B)</f>
        <v>Junior</v>
      </c>
      <c r="U640" t="s">
        <v>40</v>
      </c>
      <c r="V640">
        <v>1</v>
      </c>
      <c r="W640" t="str">
        <f>_xlfn.XLOOKUP(V640,Lookup!I:I,Lookup!J:J)</f>
        <v>Low</v>
      </c>
      <c r="X640" t="s">
        <v>48</v>
      </c>
      <c r="Y640">
        <v>4256</v>
      </c>
      <c r="Z640" t="str" cm="1">
        <f t="array" ref="Z640">_xlfn.IFS(Y640&lt;3000,"Low",Y640&lt;7000,"Medium",TRUE,"High")</f>
        <v>Medium</v>
      </c>
      <c r="AA640">
        <v>18154</v>
      </c>
      <c r="AB640">
        <v>1</v>
      </c>
      <c r="AC640" t="s">
        <v>42</v>
      </c>
      <c r="AD640" t="s">
        <v>43</v>
      </c>
      <c r="AE640">
        <v>12</v>
      </c>
      <c r="AF640">
        <v>3</v>
      </c>
      <c r="AG640" t="str">
        <f>_xlfn.XLOOKUP(AF640,Lookup!K:K,Lookup!L:L)</f>
        <v>Meet Expect</v>
      </c>
      <c r="AH640">
        <v>1</v>
      </c>
      <c r="AI640" t="str">
        <f>LOOKUP(AH640,Lookup!M:M,Lookup!N:N)</f>
        <v>Low</v>
      </c>
      <c r="AJ640">
        <v>80</v>
      </c>
      <c r="AK640">
        <v>0</v>
      </c>
      <c r="AL640" t="str">
        <f>_xlfn.XLOOKUP(AK640,Lookup!O:O,Lookup!P:P)</f>
        <v>None</v>
      </c>
      <c r="AM640">
        <v>5</v>
      </c>
      <c r="AN640" t="str" cm="1">
        <f t="array" ref="AN640">_xlfn.IFS(
AM640&lt;=5,"0-5",
AM640&lt;=10,"6-10",
AM640&lt;=20,"11-20",
TRUE,"20+")</f>
        <v>0-5</v>
      </c>
      <c r="AO640">
        <v>1</v>
      </c>
      <c r="AP640">
        <v>4</v>
      </c>
      <c r="AQ640" t="str">
        <f>_xlfn.XLOOKUP(AP640,Lookup!Q:Q,Lookup!R:R)</f>
        <v>Best</v>
      </c>
      <c r="AR640">
        <v>5</v>
      </c>
      <c r="AS640" t="str" cm="1">
        <f t="array" ref="AS640">_xlfn.IFS(
AR640 &lt;=1,"New Employee",
AR640 &lt;=3, "Early Career",
AR640 &lt;=7, "Experienced",
TRUE, "Veteran")</f>
        <v>Experienced</v>
      </c>
      <c r="AT640">
        <v>2</v>
      </c>
      <c r="AU640">
        <v>0</v>
      </c>
      <c r="AV640" t="str" cm="1">
        <f t="array" ref="AV640">_xlfn.IFS(
AU640=0,"Recently Promoted",
AU640&lt;=3, "Normal",
TRUE, "Long Time No Promotion")</f>
        <v>Recently Promoted</v>
      </c>
      <c r="AW640">
        <v>3</v>
      </c>
      <c r="AX640">
        <f>IF(COUNTIF(L640:$L$1471,L640)&gt;1,1,0)</f>
        <v>0</v>
      </c>
      <c r="BA640">
        <f t="shared" si="77"/>
        <v>0</v>
      </c>
      <c r="BC640">
        <f t="shared" si="78"/>
        <v>0</v>
      </c>
      <c r="BE640">
        <f t="shared" si="72"/>
        <v>0</v>
      </c>
      <c r="BG640">
        <f t="shared" si="73"/>
        <v>0</v>
      </c>
      <c r="BI640">
        <f t="shared" si="74"/>
        <v>0</v>
      </c>
      <c r="BR640" t="str" cm="1">
        <f t="array" ref="BR640">_xlfn.IFS(
A640&lt;=25,"18-25",
A640&lt;=35,"26-35",
A640&lt;=45,"36-45",
A640&lt;=59,"46-59",
TRUE,"60+")</f>
        <v>18-25</v>
      </c>
      <c r="BX640" t="b">
        <f t="shared" si="75"/>
        <v>1</v>
      </c>
      <c r="BY640" t="b">
        <f t="shared" si="76"/>
        <v>1</v>
      </c>
      <c r="BZ640" t="b">
        <f t="shared" si="79"/>
        <v>1</v>
      </c>
      <c r="CA640">
        <f>IF(tblemployee[[#This Row],[Attrition]]="Yes",1,0)</f>
        <v>0</v>
      </c>
      <c r="CB640">
        <f>IF(tblemployee[[#This Row],[OverTime]]="Yes",1,0)</f>
        <v>0</v>
      </c>
    </row>
    <row r="641" spans="1:80" hidden="1">
      <c r="A641">
        <v>49</v>
      </c>
      <c r="B641" t="s">
        <v>43</v>
      </c>
      <c r="C641" t="s">
        <v>36</v>
      </c>
      <c r="D641">
        <v>1418</v>
      </c>
      <c r="E641" t="s">
        <v>45</v>
      </c>
      <c r="F641">
        <v>1</v>
      </c>
      <c r="G641" t="str" cm="1">
        <f t="array" ref="G641">_xlfn.IFS(
F641 &lt;= 10, "Near",
F641 &lt;= 20, "Far",
TRUE, "Very Far")</f>
        <v>Near</v>
      </c>
      <c r="H641">
        <v>3</v>
      </c>
      <c r="I641" t="str">
        <f>_xlfn.XLOOKUP(H641,Lookup!C:C,Lookup!D:D)</f>
        <v>Bachelor</v>
      </c>
      <c r="J641" t="s">
        <v>60</v>
      </c>
      <c r="K641">
        <v>1</v>
      </c>
      <c r="L641">
        <v>887</v>
      </c>
      <c r="M641">
        <v>3</v>
      </c>
      <c r="N641" t="str">
        <f>_xlfn.XLOOKUP(M641,Lookup!E:E,Lookup!F:F)</f>
        <v>High</v>
      </c>
      <c r="O641" t="s">
        <v>39</v>
      </c>
      <c r="P641">
        <v>36</v>
      </c>
      <c r="Q641">
        <v>3</v>
      </c>
      <c r="R641" t="str">
        <f>_xlfn.XLOOKUP(Q641,Lookup!G:G,Lookup!H:H)</f>
        <v>High</v>
      </c>
      <c r="S641">
        <v>1</v>
      </c>
      <c r="T641" s="7" t="str">
        <f>_xlfn.XLOOKUP(S641,Lookup!A:A,Lookup!B:B)</f>
        <v>Entry Level</v>
      </c>
      <c r="U641" t="s">
        <v>47</v>
      </c>
      <c r="V641">
        <v>1</v>
      </c>
      <c r="W641" t="str">
        <f>_xlfn.XLOOKUP(V641,Lookup!I:I,Lookup!J:J)</f>
        <v>Low</v>
      </c>
      <c r="X641" t="s">
        <v>48</v>
      </c>
      <c r="Y641">
        <v>3580</v>
      </c>
      <c r="Z641" t="str" cm="1">
        <f t="array" ref="Z641">_xlfn.IFS(Y641&lt;3000,"Low",Y641&lt;7000,"Medium",TRUE,"High")</f>
        <v>Medium</v>
      </c>
      <c r="AA641">
        <v>10554</v>
      </c>
      <c r="AB641">
        <v>2</v>
      </c>
      <c r="AC641" t="s">
        <v>42</v>
      </c>
      <c r="AD641" t="s">
        <v>43</v>
      </c>
      <c r="AE641">
        <v>16</v>
      </c>
      <c r="AF641">
        <v>3</v>
      </c>
      <c r="AG641" t="str">
        <f>_xlfn.XLOOKUP(AF641,Lookup!K:K,Lookup!L:L)</f>
        <v>Meet Expect</v>
      </c>
      <c r="AH641">
        <v>2</v>
      </c>
      <c r="AI641" t="str">
        <f>LOOKUP(AH641,Lookup!M:M,Lookup!N:N)</f>
        <v>Medium</v>
      </c>
      <c r="AJ641">
        <v>80</v>
      </c>
      <c r="AK641">
        <v>1</v>
      </c>
      <c r="AL641" t="str">
        <f>_xlfn.XLOOKUP(AK641,Lookup!O:O,Lookup!P:P)</f>
        <v>Basic</v>
      </c>
      <c r="AM641">
        <v>7</v>
      </c>
      <c r="AN641" t="str" cm="1">
        <f t="array" ref="AN641">_xlfn.IFS(
AM641&lt;=5,"0-5",
AM641&lt;=10,"6-10",
AM641&lt;=20,"11-20",
TRUE,"20+")</f>
        <v>6-10</v>
      </c>
      <c r="AO641">
        <v>2</v>
      </c>
      <c r="AP641">
        <v>3</v>
      </c>
      <c r="AQ641" t="str">
        <f>_xlfn.XLOOKUP(AP641,Lookup!Q:Q,Lookup!R:R)</f>
        <v>Better</v>
      </c>
      <c r="AR641">
        <v>4</v>
      </c>
      <c r="AS641" t="str" cm="1">
        <f t="array" ref="AS641">_xlfn.IFS(
AR641 &lt;=1,"New Employee",
AR641 &lt;=3, "Early Career",
AR641 &lt;=7, "Experienced",
TRUE, "Veteran")</f>
        <v>Experienced</v>
      </c>
      <c r="AT641">
        <v>2</v>
      </c>
      <c r="AU641">
        <v>0</v>
      </c>
      <c r="AV641" t="str" cm="1">
        <f t="array" ref="AV641">_xlfn.IFS(
AU641=0,"Recently Promoted",
AU641&lt;=3, "Normal",
TRUE, "Long Time No Promotion")</f>
        <v>Recently Promoted</v>
      </c>
      <c r="AW641">
        <v>2</v>
      </c>
      <c r="AX641">
        <f>IF(COUNTIF(L641:$L$1471,L641)&gt;1,1,0)</f>
        <v>0</v>
      </c>
      <c r="BA641">
        <f t="shared" si="77"/>
        <v>0</v>
      </c>
      <c r="BC641">
        <f t="shared" si="78"/>
        <v>0</v>
      </c>
      <c r="BE641">
        <f t="shared" si="72"/>
        <v>0</v>
      </c>
      <c r="BG641">
        <f t="shared" si="73"/>
        <v>0</v>
      </c>
      <c r="BI641">
        <f t="shared" si="74"/>
        <v>0</v>
      </c>
      <c r="BR641" t="str" cm="1">
        <f t="array" ref="BR641">_xlfn.IFS(
A641&lt;=25,"18-25",
A641&lt;=35,"26-35",
A641&lt;=45,"36-45",
A641&lt;=59,"46-59",
TRUE,"60+")</f>
        <v>46-59</v>
      </c>
      <c r="BX641" t="b">
        <f t="shared" si="75"/>
        <v>1</v>
      </c>
      <c r="BY641" t="b">
        <f t="shared" si="76"/>
        <v>1</v>
      </c>
      <c r="BZ641" t="b">
        <f t="shared" si="79"/>
        <v>1</v>
      </c>
      <c r="CA641">
        <f>IF(tblemployee[[#This Row],[Attrition]]="Yes",1,0)</f>
        <v>0</v>
      </c>
      <c r="CB641">
        <f>IF(tblemployee[[#This Row],[OverTime]]="Yes",1,0)</f>
        <v>0</v>
      </c>
    </row>
    <row r="642" spans="1:80" hidden="1">
      <c r="A642">
        <v>24</v>
      </c>
      <c r="B642" t="s">
        <v>43</v>
      </c>
      <c r="C642" t="s">
        <v>55</v>
      </c>
      <c r="D642">
        <v>1269</v>
      </c>
      <c r="E642" t="s">
        <v>45</v>
      </c>
      <c r="F642">
        <v>4</v>
      </c>
      <c r="G642" t="str" cm="1">
        <f t="array" ref="G642">_xlfn.IFS(
F642 &lt;= 10, "Near",
F642 &lt;= 20, "Far",
TRUE, "Very Far")</f>
        <v>Near</v>
      </c>
      <c r="H642">
        <v>1</v>
      </c>
      <c r="I642" t="str">
        <f>_xlfn.XLOOKUP(H642,Lookup!C:C,Lookup!D:D)</f>
        <v>Below College</v>
      </c>
      <c r="J642" t="s">
        <v>38</v>
      </c>
      <c r="K642">
        <v>1</v>
      </c>
      <c r="L642">
        <v>888</v>
      </c>
      <c r="M642">
        <v>1</v>
      </c>
      <c r="N642" t="str">
        <f>_xlfn.XLOOKUP(M642,Lookup!E:E,Lookup!F:F)</f>
        <v>Low</v>
      </c>
      <c r="O642" t="s">
        <v>46</v>
      </c>
      <c r="P642">
        <v>46</v>
      </c>
      <c r="Q642">
        <v>2</v>
      </c>
      <c r="R642" t="str">
        <f>_xlfn.XLOOKUP(Q642,Lookup!G:G,Lookup!H:H)</f>
        <v>Medium</v>
      </c>
      <c r="S642">
        <v>1</v>
      </c>
      <c r="T642" s="7" t="str">
        <f>_xlfn.XLOOKUP(S642,Lookup!A:A,Lookup!B:B)</f>
        <v>Entry Level</v>
      </c>
      <c r="U642" t="s">
        <v>50</v>
      </c>
      <c r="V642">
        <v>4</v>
      </c>
      <c r="W642" t="str">
        <f>_xlfn.XLOOKUP(V642,Lookup!I:I,Lookup!J:J)</f>
        <v>Very High</v>
      </c>
      <c r="X642" t="s">
        <v>48</v>
      </c>
      <c r="Y642">
        <v>3162</v>
      </c>
      <c r="Z642" t="str" cm="1">
        <f t="array" ref="Z642">_xlfn.IFS(Y642&lt;3000,"Low",Y642&lt;7000,"Medium",TRUE,"High")</f>
        <v>Medium</v>
      </c>
      <c r="AA642">
        <v>10778</v>
      </c>
      <c r="AB642">
        <v>0</v>
      </c>
      <c r="AC642" t="s">
        <v>42</v>
      </c>
      <c r="AD642" t="s">
        <v>43</v>
      </c>
      <c r="AE642">
        <v>17</v>
      </c>
      <c r="AF642">
        <v>3</v>
      </c>
      <c r="AG642" t="str">
        <f>_xlfn.XLOOKUP(AF642,Lookup!K:K,Lookup!L:L)</f>
        <v>Meet Expect</v>
      </c>
      <c r="AH642">
        <v>4</v>
      </c>
      <c r="AI642" t="str">
        <f>LOOKUP(AH642,Lookup!M:M,Lookup!N:N)</f>
        <v>Very High</v>
      </c>
      <c r="AJ642">
        <v>80</v>
      </c>
      <c r="AK642">
        <v>0</v>
      </c>
      <c r="AL642" t="str">
        <f>_xlfn.XLOOKUP(AK642,Lookup!O:O,Lookup!P:P)</f>
        <v>None</v>
      </c>
      <c r="AM642">
        <v>6</v>
      </c>
      <c r="AN642" t="str" cm="1">
        <f t="array" ref="AN642">_xlfn.IFS(
AM642&lt;=5,"0-5",
AM642&lt;=10,"6-10",
AM642&lt;=20,"11-20",
TRUE,"20+")</f>
        <v>6-10</v>
      </c>
      <c r="AO642">
        <v>2</v>
      </c>
      <c r="AP642">
        <v>2</v>
      </c>
      <c r="AQ642" t="str">
        <f>_xlfn.XLOOKUP(AP642,Lookup!Q:Q,Lookup!R:R)</f>
        <v>Good</v>
      </c>
      <c r="AR642">
        <v>5</v>
      </c>
      <c r="AS642" t="str" cm="1">
        <f t="array" ref="AS642">_xlfn.IFS(
AR642 &lt;=1,"New Employee",
AR642 &lt;=3, "Early Career",
AR642 &lt;=7, "Experienced",
TRUE, "Veteran")</f>
        <v>Experienced</v>
      </c>
      <c r="AT642">
        <v>2</v>
      </c>
      <c r="AU642">
        <v>3</v>
      </c>
      <c r="AV642" t="str" cm="1">
        <f t="array" ref="AV642">_xlfn.IFS(
AU642=0,"Recently Promoted",
AU642&lt;=3, "Normal",
TRUE, "Long Time No Promotion")</f>
        <v>Normal</v>
      </c>
      <c r="AW642">
        <v>4</v>
      </c>
      <c r="AX642">
        <f>IF(COUNTIF(L642:$L$1471,L642)&gt;1,1,0)</f>
        <v>0</v>
      </c>
      <c r="BA642">
        <f t="shared" si="77"/>
        <v>0</v>
      </c>
      <c r="BC642">
        <f t="shared" si="78"/>
        <v>0</v>
      </c>
      <c r="BE642">
        <f t="shared" ref="BE642:BE705" si="80">IF(BD642=J642,1,0)</f>
        <v>0</v>
      </c>
      <c r="BG642">
        <f t="shared" ref="BG642:BG705" si="81">IF(BF642=E642,1,0)</f>
        <v>0</v>
      </c>
      <c r="BI642">
        <f t="shared" ref="BI642:BI705" si="82">IF(C642=BH642,1,0)</f>
        <v>0</v>
      </c>
      <c r="BR642" t="str" cm="1">
        <f t="array" ref="BR642">_xlfn.IFS(
A642&lt;=25,"18-25",
A642&lt;=35,"26-35",
A642&lt;=45,"36-45",
A642&lt;=59,"46-59",
TRUE,"60+")</f>
        <v>18-25</v>
      </c>
      <c r="BX642" t="b">
        <f t="shared" ref="BX642:BX705" si="83">AND(ISNUMBER(A642),ISNUMBER(D642),ISNUMBER(A642),ISNUMBER(F642),ISNUMBER(H642),ISNUMBER(K642),ISNUMBER(L642),ISNUMBER(M642),ISNUMBER(P642),ISNUMBER(Q642),ISNUMBER(S642),ISNUMBER(V642),ISNUMBER(Y642),ISNUMBER(AA642),ISNUMBER(AB642))</f>
        <v>1</v>
      </c>
      <c r="BY642" t="b">
        <f t="shared" ref="BY642:BY705" si="84">AND(ISNUMBER(A642),ISNUMBER(D642),ISNUMBER(A642),ISNUMBER(F642),ISNUMBER(H642),ISNUMBER(K642),ISNUMBER(L642),ISNUMBER(M642),ISNUMBER(P642),ISNUMBER(Q642),ISNUMBER(S642),ISNUMBER(V642),ISNUMBER(Y642),ISNUMBER(AA642),ISNUMBER(AB642))&gt;0</f>
        <v>1</v>
      </c>
      <c r="BZ642" t="b">
        <f t="shared" si="79"/>
        <v>1</v>
      </c>
      <c r="CA642">
        <f>IF(tblemployee[[#This Row],[Attrition]]="Yes",1,0)</f>
        <v>0</v>
      </c>
      <c r="CB642">
        <f>IF(tblemployee[[#This Row],[OverTime]]="Yes",1,0)</f>
        <v>0</v>
      </c>
    </row>
    <row r="643" spans="1:80" hidden="1">
      <c r="A643">
        <v>32</v>
      </c>
      <c r="B643" t="s">
        <v>43</v>
      </c>
      <c r="C643" t="s">
        <v>44</v>
      </c>
      <c r="D643">
        <v>379</v>
      </c>
      <c r="E643" t="s">
        <v>37</v>
      </c>
      <c r="F643">
        <v>5</v>
      </c>
      <c r="G643" t="str" cm="1">
        <f t="array" ref="G643">_xlfn.IFS(
F643 &lt;= 10, "Near",
F643 &lt;= 20, "Far",
TRUE, "Very Far")</f>
        <v>Near</v>
      </c>
      <c r="H643">
        <v>2</v>
      </c>
      <c r="I643" t="str">
        <f>_xlfn.XLOOKUP(H643,Lookup!C:C,Lookup!D:D)</f>
        <v>College</v>
      </c>
      <c r="J643" t="s">
        <v>38</v>
      </c>
      <c r="K643">
        <v>1</v>
      </c>
      <c r="L643">
        <v>889</v>
      </c>
      <c r="M643">
        <v>2</v>
      </c>
      <c r="N643" t="str">
        <f>_xlfn.XLOOKUP(M643,Lookup!E:E,Lookup!F:F)</f>
        <v>Medium</v>
      </c>
      <c r="O643" t="s">
        <v>46</v>
      </c>
      <c r="P643">
        <v>48</v>
      </c>
      <c r="Q643">
        <v>3</v>
      </c>
      <c r="R643" t="str">
        <f>_xlfn.XLOOKUP(Q643,Lookup!G:G,Lookup!H:H)</f>
        <v>High</v>
      </c>
      <c r="S643">
        <v>2</v>
      </c>
      <c r="T643" s="7" t="str">
        <f>_xlfn.XLOOKUP(S643,Lookup!A:A,Lookup!B:B)</f>
        <v>Junior</v>
      </c>
      <c r="U643" t="s">
        <v>40</v>
      </c>
      <c r="V643">
        <v>2</v>
      </c>
      <c r="W643" t="str">
        <f>_xlfn.XLOOKUP(V643,Lookup!I:I,Lookup!J:J)</f>
        <v>Medium</v>
      </c>
      <c r="X643" t="s">
        <v>48</v>
      </c>
      <c r="Y643">
        <v>6524</v>
      </c>
      <c r="Z643" t="str" cm="1">
        <f t="array" ref="Z643">_xlfn.IFS(Y643&lt;3000,"Low",Y643&lt;7000,"Medium",TRUE,"High")</f>
        <v>Medium</v>
      </c>
      <c r="AA643">
        <v>8891</v>
      </c>
      <c r="AB643">
        <v>1</v>
      </c>
      <c r="AC643" t="s">
        <v>42</v>
      </c>
      <c r="AD643" t="s">
        <v>43</v>
      </c>
      <c r="AE643">
        <v>14</v>
      </c>
      <c r="AF643">
        <v>3</v>
      </c>
      <c r="AG643" t="str">
        <f>_xlfn.XLOOKUP(AF643,Lookup!K:K,Lookup!L:L)</f>
        <v>Meet Expect</v>
      </c>
      <c r="AH643">
        <v>4</v>
      </c>
      <c r="AI643" t="str">
        <f>LOOKUP(AH643,Lookup!M:M,Lookup!N:N)</f>
        <v>Very High</v>
      </c>
      <c r="AJ643">
        <v>80</v>
      </c>
      <c r="AK643">
        <v>1</v>
      </c>
      <c r="AL643" t="str">
        <f>_xlfn.XLOOKUP(AK643,Lookup!O:O,Lookup!P:P)</f>
        <v>Basic</v>
      </c>
      <c r="AM643">
        <v>10</v>
      </c>
      <c r="AN643" t="str" cm="1">
        <f t="array" ref="AN643">_xlfn.IFS(
AM643&lt;=5,"0-5",
AM643&lt;=10,"6-10",
AM643&lt;=20,"11-20",
TRUE,"20+")</f>
        <v>6-10</v>
      </c>
      <c r="AO643">
        <v>3</v>
      </c>
      <c r="AP643">
        <v>3</v>
      </c>
      <c r="AQ643" t="str">
        <f>_xlfn.XLOOKUP(AP643,Lookup!Q:Q,Lookup!R:R)</f>
        <v>Better</v>
      </c>
      <c r="AR643">
        <v>10</v>
      </c>
      <c r="AS643" t="str" cm="1">
        <f t="array" ref="AS643">_xlfn.IFS(
AR643 &lt;=1,"New Employee",
AR643 &lt;=3, "Early Career",
AR643 &lt;=7, "Experienced",
TRUE, "Veteran")</f>
        <v>Veteran</v>
      </c>
      <c r="AT643">
        <v>8</v>
      </c>
      <c r="AU643">
        <v>5</v>
      </c>
      <c r="AV643" t="str" cm="1">
        <f t="array" ref="AV643">_xlfn.IFS(
AU643=0,"Recently Promoted",
AU643&lt;=3, "Normal",
TRUE, "Long Time No Promotion")</f>
        <v>Long Time No Promotion</v>
      </c>
      <c r="AW643">
        <v>3</v>
      </c>
      <c r="AX643">
        <f>IF(COUNTIF(L643:$L$1471,L643)&gt;1,1,0)</f>
        <v>0</v>
      </c>
      <c r="BA643">
        <f t="shared" ref="BA643:BA706" si="85">IF(AZ643=X643,1,0)</f>
        <v>0</v>
      </c>
      <c r="BC643">
        <f t="shared" ref="BC643:BC706" si="86">IF(U643=BB643,1,0)</f>
        <v>0</v>
      </c>
      <c r="BE643">
        <f t="shared" si="80"/>
        <v>0</v>
      </c>
      <c r="BG643">
        <f t="shared" si="81"/>
        <v>0</v>
      </c>
      <c r="BI643">
        <f t="shared" si="82"/>
        <v>0</v>
      </c>
      <c r="BR643" t="str" cm="1">
        <f t="array" ref="BR643">_xlfn.IFS(
A643&lt;=25,"18-25",
A643&lt;=35,"26-35",
A643&lt;=45,"36-45",
A643&lt;=59,"46-59",
TRUE,"60+")</f>
        <v>26-35</v>
      </c>
      <c r="BX643" t="b">
        <f t="shared" si="83"/>
        <v>1</v>
      </c>
      <c r="BY643" t="b">
        <f t="shared" si="84"/>
        <v>1</v>
      </c>
      <c r="BZ643" t="b">
        <f t="shared" ref="BZ643:BZ706" si="87">COUNT(AE643:AW643)&gt;0</f>
        <v>1</v>
      </c>
      <c r="CA643">
        <f>IF(tblemployee[[#This Row],[Attrition]]="Yes",1,0)</f>
        <v>0</v>
      </c>
      <c r="CB643">
        <f>IF(tblemployee[[#This Row],[OverTime]]="Yes",1,0)</f>
        <v>0</v>
      </c>
    </row>
    <row r="644" spans="1:80" hidden="1">
      <c r="A644">
        <v>38</v>
      </c>
      <c r="B644" t="s">
        <v>43</v>
      </c>
      <c r="C644" t="s">
        <v>36</v>
      </c>
      <c r="D644">
        <v>395</v>
      </c>
      <c r="E644" t="s">
        <v>37</v>
      </c>
      <c r="F644">
        <v>9</v>
      </c>
      <c r="G644" t="str" cm="1">
        <f t="array" ref="G644">_xlfn.IFS(
F644 &lt;= 10, "Near",
F644 &lt;= 20, "Far",
TRUE, "Very Far")</f>
        <v>Near</v>
      </c>
      <c r="H644">
        <v>3</v>
      </c>
      <c r="I644" t="str">
        <f>_xlfn.XLOOKUP(H644,Lookup!C:C,Lookup!D:D)</f>
        <v>Bachelor</v>
      </c>
      <c r="J644" t="s">
        <v>59</v>
      </c>
      <c r="K644">
        <v>1</v>
      </c>
      <c r="L644">
        <v>893</v>
      </c>
      <c r="M644">
        <v>2</v>
      </c>
      <c r="N644" t="str">
        <f>_xlfn.XLOOKUP(M644,Lookup!E:E,Lookup!F:F)</f>
        <v>Medium</v>
      </c>
      <c r="O644" t="s">
        <v>46</v>
      </c>
      <c r="P644">
        <v>98</v>
      </c>
      <c r="Q644">
        <v>2</v>
      </c>
      <c r="R644" t="str">
        <f>_xlfn.XLOOKUP(Q644,Lookup!G:G,Lookup!H:H)</f>
        <v>Medium</v>
      </c>
      <c r="S644">
        <v>1</v>
      </c>
      <c r="T644" s="7" t="str">
        <f>_xlfn.XLOOKUP(S644,Lookup!A:A,Lookup!B:B)</f>
        <v>Entry Level</v>
      </c>
      <c r="U644" t="s">
        <v>57</v>
      </c>
      <c r="V644">
        <v>2</v>
      </c>
      <c r="W644" t="str">
        <f>_xlfn.XLOOKUP(V644,Lookup!I:I,Lookup!J:J)</f>
        <v>Medium</v>
      </c>
      <c r="X644" t="s">
        <v>48</v>
      </c>
      <c r="Y644">
        <v>2899</v>
      </c>
      <c r="Z644" t="str" cm="1">
        <f t="array" ref="Z644">_xlfn.IFS(Y644&lt;3000,"Low",Y644&lt;7000,"Medium",TRUE,"High")</f>
        <v>Low</v>
      </c>
      <c r="AA644">
        <v>12102</v>
      </c>
      <c r="AB644">
        <v>0</v>
      </c>
      <c r="AC644" t="s">
        <v>42</v>
      </c>
      <c r="AD644" t="s">
        <v>43</v>
      </c>
      <c r="AE644">
        <v>19</v>
      </c>
      <c r="AF644">
        <v>3</v>
      </c>
      <c r="AG644" t="str">
        <f>_xlfn.XLOOKUP(AF644,Lookup!K:K,Lookup!L:L)</f>
        <v>Meet Expect</v>
      </c>
      <c r="AH644">
        <v>4</v>
      </c>
      <c r="AI644" t="str">
        <f>LOOKUP(AH644,Lookup!M:M,Lookup!N:N)</f>
        <v>Very High</v>
      </c>
      <c r="AJ644">
        <v>80</v>
      </c>
      <c r="AK644">
        <v>1</v>
      </c>
      <c r="AL644" t="str">
        <f>_xlfn.XLOOKUP(AK644,Lookup!O:O,Lookup!P:P)</f>
        <v>Basic</v>
      </c>
      <c r="AM644">
        <v>3</v>
      </c>
      <c r="AN644" t="str" cm="1">
        <f t="array" ref="AN644">_xlfn.IFS(
AM644&lt;=5,"0-5",
AM644&lt;=10,"6-10",
AM644&lt;=20,"11-20",
TRUE,"20+")</f>
        <v>0-5</v>
      </c>
      <c r="AO644">
        <v>3</v>
      </c>
      <c r="AP644">
        <v>3</v>
      </c>
      <c r="AQ644" t="str">
        <f>_xlfn.XLOOKUP(AP644,Lookup!Q:Q,Lookup!R:R)</f>
        <v>Better</v>
      </c>
      <c r="AR644">
        <v>2</v>
      </c>
      <c r="AS644" t="str" cm="1">
        <f t="array" ref="AS644">_xlfn.IFS(
AR644 &lt;=1,"New Employee",
AR644 &lt;=3, "Early Career",
AR644 &lt;=7, "Experienced",
TRUE, "Veteran")</f>
        <v>Early Career</v>
      </c>
      <c r="AT644">
        <v>2</v>
      </c>
      <c r="AU644">
        <v>1</v>
      </c>
      <c r="AV644" t="str" cm="1">
        <f t="array" ref="AV644">_xlfn.IFS(
AU644=0,"Recently Promoted",
AU644&lt;=3, "Normal",
TRUE, "Long Time No Promotion")</f>
        <v>Normal</v>
      </c>
      <c r="AW644">
        <v>2</v>
      </c>
      <c r="AX644">
        <f>IF(COUNTIF(L644:$L$1471,L644)&gt;1,1,0)</f>
        <v>0</v>
      </c>
      <c r="BA644">
        <f t="shared" si="85"/>
        <v>0</v>
      </c>
      <c r="BC644">
        <f t="shared" si="86"/>
        <v>0</v>
      </c>
      <c r="BE644">
        <f t="shared" si="80"/>
        <v>0</v>
      </c>
      <c r="BG644">
        <f t="shared" si="81"/>
        <v>0</v>
      </c>
      <c r="BI644">
        <f t="shared" si="82"/>
        <v>0</v>
      </c>
      <c r="BR644" t="str" cm="1">
        <f t="array" ref="BR644">_xlfn.IFS(
A644&lt;=25,"18-25",
A644&lt;=35,"26-35",
A644&lt;=45,"36-45",
A644&lt;=59,"46-59",
TRUE,"60+")</f>
        <v>36-45</v>
      </c>
      <c r="BX644" t="b">
        <f t="shared" si="83"/>
        <v>1</v>
      </c>
      <c r="BY644" t="b">
        <f t="shared" si="84"/>
        <v>1</v>
      </c>
      <c r="BZ644" t="b">
        <f t="shared" si="87"/>
        <v>1</v>
      </c>
      <c r="CA644">
        <f>IF(tblemployee[[#This Row],[Attrition]]="Yes",1,0)</f>
        <v>0</v>
      </c>
      <c r="CB644">
        <f>IF(tblemployee[[#This Row],[OverTime]]="Yes",1,0)</f>
        <v>0</v>
      </c>
    </row>
    <row r="645" spans="1:80" hidden="1">
      <c r="A645">
        <v>42</v>
      </c>
      <c r="B645" t="s">
        <v>43</v>
      </c>
      <c r="C645" t="s">
        <v>36</v>
      </c>
      <c r="D645">
        <v>1265</v>
      </c>
      <c r="E645" t="s">
        <v>45</v>
      </c>
      <c r="F645">
        <v>3</v>
      </c>
      <c r="G645" t="str" cm="1">
        <f t="array" ref="G645">_xlfn.IFS(
F645 &lt;= 10, "Near",
F645 &lt;= 20, "Far",
TRUE, "Very Far")</f>
        <v>Near</v>
      </c>
      <c r="H645">
        <v>3</v>
      </c>
      <c r="I645" t="str">
        <f>_xlfn.XLOOKUP(H645,Lookup!C:C,Lookup!D:D)</f>
        <v>Bachelor</v>
      </c>
      <c r="J645" t="s">
        <v>38</v>
      </c>
      <c r="K645">
        <v>1</v>
      </c>
      <c r="L645">
        <v>894</v>
      </c>
      <c r="M645">
        <v>3</v>
      </c>
      <c r="N645" t="str">
        <f>_xlfn.XLOOKUP(M645,Lookup!E:E,Lookup!F:F)</f>
        <v>High</v>
      </c>
      <c r="O645" t="s">
        <v>39</v>
      </c>
      <c r="P645">
        <v>95</v>
      </c>
      <c r="Q645">
        <v>4</v>
      </c>
      <c r="R645" t="str">
        <f>_xlfn.XLOOKUP(Q645,Lookup!G:G,Lookup!H:H)</f>
        <v>Very High</v>
      </c>
      <c r="S645">
        <v>2</v>
      </c>
      <c r="T645" s="7" t="str">
        <f>_xlfn.XLOOKUP(S645,Lookup!A:A,Lookup!B:B)</f>
        <v>Junior</v>
      </c>
      <c r="U645" t="s">
        <v>50</v>
      </c>
      <c r="V645">
        <v>4</v>
      </c>
      <c r="W645" t="str">
        <f>_xlfn.XLOOKUP(V645,Lookup!I:I,Lookup!J:J)</f>
        <v>Very High</v>
      </c>
      <c r="X645" t="s">
        <v>48</v>
      </c>
      <c r="Y645">
        <v>5231</v>
      </c>
      <c r="Z645" t="str" cm="1">
        <f t="array" ref="Z645">_xlfn.IFS(Y645&lt;3000,"Low",Y645&lt;7000,"Medium",TRUE,"High")</f>
        <v>Medium</v>
      </c>
      <c r="AA645">
        <v>23726</v>
      </c>
      <c r="AB645">
        <v>2</v>
      </c>
      <c r="AC645" t="s">
        <v>42</v>
      </c>
      <c r="AD645" t="s">
        <v>35</v>
      </c>
      <c r="AE645">
        <v>13</v>
      </c>
      <c r="AF645">
        <v>3</v>
      </c>
      <c r="AG645" t="str">
        <f>_xlfn.XLOOKUP(AF645,Lookup!K:K,Lookup!L:L)</f>
        <v>Meet Expect</v>
      </c>
      <c r="AH645">
        <v>2</v>
      </c>
      <c r="AI645" t="str">
        <f>LOOKUP(AH645,Lookup!M:M,Lookup!N:N)</f>
        <v>Medium</v>
      </c>
      <c r="AJ645">
        <v>80</v>
      </c>
      <c r="AK645">
        <v>1</v>
      </c>
      <c r="AL645" t="str">
        <f>_xlfn.XLOOKUP(AK645,Lookup!O:O,Lookup!P:P)</f>
        <v>Basic</v>
      </c>
      <c r="AM645">
        <v>17</v>
      </c>
      <c r="AN645" t="str" cm="1">
        <f t="array" ref="AN645">_xlfn.IFS(
AM645&lt;=5,"0-5",
AM645&lt;=10,"6-10",
AM645&lt;=20,"11-20",
TRUE,"20+")</f>
        <v>11-20</v>
      </c>
      <c r="AO645">
        <v>1</v>
      </c>
      <c r="AP645">
        <v>2</v>
      </c>
      <c r="AQ645" t="str">
        <f>_xlfn.XLOOKUP(AP645,Lookup!Q:Q,Lookup!R:R)</f>
        <v>Good</v>
      </c>
      <c r="AR645">
        <v>5</v>
      </c>
      <c r="AS645" t="str" cm="1">
        <f t="array" ref="AS645">_xlfn.IFS(
AR645 &lt;=1,"New Employee",
AR645 &lt;=3, "Early Career",
AR645 &lt;=7, "Experienced",
TRUE, "Veteran")</f>
        <v>Experienced</v>
      </c>
      <c r="AT645">
        <v>3</v>
      </c>
      <c r="AU645">
        <v>1</v>
      </c>
      <c r="AV645" t="str" cm="1">
        <f t="array" ref="AV645">_xlfn.IFS(
AU645=0,"Recently Promoted",
AU645&lt;=3, "Normal",
TRUE, "Long Time No Promotion")</f>
        <v>Normal</v>
      </c>
      <c r="AW645">
        <v>3</v>
      </c>
      <c r="AX645">
        <f>IF(COUNTIF(L645:$L$1471,L645)&gt;1,1,0)</f>
        <v>0</v>
      </c>
      <c r="BA645">
        <f t="shared" si="85"/>
        <v>0</v>
      </c>
      <c r="BC645">
        <f t="shared" si="86"/>
        <v>0</v>
      </c>
      <c r="BE645">
        <f t="shared" si="80"/>
        <v>0</v>
      </c>
      <c r="BG645">
        <f t="shared" si="81"/>
        <v>0</v>
      </c>
      <c r="BI645">
        <f t="shared" si="82"/>
        <v>0</v>
      </c>
      <c r="BR645" t="str" cm="1">
        <f t="array" ref="BR645">_xlfn.IFS(
A645&lt;=25,"18-25",
A645&lt;=35,"26-35",
A645&lt;=45,"36-45",
A645&lt;=59,"46-59",
TRUE,"60+")</f>
        <v>36-45</v>
      </c>
      <c r="BX645" t="b">
        <f t="shared" si="83"/>
        <v>1</v>
      </c>
      <c r="BY645" t="b">
        <f t="shared" si="84"/>
        <v>1</v>
      </c>
      <c r="BZ645" t="b">
        <f t="shared" si="87"/>
        <v>1</v>
      </c>
      <c r="CA645">
        <f>IF(tblemployee[[#This Row],[Attrition]]="Yes",1,0)</f>
        <v>0</v>
      </c>
      <c r="CB645">
        <f>IF(tblemployee[[#This Row],[OverTime]]="Yes",1,0)</f>
        <v>1</v>
      </c>
    </row>
    <row r="646" spans="1:80" hidden="1">
      <c r="A646">
        <v>31</v>
      </c>
      <c r="B646" t="s">
        <v>43</v>
      </c>
      <c r="C646" t="s">
        <v>36</v>
      </c>
      <c r="D646">
        <v>1222</v>
      </c>
      <c r="E646" t="s">
        <v>45</v>
      </c>
      <c r="F646">
        <v>11</v>
      </c>
      <c r="G646" t="str" cm="1">
        <f t="array" ref="G646">_xlfn.IFS(
F646 &lt;= 10, "Near",
F646 &lt;= 20, "Far",
TRUE, "Very Far")</f>
        <v>Far</v>
      </c>
      <c r="H646">
        <v>4</v>
      </c>
      <c r="I646" t="str">
        <f>_xlfn.XLOOKUP(H646,Lookup!C:C,Lookup!D:D)</f>
        <v>Master</v>
      </c>
      <c r="J646" t="s">
        <v>38</v>
      </c>
      <c r="K646">
        <v>1</v>
      </c>
      <c r="L646">
        <v>895</v>
      </c>
      <c r="M646">
        <v>4</v>
      </c>
      <c r="N646" t="str">
        <f>_xlfn.XLOOKUP(M646,Lookup!E:E,Lookup!F:F)</f>
        <v>Very High</v>
      </c>
      <c r="O646" t="s">
        <v>46</v>
      </c>
      <c r="P646">
        <v>48</v>
      </c>
      <c r="Q646">
        <v>3</v>
      </c>
      <c r="R646" t="str">
        <f>_xlfn.XLOOKUP(Q646,Lookup!G:G,Lookup!H:H)</f>
        <v>High</v>
      </c>
      <c r="S646">
        <v>1</v>
      </c>
      <c r="T646" s="7" t="str">
        <f>_xlfn.XLOOKUP(S646,Lookup!A:A,Lookup!B:B)</f>
        <v>Entry Level</v>
      </c>
      <c r="U646" t="s">
        <v>47</v>
      </c>
      <c r="V646">
        <v>4</v>
      </c>
      <c r="W646" t="str">
        <f>_xlfn.XLOOKUP(V646,Lookup!I:I,Lookup!J:J)</f>
        <v>Very High</v>
      </c>
      <c r="X646" t="s">
        <v>48</v>
      </c>
      <c r="Y646">
        <v>2356</v>
      </c>
      <c r="Z646" t="str" cm="1">
        <f t="array" ref="Z646">_xlfn.IFS(Y646&lt;3000,"Low",Y646&lt;7000,"Medium",TRUE,"High")</f>
        <v>Low</v>
      </c>
      <c r="AA646">
        <v>14871</v>
      </c>
      <c r="AB646">
        <v>3</v>
      </c>
      <c r="AC646" t="s">
        <v>42</v>
      </c>
      <c r="AD646" t="s">
        <v>35</v>
      </c>
      <c r="AE646">
        <v>19</v>
      </c>
      <c r="AF646">
        <v>3</v>
      </c>
      <c r="AG646" t="str">
        <f>_xlfn.XLOOKUP(AF646,Lookup!K:K,Lookup!L:L)</f>
        <v>Meet Expect</v>
      </c>
      <c r="AH646">
        <v>2</v>
      </c>
      <c r="AI646" t="str">
        <f>LOOKUP(AH646,Lookup!M:M,Lookup!N:N)</f>
        <v>Medium</v>
      </c>
      <c r="AJ646">
        <v>80</v>
      </c>
      <c r="AK646">
        <v>1</v>
      </c>
      <c r="AL646" t="str">
        <f>_xlfn.XLOOKUP(AK646,Lookup!O:O,Lookup!P:P)</f>
        <v>Basic</v>
      </c>
      <c r="AM646">
        <v>8</v>
      </c>
      <c r="AN646" t="str" cm="1">
        <f t="array" ref="AN646">_xlfn.IFS(
AM646&lt;=5,"0-5",
AM646&lt;=10,"6-10",
AM646&lt;=20,"11-20",
TRUE,"20+")</f>
        <v>6-10</v>
      </c>
      <c r="AO646">
        <v>2</v>
      </c>
      <c r="AP646">
        <v>3</v>
      </c>
      <c r="AQ646" t="str">
        <f>_xlfn.XLOOKUP(AP646,Lookup!Q:Q,Lookup!R:R)</f>
        <v>Better</v>
      </c>
      <c r="AR646">
        <v>6</v>
      </c>
      <c r="AS646" t="str" cm="1">
        <f t="array" ref="AS646">_xlfn.IFS(
AR646 &lt;=1,"New Employee",
AR646 &lt;=3, "Early Career",
AR646 &lt;=7, "Experienced",
TRUE, "Veteran")</f>
        <v>Experienced</v>
      </c>
      <c r="AT646">
        <v>4</v>
      </c>
      <c r="AU646">
        <v>0</v>
      </c>
      <c r="AV646" t="str" cm="1">
        <f t="array" ref="AV646">_xlfn.IFS(
AU646=0,"Recently Promoted",
AU646&lt;=3, "Normal",
TRUE, "Long Time No Promotion")</f>
        <v>Recently Promoted</v>
      </c>
      <c r="AW646">
        <v>2</v>
      </c>
      <c r="AX646">
        <f>IF(COUNTIF(L646:$L$1471,L646)&gt;1,1,0)</f>
        <v>0</v>
      </c>
      <c r="BA646">
        <f t="shared" si="85"/>
        <v>0</v>
      </c>
      <c r="BC646">
        <f t="shared" si="86"/>
        <v>0</v>
      </c>
      <c r="BE646">
        <f t="shared" si="80"/>
        <v>0</v>
      </c>
      <c r="BG646">
        <f t="shared" si="81"/>
        <v>0</v>
      </c>
      <c r="BI646">
        <f t="shared" si="82"/>
        <v>0</v>
      </c>
      <c r="BR646" t="str" cm="1">
        <f t="array" ref="BR646">_xlfn.IFS(
A646&lt;=25,"18-25",
A646&lt;=35,"26-35",
A646&lt;=45,"36-45",
A646&lt;=59,"46-59",
TRUE,"60+")</f>
        <v>26-35</v>
      </c>
      <c r="BX646" t="b">
        <f t="shared" si="83"/>
        <v>1</v>
      </c>
      <c r="BY646" t="b">
        <f t="shared" si="84"/>
        <v>1</v>
      </c>
      <c r="BZ646" t="b">
        <f t="shared" si="87"/>
        <v>1</v>
      </c>
      <c r="CA646">
        <f>IF(tblemployee[[#This Row],[Attrition]]="Yes",1,0)</f>
        <v>0</v>
      </c>
      <c r="CB646">
        <f>IF(tblemployee[[#This Row],[OverTime]]="Yes",1,0)</f>
        <v>1</v>
      </c>
    </row>
    <row r="647" spans="1:80" hidden="1">
      <c r="A647">
        <v>29</v>
      </c>
      <c r="B647" t="s">
        <v>35</v>
      </c>
      <c r="C647" t="s">
        <v>36</v>
      </c>
      <c r="D647">
        <v>341</v>
      </c>
      <c r="E647" t="s">
        <v>37</v>
      </c>
      <c r="F647">
        <v>1</v>
      </c>
      <c r="G647" t="str" cm="1">
        <f t="array" ref="G647">_xlfn.IFS(
F647 &lt;= 10, "Near",
F647 &lt;= 20, "Far",
TRUE, "Very Far")</f>
        <v>Near</v>
      </c>
      <c r="H647">
        <v>3</v>
      </c>
      <c r="I647" t="str">
        <f>_xlfn.XLOOKUP(H647,Lookup!C:C,Lookup!D:D)</f>
        <v>Bachelor</v>
      </c>
      <c r="J647" t="s">
        <v>51</v>
      </c>
      <c r="K647">
        <v>1</v>
      </c>
      <c r="L647">
        <v>896</v>
      </c>
      <c r="M647">
        <v>2</v>
      </c>
      <c r="N647" t="str">
        <f>_xlfn.XLOOKUP(M647,Lookup!E:E,Lookup!F:F)</f>
        <v>Medium</v>
      </c>
      <c r="O647" t="s">
        <v>39</v>
      </c>
      <c r="P647">
        <v>48</v>
      </c>
      <c r="Q647">
        <v>2</v>
      </c>
      <c r="R647" t="str">
        <f>_xlfn.XLOOKUP(Q647,Lookup!G:G,Lookup!H:H)</f>
        <v>Medium</v>
      </c>
      <c r="S647">
        <v>1</v>
      </c>
      <c r="T647" s="7" t="str">
        <f>_xlfn.XLOOKUP(S647,Lookup!A:A,Lookup!B:B)</f>
        <v>Entry Level</v>
      </c>
      <c r="U647" t="s">
        <v>57</v>
      </c>
      <c r="V647">
        <v>3</v>
      </c>
      <c r="W647" t="str">
        <f>_xlfn.XLOOKUP(V647,Lookup!I:I,Lookup!J:J)</f>
        <v>High</v>
      </c>
      <c r="X647" t="s">
        <v>52</v>
      </c>
      <c r="Y647">
        <v>2800</v>
      </c>
      <c r="Z647" t="str" cm="1">
        <f t="array" ref="Z647">_xlfn.IFS(Y647&lt;3000,"Low",Y647&lt;7000,"Medium",TRUE,"High")</f>
        <v>Low</v>
      </c>
      <c r="AA647">
        <v>23522</v>
      </c>
      <c r="AB647">
        <v>6</v>
      </c>
      <c r="AC647" t="s">
        <v>42</v>
      </c>
      <c r="AD647" t="s">
        <v>35</v>
      </c>
      <c r="AE647">
        <v>19</v>
      </c>
      <c r="AF647">
        <v>3</v>
      </c>
      <c r="AG647" t="str">
        <f>_xlfn.XLOOKUP(AF647,Lookup!K:K,Lookup!L:L)</f>
        <v>Meet Expect</v>
      </c>
      <c r="AH647">
        <v>3</v>
      </c>
      <c r="AI647" t="str">
        <f>LOOKUP(AH647,Lookup!M:M,Lookup!N:N)</f>
        <v>High</v>
      </c>
      <c r="AJ647">
        <v>80</v>
      </c>
      <c r="AK647">
        <v>3</v>
      </c>
      <c r="AL647" t="str">
        <f>_xlfn.XLOOKUP(AK647,Lookup!O:O,Lookup!P:P)</f>
        <v>High</v>
      </c>
      <c r="AM647">
        <v>5</v>
      </c>
      <c r="AN647" t="str" cm="1">
        <f t="array" ref="AN647">_xlfn.IFS(
AM647&lt;=5,"0-5",
AM647&lt;=10,"6-10",
AM647&lt;=20,"11-20",
TRUE,"20+")</f>
        <v>0-5</v>
      </c>
      <c r="AO647">
        <v>3</v>
      </c>
      <c r="AP647">
        <v>3</v>
      </c>
      <c r="AQ647" t="str">
        <f>_xlfn.XLOOKUP(AP647,Lookup!Q:Q,Lookup!R:R)</f>
        <v>Better</v>
      </c>
      <c r="AR647">
        <v>3</v>
      </c>
      <c r="AS647" t="str" cm="1">
        <f t="array" ref="AS647">_xlfn.IFS(
AR647 &lt;=1,"New Employee",
AR647 &lt;=3, "Early Career",
AR647 &lt;=7, "Experienced",
TRUE, "Veteran")</f>
        <v>Early Career</v>
      </c>
      <c r="AT647">
        <v>2</v>
      </c>
      <c r="AU647">
        <v>0</v>
      </c>
      <c r="AV647" t="str" cm="1">
        <f t="array" ref="AV647">_xlfn.IFS(
AU647=0,"Recently Promoted",
AU647&lt;=3, "Normal",
TRUE, "Long Time No Promotion")</f>
        <v>Recently Promoted</v>
      </c>
      <c r="AW647">
        <v>2</v>
      </c>
      <c r="AX647">
        <f>IF(COUNTIF(L647:$L$1471,L647)&gt;1,1,0)</f>
        <v>0</v>
      </c>
      <c r="BA647">
        <f t="shared" si="85"/>
        <v>0</v>
      </c>
      <c r="BC647">
        <f t="shared" si="86"/>
        <v>0</v>
      </c>
      <c r="BE647">
        <f t="shared" si="80"/>
        <v>0</v>
      </c>
      <c r="BG647">
        <f t="shared" si="81"/>
        <v>0</v>
      </c>
      <c r="BI647">
        <f t="shared" si="82"/>
        <v>0</v>
      </c>
      <c r="BR647" t="str" cm="1">
        <f t="array" ref="BR647">_xlfn.IFS(
A647&lt;=25,"18-25",
A647&lt;=35,"26-35",
A647&lt;=45,"36-45",
A647&lt;=59,"46-59",
TRUE,"60+")</f>
        <v>26-35</v>
      </c>
      <c r="BX647" t="b">
        <f t="shared" si="83"/>
        <v>1</v>
      </c>
      <c r="BY647" t="b">
        <f t="shared" si="84"/>
        <v>1</v>
      </c>
      <c r="BZ647" t="b">
        <f t="shared" si="87"/>
        <v>1</v>
      </c>
      <c r="CA647">
        <f>IF(tblemployee[[#This Row],[Attrition]]="Yes",1,0)</f>
        <v>1</v>
      </c>
      <c r="CB647">
        <f>IF(tblemployee[[#This Row],[OverTime]]="Yes",1,0)</f>
        <v>1</v>
      </c>
    </row>
    <row r="648" spans="1:80" hidden="1">
      <c r="A648">
        <v>53</v>
      </c>
      <c r="B648" t="s">
        <v>43</v>
      </c>
      <c r="C648" t="s">
        <v>36</v>
      </c>
      <c r="D648">
        <v>868</v>
      </c>
      <c r="E648" t="s">
        <v>37</v>
      </c>
      <c r="F648">
        <v>8</v>
      </c>
      <c r="G648" t="str" cm="1">
        <f t="array" ref="G648">_xlfn.IFS(
F648 &lt;= 10, "Near",
F648 &lt;= 20, "Far",
TRUE, "Very Far")</f>
        <v>Near</v>
      </c>
      <c r="H648">
        <v>3</v>
      </c>
      <c r="I648" t="str">
        <f>_xlfn.XLOOKUP(H648,Lookup!C:C,Lookup!D:D)</f>
        <v>Bachelor</v>
      </c>
      <c r="J648" t="s">
        <v>59</v>
      </c>
      <c r="K648">
        <v>1</v>
      </c>
      <c r="L648">
        <v>897</v>
      </c>
      <c r="M648">
        <v>1</v>
      </c>
      <c r="N648" t="str">
        <f>_xlfn.XLOOKUP(M648,Lookup!E:E,Lookup!F:F)</f>
        <v>Low</v>
      </c>
      <c r="O648" t="s">
        <v>46</v>
      </c>
      <c r="P648">
        <v>73</v>
      </c>
      <c r="Q648">
        <v>3</v>
      </c>
      <c r="R648" t="str">
        <f>_xlfn.XLOOKUP(Q648,Lookup!G:G,Lookup!H:H)</f>
        <v>High</v>
      </c>
      <c r="S648">
        <v>4</v>
      </c>
      <c r="T648" s="7" t="str">
        <f>_xlfn.XLOOKUP(S648,Lookup!A:A,Lookup!B:B)</f>
        <v>Manager</v>
      </c>
      <c r="U648" t="s">
        <v>40</v>
      </c>
      <c r="V648">
        <v>4</v>
      </c>
      <c r="W648" t="str">
        <f>_xlfn.XLOOKUP(V648,Lookup!I:I,Lookup!J:J)</f>
        <v>Very High</v>
      </c>
      <c r="X648" t="s">
        <v>48</v>
      </c>
      <c r="Y648">
        <v>11836</v>
      </c>
      <c r="Z648" t="str" cm="1">
        <f t="array" ref="Z648">_xlfn.IFS(Y648&lt;3000,"Low",Y648&lt;7000,"Medium",TRUE,"High")</f>
        <v>High</v>
      </c>
      <c r="AA648">
        <v>22789</v>
      </c>
      <c r="AB648">
        <v>5</v>
      </c>
      <c r="AC648" t="s">
        <v>42</v>
      </c>
      <c r="AD648" t="s">
        <v>43</v>
      </c>
      <c r="AE648">
        <v>14</v>
      </c>
      <c r="AF648">
        <v>3</v>
      </c>
      <c r="AG648" t="str">
        <f>_xlfn.XLOOKUP(AF648,Lookup!K:K,Lookup!L:L)</f>
        <v>Meet Expect</v>
      </c>
      <c r="AH648">
        <v>3</v>
      </c>
      <c r="AI648" t="str">
        <f>LOOKUP(AH648,Lookup!M:M,Lookup!N:N)</f>
        <v>High</v>
      </c>
      <c r="AJ648">
        <v>80</v>
      </c>
      <c r="AK648">
        <v>1</v>
      </c>
      <c r="AL648" t="str">
        <f>_xlfn.XLOOKUP(AK648,Lookup!O:O,Lookup!P:P)</f>
        <v>Basic</v>
      </c>
      <c r="AM648">
        <v>28</v>
      </c>
      <c r="AN648" t="str" cm="1">
        <f t="array" ref="AN648">_xlfn.IFS(
AM648&lt;=5,"0-5",
AM648&lt;=10,"6-10",
AM648&lt;=20,"11-20",
TRUE,"20+")</f>
        <v>20+</v>
      </c>
      <c r="AO648">
        <v>3</v>
      </c>
      <c r="AP648">
        <v>3</v>
      </c>
      <c r="AQ648" t="str">
        <f>_xlfn.XLOOKUP(AP648,Lookup!Q:Q,Lookup!R:R)</f>
        <v>Better</v>
      </c>
      <c r="AR648">
        <v>2</v>
      </c>
      <c r="AS648" t="str" cm="1">
        <f t="array" ref="AS648">_xlfn.IFS(
AR648 &lt;=1,"New Employee",
AR648 &lt;=3, "Early Career",
AR648 &lt;=7, "Experienced",
TRUE, "Veteran")</f>
        <v>Early Career</v>
      </c>
      <c r="AT648">
        <v>0</v>
      </c>
      <c r="AU648">
        <v>2</v>
      </c>
      <c r="AV648" t="str" cm="1">
        <f t="array" ref="AV648">_xlfn.IFS(
AU648=0,"Recently Promoted",
AU648&lt;=3, "Normal",
TRUE, "Long Time No Promotion")</f>
        <v>Normal</v>
      </c>
      <c r="AW648">
        <v>2</v>
      </c>
      <c r="AX648">
        <f>IF(COUNTIF(L648:$L$1471,L648)&gt;1,1,0)</f>
        <v>0</v>
      </c>
      <c r="BA648">
        <f t="shared" si="85"/>
        <v>0</v>
      </c>
      <c r="BC648">
        <f t="shared" si="86"/>
        <v>0</v>
      </c>
      <c r="BE648">
        <f t="shared" si="80"/>
        <v>0</v>
      </c>
      <c r="BG648">
        <f t="shared" si="81"/>
        <v>0</v>
      </c>
      <c r="BI648">
        <f t="shared" si="82"/>
        <v>0</v>
      </c>
      <c r="BR648" t="str" cm="1">
        <f t="array" ref="BR648">_xlfn.IFS(
A648&lt;=25,"18-25",
A648&lt;=35,"26-35",
A648&lt;=45,"36-45",
A648&lt;=59,"46-59",
TRUE,"60+")</f>
        <v>46-59</v>
      </c>
      <c r="BX648" t="b">
        <f t="shared" si="83"/>
        <v>1</v>
      </c>
      <c r="BY648" t="b">
        <f t="shared" si="84"/>
        <v>1</v>
      </c>
      <c r="BZ648" t="b">
        <f t="shared" si="87"/>
        <v>1</v>
      </c>
      <c r="CA648">
        <f>IF(tblemployee[[#This Row],[Attrition]]="Yes",1,0)</f>
        <v>0</v>
      </c>
      <c r="CB648">
        <f>IF(tblemployee[[#This Row],[OverTime]]="Yes",1,0)</f>
        <v>0</v>
      </c>
    </row>
    <row r="649" spans="1:80" hidden="1">
      <c r="A649">
        <v>35</v>
      </c>
      <c r="B649" t="s">
        <v>43</v>
      </c>
      <c r="C649" t="s">
        <v>36</v>
      </c>
      <c r="D649">
        <v>672</v>
      </c>
      <c r="E649" t="s">
        <v>45</v>
      </c>
      <c r="F649">
        <v>25</v>
      </c>
      <c r="G649" t="str" cm="1">
        <f t="array" ref="G649">_xlfn.IFS(
F649 &lt;= 10, "Near",
F649 &lt;= 20, "Far",
TRUE, "Very Far")</f>
        <v>Very Far</v>
      </c>
      <c r="H649">
        <v>3</v>
      </c>
      <c r="I649" t="str">
        <f>_xlfn.XLOOKUP(H649,Lookup!C:C,Lookup!D:D)</f>
        <v>Bachelor</v>
      </c>
      <c r="J649" t="s">
        <v>60</v>
      </c>
      <c r="K649">
        <v>1</v>
      </c>
      <c r="L649">
        <v>899</v>
      </c>
      <c r="M649">
        <v>4</v>
      </c>
      <c r="N649" t="str">
        <f>_xlfn.XLOOKUP(M649,Lookup!E:E,Lookup!F:F)</f>
        <v>Very High</v>
      </c>
      <c r="O649" t="s">
        <v>46</v>
      </c>
      <c r="P649">
        <v>78</v>
      </c>
      <c r="Q649">
        <v>2</v>
      </c>
      <c r="R649" t="str">
        <f>_xlfn.XLOOKUP(Q649,Lookup!G:G,Lookup!H:H)</f>
        <v>Medium</v>
      </c>
      <c r="S649">
        <v>3</v>
      </c>
      <c r="T649" s="7" t="str">
        <f>_xlfn.XLOOKUP(S649,Lookup!A:A,Lookup!B:B)</f>
        <v>Senior</v>
      </c>
      <c r="U649" t="s">
        <v>53</v>
      </c>
      <c r="V649">
        <v>2</v>
      </c>
      <c r="W649" t="str">
        <f>_xlfn.XLOOKUP(V649,Lookup!I:I,Lookup!J:J)</f>
        <v>Medium</v>
      </c>
      <c r="X649" t="s">
        <v>48</v>
      </c>
      <c r="Y649">
        <v>10903</v>
      </c>
      <c r="Z649" t="str" cm="1">
        <f t="array" ref="Z649">_xlfn.IFS(Y649&lt;3000,"Low",Y649&lt;7000,"Medium",TRUE,"High")</f>
        <v>High</v>
      </c>
      <c r="AA649">
        <v>9129</v>
      </c>
      <c r="AB649">
        <v>3</v>
      </c>
      <c r="AC649" t="s">
        <v>42</v>
      </c>
      <c r="AD649" t="s">
        <v>43</v>
      </c>
      <c r="AE649">
        <v>16</v>
      </c>
      <c r="AF649">
        <v>3</v>
      </c>
      <c r="AG649" t="str">
        <f>_xlfn.XLOOKUP(AF649,Lookup!K:K,Lookup!L:L)</f>
        <v>Meet Expect</v>
      </c>
      <c r="AH649">
        <v>1</v>
      </c>
      <c r="AI649" t="str">
        <f>LOOKUP(AH649,Lookup!M:M,Lookup!N:N)</f>
        <v>Low</v>
      </c>
      <c r="AJ649">
        <v>80</v>
      </c>
      <c r="AK649">
        <v>0</v>
      </c>
      <c r="AL649" t="str">
        <f>_xlfn.XLOOKUP(AK649,Lookup!O:O,Lookup!P:P)</f>
        <v>None</v>
      </c>
      <c r="AM649">
        <v>16</v>
      </c>
      <c r="AN649" t="str" cm="1">
        <f t="array" ref="AN649">_xlfn.IFS(
AM649&lt;=5,"0-5",
AM649&lt;=10,"6-10",
AM649&lt;=20,"11-20",
TRUE,"20+")</f>
        <v>11-20</v>
      </c>
      <c r="AO649">
        <v>2</v>
      </c>
      <c r="AP649">
        <v>3</v>
      </c>
      <c r="AQ649" t="str">
        <f>_xlfn.XLOOKUP(AP649,Lookup!Q:Q,Lookup!R:R)</f>
        <v>Better</v>
      </c>
      <c r="AR649">
        <v>13</v>
      </c>
      <c r="AS649" t="str" cm="1">
        <f t="array" ref="AS649">_xlfn.IFS(
AR649 &lt;=1,"New Employee",
AR649 &lt;=3, "Early Career",
AR649 &lt;=7, "Experienced",
TRUE, "Veteran")</f>
        <v>Veteran</v>
      </c>
      <c r="AT649">
        <v>10</v>
      </c>
      <c r="AU649">
        <v>4</v>
      </c>
      <c r="AV649" t="str" cm="1">
        <f t="array" ref="AV649">_xlfn.IFS(
AU649=0,"Recently Promoted",
AU649&lt;=3, "Normal",
TRUE, "Long Time No Promotion")</f>
        <v>Long Time No Promotion</v>
      </c>
      <c r="AW649">
        <v>8</v>
      </c>
      <c r="AX649">
        <f>IF(COUNTIF(L649:$L$1471,L649)&gt;1,1,0)</f>
        <v>0</v>
      </c>
      <c r="BA649">
        <f t="shared" si="85"/>
        <v>0</v>
      </c>
      <c r="BC649">
        <f t="shared" si="86"/>
        <v>0</v>
      </c>
      <c r="BE649">
        <f t="shared" si="80"/>
        <v>0</v>
      </c>
      <c r="BG649">
        <f t="shared" si="81"/>
        <v>0</v>
      </c>
      <c r="BI649">
        <f t="shared" si="82"/>
        <v>0</v>
      </c>
      <c r="BR649" t="str" cm="1">
        <f t="array" ref="BR649">_xlfn.IFS(
A649&lt;=25,"18-25",
A649&lt;=35,"26-35",
A649&lt;=45,"36-45",
A649&lt;=59,"46-59",
TRUE,"60+")</f>
        <v>26-35</v>
      </c>
      <c r="BX649" t="b">
        <f t="shared" si="83"/>
        <v>1</v>
      </c>
      <c r="BY649" t="b">
        <f t="shared" si="84"/>
        <v>1</v>
      </c>
      <c r="BZ649" t="b">
        <f t="shared" si="87"/>
        <v>1</v>
      </c>
      <c r="CA649">
        <f>IF(tblemployee[[#This Row],[Attrition]]="Yes",1,0)</f>
        <v>0</v>
      </c>
      <c r="CB649">
        <f>IF(tblemployee[[#This Row],[OverTime]]="Yes",1,0)</f>
        <v>0</v>
      </c>
    </row>
    <row r="650" spans="1:80" hidden="1">
      <c r="A650">
        <v>37</v>
      </c>
      <c r="B650" t="s">
        <v>43</v>
      </c>
      <c r="C650" t="s">
        <v>44</v>
      </c>
      <c r="D650">
        <v>1231</v>
      </c>
      <c r="E650" t="s">
        <v>37</v>
      </c>
      <c r="F650">
        <v>21</v>
      </c>
      <c r="G650" t="str" cm="1">
        <f t="array" ref="G650">_xlfn.IFS(
F650 &lt;= 10, "Near",
F650 &lt;= 20, "Far",
TRUE, "Very Far")</f>
        <v>Very Far</v>
      </c>
      <c r="H650">
        <v>2</v>
      </c>
      <c r="I650" t="str">
        <f>_xlfn.XLOOKUP(H650,Lookup!C:C,Lookup!D:D)</f>
        <v>College</v>
      </c>
      <c r="J650" t="s">
        <v>51</v>
      </c>
      <c r="K650">
        <v>1</v>
      </c>
      <c r="L650">
        <v>900</v>
      </c>
      <c r="M650">
        <v>3</v>
      </c>
      <c r="N650" t="str">
        <f>_xlfn.XLOOKUP(M650,Lookup!E:E,Lookup!F:F)</f>
        <v>High</v>
      </c>
      <c r="O650" t="s">
        <v>39</v>
      </c>
      <c r="P650">
        <v>54</v>
      </c>
      <c r="Q650">
        <v>3</v>
      </c>
      <c r="R650" t="str">
        <f>_xlfn.XLOOKUP(Q650,Lookup!G:G,Lookup!H:H)</f>
        <v>High</v>
      </c>
      <c r="S650">
        <v>1</v>
      </c>
      <c r="T650" s="7" t="str">
        <f>_xlfn.XLOOKUP(S650,Lookup!A:A,Lookup!B:B)</f>
        <v>Entry Level</v>
      </c>
      <c r="U650" t="s">
        <v>57</v>
      </c>
      <c r="V650">
        <v>4</v>
      </c>
      <c r="W650" t="str">
        <f>_xlfn.XLOOKUP(V650,Lookup!I:I,Lookup!J:J)</f>
        <v>Very High</v>
      </c>
      <c r="X650" t="s">
        <v>48</v>
      </c>
      <c r="Y650">
        <v>2973</v>
      </c>
      <c r="Z650" t="str" cm="1">
        <f t="array" ref="Z650">_xlfn.IFS(Y650&lt;3000,"Low",Y650&lt;7000,"Medium",TRUE,"High")</f>
        <v>Low</v>
      </c>
      <c r="AA650">
        <v>21222</v>
      </c>
      <c r="AB650">
        <v>5</v>
      </c>
      <c r="AC650" t="s">
        <v>42</v>
      </c>
      <c r="AD650" t="s">
        <v>43</v>
      </c>
      <c r="AE650">
        <v>15</v>
      </c>
      <c r="AF650">
        <v>3</v>
      </c>
      <c r="AG650" t="str">
        <f>_xlfn.XLOOKUP(AF650,Lookup!K:K,Lookup!L:L)</f>
        <v>Meet Expect</v>
      </c>
      <c r="AH650">
        <v>2</v>
      </c>
      <c r="AI650" t="str">
        <f>LOOKUP(AH650,Lookup!M:M,Lookup!N:N)</f>
        <v>Medium</v>
      </c>
      <c r="AJ650">
        <v>80</v>
      </c>
      <c r="AK650">
        <v>1</v>
      </c>
      <c r="AL650" t="str">
        <f>_xlfn.XLOOKUP(AK650,Lookup!O:O,Lookup!P:P)</f>
        <v>Basic</v>
      </c>
      <c r="AM650">
        <v>10</v>
      </c>
      <c r="AN650" t="str" cm="1">
        <f t="array" ref="AN650">_xlfn.IFS(
AM650&lt;=5,"0-5",
AM650&lt;=10,"6-10",
AM650&lt;=20,"11-20",
TRUE,"20+")</f>
        <v>6-10</v>
      </c>
      <c r="AO650">
        <v>3</v>
      </c>
      <c r="AP650">
        <v>3</v>
      </c>
      <c r="AQ650" t="str">
        <f>_xlfn.XLOOKUP(AP650,Lookup!Q:Q,Lookup!R:R)</f>
        <v>Better</v>
      </c>
      <c r="AR650">
        <v>5</v>
      </c>
      <c r="AS650" t="str" cm="1">
        <f t="array" ref="AS650">_xlfn.IFS(
AR650 &lt;=1,"New Employee",
AR650 &lt;=3, "Early Career",
AR650 &lt;=7, "Experienced",
TRUE, "Veteran")</f>
        <v>Experienced</v>
      </c>
      <c r="AT650">
        <v>4</v>
      </c>
      <c r="AU650">
        <v>0</v>
      </c>
      <c r="AV650" t="str" cm="1">
        <f t="array" ref="AV650">_xlfn.IFS(
AU650=0,"Recently Promoted",
AU650&lt;=3, "Normal",
TRUE, "Long Time No Promotion")</f>
        <v>Recently Promoted</v>
      </c>
      <c r="AW650">
        <v>0</v>
      </c>
      <c r="AX650">
        <f>IF(COUNTIF(L650:$L$1471,L650)&gt;1,1,0)</f>
        <v>0</v>
      </c>
      <c r="BA650">
        <f t="shared" si="85"/>
        <v>0</v>
      </c>
      <c r="BC650">
        <f t="shared" si="86"/>
        <v>0</v>
      </c>
      <c r="BE650">
        <f t="shared" si="80"/>
        <v>0</v>
      </c>
      <c r="BG650">
        <f t="shared" si="81"/>
        <v>0</v>
      </c>
      <c r="BI650">
        <f t="shared" si="82"/>
        <v>0</v>
      </c>
      <c r="BR650" t="str" cm="1">
        <f t="array" ref="BR650">_xlfn.IFS(
A650&lt;=25,"18-25",
A650&lt;=35,"26-35",
A650&lt;=45,"36-45",
A650&lt;=59,"46-59",
TRUE,"60+")</f>
        <v>36-45</v>
      </c>
      <c r="BX650" t="b">
        <f t="shared" si="83"/>
        <v>1</v>
      </c>
      <c r="BY650" t="b">
        <f t="shared" si="84"/>
        <v>1</v>
      </c>
      <c r="BZ650" t="b">
        <f t="shared" si="87"/>
        <v>1</v>
      </c>
      <c r="CA650">
        <f>IF(tblemployee[[#This Row],[Attrition]]="Yes",1,0)</f>
        <v>0</v>
      </c>
      <c r="CB650">
        <f>IF(tblemployee[[#This Row],[OverTime]]="Yes",1,0)</f>
        <v>0</v>
      </c>
    </row>
    <row r="651" spans="1:80" hidden="1">
      <c r="A651">
        <v>53</v>
      </c>
      <c r="B651" t="s">
        <v>43</v>
      </c>
      <c r="C651" t="s">
        <v>36</v>
      </c>
      <c r="D651">
        <v>102</v>
      </c>
      <c r="E651" t="s">
        <v>45</v>
      </c>
      <c r="F651">
        <v>23</v>
      </c>
      <c r="G651" t="str" cm="1">
        <f t="array" ref="G651">_xlfn.IFS(
F651 &lt;= 10, "Near",
F651 &lt;= 20, "Far",
TRUE, "Very Far")</f>
        <v>Very Far</v>
      </c>
      <c r="H651">
        <v>4</v>
      </c>
      <c r="I651" t="str">
        <f>_xlfn.XLOOKUP(H651,Lookup!C:C,Lookup!D:D)</f>
        <v>Master</v>
      </c>
      <c r="J651" t="s">
        <v>38</v>
      </c>
      <c r="K651">
        <v>1</v>
      </c>
      <c r="L651">
        <v>901</v>
      </c>
      <c r="M651">
        <v>4</v>
      </c>
      <c r="N651" t="str">
        <f>_xlfn.XLOOKUP(M651,Lookup!E:E,Lookup!F:F)</f>
        <v>Very High</v>
      </c>
      <c r="O651" t="s">
        <v>39</v>
      </c>
      <c r="P651">
        <v>72</v>
      </c>
      <c r="Q651">
        <v>3</v>
      </c>
      <c r="R651" t="str">
        <f>_xlfn.XLOOKUP(Q651,Lookup!G:G,Lookup!H:H)</f>
        <v>High</v>
      </c>
      <c r="S651">
        <v>4</v>
      </c>
      <c r="T651" s="7" t="str">
        <f>_xlfn.XLOOKUP(S651,Lookup!A:A,Lookup!B:B)</f>
        <v>Manager</v>
      </c>
      <c r="U651" t="s">
        <v>58</v>
      </c>
      <c r="V651">
        <v>4</v>
      </c>
      <c r="W651" t="str">
        <f>_xlfn.XLOOKUP(V651,Lookup!I:I,Lookup!J:J)</f>
        <v>Very High</v>
      </c>
      <c r="X651" t="s">
        <v>41</v>
      </c>
      <c r="Y651">
        <v>14275</v>
      </c>
      <c r="Z651" t="str" cm="1">
        <f t="array" ref="Z651">_xlfn.IFS(Y651&lt;3000,"Low",Y651&lt;7000,"Medium",TRUE,"High")</f>
        <v>High</v>
      </c>
      <c r="AA651">
        <v>20206</v>
      </c>
      <c r="AB651">
        <v>6</v>
      </c>
      <c r="AC651" t="s">
        <v>42</v>
      </c>
      <c r="AD651" t="s">
        <v>43</v>
      </c>
      <c r="AE651">
        <v>18</v>
      </c>
      <c r="AF651">
        <v>3</v>
      </c>
      <c r="AG651" t="str">
        <f>_xlfn.XLOOKUP(AF651,Lookup!K:K,Lookup!L:L)</f>
        <v>Meet Expect</v>
      </c>
      <c r="AH651">
        <v>3</v>
      </c>
      <c r="AI651" t="str">
        <f>LOOKUP(AH651,Lookup!M:M,Lookup!N:N)</f>
        <v>High</v>
      </c>
      <c r="AJ651">
        <v>80</v>
      </c>
      <c r="AK651">
        <v>0</v>
      </c>
      <c r="AL651" t="str">
        <f>_xlfn.XLOOKUP(AK651,Lookup!O:O,Lookup!P:P)</f>
        <v>None</v>
      </c>
      <c r="AM651">
        <v>33</v>
      </c>
      <c r="AN651" t="str" cm="1">
        <f t="array" ref="AN651">_xlfn.IFS(
AM651&lt;=5,"0-5",
AM651&lt;=10,"6-10",
AM651&lt;=20,"11-20",
TRUE,"20+")</f>
        <v>20+</v>
      </c>
      <c r="AO651">
        <v>0</v>
      </c>
      <c r="AP651">
        <v>3</v>
      </c>
      <c r="AQ651" t="str">
        <f>_xlfn.XLOOKUP(AP651,Lookup!Q:Q,Lookup!R:R)</f>
        <v>Better</v>
      </c>
      <c r="AR651">
        <v>12</v>
      </c>
      <c r="AS651" t="str" cm="1">
        <f t="array" ref="AS651">_xlfn.IFS(
AR651 &lt;=1,"New Employee",
AR651 &lt;=3, "Early Career",
AR651 &lt;=7, "Experienced",
TRUE, "Veteran")</f>
        <v>Veteran</v>
      </c>
      <c r="AT651">
        <v>9</v>
      </c>
      <c r="AU651">
        <v>3</v>
      </c>
      <c r="AV651" t="str" cm="1">
        <f t="array" ref="AV651">_xlfn.IFS(
AU651=0,"Recently Promoted",
AU651&lt;=3, "Normal",
TRUE, "Long Time No Promotion")</f>
        <v>Normal</v>
      </c>
      <c r="AW651">
        <v>8</v>
      </c>
      <c r="AX651">
        <f>IF(COUNTIF(L651:$L$1471,L651)&gt;1,1,0)</f>
        <v>0</v>
      </c>
      <c r="BA651">
        <f t="shared" si="85"/>
        <v>0</v>
      </c>
      <c r="BC651">
        <f t="shared" si="86"/>
        <v>0</v>
      </c>
      <c r="BE651">
        <f t="shared" si="80"/>
        <v>0</v>
      </c>
      <c r="BG651">
        <f t="shared" si="81"/>
        <v>0</v>
      </c>
      <c r="BI651">
        <f t="shared" si="82"/>
        <v>0</v>
      </c>
      <c r="BR651" t="str" cm="1">
        <f t="array" ref="BR651">_xlfn.IFS(
A651&lt;=25,"18-25",
A651&lt;=35,"26-35",
A651&lt;=45,"36-45",
A651&lt;=59,"46-59",
TRUE,"60+")</f>
        <v>46-59</v>
      </c>
      <c r="BX651" t="b">
        <f t="shared" si="83"/>
        <v>1</v>
      </c>
      <c r="BY651" t="b">
        <f t="shared" si="84"/>
        <v>1</v>
      </c>
      <c r="BZ651" t="b">
        <f t="shared" si="87"/>
        <v>1</v>
      </c>
      <c r="CA651">
        <f>IF(tblemployee[[#This Row],[Attrition]]="Yes",1,0)</f>
        <v>0</v>
      </c>
      <c r="CB651">
        <f>IF(tblemployee[[#This Row],[OverTime]]="Yes",1,0)</f>
        <v>0</v>
      </c>
    </row>
    <row r="652" spans="1:80" hidden="1">
      <c r="A652">
        <v>43</v>
      </c>
      <c r="B652" t="s">
        <v>43</v>
      </c>
      <c r="C652" t="s">
        <v>44</v>
      </c>
      <c r="D652">
        <v>422</v>
      </c>
      <c r="E652" t="s">
        <v>45</v>
      </c>
      <c r="F652">
        <v>1</v>
      </c>
      <c r="G652" t="str" cm="1">
        <f t="array" ref="G652">_xlfn.IFS(
F652 &lt;= 10, "Near",
F652 &lt;= 20, "Far",
TRUE, "Very Far")</f>
        <v>Near</v>
      </c>
      <c r="H652">
        <v>3</v>
      </c>
      <c r="I652" t="str">
        <f>_xlfn.XLOOKUP(H652,Lookup!C:C,Lookup!D:D)</f>
        <v>Bachelor</v>
      </c>
      <c r="J652" t="s">
        <v>38</v>
      </c>
      <c r="K652">
        <v>1</v>
      </c>
      <c r="L652">
        <v>902</v>
      </c>
      <c r="M652">
        <v>4</v>
      </c>
      <c r="N652" t="str">
        <f>_xlfn.XLOOKUP(M652,Lookup!E:E,Lookup!F:F)</f>
        <v>Very High</v>
      </c>
      <c r="O652" t="s">
        <v>39</v>
      </c>
      <c r="P652">
        <v>33</v>
      </c>
      <c r="Q652">
        <v>3</v>
      </c>
      <c r="R652" t="str">
        <f>_xlfn.XLOOKUP(Q652,Lookup!G:G,Lookup!H:H)</f>
        <v>High</v>
      </c>
      <c r="S652">
        <v>2</v>
      </c>
      <c r="T652" s="7" t="str">
        <f>_xlfn.XLOOKUP(S652,Lookup!A:A,Lookup!B:B)</f>
        <v>Junior</v>
      </c>
      <c r="U652" t="s">
        <v>54</v>
      </c>
      <c r="V652">
        <v>4</v>
      </c>
      <c r="W652" t="str">
        <f>_xlfn.XLOOKUP(V652,Lookup!I:I,Lookup!J:J)</f>
        <v>Very High</v>
      </c>
      <c r="X652" t="s">
        <v>48</v>
      </c>
      <c r="Y652">
        <v>5562</v>
      </c>
      <c r="Z652" t="str" cm="1">
        <f t="array" ref="Z652">_xlfn.IFS(Y652&lt;3000,"Low",Y652&lt;7000,"Medium",TRUE,"High")</f>
        <v>Medium</v>
      </c>
      <c r="AA652">
        <v>21782</v>
      </c>
      <c r="AB652">
        <v>4</v>
      </c>
      <c r="AC652" t="s">
        <v>42</v>
      </c>
      <c r="AD652" t="s">
        <v>43</v>
      </c>
      <c r="AE652">
        <v>13</v>
      </c>
      <c r="AF652">
        <v>3</v>
      </c>
      <c r="AG652" t="str">
        <f>_xlfn.XLOOKUP(AF652,Lookup!K:K,Lookup!L:L)</f>
        <v>Meet Expect</v>
      </c>
      <c r="AH652">
        <v>2</v>
      </c>
      <c r="AI652" t="str">
        <f>LOOKUP(AH652,Lookup!M:M,Lookup!N:N)</f>
        <v>Medium</v>
      </c>
      <c r="AJ652">
        <v>80</v>
      </c>
      <c r="AK652">
        <v>1</v>
      </c>
      <c r="AL652" t="str">
        <f>_xlfn.XLOOKUP(AK652,Lookup!O:O,Lookup!P:P)</f>
        <v>Basic</v>
      </c>
      <c r="AM652">
        <v>12</v>
      </c>
      <c r="AN652" t="str" cm="1">
        <f t="array" ref="AN652">_xlfn.IFS(
AM652&lt;=5,"0-5",
AM652&lt;=10,"6-10",
AM652&lt;=20,"11-20",
TRUE,"20+")</f>
        <v>11-20</v>
      </c>
      <c r="AO652">
        <v>2</v>
      </c>
      <c r="AP652">
        <v>2</v>
      </c>
      <c r="AQ652" t="str">
        <f>_xlfn.XLOOKUP(AP652,Lookup!Q:Q,Lookup!R:R)</f>
        <v>Good</v>
      </c>
      <c r="AR652">
        <v>5</v>
      </c>
      <c r="AS652" t="str" cm="1">
        <f t="array" ref="AS652">_xlfn.IFS(
AR652 &lt;=1,"New Employee",
AR652 &lt;=3, "Early Career",
AR652 &lt;=7, "Experienced",
TRUE, "Veteran")</f>
        <v>Experienced</v>
      </c>
      <c r="AT652">
        <v>2</v>
      </c>
      <c r="AU652">
        <v>2</v>
      </c>
      <c r="AV652" t="str" cm="1">
        <f t="array" ref="AV652">_xlfn.IFS(
AU652=0,"Recently Promoted",
AU652&lt;=3, "Normal",
TRUE, "Long Time No Promotion")</f>
        <v>Normal</v>
      </c>
      <c r="AW652">
        <v>2</v>
      </c>
      <c r="AX652">
        <f>IF(COUNTIF(L652:$L$1471,L652)&gt;1,1,0)</f>
        <v>0</v>
      </c>
      <c r="BA652">
        <f t="shared" si="85"/>
        <v>0</v>
      </c>
      <c r="BC652">
        <f t="shared" si="86"/>
        <v>0</v>
      </c>
      <c r="BE652">
        <f t="shared" si="80"/>
        <v>0</v>
      </c>
      <c r="BG652">
        <f t="shared" si="81"/>
        <v>0</v>
      </c>
      <c r="BI652">
        <f t="shared" si="82"/>
        <v>0</v>
      </c>
      <c r="BR652" t="str" cm="1">
        <f t="array" ref="BR652">_xlfn.IFS(
A652&lt;=25,"18-25",
A652&lt;=35,"26-35",
A652&lt;=45,"36-45",
A652&lt;=59,"46-59",
TRUE,"60+")</f>
        <v>36-45</v>
      </c>
      <c r="BX652" t="b">
        <f t="shared" si="83"/>
        <v>1</v>
      </c>
      <c r="BY652" t="b">
        <f t="shared" si="84"/>
        <v>1</v>
      </c>
      <c r="BZ652" t="b">
        <f t="shared" si="87"/>
        <v>1</v>
      </c>
      <c r="CA652">
        <f>IF(tblemployee[[#This Row],[Attrition]]="Yes",1,0)</f>
        <v>0</v>
      </c>
      <c r="CB652">
        <f>IF(tblemployee[[#This Row],[OverTime]]="Yes",1,0)</f>
        <v>0</v>
      </c>
    </row>
    <row r="653" spans="1:80" hidden="1">
      <c r="A653">
        <v>47</v>
      </c>
      <c r="B653" t="s">
        <v>43</v>
      </c>
      <c r="C653" t="s">
        <v>36</v>
      </c>
      <c r="D653">
        <v>249</v>
      </c>
      <c r="E653" t="s">
        <v>37</v>
      </c>
      <c r="F653">
        <v>2</v>
      </c>
      <c r="G653" t="str" cm="1">
        <f t="array" ref="G653">_xlfn.IFS(
F653 &lt;= 10, "Near",
F653 &lt;= 20, "Far",
TRUE, "Very Far")</f>
        <v>Near</v>
      </c>
      <c r="H653">
        <v>2</v>
      </c>
      <c r="I653" t="str">
        <f>_xlfn.XLOOKUP(H653,Lookup!C:C,Lookup!D:D)</f>
        <v>College</v>
      </c>
      <c r="J653" t="s">
        <v>59</v>
      </c>
      <c r="K653">
        <v>1</v>
      </c>
      <c r="L653">
        <v>903</v>
      </c>
      <c r="M653">
        <v>3</v>
      </c>
      <c r="N653" t="str">
        <f>_xlfn.XLOOKUP(M653,Lookup!E:E,Lookup!F:F)</f>
        <v>High</v>
      </c>
      <c r="O653" t="s">
        <v>39</v>
      </c>
      <c r="P653">
        <v>35</v>
      </c>
      <c r="Q653">
        <v>3</v>
      </c>
      <c r="R653" t="str">
        <f>_xlfn.XLOOKUP(Q653,Lookup!G:G,Lookup!H:H)</f>
        <v>High</v>
      </c>
      <c r="S653">
        <v>2</v>
      </c>
      <c r="T653" s="7" t="str">
        <f>_xlfn.XLOOKUP(S653,Lookup!A:A,Lookup!B:B)</f>
        <v>Junior</v>
      </c>
      <c r="U653" t="s">
        <v>40</v>
      </c>
      <c r="V653">
        <v>4</v>
      </c>
      <c r="W653" t="str">
        <f>_xlfn.XLOOKUP(V653,Lookup!I:I,Lookup!J:J)</f>
        <v>Very High</v>
      </c>
      <c r="X653" t="s">
        <v>48</v>
      </c>
      <c r="Y653">
        <v>4537</v>
      </c>
      <c r="Z653" t="str" cm="1">
        <f t="array" ref="Z653">_xlfn.IFS(Y653&lt;3000,"Low",Y653&lt;7000,"Medium",TRUE,"High")</f>
        <v>Medium</v>
      </c>
      <c r="AA653">
        <v>17783</v>
      </c>
      <c r="AB653">
        <v>0</v>
      </c>
      <c r="AC653" t="s">
        <v>42</v>
      </c>
      <c r="AD653" t="s">
        <v>35</v>
      </c>
      <c r="AE653">
        <v>22</v>
      </c>
      <c r="AF653">
        <v>4</v>
      </c>
      <c r="AG653" t="str">
        <f>_xlfn.XLOOKUP(AF653,Lookup!K:K,Lookup!L:L)</f>
        <v>Exceed Expect</v>
      </c>
      <c r="AH653">
        <v>1</v>
      </c>
      <c r="AI653" t="str">
        <f>LOOKUP(AH653,Lookup!M:M,Lookup!N:N)</f>
        <v>Low</v>
      </c>
      <c r="AJ653">
        <v>80</v>
      </c>
      <c r="AK653">
        <v>1</v>
      </c>
      <c r="AL653" t="str">
        <f>_xlfn.XLOOKUP(AK653,Lookup!O:O,Lookup!P:P)</f>
        <v>Basic</v>
      </c>
      <c r="AM653">
        <v>8</v>
      </c>
      <c r="AN653" t="str" cm="1">
        <f t="array" ref="AN653">_xlfn.IFS(
AM653&lt;=5,"0-5",
AM653&lt;=10,"6-10",
AM653&lt;=20,"11-20",
TRUE,"20+")</f>
        <v>6-10</v>
      </c>
      <c r="AO653">
        <v>2</v>
      </c>
      <c r="AP653">
        <v>3</v>
      </c>
      <c r="AQ653" t="str">
        <f>_xlfn.XLOOKUP(AP653,Lookup!Q:Q,Lookup!R:R)</f>
        <v>Better</v>
      </c>
      <c r="AR653">
        <v>7</v>
      </c>
      <c r="AS653" t="str" cm="1">
        <f t="array" ref="AS653">_xlfn.IFS(
AR653 &lt;=1,"New Employee",
AR653 &lt;=3, "Early Career",
AR653 &lt;=7, "Experienced",
TRUE, "Veteran")</f>
        <v>Experienced</v>
      </c>
      <c r="AT653">
        <v>6</v>
      </c>
      <c r="AU653">
        <v>7</v>
      </c>
      <c r="AV653" t="str" cm="1">
        <f t="array" ref="AV653">_xlfn.IFS(
AU653=0,"Recently Promoted",
AU653&lt;=3, "Normal",
TRUE, "Long Time No Promotion")</f>
        <v>Long Time No Promotion</v>
      </c>
      <c r="AW653">
        <v>7</v>
      </c>
      <c r="AX653">
        <f>IF(COUNTIF(L653:$L$1471,L653)&gt;1,1,0)</f>
        <v>0</v>
      </c>
      <c r="BA653">
        <f t="shared" si="85"/>
        <v>0</v>
      </c>
      <c r="BC653">
        <f t="shared" si="86"/>
        <v>0</v>
      </c>
      <c r="BE653">
        <f t="shared" si="80"/>
        <v>0</v>
      </c>
      <c r="BG653">
        <f t="shared" si="81"/>
        <v>0</v>
      </c>
      <c r="BI653">
        <f t="shared" si="82"/>
        <v>0</v>
      </c>
      <c r="BR653" t="str" cm="1">
        <f t="array" ref="BR653">_xlfn.IFS(
A653&lt;=25,"18-25",
A653&lt;=35,"26-35",
A653&lt;=45,"36-45",
A653&lt;=59,"46-59",
TRUE,"60+")</f>
        <v>46-59</v>
      </c>
      <c r="BX653" t="b">
        <f t="shared" si="83"/>
        <v>1</v>
      </c>
      <c r="BY653" t="b">
        <f t="shared" si="84"/>
        <v>1</v>
      </c>
      <c r="BZ653" t="b">
        <f t="shared" si="87"/>
        <v>1</v>
      </c>
      <c r="CA653">
        <f>IF(tblemployee[[#This Row],[Attrition]]="Yes",1,0)</f>
        <v>0</v>
      </c>
      <c r="CB653">
        <f>IF(tblemployee[[#This Row],[OverTime]]="Yes",1,0)</f>
        <v>1</v>
      </c>
    </row>
    <row r="654" spans="1:80" hidden="1">
      <c r="A654">
        <v>37</v>
      </c>
      <c r="B654" t="s">
        <v>43</v>
      </c>
      <c r="C654" t="s">
        <v>55</v>
      </c>
      <c r="D654">
        <v>1252</v>
      </c>
      <c r="E654" t="s">
        <v>37</v>
      </c>
      <c r="F654">
        <v>19</v>
      </c>
      <c r="G654" t="str" cm="1">
        <f t="array" ref="G654">_xlfn.IFS(
F654 &lt;= 10, "Near",
F654 &lt;= 20, "Far",
TRUE, "Very Far")</f>
        <v>Far</v>
      </c>
      <c r="H654">
        <v>2</v>
      </c>
      <c r="I654" t="str">
        <f>_xlfn.XLOOKUP(H654,Lookup!C:C,Lookup!D:D)</f>
        <v>College</v>
      </c>
      <c r="J654" t="s">
        <v>51</v>
      </c>
      <c r="K654">
        <v>1</v>
      </c>
      <c r="L654">
        <v>904</v>
      </c>
      <c r="M654">
        <v>1</v>
      </c>
      <c r="N654" t="str">
        <f>_xlfn.XLOOKUP(M654,Lookup!E:E,Lookup!F:F)</f>
        <v>Low</v>
      </c>
      <c r="O654" t="s">
        <v>46</v>
      </c>
      <c r="P654">
        <v>32</v>
      </c>
      <c r="Q654">
        <v>3</v>
      </c>
      <c r="R654" t="str">
        <f>_xlfn.XLOOKUP(Q654,Lookup!G:G,Lookup!H:H)</f>
        <v>High</v>
      </c>
      <c r="S654">
        <v>3</v>
      </c>
      <c r="T654" s="7" t="str">
        <f>_xlfn.XLOOKUP(S654,Lookup!A:A,Lookup!B:B)</f>
        <v>Senior</v>
      </c>
      <c r="U654" t="s">
        <v>40</v>
      </c>
      <c r="V654">
        <v>2</v>
      </c>
      <c r="W654" t="str">
        <f>_xlfn.XLOOKUP(V654,Lookup!I:I,Lookup!J:J)</f>
        <v>Medium</v>
      </c>
      <c r="X654" t="s">
        <v>41</v>
      </c>
      <c r="Y654">
        <v>7642</v>
      </c>
      <c r="Z654" t="str" cm="1">
        <f t="array" ref="Z654">_xlfn.IFS(Y654&lt;3000,"Low",Y654&lt;7000,"Medium",TRUE,"High")</f>
        <v>High</v>
      </c>
      <c r="AA654">
        <v>4814</v>
      </c>
      <c r="AB654">
        <v>1</v>
      </c>
      <c r="AC654" t="s">
        <v>42</v>
      </c>
      <c r="AD654" t="s">
        <v>35</v>
      </c>
      <c r="AE654">
        <v>13</v>
      </c>
      <c r="AF654">
        <v>3</v>
      </c>
      <c r="AG654" t="str">
        <f>_xlfn.XLOOKUP(AF654,Lookup!K:K,Lookup!L:L)</f>
        <v>Meet Expect</v>
      </c>
      <c r="AH654">
        <v>4</v>
      </c>
      <c r="AI654" t="str">
        <f>LOOKUP(AH654,Lookup!M:M,Lookup!N:N)</f>
        <v>Very High</v>
      </c>
      <c r="AJ654">
        <v>80</v>
      </c>
      <c r="AK654">
        <v>0</v>
      </c>
      <c r="AL654" t="str">
        <f>_xlfn.XLOOKUP(AK654,Lookup!O:O,Lookup!P:P)</f>
        <v>None</v>
      </c>
      <c r="AM654">
        <v>10</v>
      </c>
      <c r="AN654" t="str" cm="1">
        <f t="array" ref="AN654">_xlfn.IFS(
AM654&lt;=5,"0-5",
AM654&lt;=10,"6-10",
AM654&lt;=20,"11-20",
TRUE,"20+")</f>
        <v>6-10</v>
      </c>
      <c r="AO654">
        <v>2</v>
      </c>
      <c r="AP654">
        <v>3</v>
      </c>
      <c r="AQ654" t="str">
        <f>_xlfn.XLOOKUP(AP654,Lookup!Q:Q,Lookup!R:R)</f>
        <v>Better</v>
      </c>
      <c r="AR654">
        <v>10</v>
      </c>
      <c r="AS654" t="str" cm="1">
        <f t="array" ref="AS654">_xlfn.IFS(
AR654 &lt;=1,"New Employee",
AR654 &lt;=3, "Early Career",
AR654 &lt;=7, "Experienced",
TRUE, "Veteran")</f>
        <v>Veteran</v>
      </c>
      <c r="AT654">
        <v>0</v>
      </c>
      <c r="AU654">
        <v>0</v>
      </c>
      <c r="AV654" t="str" cm="1">
        <f t="array" ref="AV654">_xlfn.IFS(
AU654=0,"Recently Promoted",
AU654&lt;=3, "Normal",
TRUE, "Long Time No Promotion")</f>
        <v>Recently Promoted</v>
      </c>
      <c r="AW654">
        <v>9</v>
      </c>
      <c r="AX654">
        <f>IF(COUNTIF(L654:$L$1471,L654)&gt;1,1,0)</f>
        <v>0</v>
      </c>
      <c r="BA654">
        <f t="shared" si="85"/>
        <v>0</v>
      </c>
      <c r="BC654">
        <f t="shared" si="86"/>
        <v>0</v>
      </c>
      <c r="BE654">
        <f t="shared" si="80"/>
        <v>0</v>
      </c>
      <c r="BG654">
        <f t="shared" si="81"/>
        <v>0</v>
      </c>
      <c r="BI654">
        <f t="shared" si="82"/>
        <v>0</v>
      </c>
      <c r="BR654" t="str" cm="1">
        <f t="array" ref="BR654">_xlfn.IFS(
A654&lt;=25,"18-25",
A654&lt;=35,"26-35",
A654&lt;=45,"36-45",
A654&lt;=59,"46-59",
TRUE,"60+")</f>
        <v>36-45</v>
      </c>
      <c r="BX654" t="b">
        <f t="shared" si="83"/>
        <v>1</v>
      </c>
      <c r="BY654" t="b">
        <f t="shared" si="84"/>
        <v>1</v>
      </c>
      <c r="BZ654" t="b">
        <f t="shared" si="87"/>
        <v>1</v>
      </c>
      <c r="CA654">
        <f>IF(tblemployee[[#This Row],[Attrition]]="Yes",1,0)</f>
        <v>0</v>
      </c>
      <c r="CB654">
        <f>IF(tblemployee[[#This Row],[OverTime]]="Yes",1,0)</f>
        <v>1</v>
      </c>
    </row>
    <row r="655" spans="1:80" hidden="1">
      <c r="A655">
        <v>50</v>
      </c>
      <c r="B655" t="s">
        <v>43</v>
      </c>
      <c r="C655" t="s">
        <v>55</v>
      </c>
      <c r="D655">
        <v>881</v>
      </c>
      <c r="E655" t="s">
        <v>45</v>
      </c>
      <c r="F655">
        <v>2</v>
      </c>
      <c r="G655" t="str" cm="1">
        <f t="array" ref="G655">_xlfn.IFS(
F655 &lt;= 10, "Near",
F655 &lt;= 20, "Far",
TRUE, "Very Far")</f>
        <v>Near</v>
      </c>
      <c r="H655">
        <v>4</v>
      </c>
      <c r="I655" t="str">
        <f>_xlfn.XLOOKUP(H655,Lookup!C:C,Lookup!D:D)</f>
        <v>Master</v>
      </c>
      <c r="J655" t="s">
        <v>38</v>
      </c>
      <c r="K655">
        <v>1</v>
      </c>
      <c r="L655">
        <v>905</v>
      </c>
      <c r="M655">
        <v>1</v>
      </c>
      <c r="N655" t="str">
        <f>_xlfn.XLOOKUP(M655,Lookup!E:E,Lookup!F:F)</f>
        <v>Low</v>
      </c>
      <c r="O655" t="s">
        <v>46</v>
      </c>
      <c r="P655">
        <v>98</v>
      </c>
      <c r="Q655">
        <v>3</v>
      </c>
      <c r="R655" t="str">
        <f>_xlfn.XLOOKUP(Q655,Lookup!G:G,Lookup!H:H)</f>
        <v>High</v>
      </c>
      <c r="S655">
        <v>4</v>
      </c>
      <c r="T655" s="7" t="str">
        <f>_xlfn.XLOOKUP(S655,Lookup!A:A,Lookup!B:B)</f>
        <v>Manager</v>
      </c>
      <c r="U655" t="s">
        <v>56</v>
      </c>
      <c r="V655">
        <v>1</v>
      </c>
      <c r="W655" t="str">
        <f>_xlfn.XLOOKUP(V655,Lookup!I:I,Lookup!J:J)</f>
        <v>Low</v>
      </c>
      <c r="X655" t="s">
        <v>52</v>
      </c>
      <c r="Y655">
        <v>17924</v>
      </c>
      <c r="Z655" t="str" cm="1">
        <f t="array" ref="Z655">_xlfn.IFS(Y655&lt;3000,"Low",Y655&lt;7000,"Medium",TRUE,"High")</f>
        <v>High</v>
      </c>
      <c r="AA655">
        <v>4544</v>
      </c>
      <c r="AB655">
        <v>1</v>
      </c>
      <c r="AC655" t="s">
        <v>42</v>
      </c>
      <c r="AD655" t="s">
        <v>43</v>
      </c>
      <c r="AE655">
        <v>11</v>
      </c>
      <c r="AF655">
        <v>3</v>
      </c>
      <c r="AG655" t="str">
        <f>_xlfn.XLOOKUP(AF655,Lookup!K:K,Lookup!L:L)</f>
        <v>Meet Expect</v>
      </c>
      <c r="AH655">
        <v>4</v>
      </c>
      <c r="AI655" t="str">
        <f>LOOKUP(AH655,Lookup!M:M,Lookup!N:N)</f>
        <v>Very High</v>
      </c>
      <c r="AJ655">
        <v>80</v>
      </c>
      <c r="AK655">
        <v>1</v>
      </c>
      <c r="AL655" t="str">
        <f>_xlfn.XLOOKUP(AK655,Lookup!O:O,Lookup!P:P)</f>
        <v>Basic</v>
      </c>
      <c r="AM655">
        <v>31</v>
      </c>
      <c r="AN655" t="str" cm="1">
        <f t="array" ref="AN655">_xlfn.IFS(
AM655&lt;=5,"0-5",
AM655&lt;=10,"6-10",
AM655&lt;=20,"11-20",
TRUE,"20+")</f>
        <v>20+</v>
      </c>
      <c r="AO655">
        <v>3</v>
      </c>
      <c r="AP655">
        <v>3</v>
      </c>
      <c r="AQ655" t="str">
        <f>_xlfn.XLOOKUP(AP655,Lookup!Q:Q,Lookup!R:R)</f>
        <v>Better</v>
      </c>
      <c r="AR655">
        <v>31</v>
      </c>
      <c r="AS655" t="str" cm="1">
        <f t="array" ref="AS655">_xlfn.IFS(
AR655 &lt;=1,"New Employee",
AR655 &lt;=3, "Early Career",
AR655 &lt;=7, "Experienced",
TRUE, "Veteran")</f>
        <v>Veteran</v>
      </c>
      <c r="AT655">
        <v>6</v>
      </c>
      <c r="AU655">
        <v>14</v>
      </c>
      <c r="AV655" t="str" cm="1">
        <f t="array" ref="AV655">_xlfn.IFS(
AU655=0,"Recently Promoted",
AU655&lt;=3, "Normal",
TRUE, "Long Time No Promotion")</f>
        <v>Long Time No Promotion</v>
      </c>
      <c r="AW655">
        <v>7</v>
      </c>
      <c r="AX655">
        <f>IF(COUNTIF(L655:$L$1471,L655)&gt;1,1,0)</f>
        <v>0</v>
      </c>
      <c r="BA655">
        <f t="shared" si="85"/>
        <v>0</v>
      </c>
      <c r="BC655">
        <f t="shared" si="86"/>
        <v>0</v>
      </c>
      <c r="BE655">
        <f t="shared" si="80"/>
        <v>0</v>
      </c>
      <c r="BG655">
        <f t="shared" si="81"/>
        <v>0</v>
      </c>
      <c r="BI655">
        <f t="shared" si="82"/>
        <v>0</v>
      </c>
      <c r="BR655" t="str" cm="1">
        <f t="array" ref="BR655">_xlfn.IFS(
A655&lt;=25,"18-25",
A655&lt;=35,"26-35",
A655&lt;=45,"36-45",
A655&lt;=59,"46-59",
TRUE,"60+")</f>
        <v>46-59</v>
      </c>
      <c r="BX655" t="b">
        <f t="shared" si="83"/>
        <v>1</v>
      </c>
      <c r="BY655" t="b">
        <f t="shared" si="84"/>
        <v>1</v>
      </c>
      <c r="BZ655" t="b">
        <f t="shared" si="87"/>
        <v>1</v>
      </c>
      <c r="CA655">
        <f>IF(tblemployee[[#This Row],[Attrition]]="Yes",1,0)</f>
        <v>0</v>
      </c>
      <c r="CB655">
        <f>IF(tblemployee[[#This Row],[OverTime]]="Yes",1,0)</f>
        <v>0</v>
      </c>
    </row>
    <row r="656" spans="1:80">
      <c r="A656">
        <v>39</v>
      </c>
      <c r="B656" t="s">
        <v>43</v>
      </c>
      <c r="C656" t="s">
        <v>36</v>
      </c>
      <c r="D656">
        <v>1383</v>
      </c>
      <c r="E656" t="s">
        <v>61</v>
      </c>
      <c r="F656">
        <v>2</v>
      </c>
      <c r="G656" t="str" cm="1">
        <f t="array" ref="G656">_xlfn.IFS(
F656 &lt;= 10, "Near",
F656 &lt;= 20, "Far",
TRUE, "Very Far")</f>
        <v>Near</v>
      </c>
      <c r="H656">
        <v>3</v>
      </c>
      <c r="I656" t="str">
        <f>_xlfn.XLOOKUP(H656,Lookup!C:C,Lookup!D:D)</f>
        <v>Bachelor</v>
      </c>
      <c r="J656" t="s">
        <v>38</v>
      </c>
      <c r="K656">
        <v>1</v>
      </c>
      <c r="L656">
        <v>909</v>
      </c>
      <c r="M656">
        <v>4</v>
      </c>
      <c r="N656" t="str">
        <f>_xlfn.XLOOKUP(M656,Lookup!E:E,Lookup!F:F)</f>
        <v>Very High</v>
      </c>
      <c r="O656" t="s">
        <v>39</v>
      </c>
      <c r="P656">
        <v>42</v>
      </c>
      <c r="Q656">
        <v>2</v>
      </c>
      <c r="R656" t="str">
        <f>_xlfn.XLOOKUP(Q656,Lookup!G:G,Lookup!H:H)</f>
        <v>Medium</v>
      </c>
      <c r="S656">
        <v>2</v>
      </c>
      <c r="T656" s="7" t="str">
        <f>_xlfn.XLOOKUP(S656,Lookup!A:A,Lookup!B:B)</f>
        <v>Junior</v>
      </c>
      <c r="U656" t="s">
        <v>61</v>
      </c>
      <c r="V656">
        <v>4</v>
      </c>
      <c r="W656" t="str">
        <f>_xlfn.XLOOKUP(V656,Lookup!I:I,Lookup!J:J)</f>
        <v>Very High</v>
      </c>
      <c r="X656" t="s">
        <v>48</v>
      </c>
      <c r="Y656">
        <v>5204</v>
      </c>
      <c r="Z656" t="str" cm="1">
        <f t="array" ref="Z656">_xlfn.IFS(Y656&lt;3000,"Low",Y656&lt;7000,"Medium",TRUE,"High")</f>
        <v>Medium</v>
      </c>
      <c r="AA656">
        <v>7790</v>
      </c>
      <c r="AB656">
        <v>8</v>
      </c>
      <c r="AC656" t="s">
        <v>42</v>
      </c>
      <c r="AD656" t="s">
        <v>43</v>
      </c>
      <c r="AE656">
        <v>11</v>
      </c>
      <c r="AF656">
        <v>3</v>
      </c>
      <c r="AG656" t="str">
        <f>_xlfn.XLOOKUP(AF656,Lookup!K:K,Lookup!L:L)</f>
        <v>Meet Expect</v>
      </c>
      <c r="AH656">
        <v>3</v>
      </c>
      <c r="AI656" t="str">
        <f>LOOKUP(AH656,Lookup!M:M,Lookup!N:N)</f>
        <v>High</v>
      </c>
      <c r="AJ656">
        <v>80</v>
      </c>
      <c r="AK656">
        <v>2</v>
      </c>
      <c r="AL656" t="str">
        <f>_xlfn.XLOOKUP(AK656,Lookup!O:O,Lookup!P:P)</f>
        <v>Medium</v>
      </c>
      <c r="AM656">
        <v>13</v>
      </c>
      <c r="AN656" t="str" cm="1">
        <f t="array" ref="AN656">_xlfn.IFS(
AM656&lt;=5,"0-5",
AM656&lt;=10,"6-10",
AM656&lt;=20,"11-20",
TRUE,"20+")</f>
        <v>11-20</v>
      </c>
      <c r="AO656">
        <v>2</v>
      </c>
      <c r="AP656">
        <v>3</v>
      </c>
      <c r="AQ656" t="str">
        <f>_xlfn.XLOOKUP(AP656,Lookup!Q:Q,Lookup!R:R)</f>
        <v>Better</v>
      </c>
      <c r="AR656">
        <v>5</v>
      </c>
      <c r="AS656" t="str" cm="1">
        <f t="array" ref="AS656">_xlfn.IFS(
AR656 &lt;=1,"New Employee",
AR656 &lt;=3, "Early Career",
AR656 &lt;=7, "Experienced",
TRUE, "Veteran")</f>
        <v>Experienced</v>
      </c>
      <c r="AT656">
        <v>4</v>
      </c>
      <c r="AU656">
        <v>0</v>
      </c>
      <c r="AV656" t="str" cm="1">
        <f t="array" ref="AV656">_xlfn.IFS(
AU656=0,"Recently Promoted",
AU656&lt;=3, "Normal",
TRUE, "Long Time No Promotion")</f>
        <v>Recently Promoted</v>
      </c>
      <c r="AW656">
        <v>4</v>
      </c>
      <c r="AX656">
        <f>IF(COUNTIF(L656:$L$1471,L656)&gt;1,1,0)</f>
        <v>0</v>
      </c>
      <c r="BA656">
        <f t="shared" si="85"/>
        <v>0</v>
      </c>
      <c r="BC656">
        <f t="shared" si="86"/>
        <v>0</v>
      </c>
      <c r="BE656">
        <f t="shared" si="80"/>
        <v>0</v>
      </c>
      <c r="BG656">
        <f t="shared" si="81"/>
        <v>0</v>
      </c>
      <c r="BI656">
        <f t="shared" si="82"/>
        <v>0</v>
      </c>
      <c r="BR656" t="str" cm="1">
        <f t="array" ref="BR656">_xlfn.IFS(
A656&lt;=25,"18-25",
A656&lt;=35,"26-35",
A656&lt;=45,"36-45",
A656&lt;=59,"46-59",
TRUE,"60+")</f>
        <v>36-45</v>
      </c>
      <c r="BX656" t="b">
        <f t="shared" si="83"/>
        <v>1</v>
      </c>
      <c r="BY656" t="b">
        <f t="shared" si="84"/>
        <v>1</v>
      </c>
      <c r="BZ656" t="b">
        <f t="shared" si="87"/>
        <v>1</v>
      </c>
      <c r="CA656">
        <f>IF(tblemployee[[#This Row],[Attrition]]="Yes",1,0)</f>
        <v>0</v>
      </c>
      <c r="CB656">
        <f>IF(tblemployee[[#This Row],[OverTime]]="Yes",1,0)</f>
        <v>0</v>
      </c>
    </row>
    <row r="657" spans="1:80">
      <c r="A657">
        <v>33</v>
      </c>
      <c r="B657" t="s">
        <v>43</v>
      </c>
      <c r="C657" t="s">
        <v>36</v>
      </c>
      <c r="D657">
        <v>1075</v>
      </c>
      <c r="E657" t="s">
        <v>61</v>
      </c>
      <c r="F657">
        <v>3</v>
      </c>
      <c r="G657" t="str" cm="1">
        <f t="array" ref="G657">_xlfn.IFS(
F657 &lt;= 10, "Near",
F657 &lt;= 20, "Far",
TRUE, "Very Far")</f>
        <v>Near</v>
      </c>
      <c r="H657">
        <v>2</v>
      </c>
      <c r="I657" t="str">
        <f>_xlfn.XLOOKUP(H657,Lookup!C:C,Lookup!D:D)</f>
        <v>College</v>
      </c>
      <c r="J657" t="s">
        <v>61</v>
      </c>
      <c r="K657">
        <v>1</v>
      </c>
      <c r="L657">
        <v>910</v>
      </c>
      <c r="M657">
        <v>4</v>
      </c>
      <c r="N657" t="str">
        <f>_xlfn.XLOOKUP(M657,Lookup!E:E,Lookup!F:F)</f>
        <v>Very High</v>
      </c>
      <c r="O657" t="s">
        <v>46</v>
      </c>
      <c r="P657">
        <v>57</v>
      </c>
      <c r="Q657">
        <v>3</v>
      </c>
      <c r="R657" t="str">
        <f>_xlfn.XLOOKUP(Q657,Lookup!G:G,Lookup!H:H)</f>
        <v>High</v>
      </c>
      <c r="S657">
        <v>1</v>
      </c>
      <c r="T657" s="7" t="str">
        <f>_xlfn.XLOOKUP(S657,Lookup!A:A,Lookup!B:B)</f>
        <v>Entry Level</v>
      </c>
      <c r="U657" t="s">
        <v>61</v>
      </c>
      <c r="V657">
        <v>2</v>
      </c>
      <c r="W657" t="str">
        <f>_xlfn.XLOOKUP(V657,Lookup!I:I,Lookup!J:J)</f>
        <v>Medium</v>
      </c>
      <c r="X657" t="s">
        <v>52</v>
      </c>
      <c r="Y657">
        <v>2277</v>
      </c>
      <c r="Z657" t="str" cm="1">
        <f t="array" ref="Z657">_xlfn.IFS(Y657&lt;3000,"Low",Y657&lt;7000,"Medium",TRUE,"High")</f>
        <v>Low</v>
      </c>
      <c r="AA657">
        <v>22650</v>
      </c>
      <c r="AB657">
        <v>3</v>
      </c>
      <c r="AC657" t="s">
        <v>42</v>
      </c>
      <c r="AD657" t="s">
        <v>35</v>
      </c>
      <c r="AE657">
        <v>11</v>
      </c>
      <c r="AF657">
        <v>3</v>
      </c>
      <c r="AG657" t="str">
        <f>_xlfn.XLOOKUP(AF657,Lookup!K:K,Lookup!L:L)</f>
        <v>Meet Expect</v>
      </c>
      <c r="AH657">
        <v>3</v>
      </c>
      <c r="AI657" t="str">
        <f>LOOKUP(AH657,Lookup!M:M,Lookup!N:N)</f>
        <v>High</v>
      </c>
      <c r="AJ657">
        <v>80</v>
      </c>
      <c r="AK657">
        <v>1</v>
      </c>
      <c r="AL657" t="str">
        <f>_xlfn.XLOOKUP(AK657,Lookup!O:O,Lookup!P:P)</f>
        <v>Basic</v>
      </c>
      <c r="AM657">
        <v>7</v>
      </c>
      <c r="AN657" t="str" cm="1">
        <f t="array" ref="AN657">_xlfn.IFS(
AM657&lt;=5,"0-5",
AM657&lt;=10,"6-10",
AM657&lt;=20,"11-20",
TRUE,"20+")</f>
        <v>6-10</v>
      </c>
      <c r="AO657">
        <v>4</v>
      </c>
      <c r="AP657">
        <v>4</v>
      </c>
      <c r="AQ657" t="str">
        <f>_xlfn.XLOOKUP(AP657,Lookup!Q:Q,Lookup!R:R)</f>
        <v>Best</v>
      </c>
      <c r="AR657">
        <v>4</v>
      </c>
      <c r="AS657" t="str" cm="1">
        <f t="array" ref="AS657">_xlfn.IFS(
AR657 &lt;=1,"New Employee",
AR657 &lt;=3, "Early Career",
AR657 &lt;=7, "Experienced",
TRUE, "Veteran")</f>
        <v>Experienced</v>
      </c>
      <c r="AT657">
        <v>3</v>
      </c>
      <c r="AU657">
        <v>0</v>
      </c>
      <c r="AV657" t="str" cm="1">
        <f t="array" ref="AV657">_xlfn.IFS(
AU657=0,"Recently Promoted",
AU657&lt;=3, "Normal",
TRUE, "Long Time No Promotion")</f>
        <v>Recently Promoted</v>
      </c>
      <c r="AW657">
        <v>3</v>
      </c>
      <c r="AX657">
        <f>IF(COUNTIF(L657:$L$1471,L657)&gt;1,1,0)</f>
        <v>0</v>
      </c>
      <c r="BA657">
        <f t="shared" si="85"/>
        <v>0</v>
      </c>
      <c r="BC657">
        <f t="shared" si="86"/>
        <v>0</v>
      </c>
      <c r="BE657">
        <f t="shared" si="80"/>
        <v>0</v>
      </c>
      <c r="BG657">
        <f t="shared" si="81"/>
        <v>0</v>
      </c>
      <c r="BI657">
        <f t="shared" si="82"/>
        <v>0</v>
      </c>
      <c r="BR657" t="str" cm="1">
        <f t="array" ref="BR657">_xlfn.IFS(
A657&lt;=25,"18-25",
A657&lt;=35,"26-35",
A657&lt;=45,"36-45",
A657&lt;=59,"46-59",
TRUE,"60+")</f>
        <v>26-35</v>
      </c>
      <c r="BX657" t="b">
        <f t="shared" si="83"/>
        <v>1</v>
      </c>
      <c r="BY657" t="b">
        <f t="shared" si="84"/>
        <v>1</v>
      </c>
      <c r="BZ657" t="b">
        <f t="shared" si="87"/>
        <v>1</v>
      </c>
      <c r="CA657">
        <f>IF(tblemployee[[#This Row],[Attrition]]="Yes",1,0)</f>
        <v>0</v>
      </c>
      <c r="CB657">
        <f>IF(tblemployee[[#This Row],[OverTime]]="Yes",1,0)</f>
        <v>1</v>
      </c>
    </row>
    <row r="658" spans="1:80" hidden="1">
      <c r="A658">
        <v>32</v>
      </c>
      <c r="B658" t="s">
        <v>35</v>
      </c>
      <c r="C658" t="s">
        <v>36</v>
      </c>
      <c r="D658">
        <v>374</v>
      </c>
      <c r="E658" t="s">
        <v>45</v>
      </c>
      <c r="F658">
        <v>25</v>
      </c>
      <c r="G658" t="str" cm="1">
        <f t="array" ref="G658">_xlfn.IFS(
F658 &lt;= 10, "Near",
F658 &lt;= 20, "Far",
TRUE, "Very Far")</f>
        <v>Very Far</v>
      </c>
      <c r="H658">
        <v>4</v>
      </c>
      <c r="I658" t="str">
        <f>_xlfn.XLOOKUP(H658,Lookup!C:C,Lookup!D:D)</f>
        <v>Master</v>
      </c>
      <c r="J658" t="s">
        <v>38</v>
      </c>
      <c r="K658">
        <v>1</v>
      </c>
      <c r="L658">
        <v>911</v>
      </c>
      <c r="M658">
        <v>1</v>
      </c>
      <c r="N658" t="str">
        <f>_xlfn.XLOOKUP(M658,Lookup!E:E,Lookup!F:F)</f>
        <v>Low</v>
      </c>
      <c r="O658" t="s">
        <v>46</v>
      </c>
      <c r="P658">
        <v>87</v>
      </c>
      <c r="Q658">
        <v>3</v>
      </c>
      <c r="R658" t="str">
        <f>_xlfn.XLOOKUP(Q658,Lookup!G:G,Lookup!H:H)</f>
        <v>High</v>
      </c>
      <c r="S658">
        <v>1</v>
      </c>
      <c r="T658" s="7" t="str">
        <f>_xlfn.XLOOKUP(S658,Lookup!A:A,Lookup!B:B)</f>
        <v>Entry Level</v>
      </c>
      <c r="U658" t="s">
        <v>50</v>
      </c>
      <c r="V658">
        <v>4</v>
      </c>
      <c r="W658" t="str">
        <f>_xlfn.XLOOKUP(V658,Lookup!I:I,Lookup!J:J)</f>
        <v>Very High</v>
      </c>
      <c r="X658" t="s">
        <v>41</v>
      </c>
      <c r="Y658">
        <v>2795</v>
      </c>
      <c r="Z658" t="str" cm="1">
        <f t="array" ref="Z658">_xlfn.IFS(Y658&lt;3000,"Low",Y658&lt;7000,"Medium",TRUE,"High")</f>
        <v>Low</v>
      </c>
      <c r="AA658">
        <v>18016</v>
      </c>
      <c r="AB658">
        <v>1</v>
      </c>
      <c r="AC658" t="s">
        <v>42</v>
      </c>
      <c r="AD658" t="s">
        <v>35</v>
      </c>
      <c r="AE658">
        <v>24</v>
      </c>
      <c r="AF658">
        <v>4</v>
      </c>
      <c r="AG658" t="str">
        <f>_xlfn.XLOOKUP(AF658,Lookup!K:K,Lookup!L:L)</f>
        <v>Exceed Expect</v>
      </c>
      <c r="AH658">
        <v>3</v>
      </c>
      <c r="AI658" t="str">
        <f>LOOKUP(AH658,Lookup!M:M,Lookup!N:N)</f>
        <v>High</v>
      </c>
      <c r="AJ658">
        <v>80</v>
      </c>
      <c r="AK658">
        <v>0</v>
      </c>
      <c r="AL658" t="str">
        <f>_xlfn.XLOOKUP(AK658,Lookup!O:O,Lookup!P:P)</f>
        <v>None</v>
      </c>
      <c r="AM658">
        <v>1</v>
      </c>
      <c r="AN658" t="str" cm="1">
        <f t="array" ref="AN658">_xlfn.IFS(
AM658&lt;=5,"0-5",
AM658&lt;=10,"6-10",
AM658&lt;=20,"11-20",
TRUE,"20+")</f>
        <v>0-5</v>
      </c>
      <c r="AO658">
        <v>2</v>
      </c>
      <c r="AP658">
        <v>1</v>
      </c>
      <c r="AQ658" t="str">
        <f>_xlfn.XLOOKUP(AP658,Lookup!Q:Q,Lookup!R:R)</f>
        <v>Bad</v>
      </c>
      <c r="AR658">
        <v>1</v>
      </c>
      <c r="AS658" t="str" cm="1">
        <f t="array" ref="AS658">_xlfn.IFS(
AR658 &lt;=1,"New Employee",
AR658 &lt;=3, "Early Career",
AR658 &lt;=7, "Experienced",
TRUE, "Veteran")</f>
        <v>New Employee</v>
      </c>
      <c r="AT658">
        <v>0</v>
      </c>
      <c r="AU658">
        <v>0</v>
      </c>
      <c r="AV658" t="str" cm="1">
        <f t="array" ref="AV658">_xlfn.IFS(
AU658=0,"Recently Promoted",
AU658&lt;=3, "Normal",
TRUE, "Long Time No Promotion")</f>
        <v>Recently Promoted</v>
      </c>
      <c r="AW658">
        <v>1</v>
      </c>
      <c r="AX658">
        <f>IF(COUNTIF(L658:$L$1471,L658)&gt;1,1,0)</f>
        <v>0</v>
      </c>
      <c r="BA658">
        <f t="shared" si="85"/>
        <v>0</v>
      </c>
      <c r="BC658">
        <f t="shared" si="86"/>
        <v>0</v>
      </c>
      <c r="BE658">
        <f t="shared" si="80"/>
        <v>0</v>
      </c>
      <c r="BG658">
        <f t="shared" si="81"/>
        <v>0</v>
      </c>
      <c r="BI658">
        <f t="shared" si="82"/>
        <v>0</v>
      </c>
      <c r="BR658" t="str" cm="1">
        <f t="array" ref="BR658">_xlfn.IFS(
A658&lt;=25,"18-25",
A658&lt;=35,"26-35",
A658&lt;=45,"36-45",
A658&lt;=59,"46-59",
TRUE,"60+")</f>
        <v>26-35</v>
      </c>
      <c r="BX658" t="b">
        <f t="shared" si="83"/>
        <v>1</v>
      </c>
      <c r="BY658" t="b">
        <f t="shared" si="84"/>
        <v>1</v>
      </c>
      <c r="BZ658" t="b">
        <f t="shared" si="87"/>
        <v>1</v>
      </c>
      <c r="CA658">
        <f>IF(tblemployee[[#This Row],[Attrition]]="Yes",1,0)</f>
        <v>1</v>
      </c>
      <c r="CB658">
        <f>IF(tblemployee[[#This Row],[OverTime]]="Yes",1,0)</f>
        <v>1</v>
      </c>
    </row>
    <row r="659" spans="1:80" hidden="1">
      <c r="A659">
        <v>29</v>
      </c>
      <c r="B659" t="s">
        <v>43</v>
      </c>
      <c r="C659" t="s">
        <v>36</v>
      </c>
      <c r="D659">
        <v>1086</v>
      </c>
      <c r="E659" t="s">
        <v>45</v>
      </c>
      <c r="F659">
        <v>7</v>
      </c>
      <c r="G659" t="str" cm="1">
        <f t="array" ref="G659">_xlfn.IFS(
F659 &lt;= 10, "Near",
F659 &lt;= 20, "Far",
TRUE, "Very Far")</f>
        <v>Near</v>
      </c>
      <c r="H659">
        <v>1</v>
      </c>
      <c r="I659" t="str">
        <f>_xlfn.XLOOKUP(H659,Lookup!C:C,Lookup!D:D)</f>
        <v>Below College</v>
      </c>
      <c r="J659" t="s">
        <v>51</v>
      </c>
      <c r="K659">
        <v>1</v>
      </c>
      <c r="L659">
        <v>912</v>
      </c>
      <c r="M659">
        <v>1</v>
      </c>
      <c r="N659" t="str">
        <f>_xlfn.XLOOKUP(M659,Lookup!E:E,Lookup!F:F)</f>
        <v>Low</v>
      </c>
      <c r="O659" t="s">
        <v>39</v>
      </c>
      <c r="P659">
        <v>62</v>
      </c>
      <c r="Q659">
        <v>2</v>
      </c>
      <c r="R659" t="str">
        <f>_xlfn.XLOOKUP(Q659,Lookup!G:G,Lookup!H:H)</f>
        <v>Medium</v>
      </c>
      <c r="S659">
        <v>1</v>
      </c>
      <c r="T659" s="7" t="str">
        <f>_xlfn.XLOOKUP(S659,Lookup!A:A,Lookup!B:B)</f>
        <v>Entry Level</v>
      </c>
      <c r="U659" t="s">
        <v>50</v>
      </c>
      <c r="V659">
        <v>4</v>
      </c>
      <c r="W659" t="str">
        <f>_xlfn.XLOOKUP(V659,Lookup!I:I,Lookup!J:J)</f>
        <v>Very High</v>
      </c>
      <c r="X659" t="s">
        <v>52</v>
      </c>
      <c r="Y659">
        <v>2532</v>
      </c>
      <c r="Z659" t="str" cm="1">
        <f t="array" ref="Z659">_xlfn.IFS(Y659&lt;3000,"Low",Y659&lt;7000,"Medium",TRUE,"High")</f>
        <v>Low</v>
      </c>
      <c r="AA659">
        <v>6054</v>
      </c>
      <c r="AB659">
        <v>6</v>
      </c>
      <c r="AC659" t="s">
        <v>42</v>
      </c>
      <c r="AD659" t="s">
        <v>43</v>
      </c>
      <c r="AE659">
        <v>14</v>
      </c>
      <c r="AF659">
        <v>3</v>
      </c>
      <c r="AG659" t="str">
        <f>_xlfn.XLOOKUP(AF659,Lookup!K:K,Lookup!L:L)</f>
        <v>Meet Expect</v>
      </c>
      <c r="AH659">
        <v>3</v>
      </c>
      <c r="AI659" t="str">
        <f>LOOKUP(AH659,Lookup!M:M,Lookup!N:N)</f>
        <v>High</v>
      </c>
      <c r="AJ659">
        <v>80</v>
      </c>
      <c r="AK659">
        <v>3</v>
      </c>
      <c r="AL659" t="str">
        <f>_xlfn.XLOOKUP(AK659,Lookup!O:O,Lookup!P:P)</f>
        <v>High</v>
      </c>
      <c r="AM659">
        <v>8</v>
      </c>
      <c r="AN659" t="str" cm="1">
        <f t="array" ref="AN659">_xlfn.IFS(
AM659&lt;=5,"0-5",
AM659&lt;=10,"6-10",
AM659&lt;=20,"11-20",
TRUE,"20+")</f>
        <v>6-10</v>
      </c>
      <c r="AO659">
        <v>5</v>
      </c>
      <c r="AP659">
        <v>3</v>
      </c>
      <c r="AQ659" t="str">
        <f>_xlfn.XLOOKUP(AP659,Lookup!Q:Q,Lookup!R:R)</f>
        <v>Better</v>
      </c>
      <c r="AR659">
        <v>4</v>
      </c>
      <c r="AS659" t="str" cm="1">
        <f t="array" ref="AS659">_xlfn.IFS(
AR659 &lt;=1,"New Employee",
AR659 &lt;=3, "Early Career",
AR659 &lt;=7, "Experienced",
TRUE, "Veteran")</f>
        <v>Experienced</v>
      </c>
      <c r="AT659">
        <v>3</v>
      </c>
      <c r="AU659">
        <v>0</v>
      </c>
      <c r="AV659" t="str" cm="1">
        <f t="array" ref="AV659">_xlfn.IFS(
AU659=0,"Recently Promoted",
AU659&lt;=3, "Normal",
TRUE, "Long Time No Promotion")</f>
        <v>Recently Promoted</v>
      </c>
      <c r="AW659">
        <v>3</v>
      </c>
      <c r="AX659">
        <f>IF(COUNTIF(L659:$L$1471,L659)&gt;1,1,0)</f>
        <v>0</v>
      </c>
      <c r="BA659">
        <f t="shared" si="85"/>
        <v>0</v>
      </c>
      <c r="BC659">
        <f t="shared" si="86"/>
        <v>0</v>
      </c>
      <c r="BE659">
        <f t="shared" si="80"/>
        <v>0</v>
      </c>
      <c r="BG659">
        <f t="shared" si="81"/>
        <v>0</v>
      </c>
      <c r="BI659">
        <f t="shared" si="82"/>
        <v>0</v>
      </c>
      <c r="BR659" t="str" cm="1">
        <f t="array" ref="BR659">_xlfn.IFS(
A659&lt;=25,"18-25",
A659&lt;=35,"26-35",
A659&lt;=45,"36-45",
A659&lt;=59,"46-59",
TRUE,"60+")</f>
        <v>26-35</v>
      </c>
      <c r="BX659" t="b">
        <f t="shared" si="83"/>
        <v>1</v>
      </c>
      <c r="BY659" t="b">
        <f t="shared" si="84"/>
        <v>1</v>
      </c>
      <c r="BZ659" t="b">
        <f t="shared" si="87"/>
        <v>1</v>
      </c>
      <c r="CA659">
        <f>IF(tblemployee[[#This Row],[Attrition]]="Yes",1,0)</f>
        <v>0</v>
      </c>
      <c r="CB659">
        <f>IF(tblemployee[[#This Row],[OverTime]]="Yes",1,0)</f>
        <v>0</v>
      </c>
    </row>
    <row r="660" spans="1:80" hidden="1">
      <c r="A660">
        <v>44</v>
      </c>
      <c r="B660" t="s">
        <v>43</v>
      </c>
      <c r="C660" t="s">
        <v>36</v>
      </c>
      <c r="D660">
        <v>661</v>
      </c>
      <c r="E660" t="s">
        <v>45</v>
      </c>
      <c r="F660">
        <v>9</v>
      </c>
      <c r="G660" t="str" cm="1">
        <f t="array" ref="G660">_xlfn.IFS(
F660 &lt;= 10, "Near",
F660 &lt;= 20, "Far",
TRUE, "Very Far")</f>
        <v>Near</v>
      </c>
      <c r="H660">
        <v>2</v>
      </c>
      <c r="I660" t="str">
        <f>_xlfn.XLOOKUP(H660,Lookup!C:C,Lookup!D:D)</f>
        <v>College</v>
      </c>
      <c r="J660" t="s">
        <v>38</v>
      </c>
      <c r="K660">
        <v>1</v>
      </c>
      <c r="L660">
        <v>913</v>
      </c>
      <c r="M660">
        <v>2</v>
      </c>
      <c r="N660" t="str">
        <f>_xlfn.XLOOKUP(M660,Lookup!E:E,Lookup!F:F)</f>
        <v>Medium</v>
      </c>
      <c r="O660" t="s">
        <v>46</v>
      </c>
      <c r="P660">
        <v>61</v>
      </c>
      <c r="Q660">
        <v>3</v>
      </c>
      <c r="R660" t="str">
        <f>_xlfn.XLOOKUP(Q660,Lookup!G:G,Lookup!H:H)</f>
        <v>High</v>
      </c>
      <c r="S660">
        <v>1</v>
      </c>
      <c r="T660" s="7" t="str">
        <f>_xlfn.XLOOKUP(S660,Lookup!A:A,Lookup!B:B)</f>
        <v>Entry Level</v>
      </c>
      <c r="U660" t="s">
        <v>47</v>
      </c>
      <c r="V660">
        <v>1</v>
      </c>
      <c r="W660" t="str">
        <f>_xlfn.XLOOKUP(V660,Lookup!I:I,Lookup!J:J)</f>
        <v>Low</v>
      </c>
      <c r="X660" t="s">
        <v>48</v>
      </c>
      <c r="Y660">
        <v>2559</v>
      </c>
      <c r="Z660" t="str" cm="1">
        <f t="array" ref="Z660">_xlfn.IFS(Y660&lt;3000,"Low",Y660&lt;7000,"Medium",TRUE,"High")</f>
        <v>Low</v>
      </c>
      <c r="AA660">
        <v>7508</v>
      </c>
      <c r="AB660">
        <v>1</v>
      </c>
      <c r="AC660" t="s">
        <v>42</v>
      </c>
      <c r="AD660" t="s">
        <v>35</v>
      </c>
      <c r="AE660">
        <v>13</v>
      </c>
      <c r="AF660">
        <v>3</v>
      </c>
      <c r="AG660" t="str">
        <f>_xlfn.XLOOKUP(AF660,Lookup!K:K,Lookup!L:L)</f>
        <v>Meet Expect</v>
      </c>
      <c r="AH660">
        <v>4</v>
      </c>
      <c r="AI660" t="str">
        <f>LOOKUP(AH660,Lookup!M:M,Lookup!N:N)</f>
        <v>Very High</v>
      </c>
      <c r="AJ660">
        <v>80</v>
      </c>
      <c r="AK660">
        <v>0</v>
      </c>
      <c r="AL660" t="str">
        <f>_xlfn.XLOOKUP(AK660,Lookup!O:O,Lookup!P:P)</f>
        <v>None</v>
      </c>
      <c r="AM660">
        <v>8</v>
      </c>
      <c r="AN660" t="str" cm="1">
        <f t="array" ref="AN660">_xlfn.IFS(
AM660&lt;=5,"0-5",
AM660&lt;=10,"6-10",
AM660&lt;=20,"11-20",
TRUE,"20+")</f>
        <v>6-10</v>
      </c>
      <c r="AO660">
        <v>0</v>
      </c>
      <c r="AP660">
        <v>3</v>
      </c>
      <c r="AQ660" t="str">
        <f>_xlfn.XLOOKUP(AP660,Lookup!Q:Q,Lookup!R:R)</f>
        <v>Better</v>
      </c>
      <c r="AR660">
        <v>8</v>
      </c>
      <c r="AS660" t="str" cm="1">
        <f t="array" ref="AS660">_xlfn.IFS(
AR660 &lt;=1,"New Employee",
AR660 &lt;=3, "Early Career",
AR660 &lt;=7, "Experienced",
TRUE, "Veteran")</f>
        <v>Veteran</v>
      </c>
      <c r="AT660">
        <v>7</v>
      </c>
      <c r="AU660">
        <v>7</v>
      </c>
      <c r="AV660" t="str" cm="1">
        <f t="array" ref="AV660">_xlfn.IFS(
AU660=0,"Recently Promoted",
AU660&lt;=3, "Normal",
TRUE, "Long Time No Promotion")</f>
        <v>Long Time No Promotion</v>
      </c>
      <c r="AW660">
        <v>1</v>
      </c>
      <c r="AX660">
        <f>IF(COUNTIF(L660:$L$1471,L660)&gt;1,1,0)</f>
        <v>0</v>
      </c>
      <c r="BA660">
        <f t="shared" si="85"/>
        <v>0</v>
      </c>
      <c r="BC660">
        <f t="shared" si="86"/>
        <v>0</v>
      </c>
      <c r="BE660">
        <f t="shared" si="80"/>
        <v>0</v>
      </c>
      <c r="BG660">
        <f t="shared" si="81"/>
        <v>0</v>
      </c>
      <c r="BI660">
        <f t="shared" si="82"/>
        <v>0</v>
      </c>
      <c r="BR660" t="str" cm="1">
        <f t="array" ref="BR660">_xlfn.IFS(
A660&lt;=25,"18-25",
A660&lt;=35,"26-35",
A660&lt;=45,"36-45",
A660&lt;=59,"46-59",
TRUE,"60+")</f>
        <v>36-45</v>
      </c>
      <c r="BX660" t="b">
        <f t="shared" si="83"/>
        <v>1</v>
      </c>
      <c r="BY660" t="b">
        <f t="shared" si="84"/>
        <v>1</v>
      </c>
      <c r="BZ660" t="b">
        <f t="shared" si="87"/>
        <v>1</v>
      </c>
      <c r="CA660">
        <f>IF(tblemployee[[#This Row],[Attrition]]="Yes",1,0)</f>
        <v>0</v>
      </c>
      <c r="CB660">
        <f>IF(tblemployee[[#This Row],[OverTime]]="Yes",1,0)</f>
        <v>1</v>
      </c>
    </row>
    <row r="661" spans="1:80" hidden="1">
      <c r="A661">
        <v>28</v>
      </c>
      <c r="B661" t="s">
        <v>43</v>
      </c>
      <c r="C661" t="s">
        <v>36</v>
      </c>
      <c r="D661">
        <v>821</v>
      </c>
      <c r="E661" t="s">
        <v>37</v>
      </c>
      <c r="F661">
        <v>5</v>
      </c>
      <c r="G661" t="str" cm="1">
        <f t="array" ref="G661">_xlfn.IFS(
F661 &lt;= 10, "Near",
F661 &lt;= 20, "Far",
TRUE, "Very Far")</f>
        <v>Near</v>
      </c>
      <c r="H661">
        <v>4</v>
      </c>
      <c r="I661" t="str">
        <f>_xlfn.XLOOKUP(H661,Lookup!C:C,Lookup!D:D)</f>
        <v>Master</v>
      </c>
      <c r="J661" t="s">
        <v>51</v>
      </c>
      <c r="K661">
        <v>1</v>
      </c>
      <c r="L661">
        <v>916</v>
      </c>
      <c r="M661">
        <v>1</v>
      </c>
      <c r="N661" t="str">
        <f>_xlfn.XLOOKUP(M661,Lookup!E:E,Lookup!F:F)</f>
        <v>Low</v>
      </c>
      <c r="O661" t="s">
        <v>46</v>
      </c>
      <c r="P661">
        <v>98</v>
      </c>
      <c r="Q661">
        <v>3</v>
      </c>
      <c r="R661" t="str">
        <f>_xlfn.XLOOKUP(Q661,Lookup!G:G,Lookup!H:H)</f>
        <v>High</v>
      </c>
      <c r="S661">
        <v>2</v>
      </c>
      <c r="T661" s="7" t="str">
        <f>_xlfn.XLOOKUP(S661,Lookup!A:A,Lookup!B:B)</f>
        <v>Junior</v>
      </c>
      <c r="U661" t="s">
        <v>40</v>
      </c>
      <c r="V661">
        <v>4</v>
      </c>
      <c r="W661" t="str">
        <f>_xlfn.XLOOKUP(V661,Lookup!I:I,Lookup!J:J)</f>
        <v>Very High</v>
      </c>
      <c r="X661" t="s">
        <v>41</v>
      </c>
      <c r="Y661">
        <v>4908</v>
      </c>
      <c r="Z661" t="str" cm="1">
        <f t="array" ref="Z661">_xlfn.IFS(Y661&lt;3000,"Low",Y661&lt;7000,"Medium",TRUE,"High")</f>
        <v>Medium</v>
      </c>
      <c r="AA661">
        <v>24252</v>
      </c>
      <c r="AB661">
        <v>1</v>
      </c>
      <c r="AC661" t="s">
        <v>42</v>
      </c>
      <c r="AD661" t="s">
        <v>43</v>
      </c>
      <c r="AE661">
        <v>14</v>
      </c>
      <c r="AF661">
        <v>3</v>
      </c>
      <c r="AG661" t="str">
        <f>_xlfn.XLOOKUP(AF661,Lookup!K:K,Lookup!L:L)</f>
        <v>Meet Expect</v>
      </c>
      <c r="AH661">
        <v>2</v>
      </c>
      <c r="AI661" t="str">
        <f>LOOKUP(AH661,Lookup!M:M,Lookup!N:N)</f>
        <v>Medium</v>
      </c>
      <c r="AJ661">
        <v>80</v>
      </c>
      <c r="AK661">
        <v>0</v>
      </c>
      <c r="AL661" t="str">
        <f>_xlfn.XLOOKUP(AK661,Lookup!O:O,Lookup!P:P)</f>
        <v>None</v>
      </c>
      <c r="AM661">
        <v>4</v>
      </c>
      <c r="AN661" t="str" cm="1">
        <f t="array" ref="AN661">_xlfn.IFS(
AM661&lt;=5,"0-5",
AM661&lt;=10,"6-10",
AM661&lt;=20,"11-20",
TRUE,"20+")</f>
        <v>0-5</v>
      </c>
      <c r="AO661">
        <v>3</v>
      </c>
      <c r="AP661">
        <v>3</v>
      </c>
      <c r="AQ661" t="str">
        <f>_xlfn.XLOOKUP(AP661,Lookup!Q:Q,Lookup!R:R)</f>
        <v>Better</v>
      </c>
      <c r="AR661">
        <v>4</v>
      </c>
      <c r="AS661" t="str" cm="1">
        <f t="array" ref="AS661">_xlfn.IFS(
AR661 &lt;=1,"New Employee",
AR661 &lt;=3, "Early Career",
AR661 &lt;=7, "Experienced",
TRUE, "Veteran")</f>
        <v>Experienced</v>
      </c>
      <c r="AT661">
        <v>2</v>
      </c>
      <c r="AU661">
        <v>0</v>
      </c>
      <c r="AV661" t="str" cm="1">
        <f t="array" ref="AV661">_xlfn.IFS(
AU661=0,"Recently Promoted",
AU661&lt;=3, "Normal",
TRUE, "Long Time No Promotion")</f>
        <v>Recently Promoted</v>
      </c>
      <c r="AW661">
        <v>2</v>
      </c>
      <c r="AX661">
        <f>IF(COUNTIF(L661:$L$1471,L661)&gt;1,1,0)</f>
        <v>0</v>
      </c>
      <c r="BA661">
        <f t="shared" si="85"/>
        <v>0</v>
      </c>
      <c r="BC661">
        <f t="shared" si="86"/>
        <v>0</v>
      </c>
      <c r="BE661">
        <f t="shared" si="80"/>
        <v>0</v>
      </c>
      <c r="BG661">
        <f t="shared" si="81"/>
        <v>0</v>
      </c>
      <c r="BI661">
        <f t="shared" si="82"/>
        <v>0</v>
      </c>
      <c r="BR661" t="str" cm="1">
        <f t="array" ref="BR661">_xlfn.IFS(
A661&lt;=25,"18-25",
A661&lt;=35,"26-35",
A661&lt;=45,"36-45",
A661&lt;=59,"46-59",
TRUE,"60+")</f>
        <v>26-35</v>
      </c>
      <c r="BX661" t="b">
        <f t="shared" si="83"/>
        <v>1</v>
      </c>
      <c r="BY661" t="b">
        <f t="shared" si="84"/>
        <v>1</v>
      </c>
      <c r="BZ661" t="b">
        <f t="shared" si="87"/>
        <v>1</v>
      </c>
      <c r="CA661">
        <f>IF(tblemployee[[#This Row],[Attrition]]="Yes",1,0)</f>
        <v>0</v>
      </c>
      <c r="CB661">
        <f>IF(tblemployee[[#This Row],[OverTime]]="Yes",1,0)</f>
        <v>0</v>
      </c>
    </row>
    <row r="662" spans="1:80" hidden="1">
      <c r="A662">
        <v>58</v>
      </c>
      <c r="B662" t="s">
        <v>35</v>
      </c>
      <c r="C662" t="s">
        <v>44</v>
      </c>
      <c r="D662">
        <v>781</v>
      </c>
      <c r="E662" t="s">
        <v>45</v>
      </c>
      <c r="F662">
        <v>2</v>
      </c>
      <c r="G662" t="str" cm="1">
        <f t="array" ref="G662">_xlfn.IFS(
F662 &lt;= 10, "Near",
F662 &lt;= 20, "Far",
TRUE, "Very Far")</f>
        <v>Near</v>
      </c>
      <c r="H662">
        <v>1</v>
      </c>
      <c r="I662" t="str">
        <f>_xlfn.XLOOKUP(H662,Lookup!C:C,Lookup!D:D)</f>
        <v>Below College</v>
      </c>
      <c r="J662" t="s">
        <v>38</v>
      </c>
      <c r="K662">
        <v>1</v>
      </c>
      <c r="L662">
        <v>918</v>
      </c>
      <c r="M662">
        <v>4</v>
      </c>
      <c r="N662" t="str">
        <f>_xlfn.XLOOKUP(M662,Lookup!E:E,Lookup!F:F)</f>
        <v>Very High</v>
      </c>
      <c r="O662" t="s">
        <v>46</v>
      </c>
      <c r="P662">
        <v>57</v>
      </c>
      <c r="Q662">
        <v>2</v>
      </c>
      <c r="R662" t="str">
        <f>_xlfn.XLOOKUP(Q662,Lookup!G:G,Lookup!H:H)</f>
        <v>Medium</v>
      </c>
      <c r="S662">
        <v>1</v>
      </c>
      <c r="T662" s="7" t="str">
        <f>_xlfn.XLOOKUP(S662,Lookup!A:A,Lookup!B:B)</f>
        <v>Entry Level</v>
      </c>
      <c r="U662" t="s">
        <v>50</v>
      </c>
      <c r="V662">
        <v>4</v>
      </c>
      <c r="W662" t="str">
        <f>_xlfn.XLOOKUP(V662,Lookup!I:I,Lookup!J:J)</f>
        <v>Very High</v>
      </c>
      <c r="X662" t="s">
        <v>52</v>
      </c>
      <c r="Y662">
        <v>2380</v>
      </c>
      <c r="Z662" t="str" cm="1">
        <f t="array" ref="Z662">_xlfn.IFS(Y662&lt;3000,"Low",Y662&lt;7000,"Medium",TRUE,"High")</f>
        <v>Low</v>
      </c>
      <c r="AA662">
        <v>13384</v>
      </c>
      <c r="AB662">
        <v>9</v>
      </c>
      <c r="AC662" t="s">
        <v>42</v>
      </c>
      <c r="AD662" t="s">
        <v>35</v>
      </c>
      <c r="AE662">
        <v>14</v>
      </c>
      <c r="AF662">
        <v>3</v>
      </c>
      <c r="AG662" t="str">
        <f>_xlfn.XLOOKUP(AF662,Lookup!K:K,Lookup!L:L)</f>
        <v>Meet Expect</v>
      </c>
      <c r="AH662">
        <v>4</v>
      </c>
      <c r="AI662" t="str">
        <f>LOOKUP(AH662,Lookup!M:M,Lookup!N:N)</f>
        <v>Very High</v>
      </c>
      <c r="AJ662">
        <v>80</v>
      </c>
      <c r="AK662">
        <v>1</v>
      </c>
      <c r="AL662" t="str">
        <f>_xlfn.XLOOKUP(AK662,Lookup!O:O,Lookup!P:P)</f>
        <v>Basic</v>
      </c>
      <c r="AM662">
        <v>3</v>
      </c>
      <c r="AN662" t="str" cm="1">
        <f t="array" ref="AN662">_xlfn.IFS(
AM662&lt;=5,"0-5",
AM662&lt;=10,"6-10",
AM662&lt;=20,"11-20",
TRUE,"20+")</f>
        <v>0-5</v>
      </c>
      <c r="AO662">
        <v>3</v>
      </c>
      <c r="AP662">
        <v>2</v>
      </c>
      <c r="AQ662" t="str">
        <f>_xlfn.XLOOKUP(AP662,Lookup!Q:Q,Lookup!R:R)</f>
        <v>Good</v>
      </c>
      <c r="AR662">
        <v>1</v>
      </c>
      <c r="AS662" t="str" cm="1">
        <f t="array" ref="AS662">_xlfn.IFS(
AR662 &lt;=1,"New Employee",
AR662 &lt;=3, "Early Career",
AR662 &lt;=7, "Experienced",
TRUE, "Veteran")</f>
        <v>New Employee</v>
      </c>
      <c r="AT662">
        <v>0</v>
      </c>
      <c r="AU662">
        <v>0</v>
      </c>
      <c r="AV662" t="str" cm="1">
        <f t="array" ref="AV662">_xlfn.IFS(
AU662=0,"Recently Promoted",
AU662&lt;=3, "Normal",
TRUE, "Long Time No Promotion")</f>
        <v>Recently Promoted</v>
      </c>
      <c r="AW662">
        <v>0</v>
      </c>
      <c r="AX662">
        <f>IF(COUNTIF(L662:$L$1471,L662)&gt;1,1,0)</f>
        <v>0</v>
      </c>
      <c r="BA662">
        <f t="shared" si="85"/>
        <v>0</v>
      </c>
      <c r="BC662">
        <f t="shared" si="86"/>
        <v>0</v>
      </c>
      <c r="BE662">
        <f t="shared" si="80"/>
        <v>0</v>
      </c>
      <c r="BG662">
        <f t="shared" si="81"/>
        <v>0</v>
      </c>
      <c r="BI662">
        <f t="shared" si="82"/>
        <v>0</v>
      </c>
      <c r="BR662" t="str" cm="1">
        <f t="array" ref="BR662">_xlfn.IFS(
A662&lt;=25,"18-25",
A662&lt;=35,"26-35",
A662&lt;=45,"36-45",
A662&lt;=59,"46-59",
TRUE,"60+")</f>
        <v>46-59</v>
      </c>
      <c r="BX662" t="b">
        <f t="shared" si="83"/>
        <v>1</v>
      </c>
      <c r="BY662" t="b">
        <f t="shared" si="84"/>
        <v>1</v>
      </c>
      <c r="BZ662" t="b">
        <f t="shared" si="87"/>
        <v>1</v>
      </c>
      <c r="CA662">
        <f>IF(tblemployee[[#This Row],[Attrition]]="Yes",1,0)</f>
        <v>1</v>
      </c>
      <c r="CB662">
        <f>IF(tblemployee[[#This Row],[OverTime]]="Yes",1,0)</f>
        <v>1</v>
      </c>
    </row>
    <row r="663" spans="1:80" hidden="1">
      <c r="A663">
        <v>43</v>
      </c>
      <c r="B663" t="s">
        <v>43</v>
      </c>
      <c r="C663" t="s">
        <v>36</v>
      </c>
      <c r="D663">
        <v>177</v>
      </c>
      <c r="E663" t="s">
        <v>45</v>
      </c>
      <c r="F663">
        <v>8</v>
      </c>
      <c r="G663" t="str" cm="1">
        <f t="array" ref="G663">_xlfn.IFS(
F663 &lt;= 10, "Near",
F663 &lt;= 20, "Far",
TRUE, "Very Far")</f>
        <v>Near</v>
      </c>
      <c r="H663">
        <v>3</v>
      </c>
      <c r="I663" t="str">
        <f>_xlfn.XLOOKUP(H663,Lookup!C:C,Lookup!D:D)</f>
        <v>Bachelor</v>
      </c>
      <c r="J663" t="s">
        <v>38</v>
      </c>
      <c r="K663">
        <v>1</v>
      </c>
      <c r="L663">
        <v>920</v>
      </c>
      <c r="M663">
        <v>1</v>
      </c>
      <c r="N663" t="str">
        <f>_xlfn.XLOOKUP(M663,Lookup!E:E,Lookup!F:F)</f>
        <v>Low</v>
      </c>
      <c r="O663" t="s">
        <v>39</v>
      </c>
      <c r="P663">
        <v>55</v>
      </c>
      <c r="Q663">
        <v>3</v>
      </c>
      <c r="R663" t="str">
        <f>_xlfn.XLOOKUP(Q663,Lookup!G:G,Lookup!H:H)</f>
        <v>High</v>
      </c>
      <c r="S663">
        <v>2</v>
      </c>
      <c r="T663" s="7" t="str">
        <f>_xlfn.XLOOKUP(S663,Lookup!A:A,Lookup!B:B)</f>
        <v>Junior</v>
      </c>
      <c r="U663" t="s">
        <v>53</v>
      </c>
      <c r="V663">
        <v>2</v>
      </c>
      <c r="W663" t="str">
        <f>_xlfn.XLOOKUP(V663,Lookup!I:I,Lookup!J:J)</f>
        <v>Medium</v>
      </c>
      <c r="X663" t="s">
        <v>52</v>
      </c>
      <c r="Y663">
        <v>4765</v>
      </c>
      <c r="Z663" t="str" cm="1">
        <f t="array" ref="Z663">_xlfn.IFS(Y663&lt;3000,"Low",Y663&lt;7000,"Medium",TRUE,"High")</f>
        <v>Medium</v>
      </c>
      <c r="AA663">
        <v>23814</v>
      </c>
      <c r="AB663">
        <v>4</v>
      </c>
      <c r="AC663" t="s">
        <v>42</v>
      </c>
      <c r="AD663" t="s">
        <v>43</v>
      </c>
      <c r="AE663">
        <v>21</v>
      </c>
      <c r="AF663">
        <v>4</v>
      </c>
      <c r="AG663" t="str">
        <f>_xlfn.XLOOKUP(AF663,Lookup!K:K,Lookup!L:L)</f>
        <v>Exceed Expect</v>
      </c>
      <c r="AH663">
        <v>3</v>
      </c>
      <c r="AI663" t="str">
        <f>LOOKUP(AH663,Lookup!M:M,Lookup!N:N)</f>
        <v>High</v>
      </c>
      <c r="AJ663">
        <v>80</v>
      </c>
      <c r="AK663">
        <v>1</v>
      </c>
      <c r="AL663" t="str">
        <f>_xlfn.XLOOKUP(AK663,Lookup!O:O,Lookup!P:P)</f>
        <v>Basic</v>
      </c>
      <c r="AM663">
        <v>4</v>
      </c>
      <c r="AN663" t="str" cm="1">
        <f t="array" ref="AN663">_xlfn.IFS(
AM663&lt;=5,"0-5",
AM663&lt;=10,"6-10",
AM663&lt;=20,"11-20",
TRUE,"20+")</f>
        <v>0-5</v>
      </c>
      <c r="AO663">
        <v>2</v>
      </c>
      <c r="AP663">
        <v>4</v>
      </c>
      <c r="AQ663" t="str">
        <f>_xlfn.XLOOKUP(AP663,Lookup!Q:Q,Lookup!R:R)</f>
        <v>Best</v>
      </c>
      <c r="AR663">
        <v>1</v>
      </c>
      <c r="AS663" t="str" cm="1">
        <f t="array" ref="AS663">_xlfn.IFS(
AR663 &lt;=1,"New Employee",
AR663 &lt;=3, "Early Career",
AR663 &lt;=7, "Experienced",
TRUE, "Veteran")</f>
        <v>New Employee</v>
      </c>
      <c r="AT663">
        <v>0</v>
      </c>
      <c r="AU663">
        <v>0</v>
      </c>
      <c r="AV663" t="str" cm="1">
        <f t="array" ref="AV663">_xlfn.IFS(
AU663=0,"Recently Promoted",
AU663&lt;=3, "Normal",
TRUE, "Long Time No Promotion")</f>
        <v>Recently Promoted</v>
      </c>
      <c r="AW663">
        <v>0</v>
      </c>
      <c r="AX663">
        <f>IF(COUNTIF(L663:$L$1471,L663)&gt;1,1,0)</f>
        <v>0</v>
      </c>
      <c r="BA663">
        <f t="shared" si="85"/>
        <v>0</v>
      </c>
      <c r="BC663">
        <f t="shared" si="86"/>
        <v>0</v>
      </c>
      <c r="BE663">
        <f t="shared" si="80"/>
        <v>0</v>
      </c>
      <c r="BG663">
        <f t="shared" si="81"/>
        <v>0</v>
      </c>
      <c r="BI663">
        <f t="shared" si="82"/>
        <v>0</v>
      </c>
      <c r="BR663" t="str" cm="1">
        <f t="array" ref="BR663">_xlfn.IFS(
A663&lt;=25,"18-25",
A663&lt;=35,"26-35",
A663&lt;=45,"36-45",
A663&lt;=59,"46-59",
TRUE,"60+")</f>
        <v>36-45</v>
      </c>
      <c r="BX663" t="b">
        <f t="shared" si="83"/>
        <v>1</v>
      </c>
      <c r="BY663" t="b">
        <f t="shared" si="84"/>
        <v>1</v>
      </c>
      <c r="BZ663" t="b">
        <f t="shared" si="87"/>
        <v>1</v>
      </c>
      <c r="CA663">
        <f>IF(tblemployee[[#This Row],[Attrition]]="Yes",1,0)</f>
        <v>0</v>
      </c>
      <c r="CB663">
        <f>IF(tblemployee[[#This Row],[OverTime]]="Yes",1,0)</f>
        <v>0</v>
      </c>
    </row>
    <row r="664" spans="1:80" hidden="1">
      <c r="A664">
        <v>20</v>
      </c>
      <c r="B664" t="s">
        <v>35</v>
      </c>
      <c r="C664" t="s">
        <v>36</v>
      </c>
      <c r="D664">
        <v>500</v>
      </c>
      <c r="E664" t="s">
        <v>37</v>
      </c>
      <c r="F664">
        <v>2</v>
      </c>
      <c r="G664" t="str" cm="1">
        <f t="array" ref="G664">_xlfn.IFS(
F664 &lt;= 10, "Near",
F664 &lt;= 20, "Far",
TRUE, "Very Far")</f>
        <v>Near</v>
      </c>
      <c r="H664">
        <v>3</v>
      </c>
      <c r="I664" t="str">
        <f>_xlfn.XLOOKUP(H664,Lookup!C:C,Lookup!D:D)</f>
        <v>Bachelor</v>
      </c>
      <c r="J664" t="s">
        <v>51</v>
      </c>
      <c r="K664">
        <v>1</v>
      </c>
      <c r="L664">
        <v>922</v>
      </c>
      <c r="M664">
        <v>3</v>
      </c>
      <c r="N664" t="str">
        <f>_xlfn.XLOOKUP(M664,Lookup!E:E,Lookup!F:F)</f>
        <v>High</v>
      </c>
      <c r="O664" t="s">
        <v>39</v>
      </c>
      <c r="P664">
        <v>49</v>
      </c>
      <c r="Q664">
        <v>2</v>
      </c>
      <c r="R664" t="str">
        <f>_xlfn.XLOOKUP(Q664,Lookup!G:G,Lookup!H:H)</f>
        <v>Medium</v>
      </c>
      <c r="S664">
        <v>1</v>
      </c>
      <c r="T664" s="7" t="str">
        <f>_xlfn.XLOOKUP(S664,Lookup!A:A,Lookup!B:B)</f>
        <v>Entry Level</v>
      </c>
      <c r="U664" t="s">
        <v>57</v>
      </c>
      <c r="V664">
        <v>3</v>
      </c>
      <c r="W664" t="str">
        <f>_xlfn.XLOOKUP(V664,Lookup!I:I,Lookup!J:J)</f>
        <v>High</v>
      </c>
      <c r="X664" t="s">
        <v>41</v>
      </c>
      <c r="Y664">
        <v>2044</v>
      </c>
      <c r="Z664" t="str" cm="1">
        <f t="array" ref="Z664">_xlfn.IFS(Y664&lt;3000,"Low",Y664&lt;7000,"Medium",TRUE,"High")</f>
        <v>Low</v>
      </c>
      <c r="AA664">
        <v>22052</v>
      </c>
      <c r="AB664">
        <v>1</v>
      </c>
      <c r="AC664" t="s">
        <v>42</v>
      </c>
      <c r="AD664" t="s">
        <v>43</v>
      </c>
      <c r="AE664">
        <v>13</v>
      </c>
      <c r="AF664">
        <v>3</v>
      </c>
      <c r="AG664" t="str">
        <f>_xlfn.XLOOKUP(AF664,Lookup!K:K,Lookup!L:L)</f>
        <v>Meet Expect</v>
      </c>
      <c r="AH664">
        <v>4</v>
      </c>
      <c r="AI664" t="str">
        <f>LOOKUP(AH664,Lookup!M:M,Lookup!N:N)</f>
        <v>Very High</v>
      </c>
      <c r="AJ664">
        <v>80</v>
      </c>
      <c r="AK664">
        <v>0</v>
      </c>
      <c r="AL664" t="str">
        <f>_xlfn.XLOOKUP(AK664,Lookup!O:O,Lookup!P:P)</f>
        <v>None</v>
      </c>
      <c r="AM664">
        <v>2</v>
      </c>
      <c r="AN664" t="str" cm="1">
        <f t="array" ref="AN664">_xlfn.IFS(
AM664&lt;=5,"0-5",
AM664&lt;=10,"6-10",
AM664&lt;=20,"11-20",
TRUE,"20+")</f>
        <v>0-5</v>
      </c>
      <c r="AO664">
        <v>3</v>
      </c>
      <c r="AP664">
        <v>2</v>
      </c>
      <c r="AQ664" t="str">
        <f>_xlfn.XLOOKUP(AP664,Lookup!Q:Q,Lookup!R:R)</f>
        <v>Good</v>
      </c>
      <c r="AR664">
        <v>2</v>
      </c>
      <c r="AS664" t="str" cm="1">
        <f t="array" ref="AS664">_xlfn.IFS(
AR664 &lt;=1,"New Employee",
AR664 &lt;=3, "Early Career",
AR664 &lt;=7, "Experienced",
TRUE, "Veteran")</f>
        <v>Early Career</v>
      </c>
      <c r="AT664">
        <v>2</v>
      </c>
      <c r="AU664">
        <v>0</v>
      </c>
      <c r="AV664" t="str" cm="1">
        <f t="array" ref="AV664">_xlfn.IFS(
AU664=0,"Recently Promoted",
AU664&lt;=3, "Normal",
TRUE, "Long Time No Promotion")</f>
        <v>Recently Promoted</v>
      </c>
      <c r="AW664">
        <v>2</v>
      </c>
      <c r="AX664">
        <f>IF(COUNTIF(L664:$L$1471,L664)&gt;1,1,0)</f>
        <v>0</v>
      </c>
      <c r="BA664">
        <f t="shared" si="85"/>
        <v>0</v>
      </c>
      <c r="BC664">
        <f t="shared" si="86"/>
        <v>0</v>
      </c>
      <c r="BE664">
        <f t="shared" si="80"/>
        <v>0</v>
      </c>
      <c r="BG664">
        <f t="shared" si="81"/>
        <v>0</v>
      </c>
      <c r="BI664">
        <f t="shared" si="82"/>
        <v>0</v>
      </c>
      <c r="BR664" t="str" cm="1">
        <f t="array" ref="BR664">_xlfn.IFS(
A664&lt;=25,"18-25",
A664&lt;=35,"26-35",
A664&lt;=45,"36-45",
A664&lt;=59,"46-59",
TRUE,"60+")</f>
        <v>18-25</v>
      </c>
      <c r="BX664" t="b">
        <f t="shared" si="83"/>
        <v>1</v>
      </c>
      <c r="BY664" t="b">
        <f t="shared" si="84"/>
        <v>1</v>
      </c>
      <c r="BZ664" t="b">
        <f t="shared" si="87"/>
        <v>1</v>
      </c>
      <c r="CA664">
        <f>IF(tblemployee[[#This Row],[Attrition]]="Yes",1,0)</f>
        <v>1</v>
      </c>
      <c r="CB664">
        <f>IF(tblemployee[[#This Row],[OverTime]]="Yes",1,0)</f>
        <v>0</v>
      </c>
    </row>
    <row r="665" spans="1:80" hidden="1">
      <c r="A665">
        <v>21</v>
      </c>
      <c r="B665" t="s">
        <v>35</v>
      </c>
      <c r="C665" t="s">
        <v>36</v>
      </c>
      <c r="D665">
        <v>1427</v>
      </c>
      <c r="E665" t="s">
        <v>45</v>
      </c>
      <c r="F665">
        <v>18</v>
      </c>
      <c r="G665" t="str" cm="1">
        <f t="array" ref="G665">_xlfn.IFS(
F665 &lt;= 10, "Near",
F665 &lt;= 20, "Far",
TRUE, "Very Far")</f>
        <v>Far</v>
      </c>
      <c r="H665">
        <v>1</v>
      </c>
      <c r="I665" t="str">
        <f>_xlfn.XLOOKUP(H665,Lookup!C:C,Lookup!D:D)</f>
        <v>Below College</v>
      </c>
      <c r="J665" t="s">
        <v>49</v>
      </c>
      <c r="K665">
        <v>1</v>
      </c>
      <c r="L665">
        <v>923</v>
      </c>
      <c r="M665">
        <v>4</v>
      </c>
      <c r="N665" t="str">
        <f>_xlfn.XLOOKUP(M665,Lookup!E:E,Lookup!F:F)</f>
        <v>Very High</v>
      </c>
      <c r="O665" t="s">
        <v>39</v>
      </c>
      <c r="P665">
        <v>65</v>
      </c>
      <c r="Q665">
        <v>3</v>
      </c>
      <c r="R665" t="str">
        <f>_xlfn.XLOOKUP(Q665,Lookup!G:G,Lookup!H:H)</f>
        <v>High</v>
      </c>
      <c r="S665">
        <v>1</v>
      </c>
      <c r="T665" s="7" t="str">
        <f>_xlfn.XLOOKUP(S665,Lookup!A:A,Lookup!B:B)</f>
        <v>Entry Level</v>
      </c>
      <c r="U665" t="s">
        <v>47</v>
      </c>
      <c r="V665">
        <v>4</v>
      </c>
      <c r="W665" t="str">
        <f>_xlfn.XLOOKUP(V665,Lookup!I:I,Lookup!J:J)</f>
        <v>Very High</v>
      </c>
      <c r="X665" t="s">
        <v>41</v>
      </c>
      <c r="Y665">
        <v>2693</v>
      </c>
      <c r="Z665" t="str" cm="1">
        <f t="array" ref="Z665">_xlfn.IFS(Y665&lt;3000,"Low",Y665&lt;7000,"Medium",TRUE,"High")</f>
        <v>Low</v>
      </c>
      <c r="AA665">
        <v>8870</v>
      </c>
      <c r="AB665">
        <v>1</v>
      </c>
      <c r="AC665" t="s">
        <v>42</v>
      </c>
      <c r="AD665" t="s">
        <v>43</v>
      </c>
      <c r="AE665">
        <v>19</v>
      </c>
      <c r="AF665">
        <v>3</v>
      </c>
      <c r="AG665" t="str">
        <f>_xlfn.XLOOKUP(AF665,Lookup!K:K,Lookup!L:L)</f>
        <v>Meet Expect</v>
      </c>
      <c r="AH665">
        <v>1</v>
      </c>
      <c r="AI665" t="str">
        <f>LOOKUP(AH665,Lookup!M:M,Lookup!N:N)</f>
        <v>Low</v>
      </c>
      <c r="AJ665">
        <v>80</v>
      </c>
      <c r="AK665">
        <v>0</v>
      </c>
      <c r="AL665" t="str">
        <f>_xlfn.XLOOKUP(AK665,Lookup!O:O,Lookup!P:P)</f>
        <v>None</v>
      </c>
      <c r="AM665">
        <v>1</v>
      </c>
      <c r="AN665" t="str" cm="1">
        <f t="array" ref="AN665">_xlfn.IFS(
AM665&lt;=5,"0-5",
AM665&lt;=10,"6-10",
AM665&lt;=20,"11-20",
TRUE,"20+")</f>
        <v>0-5</v>
      </c>
      <c r="AO665">
        <v>3</v>
      </c>
      <c r="AP665">
        <v>2</v>
      </c>
      <c r="AQ665" t="str">
        <f>_xlfn.XLOOKUP(AP665,Lookup!Q:Q,Lookup!R:R)</f>
        <v>Good</v>
      </c>
      <c r="AR665">
        <v>1</v>
      </c>
      <c r="AS665" t="str" cm="1">
        <f t="array" ref="AS665">_xlfn.IFS(
AR665 &lt;=1,"New Employee",
AR665 &lt;=3, "Early Career",
AR665 &lt;=7, "Experienced",
TRUE, "Veteran")</f>
        <v>New Employee</v>
      </c>
      <c r="AT665">
        <v>0</v>
      </c>
      <c r="AU665">
        <v>0</v>
      </c>
      <c r="AV665" t="str" cm="1">
        <f t="array" ref="AV665">_xlfn.IFS(
AU665=0,"Recently Promoted",
AU665&lt;=3, "Normal",
TRUE, "Long Time No Promotion")</f>
        <v>Recently Promoted</v>
      </c>
      <c r="AW665">
        <v>0</v>
      </c>
      <c r="AX665">
        <f>IF(COUNTIF(L665:$L$1471,L665)&gt;1,1,0)</f>
        <v>0</v>
      </c>
      <c r="BA665">
        <f t="shared" si="85"/>
        <v>0</v>
      </c>
      <c r="BC665">
        <f t="shared" si="86"/>
        <v>0</v>
      </c>
      <c r="BE665">
        <f t="shared" si="80"/>
        <v>0</v>
      </c>
      <c r="BG665">
        <f t="shared" si="81"/>
        <v>0</v>
      </c>
      <c r="BI665">
        <f t="shared" si="82"/>
        <v>0</v>
      </c>
      <c r="BR665" t="str" cm="1">
        <f t="array" ref="BR665">_xlfn.IFS(
A665&lt;=25,"18-25",
A665&lt;=35,"26-35",
A665&lt;=45,"36-45",
A665&lt;=59,"46-59",
TRUE,"60+")</f>
        <v>18-25</v>
      </c>
      <c r="BX665" t="b">
        <f t="shared" si="83"/>
        <v>1</v>
      </c>
      <c r="BY665" t="b">
        <f t="shared" si="84"/>
        <v>1</v>
      </c>
      <c r="BZ665" t="b">
        <f t="shared" si="87"/>
        <v>1</v>
      </c>
      <c r="CA665">
        <f>IF(tblemployee[[#This Row],[Attrition]]="Yes",1,0)</f>
        <v>1</v>
      </c>
      <c r="CB665">
        <f>IF(tblemployee[[#This Row],[OverTime]]="Yes",1,0)</f>
        <v>0</v>
      </c>
    </row>
    <row r="666" spans="1:80" hidden="1">
      <c r="A666">
        <v>36</v>
      </c>
      <c r="B666" t="s">
        <v>43</v>
      </c>
      <c r="C666" t="s">
        <v>36</v>
      </c>
      <c r="D666">
        <v>1425</v>
      </c>
      <c r="E666" t="s">
        <v>45</v>
      </c>
      <c r="F666">
        <v>14</v>
      </c>
      <c r="G666" t="str" cm="1">
        <f t="array" ref="G666">_xlfn.IFS(
F666 &lt;= 10, "Near",
F666 &lt;= 20, "Far",
TRUE, "Very Far")</f>
        <v>Far</v>
      </c>
      <c r="H666">
        <v>1</v>
      </c>
      <c r="I666" t="str">
        <f>_xlfn.XLOOKUP(H666,Lookup!C:C,Lookup!D:D)</f>
        <v>Below College</v>
      </c>
      <c r="J666" t="s">
        <v>38</v>
      </c>
      <c r="K666">
        <v>1</v>
      </c>
      <c r="L666">
        <v>924</v>
      </c>
      <c r="M666">
        <v>3</v>
      </c>
      <c r="N666" t="str">
        <f>_xlfn.XLOOKUP(M666,Lookup!E:E,Lookup!F:F)</f>
        <v>High</v>
      </c>
      <c r="O666" t="s">
        <v>46</v>
      </c>
      <c r="P666">
        <v>68</v>
      </c>
      <c r="Q666">
        <v>3</v>
      </c>
      <c r="R666" t="str">
        <f>_xlfn.XLOOKUP(Q666,Lookup!G:G,Lookup!H:H)</f>
        <v>High</v>
      </c>
      <c r="S666">
        <v>2</v>
      </c>
      <c r="T666" s="7" t="str">
        <f>_xlfn.XLOOKUP(S666,Lookup!A:A,Lookup!B:B)</f>
        <v>Junior</v>
      </c>
      <c r="U666" t="s">
        <v>54</v>
      </c>
      <c r="V666">
        <v>4</v>
      </c>
      <c r="W666" t="str">
        <f>_xlfn.XLOOKUP(V666,Lookup!I:I,Lookup!J:J)</f>
        <v>Very High</v>
      </c>
      <c r="X666" t="s">
        <v>48</v>
      </c>
      <c r="Y666">
        <v>6586</v>
      </c>
      <c r="Z666" t="str" cm="1">
        <f t="array" ref="Z666">_xlfn.IFS(Y666&lt;3000,"Low",Y666&lt;7000,"Medium",TRUE,"High")</f>
        <v>Medium</v>
      </c>
      <c r="AA666">
        <v>4821</v>
      </c>
      <c r="AB666">
        <v>0</v>
      </c>
      <c r="AC666" t="s">
        <v>42</v>
      </c>
      <c r="AD666" t="s">
        <v>35</v>
      </c>
      <c r="AE666">
        <v>17</v>
      </c>
      <c r="AF666">
        <v>3</v>
      </c>
      <c r="AG666" t="str">
        <f>_xlfn.XLOOKUP(AF666,Lookup!K:K,Lookup!L:L)</f>
        <v>Meet Expect</v>
      </c>
      <c r="AH666">
        <v>1</v>
      </c>
      <c r="AI666" t="str">
        <f>LOOKUP(AH666,Lookup!M:M,Lookup!N:N)</f>
        <v>Low</v>
      </c>
      <c r="AJ666">
        <v>80</v>
      </c>
      <c r="AK666">
        <v>1</v>
      </c>
      <c r="AL666" t="str">
        <f>_xlfn.XLOOKUP(AK666,Lookup!O:O,Lookup!P:P)</f>
        <v>Basic</v>
      </c>
      <c r="AM666">
        <v>17</v>
      </c>
      <c r="AN666" t="str" cm="1">
        <f t="array" ref="AN666">_xlfn.IFS(
AM666&lt;=5,"0-5",
AM666&lt;=10,"6-10",
AM666&lt;=20,"11-20",
TRUE,"20+")</f>
        <v>11-20</v>
      </c>
      <c r="AO666">
        <v>2</v>
      </c>
      <c r="AP666">
        <v>2</v>
      </c>
      <c r="AQ666" t="str">
        <f>_xlfn.XLOOKUP(AP666,Lookup!Q:Q,Lookup!R:R)</f>
        <v>Good</v>
      </c>
      <c r="AR666">
        <v>16</v>
      </c>
      <c r="AS666" t="str" cm="1">
        <f t="array" ref="AS666">_xlfn.IFS(
AR666 &lt;=1,"New Employee",
AR666 &lt;=3, "Early Career",
AR666 &lt;=7, "Experienced",
TRUE, "Veteran")</f>
        <v>Veteran</v>
      </c>
      <c r="AT666">
        <v>8</v>
      </c>
      <c r="AU666">
        <v>4</v>
      </c>
      <c r="AV666" t="str" cm="1">
        <f t="array" ref="AV666">_xlfn.IFS(
AU666=0,"Recently Promoted",
AU666&lt;=3, "Normal",
TRUE, "Long Time No Promotion")</f>
        <v>Long Time No Promotion</v>
      </c>
      <c r="AW666">
        <v>11</v>
      </c>
      <c r="AX666">
        <f>IF(COUNTIF(L666:$L$1471,L666)&gt;1,1,0)</f>
        <v>0</v>
      </c>
      <c r="BA666">
        <f t="shared" si="85"/>
        <v>0</v>
      </c>
      <c r="BC666">
        <f t="shared" si="86"/>
        <v>0</v>
      </c>
      <c r="BE666">
        <f t="shared" si="80"/>
        <v>0</v>
      </c>
      <c r="BG666">
        <f t="shared" si="81"/>
        <v>0</v>
      </c>
      <c r="BI666">
        <f t="shared" si="82"/>
        <v>0</v>
      </c>
      <c r="BR666" t="str" cm="1">
        <f t="array" ref="BR666">_xlfn.IFS(
A666&lt;=25,"18-25",
A666&lt;=35,"26-35",
A666&lt;=45,"36-45",
A666&lt;=59,"46-59",
TRUE,"60+")</f>
        <v>36-45</v>
      </c>
      <c r="BX666" t="b">
        <f t="shared" si="83"/>
        <v>1</v>
      </c>
      <c r="BY666" t="b">
        <f t="shared" si="84"/>
        <v>1</v>
      </c>
      <c r="BZ666" t="b">
        <f t="shared" si="87"/>
        <v>1</v>
      </c>
      <c r="CA666">
        <f>IF(tblemployee[[#This Row],[Attrition]]="Yes",1,0)</f>
        <v>0</v>
      </c>
      <c r="CB666">
        <f>IF(tblemployee[[#This Row],[OverTime]]="Yes",1,0)</f>
        <v>1</v>
      </c>
    </row>
    <row r="667" spans="1:80" hidden="1">
      <c r="A667">
        <v>47</v>
      </c>
      <c r="B667" t="s">
        <v>43</v>
      </c>
      <c r="C667" t="s">
        <v>36</v>
      </c>
      <c r="D667">
        <v>1454</v>
      </c>
      <c r="E667" t="s">
        <v>37</v>
      </c>
      <c r="F667">
        <v>2</v>
      </c>
      <c r="G667" t="str" cm="1">
        <f t="array" ref="G667">_xlfn.IFS(
F667 &lt;= 10, "Near",
F667 &lt;= 20, "Far",
TRUE, "Very Far")</f>
        <v>Near</v>
      </c>
      <c r="H667">
        <v>4</v>
      </c>
      <c r="I667" t="str">
        <f>_xlfn.XLOOKUP(H667,Lookup!C:C,Lookup!D:D)</f>
        <v>Master</v>
      </c>
      <c r="J667" t="s">
        <v>38</v>
      </c>
      <c r="K667">
        <v>1</v>
      </c>
      <c r="L667">
        <v>925</v>
      </c>
      <c r="M667">
        <v>4</v>
      </c>
      <c r="N667" t="str">
        <f>_xlfn.XLOOKUP(M667,Lookup!E:E,Lookup!F:F)</f>
        <v>Very High</v>
      </c>
      <c r="O667" t="s">
        <v>39</v>
      </c>
      <c r="P667">
        <v>65</v>
      </c>
      <c r="Q667">
        <v>2</v>
      </c>
      <c r="R667" t="str">
        <f>_xlfn.XLOOKUP(Q667,Lookup!G:G,Lookup!H:H)</f>
        <v>Medium</v>
      </c>
      <c r="S667">
        <v>1</v>
      </c>
      <c r="T667" s="7" t="str">
        <f>_xlfn.XLOOKUP(S667,Lookup!A:A,Lookup!B:B)</f>
        <v>Entry Level</v>
      </c>
      <c r="U667" t="s">
        <v>57</v>
      </c>
      <c r="V667">
        <v>4</v>
      </c>
      <c r="W667" t="str">
        <f>_xlfn.XLOOKUP(V667,Lookup!I:I,Lookup!J:J)</f>
        <v>Very High</v>
      </c>
      <c r="X667" t="s">
        <v>41</v>
      </c>
      <c r="Y667">
        <v>3294</v>
      </c>
      <c r="Z667" t="str" cm="1">
        <f t="array" ref="Z667">_xlfn.IFS(Y667&lt;3000,"Low",Y667&lt;7000,"Medium",TRUE,"High")</f>
        <v>Medium</v>
      </c>
      <c r="AA667">
        <v>13137</v>
      </c>
      <c r="AB667">
        <v>1</v>
      </c>
      <c r="AC667" t="s">
        <v>42</v>
      </c>
      <c r="AD667" t="s">
        <v>35</v>
      </c>
      <c r="AE667">
        <v>18</v>
      </c>
      <c r="AF667">
        <v>3</v>
      </c>
      <c r="AG667" t="str">
        <f>_xlfn.XLOOKUP(AF667,Lookup!K:K,Lookup!L:L)</f>
        <v>Meet Expect</v>
      </c>
      <c r="AH667">
        <v>1</v>
      </c>
      <c r="AI667" t="str">
        <f>LOOKUP(AH667,Lookup!M:M,Lookup!N:N)</f>
        <v>Low</v>
      </c>
      <c r="AJ667">
        <v>80</v>
      </c>
      <c r="AK667">
        <v>0</v>
      </c>
      <c r="AL667" t="str">
        <f>_xlfn.XLOOKUP(AK667,Lookup!O:O,Lookup!P:P)</f>
        <v>None</v>
      </c>
      <c r="AM667">
        <v>3</v>
      </c>
      <c r="AN667" t="str" cm="1">
        <f t="array" ref="AN667">_xlfn.IFS(
AM667&lt;=5,"0-5",
AM667&lt;=10,"6-10",
AM667&lt;=20,"11-20",
TRUE,"20+")</f>
        <v>0-5</v>
      </c>
      <c r="AO667">
        <v>3</v>
      </c>
      <c r="AP667">
        <v>2</v>
      </c>
      <c r="AQ667" t="str">
        <f>_xlfn.XLOOKUP(AP667,Lookup!Q:Q,Lookup!R:R)</f>
        <v>Good</v>
      </c>
      <c r="AR667">
        <v>3</v>
      </c>
      <c r="AS667" t="str" cm="1">
        <f t="array" ref="AS667">_xlfn.IFS(
AR667 &lt;=1,"New Employee",
AR667 &lt;=3, "Early Career",
AR667 &lt;=7, "Experienced",
TRUE, "Veteran")</f>
        <v>Early Career</v>
      </c>
      <c r="AT667">
        <v>2</v>
      </c>
      <c r="AU667">
        <v>1</v>
      </c>
      <c r="AV667" t="str" cm="1">
        <f t="array" ref="AV667">_xlfn.IFS(
AU667=0,"Recently Promoted",
AU667&lt;=3, "Normal",
TRUE, "Long Time No Promotion")</f>
        <v>Normal</v>
      </c>
      <c r="AW667">
        <v>2</v>
      </c>
      <c r="AX667">
        <f>IF(COUNTIF(L667:$L$1471,L667)&gt;1,1,0)</f>
        <v>0</v>
      </c>
      <c r="BA667">
        <f t="shared" si="85"/>
        <v>0</v>
      </c>
      <c r="BC667">
        <f t="shared" si="86"/>
        <v>0</v>
      </c>
      <c r="BE667">
        <f t="shared" si="80"/>
        <v>0</v>
      </c>
      <c r="BG667">
        <f t="shared" si="81"/>
        <v>0</v>
      </c>
      <c r="BI667">
        <f t="shared" si="82"/>
        <v>0</v>
      </c>
      <c r="BR667" t="str" cm="1">
        <f t="array" ref="BR667">_xlfn.IFS(
A667&lt;=25,"18-25",
A667&lt;=35,"26-35",
A667&lt;=45,"36-45",
A667&lt;=59,"46-59",
TRUE,"60+")</f>
        <v>46-59</v>
      </c>
      <c r="BX667" t="b">
        <f t="shared" si="83"/>
        <v>1</v>
      </c>
      <c r="BY667" t="b">
        <f t="shared" si="84"/>
        <v>1</v>
      </c>
      <c r="BZ667" t="b">
        <f t="shared" si="87"/>
        <v>1</v>
      </c>
      <c r="CA667">
        <f>IF(tblemployee[[#This Row],[Attrition]]="Yes",1,0)</f>
        <v>0</v>
      </c>
      <c r="CB667">
        <f>IF(tblemployee[[#This Row],[OverTime]]="Yes",1,0)</f>
        <v>1</v>
      </c>
    </row>
    <row r="668" spans="1:80" hidden="1">
      <c r="A668">
        <v>22</v>
      </c>
      <c r="B668" t="s">
        <v>35</v>
      </c>
      <c r="C668" t="s">
        <v>36</v>
      </c>
      <c r="D668">
        <v>617</v>
      </c>
      <c r="E668" t="s">
        <v>45</v>
      </c>
      <c r="F668">
        <v>3</v>
      </c>
      <c r="G668" t="str" cm="1">
        <f t="array" ref="G668">_xlfn.IFS(
F668 &lt;= 10, "Near",
F668 &lt;= 20, "Far",
TRUE, "Very Far")</f>
        <v>Near</v>
      </c>
      <c r="H668">
        <v>1</v>
      </c>
      <c r="I668" t="str">
        <f>_xlfn.XLOOKUP(H668,Lookup!C:C,Lookup!D:D)</f>
        <v>Below College</v>
      </c>
      <c r="J668" t="s">
        <v>38</v>
      </c>
      <c r="K668">
        <v>1</v>
      </c>
      <c r="L668">
        <v>926</v>
      </c>
      <c r="M668">
        <v>2</v>
      </c>
      <c r="N668" t="str">
        <f>_xlfn.XLOOKUP(M668,Lookup!E:E,Lookup!F:F)</f>
        <v>Medium</v>
      </c>
      <c r="O668" t="s">
        <v>39</v>
      </c>
      <c r="P668">
        <v>34</v>
      </c>
      <c r="Q668">
        <v>3</v>
      </c>
      <c r="R668" t="str">
        <f>_xlfn.XLOOKUP(Q668,Lookup!G:G,Lookup!H:H)</f>
        <v>High</v>
      </c>
      <c r="S668">
        <v>2</v>
      </c>
      <c r="T668" s="7" t="str">
        <f>_xlfn.XLOOKUP(S668,Lookup!A:A,Lookup!B:B)</f>
        <v>Junior</v>
      </c>
      <c r="U668" t="s">
        <v>53</v>
      </c>
      <c r="V668">
        <v>3</v>
      </c>
      <c r="W668" t="str">
        <f>_xlfn.XLOOKUP(V668,Lookup!I:I,Lookup!J:J)</f>
        <v>High</v>
      </c>
      <c r="X668" t="s">
        <v>48</v>
      </c>
      <c r="Y668">
        <v>4171</v>
      </c>
      <c r="Z668" t="str" cm="1">
        <f t="array" ref="Z668">_xlfn.IFS(Y668&lt;3000,"Low",Y668&lt;7000,"Medium",TRUE,"High")</f>
        <v>Medium</v>
      </c>
      <c r="AA668">
        <v>10022</v>
      </c>
      <c r="AB668">
        <v>0</v>
      </c>
      <c r="AC668" t="s">
        <v>42</v>
      </c>
      <c r="AD668" t="s">
        <v>35</v>
      </c>
      <c r="AE668">
        <v>19</v>
      </c>
      <c r="AF668">
        <v>3</v>
      </c>
      <c r="AG668" t="str">
        <f>_xlfn.XLOOKUP(AF668,Lookup!K:K,Lookup!L:L)</f>
        <v>Meet Expect</v>
      </c>
      <c r="AH668">
        <v>1</v>
      </c>
      <c r="AI668" t="str">
        <f>LOOKUP(AH668,Lookup!M:M,Lookup!N:N)</f>
        <v>Low</v>
      </c>
      <c r="AJ668">
        <v>80</v>
      </c>
      <c r="AK668">
        <v>1</v>
      </c>
      <c r="AL668" t="str">
        <f>_xlfn.XLOOKUP(AK668,Lookup!O:O,Lookup!P:P)</f>
        <v>Basic</v>
      </c>
      <c r="AM668">
        <v>4</v>
      </c>
      <c r="AN668" t="str" cm="1">
        <f t="array" ref="AN668">_xlfn.IFS(
AM668&lt;=5,"0-5",
AM668&lt;=10,"6-10",
AM668&lt;=20,"11-20",
TRUE,"20+")</f>
        <v>0-5</v>
      </c>
      <c r="AO668">
        <v>3</v>
      </c>
      <c r="AP668">
        <v>4</v>
      </c>
      <c r="AQ668" t="str">
        <f>_xlfn.XLOOKUP(AP668,Lookup!Q:Q,Lookup!R:R)</f>
        <v>Best</v>
      </c>
      <c r="AR668">
        <v>3</v>
      </c>
      <c r="AS668" t="str" cm="1">
        <f t="array" ref="AS668">_xlfn.IFS(
AR668 &lt;=1,"New Employee",
AR668 &lt;=3, "Early Career",
AR668 &lt;=7, "Experienced",
TRUE, "Veteran")</f>
        <v>Early Career</v>
      </c>
      <c r="AT668">
        <v>2</v>
      </c>
      <c r="AU668">
        <v>0</v>
      </c>
      <c r="AV668" t="str" cm="1">
        <f t="array" ref="AV668">_xlfn.IFS(
AU668=0,"Recently Promoted",
AU668&lt;=3, "Normal",
TRUE, "Long Time No Promotion")</f>
        <v>Recently Promoted</v>
      </c>
      <c r="AW668">
        <v>2</v>
      </c>
      <c r="AX668">
        <f>IF(COUNTIF(L668:$L$1471,L668)&gt;1,1,0)</f>
        <v>0</v>
      </c>
      <c r="BA668">
        <f t="shared" si="85"/>
        <v>0</v>
      </c>
      <c r="BC668">
        <f t="shared" si="86"/>
        <v>0</v>
      </c>
      <c r="BE668">
        <f t="shared" si="80"/>
        <v>0</v>
      </c>
      <c r="BG668">
        <f t="shared" si="81"/>
        <v>0</v>
      </c>
      <c r="BI668">
        <f t="shared" si="82"/>
        <v>0</v>
      </c>
      <c r="BR668" t="str" cm="1">
        <f t="array" ref="BR668">_xlfn.IFS(
A668&lt;=25,"18-25",
A668&lt;=35,"26-35",
A668&lt;=45,"36-45",
A668&lt;=59,"46-59",
TRUE,"60+")</f>
        <v>18-25</v>
      </c>
      <c r="BX668" t="b">
        <f t="shared" si="83"/>
        <v>1</v>
      </c>
      <c r="BY668" t="b">
        <f t="shared" si="84"/>
        <v>1</v>
      </c>
      <c r="BZ668" t="b">
        <f t="shared" si="87"/>
        <v>1</v>
      </c>
      <c r="CA668">
        <f>IF(tblemployee[[#This Row],[Attrition]]="Yes",1,0)</f>
        <v>1</v>
      </c>
      <c r="CB668">
        <f>IF(tblemployee[[#This Row],[OverTime]]="Yes",1,0)</f>
        <v>1</v>
      </c>
    </row>
    <row r="669" spans="1:80" hidden="1">
      <c r="A669">
        <v>41</v>
      </c>
      <c r="B669" t="s">
        <v>35</v>
      </c>
      <c r="C669" t="s">
        <v>36</v>
      </c>
      <c r="D669">
        <v>1085</v>
      </c>
      <c r="E669" t="s">
        <v>45</v>
      </c>
      <c r="F669">
        <v>2</v>
      </c>
      <c r="G669" t="str" cm="1">
        <f t="array" ref="G669">_xlfn.IFS(
F669 &lt;= 10, "Near",
F669 &lt;= 20, "Far",
TRUE, "Very Far")</f>
        <v>Near</v>
      </c>
      <c r="H669">
        <v>4</v>
      </c>
      <c r="I669" t="str">
        <f>_xlfn.XLOOKUP(H669,Lookup!C:C,Lookup!D:D)</f>
        <v>Master</v>
      </c>
      <c r="J669" t="s">
        <v>38</v>
      </c>
      <c r="K669">
        <v>1</v>
      </c>
      <c r="L669">
        <v>927</v>
      </c>
      <c r="M669">
        <v>2</v>
      </c>
      <c r="N669" t="str">
        <f>_xlfn.XLOOKUP(M669,Lookup!E:E,Lookup!F:F)</f>
        <v>Medium</v>
      </c>
      <c r="O669" t="s">
        <v>39</v>
      </c>
      <c r="P669">
        <v>57</v>
      </c>
      <c r="Q669">
        <v>1</v>
      </c>
      <c r="R669" t="str">
        <f>_xlfn.XLOOKUP(Q669,Lookup!G:G,Lookup!H:H)</f>
        <v>Low</v>
      </c>
      <c r="S669">
        <v>1</v>
      </c>
      <c r="T669" s="7" t="str">
        <f>_xlfn.XLOOKUP(S669,Lookup!A:A,Lookup!B:B)</f>
        <v>Entry Level</v>
      </c>
      <c r="U669" t="s">
        <v>50</v>
      </c>
      <c r="V669">
        <v>4</v>
      </c>
      <c r="W669" t="str">
        <f>_xlfn.XLOOKUP(V669,Lookup!I:I,Lookup!J:J)</f>
        <v>Very High</v>
      </c>
      <c r="X669" t="s">
        <v>52</v>
      </c>
      <c r="Y669">
        <v>2778</v>
      </c>
      <c r="Z669" t="str" cm="1">
        <f t="array" ref="Z669">_xlfn.IFS(Y669&lt;3000,"Low",Y669&lt;7000,"Medium",TRUE,"High")</f>
        <v>Low</v>
      </c>
      <c r="AA669">
        <v>17725</v>
      </c>
      <c r="AB669">
        <v>4</v>
      </c>
      <c r="AC669" t="s">
        <v>42</v>
      </c>
      <c r="AD669" t="s">
        <v>35</v>
      </c>
      <c r="AE669">
        <v>13</v>
      </c>
      <c r="AF669">
        <v>3</v>
      </c>
      <c r="AG669" t="str">
        <f>_xlfn.XLOOKUP(AF669,Lookup!K:K,Lookup!L:L)</f>
        <v>Meet Expect</v>
      </c>
      <c r="AH669">
        <v>3</v>
      </c>
      <c r="AI669" t="str">
        <f>LOOKUP(AH669,Lookup!M:M,Lookup!N:N)</f>
        <v>High</v>
      </c>
      <c r="AJ669">
        <v>80</v>
      </c>
      <c r="AK669">
        <v>1</v>
      </c>
      <c r="AL669" t="str">
        <f>_xlfn.XLOOKUP(AK669,Lookup!O:O,Lookup!P:P)</f>
        <v>Basic</v>
      </c>
      <c r="AM669">
        <v>10</v>
      </c>
      <c r="AN669" t="str" cm="1">
        <f t="array" ref="AN669">_xlfn.IFS(
AM669&lt;=5,"0-5",
AM669&lt;=10,"6-10",
AM669&lt;=20,"11-20",
TRUE,"20+")</f>
        <v>6-10</v>
      </c>
      <c r="AO669">
        <v>1</v>
      </c>
      <c r="AP669">
        <v>2</v>
      </c>
      <c r="AQ669" t="str">
        <f>_xlfn.XLOOKUP(AP669,Lookup!Q:Q,Lookup!R:R)</f>
        <v>Good</v>
      </c>
      <c r="AR669">
        <v>7</v>
      </c>
      <c r="AS669" t="str" cm="1">
        <f t="array" ref="AS669">_xlfn.IFS(
AR669 &lt;=1,"New Employee",
AR669 &lt;=3, "Early Career",
AR669 &lt;=7, "Experienced",
TRUE, "Veteran")</f>
        <v>Experienced</v>
      </c>
      <c r="AT669">
        <v>7</v>
      </c>
      <c r="AU669">
        <v>1</v>
      </c>
      <c r="AV669" t="str" cm="1">
        <f t="array" ref="AV669">_xlfn.IFS(
AU669=0,"Recently Promoted",
AU669&lt;=3, "Normal",
TRUE, "Long Time No Promotion")</f>
        <v>Normal</v>
      </c>
      <c r="AW669">
        <v>0</v>
      </c>
      <c r="AX669">
        <f>IF(COUNTIF(L669:$L$1471,L669)&gt;1,1,0)</f>
        <v>0</v>
      </c>
      <c r="BA669">
        <f t="shared" si="85"/>
        <v>0</v>
      </c>
      <c r="BC669">
        <f t="shared" si="86"/>
        <v>0</v>
      </c>
      <c r="BE669">
        <f t="shared" si="80"/>
        <v>0</v>
      </c>
      <c r="BG669">
        <f t="shared" si="81"/>
        <v>0</v>
      </c>
      <c r="BI669">
        <f t="shared" si="82"/>
        <v>0</v>
      </c>
      <c r="BR669" t="str" cm="1">
        <f t="array" ref="BR669">_xlfn.IFS(
A669&lt;=25,"18-25",
A669&lt;=35,"26-35",
A669&lt;=45,"36-45",
A669&lt;=59,"46-59",
TRUE,"60+")</f>
        <v>36-45</v>
      </c>
      <c r="BX669" t="b">
        <f t="shared" si="83"/>
        <v>1</v>
      </c>
      <c r="BY669" t="b">
        <f t="shared" si="84"/>
        <v>1</v>
      </c>
      <c r="BZ669" t="b">
        <f t="shared" si="87"/>
        <v>1</v>
      </c>
      <c r="CA669">
        <f>IF(tblemployee[[#This Row],[Attrition]]="Yes",1,0)</f>
        <v>1</v>
      </c>
      <c r="CB669">
        <f>IF(tblemployee[[#This Row],[OverTime]]="Yes",1,0)</f>
        <v>1</v>
      </c>
    </row>
    <row r="670" spans="1:80" hidden="1">
      <c r="A670">
        <v>28</v>
      </c>
      <c r="B670" t="s">
        <v>43</v>
      </c>
      <c r="C670" t="s">
        <v>36</v>
      </c>
      <c r="D670">
        <v>995</v>
      </c>
      <c r="E670" t="s">
        <v>45</v>
      </c>
      <c r="F670">
        <v>9</v>
      </c>
      <c r="G670" t="str" cm="1">
        <f t="array" ref="G670">_xlfn.IFS(
F670 &lt;= 10, "Near",
F670 &lt;= 20, "Far",
TRUE, "Very Far")</f>
        <v>Near</v>
      </c>
      <c r="H670">
        <v>3</v>
      </c>
      <c r="I670" t="str">
        <f>_xlfn.XLOOKUP(H670,Lookup!C:C,Lookup!D:D)</f>
        <v>Bachelor</v>
      </c>
      <c r="J670" t="s">
        <v>51</v>
      </c>
      <c r="K670">
        <v>1</v>
      </c>
      <c r="L670">
        <v>930</v>
      </c>
      <c r="M670">
        <v>3</v>
      </c>
      <c r="N670" t="str">
        <f>_xlfn.XLOOKUP(M670,Lookup!E:E,Lookup!F:F)</f>
        <v>High</v>
      </c>
      <c r="O670" t="s">
        <v>39</v>
      </c>
      <c r="P670">
        <v>77</v>
      </c>
      <c r="Q670">
        <v>3</v>
      </c>
      <c r="R670" t="str">
        <f>_xlfn.XLOOKUP(Q670,Lookup!G:G,Lookup!H:H)</f>
        <v>High</v>
      </c>
      <c r="S670">
        <v>1</v>
      </c>
      <c r="T670" s="7" t="str">
        <f>_xlfn.XLOOKUP(S670,Lookup!A:A,Lookup!B:B)</f>
        <v>Entry Level</v>
      </c>
      <c r="U670" t="s">
        <v>47</v>
      </c>
      <c r="V670">
        <v>3</v>
      </c>
      <c r="W670" t="str">
        <f>_xlfn.XLOOKUP(V670,Lookup!I:I,Lookup!J:J)</f>
        <v>High</v>
      </c>
      <c r="X670" t="s">
        <v>52</v>
      </c>
      <c r="Y670">
        <v>2377</v>
      </c>
      <c r="Z670" t="str" cm="1">
        <f t="array" ref="Z670">_xlfn.IFS(Y670&lt;3000,"Low",Y670&lt;7000,"Medium",TRUE,"High")</f>
        <v>Low</v>
      </c>
      <c r="AA670">
        <v>9834</v>
      </c>
      <c r="AB670">
        <v>5</v>
      </c>
      <c r="AC670" t="s">
        <v>42</v>
      </c>
      <c r="AD670" t="s">
        <v>43</v>
      </c>
      <c r="AE670">
        <v>18</v>
      </c>
      <c r="AF670">
        <v>3</v>
      </c>
      <c r="AG670" t="str">
        <f>_xlfn.XLOOKUP(AF670,Lookup!K:K,Lookup!L:L)</f>
        <v>Meet Expect</v>
      </c>
      <c r="AH670">
        <v>2</v>
      </c>
      <c r="AI670" t="str">
        <f>LOOKUP(AH670,Lookup!M:M,Lookup!N:N)</f>
        <v>Medium</v>
      </c>
      <c r="AJ670">
        <v>80</v>
      </c>
      <c r="AK670">
        <v>1</v>
      </c>
      <c r="AL670" t="str">
        <f>_xlfn.XLOOKUP(AK670,Lookup!O:O,Lookup!P:P)</f>
        <v>Basic</v>
      </c>
      <c r="AM670">
        <v>6</v>
      </c>
      <c r="AN670" t="str" cm="1">
        <f t="array" ref="AN670">_xlfn.IFS(
AM670&lt;=5,"0-5",
AM670&lt;=10,"6-10",
AM670&lt;=20,"11-20",
TRUE,"20+")</f>
        <v>6-10</v>
      </c>
      <c r="AO670">
        <v>2</v>
      </c>
      <c r="AP670">
        <v>3</v>
      </c>
      <c r="AQ670" t="str">
        <f>_xlfn.XLOOKUP(AP670,Lookup!Q:Q,Lookup!R:R)</f>
        <v>Better</v>
      </c>
      <c r="AR670">
        <v>2</v>
      </c>
      <c r="AS670" t="str" cm="1">
        <f t="array" ref="AS670">_xlfn.IFS(
AR670 &lt;=1,"New Employee",
AR670 &lt;=3, "Early Career",
AR670 &lt;=7, "Experienced",
TRUE, "Veteran")</f>
        <v>Early Career</v>
      </c>
      <c r="AT670">
        <v>2</v>
      </c>
      <c r="AU670">
        <v>2</v>
      </c>
      <c r="AV670" t="str" cm="1">
        <f t="array" ref="AV670">_xlfn.IFS(
AU670=0,"Recently Promoted",
AU670&lt;=3, "Normal",
TRUE, "Long Time No Promotion")</f>
        <v>Normal</v>
      </c>
      <c r="AW670">
        <v>2</v>
      </c>
      <c r="AX670">
        <f>IF(COUNTIF(L670:$L$1471,L670)&gt;1,1,0)</f>
        <v>0</v>
      </c>
      <c r="BA670">
        <f t="shared" si="85"/>
        <v>0</v>
      </c>
      <c r="BC670">
        <f t="shared" si="86"/>
        <v>0</v>
      </c>
      <c r="BE670">
        <f t="shared" si="80"/>
        <v>0</v>
      </c>
      <c r="BG670">
        <f t="shared" si="81"/>
        <v>0</v>
      </c>
      <c r="BI670">
        <f t="shared" si="82"/>
        <v>0</v>
      </c>
      <c r="BR670" t="str" cm="1">
        <f t="array" ref="BR670">_xlfn.IFS(
A670&lt;=25,"18-25",
A670&lt;=35,"26-35",
A670&lt;=45,"36-45",
A670&lt;=59,"46-59",
TRUE,"60+")</f>
        <v>26-35</v>
      </c>
      <c r="BX670" t="b">
        <f t="shared" si="83"/>
        <v>1</v>
      </c>
      <c r="BY670" t="b">
        <f t="shared" si="84"/>
        <v>1</v>
      </c>
      <c r="BZ670" t="b">
        <f t="shared" si="87"/>
        <v>1</v>
      </c>
      <c r="CA670">
        <f>IF(tblemployee[[#This Row],[Attrition]]="Yes",1,0)</f>
        <v>0</v>
      </c>
      <c r="CB670">
        <f>IF(tblemployee[[#This Row],[OverTime]]="Yes",1,0)</f>
        <v>0</v>
      </c>
    </row>
    <row r="671" spans="1:80" hidden="1">
      <c r="A671">
        <v>39</v>
      </c>
      <c r="B671" t="s">
        <v>35</v>
      </c>
      <c r="C671" t="s">
        <v>36</v>
      </c>
      <c r="D671">
        <v>1122</v>
      </c>
      <c r="E671" t="s">
        <v>45</v>
      </c>
      <c r="F671">
        <v>6</v>
      </c>
      <c r="G671" t="str" cm="1">
        <f t="array" ref="G671">_xlfn.IFS(
F671 &lt;= 10, "Near",
F671 &lt;= 20, "Far",
TRUE, "Very Far")</f>
        <v>Near</v>
      </c>
      <c r="H671">
        <v>3</v>
      </c>
      <c r="I671" t="str">
        <f>_xlfn.XLOOKUP(H671,Lookup!C:C,Lookup!D:D)</f>
        <v>Bachelor</v>
      </c>
      <c r="J671" t="s">
        <v>51</v>
      </c>
      <c r="K671">
        <v>1</v>
      </c>
      <c r="L671">
        <v>932</v>
      </c>
      <c r="M671">
        <v>4</v>
      </c>
      <c r="N671" t="str">
        <f>_xlfn.XLOOKUP(M671,Lookup!E:E,Lookup!F:F)</f>
        <v>Very High</v>
      </c>
      <c r="O671" t="s">
        <v>46</v>
      </c>
      <c r="P671">
        <v>70</v>
      </c>
      <c r="Q671">
        <v>3</v>
      </c>
      <c r="R671" t="str">
        <f>_xlfn.XLOOKUP(Q671,Lookup!G:G,Lookup!H:H)</f>
        <v>High</v>
      </c>
      <c r="S671">
        <v>1</v>
      </c>
      <c r="T671" s="7" t="str">
        <f>_xlfn.XLOOKUP(S671,Lookup!A:A,Lookup!B:B)</f>
        <v>Entry Level</v>
      </c>
      <c r="U671" t="s">
        <v>50</v>
      </c>
      <c r="V671">
        <v>1</v>
      </c>
      <c r="W671" t="str">
        <f>_xlfn.XLOOKUP(V671,Lookup!I:I,Lookup!J:J)</f>
        <v>Low</v>
      </c>
      <c r="X671" t="s">
        <v>48</v>
      </c>
      <c r="Y671">
        <v>2404</v>
      </c>
      <c r="Z671" t="str" cm="1">
        <f t="array" ref="Z671">_xlfn.IFS(Y671&lt;3000,"Low",Y671&lt;7000,"Medium",TRUE,"High")</f>
        <v>Low</v>
      </c>
      <c r="AA671">
        <v>4303</v>
      </c>
      <c r="AB671">
        <v>7</v>
      </c>
      <c r="AC671" t="s">
        <v>42</v>
      </c>
      <c r="AD671" t="s">
        <v>35</v>
      </c>
      <c r="AE671">
        <v>21</v>
      </c>
      <c r="AF671">
        <v>4</v>
      </c>
      <c r="AG671" t="str">
        <f>_xlfn.XLOOKUP(AF671,Lookup!K:K,Lookup!L:L)</f>
        <v>Exceed Expect</v>
      </c>
      <c r="AH671">
        <v>4</v>
      </c>
      <c r="AI671" t="str">
        <f>LOOKUP(AH671,Lookup!M:M,Lookup!N:N)</f>
        <v>Very High</v>
      </c>
      <c r="AJ671">
        <v>80</v>
      </c>
      <c r="AK671">
        <v>0</v>
      </c>
      <c r="AL671" t="str">
        <f>_xlfn.XLOOKUP(AK671,Lookup!O:O,Lookup!P:P)</f>
        <v>None</v>
      </c>
      <c r="AM671">
        <v>8</v>
      </c>
      <c r="AN671" t="str" cm="1">
        <f t="array" ref="AN671">_xlfn.IFS(
AM671&lt;=5,"0-5",
AM671&lt;=10,"6-10",
AM671&lt;=20,"11-20",
TRUE,"20+")</f>
        <v>6-10</v>
      </c>
      <c r="AO671">
        <v>2</v>
      </c>
      <c r="AP671">
        <v>1</v>
      </c>
      <c r="AQ671" t="str">
        <f>_xlfn.XLOOKUP(AP671,Lookup!Q:Q,Lookup!R:R)</f>
        <v>Bad</v>
      </c>
      <c r="AR671">
        <v>2</v>
      </c>
      <c r="AS671" t="str" cm="1">
        <f t="array" ref="AS671">_xlfn.IFS(
AR671 &lt;=1,"New Employee",
AR671 &lt;=3, "Early Career",
AR671 &lt;=7, "Experienced",
TRUE, "Veteran")</f>
        <v>Early Career</v>
      </c>
      <c r="AT671">
        <v>2</v>
      </c>
      <c r="AU671">
        <v>2</v>
      </c>
      <c r="AV671" t="str" cm="1">
        <f t="array" ref="AV671">_xlfn.IFS(
AU671=0,"Recently Promoted",
AU671&lt;=3, "Normal",
TRUE, "Long Time No Promotion")</f>
        <v>Normal</v>
      </c>
      <c r="AW671">
        <v>2</v>
      </c>
      <c r="AX671">
        <f>IF(COUNTIF(L671:$L$1471,L671)&gt;1,1,0)</f>
        <v>0</v>
      </c>
      <c r="BA671">
        <f t="shared" si="85"/>
        <v>0</v>
      </c>
      <c r="BC671">
        <f t="shared" si="86"/>
        <v>0</v>
      </c>
      <c r="BE671">
        <f t="shared" si="80"/>
        <v>0</v>
      </c>
      <c r="BG671">
        <f t="shared" si="81"/>
        <v>0</v>
      </c>
      <c r="BI671">
        <f t="shared" si="82"/>
        <v>0</v>
      </c>
      <c r="BR671" t="str" cm="1">
        <f t="array" ref="BR671">_xlfn.IFS(
A671&lt;=25,"18-25",
A671&lt;=35,"26-35",
A671&lt;=45,"36-45",
A671&lt;=59,"46-59",
TRUE,"60+")</f>
        <v>36-45</v>
      </c>
      <c r="BX671" t="b">
        <f t="shared" si="83"/>
        <v>1</v>
      </c>
      <c r="BY671" t="b">
        <f t="shared" si="84"/>
        <v>1</v>
      </c>
      <c r="BZ671" t="b">
        <f t="shared" si="87"/>
        <v>1</v>
      </c>
      <c r="CA671">
        <f>IF(tblemployee[[#This Row],[Attrition]]="Yes",1,0)</f>
        <v>1</v>
      </c>
      <c r="CB671">
        <f>IF(tblemployee[[#This Row],[OverTime]]="Yes",1,0)</f>
        <v>1</v>
      </c>
    </row>
    <row r="672" spans="1:80" hidden="1">
      <c r="A672">
        <v>27</v>
      </c>
      <c r="B672" t="s">
        <v>43</v>
      </c>
      <c r="C672" t="s">
        <v>36</v>
      </c>
      <c r="D672">
        <v>618</v>
      </c>
      <c r="E672" t="s">
        <v>45</v>
      </c>
      <c r="F672">
        <v>4</v>
      </c>
      <c r="G672" t="str" cm="1">
        <f t="array" ref="G672">_xlfn.IFS(
F672 &lt;= 10, "Near",
F672 &lt;= 20, "Far",
TRUE, "Very Far")</f>
        <v>Near</v>
      </c>
      <c r="H672">
        <v>3</v>
      </c>
      <c r="I672" t="str">
        <f>_xlfn.XLOOKUP(H672,Lookup!C:C,Lookup!D:D)</f>
        <v>Bachelor</v>
      </c>
      <c r="J672" t="s">
        <v>38</v>
      </c>
      <c r="K672">
        <v>1</v>
      </c>
      <c r="L672">
        <v>933</v>
      </c>
      <c r="M672">
        <v>2</v>
      </c>
      <c r="N672" t="str">
        <f>_xlfn.XLOOKUP(M672,Lookup!E:E,Lookup!F:F)</f>
        <v>Medium</v>
      </c>
      <c r="O672" t="s">
        <v>39</v>
      </c>
      <c r="P672">
        <v>76</v>
      </c>
      <c r="Q672">
        <v>3</v>
      </c>
      <c r="R672" t="str">
        <f>_xlfn.XLOOKUP(Q672,Lookup!G:G,Lookup!H:H)</f>
        <v>High</v>
      </c>
      <c r="S672">
        <v>1</v>
      </c>
      <c r="T672" s="7" t="str">
        <f>_xlfn.XLOOKUP(S672,Lookup!A:A,Lookup!B:B)</f>
        <v>Entry Level</v>
      </c>
      <c r="U672" t="s">
        <v>47</v>
      </c>
      <c r="V672">
        <v>3</v>
      </c>
      <c r="W672" t="str">
        <f>_xlfn.XLOOKUP(V672,Lookup!I:I,Lookup!J:J)</f>
        <v>High</v>
      </c>
      <c r="X672" t="s">
        <v>41</v>
      </c>
      <c r="Y672">
        <v>2318</v>
      </c>
      <c r="Z672" t="str" cm="1">
        <f t="array" ref="Z672">_xlfn.IFS(Y672&lt;3000,"Low",Y672&lt;7000,"Medium",TRUE,"High")</f>
        <v>Low</v>
      </c>
      <c r="AA672">
        <v>17808</v>
      </c>
      <c r="AB672">
        <v>1</v>
      </c>
      <c r="AC672" t="s">
        <v>42</v>
      </c>
      <c r="AD672" t="s">
        <v>43</v>
      </c>
      <c r="AE672">
        <v>19</v>
      </c>
      <c r="AF672">
        <v>3</v>
      </c>
      <c r="AG672" t="str">
        <f>_xlfn.XLOOKUP(AF672,Lookup!K:K,Lookup!L:L)</f>
        <v>Meet Expect</v>
      </c>
      <c r="AH672">
        <v>3</v>
      </c>
      <c r="AI672" t="str">
        <f>LOOKUP(AH672,Lookup!M:M,Lookup!N:N)</f>
        <v>High</v>
      </c>
      <c r="AJ672">
        <v>80</v>
      </c>
      <c r="AK672">
        <v>0</v>
      </c>
      <c r="AL672" t="str">
        <f>_xlfn.XLOOKUP(AK672,Lookup!O:O,Lookup!P:P)</f>
        <v>None</v>
      </c>
      <c r="AM672">
        <v>1</v>
      </c>
      <c r="AN672" t="str" cm="1">
        <f t="array" ref="AN672">_xlfn.IFS(
AM672&lt;=5,"0-5",
AM672&lt;=10,"6-10",
AM672&lt;=20,"11-20",
TRUE,"20+")</f>
        <v>0-5</v>
      </c>
      <c r="AO672">
        <v>2</v>
      </c>
      <c r="AP672">
        <v>3</v>
      </c>
      <c r="AQ672" t="str">
        <f>_xlfn.XLOOKUP(AP672,Lookup!Q:Q,Lookup!R:R)</f>
        <v>Better</v>
      </c>
      <c r="AR672">
        <v>1</v>
      </c>
      <c r="AS672" t="str" cm="1">
        <f t="array" ref="AS672">_xlfn.IFS(
AR672 &lt;=1,"New Employee",
AR672 &lt;=3, "Early Career",
AR672 &lt;=7, "Experienced",
TRUE, "Veteran")</f>
        <v>New Employee</v>
      </c>
      <c r="AT672">
        <v>1</v>
      </c>
      <c r="AU672">
        <v>0</v>
      </c>
      <c r="AV672" t="str" cm="1">
        <f t="array" ref="AV672">_xlfn.IFS(
AU672=0,"Recently Promoted",
AU672&lt;=3, "Normal",
TRUE, "Long Time No Promotion")</f>
        <v>Recently Promoted</v>
      </c>
      <c r="AW672">
        <v>0</v>
      </c>
      <c r="AX672">
        <f>IF(COUNTIF(L672:$L$1471,L672)&gt;1,1,0)</f>
        <v>0</v>
      </c>
      <c r="BA672">
        <f t="shared" si="85"/>
        <v>0</v>
      </c>
      <c r="BC672">
        <f t="shared" si="86"/>
        <v>0</v>
      </c>
      <c r="BE672">
        <f t="shared" si="80"/>
        <v>0</v>
      </c>
      <c r="BG672">
        <f t="shared" si="81"/>
        <v>0</v>
      </c>
      <c r="BI672">
        <f t="shared" si="82"/>
        <v>0</v>
      </c>
      <c r="BR672" t="str" cm="1">
        <f t="array" ref="BR672">_xlfn.IFS(
A672&lt;=25,"18-25",
A672&lt;=35,"26-35",
A672&lt;=45,"36-45",
A672&lt;=59,"46-59",
TRUE,"60+")</f>
        <v>26-35</v>
      </c>
      <c r="BX672" t="b">
        <f t="shared" si="83"/>
        <v>1</v>
      </c>
      <c r="BY672" t="b">
        <f t="shared" si="84"/>
        <v>1</v>
      </c>
      <c r="BZ672" t="b">
        <f t="shared" si="87"/>
        <v>1</v>
      </c>
      <c r="CA672">
        <f>IF(tblemployee[[#This Row],[Attrition]]="Yes",1,0)</f>
        <v>0</v>
      </c>
      <c r="CB672">
        <f>IF(tblemployee[[#This Row],[OverTime]]="Yes",1,0)</f>
        <v>0</v>
      </c>
    </row>
    <row r="673" spans="1:80" hidden="1">
      <c r="A673">
        <v>34</v>
      </c>
      <c r="B673" t="s">
        <v>43</v>
      </c>
      <c r="C673" t="s">
        <v>36</v>
      </c>
      <c r="D673">
        <v>546</v>
      </c>
      <c r="E673" t="s">
        <v>45</v>
      </c>
      <c r="F673">
        <v>10</v>
      </c>
      <c r="G673" t="str" cm="1">
        <f t="array" ref="G673">_xlfn.IFS(
F673 &lt;= 10, "Near",
F673 &lt;= 20, "Far",
TRUE, "Very Far")</f>
        <v>Near</v>
      </c>
      <c r="H673">
        <v>3</v>
      </c>
      <c r="I673" t="str">
        <f>_xlfn.XLOOKUP(H673,Lookup!C:C,Lookup!D:D)</f>
        <v>Bachelor</v>
      </c>
      <c r="J673" t="s">
        <v>38</v>
      </c>
      <c r="K673">
        <v>1</v>
      </c>
      <c r="L673">
        <v>934</v>
      </c>
      <c r="M673">
        <v>2</v>
      </c>
      <c r="N673" t="str">
        <f>_xlfn.XLOOKUP(M673,Lookup!E:E,Lookup!F:F)</f>
        <v>Medium</v>
      </c>
      <c r="O673" t="s">
        <v>46</v>
      </c>
      <c r="P673">
        <v>83</v>
      </c>
      <c r="Q673">
        <v>3</v>
      </c>
      <c r="R673" t="str">
        <f>_xlfn.XLOOKUP(Q673,Lookup!G:G,Lookup!H:H)</f>
        <v>High</v>
      </c>
      <c r="S673">
        <v>1</v>
      </c>
      <c r="T673" s="7" t="str">
        <f>_xlfn.XLOOKUP(S673,Lookup!A:A,Lookup!B:B)</f>
        <v>Entry Level</v>
      </c>
      <c r="U673" t="s">
        <v>50</v>
      </c>
      <c r="V673">
        <v>2</v>
      </c>
      <c r="W673" t="str">
        <f>_xlfn.XLOOKUP(V673,Lookup!I:I,Lookup!J:J)</f>
        <v>Medium</v>
      </c>
      <c r="X673" t="s">
        <v>52</v>
      </c>
      <c r="Y673">
        <v>2008</v>
      </c>
      <c r="Z673" t="str" cm="1">
        <f t="array" ref="Z673">_xlfn.IFS(Y673&lt;3000,"Low",Y673&lt;7000,"Medium",TRUE,"High")</f>
        <v>Low</v>
      </c>
      <c r="AA673">
        <v>6896</v>
      </c>
      <c r="AB673">
        <v>1</v>
      </c>
      <c r="AC673" t="s">
        <v>42</v>
      </c>
      <c r="AD673" t="s">
        <v>43</v>
      </c>
      <c r="AE673">
        <v>14</v>
      </c>
      <c r="AF673">
        <v>3</v>
      </c>
      <c r="AG673" t="str">
        <f>_xlfn.XLOOKUP(AF673,Lookup!K:K,Lookup!L:L)</f>
        <v>Meet Expect</v>
      </c>
      <c r="AH673">
        <v>2</v>
      </c>
      <c r="AI673" t="str">
        <f>LOOKUP(AH673,Lookup!M:M,Lookup!N:N)</f>
        <v>Medium</v>
      </c>
      <c r="AJ673">
        <v>80</v>
      </c>
      <c r="AK673">
        <v>2</v>
      </c>
      <c r="AL673" t="str">
        <f>_xlfn.XLOOKUP(AK673,Lookup!O:O,Lookup!P:P)</f>
        <v>Medium</v>
      </c>
      <c r="AM673">
        <v>1</v>
      </c>
      <c r="AN673" t="str" cm="1">
        <f t="array" ref="AN673">_xlfn.IFS(
AM673&lt;=5,"0-5",
AM673&lt;=10,"6-10",
AM673&lt;=20,"11-20",
TRUE,"20+")</f>
        <v>0-5</v>
      </c>
      <c r="AO673">
        <v>3</v>
      </c>
      <c r="AP673">
        <v>3</v>
      </c>
      <c r="AQ673" t="str">
        <f>_xlfn.XLOOKUP(AP673,Lookup!Q:Q,Lookup!R:R)</f>
        <v>Better</v>
      </c>
      <c r="AR673">
        <v>1</v>
      </c>
      <c r="AS673" t="str" cm="1">
        <f t="array" ref="AS673">_xlfn.IFS(
AR673 &lt;=1,"New Employee",
AR673 &lt;=3, "Early Career",
AR673 &lt;=7, "Experienced",
TRUE, "Veteran")</f>
        <v>New Employee</v>
      </c>
      <c r="AT673">
        <v>0</v>
      </c>
      <c r="AU673">
        <v>1</v>
      </c>
      <c r="AV673" t="str" cm="1">
        <f t="array" ref="AV673">_xlfn.IFS(
AU673=0,"Recently Promoted",
AU673&lt;=3, "Normal",
TRUE, "Long Time No Promotion")</f>
        <v>Normal</v>
      </c>
      <c r="AW673">
        <v>0</v>
      </c>
      <c r="AX673">
        <f>IF(COUNTIF(L673:$L$1471,L673)&gt;1,1,0)</f>
        <v>0</v>
      </c>
      <c r="BA673">
        <f t="shared" si="85"/>
        <v>0</v>
      </c>
      <c r="BC673">
        <f t="shared" si="86"/>
        <v>0</v>
      </c>
      <c r="BE673">
        <f t="shared" si="80"/>
        <v>0</v>
      </c>
      <c r="BG673">
        <f t="shared" si="81"/>
        <v>0</v>
      </c>
      <c r="BI673">
        <f t="shared" si="82"/>
        <v>0</v>
      </c>
      <c r="BR673" t="str" cm="1">
        <f t="array" ref="BR673">_xlfn.IFS(
A673&lt;=25,"18-25",
A673&lt;=35,"26-35",
A673&lt;=45,"36-45",
A673&lt;=59,"46-59",
TRUE,"60+")</f>
        <v>26-35</v>
      </c>
      <c r="BX673" t="b">
        <f t="shared" si="83"/>
        <v>1</v>
      </c>
      <c r="BY673" t="b">
        <f t="shared" si="84"/>
        <v>1</v>
      </c>
      <c r="BZ673" t="b">
        <f t="shared" si="87"/>
        <v>1</v>
      </c>
      <c r="CA673">
        <f>IF(tblemployee[[#This Row],[Attrition]]="Yes",1,0)</f>
        <v>0</v>
      </c>
      <c r="CB673">
        <f>IF(tblemployee[[#This Row],[OverTime]]="Yes",1,0)</f>
        <v>0</v>
      </c>
    </row>
    <row r="674" spans="1:80" hidden="1">
      <c r="A674">
        <v>42</v>
      </c>
      <c r="B674" t="s">
        <v>43</v>
      </c>
      <c r="C674" t="s">
        <v>36</v>
      </c>
      <c r="D674">
        <v>462</v>
      </c>
      <c r="E674" t="s">
        <v>37</v>
      </c>
      <c r="F674">
        <v>14</v>
      </c>
      <c r="G674" t="str" cm="1">
        <f t="array" ref="G674">_xlfn.IFS(
F674 &lt;= 10, "Near",
F674 &lt;= 20, "Far",
TRUE, "Very Far")</f>
        <v>Far</v>
      </c>
      <c r="H674">
        <v>2</v>
      </c>
      <c r="I674" t="str">
        <f>_xlfn.XLOOKUP(H674,Lookup!C:C,Lookup!D:D)</f>
        <v>College</v>
      </c>
      <c r="J674" t="s">
        <v>51</v>
      </c>
      <c r="K674">
        <v>1</v>
      </c>
      <c r="L674">
        <v>936</v>
      </c>
      <c r="M674">
        <v>3</v>
      </c>
      <c r="N674" t="str">
        <f>_xlfn.XLOOKUP(M674,Lookup!E:E,Lookup!F:F)</f>
        <v>High</v>
      </c>
      <c r="O674" t="s">
        <v>39</v>
      </c>
      <c r="P674">
        <v>68</v>
      </c>
      <c r="Q674">
        <v>2</v>
      </c>
      <c r="R674" t="str">
        <f>_xlfn.XLOOKUP(Q674,Lookup!G:G,Lookup!H:H)</f>
        <v>Medium</v>
      </c>
      <c r="S674">
        <v>2</v>
      </c>
      <c r="T674" s="7" t="str">
        <f>_xlfn.XLOOKUP(S674,Lookup!A:A,Lookup!B:B)</f>
        <v>Junior</v>
      </c>
      <c r="U674" t="s">
        <v>40</v>
      </c>
      <c r="V674">
        <v>3</v>
      </c>
      <c r="W674" t="str">
        <f>_xlfn.XLOOKUP(V674,Lookup!I:I,Lookup!J:J)</f>
        <v>High</v>
      </c>
      <c r="X674" t="s">
        <v>41</v>
      </c>
      <c r="Y674">
        <v>6244</v>
      </c>
      <c r="Z674" t="str" cm="1">
        <f t="array" ref="Z674">_xlfn.IFS(Y674&lt;3000,"Low",Y674&lt;7000,"Medium",TRUE,"High")</f>
        <v>Medium</v>
      </c>
      <c r="AA674">
        <v>7824</v>
      </c>
      <c r="AB674">
        <v>7</v>
      </c>
      <c r="AC674" t="s">
        <v>42</v>
      </c>
      <c r="AD674" t="s">
        <v>43</v>
      </c>
      <c r="AE674">
        <v>17</v>
      </c>
      <c r="AF674">
        <v>3</v>
      </c>
      <c r="AG674" t="str">
        <f>_xlfn.XLOOKUP(AF674,Lookup!K:K,Lookup!L:L)</f>
        <v>Meet Expect</v>
      </c>
      <c r="AH674">
        <v>1</v>
      </c>
      <c r="AI674" t="str">
        <f>LOOKUP(AH674,Lookup!M:M,Lookup!N:N)</f>
        <v>Low</v>
      </c>
      <c r="AJ674">
        <v>80</v>
      </c>
      <c r="AK674">
        <v>0</v>
      </c>
      <c r="AL674" t="str">
        <f>_xlfn.XLOOKUP(AK674,Lookup!O:O,Lookup!P:P)</f>
        <v>None</v>
      </c>
      <c r="AM674">
        <v>10</v>
      </c>
      <c r="AN674" t="str" cm="1">
        <f t="array" ref="AN674">_xlfn.IFS(
AM674&lt;=5,"0-5",
AM674&lt;=10,"6-10",
AM674&lt;=20,"11-20",
TRUE,"20+")</f>
        <v>6-10</v>
      </c>
      <c r="AO674">
        <v>6</v>
      </c>
      <c r="AP674">
        <v>3</v>
      </c>
      <c r="AQ674" t="str">
        <f>_xlfn.XLOOKUP(AP674,Lookup!Q:Q,Lookup!R:R)</f>
        <v>Better</v>
      </c>
      <c r="AR674">
        <v>5</v>
      </c>
      <c r="AS674" t="str" cm="1">
        <f t="array" ref="AS674">_xlfn.IFS(
AR674 &lt;=1,"New Employee",
AR674 &lt;=3, "Early Career",
AR674 &lt;=7, "Experienced",
TRUE, "Veteran")</f>
        <v>Experienced</v>
      </c>
      <c r="AT674">
        <v>4</v>
      </c>
      <c r="AU674">
        <v>0</v>
      </c>
      <c r="AV674" t="str" cm="1">
        <f t="array" ref="AV674">_xlfn.IFS(
AU674=0,"Recently Promoted",
AU674&lt;=3, "Normal",
TRUE, "Long Time No Promotion")</f>
        <v>Recently Promoted</v>
      </c>
      <c r="AW674">
        <v>3</v>
      </c>
      <c r="AX674">
        <f>IF(COUNTIF(L674:$L$1471,L674)&gt;1,1,0)</f>
        <v>0</v>
      </c>
      <c r="BA674">
        <f t="shared" si="85"/>
        <v>0</v>
      </c>
      <c r="BC674">
        <f t="shared" si="86"/>
        <v>0</v>
      </c>
      <c r="BE674">
        <f t="shared" si="80"/>
        <v>0</v>
      </c>
      <c r="BG674">
        <f t="shared" si="81"/>
        <v>0</v>
      </c>
      <c r="BI674">
        <f t="shared" si="82"/>
        <v>0</v>
      </c>
      <c r="BR674" t="str" cm="1">
        <f t="array" ref="BR674">_xlfn.IFS(
A674&lt;=25,"18-25",
A674&lt;=35,"26-35",
A674&lt;=45,"36-45",
A674&lt;=59,"46-59",
TRUE,"60+")</f>
        <v>36-45</v>
      </c>
      <c r="BX674" t="b">
        <f t="shared" si="83"/>
        <v>1</v>
      </c>
      <c r="BY674" t="b">
        <f t="shared" si="84"/>
        <v>1</v>
      </c>
      <c r="BZ674" t="b">
        <f t="shared" si="87"/>
        <v>1</v>
      </c>
      <c r="CA674">
        <f>IF(tblemployee[[#This Row],[Attrition]]="Yes",1,0)</f>
        <v>0</v>
      </c>
      <c r="CB674">
        <f>IF(tblemployee[[#This Row],[OverTime]]="Yes",1,0)</f>
        <v>0</v>
      </c>
    </row>
    <row r="675" spans="1:80" hidden="1">
      <c r="A675">
        <v>33</v>
      </c>
      <c r="B675" t="s">
        <v>43</v>
      </c>
      <c r="C675" t="s">
        <v>36</v>
      </c>
      <c r="D675">
        <v>1198</v>
      </c>
      <c r="E675" t="s">
        <v>45</v>
      </c>
      <c r="F675">
        <v>1</v>
      </c>
      <c r="G675" t="str" cm="1">
        <f t="array" ref="G675">_xlfn.IFS(
F675 &lt;= 10, "Near",
F675 &lt;= 20, "Far",
TRUE, "Very Far")</f>
        <v>Near</v>
      </c>
      <c r="H675">
        <v>4</v>
      </c>
      <c r="I675" t="str">
        <f>_xlfn.XLOOKUP(H675,Lookup!C:C,Lookup!D:D)</f>
        <v>Master</v>
      </c>
      <c r="J675" t="s">
        <v>49</v>
      </c>
      <c r="K675">
        <v>1</v>
      </c>
      <c r="L675">
        <v>939</v>
      </c>
      <c r="M675">
        <v>3</v>
      </c>
      <c r="N675" t="str">
        <f>_xlfn.XLOOKUP(M675,Lookup!E:E,Lookup!F:F)</f>
        <v>High</v>
      </c>
      <c r="O675" t="s">
        <v>46</v>
      </c>
      <c r="P675">
        <v>100</v>
      </c>
      <c r="Q675">
        <v>2</v>
      </c>
      <c r="R675" t="str">
        <f>_xlfn.XLOOKUP(Q675,Lookup!G:G,Lookup!H:H)</f>
        <v>Medium</v>
      </c>
      <c r="S675">
        <v>1</v>
      </c>
      <c r="T675" s="7" t="str">
        <f>_xlfn.XLOOKUP(S675,Lookup!A:A,Lookup!B:B)</f>
        <v>Entry Level</v>
      </c>
      <c r="U675" t="s">
        <v>47</v>
      </c>
      <c r="V675">
        <v>1</v>
      </c>
      <c r="W675" t="str">
        <f>_xlfn.XLOOKUP(V675,Lookup!I:I,Lookup!J:J)</f>
        <v>Low</v>
      </c>
      <c r="X675" t="s">
        <v>41</v>
      </c>
      <c r="Y675">
        <v>2799</v>
      </c>
      <c r="Z675" t="str" cm="1">
        <f t="array" ref="Z675">_xlfn.IFS(Y675&lt;3000,"Low",Y675&lt;7000,"Medium",TRUE,"High")</f>
        <v>Low</v>
      </c>
      <c r="AA675">
        <v>3339</v>
      </c>
      <c r="AB675">
        <v>3</v>
      </c>
      <c r="AC675" t="s">
        <v>42</v>
      </c>
      <c r="AD675" t="s">
        <v>35</v>
      </c>
      <c r="AE675">
        <v>11</v>
      </c>
      <c r="AF675">
        <v>3</v>
      </c>
      <c r="AG675" t="str">
        <f>_xlfn.XLOOKUP(AF675,Lookup!K:K,Lookup!L:L)</f>
        <v>Meet Expect</v>
      </c>
      <c r="AH675">
        <v>2</v>
      </c>
      <c r="AI675" t="str">
        <f>LOOKUP(AH675,Lookup!M:M,Lookup!N:N)</f>
        <v>Medium</v>
      </c>
      <c r="AJ675">
        <v>80</v>
      </c>
      <c r="AK675">
        <v>0</v>
      </c>
      <c r="AL675" t="str">
        <f>_xlfn.XLOOKUP(AK675,Lookup!O:O,Lookup!P:P)</f>
        <v>None</v>
      </c>
      <c r="AM675">
        <v>6</v>
      </c>
      <c r="AN675" t="str" cm="1">
        <f t="array" ref="AN675">_xlfn.IFS(
AM675&lt;=5,"0-5",
AM675&lt;=10,"6-10",
AM675&lt;=20,"11-20",
TRUE,"20+")</f>
        <v>6-10</v>
      </c>
      <c r="AO675">
        <v>1</v>
      </c>
      <c r="AP675">
        <v>3</v>
      </c>
      <c r="AQ675" t="str">
        <f>_xlfn.XLOOKUP(AP675,Lookup!Q:Q,Lookup!R:R)</f>
        <v>Better</v>
      </c>
      <c r="AR675">
        <v>3</v>
      </c>
      <c r="AS675" t="str" cm="1">
        <f t="array" ref="AS675">_xlfn.IFS(
AR675 &lt;=1,"New Employee",
AR675 &lt;=3, "Early Career",
AR675 &lt;=7, "Experienced",
TRUE, "Veteran")</f>
        <v>Early Career</v>
      </c>
      <c r="AT675">
        <v>2</v>
      </c>
      <c r="AU675">
        <v>0</v>
      </c>
      <c r="AV675" t="str" cm="1">
        <f t="array" ref="AV675">_xlfn.IFS(
AU675=0,"Recently Promoted",
AU675&lt;=3, "Normal",
TRUE, "Long Time No Promotion")</f>
        <v>Recently Promoted</v>
      </c>
      <c r="AW675">
        <v>2</v>
      </c>
      <c r="AX675">
        <f>IF(COUNTIF(L675:$L$1471,L675)&gt;1,1,0)</f>
        <v>0</v>
      </c>
      <c r="BA675">
        <f t="shared" si="85"/>
        <v>0</v>
      </c>
      <c r="BC675">
        <f t="shared" si="86"/>
        <v>0</v>
      </c>
      <c r="BE675">
        <f t="shared" si="80"/>
        <v>0</v>
      </c>
      <c r="BG675">
        <f t="shared" si="81"/>
        <v>0</v>
      </c>
      <c r="BI675">
        <f t="shared" si="82"/>
        <v>0</v>
      </c>
      <c r="BR675" t="str" cm="1">
        <f t="array" ref="BR675">_xlfn.IFS(
A675&lt;=25,"18-25",
A675&lt;=35,"26-35",
A675&lt;=45,"36-45",
A675&lt;=59,"46-59",
TRUE,"60+")</f>
        <v>26-35</v>
      </c>
      <c r="BX675" t="b">
        <f t="shared" si="83"/>
        <v>1</v>
      </c>
      <c r="BY675" t="b">
        <f t="shared" si="84"/>
        <v>1</v>
      </c>
      <c r="BZ675" t="b">
        <f t="shared" si="87"/>
        <v>1</v>
      </c>
      <c r="CA675">
        <f>IF(tblemployee[[#This Row],[Attrition]]="Yes",1,0)</f>
        <v>0</v>
      </c>
      <c r="CB675">
        <f>IF(tblemployee[[#This Row],[OverTime]]="Yes",1,0)</f>
        <v>1</v>
      </c>
    </row>
    <row r="676" spans="1:80" hidden="1">
      <c r="A676">
        <v>58</v>
      </c>
      <c r="B676" t="s">
        <v>43</v>
      </c>
      <c r="C676" t="s">
        <v>36</v>
      </c>
      <c r="D676">
        <v>1272</v>
      </c>
      <c r="E676" t="s">
        <v>45</v>
      </c>
      <c r="F676">
        <v>5</v>
      </c>
      <c r="G676" t="str" cm="1">
        <f t="array" ref="G676">_xlfn.IFS(
F676 &lt;= 10, "Near",
F676 &lt;= 20, "Far",
TRUE, "Very Far")</f>
        <v>Near</v>
      </c>
      <c r="H676">
        <v>3</v>
      </c>
      <c r="I676" t="str">
        <f>_xlfn.XLOOKUP(H676,Lookup!C:C,Lookup!D:D)</f>
        <v>Bachelor</v>
      </c>
      <c r="J676" t="s">
        <v>60</v>
      </c>
      <c r="K676">
        <v>1</v>
      </c>
      <c r="L676">
        <v>940</v>
      </c>
      <c r="M676">
        <v>3</v>
      </c>
      <c r="N676" t="str">
        <f>_xlfn.XLOOKUP(M676,Lookup!E:E,Lookup!F:F)</f>
        <v>High</v>
      </c>
      <c r="O676" t="s">
        <v>39</v>
      </c>
      <c r="P676">
        <v>37</v>
      </c>
      <c r="Q676">
        <v>2</v>
      </c>
      <c r="R676" t="str">
        <f>_xlfn.XLOOKUP(Q676,Lookup!G:G,Lookup!H:H)</f>
        <v>Medium</v>
      </c>
      <c r="S676">
        <v>3</v>
      </c>
      <c r="T676" s="7" t="str">
        <f>_xlfn.XLOOKUP(S676,Lookup!A:A,Lookup!B:B)</f>
        <v>Senior</v>
      </c>
      <c r="U676" t="s">
        <v>54</v>
      </c>
      <c r="V676">
        <v>2</v>
      </c>
      <c r="W676" t="str">
        <f>_xlfn.XLOOKUP(V676,Lookup!I:I,Lookup!J:J)</f>
        <v>Medium</v>
      </c>
      <c r="X676" t="s">
        <v>52</v>
      </c>
      <c r="Y676">
        <v>10552</v>
      </c>
      <c r="Z676" t="str" cm="1">
        <f t="array" ref="Z676">_xlfn.IFS(Y676&lt;3000,"Low",Y676&lt;7000,"Medium",TRUE,"High")</f>
        <v>High</v>
      </c>
      <c r="AA676">
        <v>9255</v>
      </c>
      <c r="AB676">
        <v>2</v>
      </c>
      <c r="AC676" t="s">
        <v>42</v>
      </c>
      <c r="AD676" t="s">
        <v>35</v>
      </c>
      <c r="AE676">
        <v>13</v>
      </c>
      <c r="AF676">
        <v>3</v>
      </c>
      <c r="AG676" t="str">
        <f>_xlfn.XLOOKUP(AF676,Lookup!K:K,Lookup!L:L)</f>
        <v>Meet Expect</v>
      </c>
      <c r="AH676">
        <v>4</v>
      </c>
      <c r="AI676" t="str">
        <f>LOOKUP(AH676,Lookup!M:M,Lookup!N:N)</f>
        <v>Very High</v>
      </c>
      <c r="AJ676">
        <v>80</v>
      </c>
      <c r="AK676">
        <v>1</v>
      </c>
      <c r="AL676" t="str">
        <f>_xlfn.XLOOKUP(AK676,Lookup!O:O,Lookup!P:P)</f>
        <v>Basic</v>
      </c>
      <c r="AM676">
        <v>24</v>
      </c>
      <c r="AN676" t="str" cm="1">
        <f t="array" ref="AN676">_xlfn.IFS(
AM676&lt;=5,"0-5",
AM676&lt;=10,"6-10",
AM676&lt;=20,"11-20",
TRUE,"20+")</f>
        <v>20+</v>
      </c>
      <c r="AO676">
        <v>3</v>
      </c>
      <c r="AP676">
        <v>3</v>
      </c>
      <c r="AQ676" t="str">
        <f>_xlfn.XLOOKUP(AP676,Lookup!Q:Q,Lookup!R:R)</f>
        <v>Better</v>
      </c>
      <c r="AR676">
        <v>6</v>
      </c>
      <c r="AS676" t="str" cm="1">
        <f t="array" ref="AS676">_xlfn.IFS(
AR676 &lt;=1,"New Employee",
AR676 &lt;=3, "Early Career",
AR676 &lt;=7, "Experienced",
TRUE, "Veteran")</f>
        <v>Experienced</v>
      </c>
      <c r="AT676">
        <v>0</v>
      </c>
      <c r="AU676">
        <v>0</v>
      </c>
      <c r="AV676" t="str" cm="1">
        <f t="array" ref="AV676">_xlfn.IFS(
AU676=0,"Recently Promoted",
AU676&lt;=3, "Normal",
TRUE, "Long Time No Promotion")</f>
        <v>Recently Promoted</v>
      </c>
      <c r="AW676">
        <v>4</v>
      </c>
      <c r="AX676">
        <f>IF(COUNTIF(L676:$L$1471,L676)&gt;1,1,0)</f>
        <v>0</v>
      </c>
      <c r="BA676">
        <f t="shared" si="85"/>
        <v>0</v>
      </c>
      <c r="BC676">
        <f t="shared" si="86"/>
        <v>0</v>
      </c>
      <c r="BE676">
        <f t="shared" si="80"/>
        <v>0</v>
      </c>
      <c r="BG676">
        <f t="shared" si="81"/>
        <v>0</v>
      </c>
      <c r="BI676">
        <f t="shared" si="82"/>
        <v>0</v>
      </c>
      <c r="BR676" t="str" cm="1">
        <f t="array" ref="BR676">_xlfn.IFS(
A676&lt;=25,"18-25",
A676&lt;=35,"26-35",
A676&lt;=45,"36-45",
A676&lt;=59,"46-59",
TRUE,"60+")</f>
        <v>46-59</v>
      </c>
      <c r="BX676" t="b">
        <f t="shared" si="83"/>
        <v>1</v>
      </c>
      <c r="BY676" t="b">
        <f t="shared" si="84"/>
        <v>1</v>
      </c>
      <c r="BZ676" t="b">
        <f t="shared" si="87"/>
        <v>1</v>
      </c>
      <c r="CA676">
        <f>IF(tblemployee[[#This Row],[Attrition]]="Yes",1,0)</f>
        <v>0</v>
      </c>
      <c r="CB676">
        <f>IF(tblemployee[[#This Row],[OverTime]]="Yes",1,0)</f>
        <v>1</v>
      </c>
    </row>
    <row r="677" spans="1:80" hidden="1">
      <c r="A677">
        <v>31</v>
      </c>
      <c r="B677" t="s">
        <v>43</v>
      </c>
      <c r="C677" t="s">
        <v>36</v>
      </c>
      <c r="D677">
        <v>154</v>
      </c>
      <c r="E677" t="s">
        <v>37</v>
      </c>
      <c r="F677">
        <v>7</v>
      </c>
      <c r="G677" t="str" cm="1">
        <f t="array" ref="G677">_xlfn.IFS(
F677 &lt;= 10, "Near",
F677 &lt;= 20, "Far",
TRUE, "Very Far")</f>
        <v>Near</v>
      </c>
      <c r="H677">
        <v>4</v>
      </c>
      <c r="I677" t="str">
        <f>_xlfn.XLOOKUP(H677,Lookup!C:C,Lookup!D:D)</f>
        <v>Master</v>
      </c>
      <c r="J677" t="s">
        <v>38</v>
      </c>
      <c r="K677">
        <v>1</v>
      </c>
      <c r="L677">
        <v>941</v>
      </c>
      <c r="M677">
        <v>2</v>
      </c>
      <c r="N677" t="str">
        <f>_xlfn.XLOOKUP(M677,Lookup!E:E,Lookup!F:F)</f>
        <v>Medium</v>
      </c>
      <c r="O677" t="s">
        <v>46</v>
      </c>
      <c r="P677">
        <v>41</v>
      </c>
      <c r="Q677">
        <v>2</v>
      </c>
      <c r="R677" t="str">
        <f>_xlfn.XLOOKUP(Q677,Lookup!G:G,Lookup!H:H)</f>
        <v>Medium</v>
      </c>
      <c r="S677">
        <v>1</v>
      </c>
      <c r="T677" s="7" t="str">
        <f>_xlfn.XLOOKUP(S677,Lookup!A:A,Lookup!B:B)</f>
        <v>Entry Level</v>
      </c>
      <c r="U677" t="s">
        <v>57</v>
      </c>
      <c r="V677">
        <v>3</v>
      </c>
      <c r="W677" t="str">
        <f>_xlfn.XLOOKUP(V677,Lookup!I:I,Lookup!J:J)</f>
        <v>High</v>
      </c>
      <c r="X677" t="s">
        <v>48</v>
      </c>
      <c r="Y677">
        <v>2329</v>
      </c>
      <c r="Z677" t="str" cm="1">
        <f t="array" ref="Z677">_xlfn.IFS(Y677&lt;3000,"Low",Y677&lt;7000,"Medium",TRUE,"High")</f>
        <v>Low</v>
      </c>
      <c r="AA677">
        <v>11737</v>
      </c>
      <c r="AB677">
        <v>3</v>
      </c>
      <c r="AC677" t="s">
        <v>42</v>
      </c>
      <c r="AD677" t="s">
        <v>43</v>
      </c>
      <c r="AE677">
        <v>15</v>
      </c>
      <c r="AF677">
        <v>3</v>
      </c>
      <c r="AG677" t="str">
        <f>_xlfn.XLOOKUP(AF677,Lookup!K:K,Lookup!L:L)</f>
        <v>Meet Expect</v>
      </c>
      <c r="AH677">
        <v>2</v>
      </c>
      <c r="AI677" t="str">
        <f>LOOKUP(AH677,Lookup!M:M,Lookup!N:N)</f>
        <v>Medium</v>
      </c>
      <c r="AJ677">
        <v>80</v>
      </c>
      <c r="AK677">
        <v>0</v>
      </c>
      <c r="AL677" t="str">
        <f>_xlfn.XLOOKUP(AK677,Lookup!O:O,Lookup!P:P)</f>
        <v>None</v>
      </c>
      <c r="AM677">
        <v>13</v>
      </c>
      <c r="AN677" t="str" cm="1">
        <f t="array" ref="AN677">_xlfn.IFS(
AM677&lt;=5,"0-5",
AM677&lt;=10,"6-10",
AM677&lt;=20,"11-20",
TRUE,"20+")</f>
        <v>11-20</v>
      </c>
      <c r="AO677">
        <v>2</v>
      </c>
      <c r="AP677">
        <v>4</v>
      </c>
      <c r="AQ677" t="str">
        <f>_xlfn.XLOOKUP(AP677,Lookup!Q:Q,Lookup!R:R)</f>
        <v>Best</v>
      </c>
      <c r="AR677">
        <v>7</v>
      </c>
      <c r="AS677" t="str" cm="1">
        <f t="array" ref="AS677">_xlfn.IFS(
AR677 &lt;=1,"New Employee",
AR677 &lt;=3, "Early Career",
AR677 &lt;=7, "Experienced",
TRUE, "Veteran")</f>
        <v>Experienced</v>
      </c>
      <c r="AT677">
        <v>7</v>
      </c>
      <c r="AU677">
        <v>5</v>
      </c>
      <c r="AV677" t="str" cm="1">
        <f t="array" ref="AV677">_xlfn.IFS(
AU677=0,"Recently Promoted",
AU677&lt;=3, "Normal",
TRUE, "Long Time No Promotion")</f>
        <v>Long Time No Promotion</v>
      </c>
      <c r="AW677">
        <v>2</v>
      </c>
      <c r="AX677">
        <f>IF(COUNTIF(L677:$L$1471,L677)&gt;1,1,0)</f>
        <v>0</v>
      </c>
      <c r="BA677">
        <f t="shared" si="85"/>
        <v>0</v>
      </c>
      <c r="BC677">
        <f t="shared" si="86"/>
        <v>0</v>
      </c>
      <c r="BE677">
        <f t="shared" si="80"/>
        <v>0</v>
      </c>
      <c r="BG677">
        <f t="shared" si="81"/>
        <v>0</v>
      </c>
      <c r="BI677">
        <f t="shared" si="82"/>
        <v>0</v>
      </c>
      <c r="BR677" t="str" cm="1">
        <f t="array" ref="BR677">_xlfn.IFS(
A677&lt;=25,"18-25",
A677&lt;=35,"26-35",
A677&lt;=45,"36-45",
A677&lt;=59,"46-59",
TRUE,"60+")</f>
        <v>26-35</v>
      </c>
      <c r="BX677" t="b">
        <f t="shared" si="83"/>
        <v>1</v>
      </c>
      <c r="BY677" t="b">
        <f t="shared" si="84"/>
        <v>1</v>
      </c>
      <c r="BZ677" t="b">
        <f t="shared" si="87"/>
        <v>1</v>
      </c>
      <c r="CA677">
        <f>IF(tblemployee[[#This Row],[Attrition]]="Yes",1,0)</f>
        <v>0</v>
      </c>
      <c r="CB677">
        <f>IF(tblemployee[[#This Row],[OverTime]]="Yes",1,0)</f>
        <v>0</v>
      </c>
    </row>
    <row r="678" spans="1:80" hidden="1">
      <c r="A678">
        <v>35</v>
      </c>
      <c r="B678" t="s">
        <v>43</v>
      </c>
      <c r="C678" t="s">
        <v>36</v>
      </c>
      <c r="D678">
        <v>1137</v>
      </c>
      <c r="E678" t="s">
        <v>45</v>
      </c>
      <c r="F678">
        <v>21</v>
      </c>
      <c r="G678" t="str" cm="1">
        <f t="array" ref="G678">_xlfn.IFS(
F678 &lt;= 10, "Near",
F678 &lt;= 20, "Far",
TRUE, "Very Far")</f>
        <v>Very Far</v>
      </c>
      <c r="H678">
        <v>1</v>
      </c>
      <c r="I678" t="str">
        <f>_xlfn.XLOOKUP(H678,Lookup!C:C,Lookup!D:D)</f>
        <v>Below College</v>
      </c>
      <c r="J678" t="s">
        <v>38</v>
      </c>
      <c r="K678">
        <v>1</v>
      </c>
      <c r="L678">
        <v>942</v>
      </c>
      <c r="M678">
        <v>4</v>
      </c>
      <c r="N678" t="str">
        <f>_xlfn.XLOOKUP(M678,Lookup!E:E,Lookup!F:F)</f>
        <v>Very High</v>
      </c>
      <c r="O678" t="s">
        <v>39</v>
      </c>
      <c r="P678">
        <v>51</v>
      </c>
      <c r="Q678">
        <v>3</v>
      </c>
      <c r="R678" t="str">
        <f>_xlfn.XLOOKUP(Q678,Lookup!G:G,Lookup!H:H)</f>
        <v>High</v>
      </c>
      <c r="S678">
        <v>2</v>
      </c>
      <c r="T678" s="7" t="str">
        <f>_xlfn.XLOOKUP(S678,Lookup!A:A,Lookup!B:B)</f>
        <v>Junior</v>
      </c>
      <c r="U678" t="s">
        <v>54</v>
      </c>
      <c r="V678">
        <v>4</v>
      </c>
      <c r="W678" t="str">
        <f>_xlfn.XLOOKUP(V678,Lookup!I:I,Lookup!J:J)</f>
        <v>Very High</v>
      </c>
      <c r="X678" t="s">
        <v>48</v>
      </c>
      <c r="Y678">
        <v>4014</v>
      </c>
      <c r="Z678" t="str" cm="1">
        <f t="array" ref="Z678">_xlfn.IFS(Y678&lt;3000,"Low",Y678&lt;7000,"Medium",TRUE,"High")</f>
        <v>Medium</v>
      </c>
      <c r="AA678">
        <v>19170</v>
      </c>
      <c r="AB678">
        <v>1</v>
      </c>
      <c r="AC678" t="s">
        <v>42</v>
      </c>
      <c r="AD678" t="s">
        <v>35</v>
      </c>
      <c r="AE678">
        <v>25</v>
      </c>
      <c r="AF678">
        <v>4</v>
      </c>
      <c r="AG678" t="str">
        <f>_xlfn.XLOOKUP(AF678,Lookup!K:K,Lookup!L:L)</f>
        <v>Exceed Expect</v>
      </c>
      <c r="AH678">
        <v>4</v>
      </c>
      <c r="AI678" t="str">
        <f>LOOKUP(AH678,Lookup!M:M,Lookup!N:N)</f>
        <v>Very High</v>
      </c>
      <c r="AJ678">
        <v>80</v>
      </c>
      <c r="AK678">
        <v>1</v>
      </c>
      <c r="AL678" t="str">
        <f>_xlfn.XLOOKUP(AK678,Lookup!O:O,Lookup!P:P)</f>
        <v>Basic</v>
      </c>
      <c r="AM678">
        <v>10</v>
      </c>
      <c r="AN678" t="str" cm="1">
        <f t="array" ref="AN678">_xlfn.IFS(
AM678&lt;=5,"0-5",
AM678&lt;=10,"6-10",
AM678&lt;=20,"11-20",
TRUE,"20+")</f>
        <v>6-10</v>
      </c>
      <c r="AO678">
        <v>2</v>
      </c>
      <c r="AP678">
        <v>1</v>
      </c>
      <c r="AQ678" t="str">
        <f>_xlfn.XLOOKUP(AP678,Lookup!Q:Q,Lookup!R:R)</f>
        <v>Bad</v>
      </c>
      <c r="AR678">
        <v>10</v>
      </c>
      <c r="AS678" t="str" cm="1">
        <f t="array" ref="AS678">_xlfn.IFS(
AR678 &lt;=1,"New Employee",
AR678 &lt;=3, "Early Career",
AR678 &lt;=7, "Experienced",
TRUE, "Veteran")</f>
        <v>Veteran</v>
      </c>
      <c r="AT678">
        <v>6</v>
      </c>
      <c r="AU678">
        <v>0</v>
      </c>
      <c r="AV678" t="str" cm="1">
        <f t="array" ref="AV678">_xlfn.IFS(
AU678=0,"Recently Promoted",
AU678&lt;=3, "Normal",
TRUE, "Long Time No Promotion")</f>
        <v>Recently Promoted</v>
      </c>
      <c r="AW678">
        <v>7</v>
      </c>
      <c r="AX678">
        <f>IF(COUNTIF(L678:$L$1471,L678)&gt;1,1,0)</f>
        <v>0</v>
      </c>
      <c r="BA678">
        <f t="shared" si="85"/>
        <v>0</v>
      </c>
      <c r="BC678">
        <f t="shared" si="86"/>
        <v>0</v>
      </c>
      <c r="BE678">
        <f t="shared" si="80"/>
        <v>0</v>
      </c>
      <c r="BG678">
        <f t="shared" si="81"/>
        <v>0</v>
      </c>
      <c r="BI678">
        <f t="shared" si="82"/>
        <v>0</v>
      </c>
      <c r="BR678" t="str" cm="1">
        <f t="array" ref="BR678">_xlfn.IFS(
A678&lt;=25,"18-25",
A678&lt;=35,"26-35",
A678&lt;=45,"36-45",
A678&lt;=59,"46-59",
TRUE,"60+")</f>
        <v>26-35</v>
      </c>
      <c r="BX678" t="b">
        <f t="shared" si="83"/>
        <v>1</v>
      </c>
      <c r="BY678" t="b">
        <f t="shared" si="84"/>
        <v>1</v>
      </c>
      <c r="BZ678" t="b">
        <f t="shared" si="87"/>
        <v>1</v>
      </c>
      <c r="CA678">
        <f>IF(tblemployee[[#This Row],[Attrition]]="Yes",1,0)</f>
        <v>0</v>
      </c>
      <c r="CB678">
        <f>IF(tblemployee[[#This Row],[OverTime]]="Yes",1,0)</f>
        <v>1</v>
      </c>
    </row>
    <row r="679" spans="1:80" hidden="1">
      <c r="A679">
        <v>49</v>
      </c>
      <c r="B679" t="s">
        <v>43</v>
      </c>
      <c r="C679" t="s">
        <v>36</v>
      </c>
      <c r="D679">
        <v>527</v>
      </c>
      <c r="E679" t="s">
        <v>45</v>
      </c>
      <c r="F679">
        <v>8</v>
      </c>
      <c r="G679" t="str" cm="1">
        <f t="array" ref="G679">_xlfn.IFS(
F679 &lt;= 10, "Near",
F679 &lt;= 20, "Far",
TRUE, "Very Far")</f>
        <v>Near</v>
      </c>
      <c r="H679">
        <v>2</v>
      </c>
      <c r="I679" t="str">
        <f>_xlfn.XLOOKUP(H679,Lookup!C:C,Lookup!D:D)</f>
        <v>College</v>
      </c>
      <c r="J679" t="s">
        <v>49</v>
      </c>
      <c r="K679">
        <v>1</v>
      </c>
      <c r="L679">
        <v>944</v>
      </c>
      <c r="M679">
        <v>1</v>
      </c>
      <c r="N679" t="str">
        <f>_xlfn.XLOOKUP(M679,Lookup!E:E,Lookup!F:F)</f>
        <v>Low</v>
      </c>
      <c r="O679" t="s">
        <v>39</v>
      </c>
      <c r="P679">
        <v>51</v>
      </c>
      <c r="Q679">
        <v>3</v>
      </c>
      <c r="R679" t="str">
        <f>_xlfn.XLOOKUP(Q679,Lookup!G:G,Lookup!H:H)</f>
        <v>High</v>
      </c>
      <c r="S679">
        <v>3</v>
      </c>
      <c r="T679" s="7" t="str">
        <f>_xlfn.XLOOKUP(S679,Lookup!A:A,Lookup!B:B)</f>
        <v>Senior</v>
      </c>
      <c r="U679" t="s">
        <v>50</v>
      </c>
      <c r="V679">
        <v>2</v>
      </c>
      <c r="W679" t="str">
        <f>_xlfn.XLOOKUP(V679,Lookup!I:I,Lookup!J:J)</f>
        <v>Medium</v>
      </c>
      <c r="X679" t="s">
        <v>48</v>
      </c>
      <c r="Y679">
        <v>7403</v>
      </c>
      <c r="Z679" t="str" cm="1">
        <f t="array" ref="Z679">_xlfn.IFS(Y679&lt;3000,"Low",Y679&lt;7000,"Medium",TRUE,"High")</f>
        <v>High</v>
      </c>
      <c r="AA679">
        <v>22477</v>
      </c>
      <c r="AB679">
        <v>4</v>
      </c>
      <c r="AC679" t="s">
        <v>42</v>
      </c>
      <c r="AD679" t="s">
        <v>43</v>
      </c>
      <c r="AE679">
        <v>11</v>
      </c>
      <c r="AF679">
        <v>3</v>
      </c>
      <c r="AG679" t="str">
        <f>_xlfn.XLOOKUP(AF679,Lookup!K:K,Lookup!L:L)</f>
        <v>Meet Expect</v>
      </c>
      <c r="AH679">
        <v>3</v>
      </c>
      <c r="AI679" t="str">
        <f>LOOKUP(AH679,Lookup!M:M,Lookup!N:N)</f>
        <v>High</v>
      </c>
      <c r="AJ679">
        <v>80</v>
      </c>
      <c r="AK679">
        <v>1</v>
      </c>
      <c r="AL679" t="str">
        <f>_xlfn.XLOOKUP(AK679,Lookup!O:O,Lookup!P:P)</f>
        <v>Basic</v>
      </c>
      <c r="AM679">
        <v>29</v>
      </c>
      <c r="AN679" t="str" cm="1">
        <f t="array" ref="AN679">_xlfn.IFS(
AM679&lt;=5,"0-5",
AM679&lt;=10,"6-10",
AM679&lt;=20,"11-20",
TRUE,"20+")</f>
        <v>20+</v>
      </c>
      <c r="AO679">
        <v>3</v>
      </c>
      <c r="AP679">
        <v>2</v>
      </c>
      <c r="AQ679" t="str">
        <f>_xlfn.XLOOKUP(AP679,Lookup!Q:Q,Lookup!R:R)</f>
        <v>Good</v>
      </c>
      <c r="AR679">
        <v>26</v>
      </c>
      <c r="AS679" t="str" cm="1">
        <f t="array" ref="AS679">_xlfn.IFS(
AR679 &lt;=1,"New Employee",
AR679 &lt;=3, "Early Career",
AR679 &lt;=7, "Experienced",
TRUE, "Veteran")</f>
        <v>Veteran</v>
      </c>
      <c r="AT679">
        <v>9</v>
      </c>
      <c r="AU679">
        <v>1</v>
      </c>
      <c r="AV679" t="str" cm="1">
        <f t="array" ref="AV679">_xlfn.IFS(
AU679=0,"Recently Promoted",
AU679&lt;=3, "Normal",
TRUE, "Long Time No Promotion")</f>
        <v>Normal</v>
      </c>
      <c r="AW679">
        <v>7</v>
      </c>
      <c r="AX679">
        <f>IF(COUNTIF(L679:$L$1471,L679)&gt;1,1,0)</f>
        <v>0</v>
      </c>
      <c r="BA679">
        <f t="shared" si="85"/>
        <v>0</v>
      </c>
      <c r="BC679">
        <f t="shared" si="86"/>
        <v>0</v>
      </c>
      <c r="BE679">
        <f t="shared" si="80"/>
        <v>0</v>
      </c>
      <c r="BG679">
        <f t="shared" si="81"/>
        <v>0</v>
      </c>
      <c r="BI679">
        <f t="shared" si="82"/>
        <v>0</v>
      </c>
      <c r="BR679" t="str" cm="1">
        <f t="array" ref="BR679">_xlfn.IFS(
A679&lt;=25,"18-25",
A679&lt;=35,"26-35",
A679&lt;=45,"36-45",
A679&lt;=59,"46-59",
TRUE,"60+")</f>
        <v>46-59</v>
      </c>
      <c r="BX679" t="b">
        <f t="shared" si="83"/>
        <v>1</v>
      </c>
      <c r="BY679" t="b">
        <f t="shared" si="84"/>
        <v>1</v>
      </c>
      <c r="BZ679" t="b">
        <f t="shared" si="87"/>
        <v>1</v>
      </c>
      <c r="CA679">
        <f>IF(tblemployee[[#This Row],[Attrition]]="Yes",1,0)</f>
        <v>0</v>
      </c>
      <c r="CB679">
        <f>IF(tblemployee[[#This Row],[OverTime]]="Yes",1,0)</f>
        <v>0</v>
      </c>
    </row>
    <row r="680" spans="1:80" hidden="1">
      <c r="A680">
        <v>48</v>
      </c>
      <c r="B680" t="s">
        <v>43</v>
      </c>
      <c r="C680" t="s">
        <v>36</v>
      </c>
      <c r="D680">
        <v>1469</v>
      </c>
      <c r="E680" t="s">
        <v>45</v>
      </c>
      <c r="F680">
        <v>20</v>
      </c>
      <c r="G680" t="str" cm="1">
        <f t="array" ref="G680">_xlfn.IFS(
F680 &lt;= 10, "Near",
F680 &lt;= 20, "Far",
TRUE, "Very Far")</f>
        <v>Far</v>
      </c>
      <c r="H680">
        <v>4</v>
      </c>
      <c r="I680" t="str">
        <f>_xlfn.XLOOKUP(H680,Lookup!C:C,Lookup!D:D)</f>
        <v>Master</v>
      </c>
      <c r="J680" t="s">
        <v>51</v>
      </c>
      <c r="K680">
        <v>1</v>
      </c>
      <c r="L680">
        <v>945</v>
      </c>
      <c r="M680">
        <v>4</v>
      </c>
      <c r="N680" t="str">
        <f>_xlfn.XLOOKUP(M680,Lookup!E:E,Lookup!F:F)</f>
        <v>Very High</v>
      </c>
      <c r="O680" t="s">
        <v>46</v>
      </c>
      <c r="P680">
        <v>51</v>
      </c>
      <c r="Q680">
        <v>3</v>
      </c>
      <c r="R680" t="str">
        <f>_xlfn.XLOOKUP(Q680,Lookup!G:G,Lookup!H:H)</f>
        <v>High</v>
      </c>
      <c r="S680">
        <v>1</v>
      </c>
      <c r="T680" s="7" t="str">
        <f>_xlfn.XLOOKUP(S680,Lookup!A:A,Lookup!B:B)</f>
        <v>Entry Level</v>
      </c>
      <c r="U680" t="s">
        <v>47</v>
      </c>
      <c r="V680">
        <v>3</v>
      </c>
      <c r="W680" t="str">
        <f>_xlfn.XLOOKUP(V680,Lookup!I:I,Lookup!J:J)</f>
        <v>High</v>
      </c>
      <c r="X680" t="s">
        <v>48</v>
      </c>
      <c r="Y680">
        <v>2259</v>
      </c>
      <c r="Z680" t="str" cm="1">
        <f t="array" ref="Z680">_xlfn.IFS(Y680&lt;3000,"Low",Y680&lt;7000,"Medium",TRUE,"High")</f>
        <v>Low</v>
      </c>
      <c r="AA680">
        <v>5543</v>
      </c>
      <c r="AB680">
        <v>4</v>
      </c>
      <c r="AC680" t="s">
        <v>42</v>
      </c>
      <c r="AD680" t="s">
        <v>43</v>
      </c>
      <c r="AE680">
        <v>17</v>
      </c>
      <c r="AF680">
        <v>3</v>
      </c>
      <c r="AG680" t="str">
        <f>_xlfn.XLOOKUP(AF680,Lookup!K:K,Lookup!L:L)</f>
        <v>Meet Expect</v>
      </c>
      <c r="AH680">
        <v>1</v>
      </c>
      <c r="AI680" t="str">
        <f>LOOKUP(AH680,Lookup!M:M,Lookup!N:N)</f>
        <v>Low</v>
      </c>
      <c r="AJ680">
        <v>80</v>
      </c>
      <c r="AK680">
        <v>2</v>
      </c>
      <c r="AL680" t="str">
        <f>_xlfn.XLOOKUP(AK680,Lookup!O:O,Lookup!P:P)</f>
        <v>Medium</v>
      </c>
      <c r="AM680">
        <v>13</v>
      </c>
      <c r="AN680" t="str" cm="1">
        <f t="array" ref="AN680">_xlfn.IFS(
AM680&lt;=5,"0-5",
AM680&lt;=10,"6-10",
AM680&lt;=20,"11-20",
TRUE,"20+")</f>
        <v>11-20</v>
      </c>
      <c r="AO680">
        <v>2</v>
      </c>
      <c r="AP680">
        <v>2</v>
      </c>
      <c r="AQ680" t="str">
        <f>_xlfn.XLOOKUP(AP680,Lookup!Q:Q,Lookup!R:R)</f>
        <v>Good</v>
      </c>
      <c r="AR680">
        <v>0</v>
      </c>
      <c r="AS680" t="str" cm="1">
        <f t="array" ref="AS680">_xlfn.IFS(
AR680 &lt;=1,"New Employee",
AR680 &lt;=3, "Early Career",
AR680 &lt;=7, "Experienced",
TRUE, "Veteran")</f>
        <v>New Employee</v>
      </c>
      <c r="AT680">
        <v>0</v>
      </c>
      <c r="AU680">
        <v>0</v>
      </c>
      <c r="AV680" t="str" cm="1">
        <f t="array" ref="AV680">_xlfn.IFS(
AU680=0,"Recently Promoted",
AU680&lt;=3, "Normal",
TRUE, "Long Time No Promotion")</f>
        <v>Recently Promoted</v>
      </c>
      <c r="AW680">
        <v>0</v>
      </c>
      <c r="AX680">
        <f>IF(COUNTIF(L680:$L$1471,L680)&gt;1,1,0)</f>
        <v>0</v>
      </c>
      <c r="BA680">
        <f t="shared" si="85"/>
        <v>0</v>
      </c>
      <c r="BC680">
        <f t="shared" si="86"/>
        <v>0</v>
      </c>
      <c r="BE680">
        <f t="shared" si="80"/>
        <v>0</v>
      </c>
      <c r="BG680">
        <f t="shared" si="81"/>
        <v>0</v>
      </c>
      <c r="BI680">
        <f t="shared" si="82"/>
        <v>0</v>
      </c>
      <c r="BR680" t="str" cm="1">
        <f t="array" ref="BR680">_xlfn.IFS(
A680&lt;=25,"18-25",
A680&lt;=35,"26-35",
A680&lt;=45,"36-45",
A680&lt;=59,"46-59",
TRUE,"60+")</f>
        <v>46-59</v>
      </c>
      <c r="BX680" t="b">
        <f t="shared" si="83"/>
        <v>1</v>
      </c>
      <c r="BY680" t="b">
        <f t="shared" si="84"/>
        <v>1</v>
      </c>
      <c r="BZ680" t="b">
        <f t="shared" si="87"/>
        <v>1</v>
      </c>
      <c r="CA680">
        <f>IF(tblemployee[[#This Row],[Attrition]]="Yes",1,0)</f>
        <v>0</v>
      </c>
      <c r="CB680">
        <f>IF(tblemployee[[#This Row],[OverTime]]="Yes",1,0)</f>
        <v>0</v>
      </c>
    </row>
    <row r="681" spans="1:80" hidden="1">
      <c r="A681">
        <v>31</v>
      </c>
      <c r="B681" t="s">
        <v>43</v>
      </c>
      <c r="C681" t="s">
        <v>55</v>
      </c>
      <c r="D681">
        <v>1188</v>
      </c>
      <c r="E681" t="s">
        <v>37</v>
      </c>
      <c r="F681">
        <v>20</v>
      </c>
      <c r="G681" t="str" cm="1">
        <f t="array" ref="G681">_xlfn.IFS(
F681 &lt;= 10, "Near",
F681 &lt;= 20, "Far",
TRUE, "Very Far")</f>
        <v>Far</v>
      </c>
      <c r="H681">
        <v>2</v>
      </c>
      <c r="I681" t="str">
        <f>_xlfn.XLOOKUP(H681,Lookup!C:C,Lookup!D:D)</f>
        <v>College</v>
      </c>
      <c r="J681" t="s">
        <v>59</v>
      </c>
      <c r="K681">
        <v>1</v>
      </c>
      <c r="L681">
        <v>947</v>
      </c>
      <c r="M681">
        <v>4</v>
      </c>
      <c r="N681" t="str">
        <f>_xlfn.XLOOKUP(M681,Lookup!E:E,Lookup!F:F)</f>
        <v>Very High</v>
      </c>
      <c r="O681" t="s">
        <v>39</v>
      </c>
      <c r="P681">
        <v>45</v>
      </c>
      <c r="Q681">
        <v>3</v>
      </c>
      <c r="R681" t="str">
        <f>_xlfn.XLOOKUP(Q681,Lookup!G:G,Lookup!H:H)</f>
        <v>High</v>
      </c>
      <c r="S681">
        <v>2</v>
      </c>
      <c r="T681" s="7" t="str">
        <f>_xlfn.XLOOKUP(S681,Lookup!A:A,Lookup!B:B)</f>
        <v>Junior</v>
      </c>
      <c r="U681" t="s">
        <v>40</v>
      </c>
      <c r="V681">
        <v>3</v>
      </c>
      <c r="W681" t="str">
        <f>_xlfn.XLOOKUP(V681,Lookup!I:I,Lookup!J:J)</f>
        <v>High</v>
      </c>
      <c r="X681" t="s">
        <v>48</v>
      </c>
      <c r="Y681">
        <v>6932</v>
      </c>
      <c r="Z681" t="str" cm="1">
        <f t="array" ref="Z681">_xlfn.IFS(Y681&lt;3000,"Low",Y681&lt;7000,"Medium",TRUE,"High")</f>
        <v>Medium</v>
      </c>
      <c r="AA681">
        <v>24406</v>
      </c>
      <c r="AB681">
        <v>1</v>
      </c>
      <c r="AC681" t="s">
        <v>42</v>
      </c>
      <c r="AD681" t="s">
        <v>43</v>
      </c>
      <c r="AE681">
        <v>13</v>
      </c>
      <c r="AF681">
        <v>3</v>
      </c>
      <c r="AG681" t="str">
        <f>_xlfn.XLOOKUP(AF681,Lookup!K:K,Lookup!L:L)</f>
        <v>Meet Expect</v>
      </c>
      <c r="AH681">
        <v>4</v>
      </c>
      <c r="AI681" t="str">
        <f>LOOKUP(AH681,Lookup!M:M,Lookup!N:N)</f>
        <v>Very High</v>
      </c>
      <c r="AJ681">
        <v>80</v>
      </c>
      <c r="AK681">
        <v>1</v>
      </c>
      <c r="AL681" t="str">
        <f>_xlfn.XLOOKUP(AK681,Lookup!O:O,Lookup!P:P)</f>
        <v>Basic</v>
      </c>
      <c r="AM681">
        <v>9</v>
      </c>
      <c r="AN681" t="str" cm="1">
        <f t="array" ref="AN681">_xlfn.IFS(
AM681&lt;=5,"0-5",
AM681&lt;=10,"6-10",
AM681&lt;=20,"11-20",
TRUE,"20+")</f>
        <v>6-10</v>
      </c>
      <c r="AO681">
        <v>2</v>
      </c>
      <c r="AP681">
        <v>2</v>
      </c>
      <c r="AQ681" t="str">
        <f>_xlfn.XLOOKUP(AP681,Lookup!Q:Q,Lookup!R:R)</f>
        <v>Good</v>
      </c>
      <c r="AR681">
        <v>9</v>
      </c>
      <c r="AS681" t="str" cm="1">
        <f t="array" ref="AS681">_xlfn.IFS(
AR681 &lt;=1,"New Employee",
AR681 &lt;=3, "Early Career",
AR681 &lt;=7, "Experienced",
TRUE, "Veteran")</f>
        <v>Veteran</v>
      </c>
      <c r="AT681">
        <v>8</v>
      </c>
      <c r="AU681">
        <v>0</v>
      </c>
      <c r="AV681" t="str" cm="1">
        <f t="array" ref="AV681">_xlfn.IFS(
AU681=0,"Recently Promoted",
AU681&lt;=3, "Normal",
TRUE, "Long Time No Promotion")</f>
        <v>Recently Promoted</v>
      </c>
      <c r="AW681">
        <v>0</v>
      </c>
      <c r="AX681">
        <f>IF(COUNTIF(L681:$L$1471,L681)&gt;1,1,0)</f>
        <v>0</v>
      </c>
      <c r="BA681">
        <f t="shared" si="85"/>
        <v>0</v>
      </c>
      <c r="BC681">
        <f t="shared" si="86"/>
        <v>0</v>
      </c>
      <c r="BE681">
        <f t="shared" si="80"/>
        <v>0</v>
      </c>
      <c r="BG681">
        <f t="shared" si="81"/>
        <v>0</v>
      </c>
      <c r="BI681">
        <f t="shared" si="82"/>
        <v>0</v>
      </c>
      <c r="BR681" t="str" cm="1">
        <f t="array" ref="BR681">_xlfn.IFS(
A681&lt;=25,"18-25",
A681&lt;=35,"26-35",
A681&lt;=45,"36-45",
A681&lt;=59,"46-59",
TRUE,"60+")</f>
        <v>26-35</v>
      </c>
      <c r="BX681" t="b">
        <f t="shared" si="83"/>
        <v>1</v>
      </c>
      <c r="BY681" t="b">
        <f t="shared" si="84"/>
        <v>1</v>
      </c>
      <c r="BZ681" t="b">
        <f t="shared" si="87"/>
        <v>1</v>
      </c>
      <c r="CA681">
        <f>IF(tblemployee[[#This Row],[Attrition]]="Yes",1,0)</f>
        <v>0</v>
      </c>
      <c r="CB681">
        <f>IF(tblemployee[[#This Row],[OverTime]]="Yes",1,0)</f>
        <v>0</v>
      </c>
    </row>
    <row r="682" spans="1:80" hidden="1">
      <c r="A682">
        <v>36</v>
      </c>
      <c r="B682" t="s">
        <v>43</v>
      </c>
      <c r="C682" t="s">
        <v>36</v>
      </c>
      <c r="D682">
        <v>188</v>
      </c>
      <c r="E682" t="s">
        <v>45</v>
      </c>
      <c r="F682">
        <v>7</v>
      </c>
      <c r="G682" t="str" cm="1">
        <f t="array" ref="G682">_xlfn.IFS(
F682 &lt;= 10, "Near",
F682 &lt;= 20, "Far",
TRUE, "Very Far")</f>
        <v>Near</v>
      </c>
      <c r="H682">
        <v>4</v>
      </c>
      <c r="I682" t="str">
        <f>_xlfn.XLOOKUP(H682,Lookup!C:C,Lookup!D:D)</f>
        <v>Master</v>
      </c>
      <c r="J682" t="s">
        <v>49</v>
      </c>
      <c r="K682">
        <v>1</v>
      </c>
      <c r="L682">
        <v>949</v>
      </c>
      <c r="M682">
        <v>2</v>
      </c>
      <c r="N682" t="str">
        <f>_xlfn.XLOOKUP(M682,Lookup!E:E,Lookup!F:F)</f>
        <v>Medium</v>
      </c>
      <c r="O682" t="s">
        <v>46</v>
      </c>
      <c r="P682">
        <v>65</v>
      </c>
      <c r="Q682">
        <v>3</v>
      </c>
      <c r="R682" t="str">
        <f>_xlfn.XLOOKUP(Q682,Lookup!G:G,Lookup!H:H)</f>
        <v>High</v>
      </c>
      <c r="S682">
        <v>1</v>
      </c>
      <c r="T682" s="7" t="str">
        <f>_xlfn.XLOOKUP(S682,Lookup!A:A,Lookup!B:B)</f>
        <v>Entry Level</v>
      </c>
      <c r="U682" t="s">
        <v>47</v>
      </c>
      <c r="V682">
        <v>4</v>
      </c>
      <c r="W682" t="str">
        <f>_xlfn.XLOOKUP(V682,Lookup!I:I,Lookup!J:J)</f>
        <v>Very High</v>
      </c>
      <c r="X682" t="s">
        <v>41</v>
      </c>
      <c r="Y682">
        <v>4678</v>
      </c>
      <c r="Z682" t="str" cm="1">
        <f t="array" ref="Z682">_xlfn.IFS(Y682&lt;3000,"Low",Y682&lt;7000,"Medium",TRUE,"High")</f>
        <v>Medium</v>
      </c>
      <c r="AA682">
        <v>23293</v>
      </c>
      <c r="AB682">
        <v>2</v>
      </c>
      <c r="AC682" t="s">
        <v>42</v>
      </c>
      <c r="AD682" t="s">
        <v>43</v>
      </c>
      <c r="AE682">
        <v>18</v>
      </c>
      <c r="AF682">
        <v>3</v>
      </c>
      <c r="AG682" t="str">
        <f>_xlfn.XLOOKUP(AF682,Lookup!K:K,Lookup!L:L)</f>
        <v>Meet Expect</v>
      </c>
      <c r="AH682">
        <v>3</v>
      </c>
      <c r="AI682" t="str">
        <f>LOOKUP(AH682,Lookup!M:M,Lookup!N:N)</f>
        <v>High</v>
      </c>
      <c r="AJ682">
        <v>80</v>
      </c>
      <c r="AK682">
        <v>0</v>
      </c>
      <c r="AL682" t="str">
        <f>_xlfn.XLOOKUP(AK682,Lookup!O:O,Lookup!P:P)</f>
        <v>None</v>
      </c>
      <c r="AM682">
        <v>8</v>
      </c>
      <c r="AN682" t="str" cm="1">
        <f t="array" ref="AN682">_xlfn.IFS(
AM682&lt;=5,"0-5",
AM682&lt;=10,"6-10",
AM682&lt;=20,"11-20",
TRUE,"20+")</f>
        <v>6-10</v>
      </c>
      <c r="AO682">
        <v>6</v>
      </c>
      <c r="AP682">
        <v>3</v>
      </c>
      <c r="AQ682" t="str">
        <f>_xlfn.XLOOKUP(AP682,Lookup!Q:Q,Lookup!R:R)</f>
        <v>Better</v>
      </c>
      <c r="AR682">
        <v>6</v>
      </c>
      <c r="AS682" t="str" cm="1">
        <f t="array" ref="AS682">_xlfn.IFS(
AR682 &lt;=1,"New Employee",
AR682 &lt;=3, "Early Career",
AR682 &lt;=7, "Experienced",
TRUE, "Veteran")</f>
        <v>Experienced</v>
      </c>
      <c r="AT682">
        <v>2</v>
      </c>
      <c r="AU682">
        <v>0</v>
      </c>
      <c r="AV682" t="str" cm="1">
        <f t="array" ref="AV682">_xlfn.IFS(
AU682=0,"Recently Promoted",
AU682&lt;=3, "Normal",
TRUE, "Long Time No Promotion")</f>
        <v>Recently Promoted</v>
      </c>
      <c r="AW682">
        <v>1</v>
      </c>
      <c r="AX682">
        <f>IF(COUNTIF(L682:$L$1471,L682)&gt;1,1,0)</f>
        <v>0</v>
      </c>
      <c r="BA682">
        <f t="shared" si="85"/>
        <v>0</v>
      </c>
      <c r="BC682">
        <f t="shared" si="86"/>
        <v>0</v>
      </c>
      <c r="BE682">
        <f t="shared" si="80"/>
        <v>0</v>
      </c>
      <c r="BG682">
        <f t="shared" si="81"/>
        <v>0</v>
      </c>
      <c r="BI682">
        <f t="shared" si="82"/>
        <v>0</v>
      </c>
      <c r="BR682" t="str" cm="1">
        <f t="array" ref="BR682">_xlfn.IFS(
A682&lt;=25,"18-25",
A682&lt;=35,"26-35",
A682&lt;=45,"36-45",
A682&lt;=59,"46-59",
TRUE,"60+")</f>
        <v>36-45</v>
      </c>
      <c r="BX682" t="b">
        <f t="shared" si="83"/>
        <v>1</v>
      </c>
      <c r="BY682" t="b">
        <f t="shared" si="84"/>
        <v>1</v>
      </c>
      <c r="BZ682" t="b">
        <f t="shared" si="87"/>
        <v>1</v>
      </c>
      <c r="CA682">
        <f>IF(tblemployee[[#This Row],[Attrition]]="Yes",1,0)</f>
        <v>0</v>
      </c>
      <c r="CB682">
        <f>IF(tblemployee[[#This Row],[OverTime]]="Yes",1,0)</f>
        <v>0</v>
      </c>
    </row>
    <row r="683" spans="1:80" hidden="1">
      <c r="A683">
        <v>38</v>
      </c>
      <c r="B683" t="s">
        <v>43</v>
      </c>
      <c r="C683" t="s">
        <v>36</v>
      </c>
      <c r="D683">
        <v>1333</v>
      </c>
      <c r="E683" t="s">
        <v>45</v>
      </c>
      <c r="F683">
        <v>1</v>
      </c>
      <c r="G683" t="str" cm="1">
        <f t="array" ref="G683">_xlfn.IFS(
F683 &lt;= 10, "Near",
F683 &lt;= 20, "Far",
TRUE, "Very Far")</f>
        <v>Near</v>
      </c>
      <c r="H683">
        <v>3</v>
      </c>
      <c r="I683" t="str">
        <f>_xlfn.XLOOKUP(H683,Lookup!C:C,Lookup!D:D)</f>
        <v>Bachelor</v>
      </c>
      <c r="J683" t="s">
        <v>60</v>
      </c>
      <c r="K683">
        <v>1</v>
      </c>
      <c r="L683">
        <v>950</v>
      </c>
      <c r="M683">
        <v>4</v>
      </c>
      <c r="N683" t="str">
        <f>_xlfn.XLOOKUP(M683,Lookup!E:E,Lookup!F:F)</f>
        <v>Very High</v>
      </c>
      <c r="O683" t="s">
        <v>39</v>
      </c>
      <c r="P683">
        <v>80</v>
      </c>
      <c r="Q683">
        <v>3</v>
      </c>
      <c r="R683" t="str">
        <f>_xlfn.XLOOKUP(Q683,Lookup!G:G,Lookup!H:H)</f>
        <v>High</v>
      </c>
      <c r="S683">
        <v>3</v>
      </c>
      <c r="T683" s="7" t="str">
        <f>_xlfn.XLOOKUP(S683,Lookup!A:A,Lookup!B:B)</f>
        <v>Senior</v>
      </c>
      <c r="U683" t="s">
        <v>58</v>
      </c>
      <c r="V683">
        <v>1</v>
      </c>
      <c r="W683" t="str">
        <f>_xlfn.XLOOKUP(V683,Lookup!I:I,Lookup!J:J)</f>
        <v>Low</v>
      </c>
      <c r="X683" t="s">
        <v>48</v>
      </c>
      <c r="Y683">
        <v>13582</v>
      </c>
      <c r="Z683" t="str" cm="1">
        <f t="array" ref="Z683">_xlfn.IFS(Y683&lt;3000,"Low",Y683&lt;7000,"Medium",TRUE,"High")</f>
        <v>High</v>
      </c>
      <c r="AA683">
        <v>16292</v>
      </c>
      <c r="AB683">
        <v>1</v>
      </c>
      <c r="AC683" t="s">
        <v>42</v>
      </c>
      <c r="AD683" t="s">
        <v>43</v>
      </c>
      <c r="AE683">
        <v>13</v>
      </c>
      <c r="AF683">
        <v>3</v>
      </c>
      <c r="AG683" t="str">
        <f>_xlfn.XLOOKUP(AF683,Lookup!K:K,Lookup!L:L)</f>
        <v>Meet Expect</v>
      </c>
      <c r="AH683">
        <v>2</v>
      </c>
      <c r="AI683" t="str">
        <f>LOOKUP(AH683,Lookup!M:M,Lookup!N:N)</f>
        <v>Medium</v>
      </c>
      <c r="AJ683">
        <v>80</v>
      </c>
      <c r="AK683">
        <v>1</v>
      </c>
      <c r="AL683" t="str">
        <f>_xlfn.XLOOKUP(AK683,Lookup!O:O,Lookup!P:P)</f>
        <v>Basic</v>
      </c>
      <c r="AM683">
        <v>15</v>
      </c>
      <c r="AN683" t="str" cm="1">
        <f t="array" ref="AN683">_xlfn.IFS(
AM683&lt;=5,"0-5",
AM683&lt;=10,"6-10",
AM683&lt;=20,"11-20",
TRUE,"20+")</f>
        <v>11-20</v>
      </c>
      <c r="AO683">
        <v>3</v>
      </c>
      <c r="AP683">
        <v>3</v>
      </c>
      <c r="AQ683" t="str">
        <f>_xlfn.XLOOKUP(AP683,Lookup!Q:Q,Lookup!R:R)</f>
        <v>Better</v>
      </c>
      <c r="AR683">
        <v>15</v>
      </c>
      <c r="AS683" t="str" cm="1">
        <f t="array" ref="AS683">_xlfn.IFS(
AR683 &lt;=1,"New Employee",
AR683 &lt;=3, "Early Career",
AR683 &lt;=7, "Experienced",
TRUE, "Veteran")</f>
        <v>Veteran</v>
      </c>
      <c r="AT683">
        <v>12</v>
      </c>
      <c r="AU683">
        <v>5</v>
      </c>
      <c r="AV683" t="str" cm="1">
        <f t="array" ref="AV683">_xlfn.IFS(
AU683=0,"Recently Promoted",
AU683&lt;=3, "Normal",
TRUE, "Long Time No Promotion")</f>
        <v>Long Time No Promotion</v>
      </c>
      <c r="AW683">
        <v>11</v>
      </c>
      <c r="AX683">
        <f>IF(COUNTIF(L683:$L$1471,L683)&gt;1,1,0)</f>
        <v>0</v>
      </c>
      <c r="BA683">
        <f t="shared" si="85"/>
        <v>0</v>
      </c>
      <c r="BC683">
        <f t="shared" si="86"/>
        <v>0</v>
      </c>
      <c r="BE683">
        <f t="shared" si="80"/>
        <v>0</v>
      </c>
      <c r="BG683">
        <f t="shared" si="81"/>
        <v>0</v>
      </c>
      <c r="BI683">
        <f t="shared" si="82"/>
        <v>0</v>
      </c>
      <c r="BR683" t="str" cm="1">
        <f t="array" ref="BR683">_xlfn.IFS(
A683&lt;=25,"18-25",
A683&lt;=35,"26-35",
A683&lt;=45,"36-45",
A683&lt;=59,"46-59",
TRUE,"60+")</f>
        <v>36-45</v>
      </c>
      <c r="BX683" t="b">
        <f t="shared" si="83"/>
        <v>1</v>
      </c>
      <c r="BY683" t="b">
        <f t="shared" si="84"/>
        <v>1</v>
      </c>
      <c r="BZ683" t="b">
        <f t="shared" si="87"/>
        <v>1</v>
      </c>
      <c r="CA683">
        <f>IF(tblemployee[[#This Row],[Attrition]]="Yes",1,0)</f>
        <v>0</v>
      </c>
      <c r="CB683">
        <f>IF(tblemployee[[#This Row],[OverTime]]="Yes",1,0)</f>
        <v>0</v>
      </c>
    </row>
    <row r="684" spans="1:80" hidden="1">
      <c r="A684">
        <v>32</v>
      </c>
      <c r="B684" t="s">
        <v>43</v>
      </c>
      <c r="C684" t="s">
        <v>55</v>
      </c>
      <c r="D684">
        <v>1184</v>
      </c>
      <c r="E684" t="s">
        <v>45</v>
      </c>
      <c r="F684">
        <v>1</v>
      </c>
      <c r="G684" t="str" cm="1">
        <f t="array" ref="G684">_xlfn.IFS(
F684 &lt;= 10, "Near",
F684 &lt;= 20, "Far",
TRUE, "Very Far")</f>
        <v>Near</v>
      </c>
      <c r="H684">
        <v>3</v>
      </c>
      <c r="I684" t="str">
        <f>_xlfn.XLOOKUP(H684,Lookup!C:C,Lookup!D:D)</f>
        <v>Bachelor</v>
      </c>
      <c r="J684" t="s">
        <v>38</v>
      </c>
      <c r="K684">
        <v>1</v>
      </c>
      <c r="L684">
        <v>951</v>
      </c>
      <c r="M684">
        <v>3</v>
      </c>
      <c r="N684" t="str">
        <f>_xlfn.XLOOKUP(M684,Lookup!E:E,Lookup!F:F)</f>
        <v>High</v>
      </c>
      <c r="O684" t="s">
        <v>39</v>
      </c>
      <c r="P684">
        <v>70</v>
      </c>
      <c r="Q684">
        <v>2</v>
      </c>
      <c r="R684" t="str">
        <f>_xlfn.XLOOKUP(Q684,Lookup!G:G,Lookup!H:H)</f>
        <v>Medium</v>
      </c>
      <c r="S684">
        <v>1</v>
      </c>
      <c r="T684" s="7" t="str">
        <f>_xlfn.XLOOKUP(S684,Lookup!A:A,Lookup!B:B)</f>
        <v>Entry Level</v>
      </c>
      <c r="U684" t="s">
        <v>50</v>
      </c>
      <c r="V684">
        <v>2</v>
      </c>
      <c r="W684" t="str">
        <f>_xlfn.XLOOKUP(V684,Lookup!I:I,Lookup!J:J)</f>
        <v>Medium</v>
      </c>
      <c r="X684" t="s">
        <v>48</v>
      </c>
      <c r="Y684">
        <v>2332</v>
      </c>
      <c r="Z684" t="str" cm="1">
        <f t="array" ref="Z684">_xlfn.IFS(Y684&lt;3000,"Low",Y684&lt;7000,"Medium",TRUE,"High")</f>
        <v>Low</v>
      </c>
      <c r="AA684">
        <v>3974</v>
      </c>
      <c r="AB684">
        <v>6</v>
      </c>
      <c r="AC684" t="s">
        <v>42</v>
      </c>
      <c r="AD684" t="s">
        <v>43</v>
      </c>
      <c r="AE684">
        <v>20</v>
      </c>
      <c r="AF684">
        <v>4</v>
      </c>
      <c r="AG684" t="str">
        <f>_xlfn.XLOOKUP(AF684,Lookup!K:K,Lookup!L:L)</f>
        <v>Exceed Expect</v>
      </c>
      <c r="AH684">
        <v>3</v>
      </c>
      <c r="AI684" t="str">
        <f>LOOKUP(AH684,Lookup!M:M,Lookup!N:N)</f>
        <v>High</v>
      </c>
      <c r="AJ684">
        <v>80</v>
      </c>
      <c r="AK684">
        <v>0</v>
      </c>
      <c r="AL684" t="str">
        <f>_xlfn.XLOOKUP(AK684,Lookup!O:O,Lookup!P:P)</f>
        <v>None</v>
      </c>
      <c r="AM684">
        <v>5</v>
      </c>
      <c r="AN684" t="str" cm="1">
        <f t="array" ref="AN684">_xlfn.IFS(
AM684&lt;=5,"0-5",
AM684&lt;=10,"6-10",
AM684&lt;=20,"11-20",
TRUE,"20+")</f>
        <v>0-5</v>
      </c>
      <c r="AO684">
        <v>3</v>
      </c>
      <c r="AP684">
        <v>3</v>
      </c>
      <c r="AQ684" t="str">
        <f>_xlfn.XLOOKUP(AP684,Lookup!Q:Q,Lookup!R:R)</f>
        <v>Better</v>
      </c>
      <c r="AR684">
        <v>3</v>
      </c>
      <c r="AS684" t="str" cm="1">
        <f t="array" ref="AS684">_xlfn.IFS(
AR684 &lt;=1,"New Employee",
AR684 &lt;=3, "Early Career",
AR684 &lt;=7, "Experienced",
TRUE, "Veteran")</f>
        <v>Early Career</v>
      </c>
      <c r="AT684">
        <v>0</v>
      </c>
      <c r="AU684">
        <v>0</v>
      </c>
      <c r="AV684" t="str" cm="1">
        <f t="array" ref="AV684">_xlfn.IFS(
AU684=0,"Recently Promoted",
AU684&lt;=3, "Normal",
TRUE, "Long Time No Promotion")</f>
        <v>Recently Promoted</v>
      </c>
      <c r="AW684">
        <v>2</v>
      </c>
      <c r="AX684">
        <f>IF(COUNTIF(L684:$L$1471,L684)&gt;1,1,0)</f>
        <v>0</v>
      </c>
      <c r="BA684">
        <f t="shared" si="85"/>
        <v>0</v>
      </c>
      <c r="BC684">
        <f t="shared" si="86"/>
        <v>0</v>
      </c>
      <c r="BE684">
        <f t="shared" si="80"/>
        <v>0</v>
      </c>
      <c r="BG684">
        <f t="shared" si="81"/>
        <v>0</v>
      </c>
      <c r="BI684">
        <f t="shared" si="82"/>
        <v>0</v>
      </c>
      <c r="BR684" t="str" cm="1">
        <f t="array" ref="BR684">_xlfn.IFS(
A684&lt;=25,"18-25",
A684&lt;=35,"26-35",
A684&lt;=45,"36-45",
A684&lt;=59,"46-59",
TRUE,"60+")</f>
        <v>26-35</v>
      </c>
      <c r="BX684" t="b">
        <f t="shared" si="83"/>
        <v>1</v>
      </c>
      <c r="BY684" t="b">
        <f t="shared" si="84"/>
        <v>1</v>
      </c>
      <c r="BZ684" t="b">
        <f t="shared" si="87"/>
        <v>1</v>
      </c>
      <c r="CA684">
        <f>IF(tblemployee[[#This Row],[Attrition]]="Yes",1,0)</f>
        <v>0</v>
      </c>
      <c r="CB684">
        <f>IF(tblemployee[[#This Row],[OverTime]]="Yes",1,0)</f>
        <v>0</v>
      </c>
    </row>
    <row r="685" spans="1:80" hidden="1">
      <c r="A685">
        <v>25</v>
      </c>
      <c r="B685" t="s">
        <v>35</v>
      </c>
      <c r="C685" t="s">
        <v>36</v>
      </c>
      <c r="D685">
        <v>867</v>
      </c>
      <c r="E685" t="s">
        <v>37</v>
      </c>
      <c r="F685">
        <v>19</v>
      </c>
      <c r="G685" t="str" cm="1">
        <f t="array" ref="G685">_xlfn.IFS(
F685 &lt;= 10, "Near",
F685 &lt;= 20, "Far",
TRUE, "Very Far")</f>
        <v>Far</v>
      </c>
      <c r="H685">
        <v>2</v>
      </c>
      <c r="I685" t="str">
        <f>_xlfn.XLOOKUP(H685,Lookup!C:C,Lookup!D:D)</f>
        <v>College</v>
      </c>
      <c r="J685" t="s">
        <v>59</v>
      </c>
      <c r="K685">
        <v>1</v>
      </c>
      <c r="L685">
        <v>952</v>
      </c>
      <c r="M685">
        <v>3</v>
      </c>
      <c r="N685" t="str">
        <f>_xlfn.XLOOKUP(M685,Lookup!E:E,Lookup!F:F)</f>
        <v>High</v>
      </c>
      <c r="O685" t="s">
        <v>46</v>
      </c>
      <c r="P685">
        <v>36</v>
      </c>
      <c r="Q685">
        <v>2</v>
      </c>
      <c r="R685" t="str">
        <f>_xlfn.XLOOKUP(Q685,Lookup!G:G,Lookup!H:H)</f>
        <v>Medium</v>
      </c>
      <c r="S685">
        <v>1</v>
      </c>
      <c r="T685" s="7" t="str">
        <f>_xlfn.XLOOKUP(S685,Lookup!A:A,Lookup!B:B)</f>
        <v>Entry Level</v>
      </c>
      <c r="U685" t="s">
        <v>57</v>
      </c>
      <c r="V685">
        <v>2</v>
      </c>
      <c r="W685" t="str">
        <f>_xlfn.XLOOKUP(V685,Lookup!I:I,Lookup!J:J)</f>
        <v>Medium</v>
      </c>
      <c r="X685" t="s">
        <v>48</v>
      </c>
      <c r="Y685">
        <v>2413</v>
      </c>
      <c r="Z685" t="str" cm="1">
        <f t="array" ref="Z685">_xlfn.IFS(Y685&lt;3000,"Low",Y685&lt;7000,"Medium",TRUE,"High")</f>
        <v>Low</v>
      </c>
      <c r="AA685">
        <v>18798</v>
      </c>
      <c r="AB685">
        <v>1</v>
      </c>
      <c r="AC685" t="s">
        <v>42</v>
      </c>
      <c r="AD685" t="s">
        <v>35</v>
      </c>
      <c r="AE685">
        <v>18</v>
      </c>
      <c r="AF685">
        <v>3</v>
      </c>
      <c r="AG685" t="str">
        <f>_xlfn.XLOOKUP(AF685,Lookup!K:K,Lookup!L:L)</f>
        <v>Meet Expect</v>
      </c>
      <c r="AH685">
        <v>3</v>
      </c>
      <c r="AI685" t="str">
        <f>LOOKUP(AH685,Lookup!M:M,Lookup!N:N)</f>
        <v>High</v>
      </c>
      <c r="AJ685">
        <v>80</v>
      </c>
      <c r="AK685">
        <v>3</v>
      </c>
      <c r="AL685" t="str">
        <f>_xlfn.XLOOKUP(AK685,Lookup!O:O,Lookup!P:P)</f>
        <v>High</v>
      </c>
      <c r="AM685">
        <v>1</v>
      </c>
      <c r="AN685" t="str" cm="1">
        <f t="array" ref="AN685">_xlfn.IFS(
AM685&lt;=5,"0-5",
AM685&lt;=10,"6-10",
AM685&lt;=20,"11-20",
TRUE,"20+")</f>
        <v>0-5</v>
      </c>
      <c r="AO685">
        <v>2</v>
      </c>
      <c r="AP685">
        <v>3</v>
      </c>
      <c r="AQ685" t="str">
        <f>_xlfn.XLOOKUP(AP685,Lookup!Q:Q,Lookup!R:R)</f>
        <v>Better</v>
      </c>
      <c r="AR685">
        <v>1</v>
      </c>
      <c r="AS685" t="str" cm="1">
        <f t="array" ref="AS685">_xlfn.IFS(
AR685 &lt;=1,"New Employee",
AR685 &lt;=3, "Early Career",
AR685 &lt;=7, "Experienced",
TRUE, "Veteran")</f>
        <v>New Employee</v>
      </c>
      <c r="AT685">
        <v>0</v>
      </c>
      <c r="AU685">
        <v>0</v>
      </c>
      <c r="AV685" t="str" cm="1">
        <f t="array" ref="AV685">_xlfn.IFS(
AU685=0,"Recently Promoted",
AU685&lt;=3, "Normal",
TRUE, "Long Time No Promotion")</f>
        <v>Recently Promoted</v>
      </c>
      <c r="AW685">
        <v>0</v>
      </c>
      <c r="AX685">
        <f>IF(COUNTIF(L685:$L$1471,L685)&gt;1,1,0)</f>
        <v>0</v>
      </c>
      <c r="BA685">
        <f t="shared" si="85"/>
        <v>0</v>
      </c>
      <c r="BC685">
        <f t="shared" si="86"/>
        <v>0</v>
      </c>
      <c r="BE685">
        <f t="shared" si="80"/>
        <v>0</v>
      </c>
      <c r="BG685">
        <f t="shared" si="81"/>
        <v>0</v>
      </c>
      <c r="BI685">
        <f t="shared" si="82"/>
        <v>0</v>
      </c>
      <c r="BR685" t="str" cm="1">
        <f t="array" ref="BR685">_xlfn.IFS(
A685&lt;=25,"18-25",
A685&lt;=35,"26-35",
A685&lt;=45,"36-45",
A685&lt;=59,"46-59",
TRUE,"60+")</f>
        <v>18-25</v>
      </c>
      <c r="BX685" t="b">
        <f t="shared" si="83"/>
        <v>1</v>
      </c>
      <c r="BY685" t="b">
        <f t="shared" si="84"/>
        <v>1</v>
      </c>
      <c r="BZ685" t="b">
        <f t="shared" si="87"/>
        <v>1</v>
      </c>
      <c r="CA685">
        <f>IF(tblemployee[[#This Row],[Attrition]]="Yes",1,0)</f>
        <v>1</v>
      </c>
      <c r="CB685">
        <f>IF(tblemployee[[#This Row],[OverTime]]="Yes",1,0)</f>
        <v>1</v>
      </c>
    </row>
    <row r="686" spans="1:80" hidden="1">
      <c r="A686">
        <v>40</v>
      </c>
      <c r="B686" t="s">
        <v>43</v>
      </c>
      <c r="C686" t="s">
        <v>36</v>
      </c>
      <c r="D686">
        <v>658</v>
      </c>
      <c r="E686" t="s">
        <v>37</v>
      </c>
      <c r="F686">
        <v>10</v>
      </c>
      <c r="G686" t="str" cm="1">
        <f t="array" ref="G686">_xlfn.IFS(
F686 &lt;= 10, "Near",
F686 &lt;= 20, "Far",
TRUE, "Very Far")</f>
        <v>Near</v>
      </c>
      <c r="H686">
        <v>4</v>
      </c>
      <c r="I686" t="str">
        <f>_xlfn.XLOOKUP(H686,Lookup!C:C,Lookup!D:D)</f>
        <v>Master</v>
      </c>
      <c r="J686" t="s">
        <v>59</v>
      </c>
      <c r="K686">
        <v>1</v>
      </c>
      <c r="L686">
        <v>954</v>
      </c>
      <c r="M686">
        <v>1</v>
      </c>
      <c r="N686" t="str">
        <f>_xlfn.XLOOKUP(M686,Lookup!E:E,Lookup!F:F)</f>
        <v>Low</v>
      </c>
      <c r="O686" t="s">
        <v>46</v>
      </c>
      <c r="P686">
        <v>67</v>
      </c>
      <c r="Q686">
        <v>2</v>
      </c>
      <c r="R686" t="str">
        <f>_xlfn.XLOOKUP(Q686,Lookup!G:G,Lookup!H:H)</f>
        <v>Medium</v>
      </c>
      <c r="S686">
        <v>3</v>
      </c>
      <c r="T686" s="7" t="str">
        <f>_xlfn.XLOOKUP(S686,Lookup!A:A,Lookup!B:B)</f>
        <v>Senior</v>
      </c>
      <c r="U686" t="s">
        <v>40</v>
      </c>
      <c r="V686">
        <v>2</v>
      </c>
      <c r="W686" t="str">
        <f>_xlfn.XLOOKUP(V686,Lookup!I:I,Lookup!J:J)</f>
        <v>Medium</v>
      </c>
      <c r="X686" t="s">
        <v>52</v>
      </c>
      <c r="Y686">
        <v>9705</v>
      </c>
      <c r="Z686" t="str" cm="1">
        <f t="array" ref="Z686">_xlfn.IFS(Y686&lt;3000,"Low",Y686&lt;7000,"Medium",TRUE,"High")</f>
        <v>High</v>
      </c>
      <c r="AA686">
        <v>20652</v>
      </c>
      <c r="AB686">
        <v>2</v>
      </c>
      <c r="AC686" t="s">
        <v>42</v>
      </c>
      <c r="AD686" t="s">
        <v>43</v>
      </c>
      <c r="AE686">
        <v>12</v>
      </c>
      <c r="AF686">
        <v>3</v>
      </c>
      <c r="AG686" t="str">
        <f>_xlfn.XLOOKUP(AF686,Lookup!K:K,Lookup!L:L)</f>
        <v>Meet Expect</v>
      </c>
      <c r="AH686">
        <v>2</v>
      </c>
      <c r="AI686" t="str">
        <f>LOOKUP(AH686,Lookup!M:M,Lookup!N:N)</f>
        <v>Medium</v>
      </c>
      <c r="AJ686">
        <v>80</v>
      </c>
      <c r="AK686">
        <v>1</v>
      </c>
      <c r="AL686" t="str">
        <f>_xlfn.XLOOKUP(AK686,Lookup!O:O,Lookup!P:P)</f>
        <v>Basic</v>
      </c>
      <c r="AM686">
        <v>11</v>
      </c>
      <c r="AN686" t="str" cm="1">
        <f t="array" ref="AN686">_xlfn.IFS(
AM686&lt;=5,"0-5",
AM686&lt;=10,"6-10",
AM686&lt;=20,"11-20",
TRUE,"20+")</f>
        <v>11-20</v>
      </c>
      <c r="AO686">
        <v>2</v>
      </c>
      <c r="AP686">
        <v>2</v>
      </c>
      <c r="AQ686" t="str">
        <f>_xlfn.XLOOKUP(AP686,Lookup!Q:Q,Lookup!R:R)</f>
        <v>Good</v>
      </c>
      <c r="AR686">
        <v>1</v>
      </c>
      <c r="AS686" t="str" cm="1">
        <f t="array" ref="AS686">_xlfn.IFS(
AR686 &lt;=1,"New Employee",
AR686 &lt;=3, "Early Career",
AR686 &lt;=7, "Experienced",
TRUE, "Veteran")</f>
        <v>New Employee</v>
      </c>
      <c r="AT686">
        <v>0</v>
      </c>
      <c r="AU686">
        <v>0</v>
      </c>
      <c r="AV686" t="str" cm="1">
        <f t="array" ref="AV686">_xlfn.IFS(
AU686=0,"Recently Promoted",
AU686&lt;=3, "Normal",
TRUE, "Long Time No Promotion")</f>
        <v>Recently Promoted</v>
      </c>
      <c r="AW686">
        <v>0</v>
      </c>
      <c r="AX686">
        <f>IF(COUNTIF(L686:$L$1471,L686)&gt;1,1,0)</f>
        <v>0</v>
      </c>
      <c r="BA686">
        <f t="shared" si="85"/>
        <v>0</v>
      </c>
      <c r="BC686">
        <f t="shared" si="86"/>
        <v>0</v>
      </c>
      <c r="BE686">
        <f t="shared" si="80"/>
        <v>0</v>
      </c>
      <c r="BG686">
        <f t="shared" si="81"/>
        <v>0</v>
      </c>
      <c r="BI686">
        <f t="shared" si="82"/>
        <v>0</v>
      </c>
      <c r="BR686" t="str" cm="1">
        <f t="array" ref="BR686">_xlfn.IFS(
A686&lt;=25,"18-25",
A686&lt;=35,"26-35",
A686&lt;=45,"36-45",
A686&lt;=59,"46-59",
TRUE,"60+")</f>
        <v>36-45</v>
      </c>
      <c r="BX686" t="b">
        <f t="shared" si="83"/>
        <v>1</v>
      </c>
      <c r="BY686" t="b">
        <f t="shared" si="84"/>
        <v>1</v>
      </c>
      <c r="BZ686" t="b">
        <f t="shared" si="87"/>
        <v>1</v>
      </c>
      <c r="CA686">
        <f>IF(tblemployee[[#This Row],[Attrition]]="Yes",1,0)</f>
        <v>0</v>
      </c>
      <c r="CB686">
        <f>IF(tblemployee[[#This Row],[OverTime]]="Yes",1,0)</f>
        <v>0</v>
      </c>
    </row>
    <row r="687" spans="1:80" hidden="1">
      <c r="A687">
        <v>26</v>
      </c>
      <c r="B687" t="s">
        <v>43</v>
      </c>
      <c r="C687" t="s">
        <v>44</v>
      </c>
      <c r="D687">
        <v>1283</v>
      </c>
      <c r="E687" t="s">
        <v>37</v>
      </c>
      <c r="F687">
        <v>1</v>
      </c>
      <c r="G687" t="str" cm="1">
        <f t="array" ref="G687">_xlfn.IFS(
F687 &lt;= 10, "Near",
F687 &lt;= 20, "Far",
TRUE, "Very Far")</f>
        <v>Near</v>
      </c>
      <c r="H687">
        <v>3</v>
      </c>
      <c r="I687" t="str">
        <f>_xlfn.XLOOKUP(H687,Lookup!C:C,Lookup!D:D)</f>
        <v>Bachelor</v>
      </c>
      <c r="J687" t="s">
        <v>51</v>
      </c>
      <c r="K687">
        <v>1</v>
      </c>
      <c r="L687">
        <v>956</v>
      </c>
      <c r="M687">
        <v>3</v>
      </c>
      <c r="N687" t="str">
        <f>_xlfn.XLOOKUP(M687,Lookup!E:E,Lookup!F:F)</f>
        <v>High</v>
      </c>
      <c r="O687" t="s">
        <v>46</v>
      </c>
      <c r="P687">
        <v>52</v>
      </c>
      <c r="Q687">
        <v>2</v>
      </c>
      <c r="R687" t="str">
        <f>_xlfn.XLOOKUP(Q687,Lookup!G:G,Lookup!H:H)</f>
        <v>Medium</v>
      </c>
      <c r="S687">
        <v>2</v>
      </c>
      <c r="T687" s="7" t="str">
        <f>_xlfn.XLOOKUP(S687,Lookup!A:A,Lookup!B:B)</f>
        <v>Junior</v>
      </c>
      <c r="U687" t="s">
        <v>40</v>
      </c>
      <c r="V687">
        <v>1</v>
      </c>
      <c r="W687" t="str">
        <f>_xlfn.XLOOKUP(V687,Lookup!I:I,Lookup!J:J)</f>
        <v>Low</v>
      </c>
      <c r="X687" t="s">
        <v>41</v>
      </c>
      <c r="Y687">
        <v>4294</v>
      </c>
      <c r="Z687" t="str" cm="1">
        <f t="array" ref="Z687">_xlfn.IFS(Y687&lt;3000,"Low",Y687&lt;7000,"Medium",TRUE,"High")</f>
        <v>Medium</v>
      </c>
      <c r="AA687">
        <v>11148</v>
      </c>
      <c r="AB687">
        <v>1</v>
      </c>
      <c r="AC687" t="s">
        <v>42</v>
      </c>
      <c r="AD687" t="s">
        <v>43</v>
      </c>
      <c r="AE687">
        <v>12</v>
      </c>
      <c r="AF687">
        <v>3</v>
      </c>
      <c r="AG687" t="str">
        <f>_xlfn.XLOOKUP(AF687,Lookup!K:K,Lookup!L:L)</f>
        <v>Meet Expect</v>
      </c>
      <c r="AH687">
        <v>2</v>
      </c>
      <c r="AI687" t="str">
        <f>LOOKUP(AH687,Lookup!M:M,Lookup!N:N)</f>
        <v>Medium</v>
      </c>
      <c r="AJ687">
        <v>80</v>
      </c>
      <c r="AK687">
        <v>0</v>
      </c>
      <c r="AL687" t="str">
        <f>_xlfn.XLOOKUP(AK687,Lookup!O:O,Lookup!P:P)</f>
        <v>None</v>
      </c>
      <c r="AM687">
        <v>7</v>
      </c>
      <c r="AN687" t="str" cm="1">
        <f t="array" ref="AN687">_xlfn.IFS(
AM687&lt;=5,"0-5",
AM687&lt;=10,"6-10",
AM687&lt;=20,"11-20",
TRUE,"20+")</f>
        <v>6-10</v>
      </c>
      <c r="AO687">
        <v>2</v>
      </c>
      <c r="AP687">
        <v>3</v>
      </c>
      <c r="AQ687" t="str">
        <f>_xlfn.XLOOKUP(AP687,Lookup!Q:Q,Lookup!R:R)</f>
        <v>Better</v>
      </c>
      <c r="AR687">
        <v>7</v>
      </c>
      <c r="AS687" t="str" cm="1">
        <f t="array" ref="AS687">_xlfn.IFS(
AR687 &lt;=1,"New Employee",
AR687 &lt;=3, "Early Career",
AR687 &lt;=7, "Experienced",
TRUE, "Veteran")</f>
        <v>Experienced</v>
      </c>
      <c r="AT687">
        <v>7</v>
      </c>
      <c r="AU687">
        <v>0</v>
      </c>
      <c r="AV687" t="str" cm="1">
        <f t="array" ref="AV687">_xlfn.IFS(
AU687=0,"Recently Promoted",
AU687&lt;=3, "Normal",
TRUE, "Long Time No Promotion")</f>
        <v>Recently Promoted</v>
      </c>
      <c r="AW687">
        <v>7</v>
      </c>
      <c r="AX687">
        <f>IF(COUNTIF(L687:$L$1471,L687)&gt;1,1,0)</f>
        <v>0</v>
      </c>
      <c r="BA687">
        <f t="shared" si="85"/>
        <v>0</v>
      </c>
      <c r="BC687">
        <f t="shared" si="86"/>
        <v>0</v>
      </c>
      <c r="BE687">
        <f t="shared" si="80"/>
        <v>0</v>
      </c>
      <c r="BG687">
        <f t="shared" si="81"/>
        <v>0</v>
      </c>
      <c r="BI687">
        <f t="shared" si="82"/>
        <v>0</v>
      </c>
      <c r="BR687" t="str" cm="1">
        <f t="array" ref="BR687">_xlfn.IFS(
A687&lt;=25,"18-25",
A687&lt;=35,"26-35",
A687&lt;=45,"36-45",
A687&lt;=59,"46-59",
TRUE,"60+")</f>
        <v>26-35</v>
      </c>
      <c r="BX687" t="b">
        <f t="shared" si="83"/>
        <v>1</v>
      </c>
      <c r="BY687" t="b">
        <f t="shared" si="84"/>
        <v>1</v>
      </c>
      <c r="BZ687" t="b">
        <f t="shared" si="87"/>
        <v>1</v>
      </c>
      <c r="CA687">
        <f>IF(tblemployee[[#This Row],[Attrition]]="Yes",1,0)</f>
        <v>0</v>
      </c>
      <c r="CB687">
        <f>IF(tblemployee[[#This Row],[OverTime]]="Yes",1,0)</f>
        <v>0</v>
      </c>
    </row>
    <row r="688" spans="1:80" hidden="1">
      <c r="A688">
        <v>41</v>
      </c>
      <c r="B688" t="s">
        <v>43</v>
      </c>
      <c r="C688" t="s">
        <v>36</v>
      </c>
      <c r="D688">
        <v>263</v>
      </c>
      <c r="E688" t="s">
        <v>45</v>
      </c>
      <c r="F688">
        <v>6</v>
      </c>
      <c r="G688" t="str" cm="1">
        <f t="array" ref="G688">_xlfn.IFS(
F688 &lt;= 10, "Near",
F688 &lt;= 20, "Far",
TRUE, "Very Far")</f>
        <v>Near</v>
      </c>
      <c r="H688">
        <v>3</v>
      </c>
      <c r="I688" t="str">
        <f>_xlfn.XLOOKUP(H688,Lookup!C:C,Lookup!D:D)</f>
        <v>Bachelor</v>
      </c>
      <c r="J688" t="s">
        <v>51</v>
      </c>
      <c r="K688">
        <v>1</v>
      </c>
      <c r="L688">
        <v>957</v>
      </c>
      <c r="M688">
        <v>4</v>
      </c>
      <c r="N688" t="str">
        <f>_xlfn.XLOOKUP(M688,Lookup!E:E,Lookup!F:F)</f>
        <v>Very High</v>
      </c>
      <c r="O688" t="s">
        <v>46</v>
      </c>
      <c r="P688">
        <v>59</v>
      </c>
      <c r="Q688">
        <v>3</v>
      </c>
      <c r="R688" t="str">
        <f>_xlfn.XLOOKUP(Q688,Lookup!G:G,Lookup!H:H)</f>
        <v>High</v>
      </c>
      <c r="S688">
        <v>1</v>
      </c>
      <c r="T688" s="7" t="str">
        <f>_xlfn.XLOOKUP(S688,Lookup!A:A,Lookup!B:B)</f>
        <v>Entry Level</v>
      </c>
      <c r="U688" t="s">
        <v>50</v>
      </c>
      <c r="V688">
        <v>1</v>
      </c>
      <c r="W688" t="str">
        <f>_xlfn.XLOOKUP(V688,Lookup!I:I,Lookup!J:J)</f>
        <v>Low</v>
      </c>
      <c r="X688" t="s">
        <v>41</v>
      </c>
      <c r="Y688">
        <v>4721</v>
      </c>
      <c r="Z688" t="str" cm="1">
        <f t="array" ref="Z688">_xlfn.IFS(Y688&lt;3000,"Low",Y688&lt;7000,"Medium",TRUE,"High")</f>
        <v>Medium</v>
      </c>
      <c r="AA688">
        <v>3119</v>
      </c>
      <c r="AB688">
        <v>2</v>
      </c>
      <c r="AC688" t="s">
        <v>42</v>
      </c>
      <c r="AD688" t="s">
        <v>35</v>
      </c>
      <c r="AE688">
        <v>13</v>
      </c>
      <c r="AF688">
        <v>3</v>
      </c>
      <c r="AG688" t="str">
        <f>_xlfn.XLOOKUP(AF688,Lookup!K:K,Lookup!L:L)</f>
        <v>Meet Expect</v>
      </c>
      <c r="AH688">
        <v>3</v>
      </c>
      <c r="AI688" t="str">
        <f>LOOKUP(AH688,Lookup!M:M,Lookup!N:N)</f>
        <v>High</v>
      </c>
      <c r="AJ688">
        <v>80</v>
      </c>
      <c r="AK688">
        <v>0</v>
      </c>
      <c r="AL688" t="str">
        <f>_xlfn.XLOOKUP(AK688,Lookup!O:O,Lookup!P:P)</f>
        <v>None</v>
      </c>
      <c r="AM688">
        <v>20</v>
      </c>
      <c r="AN688" t="str" cm="1">
        <f t="array" ref="AN688">_xlfn.IFS(
AM688&lt;=5,"0-5",
AM688&lt;=10,"6-10",
AM688&lt;=20,"11-20",
TRUE,"20+")</f>
        <v>11-20</v>
      </c>
      <c r="AO688">
        <v>3</v>
      </c>
      <c r="AP688">
        <v>3</v>
      </c>
      <c r="AQ688" t="str">
        <f>_xlfn.XLOOKUP(AP688,Lookup!Q:Q,Lookup!R:R)</f>
        <v>Better</v>
      </c>
      <c r="AR688">
        <v>18</v>
      </c>
      <c r="AS688" t="str" cm="1">
        <f t="array" ref="AS688">_xlfn.IFS(
AR688 &lt;=1,"New Employee",
AR688 &lt;=3, "Early Career",
AR688 &lt;=7, "Experienced",
TRUE, "Veteran")</f>
        <v>Veteran</v>
      </c>
      <c r="AT688">
        <v>13</v>
      </c>
      <c r="AU688">
        <v>2</v>
      </c>
      <c r="AV688" t="str" cm="1">
        <f t="array" ref="AV688">_xlfn.IFS(
AU688=0,"Recently Promoted",
AU688&lt;=3, "Normal",
TRUE, "Long Time No Promotion")</f>
        <v>Normal</v>
      </c>
      <c r="AW688">
        <v>17</v>
      </c>
      <c r="AX688">
        <f>IF(COUNTIF(L688:$L$1471,L688)&gt;1,1,0)</f>
        <v>0</v>
      </c>
      <c r="BA688">
        <f t="shared" si="85"/>
        <v>0</v>
      </c>
      <c r="BC688">
        <f t="shared" si="86"/>
        <v>0</v>
      </c>
      <c r="BE688">
        <f t="shared" si="80"/>
        <v>0</v>
      </c>
      <c r="BG688">
        <f t="shared" si="81"/>
        <v>0</v>
      </c>
      <c r="BI688">
        <f t="shared" si="82"/>
        <v>0</v>
      </c>
      <c r="BR688" t="str" cm="1">
        <f t="array" ref="BR688">_xlfn.IFS(
A688&lt;=25,"18-25",
A688&lt;=35,"26-35",
A688&lt;=45,"36-45",
A688&lt;=59,"46-59",
TRUE,"60+")</f>
        <v>36-45</v>
      </c>
      <c r="BX688" t="b">
        <f t="shared" si="83"/>
        <v>1</v>
      </c>
      <c r="BY688" t="b">
        <f t="shared" si="84"/>
        <v>1</v>
      </c>
      <c r="BZ688" t="b">
        <f t="shared" si="87"/>
        <v>1</v>
      </c>
      <c r="CA688">
        <f>IF(tblemployee[[#This Row],[Attrition]]="Yes",1,0)</f>
        <v>0</v>
      </c>
      <c r="CB688">
        <f>IF(tblemployee[[#This Row],[OverTime]]="Yes",1,0)</f>
        <v>1</v>
      </c>
    </row>
    <row r="689" spans="1:80" hidden="1">
      <c r="A689">
        <v>36</v>
      </c>
      <c r="B689" t="s">
        <v>43</v>
      </c>
      <c r="C689" t="s">
        <v>36</v>
      </c>
      <c r="D689">
        <v>938</v>
      </c>
      <c r="E689" t="s">
        <v>45</v>
      </c>
      <c r="F689">
        <v>2</v>
      </c>
      <c r="G689" t="str" cm="1">
        <f t="array" ref="G689">_xlfn.IFS(
F689 &lt;= 10, "Near",
F689 &lt;= 20, "Far",
TRUE, "Very Far")</f>
        <v>Near</v>
      </c>
      <c r="H689">
        <v>4</v>
      </c>
      <c r="I689" t="str">
        <f>_xlfn.XLOOKUP(H689,Lookup!C:C,Lookup!D:D)</f>
        <v>Master</v>
      </c>
      <c r="J689" t="s">
        <v>51</v>
      </c>
      <c r="K689">
        <v>1</v>
      </c>
      <c r="L689">
        <v>958</v>
      </c>
      <c r="M689">
        <v>3</v>
      </c>
      <c r="N689" t="str">
        <f>_xlfn.XLOOKUP(M689,Lookup!E:E,Lookup!F:F)</f>
        <v>High</v>
      </c>
      <c r="O689" t="s">
        <v>46</v>
      </c>
      <c r="P689">
        <v>79</v>
      </c>
      <c r="Q689">
        <v>3</v>
      </c>
      <c r="R689" t="str">
        <f>_xlfn.XLOOKUP(Q689,Lookup!G:G,Lookup!H:H)</f>
        <v>High</v>
      </c>
      <c r="S689">
        <v>1</v>
      </c>
      <c r="T689" s="7" t="str">
        <f>_xlfn.XLOOKUP(S689,Lookup!A:A,Lookup!B:B)</f>
        <v>Entry Level</v>
      </c>
      <c r="U689" t="s">
        <v>50</v>
      </c>
      <c r="V689">
        <v>3</v>
      </c>
      <c r="W689" t="str">
        <f>_xlfn.XLOOKUP(V689,Lookup!I:I,Lookup!J:J)</f>
        <v>High</v>
      </c>
      <c r="X689" t="s">
        <v>41</v>
      </c>
      <c r="Y689">
        <v>2519</v>
      </c>
      <c r="Z689" t="str" cm="1">
        <f t="array" ref="Z689">_xlfn.IFS(Y689&lt;3000,"Low",Y689&lt;7000,"Medium",TRUE,"High")</f>
        <v>Low</v>
      </c>
      <c r="AA689">
        <v>12287</v>
      </c>
      <c r="AB689">
        <v>4</v>
      </c>
      <c r="AC689" t="s">
        <v>42</v>
      </c>
      <c r="AD689" t="s">
        <v>43</v>
      </c>
      <c r="AE689">
        <v>21</v>
      </c>
      <c r="AF689">
        <v>4</v>
      </c>
      <c r="AG689" t="str">
        <f>_xlfn.XLOOKUP(AF689,Lookup!K:K,Lookup!L:L)</f>
        <v>Exceed Expect</v>
      </c>
      <c r="AH689">
        <v>3</v>
      </c>
      <c r="AI689" t="str">
        <f>LOOKUP(AH689,Lookup!M:M,Lookup!N:N)</f>
        <v>High</v>
      </c>
      <c r="AJ689">
        <v>80</v>
      </c>
      <c r="AK689">
        <v>0</v>
      </c>
      <c r="AL689" t="str">
        <f>_xlfn.XLOOKUP(AK689,Lookup!O:O,Lookup!P:P)</f>
        <v>None</v>
      </c>
      <c r="AM689">
        <v>16</v>
      </c>
      <c r="AN689" t="str" cm="1">
        <f t="array" ref="AN689">_xlfn.IFS(
AM689&lt;=5,"0-5",
AM689&lt;=10,"6-10",
AM689&lt;=20,"11-20",
TRUE,"20+")</f>
        <v>11-20</v>
      </c>
      <c r="AO689">
        <v>6</v>
      </c>
      <c r="AP689">
        <v>3</v>
      </c>
      <c r="AQ689" t="str">
        <f>_xlfn.XLOOKUP(AP689,Lookup!Q:Q,Lookup!R:R)</f>
        <v>Better</v>
      </c>
      <c r="AR689">
        <v>11</v>
      </c>
      <c r="AS689" t="str" cm="1">
        <f t="array" ref="AS689">_xlfn.IFS(
AR689 &lt;=1,"New Employee",
AR689 &lt;=3, "Early Career",
AR689 &lt;=7, "Experienced",
TRUE, "Veteran")</f>
        <v>Veteran</v>
      </c>
      <c r="AT689">
        <v>8</v>
      </c>
      <c r="AU689">
        <v>3</v>
      </c>
      <c r="AV689" t="str" cm="1">
        <f t="array" ref="AV689">_xlfn.IFS(
AU689=0,"Recently Promoted",
AU689&lt;=3, "Normal",
TRUE, "Long Time No Promotion")</f>
        <v>Normal</v>
      </c>
      <c r="AW689">
        <v>9</v>
      </c>
      <c r="AX689">
        <f>IF(COUNTIF(L689:$L$1471,L689)&gt;1,1,0)</f>
        <v>0</v>
      </c>
      <c r="BA689">
        <f t="shared" si="85"/>
        <v>0</v>
      </c>
      <c r="BC689">
        <f t="shared" si="86"/>
        <v>0</v>
      </c>
      <c r="BE689">
        <f t="shared" si="80"/>
        <v>0</v>
      </c>
      <c r="BG689">
        <f t="shared" si="81"/>
        <v>0</v>
      </c>
      <c r="BI689">
        <f t="shared" si="82"/>
        <v>0</v>
      </c>
      <c r="BR689" t="str" cm="1">
        <f t="array" ref="BR689">_xlfn.IFS(
A689&lt;=25,"18-25",
A689&lt;=35,"26-35",
A689&lt;=45,"36-45",
A689&lt;=59,"46-59",
TRUE,"60+")</f>
        <v>36-45</v>
      </c>
      <c r="BX689" t="b">
        <f t="shared" si="83"/>
        <v>1</v>
      </c>
      <c r="BY689" t="b">
        <f t="shared" si="84"/>
        <v>1</v>
      </c>
      <c r="BZ689" t="b">
        <f t="shared" si="87"/>
        <v>1</v>
      </c>
      <c r="CA689">
        <f>IF(tblemployee[[#This Row],[Attrition]]="Yes",1,0)</f>
        <v>0</v>
      </c>
      <c r="CB689">
        <f>IF(tblemployee[[#This Row],[OverTime]]="Yes",1,0)</f>
        <v>0</v>
      </c>
    </row>
    <row r="690" spans="1:80" hidden="1">
      <c r="A690">
        <v>19</v>
      </c>
      <c r="B690" t="s">
        <v>35</v>
      </c>
      <c r="C690" t="s">
        <v>36</v>
      </c>
      <c r="D690">
        <v>419</v>
      </c>
      <c r="E690" t="s">
        <v>37</v>
      </c>
      <c r="F690">
        <v>21</v>
      </c>
      <c r="G690" t="str" cm="1">
        <f t="array" ref="G690">_xlfn.IFS(
F690 &lt;= 10, "Near",
F690 &lt;= 20, "Far",
TRUE, "Very Far")</f>
        <v>Very Far</v>
      </c>
      <c r="H690">
        <v>3</v>
      </c>
      <c r="I690" t="str">
        <f>_xlfn.XLOOKUP(H690,Lookup!C:C,Lookup!D:D)</f>
        <v>Bachelor</v>
      </c>
      <c r="J690" t="s">
        <v>49</v>
      </c>
      <c r="K690">
        <v>1</v>
      </c>
      <c r="L690">
        <v>959</v>
      </c>
      <c r="M690">
        <v>4</v>
      </c>
      <c r="N690" t="str">
        <f>_xlfn.XLOOKUP(M690,Lookup!E:E,Lookup!F:F)</f>
        <v>Very High</v>
      </c>
      <c r="O690" t="s">
        <v>46</v>
      </c>
      <c r="P690">
        <v>37</v>
      </c>
      <c r="Q690">
        <v>2</v>
      </c>
      <c r="R690" t="str">
        <f>_xlfn.XLOOKUP(Q690,Lookup!G:G,Lookup!H:H)</f>
        <v>Medium</v>
      </c>
      <c r="S690">
        <v>1</v>
      </c>
      <c r="T690" s="7" t="str">
        <f>_xlfn.XLOOKUP(S690,Lookup!A:A,Lookup!B:B)</f>
        <v>Entry Level</v>
      </c>
      <c r="U690" t="s">
        <v>57</v>
      </c>
      <c r="V690">
        <v>2</v>
      </c>
      <c r="W690" t="str">
        <f>_xlfn.XLOOKUP(V690,Lookup!I:I,Lookup!J:J)</f>
        <v>Medium</v>
      </c>
      <c r="X690" t="s">
        <v>41</v>
      </c>
      <c r="Y690">
        <v>2121</v>
      </c>
      <c r="Z690" t="str" cm="1">
        <f t="array" ref="Z690">_xlfn.IFS(Y690&lt;3000,"Low",Y690&lt;7000,"Medium",TRUE,"High")</f>
        <v>Low</v>
      </c>
      <c r="AA690">
        <v>9947</v>
      </c>
      <c r="AB690">
        <v>1</v>
      </c>
      <c r="AC690" t="s">
        <v>42</v>
      </c>
      <c r="AD690" t="s">
        <v>35</v>
      </c>
      <c r="AE690">
        <v>13</v>
      </c>
      <c r="AF690">
        <v>3</v>
      </c>
      <c r="AG690" t="str">
        <f>_xlfn.XLOOKUP(AF690,Lookup!K:K,Lookup!L:L)</f>
        <v>Meet Expect</v>
      </c>
      <c r="AH690">
        <v>2</v>
      </c>
      <c r="AI690" t="str">
        <f>LOOKUP(AH690,Lookup!M:M,Lookup!N:N)</f>
        <v>Medium</v>
      </c>
      <c r="AJ690">
        <v>80</v>
      </c>
      <c r="AK690">
        <v>0</v>
      </c>
      <c r="AL690" t="str">
        <f>_xlfn.XLOOKUP(AK690,Lookup!O:O,Lookup!P:P)</f>
        <v>None</v>
      </c>
      <c r="AM690">
        <v>1</v>
      </c>
      <c r="AN690" t="str" cm="1">
        <f t="array" ref="AN690">_xlfn.IFS(
AM690&lt;=5,"0-5",
AM690&lt;=10,"6-10",
AM690&lt;=20,"11-20",
TRUE,"20+")</f>
        <v>0-5</v>
      </c>
      <c r="AO690">
        <v>3</v>
      </c>
      <c r="AP690">
        <v>4</v>
      </c>
      <c r="AQ690" t="str">
        <f>_xlfn.XLOOKUP(AP690,Lookup!Q:Q,Lookup!R:R)</f>
        <v>Best</v>
      </c>
      <c r="AR690">
        <v>1</v>
      </c>
      <c r="AS690" t="str" cm="1">
        <f t="array" ref="AS690">_xlfn.IFS(
AR690 &lt;=1,"New Employee",
AR690 &lt;=3, "Early Career",
AR690 &lt;=7, "Experienced",
TRUE, "Veteran")</f>
        <v>New Employee</v>
      </c>
      <c r="AT690">
        <v>0</v>
      </c>
      <c r="AU690">
        <v>0</v>
      </c>
      <c r="AV690" t="str" cm="1">
        <f t="array" ref="AV690">_xlfn.IFS(
AU690=0,"Recently Promoted",
AU690&lt;=3, "Normal",
TRUE, "Long Time No Promotion")</f>
        <v>Recently Promoted</v>
      </c>
      <c r="AW690">
        <v>0</v>
      </c>
      <c r="AX690">
        <f>IF(COUNTIF(L690:$L$1471,L690)&gt;1,1,0)</f>
        <v>0</v>
      </c>
      <c r="BA690">
        <f t="shared" si="85"/>
        <v>0</v>
      </c>
      <c r="BC690">
        <f t="shared" si="86"/>
        <v>0</v>
      </c>
      <c r="BE690">
        <f t="shared" si="80"/>
        <v>0</v>
      </c>
      <c r="BG690">
        <f t="shared" si="81"/>
        <v>0</v>
      </c>
      <c r="BI690">
        <f t="shared" si="82"/>
        <v>0</v>
      </c>
      <c r="BR690" t="str" cm="1">
        <f t="array" ref="BR690">_xlfn.IFS(
A690&lt;=25,"18-25",
A690&lt;=35,"26-35",
A690&lt;=45,"36-45",
A690&lt;=59,"46-59",
TRUE,"60+")</f>
        <v>18-25</v>
      </c>
      <c r="BX690" t="b">
        <f t="shared" si="83"/>
        <v>1</v>
      </c>
      <c r="BY690" t="b">
        <f t="shared" si="84"/>
        <v>1</v>
      </c>
      <c r="BZ690" t="b">
        <f t="shared" si="87"/>
        <v>1</v>
      </c>
      <c r="CA690">
        <f>IF(tblemployee[[#This Row],[Attrition]]="Yes",1,0)</f>
        <v>1</v>
      </c>
      <c r="CB690">
        <f>IF(tblemployee[[#This Row],[OverTime]]="Yes",1,0)</f>
        <v>1</v>
      </c>
    </row>
    <row r="691" spans="1:80" hidden="1">
      <c r="A691">
        <v>20</v>
      </c>
      <c r="B691" t="s">
        <v>35</v>
      </c>
      <c r="C691" t="s">
        <v>36</v>
      </c>
      <c r="D691">
        <v>129</v>
      </c>
      <c r="E691" t="s">
        <v>45</v>
      </c>
      <c r="F691">
        <v>4</v>
      </c>
      <c r="G691" t="str" cm="1">
        <f t="array" ref="G691">_xlfn.IFS(
F691 &lt;= 10, "Near",
F691 &lt;= 20, "Far",
TRUE, "Very Far")</f>
        <v>Near</v>
      </c>
      <c r="H691">
        <v>3</v>
      </c>
      <c r="I691" t="str">
        <f>_xlfn.XLOOKUP(H691,Lookup!C:C,Lookup!D:D)</f>
        <v>Bachelor</v>
      </c>
      <c r="J691" t="s">
        <v>60</v>
      </c>
      <c r="K691">
        <v>1</v>
      </c>
      <c r="L691">
        <v>960</v>
      </c>
      <c r="M691">
        <v>1</v>
      </c>
      <c r="N691" t="str">
        <f>_xlfn.XLOOKUP(M691,Lookup!E:E,Lookup!F:F)</f>
        <v>Low</v>
      </c>
      <c r="O691" t="s">
        <v>46</v>
      </c>
      <c r="P691">
        <v>84</v>
      </c>
      <c r="Q691">
        <v>3</v>
      </c>
      <c r="R691" t="str">
        <f>_xlfn.XLOOKUP(Q691,Lookup!G:G,Lookup!H:H)</f>
        <v>High</v>
      </c>
      <c r="S691">
        <v>1</v>
      </c>
      <c r="T691" s="7" t="str">
        <f>_xlfn.XLOOKUP(S691,Lookup!A:A,Lookup!B:B)</f>
        <v>Entry Level</v>
      </c>
      <c r="U691" t="s">
        <v>50</v>
      </c>
      <c r="V691">
        <v>1</v>
      </c>
      <c r="W691" t="str">
        <f>_xlfn.XLOOKUP(V691,Lookup!I:I,Lookup!J:J)</f>
        <v>Low</v>
      </c>
      <c r="X691" t="s">
        <v>41</v>
      </c>
      <c r="Y691">
        <v>2973</v>
      </c>
      <c r="Z691" t="str" cm="1">
        <f t="array" ref="Z691">_xlfn.IFS(Y691&lt;3000,"Low",Y691&lt;7000,"Medium",TRUE,"High")</f>
        <v>Low</v>
      </c>
      <c r="AA691">
        <v>13008</v>
      </c>
      <c r="AB691">
        <v>1</v>
      </c>
      <c r="AC691" t="s">
        <v>42</v>
      </c>
      <c r="AD691" t="s">
        <v>43</v>
      </c>
      <c r="AE691">
        <v>19</v>
      </c>
      <c r="AF691">
        <v>3</v>
      </c>
      <c r="AG691" t="str">
        <f>_xlfn.XLOOKUP(AF691,Lookup!K:K,Lookup!L:L)</f>
        <v>Meet Expect</v>
      </c>
      <c r="AH691">
        <v>2</v>
      </c>
      <c r="AI691" t="str">
        <f>LOOKUP(AH691,Lookup!M:M,Lookup!N:N)</f>
        <v>Medium</v>
      </c>
      <c r="AJ691">
        <v>80</v>
      </c>
      <c r="AK691">
        <v>0</v>
      </c>
      <c r="AL691" t="str">
        <f>_xlfn.XLOOKUP(AK691,Lookup!O:O,Lookup!P:P)</f>
        <v>None</v>
      </c>
      <c r="AM691">
        <v>1</v>
      </c>
      <c r="AN691" t="str" cm="1">
        <f t="array" ref="AN691">_xlfn.IFS(
AM691&lt;=5,"0-5",
AM691&lt;=10,"6-10",
AM691&lt;=20,"11-20",
TRUE,"20+")</f>
        <v>0-5</v>
      </c>
      <c r="AO691">
        <v>2</v>
      </c>
      <c r="AP691">
        <v>3</v>
      </c>
      <c r="AQ691" t="str">
        <f>_xlfn.XLOOKUP(AP691,Lookup!Q:Q,Lookup!R:R)</f>
        <v>Better</v>
      </c>
      <c r="AR691">
        <v>1</v>
      </c>
      <c r="AS691" t="str" cm="1">
        <f t="array" ref="AS691">_xlfn.IFS(
AR691 &lt;=1,"New Employee",
AR691 &lt;=3, "Early Career",
AR691 &lt;=7, "Experienced",
TRUE, "Veteran")</f>
        <v>New Employee</v>
      </c>
      <c r="AT691">
        <v>0</v>
      </c>
      <c r="AU691">
        <v>0</v>
      </c>
      <c r="AV691" t="str" cm="1">
        <f t="array" ref="AV691">_xlfn.IFS(
AU691=0,"Recently Promoted",
AU691&lt;=3, "Normal",
TRUE, "Long Time No Promotion")</f>
        <v>Recently Promoted</v>
      </c>
      <c r="AW691">
        <v>0</v>
      </c>
      <c r="AX691">
        <f>IF(COUNTIF(L691:$L$1471,L691)&gt;1,1,0)</f>
        <v>0</v>
      </c>
      <c r="BA691">
        <f t="shared" si="85"/>
        <v>0</v>
      </c>
      <c r="BC691">
        <f t="shared" si="86"/>
        <v>0</v>
      </c>
      <c r="BE691">
        <f t="shared" si="80"/>
        <v>0</v>
      </c>
      <c r="BG691">
        <f t="shared" si="81"/>
        <v>0</v>
      </c>
      <c r="BI691">
        <f t="shared" si="82"/>
        <v>0</v>
      </c>
      <c r="BR691" t="str" cm="1">
        <f t="array" ref="BR691">_xlfn.IFS(
A691&lt;=25,"18-25",
A691&lt;=35,"26-35",
A691&lt;=45,"36-45",
A691&lt;=59,"46-59",
TRUE,"60+")</f>
        <v>18-25</v>
      </c>
      <c r="BX691" t="b">
        <f t="shared" si="83"/>
        <v>1</v>
      </c>
      <c r="BY691" t="b">
        <f t="shared" si="84"/>
        <v>1</v>
      </c>
      <c r="BZ691" t="b">
        <f t="shared" si="87"/>
        <v>1</v>
      </c>
      <c r="CA691">
        <f>IF(tblemployee[[#This Row],[Attrition]]="Yes",1,0)</f>
        <v>1</v>
      </c>
      <c r="CB691">
        <f>IF(tblemployee[[#This Row],[OverTime]]="Yes",1,0)</f>
        <v>0</v>
      </c>
    </row>
    <row r="692" spans="1:80" hidden="1">
      <c r="A692">
        <v>31</v>
      </c>
      <c r="B692" t="s">
        <v>43</v>
      </c>
      <c r="C692" t="s">
        <v>36</v>
      </c>
      <c r="D692">
        <v>616</v>
      </c>
      <c r="E692" t="s">
        <v>45</v>
      </c>
      <c r="F692">
        <v>12</v>
      </c>
      <c r="G692" t="str" cm="1">
        <f t="array" ref="G692">_xlfn.IFS(
F692 &lt;= 10, "Near",
F692 &lt;= 20, "Far",
TRUE, "Very Far")</f>
        <v>Far</v>
      </c>
      <c r="H692">
        <v>3</v>
      </c>
      <c r="I692" t="str">
        <f>_xlfn.XLOOKUP(H692,Lookup!C:C,Lookup!D:D)</f>
        <v>Bachelor</v>
      </c>
      <c r="J692" t="s">
        <v>51</v>
      </c>
      <c r="K692">
        <v>1</v>
      </c>
      <c r="L692">
        <v>961</v>
      </c>
      <c r="M692">
        <v>4</v>
      </c>
      <c r="N692" t="str">
        <f>_xlfn.XLOOKUP(M692,Lookup!E:E,Lookup!F:F)</f>
        <v>Very High</v>
      </c>
      <c r="O692" t="s">
        <v>39</v>
      </c>
      <c r="P692">
        <v>41</v>
      </c>
      <c r="Q692">
        <v>3</v>
      </c>
      <c r="R692" t="str">
        <f>_xlfn.XLOOKUP(Q692,Lookup!G:G,Lookup!H:H)</f>
        <v>High</v>
      </c>
      <c r="S692">
        <v>2</v>
      </c>
      <c r="T692" s="7" t="str">
        <f>_xlfn.XLOOKUP(S692,Lookup!A:A,Lookup!B:B)</f>
        <v>Junior</v>
      </c>
      <c r="U692" t="s">
        <v>54</v>
      </c>
      <c r="V692">
        <v>4</v>
      </c>
      <c r="W692" t="str">
        <f>_xlfn.XLOOKUP(V692,Lookup!I:I,Lookup!J:J)</f>
        <v>Very High</v>
      </c>
      <c r="X692" t="s">
        <v>48</v>
      </c>
      <c r="Y692">
        <v>5855</v>
      </c>
      <c r="Z692" t="str" cm="1">
        <f t="array" ref="Z692">_xlfn.IFS(Y692&lt;3000,"Low",Y692&lt;7000,"Medium",TRUE,"High")</f>
        <v>Medium</v>
      </c>
      <c r="AA692">
        <v>17369</v>
      </c>
      <c r="AB692">
        <v>0</v>
      </c>
      <c r="AC692" t="s">
        <v>42</v>
      </c>
      <c r="AD692" t="s">
        <v>35</v>
      </c>
      <c r="AE692">
        <v>11</v>
      </c>
      <c r="AF692">
        <v>3</v>
      </c>
      <c r="AG692" t="str">
        <f>_xlfn.XLOOKUP(AF692,Lookup!K:K,Lookup!L:L)</f>
        <v>Meet Expect</v>
      </c>
      <c r="AH692">
        <v>3</v>
      </c>
      <c r="AI692" t="str">
        <f>LOOKUP(AH692,Lookup!M:M,Lookup!N:N)</f>
        <v>High</v>
      </c>
      <c r="AJ692">
        <v>80</v>
      </c>
      <c r="AK692">
        <v>2</v>
      </c>
      <c r="AL692" t="str">
        <f>_xlfn.XLOOKUP(AK692,Lookup!O:O,Lookup!P:P)</f>
        <v>Medium</v>
      </c>
      <c r="AM692">
        <v>10</v>
      </c>
      <c r="AN692" t="str" cm="1">
        <f t="array" ref="AN692">_xlfn.IFS(
AM692&lt;=5,"0-5",
AM692&lt;=10,"6-10",
AM692&lt;=20,"11-20",
TRUE,"20+")</f>
        <v>6-10</v>
      </c>
      <c r="AO692">
        <v>2</v>
      </c>
      <c r="AP692">
        <v>1</v>
      </c>
      <c r="AQ692" t="str">
        <f>_xlfn.XLOOKUP(AP692,Lookup!Q:Q,Lookup!R:R)</f>
        <v>Bad</v>
      </c>
      <c r="AR692">
        <v>9</v>
      </c>
      <c r="AS692" t="str" cm="1">
        <f t="array" ref="AS692">_xlfn.IFS(
AR692 &lt;=1,"New Employee",
AR692 &lt;=3, "Early Career",
AR692 &lt;=7, "Experienced",
TRUE, "Veteran")</f>
        <v>Veteran</v>
      </c>
      <c r="AT692">
        <v>7</v>
      </c>
      <c r="AU692">
        <v>8</v>
      </c>
      <c r="AV692" t="str" cm="1">
        <f t="array" ref="AV692">_xlfn.IFS(
AU692=0,"Recently Promoted",
AU692&lt;=3, "Normal",
TRUE, "Long Time No Promotion")</f>
        <v>Long Time No Promotion</v>
      </c>
      <c r="AW692">
        <v>5</v>
      </c>
      <c r="AX692">
        <f>IF(COUNTIF(L692:$L$1471,L692)&gt;1,1,0)</f>
        <v>0</v>
      </c>
      <c r="BA692">
        <f t="shared" si="85"/>
        <v>0</v>
      </c>
      <c r="BC692">
        <f t="shared" si="86"/>
        <v>0</v>
      </c>
      <c r="BE692">
        <f t="shared" si="80"/>
        <v>0</v>
      </c>
      <c r="BG692">
        <f t="shared" si="81"/>
        <v>0</v>
      </c>
      <c r="BI692">
        <f t="shared" si="82"/>
        <v>0</v>
      </c>
      <c r="BR692" t="str" cm="1">
        <f t="array" ref="BR692">_xlfn.IFS(
A692&lt;=25,"18-25",
A692&lt;=35,"26-35",
A692&lt;=45,"36-45",
A692&lt;=59,"46-59",
TRUE,"60+")</f>
        <v>26-35</v>
      </c>
      <c r="BX692" t="b">
        <f t="shared" si="83"/>
        <v>1</v>
      </c>
      <c r="BY692" t="b">
        <f t="shared" si="84"/>
        <v>1</v>
      </c>
      <c r="BZ692" t="b">
        <f t="shared" si="87"/>
        <v>1</v>
      </c>
      <c r="CA692">
        <f>IF(tblemployee[[#This Row],[Attrition]]="Yes",1,0)</f>
        <v>0</v>
      </c>
      <c r="CB692">
        <f>IF(tblemployee[[#This Row],[OverTime]]="Yes",1,0)</f>
        <v>1</v>
      </c>
    </row>
    <row r="693" spans="1:80" hidden="1">
      <c r="A693">
        <v>40</v>
      </c>
      <c r="B693" t="s">
        <v>43</v>
      </c>
      <c r="C693" t="s">
        <v>44</v>
      </c>
      <c r="D693">
        <v>1469</v>
      </c>
      <c r="E693" t="s">
        <v>45</v>
      </c>
      <c r="F693">
        <v>9</v>
      </c>
      <c r="G693" t="str" cm="1">
        <f t="array" ref="G693">_xlfn.IFS(
F693 &lt;= 10, "Near",
F693 &lt;= 20, "Far",
TRUE, "Very Far")</f>
        <v>Near</v>
      </c>
      <c r="H693">
        <v>4</v>
      </c>
      <c r="I693" t="str">
        <f>_xlfn.XLOOKUP(H693,Lookup!C:C,Lookup!D:D)</f>
        <v>Master</v>
      </c>
      <c r="J693" t="s">
        <v>51</v>
      </c>
      <c r="K693">
        <v>1</v>
      </c>
      <c r="L693">
        <v>964</v>
      </c>
      <c r="M693">
        <v>4</v>
      </c>
      <c r="N693" t="str">
        <f>_xlfn.XLOOKUP(M693,Lookup!E:E,Lookup!F:F)</f>
        <v>Very High</v>
      </c>
      <c r="O693" t="s">
        <v>46</v>
      </c>
      <c r="P693">
        <v>35</v>
      </c>
      <c r="Q693">
        <v>3</v>
      </c>
      <c r="R693" t="str">
        <f>_xlfn.XLOOKUP(Q693,Lookup!G:G,Lookup!H:H)</f>
        <v>High</v>
      </c>
      <c r="S693">
        <v>1</v>
      </c>
      <c r="T693" s="7" t="str">
        <f>_xlfn.XLOOKUP(S693,Lookup!A:A,Lookup!B:B)</f>
        <v>Entry Level</v>
      </c>
      <c r="U693" t="s">
        <v>47</v>
      </c>
      <c r="V693">
        <v>2</v>
      </c>
      <c r="W693" t="str">
        <f>_xlfn.XLOOKUP(V693,Lookup!I:I,Lookup!J:J)</f>
        <v>Medium</v>
      </c>
      <c r="X693" t="s">
        <v>52</v>
      </c>
      <c r="Y693">
        <v>3617</v>
      </c>
      <c r="Z693" t="str" cm="1">
        <f t="array" ref="Z693">_xlfn.IFS(Y693&lt;3000,"Low",Y693&lt;7000,"Medium",TRUE,"High")</f>
        <v>Medium</v>
      </c>
      <c r="AA693">
        <v>25063</v>
      </c>
      <c r="AB693">
        <v>8</v>
      </c>
      <c r="AC693" t="s">
        <v>42</v>
      </c>
      <c r="AD693" t="s">
        <v>35</v>
      </c>
      <c r="AE693">
        <v>14</v>
      </c>
      <c r="AF693">
        <v>3</v>
      </c>
      <c r="AG693" t="str">
        <f>_xlfn.XLOOKUP(AF693,Lookup!K:K,Lookup!L:L)</f>
        <v>Meet Expect</v>
      </c>
      <c r="AH693">
        <v>4</v>
      </c>
      <c r="AI693" t="str">
        <f>LOOKUP(AH693,Lookup!M:M,Lookup!N:N)</f>
        <v>Very High</v>
      </c>
      <c r="AJ693">
        <v>80</v>
      </c>
      <c r="AK693">
        <v>1</v>
      </c>
      <c r="AL693" t="str">
        <f>_xlfn.XLOOKUP(AK693,Lookup!O:O,Lookup!P:P)</f>
        <v>Basic</v>
      </c>
      <c r="AM693">
        <v>3</v>
      </c>
      <c r="AN693" t="str" cm="1">
        <f t="array" ref="AN693">_xlfn.IFS(
AM693&lt;=5,"0-5",
AM693&lt;=10,"6-10",
AM693&lt;=20,"11-20",
TRUE,"20+")</f>
        <v>0-5</v>
      </c>
      <c r="AO693">
        <v>2</v>
      </c>
      <c r="AP693">
        <v>3</v>
      </c>
      <c r="AQ693" t="str">
        <f>_xlfn.XLOOKUP(AP693,Lookup!Q:Q,Lookup!R:R)</f>
        <v>Better</v>
      </c>
      <c r="AR693">
        <v>1</v>
      </c>
      <c r="AS693" t="str" cm="1">
        <f t="array" ref="AS693">_xlfn.IFS(
AR693 &lt;=1,"New Employee",
AR693 &lt;=3, "Early Career",
AR693 &lt;=7, "Experienced",
TRUE, "Veteran")</f>
        <v>New Employee</v>
      </c>
      <c r="AT693">
        <v>1</v>
      </c>
      <c r="AU693">
        <v>0</v>
      </c>
      <c r="AV693" t="str" cm="1">
        <f t="array" ref="AV693">_xlfn.IFS(
AU693=0,"Recently Promoted",
AU693&lt;=3, "Normal",
TRUE, "Long Time No Promotion")</f>
        <v>Recently Promoted</v>
      </c>
      <c r="AW693">
        <v>0</v>
      </c>
      <c r="AX693">
        <f>IF(COUNTIF(L693:$L$1471,L693)&gt;1,1,0)</f>
        <v>0</v>
      </c>
      <c r="BA693">
        <f t="shared" si="85"/>
        <v>0</v>
      </c>
      <c r="BC693">
        <f t="shared" si="86"/>
        <v>0</v>
      </c>
      <c r="BE693">
        <f t="shared" si="80"/>
        <v>0</v>
      </c>
      <c r="BG693">
        <f t="shared" si="81"/>
        <v>0</v>
      </c>
      <c r="BI693">
        <f t="shared" si="82"/>
        <v>0</v>
      </c>
      <c r="BR693" t="str" cm="1">
        <f t="array" ref="BR693">_xlfn.IFS(
A693&lt;=25,"18-25",
A693&lt;=35,"26-35",
A693&lt;=45,"36-45",
A693&lt;=59,"46-59",
TRUE,"60+")</f>
        <v>36-45</v>
      </c>
      <c r="BX693" t="b">
        <f t="shared" si="83"/>
        <v>1</v>
      </c>
      <c r="BY693" t="b">
        <f t="shared" si="84"/>
        <v>1</v>
      </c>
      <c r="BZ693" t="b">
        <f t="shared" si="87"/>
        <v>1</v>
      </c>
      <c r="CA693">
        <f>IF(tblemployee[[#This Row],[Attrition]]="Yes",1,0)</f>
        <v>0</v>
      </c>
      <c r="CB693">
        <f>IF(tblemployee[[#This Row],[OverTime]]="Yes",1,0)</f>
        <v>1</v>
      </c>
    </row>
    <row r="694" spans="1:80" hidden="1">
      <c r="A694">
        <v>32</v>
      </c>
      <c r="B694" t="s">
        <v>43</v>
      </c>
      <c r="C694" t="s">
        <v>36</v>
      </c>
      <c r="D694">
        <v>498</v>
      </c>
      <c r="E694" t="s">
        <v>45</v>
      </c>
      <c r="F694">
        <v>3</v>
      </c>
      <c r="G694" t="str" cm="1">
        <f t="array" ref="G694">_xlfn.IFS(
F694 &lt;= 10, "Near",
F694 &lt;= 20, "Far",
TRUE, "Very Far")</f>
        <v>Near</v>
      </c>
      <c r="H694">
        <v>4</v>
      </c>
      <c r="I694" t="str">
        <f>_xlfn.XLOOKUP(H694,Lookup!C:C,Lookup!D:D)</f>
        <v>Master</v>
      </c>
      <c r="J694" t="s">
        <v>51</v>
      </c>
      <c r="K694">
        <v>1</v>
      </c>
      <c r="L694">
        <v>966</v>
      </c>
      <c r="M694">
        <v>3</v>
      </c>
      <c r="N694" t="str">
        <f>_xlfn.XLOOKUP(M694,Lookup!E:E,Lookup!F:F)</f>
        <v>High</v>
      </c>
      <c r="O694" t="s">
        <v>39</v>
      </c>
      <c r="P694">
        <v>93</v>
      </c>
      <c r="Q694">
        <v>3</v>
      </c>
      <c r="R694" t="str">
        <f>_xlfn.XLOOKUP(Q694,Lookup!G:G,Lookup!H:H)</f>
        <v>High</v>
      </c>
      <c r="S694">
        <v>2</v>
      </c>
      <c r="T694" s="7" t="str">
        <f>_xlfn.XLOOKUP(S694,Lookup!A:A,Lookup!B:B)</f>
        <v>Junior</v>
      </c>
      <c r="U694" t="s">
        <v>53</v>
      </c>
      <c r="V694">
        <v>1</v>
      </c>
      <c r="W694" t="str">
        <f>_xlfn.XLOOKUP(V694,Lookup!I:I,Lookup!J:J)</f>
        <v>Low</v>
      </c>
      <c r="X694" t="s">
        <v>48</v>
      </c>
      <c r="Y694">
        <v>6725</v>
      </c>
      <c r="Z694" t="str" cm="1">
        <f t="array" ref="Z694">_xlfn.IFS(Y694&lt;3000,"Low",Y694&lt;7000,"Medium",TRUE,"High")</f>
        <v>Medium</v>
      </c>
      <c r="AA694">
        <v>13554</v>
      </c>
      <c r="AB694">
        <v>1</v>
      </c>
      <c r="AC694" t="s">
        <v>42</v>
      </c>
      <c r="AD694" t="s">
        <v>43</v>
      </c>
      <c r="AE694">
        <v>12</v>
      </c>
      <c r="AF694">
        <v>3</v>
      </c>
      <c r="AG694" t="str">
        <f>_xlfn.XLOOKUP(AF694,Lookup!K:K,Lookup!L:L)</f>
        <v>Meet Expect</v>
      </c>
      <c r="AH694">
        <v>3</v>
      </c>
      <c r="AI694" t="str">
        <f>LOOKUP(AH694,Lookup!M:M,Lookup!N:N)</f>
        <v>High</v>
      </c>
      <c r="AJ694">
        <v>80</v>
      </c>
      <c r="AK694">
        <v>1</v>
      </c>
      <c r="AL694" t="str">
        <f>_xlfn.XLOOKUP(AK694,Lookup!O:O,Lookup!P:P)</f>
        <v>Basic</v>
      </c>
      <c r="AM694">
        <v>8</v>
      </c>
      <c r="AN694" t="str" cm="1">
        <f t="array" ref="AN694">_xlfn.IFS(
AM694&lt;=5,"0-5",
AM694&lt;=10,"6-10",
AM694&lt;=20,"11-20",
TRUE,"20+")</f>
        <v>6-10</v>
      </c>
      <c r="AO694">
        <v>2</v>
      </c>
      <c r="AP694">
        <v>4</v>
      </c>
      <c r="AQ694" t="str">
        <f>_xlfn.XLOOKUP(AP694,Lookup!Q:Q,Lookup!R:R)</f>
        <v>Best</v>
      </c>
      <c r="AR694">
        <v>8</v>
      </c>
      <c r="AS694" t="str" cm="1">
        <f t="array" ref="AS694">_xlfn.IFS(
AR694 &lt;=1,"New Employee",
AR694 &lt;=3, "Early Career",
AR694 &lt;=7, "Experienced",
TRUE, "Veteran")</f>
        <v>Veteran</v>
      </c>
      <c r="AT694">
        <v>7</v>
      </c>
      <c r="AU694">
        <v>6</v>
      </c>
      <c r="AV694" t="str" cm="1">
        <f t="array" ref="AV694">_xlfn.IFS(
AU694=0,"Recently Promoted",
AU694&lt;=3, "Normal",
TRUE, "Long Time No Promotion")</f>
        <v>Long Time No Promotion</v>
      </c>
      <c r="AW694">
        <v>3</v>
      </c>
      <c r="AX694">
        <f>IF(COUNTIF(L694:$L$1471,L694)&gt;1,1,0)</f>
        <v>0</v>
      </c>
      <c r="BA694">
        <f t="shared" si="85"/>
        <v>0</v>
      </c>
      <c r="BC694">
        <f t="shared" si="86"/>
        <v>0</v>
      </c>
      <c r="BE694">
        <f t="shared" si="80"/>
        <v>0</v>
      </c>
      <c r="BG694">
        <f t="shared" si="81"/>
        <v>0</v>
      </c>
      <c r="BI694">
        <f t="shared" si="82"/>
        <v>0</v>
      </c>
      <c r="BR694" t="str" cm="1">
        <f t="array" ref="BR694">_xlfn.IFS(
A694&lt;=25,"18-25",
A694&lt;=35,"26-35",
A694&lt;=45,"36-45",
A694&lt;=59,"46-59",
TRUE,"60+")</f>
        <v>26-35</v>
      </c>
      <c r="BX694" t="b">
        <f t="shared" si="83"/>
        <v>1</v>
      </c>
      <c r="BY694" t="b">
        <f t="shared" si="84"/>
        <v>1</v>
      </c>
      <c r="BZ694" t="b">
        <f t="shared" si="87"/>
        <v>1</v>
      </c>
      <c r="CA694">
        <f>IF(tblemployee[[#This Row],[Attrition]]="Yes",1,0)</f>
        <v>0</v>
      </c>
      <c r="CB694">
        <f>IF(tblemployee[[#This Row],[OverTime]]="Yes",1,0)</f>
        <v>0</v>
      </c>
    </row>
    <row r="695" spans="1:80" hidden="1">
      <c r="A695">
        <v>36</v>
      </c>
      <c r="B695" t="s">
        <v>35</v>
      </c>
      <c r="C695" t="s">
        <v>36</v>
      </c>
      <c r="D695">
        <v>530</v>
      </c>
      <c r="E695" t="s">
        <v>37</v>
      </c>
      <c r="F695">
        <v>3</v>
      </c>
      <c r="G695" t="str" cm="1">
        <f t="array" ref="G695">_xlfn.IFS(
F695 &lt;= 10, "Near",
F695 &lt;= 20, "Far",
TRUE, "Very Far")</f>
        <v>Near</v>
      </c>
      <c r="H695">
        <v>1</v>
      </c>
      <c r="I695" t="str">
        <f>_xlfn.XLOOKUP(H695,Lookup!C:C,Lookup!D:D)</f>
        <v>Below College</v>
      </c>
      <c r="J695" t="s">
        <v>38</v>
      </c>
      <c r="K695">
        <v>1</v>
      </c>
      <c r="L695">
        <v>967</v>
      </c>
      <c r="M695">
        <v>3</v>
      </c>
      <c r="N695" t="str">
        <f>_xlfn.XLOOKUP(M695,Lookup!E:E,Lookup!F:F)</f>
        <v>High</v>
      </c>
      <c r="O695" t="s">
        <v>46</v>
      </c>
      <c r="P695">
        <v>51</v>
      </c>
      <c r="Q695">
        <v>2</v>
      </c>
      <c r="R695" t="str">
        <f>_xlfn.XLOOKUP(Q695,Lookup!G:G,Lookup!H:H)</f>
        <v>Medium</v>
      </c>
      <c r="S695">
        <v>3</v>
      </c>
      <c r="T695" s="7" t="str">
        <f>_xlfn.XLOOKUP(S695,Lookup!A:A,Lookup!B:B)</f>
        <v>Senior</v>
      </c>
      <c r="U695" t="s">
        <v>40</v>
      </c>
      <c r="V695">
        <v>4</v>
      </c>
      <c r="W695" t="str">
        <f>_xlfn.XLOOKUP(V695,Lookup!I:I,Lookup!J:J)</f>
        <v>Very High</v>
      </c>
      <c r="X695" t="s">
        <v>48</v>
      </c>
      <c r="Y695">
        <v>10325</v>
      </c>
      <c r="Z695" t="str" cm="1">
        <f t="array" ref="Z695">_xlfn.IFS(Y695&lt;3000,"Low",Y695&lt;7000,"Medium",TRUE,"High")</f>
        <v>High</v>
      </c>
      <c r="AA695">
        <v>5518</v>
      </c>
      <c r="AB695">
        <v>1</v>
      </c>
      <c r="AC695" t="s">
        <v>42</v>
      </c>
      <c r="AD695" t="s">
        <v>35</v>
      </c>
      <c r="AE695">
        <v>11</v>
      </c>
      <c r="AF695">
        <v>3</v>
      </c>
      <c r="AG695" t="str">
        <f>_xlfn.XLOOKUP(AF695,Lookup!K:K,Lookup!L:L)</f>
        <v>Meet Expect</v>
      </c>
      <c r="AH695">
        <v>1</v>
      </c>
      <c r="AI695" t="str">
        <f>LOOKUP(AH695,Lookup!M:M,Lookup!N:N)</f>
        <v>Low</v>
      </c>
      <c r="AJ695">
        <v>80</v>
      </c>
      <c r="AK695">
        <v>1</v>
      </c>
      <c r="AL695" t="str">
        <f>_xlfn.XLOOKUP(AK695,Lookup!O:O,Lookup!P:P)</f>
        <v>Basic</v>
      </c>
      <c r="AM695">
        <v>16</v>
      </c>
      <c r="AN695" t="str" cm="1">
        <f t="array" ref="AN695">_xlfn.IFS(
AM695&lt;=5,"0-5",
AM695&lt;=10,"6-10",
AM695&lt;=20,"11-20",
TRUE,"20+")</f>
        <v>11-20</v>
      </c>
      <c r="AO695">
        <v>6</v>
      </c>
      <c r="AP695">
        <v>3</v>
      </c>
      <c r="AQ695" t="str">
        <f>_xlfn.XLOOKUP(AP695,Lookup!Q:Q,Lookup!R:R)</f>
        <v>Better</v>
      </c>
      <c r="AR695">
        <v>16</v>
      </c>
      <c r="AS695" t="str" cm="1">
        <f t="array" ref="AS695">_xlfn.IFS(
AR695 &lt;=1,"New Employee",
AR695 &lt;=3, "Early Career",
AR695 &lt;=7, "Experienced",
TRUE, "Veteran")</f>
        <v>Veteran</v>
      </c>
      <c r="AT695">
        <v>7</v>
      </c>
      <c r="AU695">
        <v>3</v>
      </c>
      <c r="AV695" t="str" cm="1">
        <f t="array" ref="AV695">_xlfn.IFS(
AU695=0,"Recently Promoted",
AU695&lt;=3, "Normal",
TRUE, "Long Time No Promotion")</f>
        <v>Normal</v>
      </c>
      <c r="AW695">
        <v>7</v>
      </c>
      <c r="AX695">
        <f>IF(COUNTIF(L695:$L$1471,L695)&gt;1,1,0)</f>
        <v>0</v>
      </c>
      <c r="BA695">
        <f t="shared" si="85"/>
        <v>0</v>
      </c>
      <c r="BC695">
        <f t="shared" si="86"/>
        <v>0</v>
      </c>
      <c r="BE695">
        <f t="shared" si="80"/>
        <v>0</v>
      </c>
      <c r="BG695">
        <f t="shared" si="81"/>
        <v>0</v>
      </c>
      <c r="BI695">
        <f t="shared" si="82"/>
        <v>0</v>
      </c>
      <c r="BR695" t="str" cm="1">
        <f t="array" ref="BR695">_xlfn.IFS(
A695&lt;=25,"18-25",
A695&lt;=35,"26-35",
A695&lt;=45,"36-45",
A695&lt;=59,"46-59",
TRUE,"60+")</f>
        <v>36-45</v>
      </c>
      <c r="BX695" t="b">
        <f t="shared" si="83"/>
        <v>1</v>
      </c>
      <c r="BY695" t="b">
        <f t="shared" si="84"/>
        <v>1</v>
      </c>
      <c r="BZ695" t="b">
        <f t="shared" si="87"/>
        <v>1</v>
      </c>
      <c r="CA695">
        <f>IF(tblemployee[[#This Row],[Attrition]]="Yes",1,0)</f>
        <v>1</v>
      </c>
      <c r="CB695">
        <f>IF(tblemployee[[#This Row],[OverTime]]="Yes",1,0)</f>
        <v>1</v>
      </c>
    </row>
    <row r="696" spans="1:80" hidden="1">
      <c r="A696">
        <v>33</v>
      </c>
      <c r="B696" t="s">
        <v>43</v>
      </c>
      <c r="C696" t="s">
        <v>36</v>
      </c>
      <c r="D696">
        <v>1069</v>
      </c>
      <c r="E696" t="s">
        <v>45</v>
      </c>
      <c r="F696">
        <v>1</v>
      </c>
      <c r="G696" t="str" cm="1">
        <f t="array" ref="G696">_xlfn.IFS(
F696 &lt;= 10, "Near",
F696 &lt;= 20, "Far",
TRUE, "Very Far")</f>
        <v>Near</v>
      </c>
      <c r="H696">
        <v>3</v>
      </c>
      <c r="I696" t="str">
        <f>_xlfn.XLOOKUP(H696,Lookup!C:C,Lookup!D:D)</f>
        <v>Bachelor</v>
      </c>
      <c r="J696" t="s">
        <v>38</v>
      </c>
      <c r="K696">
        <v>1</v>
      </c>
      <c r="L696">
        <v>969</v>
      </c>
      <c r="M696">
        <v>2</v>
      </c>
      <c r="N696" t="str">
        <f>_xlfn.XLOOKUP(M696,Lookup!E:E,Lookup!F:F)</f>
        <v>Medium</v>
      </c>
      <c r="O696" t="s">
        <v>39</v>
      </c>
      <c r="P696">
        <v>42</v>
      </c>
      <c r="Q696">
        <v>2</v>
      </c>
      <c r="R696" t="str">
        <f>_xlfn.XLOOKUP(Q696,Lookup!G:G,Lookup!H:H)</f>
        <v>Medium</v>
      </c>
      <c r="S696">
        <v>2</v>
      </c>
      <c r="T696" s="7" t="str">
        <f>_xlfn.XLOOKUP(S696,Lookup!A:A,Lookup!B:B)</f>
        <v>Junior</v>
      </c>
      <c r="U696" t="s">
        <v>54</v>
      </c>
      <c r="V696">
        <v>4</v>
      </c>
      <c r="W696" t="str">
        <f>_xlfn.XLOOKUP(V696,Lookup!I:I,Lookup!J:J)</f>
        <v>Very High</v>
      </c>
      <c r="X696" t="s">
        <v>41</v>
      </c>
      <c r="Y696">
        <v>6949</v>
      </c>
      <c r="Z696" t="str" cm="1">
        <f t="array" ref="Z696">_xlfn.IFS(Y696&lt;3000,"Low",Y696&lt;7000,"Medium",TRUE,"High")</f>
        <v>Medium</v>
      </c>
      <c r="AA696">
        <v>12291</v>
      </c>
      <c r="AB696">
        <v>0</v>
      </c>
      <c r="AC696" t="s">
        <v>42</v>
      </c>
      <c r="AD696" t="s">
        <v>43</v>
      </c>
      <c r="AE696">
        <v>14</v>
      </c>
      <c r="AF696">
        <v>3</v>
      </c>
      <c r="AG696" t="str">
        <f>_xlfn.XLOOKUP(AF696,Lookup!K:K,Lookup!L:L)</f>
        <v>Meet Expect</v>
      </c>
      <c r="AH696">
        <v>1</v>
      </c>
      <c r="AI696" t="str">
        <f>LOOKUP(AH696,Lookup!M:M,Lookup!N:N)</f>
        <v>Low</v>
      </c>
      <c r="AJ696">
        <v>80</v>
      </c>
      <c r="AK696">
        <v>0</v>
      </c>
      <c r="AL696" t="str">
        <f>_xlfn.XLOOKUP(AK696,Lookup!O:O,Lookup!P:P)</f>
        <v>None</v>
      </c>
      <c r="AM696">
        <v>6</v>
      </c>
      <c r="AN696" t="str" cm="1">
        <f t="array" ref="AN696">_xlfn.IFS(
AM696&lt;=5,"0-5",
AM696&lt;=10,"6-10",
AM696&lt;=20,"11-20",
TRUE,"20+")</f>
        <v>6-10</v>
      </c>
      <c r="AO696">
        <v>3</v>
      </c>
      <c r="AP696">
        <v>3</v>
      </c>
      <c r="AQ696" t="str">
        <f>_xlfn.XLOOKUP(AP696,Lookup!Q:Q,Lookup!R:R)</f>
        <v>Better</v>
      </c>
      <c r="AR696">
        <v>5</v>
      </c>
      <c r="AS696" t="str" cm="1">
        <f t="array" ref="AS696">_xlfn.IFS(
AR696 &lt;=1,"New Employee",
AR696 &lt;=3, "Early Career",
AR696 &lt;=7, "Experienced",
TRUE, "Veteran")</f>
        <v>Experienced</v>
      </c>
      <c r="AT696">
        <v>0</v>
      </c>
      <c r="AU696">
        <v>1</v>
      </c>
      <c r="AV696" t="str" cm="1">
        <f t="array" ref="AV696">_xlfn.IFS(
AU696=0,"Recently Promoted",
AU696&lt;=3, "Normal",
TRUE, "Long Time No Promotion")</f>
        <v>Normal</v>
      </c>
      <c r="AW696">
        <v>4</v>
      </c>
      <c r="AX696">
        <f>IF(COUNTIF(L696:$L$1471,L696)&gt;1,1,0)</f>
        <v>0</v>
      </c>
      <c r="BA696">
        <f t="shared" si="85"/>
        <v>0</v>
      </c>
      <c r="BC696">
        <f t="shared" si="86"/>
        <v>0</v>
      </c>
      <c r="BE696">
        <f t="shared" si="80"/>
        <v>0</v>
      </c>
      <c r="BG696">
        <f t="shared" si="81"/>
        <v>0</v>
      </c>
      <c r="BI696">
        <f t="shared" si="82"/>
        <v>0</v>
      </c>
      <c r="BR696" t="str" cm="1">
        <f t="array" ref="BR696">_xlfn.IFS(
A696&lt;=25,"18-25",
A696&lt;=35,"26-35",
A696&lt;=45,"36-45",
A696&lt;=59,"46-59",
TRUE,"60+")</f>
        <v>26-35</v>
      </c>
      <c r="BX696" t="b">
        <f t="shared" si="83"/>
        <v>1</v>
      </c>
      <c r="BY696" t="b">
        <f t="shared" si="84"/>
        <v>1</v>
      </c>
      <c r="BZ696" t="b">
        <f t="shared" si="87"/>
        <v>1</v>
      </c>
      <c r="CA696">
        <f>IF(tblemployee[[#This Row],[Attrition]]="Yes",1,0)</f>
        <v>0</v>
      </c>
      <c r="CB696">
        <f>IF(tblemployee[[#This Row],[OverTime]]="Yes",1,0)</f>
        <v>0</v>
      </c>
    </row>
    <row r="697" spans="1:80" hidden="1">
      <c r="A697">
        <v>37</v>
      </c>
      <c r="B697" t="s">
        <v>35</v>
      </c>
      <c r="C697" t="s">
        <v>36</v>
      </c>
      <c r="D697">
        <v>625</v>
      </c>
      <c r="E697" t="s">
        <v>37</v>
      </c>
      <c r="F697">
        <v>1</v>
      </c>
      <c r="G697" t="str" cm="1">
        <f t="array" ref="G697">_xlfn.IFS(
F697 &lt;= 10, "Near",
F697 &lt;= 20, "Far",
TRUE, "Very Far")</f>
        <v>Near</v>
      </c>
      <c r="H697">
        <v>4</v>
      </c>
      <c r="I697" t="str">
        <f>_xlfn.XLOOKUP(H697,Lookup!C:C,Lookup!D:D)</f>
        <v>Master</v>
      </c>
      <c r="J697" t="s">
        <v>38</v>
      </c>
      <c r="K697">
        <v>1</v>
      </c>
      <c r="L697">
        <v>970</v>
      </c>
      <c r="M697">
        <v>1</v>
      </c>
      <c r="N697" t="str">
        <f>_xlfn.XLOOKUP(M697,Lookup!E:E,Lookup!F:F)</f>
        <v>Low</v>
      </c>
      <c r="O697" t="s">
        <v>46</v>
      </c>
      <c r="P697">
        <v>46</v>
      </c>
      <c r="Q697">
        <v>2</v>
      </c>
      <c r="R697" t="str">
        <f>_xlfn.XLOOKUP(Q697,Lookup!G:G,Lookup!H:H)</f>
        <v>Medium</v>
      </c>
      <c r="S697">
        <v>3</v>
      </c>
      <c r="T697" s="7" t="str">
        <f>_xlfn.XLOOKUP(S697,Lookup!A:A,Lookup!B:B)</f>
        <v>Senior</v>
      </c>
      <c r="U697" t="s">
        <v>40</v>
      </c>
      <c r="V697">
        <v>3</v>
      </c>
      <c r="W697" t="str">
        <f>_xlfn.XLOOKUP(V697,Lookup!I:I,Lookup!J:J)</f>
        <v>High</v>
      </c>
      <c r="X697" t="s">
        <v>48</v>
      </c>
      <c r="Y697">
        <v>10609</v>
      </c>
      <c r="Z697" t="str" cm="1">
        <f t="array" ref="Z697">_xlfn.IFS(Y697&lt;3000,"Low",Y697&lt;7000,"Medium",TRUE,"High")</f>
        <v>High</v>
      </c>
      <c r="AA697">
        <v>14922</v>
      </c>
      <c r="AB697">
        <v>5</v>
      </c>
      <c r="AC697" t="s">
        <v>42</v>
      </c>
      <c r="AD697" t="s">
        <v>43</v>
      </c>
      <c r="AE697">
        <v>11</v>
      </c>
      <c r="AF697">
        <v>3</v>
      </c>
      <c r="AG697" t="str">
        <f>_xlfn.XLOOKUP(AF697,Lookup!K:K,Lookup!L:L)</f>
        <v>Meet Expect</v>
      </c>
      <c r="AH697">
        <v>3</v>
      </c>
      <c r="AI697" t="str">
        <f>LOOKUP(AH697,Lookup!M:M,Lookup!N:N)</f>
        <v>High</v>
      </c>
      <c r="AJ697">
        <v>80</v>
      </c>
      <c r="AK697">
        <v>0</v>
      </c>
      <c r="AL697" t="str">
        <f>_xlfn.XLOOKUP(AK697,Lookup!O:O,Lookup!P:P)</f>
        <v>None</v>
      </c>
      <c r="AM697">
        <v>17</v>
      </c>
      <c r="AN697" t="str" cm="1">
        <f t="array" ref="AN697">_xlfn.IFS(
AM697&lt;=5,"0-5",
AM697&lt;=10,"6-10",
AM697&lt;=20,"11-20",
TRUE,"20+")</f>
        <v>11-20</v>
      </c>
      <c r="AO697">
        <v>2</v>
      </c>
      <c r="AP697">
        <v>1</v>
      </c>
      <c r="AQ697" t="str">
        <f>_xlfn.XLOOKUP(AP697,Lookup!Q:Q,Lookup!R:R)</f>
        <v>Bad</v>
      </c>
      <c r="AR697">
        <v>14</v>
      </c>
      <c r="AS697" t="str" cm="1">
        <f t="array" ref="AS697">_xlfn.IFS(
AR697 &lt;=1,"New Employee",
AR697 &lt;=3, "Early Career",
AR697 &lt;=7, "Experienced",
TRUE, "Veteran")</f>
        <v>Veteran</v>
      </c>
      <c r="AT697">
        <v>1</v>
      </c>
      <c r="AU697">
        <v>11</v>
      </c>
      <c r="AV697" t="str" cm="1">
        <f t="array" ref="AV697">_xlfn.IFS(
AU697=0,"Recently Promoted",
AU697&lt;=3, "Normal",
TRUE, "Long Time No Promotion")</f>
        <v>Long Time No Promotion</v>
      </c>
      <c r="AW697">
        <v>7</v>
      </c>
      <c r="AX697">
        <f>IF(COUNTIF(L697:$L$1471,L697)&gt;1,1,0)</f>
        <v>0</v>
      </c>
      <c r="BA697">
        <f t="shared" si="85"/>
        <v>0</v>
      </c>
      <c r="BC697">
        <f t="shared" si="86"/>
        <v>0</v>
      </c>
      <c r="BE697">
        <f t="shared" si="80"/>
        <v>0</v>
      </c>
      <c r="BG697">
        <f t="shared" si="81"/>
        <v>0</v>
      </c>
      <c r="BI697">
        <f t="shared" si="82"/>
        <v>0</v>
      </c>
      <c r="BR697" t="str" cm="1">
        <f t="array" ref="BR697">_xlfn.IFS(
A697&lt;=25,"18-25",
A697&lt;=35,"26-35",
A697&lt;=45,"36-45",
A697&lt;=59,"46-59",
TRUE,"60+")</f>
        <v>36-45</v>
      </c>
      <c r="BX697" t="b">
        <f t="shared" si="83"/>
        <v>1</v>
      </c>
      <c r="BY697" t="b">
        <f t="shared" si="84"/>
        <v>1</v>
      </c>
      <c r="BZ697" t="b">
        <f t="shared" si="87"/>
        <v>1</v>
      </c>
      <c r="CA697">
        <f>IF(tblemployee[[#This Row],[Attrition]]="Yes",1,0)</f>
        <v>1</v>
      </c>
      <c r="CB697">
        <f>IF(tblemployee[[#This Row],[OverTime]]="Yes",1,0)</f>
        <v>0</v>
      </c>
    </row>
    <row r="698" spans="1:80" hidden="1">
      <c r="A698">
        <v>45</v>
      </c>
      <c r="B698" t="s">
        <v>43</v>
      </c>
      <c r="C698" t="s">
        <v>55</v>
      </c>
      <c r="D698">
        <v>805</v>
      </c>
      <c r="E698" t="s">
        <v>45</v>
      </c>
      <c r="F698">
        <v>4</v>
      </c>
      <c r="G698" t="str" cm="1">
        <f t="array" ref="G698">_xlfn.IFS(
F698 &lt;= 10, "Near",
F698 &lt;= 20, "Far",
TRUE, "Very Far")</f>
        <v>Near</v>
      </c>
      <c r="H698">
        <v>2</v>
      </c>
      <c r="I698" t="str">
        <f>_xlfn.XLOOKUP(H698,Lookup!C:C,Lookup!D:D)</f>
        <v>College</v>
      </c>
      <c r="J698" t="s">
        <v>38</v>
      </c>
      <c r="K698">
        <v>1</v>
      </c>
      <c r="L698">
        <v>972</v>
      </c>
      <c r="M698">
        <v>3</v>
      </c>
      <c r="N698" t="str">
        <f>_xlfn.XLOOKUP(M698,Lookup!E:E,Lookup!F:F)</f>
        <v>High</v>
      </c>
      <c r="O698" t="s">
        <v>46</v>
      </c>
      <c r="P698">
        <v>57</v>
      </c>
      <c r="Q698">
        <v>3</v>
      </c>
      <c r="R698" t="str">
        <f>_xlfn.XLOOKUP(Q698,Lookup!G:G,Lookup!H:H)</f>
        <v>High</v>
      </c>
      <c r="S698">
        <v>2</v>
      </c>
      <c r="T698" s="7" t="str">
        <f>_xlfn.XLOOKUP(S698,Lookup!A:A,Lookup!B:B)</f>
        <v>Junior</v>
      </c>
      <c r="U698" t="s">
        <v>50</v>
      </c>
      <c r="V698">
        <v>2</v>
      </c>
      <c r="W698" t="str">
        <f>_xlfn.XLOOKUP(V698,Lookup!I:I,Lookup!J:J)</f>
        <v>Medium</v>
      </c>
      <c r="X698" t="s">
        <v>48</v>
      </c>
      <c r="Y698">
        <v>4447</v>
      </c>
      <c r="Z698" t="str" cm="1">
        <f t="array" ref="Z698">_xlfn.IFS(Y698&lt;3000,"Low",Y698&lt;7000,"Medium",TRUE,"High")</f>
        <v>Medium</v>
      </c>
      <c r="AA698">
        <v>23163</v>
      </c>
      <c r="AB698">
        <v>1</v>
      </c>
      <c r="AC698" t="s">
        <v>42</v>
      </c>
      <c r="AD698" t="s">
        <v>43</v>
      </c>
      <c r="AE698">
        <v>12</v>
      </c>
      <c r="AF698">
        <v>3</v>
      </c>
      <c r="AG698" t="str">
        <f>_xlfn.XLOOKUP(AF698,Lookup!K:K,Lookup!L:L)</f>
        <v>Meet Expect</v>
      </c>
      <c r="AH698">
        <v>2</v>
      </c>
      <c r="AI698" t="str">
        <f>LOOKUP(AH698,Lookup!M:M,Lookup!N:N)</f>
        <v>Medium</v>
      </c>
      <c r="AJ698">
        <v>80</v>
      </c>
      <c r="AK698">
        <v>0</v>
      </c>
      <c r="AL698" t="str">
        <f>_xlfn.XLOOKUP(AK698,Lookup!O:O,Lookup!P:P)</f>
        <v>None</v>
      </c>
      <c r="AM698">
        <v>9</v>
      </c>
      <c r="AN698" t="str" cm="1">
        <f t="array" ref="AN698">_xlfn.IFS(
AM698&lt;=5,"0-5",
AM698&lt;=10,"6-10",
AM698&lt;=20,"11-20",
TRUE,"20+")</f>
        <v>6-10</v>
      </c>
      <c r="AO698">
        <v>5</v>
      </c>
      <c r="AP698">
        <v>2</v>
      </c>
      <c r="AQ698" t="str">
        <f>_xlfn.XLOOKUP(AP698,Lookup!Q:Q,Lookup!R:R)</f>
        <v>Good</v>
      </c>
      <c r="AR698">
        <v>9</v>
      </c>
      <c r="AS698" t="str" cm="1">
        <f t="array" ref="AS698">_xlfn.IFS(
AR698 &lt;=1,"New Employee",
AR698 &lt;=3, "Early Career",
AR698 &lt;=7, "Experienced",
TRUE, "Veteran")</f>
        <v>Veteran</v>
      </c>
      <c r="AT698">
        <v>7</v>
      </c>
      <c r="AU698">
        <v>0</v>
      </c>
      <c r="AV698" t="str" cm="1">
        <f t="array" ref="AV698">_xlfn.IFS(
AU698=0,"Recently Promoted",
AU698&lt;=3, "Normal",
TRUE, "Long Time No Promotion")</f>
        <v>Recently Promoted</v>
      </c>
      <c r="AW698">
        <v>8</v>
      </c>
      <c r="AX698">
        <f>IF(COUNTIF(L698:$L$1471,L698)&gt;1,1,0)</f>
        <v>0</v>
      </c>
      <c r="BA698">
        <f t="shared" si="85"/>
        <v>0</v>
      </c>
      <c r="BC698">
        <f t="shared" si="86"/>
        <v>0</v>
      </c>
      <c r="BE698">
        <f t="shared" si="80"/>
        <v>0</v>
      </c>
      <c r="BG698">
        <f t="shared" si="81"/>
        <v>0</v>
      </c>
      <c r="BI698">
        <f t="shared" si="82"/>
        <v>0</v>
      </c>
      <c r="BR698" t="str" cm="1">
        <f t="array" ref="BR698">_xlfn.IFS(
A698&lt;=25,"18-25",
A698&lt;=35,"26-35",
A698&lt;=45,"36-45",
A698&lt;=59,"46-59",
TRUE,"60+")</f>
        <v>36-45</v>
      </c>
      <c r="BX698" t="b">
        <f t="shared" si="83"/>
        <v>1</v>
      </c>
      <c r="BY698" t="b">
        <f t="shared" si="84"/>
        <v>1</v>
      </c>
      <c r="BZ698" t="b">
        <f t="shared" si="87"/>
        <v>1</v>
      </c>
      <c r="CA698">
        <f>IF(tblemployee[[#This Row],[Attrition]]="Yes",1,0)</f>
        <v>0</v>
      </c>
      <c r="CB698">
        <f>IF(tblemployee[[#This Row],[OverTime]]="Yes",1,0)</f>
        <v>0</v>
      </c>
    </row>
    <row r="699" spans="1:80" hidden="1">
      <c r="A699">
        <v>29</v>
      </c>
      <c r="B699" t="s">
        <v>43</v>
      </c>
      <c r="C699" t="s">
        <v>44</v>
      </c>
      <c r="D699">
        <v>1404</v>
      </c>
      <c r="E699" t="s">
        <v>37</v>
      </c>
      <c r="F699">
        <v>20</v>
      </c>
      <c r="G699" t="str" cm="1">
        <f t="array" ref="G699">_xlfn.IFS(
F699 &lt;= 10, "Near",
F699 &lt;= 20, "Far",
TRUE, "Very Far")</f>
        <v>Far</v>
      </c>
      <c r="H699">
        <v>3</v>
      </c>
      <c r="I699" t="str">
        <f>_xlfn.XLOOKUP(H699,Lookup!C:C,Lookup!D:D)</f>
        <v>Bachelor</v>
      </c>
      <c r="J699" t="s">
        <v>60</v>
      </c>
      <c r="K699">
        <v>1</v>
      </c>
      <c r="L699">
        <v>974</v>
      </c>
      <c r="M699">
        <v>3</v>
      </c>
      <c r="N699" t="str">
        <f>_xlfn.XLOOKUP(M699,Lookup!E:E,Lookup!F:F)</f>
        <v>High</v>
      </c>
      <c r="O699" t="s">
        <v>39</v>
      </c>
      <c r="P699">
        <v>84</v>
      </c>
      <c r="Q699">
        <v>3</v>
      </c>
      <c r="R699" t="str">
        <f>_xlfn.XLOOKUP(Q699,Lookup!G:G,Lookup!H:H)</f>
        <v>High</v>
      </c>
      <c r="S699">
        <v>1</v>
      </c>
      <c r="T699" s="7" t="str">
        <f>_xlfn.XLOOKUP(S699,Lookup!A:A,Lookup!B:B)</f>
        <v>Entry Level</v>
      </c>
      <c r="U699" t="s">
        <v>57</v>
      </c>
      <c r="V699">
        <v>4</v>
      </c>
      <c r="W699" t="str">
        <f>_xlfn.XLOOKUP(V699,Lookup!I:I,Lookup!J:J)</f>
        <v>Very High</v>
      </c>
      <c r="X699" t="s">
        <v>48</v>
      </c>
      <c r="Y699">
        <v>2157</v>
      </c>
      <c r="Z699" t="str" cm="1">
        <f t="array" ref="Z699">_xlfn.IFS(Y699&lt;3000,"Low",Y699&lt;7000,"Medium",TRUE,"High")</f>
        <v>Low</v>
      </c>
      <c r="AA699">
        <v>18203</v>
      </c>
      <c r="AB699">
        <v>1</v>
      </c>
      <c r="AC699" t="s">
        <v>42</v>
      </c>
      <c r="AD699" t="s">
        <v>43</v>
      </c>
      <c r="AE699">
        <v>15</v>
      </c>
      <c r="AF699">
        <v>3</v>
      </c>
      <c r="AG699" t="str">
        <f>_xlfn.XLOOKUP(AF699,Lookup!K:K,Lookup!L:L)</f>
        <v>Meet Expect</v>
      </c>
      <c r="AH699">
        <v>2</v>
      </c>
      <c r="AI699" t="str">
        <f>LOOKUP(AH699,Lookup!M:M,Lookup!N:N)</f>
        <v>Medium</v>
      </c>
      <c r="AJ699">
        <v>80</v>
      </c>
      <c r="AK699">
        <v>1</v>
      </c>
      <c r="AL699" t="str">
        <f>_xlfn.XLOOKUP(AK699,Lookup!O:O,Lookup!P:P)</f>
        <v>Basic</v>
      </c>
      <c r="AM699">
        <v>3</v>
      </c>
      <c r="AN699" t="str" cm="1">
        <f t="array" ref="AN699">_xlfn.IFS(
AM699&lt;=5,"0-5",
AM699&lt;=10,"6-10",
AM699&lt;=20,"11-20",
TRUE,"20+")</f>
        <v>0-5</v>
      </c>
      <c r="AO699">
        <v>5</v>
      </c>
      <c r="AP699">
        <v>3</v>
      </c>
      <c r="AQ699" t="str">
        <f>_xlfn.XLOOKUP(AP699,Lookup!Q:Q,Lookup!R:R)</f>
        <v>Better</v>
      </c>
      <c r="AR699">
        <v>3</v>
      </c>
      <c r="AS699" t="str" cm="1">
        <f t="array" ref="AS699">_xlfn.IFS(
AR699 &lt;=1,"New Employee",
AR699 &lt;=3, "Early Career",
AR699 &lt;=7, "Experienced",
TRUE, "Veteran")</f>
        <v>Early Career</v>
      </c>
      <c r="AT699">
        <v>1</v>
      </c>
      <c r="AU699">
        <v>0</v>
      </c>
      <c r="AV699" t="str" cm="1">
        <f t="array" ref="AV699">_xlfn.IFS(
AU699=0,"Recently Promoted",
AU699&lt;=3, "Normal",
TRUE, "Long Time No Promotion")</f>
        <v>Recently Promoted</v>
      </c>
      <c r="AW699">
        <v>2</v>
      </c>
      <c r="AX699">
        <f>IF(COUNTIF(L699:$L$1471,L699)&gt;1,1,0)</f>
        <v>0</v>
      </c>
      <c r="BA699">
        <f t="shared" si="85"/>
        <v>0</v>
      </c>
      <c r="BC699">
        <f t="shared" si="86"/>
        <v>0</v>
      </c>
      <c r="BE699">
        <f t="shared" si="80"/>
        <v>0</v>
      </c>
      <c r="BG699">
        <f t="shared" si="81"/>
        <v>0</v>
      </c>
      <c r="BI699">
        <f t="shared" si="82"/>
        <v>0</v>
      </c>
      <c r="BR699" t="str" cm="1">
        <f t="array" ref="BR699">_xlfn.IFS(
A699&lt;=25,"18-25",
A699&lt;=35,"26-35",
A699&lt;=45,"36-45",
A699&lt;=59,"46-59",
TRUE,"60+")</f>
        <v>26-35</v>
      </c>
      <c r="BX699" t="b">
        <f t="shared" si="83"/>
        <v>1</v>
      </c>
      <c r="BY699" t="b">
        <f t="shared" si="84"/>
        <v>1</v>
      </c>
      <c r="BZ699" t="b">
        <f t="shared" si="87"/>
        <v>1</v>
      </c>
      <c r="CA699">
        <f>IF(tblemployee[[#This Row],[Attrition]]="Yes",1,0)</f>
        <v>0</v>
      </c>
      <c r="CB699">
        <f>IF(tblemployee[[#This Row],[OverTime]]="Yes",1,0)</f>
        <v>0</v>
      </c>
    </row>
    <row r="700" spans="1:80" hidden="1">
      <c r="A700">
        <v>35</v>
      </c>
      <c r="B700" t="s">
        <v>43</v>
      </c>
      <c r="C700" t="s">
        <v>36</v>
      </c>
      <c r="D700">
        <v>1219</v>
      </c>
      <c r="E700" t="s">
        <v>37</v>
      </c>
      <c r="F700">
        <v>18</v>
      </c>
      <c r="G700" t="str" cm="1">
        <f t="array" ref="G700">_xlfn.IFS(
F700 &lt;= 10, "Near",
F700 &lt;= 20, "Far",
TRUE, "Very Far")</f>
        <v>Far</v>
      </c>
      <c r="H700">
        <v>3</v>
      </c>
      <c r="I700" t="str">
        <f>_xlfn.XLOOKUP(H700,Lookup!C:C,Lookup!D:D)</f>
        <v>Bachelor</v>
      </c>
      <c r="J700" t="s">
        <v>51</v>
      </c>
      <c r="K700">
        <v>1</v>
      </c>
      <c r="L700">
        <v>975</v>
      </c>
      <c r="M700">
        <v>3</v>
      </c>
      <c r="N700" t="str">
        <f>_xlfn.XLOOKUP(M700,Lookup!E:E,Lookup!F:F)</f>
        <v>High</v>
      </c>
      <c r="O700" t="s">
        <v>39</v>
      </c>
      <c r="P700">
        <v>86</v>
      </c>
      <c r="Q700">
        <v>3</v>
      </c>
      <c r="R700" t="str">
        <f>_xlfn.XLOOKUP(Q700,Lookup!G:G,Lookup!H:H)</f>
        <v>High</v>
      </c>
      <c r="S700">
        <v>2</v>
      </c>
      <c r="T700" s="7" t="str">
        <f>_xlfn.XLOOKUP(S700,Lookup!A:A,Lookup!B:B)</f>
        <v>Junior</v>
      </c>
      <c r="U700" t="s">
        <v>40</v>
      </c>
      <c r="V700">
        <v>3</v>
      </c>
      <c r="W700" t="str">
        <f>_xlfn.XLOOKUP(V700,Lookup!I:I,Lookup!J:J)</f>
        <v>High</v>
      </c>
      <c r="X700" t="s">
        <v>48</v>
      </c>
      <c r="Y700">
        <v>4601</v>
      </c>
      <c r="Z700" t="str" cm="1">
        <f t="array" ref="Z700">_xlfn.IFS(Y700&lt;3000,"Low",Y700&lt;7000,"Medium",TRUE,"High")</f>
        <v>Medium</v>
      </c>
      <c r="AA700">
        <v>6179</v>
      </c>
      <c r="AB700">
        <v>1</v>
      </c>
      <c r="AC700" t="s">
        <v>42</v>
      </c>
      <c r="AD700" t="s">
        <v>43</v>
      </c>
      <c r="AE700">
        <v>16</v>
      </c>
      <c r="AF700">
        <v>3</v>
      </c>
      <c r="AG700" t="str">
        <f>_xlfn.XLOOKUP(AF700,Lookup!K:K,Lookup!L:L)</f>
        <v>Meet Expect</v>
      </c>
      <c r="AH700">
        <v>2</v>
      </c>
      <c r="AI700" t="str">
        <f>LOOKUP(AH700,Lookup!M:M,Lookup!N:N)</f>
        <v>Medium</v>
      </c>
      <c r="AJ700">
        <v>80</v>
      </c>
      <c r="AK700">
        <v>0</v>
      </c>
      <c r="AL700" t="str">
        <f>_xlfn.XLOOKUP(AK700,Lookup!O:O,Lookup!P:P)</f>
        <v>None</v>
      </c>
      <c r="AM700">
        <v>5</v>
      </c>
      <c r="AN700" t="str" cm="1">
        <f t="array" ref="AN700">_xlfn.IFS(
AM700&lt;=5,"0-5",
AM700&lt;=10,"6-10",
AM700&lt;=20,"11-20",
TRUE,"20+")</f>
        <v>0-5</v>
      </c>
      <c r="AO700">
        <v>3</v>
      </c>
      <c r="AP700">
        <v>3</v>
      </c>
      <c r="AQ700" t="str">
        <f>_xlfn.XLOOKUP(AP700,Lookup!Q:Q,Lookup!R:R)</f>
        <v>Better</v>
      </c>
      <c r="AR700">
        <v>5</v>
      </c>
      <c r="AS700" t="str" cm="1">
        <f t="array" ref="AS700">_xlfn.IFS(
AR700 &lt;=1,"New Employee",
AR700 &lt;=3, "Early Career",
AR700 &lt;=7, "Experienced",
TRUE, "Veteran")</f>
        <v>Experienced</v>
      </c>
      <c r="AT700">
        <v>2</v>
      </c>
      <c r="AU700">
        <v>1</v>
      </c>
      <c r="AV700" t="str" cm="1">
        <f t="array" ref="AV700">_xlfn.IFS(
AU700=0,"Recently Promoted",
AU700&lt;=3, "Normal",
TRUE, "Long Time No Promotion")</f>
        <v>Normal</v>
      </c>
      <c r="AW700">
        <v>0</v>
      </c>
      <c r="AX700">
        <f>IF(COUNTIF(L700:$L$1471,L700)&gt;1,1,0)</f>
        <v>0</v>
      </c>
      <c r="BA700">
        <f t="shared" si="85"/>
        <v>0</v>
      </c>
      <c r="BC700">
        <f t="shared" si="86"/>
        <v>0</v>
      </c>
      <c r="BE700">
        <f t="shared" si="80"/>
        <v>0</v>
      </c>
      <c r="BG700">
        <f t="shared" si="81"/>
        <v>0</v>
      </c>
      <c r="BI700">
        <f t="shared" si="82"/>
        <v>0</v>
      </c>
      <c r="BR700" t="str" cm="1">
        <f t="array" ref="BR700">_xlfn.IFS(
A700&lt;=25,"18-25",
A700&lt;=35,"26-35",
A700&lt;=45,"36-45",
A700&lt;=59,"46-59",
TRUE,"60+")</f>
        <v>26-35</v>
      </c>
      <c r="BX700" t="b">
        <f t="shared" si="83"/>
        <v>1</v>
      </c>
      <c r="BY700" t="b">
        <f t="shared" si="84"/>
        <v>1</v>
      </c>
      <c r="BZ700" t="b">
        <f t="shared" si="87"/>
        <v>1</v>
      </c>
      <c r="CA700">
        <f>IF(tblemployee[[#This Row],[Attrition]]="Yes",1,0)</f>
        <v>0</v>
      </c>
      <c r="CB700">
        <f>IF(tblemployee[[#This Row],[OverTime]]="Yes",1,0)</f>
        <v>0</v>
      </c>
    </row>
    <row r="701" spans="1:80" hidden="1">
      <c r="A701">
        <v>52</v>
      </c>
      <c r="B701" t="s">
        <v>43</v>
      </c>
      <c r="C701" t="s">
        <v>36</v>
      </c>
      <c r="D701">
        <v>1053</v>
      </c>
      <c r="E701" t="s">
        <v>45</v>
      </c>
      <c r="F701">
        <v>1</v>
      </c>
      <c r="G701" t="str" cm="1">
        <f t="array" ref="G701">_xlfn.IFS(
F701 &lt;= 10, "Near",
F701 &lt;= 20, "Far",
TRUE, "Very Far")</f>
        <v>Near</v>
      </c>
      <c r="H701">
        <v>2</v>
      </c>
      <c r="I701" t="str">
        <f>_xlfn.XLOOKUP(H701,Lookup!C:C,Lookup!D:D)</f>
        <v>College</v>
      </c>
      <c r="J701" t="s">
        <v>38</v>
      </c>
      <c r="K701">
        <v>1</v>
      </c>
      <c r="L701">
        <v>976</v>
      </c>
      <c r="M701">
        <v>4</v>
      </c>
      <c r="N701" t="str">
        <f>_xlfn.XLOOKUP(M701,Lookup!E:E,Lookup!F:F)</f>
        <v>Very High</v>
      </c>
      <c r="O701" t="s">
        <v>46</v>
      </c>
      <c r="P701">
        <v>70</v>
      </c>
      <c r="Q701">
        <v>3</v>
      </c>
      <c r="R701" t="str">
        <f>_xlfn.XLOOKUP(Q701,Lookup!G:G,Lookup!H:H)</f>
        <v>High</v>
      </c>
      <c r="S701">
        <v>4</v>
      </c>
      <c r="T701" s="7" t="str">
        <f>_xlfn.XLOOKUP(S701,Lookup!A:A,Lookup!B:B)</f>
        <v>Manager</v>
      </c>
      <c r="U701" t="s">
        <v>56</v>
      </c>
      <c r="V701">
        <v>4</v>
      </c>
      <c r="W701" t="str">
        <f>_xlfn.XLOOKUP(V701,Lookup!I:I,Lookup!J:J)</f>
        <v>Very High</v>
      </c>
      <c r="X701" t="s">
        <v>48</v>
      </c>
      <c r="Y701">
        <v>17099</v>
      </c>
      <c r="Z701" t="str" cm="1">
        <f t="array" ref="Z701">_xlfn.IFS(Y701&lt;3000,"Low",Y701&lt;7000,"Medium",TRUE,"High")</f>
        <v>High</v>
      </c>
      <c r="AA701">
        <v>13829</v>
      </c>
      <c r="AB701">
        <v>2</v>
      </c>
      <c r="AC701" t="s">
        <v>42</v>
      </c>
      <c r="AD701" t="s">
        <v>43</v>
      </c>
      <c r="AE701">
        <v>15</v>
      </c>
      <c r="AF701">
        <v>3</v>
      </c>
      <c r="AG701" t="str">
        <f>_xlfn.XLOOKUP(AF701,Lookup!K:K,Lookup!L:L)</f>
        <v>Meet Expect</v>
      </c>
      <c r="AH701">
        <v>2</v>
      </c>
      <c r="AI701" t="str">
        <f>LOOKUP(AH701,Lookup!M:M,Lookup!N:N)</f>
        <v>Medium</v>
      </c>
      <c r="AJ701">
        <v>80</v>
      </c>
      <c r="AK701">
        <v>1</v>
      </c>
      <c r="AL701" t="str">
        <f>_xlfn.XLOOKUP(AK701,Lookup!O:O,Lookup!P:P)</f>
        <v>Basic</v>
      </c>
      <c r="AM701">
        <v>26</v>
      </c>
      <c r="AN701" t="str" cm="1">
        <f t="array" ref="AN701">_xlfn.IFS(
AM701&lt;=5,"0-5",
AM701&lt;=10,"6-10",
AM701&lt;=20,"11-20",
TRUE,"20+")</f>
        <v>20+</v>
      </c>
      <c r="AO701">
        <v>2</v>
      </c>
      <c r="AP701">
        <v>2</v>
      </c>
      <c r="AQ701" t="str">
        <f>_xlfn.XLOOKUP(AP701,Lookup!Q:Q,Lookup!R:R)</f>
        <v>Good</v>
      </c>
      <c r="AR701">
        <v>9</v>
      </c>
      <c r="AS701" t="str" cm="1">
        <f t="array" ref="AS701">_xlfn.IFS(
AR701 &lt;=1,"New Employee",
AR701 &lt;=3, "Early Career",
AR701 &lt;=7, "Experienced",
TRUE, "Veteran")</f>
        <v>Veteran</v>
      </c>
      <c r="AT701">
        <v>8</v>
      </c>
      <c r="AU701">
        <v>7</v>
      </c>
      <c r="AV701" t="str" cm="1">
        <f t="array" ref="AV701">_xlfn.IFS(
AU701=0,"Recently Promoted",
AU701&lt;=3, "Normal",
TRUE, "Long Time No Promotion")</f>
        <v>Long Time No Promotion</v>
      </c>
      <c r="AW701">
        <v>8</v>
      </c>
      <c r="AX701">
        <f>IF(COUNTIF(L701:$L$1471,L701)&gt;1,1,0)</f>
        <v>0</v>
      </c>
      <c r="BA701">
        <f t="shared" si="85"/>
        <v>0</v>
      </c>
      <c r="BC701">
        <f t="shared" si="86"/>
        <v>0</v>
      </c>
      <c r="BE701">
        <f t="shared" si="80"/>
        <v>0</v>
      </c>
      <c r="BG701">
        <f t="shared" si="81"/>
        <v>0</v>
      </c>
      <c r="BI701">
        <f t="shared" si="82"/>
        <v>0</v>
      </c>
      <c r="BR701" t="str" cm="1">
        <f t="array" ref="BR701">_xlfn.IFS(
A701&lt;=25,"18-25",
A701&lt;=35,"26-35",
A701&lt;=45,"36-45",
A701&lt;=59,"46-59",
TRUE,"60+")</f>
        <v>46-59</v>
      </c>
      <c r="BX701" t="b">
        <f t="shared" si="83"/>
        <v>1</v>
      </c>
      <c r="BY701" t="b">
        <f t="shared" si="84"/>
        <v>1</v>
      </c>
      <c r="BZ701" t="b">
        <f t="shared" si="87"/>
        <v>1</v>
      </c>
      <c r="CA701">
        <f>IF(tblemployee[[#This Row],[Attrition]]="Yes",1,0)</f>
        <v>0</v>
      </c>
      <c r="CB701">
        <f>IF(tblemployee[[#This Row],[OverTime]]="Yes",1,0)</f>
        <v>0</v>
      </c>
    </row>
    <row r="702" spans="1:80" hidden="1">
      <c r="A702">
        <v>58</v>
      </c>
      <c r="B702" t="s">
        <v>35</v>
      </c>
      <c r="C702" t="s">
        <v>36</v>
      </c>
      <c r="D702">
        <v>289</v>
      </c>
      <c r="E702" t="s">
        <v>45</v>
      </c>
      <c r="F702">
        <v>2</v>
      </c>
      <c r="G702" t="str" cm="1">
        <f t="array" ref="G702">_xlfn.IFS(
F702 &lt;= 10, "Near",
F702 &lt;= 20, "Far",
TRUE, "Very Far")</f>
        <v>Near</v>
      </c>
      <c r="H702">
        <v>3</v>
      </c>
      <c r="I702" t="str">
        <f>_xlfn.XLOOKUP(H702,Lookup!C:C,Lookup!D:D)</f>
        <v>Bachelor</v>
      </c>
      <c r="J702" t="s">
        <v>60</v>
      </c>
      <c r="K702">
        <v>1</v>
      </c>
      <c r="L702">
        <v>977</v>
      </c>
      <c r="M702">
        <v>4</v>
      </c>
      <c r="N702" t="str">
        <f>_xlfn.XLOOKUP(M702,Lookup!E:E,Lookup!F:F)</f>
        <v>Very High</v>
      </c>
      <c r="O702" t="s">
        <v>46</v>
      </c>
      <c r="P702">
        <v>51</v>
      </c>
      <c r="Q702">
        <v>3</v>
      </c>
      <c r="R702" t="str">
        <f>_xlfn.XLOOKUP(Q702,Lookup!G:G,Lookup!H:H)</f>
        <v>High</v>
      </c>
      <c r="S702">
        <v>1</v>
      </c>
      <c r="T702" s="7" t="str">
        <f>_xlfn.XLOOKUP(S702,Lookup!A:A,Lookup!B:B)</f>
        <v>Entry Level</v>
      </c>
      <c r="U702" t="s">
        <v>47</v>
      </c>
      <c r="V702">
        <v>3</v>
      </c>
      <c r="W702" t="str">
        <f>_xlfn.XLOOKUP(V702,Lookup!I:I,Lookup!J:J)</f>
        <v>High</v>
      </c>
      <c r="X702" t="s">
        <v>41</v>
      </c>
      <c r="Y702">
        <v>2479</v>
      </c>
      <c r="Z702" t="str" cm="1">
        <f t="array" ref="Z702">_xlfn.IFS(Y702&lt;3000,"Low",Y702&lt;7000,"Medium",TRUE,"High")</f>
        <v>Low</v>
      </c>
      <c r="AA702">
        <v>26227</v>
      </c>
      <c r="AB702">
        <v>4</v>
      </c>
      <c r="AC702" t="s">
        <v>42</v>
      </c>
      <c r="AD702" t="s">
        <v>43</v>
      </c>
      <c r="AE702">
        <v>24</v>
      </c>
      <c r="AF702">
        <v>4</v>
      </c>
      <c r="AG702" t="str">
        <f>_xlfn.XLOOKUP(AF702,Lookup!K:K,Lookup!L:L)</f>
        <v>Exceed Expect</v>
      </c>
      <c r="AH702">
        <v>1</v>
      </c>
      <c r="AI702" t="str">
        <f>LOOKUP(AH702,Lookup!M:M,Lookup!N:N)</f>
        <v>Low</v>
      </c>
      <c r="AJ702">
        <v>80</v>
      </c>
      <c r="AK702">
        <v>0</v>
      </c>
      <c r="AL702" t="str">
        <f>_xlfn.XLOOKUP(AK702,Lookup!O:O,Lookup!P:P)</f>
        <v>None</v>
      </c>
      <c r="AM702">
        <v>7</v>
      </c>
      <c r="AN702" t="str" cm="1">
        <f t="array" ref="AN702">_xlfn.IFS(
AM702&lt;=5,"0-5",
AM702&lt;=10,"6-10",
AM702&lt;=20,"11-20",
TRUE,"20+")</f>
        <v>6-10</v>
      </c>
      <c r="AO702">
        <v>4</v>
      </c>
      <c r="AP702">
        <v>3</v>
      </c>
      <c r="AQ702" t="str">
        <f>_xlfn.XLOOKUP(AP702,Lookup!Q:Q,Lookup!R:R)</f>
        <v>Better</v>
      </c>
      <c r="AR702">
        <v>1</v>
      </c>
      <c r="AS702" t="str" cm="1">
        <f t="array" ref="AS702">_xlfn.IFS(
AR702 &lt;=1,"New Employee",
AR702 &lt;=3, "Early Career",
AR702 &lt;=7, "Experienced",
TRUE, "Veteran")</f>
        <v>New Employee</v>
      </c>
      <c r="AT702">
        <v>0</v>
      </c>
      <c r="AU702">
        <v>0</v>
      </c>
      <c r="AV702" t="str" cm="1">
        <f t="array" ref="AV702">_xlfn.IFS(
AU702=0,"Recently Promoted",
AU702&lt;=3, "Normal",
TRUE, "Long Time No Promotion")</f>
        <v>Recently Promoted</v>
      </c>
      <c r="AW702">
        <v>0</v>
      </c>
      <c r="AX702">
        <f>IF(COUNTIF(L702:$L$1471,L702)&gt;1,1,0)</f>
        <v>0</v>
      </c>
      <c r="BA702">
        <f t="shared" si="85"/>
        <v>0</v>
      </c>
      <c r="BC702">
        <f t="shared" si="86"/>
        <v>0</v>
      </c>
      <c r="BE702">
        <f t="shared" si="80"/>
        <v>0</v>
      </c>
      <c r="BG702">
        <f t="shared" si="81"/>
        <v>0</v>
      </c>
      <c r="BI702">
        <f t="shared" si="82"/>
        <v>0</v>
      </c>
      <c r="BR702" t="str" cm="1">
        <f t="array" ref="BR702">_xlfn.IFS(
A702&lt;=25,"18-25",
A702&lt;=35,"26-35",
A702&lt;=45,"36-45",
A702&lt;=59,"46-59",
TRUE,"60+")</f>
        <v>46-59</v>
      </c>
      <c r="BX702" t="b">
        <f t="shared" si="83"/>
        <v>1</v>
      </c>
      <c r="BY702" t="b">
        <f t="shared" si="84"/>
        <v>1</v>
      </c>
      <c r="BZ702" t="b">
        <f t="shared" si="87"/>
        <v>1</v>
      </c>
      <c r="CA702">
        <f>IF(tblemployee[[#This Row],[Attrition]]="Yes",1,0)</f>
        <v>1</v>
      </c>
      <c r="CB702">
        <f>IF(tblemployee[[#This Row],[OverTime]]="Yes",1,0)</f>
        <v>0</v>
      </c>
    </row>
    <row r="703" spans="1:80" hidden="1">
      <c r="A703">
        <v>53</v>
      </c>
      <c r="B703" t="s">
        <v>43</v>
      </c>
      <c r="C703" t="s">
        <v>36</v>
      </c>
      <c r="D703">
        <v>1376</v>
      </c>
      <c r="E703" t="s">
        <v>37</v>
      </c>
      <c r="F703">
        <v>2</v>
      </c>
      <c r="G703" t="str" cm="1">
        <f t="array" ref="G703">_xlfn.IFS(
F703 &lt;= 10, "Near",
F703 &lt;= 20, "Far",
TRUE, "Very Far")</f>
        <v>Near</v>
      </c>
      <c r="H703">
        <v>2</v>
      </c>
      <c r="I703" t="str">
        <f>_xlfn.XLOOKUP(H703,Lookup!C:C,Lookup!D:D)</f>
        <v>College</v>
      </c>
      <c r="J703" t="s">
        <v>51</v>
      </c>
      <c r="K703">
        <v>1</v>
      </c>
      <c r="L703">
        <v>981</v>
      </c>
      <c r="M703">
        <v>3</v>
      </c>
      <c r="N703" t="str">
        <f>_xlfn.XLOOKUP(M703,Lookup!E:E,Lookup!F:F)</f>
        <v>High</v>
      </c>
      <c r="O703" t="s">
        <v>46</v>
      </c>
      <c r="P703">
        <v>45</v>
      </c>
      <c r="Q703">
        <v>3</v>
      </c>
      <c r="R703" t="str">
        <f>_xlfn.XLOOKUP(Q703,Lookup!G:G,Lookup!H:H)</f>
        <v>High</v>
      </c>
      <c r="S703">
        <v>4</v>
      </c>
      <c r="T703" s="7" t="str">
        <f>_xlfn.XLOOKUP(S703,Lookup!A:A,Lookup!B:B)</f>
        <v>Manager</v>
      </c>
      <c r="U703" t="s">
        <v>56</v>
      </c>
      <c r="V703">
        <v>3</v>
      </c>
      <c r="W703" t="str">
        <f>_xlfn.XLOOKUP(V703,Lookup!I:I,Lookup!J:J)</f>
        <v>High</v>
      </c>
      <c r="X703" t="s">
        <v>52</v>
      </c>
      <c r="Y703">
        <v>14852</v>
      </c>
      <c r="Z703" t="str" cm="1">
        <f t="array" ref="Z703">_xlfn.IFS(Y703&lt;3000,"Low",Y703&lt;7000,"Medium",TRUE,"High")</f>
        <v>High</v>
      </c>
      <c r="AA703">
        <v>13938</v>
      </c>
      <c r="AB703">
        <v>6</v>
      </c>
      <c r="AC703" t="s">
        <v>42</v>
      </c>
      <c r="AD703" t="s">
        <v>43</v>
      </c>
      <c r="AE703">
        <v>13</v>
      </c>
      <c r="AF703">
        <v>3</v>
      </c>
      <c r="AG703" t="str">
        <f>_xlfn.XLOOKUP(AF703,Lookup!K:K,Lookup!L:L)</f>
        <v>Meet Expect</v>
      </c>
      <c r="AH703">
        <v>3</v>
      </c>
      <c r="AI703" t="str">
        <f>LOOKUP(AH703,Lookup!M:M,Lookup!N:N)</f>
        <v>High</v>
      </c>
      <c r="AJ703">
        <v>80</v>
      </c>
      <c r="AK703">
        <v>1</v>
      </c>
      <c r="AL703" t="str">
        <f>_xlfn.XLOOKUP(AK703,Lookup!O:O,Lookup!P:P)</f>
        <v>Basic</v>
      </c>
      <c r="AM703">
        <v>22</v>
      </c>
      <c r="AN703" t="str" cm="1">
        <f t="array" ref="AN703">_xlfn.IFS(
AM703&lt;=5,"0-5",
AM703&lt;=10,"6-10",
AM703&lt;=20,"11-20",
TRUE,"20+")</f>
        <v>20+</v>
      </c>
      <c r="AO703">
        <v>3</v>
      </c>
      <c r="AP703">
        <v>4</v>
      </c>
      <c r="AQ703" t="str">
        <f>_xlfn.XLOOKUP(AP703,Lookup!Q:Q,Lookup!R:R)</f>
        <v>Best</v>
      </c>
      <c r="AR703">
        <v>17</v>
      </c>
      <c r="AS703" t="str" cm="1">
        <f t="array" ref="AS703">_xlfn.IFS(
AR703 &lt;=1,"New Employee",
AR703 &lt;=3, "Early Career",
AR703 &lt;=7, "Experienced",
TRUE, "Veteran")</f>
        <v>Veteran</v>
      </c>
      <c r="AT703">
        <v>13</v>
      </c>
      <c r="AU703">
        <v>15</v>
      </c>
      <c r="AV703" t="str" cm="1">
        <f t="array" ref="AV703">_xlfn.IFS(
AU703=0,"Recently Promoted",
AU703&lt;=3, "Normal",
TRUE, "Long Time No Promotion")</f>
        <v>Long Time No Promotion</v>
      </c>
      <c r="AW703">
        <v>2</v>
      </c>
      <c r="AX703">
        <f>IF(COUNTIF(L703:$L$1471,L703)&gt;1,1,0)</f>
        <v>0</v>
      </c>
      <c r="BA703">
        <f t="shared" si="85"/>
        <v>0</v>
      </c>
      <c r="BC703">
        <f t="shared" si="86"/>
        <v>0</v>
      </c>
      <c r="BE703">
        <f t="shared" si="80"/>
        <v>0</v>
      </c>
      <c r="BG703">
        <f t="shared" si="81"/>
        <v>0</v>
      </c>
      <c r="BI703">
        <f t="shared" si="82"/>
        <v>0</v>
      </c>
      <c r="BR703" t="str" cm="1">
        <f t="array" ref="BR703">_xlfn.IFS(
A703&lt;=25,"18-25",
A703&lt;=35,"26-35",
A703&lt;=45,"36-45",
A703&lt;=59,"46-59",
TRUE,"60+")</f>
        <v>46-59</v>
      </c>
      <c r="BX703" t="b">
        <f t="shared" si="83"/>
        <v>1</v>
      </c>
      <c r="BY703" t="b">
        <f t="shared" si="84"/>
        <v>1</v>
      </c>
      <c r="BZ703" t="b">
        <f t="shared" si="87"/>
        <v>1</v>
      </c>
      <c r="CA703">
        <f>IF(tblemployee[[#This Row],[Attrition]]="Yes",1,0)</f>
        <v>0</v>
      </c>
      <c r="CB703">
        <f>IF(tblemployee[[#This Row],[OverTime]]="Yes",1,0)</f>
        <v>0</v>
      </c>
    </row>
    <row r="704" spans="1:80" hidden="1">
      <c r="A704">
        <v>30</v>
      </c>
      <c r="B704" t="s">
        <v>43</v>
      </c>
      <c r="C704" t="s">
        <v>36</v>
      </c>
      <c r="D704">
        <v>231</v>
      </c>
      <c r="E704" t="s">
        <v>37</v>
      </c>
      <c r="F704">
        <v>8</v>
      </c>
      <c r="G704" t="str" cm="1">
        <f t="array" ref="G704">_xlfn.IFS(
F704 &lt;= 10, "Near",
F704 &lt;= 20, "Far",
TRUE, "Very Far")</f>
        <v>Near</v>
      </c>
      <c r="H704">
        <v>2</v>
      </c>
      <c r="I704" t="str">
        <f>_xlfn.XLOOKUP(H704,Lookup!C:C,Lookup!D:D)</f>
        <v>College</v>
      </c>
      <c r="J704" t="s">
        <v>49</v>
      </c>
      <c r="K704">
        <v>1</v>
      </c>
      <c r="L704">
        <v>982</v>
      </c>
      <c r="M704">
        <v>3</v>
      </c>
      <c r="N704" t="str">
        <f>_xlfn.XLOOKUP(M704,Lookup!E:E,Lookup!F:F)</f>
        <v>High</v>
      </c>
      <c r="O704" t="s">
        <v>46</v>
      </c>
      <c r="P704">
        <v>62</v>
      </c>
      <c r="Q704">
        <v>3</v>
      </c>
      <c r="R704" t="str">
        <f>_xlfn.XLOOKUP(Q704,Lookup!G:G,Lookup!H:H)</f>
        <v>High</v>
      </c>
      <c r="S704">
        <v>3</v>
      </c>
      <c r="T704" s="7" t="str">
        <f>_xlfn.XLOOKUP(S704,Lookup!A:A,Lookup!B:B)</f>
        <v>Senior</v>
      </c>
      <c r="U704" t="s">
        <v>40</v>
      </c>
      <c r="V704">
        <v>3</v>
      </c>
      <c r="W704" t="str">
        <f>_xlfn.XLOOKUP(V704,Lookup!I:I,Lookup!J:J)</f>
        <v>High</v>
      </c>
      <c r="X704" t="s">
        <v>52</v>
      </c>
      <c r="Y704">
        <v>7264</v>
      </c>
      <c r="Z704" t="str" cm="1">
        <f t="array" ref="Z704">_xlfn.IFS(Y704&lt;3000,"Low",Y704&lt;7000,"Medium",TRUE,"High")</f>
        <v>High</v>
      </c>
      <c r="AA704">
        <v>9977</v>
      </c>
      <c r="AB704">
        <v>5</v>
      </c>
      <c r="AC704" t="s">
        <v>42</v>
      </c>
      <c r="AD704" t="s">
        <v>43</v>
      </c>
      <c r="AE704">
        <v>11</v>
      </c>
      <c r="AF704">
        <v>3</v>
      </c>
      <c r="AG704" t="str">
        <f>_xlfn.XLOOKUP(AF704,Lookup!K:K,Lookup!L:L)</f>
        <v>Meet Expect</v>
      </c>
      <c r="AH704">
        <v>1</v>
      </c>
      <c r="AI704" t="str">
        <f>LOOKUP(AH704,Lookup!M:M,Lookup!N:N)</f>
        <v>Low</v>
      </c>
      <c r="AJ704">
        <v>80</v>
      </c>
      <c r="AK704">
        <v>1</v>
      </c>
      <c r="AL704" t="str">
        <f>_xlfn.XLOOKUP(AK704,Lookup!O:O,Lookup!P:P)</f>
        <v>Basic</v>
      </c>
      <c r="AM704">
        <v>10</v>
      </c>
      <c r="AN704" t="str" cm="1">
        <f t="array" ref="AN704">_xlfn.IFS(
AM704&lt;=5,"0-5",
AM704&lt;=10,"6-10",
AM704&lt;=20,"11-20",
TRUE,"20+")</f>
        <v>6-10</v>
      </c>
      <c r="AO704">
        <v>2</v>
      </c>
      <c r="AP704">
        <v>4</v>
      </c>
      <c r="AQ704" t="str">
        <f>_xlfn.XLOOKUP(AP704,Lookup!Q:Q,Lookup!R:R)</f>
        <v>Best</v>
      </c>
      <c r="AR704">
        <v>8</v>
      </c>
      <c r="AS704" t="str" cm="1">
        <f t="array" ref="AS704">_xlfn.IFS(
AR704 &lt;=1,"New Employee",
AR704 &lt;=3, "Early Career",
AR704 &lt;=7, "Experienced",
TRUE, "Veteran")</f>
        <v>Veteran</v>
      </c>
      <c r="AT704">
        <v>4</v>
      </c>
      <c r="AU704">
        <v>7</v>
      </c>
      <c r="AV704" t="str" cm="1">
        <f t="array" ref="AV704">_xlfn.IFS(
AU704=0,"Recently Promoted",
AU704&lt;=3, "Normal",
TRUE, "Long Time No Promotion")</f>
        <v>Long Time No Promotion</v>
      </c>
      <c r="AW704">
        <v>7</v>
      </c>
      <c r="AX704">
        <f>IF(COUNTIF(L704:$L$1471,L704)&gt;1,1,0)</f>
        <v>0</v>
      </c>
      <c r="BA704">
        <f t="shared" si="85"/>
        <v>0</v>
      </c>
      <c r="BC704">
        <f t="shared" si="86"/>
        <v>0</v>
      </c>
      <c r="BE704">
        <f t="shared" si="80"/>
        <v>0</v>
      </c>
      <c r="BG704">
        <f t="shared" si="81"/>
        <v>0</v>
      </c>
      <c r="BI704">
        <f t="shared" si="82"/>
        <v>0</v>
      </c>
      <c r="BR704" t="str" cm="1">
        <f t="array" ref="BR704">_xlfn.IFS(
A704&lt;=25,"18-25",
A704&lt;=35,"26-35",
A704&lt;=45,"36-45",
A704&lt;=59,"46-59",
TRUE,"60+")</f>
        <v>26-35</v>
      </c>
      <c r="BX704" t="b">
        <f t="shared" si="83"/>
        <v>1</v>
      </c>
      <c r="BY704" t="b">
        <f t="shared" si="84"/>
        <v>1</v>
      </c>
      <c r="BZ704" t="b">
        <f t="shared" si="87"/>
        <v>1</v>
      </c>
      <c r="CA704">
        <f>IF(tblemployee[[#This Row],[Attrition]]="Yes",1,0)</f>
        <v>0</v>
      </c>
      <c r="CB704">
        <f>IF(tblemployee[[#This Row],[OverTime]]="Yes",1,0)</f>
        <v>0</v>
      </c>
    </row>
    <row r="705" spans="1:80" hidden="1">
      <c r="A705">
        <v>38</v>
      </c>
      <c r="B705" t="s">
        <v>43</v>
      </c>
      <c r="C705" t="s">
        <v>55</v>
      </c>
      <c r="D705">
        <v>152</v>
      </c>
      <c r="E705" t="s">
        <v>37</v>
      </c>
      <c r="F705">
        <v>10</v>
      </c>
      <c r="G705" t="str" cm="1">
        <f t="array" ref="G705">_xlfn.IFS(
F705 &lt;= 10, "Near",
F705 &lt;= 20, "Far",
TRUE, "Very Far")</f>
        <v>Near</v>
      </c>
      <c r="H705">
        <v>3</v>
      </c>
      <c r="I705" t="str">
        <f>_xlfn.XLOOKUP(H705,Lookup!C:C,Lookup!D:D)</f>
        <v>Bachelor</v>
      </c>
      <c r="J705" t="s">
        <v>60</v>
      </c>
      <c r="K705">
        <v>1</v>
      </c>
      <c r="L705">
        <v>983</v>
      </c>
      <c r="M705">
        <v>3</v>
      </c>
      <c r="N705" t="str">
        <f>_xlfn.XLOOKUP(M705,Lookup!E:E,Lookup!F:F)</f>
        <v>High</v>
      </c>
      <c r="O705" t="s">
        <v>39</v>
      </c>
      <c r="P705">
        <v>85</v>
      </c>
      <c r="Q705">
        <v>3</v>
      </c>
      <c r="R705" t="str">
        <f>_xlfn.XLOOKUP(Q705,Lookup!G:G,Lookup!H:H)</f>
        <v>High</v>
      </c>
      <c r="S705">
        <v>2</v>
      </c>
      <c r="T705" s="7" t="str">
        <f>_xlfn.XLOOKUP(S705,Lookup!A:A,Lookup!B:B)</f>
        <v>Junior</v>
      </c>
      <c r="U705" t="s">
        <v>40</v>
      </c>
      <c r="V705">
        <v>4</v>
      </c>
      <c r="W705" t="str">
        <f>_xlfn.XLOOKUP(V705,Lookup!I:I,Lookup!J:J)</f>
        <v>Very High</v>
      </c>
      <c r="X705" t="s">
        <v>41</v>
      </c>
      <c r="Y705">
        <v>5666</v>
      </c>
      <c r="Z705" t="str" cm="1">
        <f t="array" ref="Z705">_xlfn.IFS(Y705&lt;3000,"Low",Y705&lt;7000,"Medium",TRUE,"High")</f>
        <v>Medium</v>
      </c>
      <c r="AA705">
        <v>19899</v>
      </c>
      <c r="AB705">
        <v>1</v>
      </c>
      <c r="AC705" t="s">
        <v>42</v>
      </c>
      <c r="AD705" t="s">
        <v>35</v>
      </c>
      <c r="AE705">
        <v>13</v>
      </c>
      <c r="AF705">
        <v>3</v>
      </c>
      <c r="AG705" t="str">
        <f>_xlfn.XLOOKUP(AF705,Lookup!K:K,Lookup!L:L)</f>
        <v>Meet Expect</v>
      </c>
      <c r="AH705">
        <v>2</v>
      </c>
      <c r="AI705" t="str">
        <f>LOOKUP(AH705,Lookup!M:M,Lookup!N:N)</f>
        <v>Medium</v>
      </c>
      <c r="AJ705">
        <v>80</v>
      </c>
      <c r="AK705">
        <v>0</v>
      </c>
      <c r="AL705" t="str">
        <f>_xlfn.XLOOKUP(AK705,Lookup!O:O,Lookup!P:P)</f>
        <v>None</v>
      </c>
      <c r="AM705">
        <v>6</v>
      </c>
      <c r="AN705" t="str" cm="1">
        <f t="array" ref="AN705">_xlfn.IFS(
AM705&lt;=5,"0-5",
AM705&lt;=10,"6-10",
AM705&lt;=20,"11-20",
TRUE,"20+")</f>
        <v>6-10</v>
      </c>
      <c r="AO705">
        <v>1</v>
      </c>
      <c r="AP705">
        <v>3</v>
      </c>
      <c r="AQ705" t="str">
        <f>_xlfn.XLOOKUP(AP705,Lookup!Q:Q,Lookup!R:R)</f>
        <v>Better</v>
      </c>
      <c r="AR705">
        <v>5</v>
      </c>
      <c r="AS705" t="str" cm="1">
        <f t="array" ref="AS705">_xlfn.IFS(
AR705 &lt;=1,"New Employee",
AR705 &lt;=3, "Early Career",
AR705 &lt;=7, "Experienced",
TRUE, "Veteran")</f>
        <v>Experienced</v>
      </c>
      <c r="AT705">
        <v>3</v>
      </c>
      <c r="AU705">
        <v>1</v>
      </c>
      <c r="AV705" t="str" cm="1">
        <f t="array" ref="AV705">_xlfn.IFS(
AU705=0,"Recently Promoted",
AU705&lt;=3, "Normal",
TRUE, "Long Time No Promotion")</f>
        <v>Normal</v>
      </c>
      <c r="AW705">
        <v>3</v>
      </c>
      <c r="AX705">
        <f>IF(COUNTIF(L705:$L$1471,L705)&gt;1,1,0)</f>
        <v>0</v>
      </c>
      <c r="BA705">
        <f t="shared" si="85"/>
        <v>0</v>
      </c>
      <c r="BC705">
        <f t="shared" si="86"/>
        <v>0</v>
      </c>
      <c r="BE705">
        <f t="shared" si="80"/>
        <v>0</v>
      </c>
      <c r="BG705">
        <f t="shared" si="81"/>
        <v>0</v>
      </c>
      <c r="BI705">
        <f t="shared" si="82"/>
        <v>0</v>
      </c>
      <c r="BR705" t="str" cm="1">
        <f t="array" ref="BR705">_xlfn.IFS(
A705&lt;=25,"18-25",
A705&lt;=35,"26-35",
A705&lt;=45,"36-45",
A705&lt;=59,"46-59",
TRUE,"60+")</f>
        <v>36-45</v>
      </c>
      <c r="BX705" t="b">
        <f t="shared" si="83"/>
        <v>1</v>
      </c>
      <c r="BY705" t="b">
        <f t="shared" si="84"/>
        <v>1</v>
      </c>
      <c r="BZ705" t="b">
        <f t="shared" si="87"/>
        <v>1</v>
      </c>
      <c r="CA705">
        <f>IF(tblemployee[[#This Row],[Attrition]]="Yes",1,0)</f>
        <v>0</v>
      </c>
      <c r="CB705">
        <f>IF(tblemployee[[#This Row],[OverTime]]="Yes",1,0)</f>
        <v>1</v>
      </c>
    </row>
    <row r="706" spans="1:80" hidden="1">
      <c r="A706">
        <v>35</v>
      </c>
      <c r="B706" t="s">
        <v>43</v>
      </c>
      <c r="C706" t="s">
        <v>36</v>
      </c>
      <c r="D706">
        <v>882</v>
      </c>
      <c r="E706" t="s">
        <v>37</v>
      </c>
      <c r="F706">
        <v>3</v>
      </c>
      <c r="G706" t="str" cm="1">
        <f t="array" ref="G706">_xlfn.IFS(
F706 &lt;= 10, "Near",
F706 &lt;= 20, "Far",
TRUE, "Very Far")</f>
        <v>Near</v>
      </c>
      <c r="H706">
        <v>4</v>
      </c>
      <c r="I706" t="str">
        <f>_xlfn.XLOOKUP(H706,Lookup!C:C,Lookup!D:D)</f>
        <v>Master</v>
      </c>
      <c r="J706" t="s">
        <v>38</v>
      </c>
      <c r="K706">
        <v>1</v>
      </c>
      <c r="L706">
        <v>984</v>
      </c>
      <c r="M706">
        <v>4</v>
      </c>
      <c r="N706" t="str">
        <f>_xlfn.XLOOKUP(M706,Lookup!E:E,Lookup!F:F)</f>
        <v>Very High</v>
      </c>
      <c r="O706" t="s">
        <v>46</v>
      </c>
      <c r="P706">
        <v>92</v>
      </c>
      <c r="Q706">
        <v>3</v>
      </c>
      <c r="R706" t="str">
        <f>_xlfn.XLOOKUP(Q706,Lookup!G:G,Lookup!H:H)</f>
        <v>High</v>
      </c>
      <c r="S706">
        <v>3</v>
      </c>
      <c r="T706" s="7" t="str">
        <f>_xlfn.XLOOKUP(S706,Lookup!A:A,Lookup!B:B)</f>
        <v>Senior</v>
      </c>
      <c r="U706" t="s">
        <v>40</v>
      </c>
      <c r="V706">
        <v>4</v>
      </c>
      <c r="W706" t="str">
        <f>_xlfn.XLOOKUP(V706,Lookup!I:I,Lookup!J:J)</f>
        <v>Very High</v>
      </c>
      <c r="X706" t="s">
        <v>52</v>
      </c>
      <c r="Y706">
        <v>7823</v>
      </c>
      <c r="Z706" t="str" cm="1">
        <f t="array" ref="Z706">_xlfn.IFS(Y706&lt;3000,"Low",Y706&lt;7000,"Medium",TRUE,"High")</f>
        <v>High</v>
      </c>
      <c r="AA706">
        <v>6812</v>
      </c>
      <c r="AB706">
        <v>6</v>
      </c>
      <c r="AC706" t="s">
        <v>42</v>
      </c>
      <c r="AD706" t="s">
        <v>43</v>
      </c>
      <c r="AE706">
        <v>13</v>
      </c>
      <c r="AF706">
        <v>3</v>
      </c>
      <c r="AG706" t="str">
        <f>_xlfn.XLOOKUP(AF706,Lookup!K:K,Lookup!L:L)</f>
        <v>Meet Expect</v>
      </c>
      <c r="AH706">
        <v>2</v>
      </c>
      <c r="AI706" t="str">
        <f>LOOKUP(AH706,Lookup!M:M,Lookup!N:N)</f>
        <v>Medium</v>
      </c>
      <c r="AJ706">
        <v>80</v>
      </c>
      <c r="AK706">
        <v>1</v>
      </c>
      <c r="AL706" t="str">
        <f>_xlfn.XLOOKUP(AK706,Lookup!O:O,Lookup!P:P)</f>
        <v>Basic</v>
      </c>
      <c r="AM706">
        <v>12</v>
      </c>
      <c r="AN706" t="str" cm="1">
        <f t="array" ref="AN706">_xlfn.IFS(
AM706&lt;=5,"0-5",
AM706&lt;=10,"6-10",
AM706&lt;=20,"11-20",
TRUE,"20+")</f>
        <v>11-20</v>
      </c>
      <c r="AO706">
        <v>2</v>
      </c>
      <c r="AP706">
        <v>3</v>
      </c>
      <c r="AQ706" t="str">
        <f>_xlfn.XLOOKUP(AP706,Lookup!Q:Q,Lookup!R:R)</f>
        <v>Better</v>
      </c>
      <c r="AR706">
        <v>10</v>
      </c>
      <c r="AS706" t="str" cm="1">
        <f t="array" ref="AS706">_xlfn.IFS(
AR706 &lt;=1,"New Employee",
AR706 &lt;=3, "Early Career",
AR706 &lt;=7, "Experienced",
TRUE, "Veteran")</f>
        <v>Veteran</v>
      </c>
      <c r="AT706">
        <v>9</v>
      </c>
      <c r="AU706">
        <v>0</v>
      </c>
      <c r="AV706" t="str" cm="1">
        <f t="array" ref="AV706">_xlfn.IFS(
AU706=0,"Recently Promoted",
AU706&lt;=3, "Normal",
TRUE, "Long Time No Promotion")</f>
        <v>Recently Promoted</v>
      </c>
      <c r="AW706">
        <v>8</v>
      </c>
      <c r="AX706">
        <f>IF(COUNTIF(L706:$L$1471,L706)&gt;1,1,0)</f>
        <v>0</v>
      </c>
      <c r="BA706">
        <f t="shared" si="85"/>
        <v>0</v>
      </c>
      <c r="BC706">
        <f t="shared" si="86"/>
        <v>0</v>
      </c>
      <c r="BE706">
        <f t="shared" ref="BE706:BE769" si="88">IF(BD706=J706,1,0)</f>
        <v>0</v>
      </c>
      <c r="BG706">
        <f t="shared" ref="BG706:BG769" si="89">IF(BF706=E706,1,0)</f>
        <v>0</v>
      </c>
      <c r="BI706">
        <f t="shared" ref="BI706:BI769" si="90">IF(C706=BH706,1,0)</f>
        <v>0</v>
      </c>
      <c r="BR706" t="str" cm="1">
        <f t="array" ref="BR706">_xlfn.IFS(
A706&lt;=25,"18-25",
A706&lt;=35,"26-35",
A706&lt;=45,"36-45",
A706&lt;=59,"46-59",
TRUE,"60+")</f>
        <v>26-35</v>
      </c>
      <c r="BX706" t="b">
        <f t="shared" ref="BX706:BX769" si="91">AND(ISNUMBER(A706),ISNUMBER(D706),ISNUMBER(A706),ISNUMBER(F706),ISNUMBER(H706),ISNUMBER(K706),ISNUMBER(L706),ISNUMBER(M706),ISNUMBER(P706),ISNUMBER(Q706),ISNUMBER(S706),ISNUMBER(V706),ISNUMBER(Y706),ISNUMBER(AA706),ISNUMBER(AB706))</f>
        <v>1</v>
      </c>
      <c r="BY706" t="b">
        <f t="shared" ref="BY706:BY769" si="92">AND(ISNUMBER(A706),ISNUMBER(D706),ISNUMBER(A706),ISNUMBER(F706),ISNUMBER(H706),ISNUMBER(K706),ISNUMBER(L706),ISNUMBER(M706),ISNUMBER(P706),ISNUMBER(Q706),ISNUMBER(S706),ISNUMBER(V706),ISNUMBER(Y706),ISNUMBER(AA706),ISNUMBER(AB706))&gt;0</f>
        <v>1</v>
      </c>
      <c r="BZ706" t="b">
        <f t="shared" si="87"/>
        <v>1</v>
      </c>
      <c r="CA706">
        <f>IF(tblemployee[[#This Row],[Attrition]]="Yes",1,0)</f>
        <v>0</v>
      </c>
      <c r="CB706">
        <f>IF(tblemployee[[#This Row],[OverTime]]="Yes",1,0)</f>
        <v>0</v>
      </c>
    </row>
    <row r="707" spans="1:80" hidden="1">
      <c r="A707">
        <v>39</v>
      </c>
      <c r="B707" t="s">
        <v>43</v>
      </c>
      <c r="C707" t="s">
        <v>36</v>
      </c>
      <c r="D707">
        <v>903</v>
      </c>
      <c r="E707" t="s">
        <v>37</v>
      </c>
      <c r="F707">
        <v>2</v>
      </c>
      <c r="G707" t="str" cm="1">
        <f t="array" ref="G707">_xlfn.IFS(
F707 &lt;= 10, "Near",
F707 &lt;= 20, "Far",
TRUE, "Very Far")</f>
        <v>Near</v>
      </c>
      <c r="H707">
        <v>5</v>
      </c>
      <c r="I707" t="str">
        <f>_xlfn.XLOOKUP(H707,Lookup!C:C,Lookup!D:D)</f>
        <v>Doctor</v>
      </c>
      <c r="J707" t="s">
        <v>38</v>
      </c>
      <c r="K707">
        <v>1</v>
      </c>
      <c r="L707">
        <v>985</v>
      </c>
      <c r="M707">
        <v>1</v>
      </c>
      <c r="N707" t="str">
        <f>_xlfn.XLOOKUP(M707,Lookup!E:E,Lookup!F:F)</f>
        <v>Low</v>
      </c>
      <c r="O707" t="s">
        <v>46</v>
      </c>
      <c r="P707">
        <v>41</v>
      </c>
      <c r="Q707">
        <v>4</v>
      </c>
      <c r="R707" t="str">
        <f>_xlfn.XLOOKUP(Q707,Lookup!G:G,Lookup!H:H)</f>
        <v>Very High</v>
      </c>
      <c r="S707">
        <v>3</v>
      </c>
      <c r="T707" s="7" t="str">
        <f>_xlfn.XLOOKUP(S707,Lookup!A:A,Lookup!B:B)</f>
        <v>Senior</v>
      </c>
      <c r="U707" t="s">
        <v>40</v>
      </c>
      <c r="V707">
        <v>3</v>
      </c>
      <c r="W707" t="str">
        <f>_xlfn.XLOOKUP(V707,Lookup!I:I,Lookup!J:J)</f>
        <v>High</v>
      </c>
      <c r="X707" t="s">
        <v>41</v>
      </c>
      <c r="Y707">
        <v>7880</v>
      </c>
      <c r="Z707" t="str" cm="1">
        <f t="array" ref="Z707">_xlfn.IFS(Y707&lt;3000,"Low",Y707&lt;7000,"Medium",TRUE,"High")</f>
        <v>High</v>
      </c>
      <c r="AA707">
        <v>2560</v>
      </c>
      <c r="AB707">
        <v>0</v>
      </c>
      <c r="AC707" t="s">
        <v>42</v>
      </c>
      <c r="AD707" t="s">
        <v>43</v>
      </c>
      <c r="AE707">
        <v>18</v>
      </c>
      <c r="AF707">
        <v>3</v>
      </c>
      <c r="AG707" t="str">
        <f>_xlfn.XLOOKUP(AF707,Lookup!K:K,Lookup!L:L)</f>
        <v>Meet Expect</v>
      </c>
      <c r="AH707">
        <v>4</v>
      </c>
      <c r="AI707" t="str">
        <f>LOOKUP(AH707,Lookup!M:M,Lookup!N:N)</f>
        <v>Very High</v>
      </c>
      <c r="AJ707">
        <v>80</v>
      </c>
      <c r="AK707">
        <v>0</v>
      </c>
      <c r="AL707" t="str">
        <f>_xlfn.XLOOKUP(AK707,Lookup!O:O,Lookup!P:P)</f>
        <v>None</v>
      </c>
      <c r="AM707">
        <v>9</v>
      </c>
      <c r="AN707" t="str" cm="1">
        <f t="array" ref="AN707">_xlfn.IFS(
AM707&lt;=5,"0-5",
AM707&lt;=10,"6-10",
AM707&lt;=20,"11-20",
TRUE,"20+")</f>
        <v>6-10</v>
      </c>
      <c r="AO707">
        <v>3</v>
      </c>
      <c r="AP707">
        <v>3</v>
      </c>
      <c r="AQ707" t="str">
        <f>_xlfn.XLOOKUP(AP707,Lookup!Q:Q,Lookup!R:R)</f>
        <v>Better</v>
      </c>
      <c r="AR707">
        <v>8</v>
      </c>
      <c r="AS707" t="str" cm="1">
        <f t="array" ref="AS707">_xlfn.IFS(
AR707 &lt;=1,"New Employee",
AR707 &lt;=3, "Early Career",
AR707 &lt;=7, "Experienced",
TRUE, "Veteran")</f>
        <v>Veteran</v>
      </c>
      <c r="AT707">
        <v>7</v>
      </c>
      <c r="AU707">
        <v>0</v>
      </c>
      <c r="AV707" t="str" cm="1">
        <f t="array" ref="AV707">_xlfn.IFS(
AU707=0,"Recently Promoted",
AU707&lt;=3, "Normal",
TRUE, "Long Time No Promotion")</f>
        <v>Recently Promoted</v>
      </c>
      <c r="AW707">
        <v>7</v>
      </c>
      <c r="AX707">
        <f>IF(COUNTIF(L707:$L$1471,L707)&gt;1,1,0)</f>
        <v>0</v>
      </c>
      <c r="BA707">
        <f t="shared" ref="BA707:BA770" si="93">IF(AZ707=X707,1,0)</f>
        <v>0</v>
      </c>
      <c r="BC707">
        <f t="shared" ref="BC707:BC770" si="94">IF(U707=BB707,1,0)</f>
        <v>0</v>
      </c>
      <c r="BE707">
        <f t="shared" si="88"/>
        <v>0</v>
      </c>
      <c r="BG707">
        <f t="shared" si="89"/>
        <v>0</v>
      </c>
      <c r="BI707">
        <f t="shared" si="90"/>
        <v>0</v>
      </c>
      <c r="BR707" t="str" cm="1">
        <f t="array" ref="BR707">_xlfn.IFS(
A707&lt;=25,"18-25",
A707&lt;=35,"26-35",
A707&lt;=45,"36-45",
A707&lt;=59,"46-59",
TRUE,"60+")</f>
        <v>36-45</v>
      </c>
      <c r="BX707" t="b">
        <f t="shared" si="91"/>
        <v>1</v>
      </c>
      <c r="BY707" t="b">
        <f t="shared" si="92"/>
        <v>1</v>
      </c>
      <c r="BZ707" t="b">
        <f t="shared" ref="BZ707:BZ770" si="95">COUNT(AE707:AW707)&gt;0</f>
        <v>1</v>
      </c>
      <c r="CA707">
        <f>IF(tblemployee[[#This Row],[Attrition]]="Yes",1,0)</f>
        <v>0</v>
      </c>
      <c r="CB707">
        <f>IF(tblemployee[[#This Row],[OverTime]]="Yes",1,0)</f>
        <v>0</v>
      </c>
    </row>
    <row r="708" spans="1:80" hidden="1">
      <c r="A708">
        <v>40</v>
      </c>
      <c r="B708" t="s">
        <v>35</v>
      </c>
      <c r="C708" t="s">
        <v>55</v>
      </c>
      <c r="D708">
        <v>1479</v>
      </c>
      <c r="E708" t="s">
        <v>37</v>
      </c>
      <c r="F708">
        <v>24</v>
      </c>
      <c r="G708" t="str" cm="1">
        <f t="array" ref="G708">_xlfn.IFS(
F708 &lt;= 10, "Near",
F708 &lt;= 20, "Far",
TRUE, "Very Far")</f>
        <v>Very Far</v>
      </c>
      <c r="H708">
        <v>3</v>
      </c>
      <c r="I708" t="str">
        <f>_xlfn.XLOOKUP(H708,Lookup!C:C,Lookup!D:D)</f>
        <v>Bachelor</v>
      </c>
      <c r="J708" t="s">
        <v>38</v>
      </c>
      <c r="K708">
        <v>1</v>
      </c>
      <c r="L708">
        <v>986</v>
      </c>
      <c r="M708">
        <v>2</v>
      </c>
      <c r="N708" t="str">
        <f>_xlfn.XLOOKUP(M708,Lookup!E:E,Lookup!F:F)</f>
        <v>Medium</v>
      </c>
      <c r="O708" t="s">
        <v>39</v>
      </c>
      <c r="P708">
        <v>100</v>
      </c>
      <c r="Q708">
        <v>4</v>
      </c>
      <c r="R708" t="str">
        <f>_xlfn.XLOOKUP(Q708,Lookup!G:G,Lookup!H:H)</f>
        <v>Very High</v>
      </c>
      <c r="S708">
        <v>4</v>
      </c>
      <c r="T708" s="7" t="str">
        <f>_xlfn.XLOOKUP(S708,Lookup!A:A,Lookup!B:B)</f>
        <v>Manager</v>
      </c>
      <c r="U708" t="s">
        <v>40</v>
      </c>
      <c r="V708">
        <v>2</v>
      </c>
      <c r="W708" t="str">
        <f>_xlfn.XLOOKUP(V708,Lookup!I:I,Lookup!J:J)</f>
        <v>Medium</v>
      </c>
      <c r="X708" t="s">
        <v>41</v>
      </c>
      <c r="Y708">
        <v>13194</v>
      </c>
      <c r="Z708" t="str" cm="1">
        <f t="array" ref="Z708">_xlfn.IFS(Y708&lt;3000,"Low",Y708&lt;7000,"Medium",TRUE,"High")</f>
        <v>High</v>
      </c>
      <c r="AA708">
        <v>17071</v>
      </c>
      <c r="AB708">
        <v>4</v>
      </c>
      <c r="AC708" t="s">
        <v>42</v>
      </c>
      <c r="AD708" t="s">
        <v>35</v>
      </c>
      <c r="AE708">
        <v>16</v>
      </c>
      <c r="AF708">
        <v>3</v>
      </c>
      <c r="AG708" t="str">
        <f>_xlfn.XLOOKUP(AF708,Lookup!K:K,Lookup!L:L)</f>
        <v>Meet Expect</v>
      </c>
      <c r="AH708">
        <v>4</v>
      </c>
      <c r="AI708" t="str">
        <f>LOOKUP(AH708,Lookup!M:M,Lookup!N:N)</f>
        <v>Very High</v>
      </c>
      <c r="AJ708">
        <v>80</v>
      </c>
      <c r="AK708">
        <v>0</v>
      </c>
      <c r="AL708" t="str">
        <f>_xlfn.XLOOKUP(AK708,Lookup!O:O,Lookup!P:P)</f>
        <v>None</v>
      </c>
      <c r="AM708">
        <v>22</v>
      </c>
      <c r="AN708" t="str" cm="1">
        <f t="array" ref="AN708">_xlfn.IFS(
AM708&lt;=5,"0-5",
AM708&lt;=10,"6-10",
AM708&lt;=20,"11-20",
TRUE,"20+")</f>
        <v>20+</v>
      </c>
      <c r="AO708">
        <v>2</v>
      </c>
      <c r="AP708">
        <v>2</v>
      </c>
      <c r="AQ708" t="str">
        <f>_xlfn.XLOOKUP(AP708,Lookup!Q:Q,Lookup!R:R)</f>
        <v>Good</v>
      </c>
      <c r="AR708">
        <v>1</v>
      </c>
      <c r="AS708" t="str" cm="1">
        <f t="array" ref="AS708">_xlfn.IFS(
AR708 &lt;=1,"New Employee",
AR708 &lt;=3, "Early Career",
AR708 &lt;=7, "Experienced",
TRUE, "Veteran")</f>
        <v>New Employee</v>
      </c>
      <c r="AT708">
        <v>0</v>
      </c>
      <c r="AU708">
        <v>0</v>
      </c>
      <c r="AV708" t="str" cm="1">
        <f t="array" ref="AV708">_xlfn.IFS(
AU708=0,"Recently Promoted",
AU708&lt;=3, "Normal",
TRUE, "Long Time No Promotion")</f>
        <v>Recently Promoted</v>
      </c>
      <c r="AW708">
        <v>0</v>
      </c>
      <c r="AX708">
        <f>IF(COUNTIF(L708:$L$1471,L708)&gt;1,1,0)</f>
        <v>0</v>
      </c>
      <c r="BA708">
        <f t="shared" si="93"/>
        <v>0</v>
      </c>
      <c r="BC708">
        <f t="shared" si="94"/>
        <v>0</v>
      </c>
      <c r="BE708">
        <f t="shared" si="88"/>
        <v>0</v>
      </c>
      <c r="BG708">
        <f t="shared" si="89"/>
        <v>0</v>
      </c>
      <c r="BI708">
        <f t="shared" si="90"/>
        <v>0</v>
      </c>
      <c r="BR708" t="str" cm="1">
        <f t="array" ref="BR708">_xlfn.IFS(
A708&lt;=25,"18-25",
A708&lt;=35,"26-35",
A708&lt;=45,"36-45",
A708&lt;=59,"46-59",
TRUE,"60+")</f>
        <v>36-45</v>
      </c>
      <c r="BX708" t="b">
        <f t="shared" si="91"/>
        <v>1</v>
      </c>
      <c r="BY708" t="b">
        <f t="shared" si="92"/>
        <v>1</v>
      </c>
      <c r="BZ708" t="b">
        <f t="shared" si="95"/>
        <v>1</v>
      </c>
      <c r="CA708">
        <f>IF(tblemployee[[#This Row],[Attrition]]="Yes",1,0)</f>
        <v>1</v>
      </c>
      <c r="CB708">
        <f>IF(tblemployee[[#This Row],[OverTime]]="Yes",1,0)</f>
        <v>1</v>
      </c>
    </row>
    <row r="709" spans="1:80" hidden="1">
      <c r="A709">
        <v>47</v>
      </c>
      <c r="B709" t="s">
        <v>43</v>
      </c>
      <c r="C709" t="s">
        <v>44</v>
      </c>
      <c r="D709">
        <v>1379</v>
      </c>
      <c r="E709" t="s">
        <v>45</v>
      </c>
      <c r="F709">
        <v>16</v>
      </c>
      <c r="G709" t="str" cm="1">
        <f t="array" ref="G709">_xlfn.IFS(
F709 &lt;= 10, "Near",
F709 &lt;= 20, "Far",
TRUE, "Very Far")</f>
        <v>Far</v>
      </c>
      <c r="H709">
        <v>4</v>
      </c>
      <c r="I709" t="str">
        <f>_xlfn.XLOOKUP(H709,Lookup!C:C,Lookup!D:D)</f>
        <v>Master</v>
      </c>
      <c r="J709" t="s">
        <v>51</v>
      </c>
      <c r="K709">
        <v>1</v>
      </c>
      <c r="L709">
        <v>987</v>
      </c>
      <c r="M709">
        <v>3</v>
      </c>
      <c r="N709" t="str">
        <f>_xlfn.XLOOKUP(M709,Lookup!E:E,Lookup!F:F)</f>
        <v>High</v>
      </c>
      <c r="O709" t="s">
        <v>46</v>
      </c>
      <c r="P709">
        <v>64</v>
      </c>
      <c r="Q709">
        <v>4</v>
      </c>
      <c r="R709" t="str">
        <f>_xlfn.XLOOKUP(Q709,Lookup!G:G,Lookup!H:H)</f>
        <v>Very High</v>
      </c>
      <c r="S709">
        <v>2</v>
      </c>
      <c r="T709" s="7" t="str">
        <f>_xlfn.XLOOKUP(S709,Lookup!A:A,Lookup!B:B)</f>
        <v>Junior</v>
      </c>
      <c r="U709" t="s">
        <v>53</v>
      </c>
      <c r="V709">
        <v>3</v>
      </c>
      <c r="W709" t="str">
        <f>_xlfn.XLOOKUP(V709,Lookup!I:I,Lookup!J:J)</f>
        <v>High</v>
      </c>
      <c r="X709" t="s">
        <v>52</v>
      </c>
      <c r="Y709">
        <v>5067</v>
      </c>
      <c r="Z709" t="str" cm="1">
        <f t="array" ref="Z709">_xlfn.IFS(Y709&lt;3000,"Low",Y709&lt;7000,"Medium",TRUE,"High")</f>
        <v>Medium</v>
      </c>
      <c r="AA709">
        <v>6759</v>
      </c>
      <c r="AB709">
        <v>1</v>
      </c>
      <c r="AC709" t="s">
        <v>42</v>
      </c>
      <c r="AD709" t="s">
        <v>35</v>
      </c>
      <c r="AE709">
        <v>19</v>
      </c>
      <c r="AF709">
        <v>3</v>
      </c>
      <c r="AG709" t="str">
        <f>_xlfn.XLOOKUP(AF709,Lookup!K:K,Lookup!L:L)</f>
        <v>Meet Expect</v>
      </c>
      <c r="AH709">
        <v>3</v>
      </c>
      <c r="AI709" t="str">
        <f>LOOKUP(AH709,Lookup!M:M,Lookup!N:N)</f>
        <v>High</v>
      </c>
      <c r="AJ709">
        <v>80</v>
      </c>
      <c r="AK709">
        <v>0</v>
      </c>
      <c r="AL709" t="str">
        <f>_xlfn.XLOOKUP(AK709,Lookup!O:O,Lookup!P:P)</f>
        <v>None</v>
      </c>
      <c r="AM709">
        <v>20</v>
      </c>
      <c r="AN709" t="str" cm="1">
        <f t="array" ref="AN709">_xlfn.IFS(
AM709&lt;=5,"0-5",
AM709&lt;=10,"6-10",
AM709&lt;=20,"11-20",
TRUE,"20+")</f>
        <v>11-20</v>
      </c>
      <c r="AO709">
        <v>3</v>
      </c>
      <c r="AP709">
        <v>4</v>
      </c>
      <c r="AQ709" t="str">
        <f>_xlfn.XLOOKUP(AP709,Lookup!Q:Q,Lookup!R:R)</f>
        <v>Best</v>
      </c>
      <c r="AR709">
        <v>19</v>
      </c>
      <c r="AS709" t="str" cm="1">
        <f t="array" ref="AS709">_xlfn.IFS(
AR709 &lt;=1,"New Employee",
AR709 &lt;=3, "Early Career",
AR709 &lt;=7, "Experienced",
TRUE, "Veteran")</f>
        <v>Veteran</v>
      </c>
      <c r="AT709">
        <v>10</v>
      </c>
      <c r="AU709">
        <v>2</v>
      </c>
      <c r="AV709" t="str" cm="1">
        <f t="array" ref="AV709">_xlfn.IFS(
AU709=0,"Recently Promoted",
AU709&lt;=3, "Normal",
TRUE, "Long Time No Promotion")</f>
        <v>Normal</v>
      </c>
      <c r="AW709">
        <v>7</v>
      </c>
      <c r="AX709">
        <f>IF(COUNTIF(L709:$L$1471,L709)&gt;1,1,0)</f>
        <v>0</v>
      </c>
      <c r="BA709">
        <f t="shared" si="93"/>
        <v>0</v>
      </c>
      <c r="BC709">
        <f t="shared" si="94"/>
        <v>0</v>
      </c>
      <c r="BE709">
        <f t="shared" si="88"/>
        <v>0</v>
      </c>
      <c r="BG709">
        <f t="shared" si="89"/>
        <v>0</v>
      </c>
      <c r="BI709">
        <f t="shared" si="90"/>
        <v>0</v>
      </c>
      <c r="BR709" t="str" cm="1">
        <f t="array" ref="BR709">_xlfn.IFS(
A709&lt;=25,"18-25",
A709&lt;=35,"26-35",
A709&lt;=45,"36-45",
A709&lt;=59,"46-59",
TRUE,"60+")</f>
        <v>46-59</v>
      </c>
      <c r="BX709" t="b">
        <f t="shared" si="91"/>
        <v>1</v>
      </c>
      <c r="BY709" t="b">
        <f t="shared" si="92"/>
        <v>1</v>
      </c>
      <c r="BZ709" t="b">
        <f t="shared" si="95"/>
        <v>1</v>
      </c>
      <c r="CA709">
        <f>IF(tblemployee[[#This Row],[Attrition]]="Yes",1,0)</f>
        <v>0</v>
      </c>
      <c r="CB709">
        <f>IF(tblemployee[[#This Row],[OverTime]]="Yes",1,0)</f>
        <v>1</v>
      </c>
    </row>
    <row r="710" spans="1:80" hidden="1">
      <c r="A710">
        <v>36</v>
      </c>
      <c r="B710" t="s">
        <v>43</v>
      </c>
      <c r="C710" t="s">
        <v>55</v>
      </c>
      <c r="D710">
        <v>1229</v>
      </c>
      <c r="E710" t="s">
        <v>37</v>
      </c>
      <c r="F710">
        <v>8</v>
      </c>
      <c r="G710" t="str" cm="1">
        <f t="array" ref="G710">_xlfn.IFS(
F710 &lt;= 10, "Near",
F710 &lt;= 20, "Far",
TRUE, "Very Far")</f>
        <v>Near</v>
      </c>
      <c r="H710">
        <v>4</v>
      </c>
      <c r="I710" t="str">
        <f>_xlfn.XLOOKUP(H710,Lookup!C:C,Lookup!D:D)</f>
        <v>Master</v>
      </c>
      <c r="J710" t="s">
        <v>60</v>
      </c>
      <c r="K710">
        <v>1</v>
      </c>
      <c r="L710">
        <v>990</v>
      </c>
      <c r="M710">
        <v>1</v>
      </c>
      <c r="N710" t="str">
        <f>_xlfn.XLOOKUP(M710,Lookup!E:E,Lookup!F:F)</f>
        <v>Low</v>
      </c>
      <c r="O710" t="s">
        <v>46</v>
      </c>
      <c r="P710">
        <v>84</v>
      </c>
      <c r="Q710">
        <v>3</v>
      </c>
      <c r="R710" t="str">
        <f>_xlfn.XLOOKUP(Q710,Lookup!G:G,Lookup!H:H)</f>
        <v>High</v>
      </c>
      <c r="S710">
        <v>2</v>
      </c>
      <c r="T710" s="7" t="str">
        <f>_xlfn.XLOOKUP(S710,Lookup!A:A,Lookup!B:B)</f>
        <v>Junior</v>
      </c>
      <c r="U710" t="s">
        <v>40</v>
      </c>
      <c r="V710">
        <v>4</v>
      </c>
      <c r="W710" t="str">
        <f>_xlfn.XLOOKUP(V710,Lookup!I:I,Lookup!J:J)</f>
        <v>Very High</v>
      </c>
      <c r="X710" t="s">
        <v>52</v>
      </c>
      <c r="Y710">
        <v>5079</v>
      </c>
      <c r="Z710" t="str" cm="1">
        <f t="array" ref="Z710">_xlfn.IFS(Y710&lt;3000,"Low",Y710&lt;7000,"Medium",TRUE,"High")</f>
        <v>Medium</v>
      </c>
      <c r="AA710">
        <v>25952</v>
      </c>
      <c r="AB710">
        <v>4</v>
      </c>
      <c r="AC710" t="s">
        <v>42</v>
      </c>
      <c r="AD710" t="s">
        <v>43</v>
      </c>
      <c r="AE710">
        <v>13</v>
      </c>
      <c r="AF710">
        <v>3</v>
      </c>
      <c r="AG710" t="str">
        <f>_xlfn.XLOOKUP(AF710,Lookup!K:K,Lookup!L:L)</f>
        <v>Meet Expect</v>
      </c>
      <c r="AH710">
        <v>4</v>
      </c>
      <c r="AI710" t="str">
        <f>LOOKUP(AH710,Lookup!M:M,Lookup!N:N)</f>
        <v>Very High</v>
      </c>
      <c r="AJ710">
        <v>80</v>
      </c>
      <c r="AK710">
        <v>2</v>
      </c>
      <c r="AL710" t="str">
        <f>_xlfn.XLOOKUP(AK710,Lookup!O:O,Lookup!P:P)</f>
        <v>Medium</v>
      </c>
      <c r="AM710">
        <v>12</v>
      </c>
      <c r="AN710" t="str" cm="1">
        <f t="array" ref="AN710">_xlfn.IFS(
AM710&lt;=5,"0-5",
AM710&lt;=10,"6-10",
AM710&lt;=20,"11-20",
TRUE,"20+")</f>
        <v>11-20</v>
      </c>
      <c r="AO710">
        <v>3</v>
      </c>
      <c r="AP710">
        <v>3</v>
      </c>
      <c r="AQ710" t="str">
        <f>_xlfn.XLOOKUP(AP710,Lookup!Q:Q,Lookup!R:R)</f>
        <v>Better</v>
      </c>
      <c r="AR710">
        <v>7</v>
      </c>
      <c r="AS710" t="str" cm="1">
        <f t="array" ref="AS710">_xlfn.IFS(
AR710 &lt;=1,"New Employee",
AR710 &lt;=3, "Early Career",
AR710 &lt;=7, "Experienced",
TRUE, "Veteran")</f>
        <v>Experienced</v>
      </c>
      <c r="AT710">
        <v>7</v>
      </c>
      <c r="AU710">
        <v>0</v>
      </c>
      <c r="AV710" t="str" cm="1">
        <f t="array" ref="AV710">_xlfn.IFS(
AU710=0,"Recently Promoted",
AU710&lt;=3, "Normal",
TRUE, "Long Time No Promotion")</f>
        <v>Recently Promoted</v>
      </c>
      <c r="AW710">
        <v>7</v>
      </c>
      <c r="AX710">
        <f>IF(COUNTIF(L710:$L$1471,L710)&gt;1,1,0)</f>
        <v>0</v>
      </c>
      <c r="BA710">
        <f t="shared" si="93"/>
        <v>0</v>
      </c>
      <c r="BC710">
        <f t="shared" si="94"/>
        <v>0</v>
      </c>
      <c r="BE710">
        <f t="shared" si="88"/>
        <v>0</v>
      </c>
      <c r="BG710">
        <f t="shared" si="89"/>
        <v>0</v>
      </c>
      <c r="BI710">
        <f t="shared" si="90"/>
        <v>0</v>
      </c>
      <c r="BR710" t="str" cm="1">
        <f t="array" ref="BR710">_xlfn.IFS(
A710&lt;=25,"18-25",
A710&lt;=35,"26-35",
A710&lt;=45,"36-45",
A710&lt;=59,"46-59",
TRUE,"60+")</f>
        <v>36-45</v>
      </c>
      <c r="BX710" t="b">
        <f t="shared" si="91"/>
        <v>1</v>
      </c>
      <c r="BY710" t="b">
        <f t="shared" si="92"/>
        <v>1</v>
      </c>
      <c r="BZ710" t="b">
        <f t="shared" si="95"/>
        <v>1</v>
      </c>
      <c r="CA710">
        <f>IF(tblemployee[[#This Row],[Attrition]]="Yes",1,0)</f>
        <v>0</v>
      </c>
      <c r="CB710">
        <f>IF(tblemployee[[#This Row],[OverTime]]="Yes",1,0)</f>
        <v>0</v>
      </c>
    </row>
    <row r="711" spans="1:80" hidden="1">
      <c r="A711">
        <v>31</v>
      </c>
      <c r="B711" t="s">
        <v>35</v>
      </c>
      <c r="C711" t="s">
        <v>55</v>
      </c>
      <c r="D711">
        <v>335</v>
      </c>
      <c r="E711" t="s">
        <v>45</v>
      </c>
      <c r="F711">
        <v>9</v>
      </c>
      <c r="G711" t="str" cm="1">
        <f t="array" ref="G711">_xlfn.IFS(
F711 &lt;= 10, "Near",
F711 &lt;= 20, "Far",
TRUE, "Very Far")</f>
        <v>Near</v>
      </c>
      <c r="H711">
        <v>2</v>
      </c>
      <c r="I711" t="str">
        <f>_xlfn.XLOOKUP(H711,Lookup!C:C,Lookup!D:D)</f>
        <v>College</v>
      </c>
      <c r="J711" t="s">
        <v>51</v>
      </c>
      <c r="K711">
        <v>1</v>
      </c>
      <c r="L711">
        <v>991</v>
      </c>
      <c r="M711">
        <v>3</v>
      </c>
      <c r="N711" t="str">
        <f>_xlfn.XLOOKUP(M711,Lookup!E:E,Lookup!F:F)</f>
        <v>High</v>
      </c>
      <c r="O711" t="s">
        <v>46</v>
      </c>
      <c r="P711">
        <v>46</v>
      </c>
      <c r="Q711">
        <v>2</v>
      </c>
      <c r="R711" t="str">
        <f>_xlfn.XLOOKUP(Q711,Lookup!G:G,Lookup!H:H)</f>
        <v>Medium</v>
      </c>
      <c r="S711">
        <v>1</v>
      </c>
      <c r="T711" s="7" t="str">
        <f>_xlfn.XLOOKUP(S711,Lookup!A:A,Lookup!B:B)</f>
        <v>Entry Level</v>
      </c>
      <c r="U711" t="s">
        <v>47</v>
      </c>
      <c r="V711">
        <v>1</v>
      </c>
      <c r="W711" t="str">
        <f>_xlfn.XLOOKUP(V711,Lookup!I:I,Lookup!J:J)</f>
        <v>Low</v>
      </c>
      <c r="X711" t="s">
        <v>41</v>
      </c>
      <c r="Y711">
        <v>2321</v>
      </c>
      <c r="Z711" t="str" cm="1">
        <f t="array" ref="Z711">_xlfn.IFS(Y711&lt;3000,"Low",Y711&lt;7000,"Medium",TRUE,"High")</f>
        <v>Low</v>
      </c>
      <c r="AA711">
        <v>10322</v>
      </c>
      <c r="AB711">
        <v>0</v>
      </c>
      <c r="AC711" t="s">
        <v>42</v>
      </c>
      <c r="AD711" t="s">
        <v>35</v>
      </c>
      <c r="AE711">
        <v>22</v>
      </c>
      <c r="AF711">
        <v>4</v>
      </c>
      <c r="AG711" t="str">
        <f>_xlfn.XLOOKUP(AF711,Lookup!K:K,Lookup!L:L)</f>
        <v>Exceed Expect</v>
      </c>
      <c r="AH711">
        <v>1</v>
      </c>
      <c r="AI711" t="str">
        <f>LOOKUP(AH711,Lookup!M:M,Lookup!N:N)</f>
        <v>Low</v>
      </c>
      <c r="AJ711">
        <v>80</v>
      </c>
      <c r="AK711">
        <v>0</v>
      </c>
      <c r="AL711" t="str">
        <f>_xlfn.XLOOKUP(AK711,Lookup!O:O,Lookup!P:P)</f>
        <v>None</v>
      </c>
      <c r="AM711">
        <v>4</v>
      </c>
      <c r="AN711" t="str" cm="1">
        <f t="array" ref="AN711">_xlfn.IFS(
AM711&lt;=5,"0-5",
AM711&lt;=10,"6-10",
AM711&lt;=20,"11-20",
TRUE,"20+")</f>
        <v>0-5</v>
      </c>
      <c r="AO711">
        <v>0</v>
      </c>
      <c r="AP711">
        <v>3</v>
      </c>
      <c r="AQ711" t="str">
        <f>_xlfn.XLOOKUP(AP711,Lookup!Q:Q,Lookup!R:R)</f>
        <v>Better</v>
      </c>
      <c r="AR711">
        <v>3</v>
      </c>
      <c r="AS711" t="str" cm="1">
        <f t="array" ref="AS711">_xlfn.IFS(
AR711 &lt;=1,"New Employee",
AR711 &lt;=3, "Early Career",
AR711 &lt;=7, "Experienced",
TRUE, "Veteran")</f>
        <v>Early Career</v>
      </c>
      <c r="AT711">
        <v>2</v>
      </c>
      <c r="AU711">
        <v>1</v>
      </c>
      <c r="AV711" t="str" cm="1">
        <f t="array" ref="AV711">_xlfn.IFS(
AU711=0,"Recently Promoted",
AU711&lt;=3, "Normal",
TRUE, "Long Time No Promotion")</f>
        <v>Normal</v>
      </c>
      <c r="AW711">
        <v>2</v>
      </c>
      <c r="AX711">
        <f>IF(COUNTIF(L711:$L$1471,L711)&gt;1,1,0)</f>
        <v>0</v>
      </c>
      <c r="BA711">
        <f t="shared" si="93"/>
        <v>0</v>
      </c>
      <c r="BC711">
        <f t="shared" si="94"/>
        <v>0</v>
      </c>
      <c r="BE711">
        <f t="shared" si="88"/>
        <v>0</v>
      </c>
      <c r="BG711">
        <f t="shared" si="89"/>
        <v>0</v>
      </c>
      <c r="BI711">
        <f t="shared" si="90"/>
        <v>0</v>
      </c>
      <c r="BR711" t="str" cm="1">
        <f t="array" ref="BR711">_xlfn.IFS(
A711&lt;=25,"18-25",
A711&lt;=35,"26-35",
A711&lt;=45,"36-45",
A711&lt;=59,"46-59",
TRUE,"60+")</f>
        <v>26-35</v>
      </c>
      <c r="BX711" t="b">
        <f t="shared" si="91"/>
        <v>1</v>
      </c>
      <c r="BY711" t="b">
        <f t="shared" si="92"/>
        <v>1</v>
      </c>
      <c r="BZ711" t="b">
        <f t="shared" si="95"/>
        <v>1</v>
      </c>
      <c r="CA711">
        <f>IF(tblemployee[[#This Row],[Attrition]]="Yes",1,0)</f>
        <v>1</v>
      </c>
      <c r="CB711">
        <f>IF(tblemployee[[#This Row],[OverTime]]="Yes",1,0)</f>
        <v>1</v>
      </c>
    </row>
    <row r="712" spans="1:80" hidden="1">
      <c r="A712">
        <v>33</v>
      </c>
      <c r="B712" t="s">
        <v>43</v>
      </c>
      <c r="C712" t="s">
        <v>55</v>
      </c>
      <c r="D712">
        <v>722</v>
      </c>
      <c r="E712" t="s">
        <v>37</v>
      </c>
      <c r="F712">
        <v>17</v>
      </c>
      <c r="G712" t="str" cm="1">
        <f t="array" ref="G712">_xlfn.IFS(
F712 &lt;= 10, "Near",
F712 &lt;= 20, "Far",
TRUE, "Very Far")</f>
        <v>Far</v>
      </c>
      <c r="H712">
        <v>3</v>
      </c>
      <c r="I712" t="str">
        <f>_xlfn.XLOOKUP(H712,Lookup!C:C,Lookup!D:D)</f>
        <v>Bachelor</v>
      </c>
      <c r="J712" t="s">
        <v>38</v>
      </c>
      <c r="K712">
        <v>1</v>
      </c>
      <c r="L712">
        <v>992</v>
      </c>
      <c r="M712">
        <v>4</v>
      </c>
      <c r="N712" t="str">
        <f>_xlfn.XLOOKUP(M712,Lookup!E:E,Lookup!F:F)</f>
        <v>Very High</v>
      </c>
      <c r="O712" t="s">
        <v>46</v>
      </c>
      <c r="P712">
        <v>38</v>
      </c>
      <c r="Q712">
        <v>3</v>
      </c>
      <c r="R712" t="str">
        <f>_xlfn.XLOOKUP(Q712,Lookup!G:G,Lookup!H:H)</f>
        <v>High</v>
      </c>
      <c r="S712">
        <v>4</v>
      </c>
      <c r="T712" s="7" t="str">
        <f>_xlfn.XLOOKUP(S712,Lookup!A:A,Lookup!B:B)</f>
        <v>Manager</v>
      </c>
      <c r="U712" t="s">
        <v>56</v>
      </c>
      <c r="V712">
        <v>3</v>
      </c>
      <c r="W712" t="str">
        <f>_xlfn.XLOOKUP(V712,Lookup!I:I,Lookup!J:J)</f>
        <v>High</v>
      </c>
      <c r="X712" t="s">
        <v>41</v>
      </c>
      <c r="Y712">
        <v>17444</v>
      </c>
      <c r="Z712" t="str" cm="1">
        <f t="array" ref="Z712">_xlfn.IFS(Y712&lt;3000,"Low",Y712&lt;7000,"Medium",TRUE,"High")</f>
        <v>High</v>
      </c>
      <c r="AA712">
        <v>20489</v>
      </c>
      <c r="AB712">
        <v>1</v>
      </c>
      <c r="AC712" t="s">
        <v>42</v>
      </c>
      <c r="AD712" t="s">
        <v>43</v>
      </c>
      <c r="AE712">
        <v>11</v>
      </c>
      <c r="AF712">
        <v>3</v>
      </c>
      <c r="AG712" t="str">
        <f>_xlfn.XLOOKUP(AF712,Lookup!K:K,Lookup!L:L)</f>
        <v>Meet Expect</v>
      </c>
      <c r="AH712">
        <v>4</v>
      </c>
      <c r="AI712" t="str">
        <f>LOOKUP(AH712,Lookup!M:M,Lookup!N:N)</f>
        <v>Very High</v>
      </c>
      <c r="AJ712">
        <v>80</v>
      </c>
      <c r="AK712">
        <v>0</v>
      </c>
      <c r="AL712" t="str">
        <f>_xlfn.XLOOKUP(AK712,Lookup!O:O,Lookup!P:P)</f>
        <v>None</v>
      </c>
      <c r="AM712">
        <v>10</v>
      </c>
      <c r="AN712" t="str" cm="1">
        <f t="array" ref="AN712">_xlfn.IFS(
AM712&lt;=5,"0-5",
AM712&lt;=10,"6-10",
AM712&lt;=20,"11-20",
TRUE,"20+")</f>
        <v>6-10</v>
      </c>
      <c r="AO712">
        <v>2</v>
      </c>
      <c r="AP712">
        <v>3</v>
      </c>
      <c r="AQ712" t="str">
        <f>_xlfn.XLOOKUP(AP712,Lookup!Q:Q,Lookup!R:R)</f>
        <v>Better</v>
      </c>
      <c r="AR712">
        <v>10</v>
      </c>
      <c r="AS712" t="str" cm="1">
        <f t="array" ref="AS712">_xlfn.IFS(
AR712 &lt;=1,"New Employee",
AR712 &lt;=3, "Early Career",
AR712 &lt;=7, "Experienced",
TRUE, "Veteran")</f>
        <v>Veteran</v>
      </c>
      <c r="AT712">
        <v>8</v>
      </c>
      <c r="AU712">
        <v>6</v>
      </c>
      <c r="AV712" t="str" cm="1">
        <f t="array" ref="AV712">_xlfn.IFS(
AU712=0,"Recently Promoted",
AU712&lt;=3, "Normal",
TRUE, "Long Time No Promotion")</f>
        <v>Long Time No Promotion</v>
      </c>
      <c r="AW712">
        <v>0</v>
      </c>
      <c r="AX712">
        <f>IF(COUNTIF(L712:$L$1471,L712)&gt;1,1,0)</f>
        <v>0</v>
      </c>
      <c r="BA712">
        <f t="shared" si="93"/>
        <v>0</v>
      </c>
      <c r="BC712">
        <f t="shared" si="94"/>
        <v>0</v>
      </c>
      <c r="BE712">
        <f t="shared" si="88"/>
        <v>0</v>
      </c>
      <c r="BG712">
        <f t="shared" si="89"/>
        <v>0</v>
      </c>
      <c r="BI712">
        <f t="shared" si="90"/>
        <v>0</v>
      </c>
      <c r="BR712" t="str" cm="1">
        <f t="array" ref="BR712">_xlfn.IFS(
A712&lt;=25,"18-25",
A712&lt;=35,"26-35",
A712&lt;=45,"36-45",
A712&lt;=59,"46-59",
TRUE,"60+")</f>
        <v>26-35</v>
      </c>
      <c r="BX712" t="b">
        <f t="shared" si="91"/>
        <v>1</v>
      </c>
      <c r="BY712" t="b">
        <f t="shared" si="92"/>
        <v>1</v>
      </c>
      <c r="BZ712" t="b">
        <f t="shared" si="95"/>
        <v>1</v>
      </c>
      <c r="CA712">
        <f>IF(tblemployee[[#This Row],[Attrition]]="Yes",1,0)</f>
        <v>0</v>
      </c>
      <c r="CB712">
        <f>IF(tblemployee[[#This Row],[OverTime]]="Yes",1,0)</f>
        <v>0</v>
      </c>
    </row>
    <row r="713" spans="1:80" hidden="1">
      <c r="A713">
        <v>29</v>
      </c>
      <c r="B713" t="s">
        <v>35</v>
      </c>
      <c r="C713" t="s">
        <v>36</v>
      </c>
      <c r="D713">
        <v>906</v>
      </c>
      <c r="E713" t="s">
        <v>45</v>
      </c>
      <c r="F713">
        <v>10</v>
      </c>
      <c r="G713" t="str" cm="1">
        <f t="array" ref="G713">_xlfn.IFS(
F713 &lt;= 10, "Near",
F713 &lt;= 20, "Far",
TRUE, "Very Far")</f>
        <v>Near</v>
      </c>
      <c r="H713">
        <v>3</v>
      </c>
      <c r="I713" t="str">
        <f>_xlfn.XLOOKUP(H713,Lookup!C:C,Lookup!D:D)</f>
        <v>Bachelor</v>
      </c>
      <c r="J713" t="s">
        <v>38</v>
      </c>
      <c r="K713">
        <v>1</v>
      </c>
      <c r="L713">
        <v>994</v>
      </c>
      <c r="M713">
        <v>4</v>
      </c>
      <c r="N713" t="str">
        <f>_xlfn.XLOOKUP(M713,Lookup!E:E,Lookup!F:F)</f>
        <v>Very High</v>
      </c>
      <c r="O713" t="s">
        <v>39</v>
      </c>
      <c r="P713">
        <v>92</v>
      </c>
      <c r="Q713">
        <v>2</v>
      </c>
      <c r="R713" t="str">
        <f>_xlfn.XLOOKUP(Q713,Lookup!G:G,Lookup!H:H)</f>
        <v>Medium</v>
      </c>
      <c r="S713">
        <v>1</v>
      </c>
      <c r="T713" s="7" t="str">
        <f>_xlfn.XLOOKUP(S713,Lookup!A:A,Lookup!B:B)</f>
        <v>Entry Level</v>
      </c>
      <c r="U713" t="s">
        <v>47</v>
      </c>
      <c r="V713">
        <v>1</v>
      </c>
      <c r="W713" t="str">
        <f>_xlfn.XLOOKUP(V713,Lookup!I:I,Lookup!J:J)</f>
        <v>Low</v>
      </c>
      <c r="X713" t="s">
        <v>41</v>
      </c>
      <c r="Y713">
        <v>2404</v>
      </c>
      <c r="Z713" t="str" cm="1">
        <f t="array" ref="Z713">_xlfn.IFS(Y713&lt;3000,"Low",Y713&lt;7000,"Medium",TRUE,"High")</f>
        <v>Low</v>
      </c>
      <c r="AA713">
        <v>11479</v>
      </c>
      <c r="AB713">
        <v>6</v>
      </c>
      <c r="AC713" t="s">
        <v>42</v>
      </c>
      <c r="AD713" t="s">
        <v>35</v>
      </c>
      <c r="AE713">
        <v>20</v>
      </c>
      <c r="AF713">
        <v>4</v>
      </c>
      <c r="AG713" t="str">
        <f>_xlfn.XLOOKUP(AF713,Lookup!K:K,Lookup!L:L)</f>
        <v>Exceed Expect</v>
      </c>
      <c r="AH713">
        <v>3</v>
      </c>
      <c r="AI713" t="str">
        <f>LOOKUP(AH713,Lookup!M:M,Lookup!N:N)</f>
        <v>High</v>
      </c>
      <c r="AJ713">
        <v>80</v>
      </c>
      <c r="AK713">
        <v>0</v>
      </c>
      <c r="AL713" t="str">
        <f>_xlfn.XLOOKUP(AK713,Lookup!O:O,Lookup!P:P)</f>
        <v>None</v>
      </c>
      <c r="AM713">
        <v>3</v>
      </c>
      <c r="AN713" t="str" cm="1">
        <f t="array" ref="AN713">_xlfn.IFS(
AM713&lt;=5,"0-5",
AM713&lt;=10,"6-10",
AM713&lt;=20,"11-20",
TRUE,"20+")</f>
        <v>0-5</v>
      </c>
      <c r="AO713">
        <v>5</v>
      </c>
      <c r="AP713">
        <v>3</v>
      </c>
      <c r="AQ713" t="str">
        <f>_xlfn.XLOOKUP(AP713,Lookup!Q:Q,Lookup!R:R)</f>
        <v>Better</v>
      </c>
      <c r="AR713">
        <v>0</v>
      </c>
      <c r="AS713" t="str" cm="1">
        <f t="array" ref="AS713">_xlfn.IFS(
AR713 &lt;=1,"New Employee",
AR713 &lt;=3, "Early Career",
AR713 &lt;=7, "Experienced",
TRUE, "Veteran")</f>
        <v>New Employee</v>
      </c>
      <c r="AT713">
        <v>0</v>
      </c>
      <c r="AU713">
        <v>0</v>
      </c>
      <c r="AV713" t="str" cm="1">
        <f t="array" ref="AV713">_xlfn.IFS(
AU713=0,"Recently Promoted",
AU713&lt;=3, "Normal",
TRUE, "Long Time No Promotion")</f>
        <v>Recently Promoted</v>
      </c>
      <c r="AW713">
        <v>0</v>
      </c>
      <c r="AX713">
        <f>IF(COUNTIF(L713:$L$1471,L713)&gt;1,1,0)</f>
        <v>0</v>
      </c>
      <c r="BA713">
        <f t="shared" si="93"/>
        <v>0</v>
      </c>
      <c r="BC713">
        <f t="shared" si="94"/>
        <v>0</v>
      </c>
      <c r="BE713">
        <f t="shared" si="88"/>
        <v>0</v>
      </c>
      <c r="BG713">
        <f t="shared" si="89"/>
        <v>0</v>
      </c>
      <c r="BI713">
        <f t="shared" si="90"/>
        <v>0</v>
      </c>
      <c r="BR713" t="str" cm="1">
        <f t="array" ref="BR713">_xlfn.IFS(
A713&lt;=25,"18-25",
A713&lt;=35,"26-35",
A713&lt;=45,"36-45",
A713&lt;=59,"46-59",
TRUE,"60+")</f>
        <v>26-35</v>
      </c>
      <c r="BX713" t="b">
        <f t="shared" si="91"/>
        <v>1</v>
      </c>
      <c r="BY713" t="b">
        <f t="shared" si="92"/>
        <v>1</v>
      </c>
      <c r="BZ713" t="b">
        <f t="shared" si="95"/>
        <v>1</v>
      </c>
      <c r="CA713">
        <f>IF(tblemployee[[#This Row],[Attrition]]="Yes",1,0)</f>
        <v>1</v>
      </c>
      <c r="CB713">
        <f>IF(tblemployee[[#This Row],[OverTime]]="Yes",1,0)</f>
        <v>1</v>
      </c>
    </row>
    <row r="714" spans="1:80" hidden="1">
      <c r="A714">
        <v>33</v>
      </c>
      <c r="B714" t="s">
        <v>43</v>
      </c>
      <c r="C714" t="s">
        <v>36</v>
      </c>
      <c r="D714">
        <v>461</v>
      </c>
      <c r="E714" t="s">
        <v>45</v>
      </c>
      <c r="F714">
        <v>13</v>
      </c>
      <c r="G714" t="str" cm="1">
        <f t="array" ref="G714">_xlfn.IFS(
F714 &lt;= 10, "Near",
F714 &lt;= 20, "Far",
TRUE, "Very Far")</f>
        <v>Far</v>
      </c>
      <c r="H714">
        <v>1</v>
      </c>
      <c r="I714" t="str">
        <f>_xlfn.XLOOKUP(H714,Lookup!C:C,Lookup!D:D)</f>
        <v>Below College</v>
      </c>
      <c r="J714" t="s">
        <v>38</v>
      </c>
      <c r="K714">
        <v>1</v>
      </c>
      <c r="L714">
        <v>995</v>
      </c>
      <c r="M714">
        <v>2</v>
      </c>
      <c r="N714" t="str">
        <f>_xlfn.XLOOKUP(M714,Lookup!E:E,Lookup!F:F)</f>
        <v>Medium</v>
      </c>
      <c r="O714" t="s">
        <v>39</v>
      </c>
      <c r="P714">
        <v>53</v>
      </c>
      <c r="Q714">
        <v>3</v>
      </c>
      <c r="R714" t="str">
        <f>_xlfn.XLOOKUP(Q714,Lookup!G:G,Lookup!H:H)</f>
        <v>High</v>
      </c>
      <c r="S714">
        <v>1</v>
      </c>
      <c r="T714" s="7" t="str">
        <f>_xlfn.XLOOKUP(S714,Lookup!A:A,Lookup!B:B)</f>
        <v>Entry Level</v>
      </c>
      <c r="U714" t="s">
        <v>47</v>
      </c>
      <c r="V714">
        <v>4</v>
      </c>
      <c r="W714" t="str">
        <f>_xlfn.XLOOKUP(V714,Lookup!I:I,Lookup!J:J)</f>
        <v>Very High</v>
      </c>
      <c r="X714" t="s">
        <v>41</v>
      </c>
      <c r="Y714">
        <v>3452</v>
      </c>
      <c r="Z714" t="str" cm="1">
        <f t="array" ref="Z714">_xlfn.IFS(Y714&lt;3000,"Low",Y714&lt;7000,"Medium",TRUE,"High")</f>
        <v>Medium</v>
      </c>
      <c r="AA714">
        <v>17241</v>
      </c>
      <c r="AB714">
        <v>3</v>
      </c>
      <c r="AC714" t="s">
        <v>42</v>
      </c>
      <c r="AD714" t="s">
        <v>43</v>
      </c>
      <c r="AE714">
        <v>18</v>
      </c>
      <c r="AF714">
        <v>3</v>
      </c>
      <c r="AG714" t="str">
        <f>_xlfn.XLOOKUP(AF714,Lookup!K:K,Lookup!L:L)</f>
        <v>Meet Expect</v>
      </c>
      <c r="AH714">
        <v>1</v>
      </c>
      <c r="AI714" t="str">
        <f>LOOKUP(AH714,Lookup!M:M,Lookup!N:N)</f>
        <v>Low</v>
      </c>
      <c r="AJ714">
        <v>80</v>
      </c>
      <c r="AK714">
        <v>0</v>
      </c>
      <c r="AL714" t="str">
        <f>_xlfn.XLOOKUP(AK714,Lookup!O:O,Lookup!P:P)</f>
        <v>None</v>
      </c>
      <c r="AM714">
        <v>5</v>
      </c>
      <c r="AN714" t="str" cm="1">
        <f t="array" ref="AN714">_xlfn.IFS(
AM714&lt;=5,"0-5",
AM714&lt;=10,"6-10",
AM714&lt;=20,"11-20",
TRUE,"20+")</f>
        <v>0-5</v>
      </c>
      <c r="AO714">
        <v>4</v>
      </c>
      <c r="AP714">
        <v>3</v>
      </c>
      <c r="AQ714" t="str">
        <f>_xlfn.XLOOKUP(AP714,Lookup!Q:Q,Lookup!R:R)</f>
        <v>Better</v>
      </c>
      <c r="AR714">
        <v>3</v>
      </c>
      <c r="AS714" t="str" cm="1">
        <f t="array" ref="AS714">_xlfn.IFS(
AR714 &lt;=1,"New Employee",
AR714 &lt;=3, "Early Career",
AR714 &lt;=7, "Experienced",
TRUE, "Veteran")</f>
        <v>Early Career</v>
      </c>
      <c r="AT714">
        <v>2</v>
      </c>
      <c r="AU714">
        <v>0</v>
      </c>
      <c r="AV714" t="str" cm="1">
        <f t="array" ref="AV714">_xlfn.IFS(
AU714=0,"Recently Promoted",
AU714&lt;=3, "Normal",
TRUE, "Long Time No Promotion")</f>
        <v>Recently Promoted</v>
      </c>
      <c r="AW714">
        <v>2</v>
      </c>
      <c r="AX714">
        <f>IF(COUNTIF(L714:$L$1471,L714)&gt;1,1,0)</f>
        <v>0</v>
      </c>
      <c r="BA714">
        <f t="shared" si="93"/>
        <v>0</v>
      </c>
      <c r="BC714">
        <f t="shared" si="94"/>
        <v>0</v>
      </c>
      <c r="BE714">
        <f t="shared" si="88"/>
        <v>0</v>
      </c>
      <c r="BG714">
        <f t="shared" si="89"/>
        <v>0</v>
      </c>
      <c r="BI714">
        <f t="shared" si="90"/>
        <v>0</v>
      </c>
      <c r="BR714" t="str" cm="1">
        <f t="array" ref="BR714">_xlfn.IFS(
A714&lt;=25,"18-25",
A714&lt;=35,"26-35",
A714&lt;=45,"36-45",
A714&lt;=59,"46-59",
TRUE,"60+")</f>
        <v>26-35</v>
      </c>
      <c r="BX714" t="b">
        <f t="shared" si="91"/>
        <v>1</v>
      </c>
      <c r="BY714" t="b">
        <f t="shared" si="92"/>
        <v>1</v>
      </c>
      <c r="BZ714" t="b">
        <f t="shared" si="95"/>
        <v>1</v>
      </c>
      <c r="CA714">
        <f>IF(tblemployee[[#This Row],[Attrition]]="Yes",1,0)</f>
        <v>0</v>
      </c>
      <c r="CB714">
        <f>IF(tblemployee[[#This Row],[OverTime]]="Yes",1,0)</f>
        <v>0</v>
      </c>
    </row>
    <row r="715" spans="1:80" hidden="1">
      <c r="A715">
        <v>45</v>
      </c>
      <c r="B715" t="s">
        <v>43</v>
      </c>
      <c r="C715" t="s">
        <v>36</v>
      </c>
      <c r="D715">
        <v>974</v>
      </c>
      <c r="E715" t="s">
        <v>45</v>
      </c>
      <c r="F715">
        <v>1</v>
      </c>
      <c r="G715" t="str" cm="1">
        <f t="array" ref="G715">_xlfn.IFS(
F715 &lt;= 10, "Near",
F715 &lt;= 20, "Far",
TRUE, "Very Far")</f>
        <v>Near</v>
      </c>
      <c r="H715">
        <v>4</v>
      </c>
      <c r="I715" t="str">
        <f>_xlfn.XLOOKUP(H715,Lookup!C:C,Lookup!D:D)</f>
        <v>Master</v>
      </c>
      <c r="J715" t="s">
        <v>51</v>
      </c>
      <c r="K715">
        <v>1</v>
      </c>
      <c r="L715">
        <v>996</v>
      </c>
      <c r="M715">
        <v>4</v>
      </c>
      <c r="N715" t="str">
        <f>_xlfn.XLOOKUP(M715,Lookup!E:E,Lookup!F:F)</f>
        <v>Very High</v>
      </c>
      <c r="O715" t="s">
        <v>39</v>
      </c>
      <c r="P715">
        <v>91</v>
      </c>
      <c r="Q715">
        <v>3</v>
      </c>
      <c r="R715" t="str">
        <f>_xlfn.XLOOKUP(Q715,Lookup!G:G,Lookup!H:H)</f>
        <v>High</v>
      </c>
      <c r="S715">
        <v>1</v>
      </c>
      <c r="T715" s="7" t="str">
        <f>_xlfn.XLOOKUP(S715,Lookup!A:A,Lookup!B:B)</f>
        <v>Entry Level</v>
      </c>
      <c r="U715" t="s">
        <v>50</v>
      </c>
      <c r="V715">
        <v>4</v>
      </c>
      <c r="W715" t="str">
        <f>_xlfn.XLOOKUP(V715,Lookup!I:I,Lookup!J:J)</f>
        <v>Very High</v>
      </c>
      <c r="X715" t="s">
        <v>52</v>
      </c>
      <c r="Y715">
        <v>2270</v>
      </c>
      <c r="Z715" t="str" cm="1">
        <f t="array" ref="Z715">_xlfn.IFS(Y715&lt;3000,"Low",Y715&lt;7000,"Medium",TRUE,"High")</f>
        <v>Low</v>
      </c>
      <c r="AA715">
        <v>11005</v>
      </c>
      <c r="AB715">
        <v>3</v>
      </c>
      <c r="AC715" t="s">
        <v>42</v>
      </c>
      <c r="AD715" t="s">
        <v>43</v>
      </c>
      <c r="AE715">
        <v>14</v>
      </c>
      <c r="AF715">
        <v>3</v>
      </c>
      <c r="AG715" t="str">
        <f>_xlfn.XLOOKUP(AF715,Lookup!K:K,Lookup!L:L)</f>
        <v>Meet Expect</v>
      </c>
      <c r="AH715">
        <v>4</v>
      </c>
      <c r="AI715" t="str">
        <f>LOOKUP(AH715,Lookup!M:M,Lookup!N:N)</f>
        <v>Very High</v>
      </c>
      <c r="AJ715">
        <v>80</v>
      </c>
      <c r="AK715">
        <v>2</v>
      </c>
      <c r="AL715" t="str">
        <f>_xlfn.XLOOKUP(AK715,Lookup!O:O,Lookup!P:P)</f>
        <v>Medium</v>
      </c>
      <c r="AM715">
        <v>8</v>
      </c>
      <c r="AN715" t="str" cm="1">
        <f t="array" ref="AN715">_xlfn.IFS(
AM715&lt;=5,"0-5",
AM715&lt;=10,"6-10",
AM715&lt;=20,"11-20",
TRUE,"20+")</f>
        <v>6-10</v>
      </c>
      <c r="AO715">
        <v>2</v>
      </c>
      <c r="AP715">
        <v>3</v>
      </c>
      <c r="AQ715" t="str">
        <f>_xlfn.XLOOKUP(AP715,Lookup!Q:Q,Lookup!R:R)</f>
        <v>Better</v>
      </c>
      <c r="AR715">
        <v>5</v>
      </c>
      <c r="AS715" t="str" cm="1">
        <f t="array" ref="AS715">_xlfn.IFS(
AR715 &lt;=1,"New Employee",
AR715 &lt;=3, "Early Career",
AR715 &lt;=7, "Experienced",
TRUE, "Veteran")</f>
        <v>Experienced</v>
      </c>
      <c r="AT715">
        <v>3</v>
      </c>
      <c r="AU715">
        <v>0</v>
      </c>
      <c r="AV715" t="str" cm="1">
        <f t="array" ref="AV715">_xlfn.IFS(
AU715=0,"Recently Promoted",
AU715&lt;=3, "Normal",
TRUE, "Long Time No Promotion")</f>
        <v>Recently Promoted</v>
      </c>
      <c r="AW715">
        <v>2</v>
      </c>
      <c r="AX715">
        <f>IF(COUNTIF(L715:$L$1471,L715)&gt;1,1,0)</f>
        <v>0</v>
      </c>
      <c r="BA715">
        <f t="shared" si="93"/>
        <v>0</v>
      </c>
      <c r="BC715">
        <f t="shared" si="94"/>
        <v>0</v>
      </c>
      <c r="BE715">
        <f t="shared" si="88"/>
        <v>0</v>
      </c>
      <c r="BG715">
        <f t="shared" si="89"/>
        <v>0</v>
      </c>
      <c r="BI715">
        <f t="shared" si="90"/>
        <v>0</v>
      </c>
      <c r="BR715" t="str" cm="1">
        <f t="array" ref="BR715">_xlfn.IFS(
A715&lt;=25,"18-25",
A715&lt;=35,"26-35",
A715&lt;=45,"36-45",
A715&lt;=59,"46-59",
TRUE,"60+")</f>
        <v>36-45</v>
      </c>
      <c r="BX715" t="b">
        <f t="shared" si="91"/>
        <v>1</v>
      </c>
      <c r="BY715" t="b">
        <f t="shared" si="92"/>
        <v>1</v>
      </c>
      <c r="BZ715" t="b">
        <f t="shared" si="95"/>
        <v>1</v>
      </c>
      <c r="CA715">
        <f>IF(tblemployee[[#This Row],[Attrition]]="Yes",1,0)</f>
        <v>0</v>
      </c>
      <c r="CB715">
        <f>IF(tblemployee[[#This Row],[OverTime]]="Yes",1,0)</f>
        <v>0</v>
      </c>
    </row>
    <row r="716" spans="1:80" hidden="1">
      <c r="A716">
        <v>50</v>
      </c>
      <c r="B716" t="s">
        <v>43</v>
      </c>
      <c r="C716" t="s">
        <v>36</v>
      </c>
      <c r="D716">
        <v>1126</v>
      </c>
      <c r="E716" t="s">
        <v>45</v>
      </c>
      <c r="F716">
        <v>1</v>
      </c>
      <c r="G716" t="str" cm="1">
        <f t="array" ref="G716">_xlfn.IFS(
F716 &lt;= 10, "Near",
F716 &lt;= 20, "Far",
TRUE, "Very Far")</f>
        <v>Near</v>
      </c>
      <c r="H716">
        <v>2</v>
      </c>
      <c r="I716" t="str">
        <f>_xlfn.XLOOKUP(H716,Lookup!C:C,Lookup!D:D)</f>
        <v>College</v>
      </c>
      <c r="J716" t="s">
        <v>51</v>
      </c>
      <c r="K716">
        <v>1</v>
      </c>
      <c r="L716">
        <v>997</v>
      </c>
      <c r="M716">
        <v>4</v>
      </c>
      <c r="N716" t="str">
        <f>_xlfn.XLOOKUP(M716,Lookup!E:E,Lookup!F:F)</f>
        <v>Very High</v>
      </c>
      <c r="O716" t="s">
        <v>46</v>
      </c>
      <c r="P716">
        <v>66</v>
      </c>
      <c r="Q716">
        <v>3</v>
      </c>
      <c r="R716" t="str">
        <f>_xlfn.XLOOKUP(Q716,Lookup!G:G,Lookup!H:H)</f>
        <v>High</v>
      </c>
      <c r="S716">
        <v>4</v>
      </c>
      <c r="T716" s="7" t="str">
        <f>_xlfn.XLOOKUP(S716,Lookup!A:A,Lookup!B:B)</f>
        <v>Manager</v>
      </c>
      <c r="U716" t="s">
        <v>58</v>
      </c>
      <c r="V716">
        <v>4</v>
      </c>
      <c r="W716" t="str">
        <f>_xlfn.XLOOKUP(V716,Lookup!I:I,Lookup!J:J)</f>
        <v>Very High</v>
      </c>
      <c r="X716" t="s">
        <v>52</v>
      </c>
      <c r="Y716">
        <v>17399</v>
      </c>
      <c r="Z716" t="str" cm="1">
        <f t="array" ref="Z716">_xlfn.IFS(Y716&lt;3000,"Low",Y716&lt;7000,"Medium",TRUE,"High")</f>
        <v>High</v>
      </c>
      <c r="AA716">
        <v>6615</v>
      </c>
      <c r="AB716">
        <v>9</v>
      </c>
      <c r="AC716" t="s">
        <v>42</v>
      </c>
      <c r="AD716" t="s">
        <v>43</v>
      </c>
      <c r="AE716">
        <v>22</v>
      </c>
      <c r="AF716">
        <v>4</v>
      </c>
      <c r="AG716" t="str">
        <f>_xlfn.XLOOKUP(AF716,Lookup!K:K,Lookup!L:L)</f>
        <v>Exceed Expect</v>
      </c>
      <c r="AH716">
        <v>3</v>
      </c>
      <c r="AI716" t="str">
        <f>LOOKUP(AH716,Lookup!M:M,Lookup!N:N)</f>
        <v>High</v>
      </c>
      <c r="AJ716">
        <v>80</v>
      </c>
      <c r="AK716">
        <v>1</v>
      </c>
      <c r="AL716" t="str">
        <f>_xlfn.XLOOKUP(AK716,Lookup!O:O,Lookup!P:P)</f>
        <v>Basic</v>
      </c>
      <c r="AM716">
        <v>32</v>
      </c>
      <c r="AN716" t="str" cm="1">
        <f t="array" ref="AN716">_xlfn.IFS(
AM716&lt;=5,"0-5",
AM716&lt;=10,"6-10",
AM716&lt;=20,"11-20",
TRUE,"20+")</f>
        <v>20+</v>
      </c>
      <c r="AO716">
        <v>1</v>
      </c>
      <c r="AP716">
        <v>2</v>
      </c>
      <c r="AQ716" t="str">
        <f>_xlfn.XLOOKUP(AP716,Lookup!Q:Q,Lookup!R:R)</f>
        <v>Good</v>
      </c>
      <c r="AR716">
        <v>5</v>
      </c>
      <c r="AS716" t="str" cm="1">
        <f t="array" ref="AS716">_xlfn.IFS(
AR716 &lt;=1,"New Employee",
AR716 &lt;=3, "Early Career",
AR716 &lt;=7, "Experienced",
TRUE, "Veteran")</f>
        <v>Experienced</v>
      </c>
      <c r="AT716">
        <v>4</v>
      </c>
      <c r="AU716">
        <v>1</v>
      </c>
      <c r="AV716" t="str" cm="1">
        <f t="array" ref="AV716">_xlfn.IFS(
AU716=0,"Recently Promoted",
AU716&lt;=3, "Normal",
TRUE, "Long Time No Promotion")</f>
        <v>Normal</v>
      </c>
      <c r="AW716">
        <v>3</v>
      </c>
      <c r="AX716">
        <f>IF(COUNTIF(L716:$L$1471,L716)&gt;1,1,0)</f>
        <v>0</v>
      </c>
      <c r="BA716">
        <f t="shared" si="93"/>
        <v>0</v>
      </c>
      <c r="BC716">
        <f t="shared" si="94"/>
        <v>0</v>
      </c>
      <c r="BE716">
        <f t="shared" si="88"/>
        <v>0</v>
      </c>
      <c r="BG716">
        <f t="shared" si="89"/>
        <v>0</v>
      </c>
      <c r="BI716">
        <f t="shared" si="90"/>
        <v>0</v>
      </c>
      <c r="BR716" t="str" cm="1">
        <f t="array" ref="BR716">_xlfn.IFS(
A716&lt;=25,"18-25",
A716&lt;=35,"26-35",
A716&lt;=45,"36-45",
A716&lt;=59,"46-59",
TRUE,"60+")</f>
        <v>46-59</v>
      </c>
      <c r="BX716" t="b">
        <f t="shared" si="91"/>
        <v>1</v>
      </c>
      <c r="BY716" t="b">
        <f t="shared" si="92"/>
        <v>1</v>
      </c>
      <c r="BZ716" t="b">
        <f t="shared" si="95"/>
        <v>1</v>
      </c>
      <c r="CA716">
        <f>IF(tblemployee[[#This Row],[Attrition]]="Yes",1,0)</f>
        <v>0</v>
      </c>
      <c r="CB716">
        <f>IF(tblemployee[[#This Row],[OverTime]]="Yes",1,0)</f>
        <v>0</v>
      </c>
    </row>
    <row r="717" spans="1:80" hidden="1">
      <c r="A717">
        <v>33</v>
      </c>
      <c r="B717" t="s">
        <v>43</v>
      </c>
      <c r="C717" t="s">
        <v>44</v>
      </c>
      <c r="D717">
        <v>827</v>
      </c>
      <c r="E717" t="s">
        <v>45</v>
      </c>
      <c r="F717">
        <v>1</v>
      </c>
      <c r="G717" t="str" cm="1">
        <f t="array" ref="G717">_xlfn.IFS(
F717 &lt;= 10, "Near",
F717 &lt;= 20, "Far",
TRUE, "Very Far")</f>
        <v>Near</v>
      </c>
      <c r="H717">
        <v>4</v>
      </c>
      <c r="I717" t="str">
        <f>_xlfn.XLOOKUP(H717,Lookup!C:C,Lookup!D:D)</f>
        <v>Master</v>
      </c>
      <c r="J717" t="s">
        <v>49</v>
      </c>
      <c r="K717">
        <v>1</v>
      </c>
      <c r="L717">
        <v>998</v>
      </c>
      <c r="M717">
        <v>3</v>
      </c>
      <c r="N717" t="str">
        <f>_xlfn.XLOOKUP(M717,Lookup!E:E,Lookup!F:F)</f>
        <v>High</v>
      </c>
      <c r="O717" t="s">
        <v>39</v>
      </c>
      <c r="P717">
        <v>84</v>
      </c>
      <c r="Q717">
        <v>4</v>
      </c>
      <c r="R717" t="str">
        <f>_xlfn.XLOOKUP(Q717,Lookup!G:G,Lookup!H:H)</f>
        <v>Very High</v>
      </c>
      <c r="S717">
        <v>2</v>
      </c>
      <c r="T717" s="7" t="str">
        <f>_xlfn.XLOOKUP(S717,Lookup!A:A,Lookup!B:B)</f>
        <v>Junior</v>
      </c>
      <c r="U717" t="s">
        <v>54</v>
      </c>
      <c r="V717">
        <v>2</v>
      </c>
      <c r="W717" t="str">
        <f>_xlfn.XLOOKUP(V717,Lookup!I:I,Lookup!J:J)</f>
        <v>Medium</v>
      </c>
      <c r="X717" t="s">
        <v>48</v>
      </c>
      <c r="Y717">
        <v>5488</v>
      </c>
      <c r="Z717" t="str" cm="1">
        <f t="array" ref="Z717">_xlfn.IFS(Y717&lt;3000,"Low",Y717&lt;7000,"Medium",TRUE,"High")</f>
        <v>Medium</v>
      </c>
      <c r="AA717">
        <v>20161</v>
      </c>
      <c r="AB717">
        <v>1</v>
      </c>
      <c r="AC717" t="s">
        <v>42</v>
      </c>
      <c r="AD717" t="s">
        <v>35</v>
      </c>
      <c r="AE717">
        <v>13</v>
      </c>
      <c r="AF717">
        <v>3</v>
      </c>
      <c r="AG717" t="str">
        <f>_xlfn.XLOOKUP(AF717,Lookup!K:K,Lookup!L:L)</f>
        <v>Meet Expect</v>
      </c>
      <c r="AH717">
        <v>1</v>
      </c>
      <c r="AI717" t="str">
        <f>LOOKUP(AH717,Lookup!M:M,Lookup!N:N)</f>
        <v>Low</v>
      </c>
      <c r="AJ717">
        <v>80</v>
      </c>
      <c r="AK717">
        <v>1</v>
      </c>
      <c r="AL717" t="str">
        <f>_xlfn.XLOOKUP(AK717,Lookup!O:O,Lookup!P:P)</f>
        <v>Basic</v>
      </c>
      <c r="AM717">
        <v>6</v>
      </c>
      <c r="AN717" t="str" cm="1">
        <f t="array" ref="AN717">_xlfn.IFS(
AM717&lt;=5,"0-5",
AM717&lt;=10,"6-10",
AM717&lt;=20,"11-20",
TRUE,"20+")</f>
        <v>6-10</v>
      </c>
      <c r="AO717">
        <v>2</v>
      </c>
      <c r="AP717">
        <v>3</v>
      </c>
      <c r="AQ717" t="str">
        <f>_xlfn.XLOOKUP(AP717,Lookup!Q:Q,Lookup!R:R)</f>
        <v>Better</v>
      </c>
      <c r="AR717">
        <v>6</v>
      </c>
      <c r="AS717" t="str" cm="1">
        <f t="array" ref="AS717">_xlfn.IFS(
AR717 &lt;=1,"New Employee",
AR717 &lt;=3, "Early Career",
AR717 &lt;=7, "Experienced",
TRUE, "Veteran")</f>
        <v>Experienced</v>
      </c>
      <c r="AT717">
        <v>5</v>
      </c>
      <c r="AU717">
        <v>1</v>
      </c>
      <c r="AV717" t="str" cm="1">
        <f t="array" ref="AV717">_xlfn.IFS(
AU717=0,"Recently Promoted",
AU717&lt;=3, "Normal",
TRUE, "Long Time No Promotion")</f>
        <v>Normal</v>
      </c>
      <c r="AW717">
        <v>2</v>
      </c>
      <c r="AX717">
        <f>IF(COUNTIF(L717:$L$1471,L717)&gt;1,1,0)</f>
        <v>0</v>
      </c>
      <c r="BA717">
        <f t="shared" si="93"/>
        <v>0</v>
      </c>
      <c r="BC717">
        <f t="shared" si="94"/>
        <v>0</v>
      </c>
      <c r="BE717">
        <f t="shared" si="88"/>
        <v>0</v>
      </c>
      <c r="BG717">
        <f t="shared" si="89"/>
        <v>0</v>
      </c>
      <c r="BI717">
        <f t="shared" si="90"/>
        <v>0</v>
      </c>
      <c r="BR717" t="str" cm="1">
        <f t="array" ref="BR717">_xlfn.IFS(
A717&lt;=25,"18-25",
A717&lt;=35,"26-35",
A717&lt;=45,"36-45",
A717&lt;=59,"46-59",
TRUE,"60+")</f>
        <v>26-35</v>
      </c>
      <c r="BX717" t="b">
        <f t="shared" si="91"/>
        <v>1</v>
      </c>
      <c r="BY717" t="b">
        <f t="shared" si="92"/>
        <v>1</v>
      </c>
      <c r="BZ717" t="b">
        <f t="shared" si="95"/>
        <v>1</v>
      </c>
      <c r="CA717">
        <f>IF(tblemployee[[#This Row],[Attrition]]="Yes",1,0)</f>
        <v>0</v>
      </c>
      <c r="CB717">
        <f>IF(tblemployee[[#This Row],[OverTime]]="Yes",1,0)</f>
        <v>1</v>
      </c>
    </row>
    <row r="718" spans="1:80" hidden="1">
      <c r="A718">
        <v>41</v>
      </c>
      <c r="B718" t="s">
        <v>43</v>
      </c>
      <c r="C718" t="s">
        <v>44</v>
      </c>
      <c r="D718">
        <v>840</v>
      </c>
      <c r="E718" t="s">
        <v>45</v>
      </c>
      <c r="F718">
        <v>9</v>
      </c>
      <c r="G718" t="str" cm="1">
        <f t="array" ref="G718">_xlfn.IFS(
F718 &lt;= 10, "Near",
F718 &lt;= 20, "Far",
TRUE, "Very Far")</f>
        <v>Near</v>
      </c>
      <c r="H718">
        <v>3</v>
      </c>
      <c r="I718" t="str">
        <f>_xlfn.XLOOKUP(H718,Lookup!C:C,Lookup!D:D)</f>
        <v>Bachelor</v>
      </c>
      <c r="J718" t="s">
        <v>51</v>
      </c>
      <c r="K718">
        <v>1</v>
      </c>
      <c r="L718">
        <v>999</v>
      </c>
      <c r="M718">
        <v>1</v>
      </c>
      <c r="N718" t="str">
        <f>_xlfn.XLOOKUP(M718,Lookup!E:E,Lookup!F:F)</f>
        <v>Low</v>
      </c>
      <c r="O718" t="s">
        <v>46</v>
      </c>
      <c r="P718">
        <v>64</v>
      </c>
      <c r="Q718">
        <v>3</v>
      </c>
      <c r="R718" t="str">
        <f>_xlfn.XLOOKUP(Q718,Lookup!G:G,Lookup!H:H)</f>
        <v>High</v>
      </c>
      <c r="S718">
        <v>5</v>
      </c>
      <c r="T718" s="7" t="str">
        <f>_xlfn.XLOOKUP(S718,Lookup!A:A,Lookup!B:B)</f>
        <v>Director</v>
      </c>
      <c r="U718" t="s">
        <v>58</v>
      </c>
      <c r="V718">
        <v>3</v>
      </c>
      <c r="W718" t="str">
        <f>_xlfn.XLOOKUP(V718,Lookup!I:I,Lookup!J:J)</f>
        <v>High</v>
      </c>
      <c r="X718" t="s">
        <v>52</v>
      </c>
      <c r="Y718">
        <v>19419</v>
      </c>
      <c r="Z718" t="str" cm="1">
        <f t="array" ref="Z718">_xlfn.IFS(Y718&lt;3000,"Low",Y718&lt;7000,"Medium",TRUE,"High")</f>
        <v>High</v>
      </c>
      <c r="AA718">
        <v>3735</v>
      </c>
      <c r="AB718">
        <v>2</v>
      </c>
      <c r="AC718" t="s">
        <v>42</v>
      </c>
      <c r="AD718" t="s">
        <v>43</v>
      </c>
      <c r="AE718">
        <v>17</v>
      </c>
      <c r="AF718">
        <v>3</v>
      </c>
      <c r="AG718" t="str">
        <f>_xlfn.XLOOKUP(AF718,Lookup!K:K,Lookup!L:L)</f>
        <v>Meet Expect</v>
      </c>
      <c r="AH718">
        <v>2</v>
      </c>
      <c r="AI718" t="str">
        <f>LOOKUP(AH718,Lookup!M:M,Lookup!N:N)</f>
        <v>Medium</v>
      </c>
      <c r="AJ718">
        <v>80</v>
      </c>
      <c r="AK718">
        <v>1</v>
      </c>
      <c r="AL718" t="str">
        <f>_xlfn.XLOOKUP(AK718,Lookup!O:O,Lookup!P:P)</f>
        <v>Basic</v>
      </c>
      <c r="AM718">
        <v>21</v>
      </c>
      <c r="AN718" t="str" cm="1">
        <f t="array" ref="AN718">_xlfn.IFS(
AM718&lt;=5,"0-5",
AM718&lt;=10,"6-10",
AM718&lt;=20,"11-20",
TRUE,"20+")</f>
        <v>20+</v>
      </c>
      <c r="AO718">
        <v>2</v>
      </c>
      <c r="AP718">
        <v>4</v>
      </c>
      <c r="AQ718" t="str">
        <f>_xlfn.XLOOKUP(AP718,Lookup!Q:Q,Lookup!R:R)</f>
        <v>Best</v>
      </c>
      <c r="AR718">
        <v>18</v>
      </c>
      <c r="AS718" t="str" cm="1">
        <f t="array" ref="AS718">_xlfn.IFS(
AR718 &lt;=1,"New Employee",
AR718 &lt;=3, "Early Career",
AR718 &lt;=7, "Experienced",
TRUE, "Veteran")</f>
        <v>Veteran</v>
      </c>
      <c r="AT718">
        <v>16</v>
      </c>
      <c r="AU718">
        <v>0</v>
      </c>
      <c r="AV718" t="str" cm="1">
        <f t="array" ref="AV718">_xlfn.IFS(
AU718=0,"Recently Promoted",
AU718&lt;=3, "Normal",
TRUE, "Long Time No Promotion")</f>
        <v>Recently Promoted</v>
      </c>
      <c r="AW718">
        <v>11</v>
      </c>
      <c r="AX718">
        <f>IF(COUNTIF(L718:$L$1471,L718)&gt;1,1,0)</f>
        <v>0</v>
      </c>
      <c r="BA718">
        <f t="shared" si="93"/>
        <v>0</v>
      </c>
      <c r="BC718">
        <f t="shared" si="94"/>
        <v>0</v>
      </c>
      <c r="BE718">
        <f t="shared" si="88"/>
        <v>0</v>
      </c>
      <c r="BG718">
        <f t="shared" si="89"/>
        <v>0</v>
      </c>
      <c r="BI718">
        <f t="shared" si="90"/>
        <v>0</v>
      </c>
      <c r="BR718" t="str" cm="1">
        <f t="array" ref="BR718">_xlfn.IFS(
A718&lt;=25,"18-25",
A718&lt;=35,"26-35",
A718&lt;=45,"36-45",
A718&lt;=59,"46-59",
TRUE,"60+")</f>
        <v>36-45</v>
      </c>
      <c r="BX718" t="b">
        <f t="shared" si="91"/>
        <v>1</v>
      </c>
      <c r="BY718" t="b">
        <f t="shared" si="92"/>
        <v>1</v>
      </c>
      <c r="BZ718" t="b">
        <f t="shared" si="95"/>
        <v>1</v>
      </c>
      <c r="CA718">
        <f>IF(tblemployee[[#This Row],[Attrition]]="Yes",1,0)</f>
        <v>0</v>
      </c>
      <c r="CB718">
        <f>IF(tblemployee[[#This Row],[OverTime]]="Yes",1,0)</f>
        <v>0</v>
      </c>
    </row>
    <row r="719" spans="1:80" hidden="1">
      <c r="A719">
        <v>27</v>
      </c>
      <c r="B719" t="s">
        <v>43</v>
      </c>
      <c r="C719" t="s">
        <v>36</v>
      </c>
      <c r="D719">
        <v>1134</v>
      </c>
      <c r="E719" t="s">
        <v>45</v>
      </c>
      <c r="F719">
        <v>16</v>
      </c>
      <c r="G719" t="str" cm="1">
        <f t="array" ref="G719">_xlfn.IFS(
F719 &lt;= 10, "Near",
F719 &lt;= 20, "Far",
TRUE, "Very Far")</f>
        <v>Far</v>
      </c>
      <c r="H719">
        <v>4</v>
      </c>
      <c r="I719" t="str">
        <f>_xlfn.XLOOKUP(H719,Lookup!C:C,Lookup!D:D)</f>
        <v>Master</v>
      </c>
      <c r="J719" t="s">
        <v>60</v>
      </c>
      <c r="K719">
        <v>1</v>
      </c>
      <c r="L719">
        <v>1001</v>
      </c>
      <c r="M719">
        <v>3</v>
      </c>
      <c r="N719" t="str">
        <f>_xlfn.XLOOKUP(M719,Lookup!E:E,Lookup!F:F)</f>
        <v>High</v>
      </c>
      <c r="O719" t="s">
        <v>39</v>
      </c>
      <c r="P719">
        <v>37</v>
      </c>
      <c r="Q719">
        <v>3</v>
      </c>
      <c r="R719" t="str">
        <f>_xlfn.XLOOKUP(Q719,Lookup!G:G,Lookup!H:H)</f>
        <v>High</v>
      </c>
      <c r="S719">
        <v>1</v>
      </c>
      <c r="T719" s="7" t="str">
        <f>_xlfn.XLOOKUP(S719,Lookup!A:A,Lookup!B:B)</f>
        <v>Entry Level</v>
      </c>
      <c r="U719" t="s">
        <v>50</v>
      </c>
      <c r="V719">
        <v>2</v>
      </c>
      <c r="W719" t="str">
        <f>_xlfn.XLOOKUP(V719,Lookup!I:I,Lookup!J:J)</f>
        <v>Medium</v>
      </c>
      <c r="X719" t="s">
        <v>48</v>
      </c>
      <c r="Y719">
        <v>2811</v>
      </c>
      <c r="Z719" t="str" cm="1">
        <f t="array" ref="Z719">_xlfn.IFS(Y719&lt;3000,"Low",Y719&lt;7000,"Medium",TRUE,"High")</f>
        <v>Low</v>
      </c>
      <c r="AA719">
        <v>12086</v>
      </c>
      <c r="AB719">
        <v>9</v>
      </c>
      <c r="AC719" t="s">
        <v>42</v>
      </c>
      <c r="AD719" t="s">
        <v>43</v>
      </c>
      <c r="AE719">
        <v>14</v>
      </c>
      <c r="AF719">
        <v>3</v>
      </c>
      <c r="AG719" t="str">
        <f>_xlfn.XLOOKUP(AF719,Lookup!K:K,Lookup!L:L)</f>
        <v>Meet Expect</v>
      </c>
      <c r="AH719">
        <v>2</v>
      </c>
      <c r="AI719" t="str">
        <f>LOOKUP(AH719,Lookup!M:M,Lookup!N:N)</f>
        <v>Medium</v>
      </c>
      <c r="AJ719">
        <v>80</v>
      </c>
      <c r="AK719">
        <v>1</v>
      </c>
      <c r="AL719" t="str">
        <f>_xlfn.XLOOKUP(AK719,Lookup!O:O,Lookup!P:P)</f>
        <v>Basic</v>
      </c>
      <c r="AM719">
        <v>4</v>
      </c>
      <c r="AN719" t="str" cm="1">
        <f t="array" ref="AN719">_xlfn.IFS(
AM719&lt;=5,"0-5",
AM719&lt;=10,"6-10",
AM719&lt;=20,"11-20",
TRUE,"20+")</f>
        <v>0-5</v>
      </c>
      <c r="AO719">
        <v>2</v>
      </c>
      <c r="AP719">
        <v>3</v>
      </c>
      <c r="AQ719" t="str">
        <f>_xlfn.XLOOKUP(AP719,Lookup!Q:Q,Lookup!R:R)</f>
        <v>Better</v>
      </c>
      <c r="AR719">
        <v>2</v>
      </c>
      <c r="AS719" t="str" cm="1">
        <f t="array" ref="AS719">_xlfn.IFS(
AR719 &lt;=1,"New Employee",
AR719 &lt;=3, "Early Career",
AR719 &lt;=7, "Experienced",
TRUE, "Veteran")</f>
        <v>Early Career</v>
      </c>
      <c r="AT719">
        <v>2</v>
      </c>
      <c r="AU719">
        <v>2</v>
      </c>
      <c r="AV719" t="str" cm="1">
        <f t="array" ref="AV719">_xlfn.IFS(
AU719=0,"Recently Promoted",
AU719&lt;=3, "Normal",
TRUE, "Long Time No Promotion")</f>
        <v>Normal</v>
      </c>
      <c r="AW719">
        <v>2</v>
      </c>
      <c r="AX719">
        <f>IF(COUNTIF(L719:$L$1471,L719)&gt;1,1,0)</f>
        <v>0</v>
      </c>
      <c r="BA719">
        <f t="shared" si="93"/>
        <v>0</v>
      </c>
      <c r="BC719">
        <f t="shared" si="94"/>
        <v>0</v>
      </c>
      <c r="BE719">
        <f t="shared" si="88"/>
        <v>0</v>
      </c>
      <c r="BG719">
        <f t="shared" si="89"/>
        <v>0</v>
      </c>
      <c r="BI719">
        <f t="shared" si="90"/>
        <v>0</v>
      </c>
      <c r="BR719" t="str" cm="1">
        <f t="array" ref="BR719">_xlfn.IFS(
A719&lt;=25,"18-25",
A719&lt;=35,"26-35",
A719&lt;=45,"36-45",
A719&lt;=59,"46-59",
TRUE,"60+")</f>
        <v>26-35</v>
      </c>
      <c r="BX719" t="b">
        <f t="shared" si="91"/>
        <v>1</v>
      </c>
      <c r="BY719" t="b">
        <f t="shared" si="92"/>
        <v>1</v>
      </c>
      <c r="BZ719" t="b">
        <f t="shared" si="95"/>
        <v>1</v>
      </c>
      <c r="CA719">
        <f>IF(tblemployee[[#This Row],[Attrition]]="Yes",1,0)</f>
        <v>0</v>
      </c>
      <c r="CB719">
        <f>IF(tblemployee[[#This Row],[OverTime]]="Yes",1,0)</f>
        <v>0</v>
      </c>
    </row>
    <row r="720" spans="1:80" hidden="1">
      <c r="A720">
        <v>45</v>
      </c>
      <c r="B720" t="s">
        <v>43</v>
      </c>
      <c r="C720" t="s">
        <v>55</v>
      </c>
      <c r="D720">
        <v>248</v>
      </c>
      <c r="E720" t="s">
        <v>45</v>
      </c>
      <c r="F720">
        <v>23</v>
      </c>
      <c r="G720" t="str" cm="1">
        <f t="array" ref="G720">_xlfn.IFS(
F720 &lt;= 10, "Near",
F720 &lt;= 20, "Far",
TRUE, "Very Far")</f>
        <v>Very Far</v>
      </c>
      <c r="H720">
        <v>2</v>
      </c>
      <c r="I720" t="str">
        <f>_xlfn.XLOOKUP(H720,Lookup!C:C,Lookup!D:D)</f>
        <v>College</v>
      </c>
      <c r="J720" t="s">
        <v>38</v>
      </c>
      <c r="K720">
        <v>1</v>
      </c>
      <c r="L720">
        <v>1002</v>
      </c>
      <c r="M720">
        <v>4</v>
      </c>
      <c r="N720" t="str">
        <f>_xlfn.XLOOKUP(M720,Lookup!E:E,Lookup!F:F)</f>
        <v>Very High</v>
      </c>
      <c r="O720" t="s">
        <v>46</v>
      </c>
      <c r="P720">
        <v>42</v>
      </c>
      <c r="Q720">
        <v>3</v>
      </c>
      <c r="R720" t="str">
        <f>_xlfn.XLOOKUP(Q720,Lookup!G:G,Lookup!H:H)</f>
        <v>High</v>
      </c>
      <c r="S720">
        <v>2</v>
      </c>
      <c r="T720" s="7" t="str">
        <f>_xlfn.XLOOKUP(S720,Lookup!A:A,Lookup!B:B)</f>
        <v>Junior</v>
      </c>
      <c r="U720" t="s">
        <v>50</v>
      </c>
      <c r="V720">
        <v>1</v>
      </c>
      <c r="W720" t="str">
        <f>_xlfn.XLOOKUP(V720,Lookup!I:I,Lookup!J:J)</f>
        <v>Low</v>
      </c>
      <c r="X720" t="s">
        <v>48</v>
      </c>
      <c r="Y720">
        <v>3633</v>
      </c>
      <c r="Z720" t="str" cm="1">
        <f t="array" ref="Z720">_xlfn.IFS(Y720&lt;3000,"Low",Y720&lt;7000,"Medium",TRUE,"High")</f>
        <v>Medium</v>
      </c>
      <c r="AA720">
        <v>14039</v>
      </c>
      <c r="AB720">
        <v>1</v>
      </c>
      <c r="AC720" t="s">
        <v>42</v>
      </c>
      <c r="AD720" t="s">
        <v>35</v>
      </c>
      <c r="AE720">
        <v>15</v>
      </c>
      <c r="AF720">
        <v>3</v>
      </c>
      <c r="AG720" t="str">
        <f>_xlfn.XLOOKUP(AF720,Lookup!K:K,Lookup!L:L)</f>
        <v>Meet Expect</v>
      </c>
      <c r="AH720">
        <v>3</v>
      </c>
      <c r="AI720" t="str">
        <f>LOOKUP(AH720,Lookup!M:M,Lookup!N:N)</f>
        <v>High</v>
      </c>
      <c r="AJ720">
        <v>80</v>
      </c>
      <c r="AK720">
        <v>1</v>
      </c>
      <c r="AL720" t="str">
        <f>_xlfn.XLOOKUP(AK720,Lookup!O:O,Lookup!P:P)</f>
        <v>Basic</v>
      </c>
      <c r="AM720">
        <v>9</v>
      </c>
      <c r="AN720" t="str" cm="1">
        <f t="array" ref="AN720">_xlfn.IFS(
AM720&lt;=5,"0-5",
AM720&lt;=10,"6-10",
AM720&lt;=20,"11-20",
TRUE,"20+")</f>
        <v>6-10</v>
      </c>
      <c r="AO720">
        <v>2</v>
      </c>
      <c r="AP720">
        <v>3</v>
      </c>
      <c r="AQ720" t="str">
        <f>_xlfn.XLOOKUP(AP720,Lookup!Q:Q,Lookup!R:R)</f>
        <v>Better</v>
      </c>
      <c r="AR720">
        <v>9</v>
      </c>
      <c r="AS720" t="str" cm="1">
        <f t="array" ref="AS720">_xlfn.IFS(
AR720 &lt;=1,"New Employee",
AR720 &lt;=3, "Early Career",
AR720 &lt;=7, "Experienced",
TRUE, "Veteran")</f>
        <v>Veteran</v>
      </c>
      <c r="AT720">
        <v>8</v>
      </c>
      <c r="AU720">
        <v>0</v>
      </c>
      <c r="AV720" t="str" cm="1">
        <f t="array" ref="AV720">_xlfn.IFS(
AU720=0,"Recently Promoted",
AU720&lt;=3, "Normal",
TRUE, "Long Time No Promotion")</f>
        <v>Recently Promoted</v>
      </c>
      <c r="AW720">
        <v>8</v>
      </c>
      <c r="AX720">
        <f>IF(COUNTIF(L720:$L$1471,L720)&gt;1,1,0)</f>
        <v>0</v>
      </c>
      <c r="BA720">
        <f t="shared" si="93"/>
        <v>0</v>
      </c>
      <c r="BC720">
        <f t="shared" si="94"/>
        <v>0</v>
      </c>
      <c r="BE720">
        <f t="shared" si="88"/>
        <v>0</v>
      </c>
      <c r="BG720">
        <f t="shared" si="89"/>
        <v>0</v>
      </c>
      <c r="BI720">
        <f t="shared" si="90"/>
        <v>0</v>
      </c>
      <c r="BR720" t="str" cm="1">
        <f t="array" ref="BR720">_xlfn.IFS(
A720&lt;=25,"18-25",
A720&lt;=35,"26-35",
A720&lt;=45,"36-45",
A720&lt;=59,"46-59",
TRUE,"60+")</f>
        <v>36-45</v>
      </c>
      <c r="BX720" t="b">
        <f t="shared" si="91"/>
        <v>1</v>
      </c>
      <c r="BY720" t="b">
        <f t="shared" si="92"/>
        <v>1</v>
      </c>
      <c r="BZ720" t="b">
        <f t="shared" si="95"/>
        <v>1</v>
      </c>
      <c r="CA720">
        <f>IF(tblemployee[[#This Row],[Attrition]]="Yes",1,0)</f>
        <v>0</v>
      </c>
      <c r="CB720">
        <f>IF(tblemployee[[#This Row],[OverTime]]="Yes",1,0)</f>
        <v>1</v>
      </c>
    </row>
    <row r="721" spans="1:80" hidden="1">
      <c r="A721">
        <v>47</v>
      </c>
      <c r="B721" t="s">
        <v>43</v>
      </c>
      <c r="C721" t="s">
        <v>36</v>
      </c>
      <c r="D721">
        <v>955</v>
      </c>
      <c r="E721" t="s">
        <v>37</v>
      </c>
      <c r="F721">
        <v>4</v>
      </c>
      <c r="G721" t="str" cm="1">
        <f t="array" ref="G721">_xlfn.IFS(
F721 &lt;= 10, "Near",
F721 &lt;= 20, "Far",
TRUE, "Very Far")</f>
        <v>Near</v>
      </c>
      <c r="H721">
        <v>2</v>
      </c>
      <c r="I721" t="str">
        <f>_xlfn.XLOOKUP(H721,Lookup!C:C,Lookup!D:D)</f>
        <v>College</v>
      </c>
      <c r="J721" t="s">
        <v>38</v>
      </c>
      <c r="K721">
        <v>1</v>
      </c>
      <c r="L721">
        <v>1003</v>
      </c>
      <c r="M721">
        <v>4</v>
      </c>
      <c r="N721" t="str">
        <f>_xlfn.XLOOKUP(M721,Lookup!E:E,Lookup!F:F)</f>
        <v>Very High</v>
      </c>
      <c r="O721" t="s">
        <v>39</v>
      </c>
      <c r="P721">
        <v>83</v>
      </c>
      <c r="Q721">
        <v>3</v>
      </c>
      <c r="R721" t="str">
        <f>_xlfn.XLOOKUP(Q721,Lookup!G:G,Lookup!H:H)</f>
        <v>High</v>
      </c>
      <c r="S721">
        <v>2</v>
      </c>
      <c r="T721" s="7" t="str">
        <f>_xlfn.XLOOKUP(S721,Lookup!A:A,Lookup!B:B)</f>
        <v>Junior</v>
      </c>
      <c r="U721" t="s">
        <v>40</v>
      </c>
      <c r="V721">
        <v>4</v>
      </c>
      <c r="W721" t="str">
        <f>_xlfn.XLOOKUP(V721,Lookup!I:I,Lookup!J:J)</f>
        <v>Very High</v>
      </c>
      <c r="X721" t="s">
        <v>41</v>
      </c>
      <c r="Y721">
        <v>4163</v>
      </c>
      <c r="Z721" t="str" cm="1">
        <f t="array" ref="Z721">_xlfn.IFS(Y721&lt;3000,"Low",Y721&lt;7000,"Medium",TRUE,"High")</f>
        <v>Medium</v>
      </c>
      <c r="AA721">
        <v>8571</v>
      </c>
      <c r="AB721">
        <v>1</v>
      </c>
      <c r="AC721" t="s">
        <v>42</v>
      </c>
      <c r="AD721" t="s">
        <v>35</v>
      </c>
      <c r="AE721">
        <v>17</v>
      </c>
      <c r="AF721">
        <v>3</v>
      </c>
      <c r="AG721" t="str">
        <f>_xlfn.XLOOKUP(AF721,Lookup!K:K,Lookup!L:L)</f>
        <v>Meet Expect</v>
      </c>
      <c r="AH721">
        <v>3</v>
      </c>
      <c r="AI721" t="str">
        <f>LOOKUP(AH721,Lookup!M:M,Lookup!N:N)</f>
        <v>High</v>
      </c>
      <c r="AJ721">
        <v>80</v>
      </c>
      <c r="AK721">
        <v>0</v>
      </c>
      <c r="AL721" t="str">
        <f>_xlfn.XLOOKUP(AK721,Lookup!O:O,Lookup!P:P)</f>
        <v>None</v>
      </c>
      <c r="AM721">
        <v>9</v>
      </c>
      <c r="AN721" t="str" cm="1">
        <f t="array" ref="AN721">_xlfn.IFS(
AM721&lt;=5,"0-5",
AM721&lt;=10,"6-10",
AM721&lt;=20,"11-20",
TRUE,"20+")</f>
        <v>6-10</v>
      </c>
      <c r="AO721">
        <v>0</v>
      </c>
      <c r="AP721">
        <v>3</v>
      </c>
      <c r="AQ721" t="str">
        <f>_xlfn.XLOOKUP(AP721,Lookup!Q:Q,Lookup!R:R)</f>
        <v>Better</v>
      </c>
      <c r="AR721">
        <v>9</v>
      </c>
      <c r="AS721" t="str" cm="1">
        <f t="array" ref="AS721">_xlfn.IFS(
AR721 &lt;=1,"New Employee",
AR721 &lt;=3, "Early Career",
AR721 &lt;=7, "Experienced",
TRUE, "Veteran")</f>
        <v>Veteran</v>
      </c>
      <c r="AT721">
        <v>0</v>
      </c>
      <c r="AU721">
        <v>0</v>
      </c>
      <c r="AV721" t="str" cm="1">
        <f t="array" ref="AV721">_xlfn.IFS(
AU721=0,"Recently Promoted",
AU721&lt;=3, "Normal",
TRUE, "Long Time No Promotion")</f>
        <v>Recently Promoted</v>
      </c>
      <c r="AW721">
        <v>7</v>
      </c>
      <c r="AX721">
        <f>IF(COUNTIF(L721:$L$1471,L721)&gt;1,1,0)</f>
        <v>0</v>
      </c>
      <c r="BA721">
        <f t="shared" si="93"/>
        <v>0</v>
      </c>
      <c r="BC721">
        <f t="shared" si="94"/>
        <v>0</v>
      </c>
      <c r="BE721">
        <f t="shared" si="88"/>
        <v>0</v>
      </c>
      <c r="BG721">
        <f t="shared" si="89"/>
        <v>0</v>
      </c>
      <c r="BI721">
        <f t="shared" si="90"/>
        <v>0</v>
      </c>
      <c r="BR721" t="str" cm="1">
        <f t="array" ref="BR721">_xlfn.IFS(
A721&lt;=25,"18-25",
A721&lt;=35,"26-35",
A721&lt;=45,"36-45",
A721&lt;=59,"46-59",
TRUE,"60+")</f>
        <v>46-59</v>
      </c>
      <c r="BX721" t="b">
        <f t="shared" si="91"/>
        <v>1</v>
      </c>
      <c r="BY721" t="b">
        <f t="shared" si="92"/>
        <v>1</v>
      </c>
      <c r="BZ721" t="b">
        <f t="shared" si="95"/>
        <v>1</v>
      </c>
      <c r="CA721">
        <f>IF(tblemployee[[#This Row],[Attrition]]="Yes",1,0)</f>
        <v>0</v>
      </c>
      <c r="CB721">
        <f>IF(tblemployee[[#This Row],[OverTime]]="Yes",1,0)</f>
        <v>1</v>
      </c>
    </row>
    <row r="722" spans="1:80" hidden="1">
      <c r="A722">
        <v>30</v>
      </c>
      <c r="B722" t="s">
        <v>35</v>
      </c>
      <c r="C722" t="s">
        <v>36</v>
      </c>
      <c r="D722">
        <v>138</v>
      </c>
      <c r="E722" t="s">
        <v>45</v>
      </c>
      <c r="F722">
        <v>22</v>
      </c>
      <c r="G722" t="str" cm="1">
        <f t="array" ref="G722">_xlfn.IFS(
F722 &lt;= 10, "Near",
F722 &lt;= 20, "Far",
TRUE, "Very Far")</f>
        <v>Very Far</v>
      </c>
      <c r="H722">
        <v>3</v>
      </c>
      <c r="I722" t="str">
        <f>_xlfn.XLOOKUP(H722,Lookup!C:C,Lookup!D:D)</f>
        <v>Bachelor</v>
      </c>
      <c r="J722" t="s">
        <v>38</v>
      </c>
      <c r="K722">
        <v>1</v>
      </c>
      <c r="L722">
        <v>1004</v>
      </c>
      <c r="M722">
        <v>1</v>
      </c>
      <c r="N722" t="str">
        <f>_xlfn.XLOOKUP(M722,Lookup!E:E,Lookup!F:F)</f>
        <v>Low</v>
      </c>
      <c r="O722" t="s">
        <v>39</v>
      </c>
      <c r="P722">
        <v>48</v>
      </c>
      <c r="Q722">
        <v>3</v>
      </c>
      <c r="R722" t="str">
        <f>_xlfn.XLOOKUP(Q722,Lookup!G:G,Lookup!H:H)</f>
        <v>High</v>
      </c>
      <c r="S722">
        <v>1</v>
      </c>
      <c r="T722" s="7" t="str">
        <f>_xlfn.XLOOKUP(S722,Lookup!A:A,Lookup!B:B)</f>
        <v>Entry Level</v>
      </c>
      <c r="U722" t="s">
        <v>47</v>
      </c>
      <c r="V722">
        <v>3</v>
      </c>
      <c r="W722" t="str">
        <f>_xlfn.XLOOKUP(V722,Lookup!I:I,Lookup!J:J)</f>
        <v>High</v>
      </c>
      <c r="X722" t="s">
        <v>48</v>
      </c>
      <c r="Y722">
        <v>2132</v>
      </c>
      <c r="Z722" t="str" cm="1">
        <f t="array" ref="Z722">_xlfn.IFS(Y722&lt;3000,"Low",Y722&lt;7000,"Medium",TRUE,"High")</f>
        <v>Low</v>
      </c>
      <c r="AA722">
        <v>11539</v>
      </c>
      <c r="AB722">
        <v>4</v>
      </c>
      <c r="AC722" t="s">
        <v>42</v>
      </c>
      <c r="AD722" t="s">
        <v>35</v>
      </c>
      <c r="AE722">
        <v>11</v>
      </c>
      <c r="AF722">
        <v>3</v>
      </c>
      <c r="AG722" t="str">
        <f>_xlfn.XLOOKUP(AF722,Lookup!K:K,Lookup!L:L)</f>
        <v>Meet Expect</v>
      </c>
      <c r="AH722">
        <v>2</v>
      </c>
      <c r="AI722" t="str">
        <f>LOOKUP(AH722,Lookup!M:M,Lookup!N:N)</f>
        <v>Medium</v>
      </c>
      <c r="AJ722">
        <v>80</v>
      </c>
      <c r="AK722">
        <v>0</v>
      </c>
      <c r="AL722" t="str">
        <f>_xlfn.XLOOKUP(AK722,Lookup!O:O,Lookup!P:P)</f>
        <v>None</v>
      </c>
      <c r="AM722">
        <v>7</v>
      </c>
      <c r="AN722" t="str" cm="1">
        <f t="array" ref="AN722">_xlfn.IFS(
AM722&lt;=5,"0-5",
AM722&lt;=10,"6-10",
AM722&lt;=20,"11-20",
TRUE,"20+")</f>
        <v>6-10</v>
      </c>
      <c r="AO722">
        <v>2</v>
      </c>
      <c r="AP722">
        <v>3</v>
      </c>
      <c r="AQ722" t="str">
        <f>_xlfn.XLOOKUP(AP722,Lookup!Q:Q,Lookup!R:R)</f>
        <v>Better</v>
      </c>
      <c r="AR722">
        <v>5</v>
      </c>
      <c r="AS722" t="str" cm="1">
        <f t="array" ref="AS722">_xlfn.IFS(
AR722 &lt;=1,"New Employee",
AR722 &lt;=3, "Early Career",
AR722 &lt;=7, "Experienced",
TRUE, "Veteran")</f>
        <v>Experienced</v>
      </c>
      <c r="AT722">
        <v>2</v>
      </c>
      <c r="AU722">
        <v>0</v>
      </c>
      <c r="AV722" t="str" cm="1">
        <f t="array" ref="AV722">_xlfn.IFS(
AU722=0,"Recently Promoted",
AU722&lt;=3, "Normal",
TRUE, "Long Time No Promotion")</f>
        <v>Recently Promoted</v>
      </c>
      <c r="AW722">
        <v>1</v>
      </c>
      <c r="AX722">
        <f>IF(COUNTIF(L722:$L$1471,L722)&gt;1,1,0)</f>
        <v>0</v>
      </c>
      <c r="BA722">
        <f t="shared" si="93"/>
        <v>0</v>
      </c>
      <c r="BC722">
        <f t="shared" si="94"/>
        <v>0</v>
      </c>
      <c r="BE722">
        <f t="shared" si="88"/>
        <v>0</v>
      </c>
      <c r="BG722">
        <f t="shared" si="89"/>
        <v>0</v>
      </c>
      <c r="BI722">
        <f t="shared" si="90"/>
        <v>0</v>
      </c>
      <c r="BR722" t="str" cm="1">
        <f t="array" ref="BR722">_xlfn.IFS(
A722&lt;=25,"18-25",
A722&lt;=35,"26-35",
A722&lt;=45,"36-45",
A722&lt;=59,"46-59",
TRUE,"60+")</f>
        <v>26-35</v>
      </c>
      <c r="BX722" t="b">
        <f t="shared" si="91"/>
        <v>1</v>
      </c>
      <c r="BY722" t="b">
        <f t="shared" si="92"/>
        <v>1</v>
      </c>
      <c r="BZ722" t="b">
        <f t="shared" si="95"/>
        <v>1</v>
      </c>
      <c r="CA722">
        <f>IF(tblemployee[[#This Row],[Attrition]]="Yes",1,0)</f>
        <v>1</v>
      </c>
      <c r="CB722">
        <f>IF(tblemployee[[#This Row],[OverTime]]="Yes",1,0)</f>
        <v>1</v>
      </c>
    </row>
    <row r="723" spans="1:80" hidden="1">
      <c r="A723">
        <v>50</v>
      </c>
      <c r="B723" t="s">
        <v>43</v>
      </c>
      <c r="C723" t="s">
        <v>36</v>
      </c>
      <c r="D723">
        <v>939</v>
      </c>
      <c r="E723" t="s">
        <v>45</v>
      </c>
      <c r="F723">
        <v>24</v>
      </c>
      <c r="G723" t="str" cm="1">
        <f t="array" ref="G723">_xlfn.IFS(
F723 &lt;= 10, "Near",
F723 &lt;= 20, "Far",
TRUE, "Very Far")</f>
        <v>Very Far</v>
      </c>
      <c r="H723">
        <v>3</v>
      </c>
      <c r="I723" t="str">
        <f>_xlfn.XLOOKUP(H723,Lookup!C:C,Lookup!D:D)</f>
        <v>Bachelor</v>
      </c>
      <c r="J723" t="s">
        <v>38</v>
      </c>
      <c r="K723">
        <v>1</v>
      </c>
      <c r="L723">
        <v>1005</v>
      </c>
      <c r="M723">
        <v>4</v>
      </c>
      <c r="N723" t="str">
        <f>_xlfn.XLOOKUP(M723,Lookup!E:E,Lookup!F:F)</f>
        <v>Very High</v>
      </c>
      <c r="O723" t="s">
        <v>46</v>
      </c>
      <c r="P723">
        <v>95</v>
      </c>
      <c r="Q723">
        <v>3</v>
      </c>
      <c r="R723" t="str">
        <f>_xlfn.XLOOKUP(Q723,Lookup!G:G,Lookup!H:H)</f>
        <v>High</v>
      </c>
      <c r="S723">
        <v>4</v>
      </c>
      <c r="T723" s="7" t="str">
        <f>_xlfn.XLOOKUP(S723,Lookup!A:A,Lookup!B:B)</f>
        <v>Manager</v>
      </c>
      <c r="U723" t="s">
        <v>53</v>
      </c>
      <c r="V723">
        <v>3</v>
      </c>
      <c r="W723" t="str">
        <f>_xlfn.XLOOKUP(V723,Lookup!I:I,Lookup!J:J)</f>
        <v>High</v>
      </c>
      <c r="X723" t="s">
        <v>48</v>
      </c>
      <c r="Y723">
        <v>13973</v>
      </c>
      <c r="Z723" t="str" cm="1">
        <f t="array" ref="Z723">_xlfn.IFS(Y723&lt;3000,"Low",Y723&lt;7000,"Medium",TRUE,"High")</f>
        <v>High</v>
      </c>
      <c r="AA723">
        <v>4161</v>
      </c>
      <c r="AB723">
        <v>3</v>
      </c>
      <c r="AC723" t="s">
        <v>42</v>
      </c>
      <c r="AD723" t="s">
        <v>35</v>
      </c>
      <c r="AE723">
        <v>18</v>
      </c>
      <c r="AF723">
        <v>3</v>
      </c>
      <c r="AG723" t="str">
        <f>_xlfn.XLOOKUP(AF723,Lookup!K:K,Lookup!L:L)</f>
        <v>Meet Expect</v>
      </c>
      <c r="AH723">
        <v>4</v>
      </c>
      <c r="AI723" t="str">
        <f>LOOKUP(AH723,Lookup!M:M,Lookup!N:N)</f>
        <v>Very High</v>
      </c>
      <c r="AJ723">
        <v>80</v>
      </c>
      <c r="AK723">
        <v>1</v>
      </c>
      <c r="AL723" t="str">
        <f>_xlfn.XLOOKUP(AK723,Lookup!O:O,Lookup!P:P)</f>
        <v>Basic</v>
      </c>
      <c r="AM723">
        <v>22</v>
      </c>
      <c r="AN723" t="str" cm="1">
        <f t="array" ref="AN723">_xlfn.IFS(
AM723&lt;=5,"0-5",
AM723&lt;=10,"6-10",
AM723&lt;=20,"11-20",
TRUE,"20+")</f>
        <v>20+</v>
      </c>
      <c r="AO723">
        <v>2</v>
      </c>
      <c r="AP723">
        <v>3</v>
      </c>
      <c r="AQ723" t="str">
        <f>_xlfn.XLOOKUP(AP723,Lookup!Q:Q,Lookup!R:R)</f>
        <v>Better</v>
      </c>
      <c r="AR723">
        <v>12</v>
      </c>
      <c r="AS723" t="str" cm="1">
        <f t="array" ref="AS723">_xlfn.IFS(
AR723 &lt;=1,"New Employee",
AR723 &lt;=3, "Early Career",
AR723 &lt;=7, "Experienced",
TRUE, "Veteran")</f>
        <v>Veteran</v>
      </c>
      <c r="AT723">
        <v>11</v>
      </c>
      <c r="AU723">
        <v>1</v>
      </c>
      <c r="AV723" t="str" cm="1">
        <f t="array" ref="AV723">_xlfn.IFS(
AU723=0,"Recently Promoted",
AU723&lt;=3, "Normal",
TRUE, "Long Time No Promotion")</f>
        <v>Normal</v>
      </c>
      <c r="AW723">
        <v>5</v>
      </c>
      <c r="AX723">
        <f>IF(COUNTIF(L723:$L$1471,L723)&gt;1,1,0)</f>
        <v>0</v>
      </c>
      <c r="BA723">
        <f t="shared" si="93"/>
        <v>0</v>
      </c>
      <c r="BC723">
        <f t="shared" si="94"/>
        <v>0</v>
      </c>
      <c r="BE723">
        <f t="shared" si="88"/>
        <v>0</v>
      </c>
      <c r="BG723">
        <f t="shared" si="89"/>
        <v>0</v>
      </c>
      <c r="BI723">
        <f t="shared" si="90"/>
        <v>0</v>
      </c>
      <c r="BR723" t="str" cm="1">
        <f t="array" ref="BR723">_xlfn.IFS(
A723&lt;=25,"18-25",
A723&lt;=35,"26-35",
A723&lt;=45,"36-45",
A723&lt;=59,"46-59",
TRUE,"60+")</f>
        <v>46-59</v>
      </c>
      <c r="BX723" t="b">
        <f t="shared" si="91"/>
        <v>1</v>
      </c>
      <c r="BY723" t="b">
        <f t="shared" si="92"/>
        <v>1</v>
      </c>
      <c r="BZ723" t="b">
        <f t="shared" si="95"/>
        <v>1</v>
      </c>
      <c r="CA723">
        <f>IF(tblemployee[[#This Row],[Attrition]]="Yes",1,0)</f>
        <v>0</v>
      </c>
      <c r="CB723">
        <f>IF(tblemployee[[#This Row],[OverTime]]="Yes",1,0)</f>
        <v>1</v>
      </c>
    </row>
    <row r="724" spans="1:80" hidden="1">
      <c r="A724">
        <v>38</v>
      </c>
      <c r="B724" t="s">
        <v>43</v>
      </c>
      <c r="C724" t="s">
        <v>44</v>
      </c>
      <c r="D724">
        <v>1391</v>
      </c>
      <c r="E724" t="s">
        <v>45</v>
      </c>
      <c r="F724">
        <v>10</v>
      </c>
      <c r="G724" t="str" cm="1">
        <f t="array" ref="G724">_xlfn.IFS(
F724 &lt;= 10, "Near",
F724 &lt;= 20, "Far",
TRUE, "Very Far")</f>
        <v>Near</v>
      </c>
      <c r="H724">
        <v>1</v>
      </c>
      <c r="I724" t="str">
        <f>_xlfn.XLOOKUP(H724,Lookup!C:C,Lookup!D:D)</f>
        <v>Below College</v>
      </c>
      <c r="J724" t="s">
        <v>51</v>
      </c>
      <c r="K724">
        <v>1</v>
      </c>
      <c r="L724">
        <v>1006</v>
      </c>
      <c r="M724">
        <v>3</v>
      </c>
      <c r="N724" t="str">
        <f>_xlfn.XLOOKUP(M724,Lookup!E:E,Lookup!F:F)</f>
        <v>High</v>
      </c>
      <c r="O724" t="s">
        <v>46</v>
      </c>
      <c r="P724">
        <v>66</v>
      </c>
      <c r="Q724">
        <v>3</v>
      </c>
      <c r="R724" t="str">
        <f>_xlfn.XLOOKUP(Q724,Lookup!G:G,Lookup!H:H)</f>
        <v>High</v>
      </c>
      <c r="S724">
        <v>1</v>
      </c>
      <c r="T724" s="7" t="str">
        <f>_xlfn.XLOOKUP(S724,Lookup!A:A,Lookup!B:B)</f>
        <v>Entry Level</v>
      </c>
      <c r="U724" t="s">
        <v>47</v>
      </c>
      <c r="V724">
        <v>3</v>
      </c>
      <c r="W724" t="str">
        <f>_xlfn.XLOOKUP(V724,Lookup!I:I,Lookup!J:J)</f>
        <v>High</v>
      </c>
      <c r="X724" t="s">
        <v>48</v>
      </c>
      <c r="Y724">
        <v>2684</v>
      </c>
      <c r="Z724" t="str" cm="1">
        <f t="array" ref="Z724">_xlfn.IFS(Y724&lt;3000,"Low",Y724&lt;7000,"Medium",TRUE,"High")</f>
        <v>Low</v>
      </c>
      <c r="AA724">
        <v>12127</v>
      </c>
      <c r="AB724">
        <v>0</v>
      </c>
      <c r="AC724" t="s">
        <v>42</v>
      </c>
      <c r="AD724" t="s">
        <v>43</v>
      </c>
      <c r="AE724">
        <v>17</v>
      </c>
      <c r="AF724">
        <v>3</v>
      </c>
      <c r="AG724" t="str">
        <f>_xlfn.XLOOKUP(AF724,Lookup!K:K,Lookup!L:L)</f>
        <v>Meet Expect</v>
      </c>
      <c r="AH724">
        <v>2</v>
      </c>
      <c r="AI724" t="str">
        <f>LOOKUP(AH724,Lookup!M:M,Lookup!N:N)</f>
        <v>Medium</v>
      </c>
      <c r="AJ724">
        <v>80</v>
      </c>
      <c r="AK724">
        <v>1</v>
      </c>
      <c r="AL724" t="str">
        <f>_xlfn.XLOOKUP(AK724,Lookup!O:O,Lookup!P:P)</f>
        <v>Basic</v>
      </c>
      <c r="AM724">
        <v>3</v>
      </c>
      <c r="AN724" t="str" cm="1">
        <f t="array" ref="AN724">_xlfn.IFS(
AM724&lt;=5,"0-5",
AM724&lt;=10,"6-10",
AM724&lt;=20,"11-20",
TRUE,"20+")</f>
        <v>0-5</v>
      </c>
      <c r="AO724">
        <v>0</v>
      </c>
      <c r="AP724">
        <v>2</v>
      </c>
      <c r="AQ724" t="str">
        <f>_xlfn.XLOOKUP(AP724,Lookup!Q:Q,Lookup!R:R)</f>
        <v>Good</v>
      </c>
      <c r="AR724">
        <v>2</v>
      </c>
      <c r="AS724" t="str" cm="1">
        <f t="array" ref="AS724">_xlfn.IFS(
AR724 &lt;=1,"New Employee",
AR724 &lt;=3, "Early Career",
AR724 &lt;=7, "Experienced",
TRUE, "Veteran")</f>
        <v>Early Career</v>
      </c>
      <c r="AT724">
        <v>1</v>
      </c>
      <c r="AU724">
        <v>0</v>
      </c>
      <c r="AV724" t="str" cm="1">
        <f t="array" ref="AV724">_xlfn.IFS(
AU724=0,"Recently Promoted",
AU724&lt;=3, "Normal",
TRUE, "Long Time No Promotion")</f>
        <v>Recently Promoted</v>
      </c>
      <c r="AW724">
        <v>2</v>
      </c>
      <c r="AX724">
        <f>IF(COUNTIF(L724:$L$1471,L724)&gt;1,1,0)</f>
        <v>0</v>
      </c>
      <c r="BA724">
        <f t="shared" si="93"/>
        <v>0</v>
      </c>
      <c r="BC724">
        <f t="shared" si="94"/>
        <v>0</v>
      </c>
      <c r="BE724">
        <f t="shared" si="88"/>
        <v>0</v>
      </c>
      <c r="BG724">
        <f t="shared" si="89"/>
        <v>0</v>
      </c>
      <c r="BI724">
        <f t="shared" si="90"/>
        <v>0</v>
      </c>
      <c r="BR724" t="str" cm="1">
        <f t="array" ref="BR724">_xlfn.IFS(
A724&lt;=25,"18-25",
A724&lt;=35,"26-35",
A724&lt;=45,"36-45",
A724&lt;=59,"46-59",
TRUE,"60+")</f>
        <v>36-45</v>
      </c>
      <c r="BX724" t="b">
        <f t="shared" si="91"/>
        <v>1</v>
      </c>
      <c r="BY724" t="b">
        <f t="shared" si="92"/>
        <v>1</v>
      </c>
      <c r="BZ724" t="b">
        <f t="shared" si="95"/>
        <v>1</v>
      </c>
      <c r="CA724">
        <f>IF(tblemployee[[#This Row],[Attrition]]="Yes",1,0)</f>
        <v>0</v>
      </c>
      <c r="CB724">
        <f>IF(tblemployee[[#This Row],[OverTime]]="Yes",1,0)</f>
        <v>0</v>
      </c>
    </row>
    <row r="725" spans="1:80" hidden="1">
      <c r="A725">
        <v>46</v>
      </c>
      <c r="B725" t="s">
        <v>43</v>
      </c>
      <c r="C725" t="s">
        <v>36</v>
      </c>
      <c r="D725">
        <v>566</v>
      </c>
      <c r="E725" t="s">
        <v>45</v>
      </c>
      <c r="F725">
        <v>7</v>
      </c>
      <c r="G725" t="str" cm="1">
        <f t="array" ref="G725">_xlfn.IFS(
F725 &lt;= 10, "Near",
F725 &lt;= 20, "Far",
TRUE, "Very Far")</f>
        <v>Near</v>
      </c>
      <c r="H725">
        <v>2</v>
      </c>
      <c r="I725" t="str">
        <f>_xlfn.XLOOKUP(H725,Lookup!C:C,Lookup!D:D)</f>
        <v>College</v>
      </c>
      <c r="J725" t="s">
        <v>51</v>
      </c>
      <c r="K725">
        <v>1</v>
      </c>
      <c r="L725">
        <v>1007</v>
      </c>
      <c r="M725">
        <v>4</v>
      </c>
      <c r="N725" t="str">
        <f>_xlfn.XLOOKUP(M725,Lookup!E:E,Lookup!F:F)</f>
        <v>Very High</v>
      </c>
      <c r="O725" t="s">
        <v>46</v>
      </c>
      <c r="P725">
        <v>75</v>
      </c>
      <c r="Q725">
        <v>3</v>
      </c>
      <c r="R725" t="str">
        <f>_xlfn.XLOOKUP(Q725,Lookup!G:G,Lookup!H:H)</f>
        <v>High</v>
      </c>
      <c r="S725">
        <v>3</v>
      </c>
      <c r="T725" s="7" t="str">
        <f>_xlfn.XLOOKUP(S725,Lookup!A:A,Lookup!B:B)</f>
        <v>Senior</v>
      </c>
      <c r="U725" t="s">
        <v>53</v>
      </c>
      <c r="V725">
        <v>3</v>
      </c>
      <c r="W725" t="str">
        <f>_xlfn.XLOOKUP(V725,Lookup!I:I,Lookup!J:J)</f>
        <v>High</v>
      </c>
      <c r="X725" t="s">
        <v>52</v>
      </c>
      <c r="Y725">
        <v>10845</v>
      </c>
      <c r="Z725" t="str" cm="1">
        <f t="array" ref="Z725">_xlfn.IFS(Y725&lt;3000,"Low",Y725&lt;7000,"Medium",TRUE,"High")</f>
        <v>High</v>
      </c>
      <c r="AA725">
        <v>24208</v>
      </c>
      <c r="AB725">
        <v>6</v>
      </c>
      <c r="AC725" t="s">
        <v>42</v>
      </c>
      <c r="AD725" t="s">
        <v>43</v>
      </c>
      <c r="AE725">
        <v>13</v>
      </c>
      <c r="AF725">
        <v>3</v>
      </c>
      <c r="AG725" t="str">
        <f>_xlfn.XLOOKUP(AF725,Lookup!K:K,Lookup!L:L)</f>
        <v>Meet Expect</v>
      </c>
      <c r="AH725">
        <v>2</v>
      </c>
      <c r="AI725" t="str">
        <f>LOOKUP(AH725,Lookup!M:M,Lookup!N:N)</f>
        <v>Medium</v>
      </c>
      <c r="AJ725">
        <v>80</v>
      </c>
      <c r="AK725">
        <v>1</v>
      </c>
      <c r="AL725" t="str">
        <f>_xlfn.XLOOKUP(AK725,Lookup!O:O,Lookup!P:P)</f>
        <v>Basic</v>
      </c>
      <c r="AM725">
        <v>13</v>
      </c>
      <c r="AN725" t="str" cm="1">
        <f t="array" ref="AN725">_xlfn.IFS(
AM725&lt;=5,"0-5",
AM725&lt;=10,"6-10",
AM725&lt;=20,"11-20",
TRUE,"20+")</f>
        <v>11-20</v>
      </c>
      <c r="AO725">
        <v>3</v>
      </c>
      <c r="AP725">
        <v>3</v>
      </c>
      <c r="AQ725" t="str">
        <f>_xlfn.XLOOKUP(AP725,Lookup!Q:Q,Lookup!R:R)</f>
        <v>Better</v>
      </c>
      <c r="AR725">
        <v>8</v>
      </c>
      <c r="AS725" t="str" cm="1">
        <f t="array" ref="AS725">_xlfn.IFS(
AR725 &lt;=1,"New Employee",
AR725 &lt;=3, "Early Career",
AR725 &lt;=7, "Experienced",
TRUE, "Veteran")</f>
        <v>Veteran</v>
      </c>
      <c r="AT725">
        <v>7</v>
      </c>
      <c r="AU725">
        <v>0</v>
      </c>
      <c r="AV725" t="str" cm="1">
        <f t="array" ref="AV725">_xlfn.IFS(
AU725=0,"Recently Promoted",
AU725&lt;=3, "Normal",
TRUE, "Long Time No Promotion")</f>
        <v>Recently Promoted</v>
      </c>
      <c r="AW725">
        <v>7</v>
      </c>
      <c r="AX725">
        <f>IF(COUNTIF(L725:$L$1471,L725)&gt;1,1,0)</f>
        <v>0</v>
      </c>
      <c r="BA725">
        <f t="shared" si="93"/>
        <v>0</v>
      </c>
      <c r="BC725">
        <f t="shared" si="94"/>
        <v>0</v>
      </c>
      <c r="BE725">
        <f t="shared" si="88"/>
        <v>0</v>
      </c>
      <c r="BG725">
        <f t="shared" si="89"/>
        <v>0</v>
      </c>
      <c r="BI725">
        <f t="shared" si="90"/>
        <v>0</v>
      </c>
      <c r="BR725" t="str" cm="1">
        <f t="array" ref="BR725">_xlfn.IFS(
A725&lt;=25,"18-25",
A725&lt;=35,"26-35",
A725&lt;=45,"36-45",
A725&lt;=59,"46-59",
TRUE,"60+")</f>
        <v>46-59</v>
      </c>
      <c r="BX725" t="b">
        <f t="shared" si="91"/>
        <v>1</v>
      </c>
      <c r="BY725" t="b">
        <f t="shared" si="92"/>
        <v>1</v>
      </c>
      <c r="BZ725" t="b">
        <f t="shared" si="95"/>
        <v>1</v>
      </c>
      <c r="CA725">
        <f>IF(tblemployee[[#This Row],[Attrition]]="Yes",1,0)</f>
        <v>0</v>
      </c>
      <c r="CB725">
        <f>IF(tblemployee[[#This Row],[OverTime]]="Yes",1,0)</f>
        <v>0</v>
      </c>
    </row>
    <row r="726" spans="1:80" hidden="1">
      <c r="A726">
        <v>24</v>
      </c>
      <c r="B726" t="s">
        <v>43</v>
      </c>
      <c r="C726" t="s">
        <v>36</v>
      </c>
      <c r="D726">
        <v>1206</v>
      </c>
      <c r="E726" t="s">
        <v>45</v>
      </c>
      <c r="F726">
        <v>17</v>
      </c>
      <c r="G726" t="str" cm="1">
        <f t="array" ref="G726">_xlfn.IFS(
F726 &lt;= 10, "Near",
F726 &lt;= 20, "Far",
TRUE, "Very Far")</f>
        <v>Far</v>
      </c>
      <c r="H726">
        <v>1</v>
      </c>
      <c r="I726" t="str">
        <f>_xlfn.XLOOKUP(H726,Lookup!C:C,Lookup!D:D)</f>
        <v>Below College</v>
      </c>
      <c r="J726" t="s">
        <v>51</v>
      </c>
      <c r="K726">
        <v>1</v>
      </c>
      <c r="L726">
        <v>1009</v>
      </c>
      <c r="M726">
        <v>4</v>
      </c>
      <c r="N726" t="str">
        <f>_xlfn.XLOOKUP(M726,Lookup!E:E,Lookup!F:F)</f>
        <v>Very High</v>
      </c>
      <c r="O726" t="s">
        <v>39</v>
      </c>
      <c r="P726">
        <v>41</v>
      </c>
      <c r="Q726">
        <v>2</v>
      </c>
      <c r="R726" t="str">
        <f>_xlfn.XLOOKUP(Q726,Lookup!G:G,Lookup!H:H)</f>
        <v>Medium</v>
      </c>
      <c r="S726">
        <v>2</v>
      </c>
      <c r="T726" s="7" t="str">
        <f>_xlfn.XLOOKUP(S726,Lookup!A:A,Lookup!B:B)</f>
        <v>Junior</v>
      </c>
      <c r="U726" t="s">
        <v>53</v>
      </c>
      <c r="V726">
        <v>3</v>
      </c>
      <c r="W726" t="str">
        <f>_xlfn.XLOOKUP(V726,Lookup!I:I,Lookup!J:J)</f>
        <v>High</v>
      </c>
      <c r="X726" t="s">
        <v>52</v>
      </c>
      <c r="Y726">
        <v>4377</v>
      </c>
      <c r="Z726" t="str" cm="1">
        <f t="array" ref="Z726">_xlfn.IFS(Y726&lt;3000,"Low",Y726&lt;7000,"Medium",TRUE,"High")</f>
        <v>Medium</v>
      </c>
      <c r="AA726">
        <v>24117</v>
      </c>
      <c r="AB726">
        <v>1</v>
      </c>
      <c r="AC726" t="s">
        <v>42</v>
      </c>
      <c r="AD726" t="s">
        <v>43</v>
      </c>
      <c r="AE726">
        <v>15</v>
      </c>
      <c r="AF726">
        <v>3</v>
      </c>
      <c r="AG726" t="str">
        <f>_xlfn.XLOOKUP(AF726,Lookup!K:K,Lookup!L:L)</f>
        <v>Meet Expect</v>
      </c>
      <c r="AH726">
        <v>2</v>
      </c>
      <c r="AI726" t="str">
        <f>LOOKUP(AH726,Lookup!M:M,Lookup!N:N)</f>
        <v>Medium</v>
      </c>
      <c r="AJ726">
        <v>80</v>
      </c>
      <c r="AK726">
        <v>2</v>
      </c>
      <c r="AL726" t="str">
        <f>_xlfn.XLOOKUP(AK726,Lookup!O:O,Lookup!P:P)</f>
        <v>Medium</v>
      </c>
      <c r="AM726">
        <v>5</v>
      </c>
      <c r="AN726" t="str" cm="1">
        <f t="array" ref="AN726">_xlfn.IFS(
AM726&lt;=5,"0-5",
AM726&lt;=10,"6-10",
AM726&lt;=20,"11-20",
TRUE,"20+")</f>
        <v>0-5</v>
      </c>
      <c r="AO726">
        <v>6</v>
      </c>
      <c r="AP726">
        <v>3</v>
      </c>
      <c r="AQ726" t="str">
        <f>_xlfn.XLOOKUP(AP726,Lookup!Q:Q,Lookup!R:R)</f>
        <v>Better</v>
      </c>
      <c r="AR726">
        <v>4</v>
      </c>
      <c r="AS726" t="str" cm="1">
        <f t="array" ref="AS726">_xlfn.IFS(
AR726 &lt;=1,"New Employee",
AR726 &lt;=3, "Early Career",
AR726 &lt;=7, "Experienced",
TRUE, "Veteran")</f>
        <v>Experienced</v>
      </c>
      <c r="AT726">
        <v>2</v>
      </c>
      <c r="AU726">
        <v>3</v>
      </c>
      <c r="AV726" t="str" cm="1">
        <f t="array" ref="AV726">_xlfn.IFS(
AU726=0,"Recently Promoted",
AU726&lt;=3, "Normal",
TRUE, "Long Time No Promotion")</f>
        <v>Normal</v>
      </c>
      <c r="AW726">
        <v>2</v>
      </c>
      <c r="AX726">
        <f>IF(COUNTIF(L726:$L$1471,L726)&gt;1,1,0)</f>
        <v>0</v>
      </c>
      <c r="BA726">
        <f t="shared" si="93"/>
        <v>0</v>
      </c>
      <c r="BC726">
        <f t="shared" si="94"/>
        <v>0</v>
      </c>
      <c r="BE726">
        <f t="shared" si="88"/>
        <v>0</v>
      </c>
      <c r="BG726">
        <f t="shared" si="89"/>
        <v>0</v>
      </c>
      <c r="BI726">
        <f t="shared" si="90"/>
        <v>0</v>
      </c>
      <c r="BR726" t="str" cm="1">
        <f t="array" ref="BR726">_xlfn.IFS(
A726&lt;=25,"18-25",
A726&lt;=35,"26-35",
A726&lt;=45,"36-45",
A726&lt;=59,"46-59",
TRUE,"60+")</f>
        <v>18-25</v>
      </c>
      <c r="BX726" t="b">
        <f t="shared" si="91"/>
        <v>1</v>
      </c>
      <c r="BY726" t="b">
        <f t="shared" si="92"/>
        <v>1</v>
      </c>
      <c r="BZ726" t="b">
        <f t="shared" si="95"/>
        <v>1</v>
      </c>
      <c r="CA726">
        <f>IF(tblemployee[[#This Row],[Attrition]]="Yes",1,0)</f>
        <v>0</v>
      </c>
      <c r="CB726">
        <f>IF(tblemployee[[#This Row],[OverTime]]="Yes",1,0)</f>
        <v>0</v>
      </c>
    </row>
    <row r="727" spans="1:80" hidden="1">
      <c r="A727">
        <v>35</v>
      </c>
      <c r="B727" t="s">
        <v>35</v>
      </c>
      <c r="C727" t="s">
        <v>36</v>
      </c>
      <c r="D727">
        <v>622</v>
      </c>
      <c r="E727" t="s">
        <v>45</v>
      </c>
      <c r="F727">
        <v>14</v>
      </c>
      <c r="G727" t="str" cm="1">
        <f t="array" ref="G727">_xlfn.IFS(
F727 &lt;= 10, "Near",
F727 &lt;= 20, "Far",
TRUE, "Very Far")</f>
        <v>Far</v>
      </c>
      <c r="H727">
        <v>4</v>
      </c>
      <c r="I727" t="str">
        <f>_xlfn.XLOOKUP(H727,Lookup!C:C,Lookup!D:D)</f>
        <v>Master</v>
      </c>
      <c r="J727" t="s">
        <v>49</v>
      </c>
      <c r="K727">
        <v>1</v>
      </c>
      <c r="L727">
        <v>1010</v>
      </c>
      <c r="M727">
        <v>3</v>
      </c>
      <c r="N727" t="str">
        <f>_xlfn.XLOOKUP(M727,Lookup!E:E,Lookup!F:F)</f>
        <v>High</v>
      </c>
      <c r="O727" t="s">
        <v>46</v>
      </c>
      <c r="P727">
        <v>39</v>
      </c>
      <c r="Q727">
        <v>2</v>
      </c>
      <c r="R727" t="str">
        <f>_xlfn.XLOOKUP(Q727,Lookup!G:G,Lookup!H:H)</f>
        <v>Medium</v>
      </c>
      <c r="S727">
        <v>1</v>
      </c>
      <c r="T727" s="7" t="str">
        <f>_xlfn.XLOOKUP(S727,Lookup!A:A,Lookup!B:B)</f>
        <v>Entry Level</v>
      </c>
      <c r="U727" t="s">
        <v>50</v>
      </c>
      <c r="V727">
        <v>2</v>
      </c>
      <c r="W727" t="str">
        <f>_xlfn.XLOOKUP(V727,Lookup!I:I,Lookup!J:J)</f>
        <v>Medium</v>
      </c>
      <c r="X727" t="s">
        <v>52</v>
      </c>
      <c r="Y727">
        <v>3743</v>
      </c>
      <c r="Z727" t="str" cm="1">
        <f t="array" ref="Z727">_xlfn.IFS(Y727&lt;3000,"Low",Y727&lt;7000,"Medium",TRUE,"High")</f>
        <v>Medium</v>
      </c>
      <c r="AA727">
        <v>10074</v>
      </c>
      <c r="AB727">
        <v>1</v>
      </c>
      <c r="AC727" t="s">
        <v>42</v>
      </c>
      <c r="AD727" t="s">
        <v>35</v>
      </c>
      <c r="AE727">
        <v>24</v>
      </c>
      <c r="AF727">
        <v>4</v>
      </c>
      <c r="AG727" t="str">
        <f>_xlfn.XLOOKUP(AF727,Lookup!K:K,Lookup!L:L)</f>
        <v>Exceed Expect</v>
      </c>
      <c r="AH727">
        <v>4</v>
      </c>
      <c r="AI727" t="str">
        <f>LOOKUP(AH727,Lookup!M:M,Lookup!N:N)</f>
        <v>Very High</v>
      </c>
      <c r="AJ727">
        <v>80</v>
      </c>
      <c r="AK727">
        <v>1</v>
      </c>
      <c r="AL727" t="str">
        <f>_xlfn.XLOOKUP(AK727,Lookup!O:O,Lookup!P:P)</f>
        <v>Basic</v>
      </c>
      <c r="AM727">
        <v>5</v>
      </c>
      <c r="AN727" t="str" cm="1">
        <f t="array" ref="AN727">_xlfn.IFS(
AM727&lt;=5,"0-5",
AM727&lt;=10,"6-10",
AM727&lt;=20,"11-20",
TRUE,"20+")</f>
        <v>0-5</v>
      </c>
      <c r="AO727">
        <v>2</v>
      </c>
      <c r="AP727">
        <v>1</v>
      </c>
      <c r="AQ727" t="str">
        <f>_xlfn.XLOOKUP(AP727,Lookup!Q:Q,Lookup!R:R)</f>
        <v>Bad</v>
      </c>
      <c r="AR727">
        <v>4</v>
      </c>
      <c r="AS727" t="str" cm="1">
        <f t="array" ref="AS727">_xlfn.IFS(
AR727 &lt;=1,"New Employee",
AR727 &lt;=3, "Early Career",
AR727 &lt;=7, "Experienced",
TRUE, "Veteran")</f>
        <v>Experienced</v>
      </c>
      <c r="AT727">
        <v>2</v>
      </c>
      <c r="AU727">
        <v>0</v>
      </c>
      <c r="AV727" t="str" cm="1">
        <f t="array" ref="AV727">_xlfn.IFS(
AU727=0,"Recently Promoted",
AU727&lt;=3, "Normal",
TRUE, "Long Time No Promotion")</f>
        <v>Recently Promoted</v>
      </c>
      <c r="AW727">
        <v>2</v>
      </c>
      <c r="AX727">
        <f>IF(COUNTIF(L727:$L$1471,L727)&gt;1,1,0)</f>
        <v>0</v>
      </c>
      <c r="BA727">
        <f t="shared" si="93"/>
        <v>0</v>
      </c>
      <c r="BC727">
        <f t="shared" si="94"/>
        <v>0</v>
      </c>
      <c r="BE727">
        <f t="shared" si="88"/>
        <v>0</v>
      </c>
      <c r="BG727">
        <f t="shared" si="89"/>
        <v>0</v>
      </c>
      <c r="BI727">
        <f t="shared" si="90"/>
        <v>0</v>
      </c>
      <c r="BR727" t="str" cm="1">
        <f t="array" ref="BR727">_xlfn.IFS(
A727&lt;=25,"18-25",
A727&lt;=35,"26-35",
A727&lt;=45,"36-45",
A727&lt;=59,"46-59",
TRUE,"60+")</f>
        <v>26-35</v>
      </c>
      <c r="BX727" t="b">
        <f t="shared" si="91"/>
        <v>1</v>
      </c>
      <c r="BY727" t="b">
        <f t="shared" si="92"/>
        <v>1</v>
      </c>
      <c r="BZ727" t="b">
        <f t="shared" si="95"/>
        <v>1</v>
      </c>
      <c r="CA727">
        <f>IF(tblemployee[[#This Row],[Attrition]]="Yes",1,0)</f>
        <v>1</v>
      </c>
      <c r="CB727">
        <f>IF(tblemployee[[#This Row],[OverTime]]="Yes",1,0)</f>
        <v>1</v>
      </c>
    </row>
    <row r="728" spans="1:80" hidden="1">
      <c r="A728">
        <v>31</v>
      </c>
      <c r="B728" t="s">
        <v>43</v>
      </c>
      <c r="C728" t="s">
        <v>44</v>
      </c>
      <c r="D728">
        <v>853</v>
      </c>
      <c r="E728" t="s">
        <v>45</v>
      </c>
      <c r="F728">
        <v>1</v>
      </c>
      <c r="G728" t="str" cm="1">
        <f t="array" ref="G728">_xlfn.IFS(
F728 &lt;= 10, "Near",
F728 &lt;= 20, "Far",
TRUE, "Very Far")</f>
        <v>Near</v>
      </c>
      <c r="H728">
        <v>1</v>
      </c>
      <c r="I728" t="str">
        <f>_xlfn.XLOOKUP(H728,Lookup!C:C,Lookup!D:D)</f>
        <v>Below College</v>
      </c>
      <c r="J728" t="s">
        <v>38</v>
      </c>
      <c r="K728">
        <v>1</v>
      </c>
      <c r="L728">
        <v>1011</v>
      </c>
      <c r="M728">
        <v>3</v>
      </c>
      <c r="N728" t="str">
        <f>_xlfn.XLOOKUP(M728,Lookup!E:E,Lookup!F:F)</f>
        <v>High</v>
      </c>
      <c r="O728" t="s">
        <v>39</v>
      </c>
      <c r="P728">
        <v>96</v>
      </c>
      <c r="Q728">
        <v>3</v>
      </c>
      <c r="R728" t="str">
        <f>_xlfn.XLOOKUP(Q728,Lookup!G:G,Lookup!H:H)</f>
        <v>High</v>
      </c>
      <c r="S728">
        <v>2</v>
      </c>
      <c r="T728" s="7" t="str">
        <f>_xlfn.XLOOKUP(S728,Lookup!A:A,Lookup!B:B)</f>
        <v>Junior</v>
      </c>
      <c r="U728" t="s">
        <v>53</v>
      </c>
      <c r="V728">
        <v>1</v>
      </c>
      <c r="W728" t="str">
        <f>_xlfn.XLOOKUP(V728,Lookup!I:I,Lookup!J:J)</f>
        <v>Low</v>
      </c>
      <c r="X728" t="s">
        <v>48</v>
      </c>
      <c r="Y728">
        <v>4148</v>
      </c>
      <c r="Z728" t="str" cm="1">
        <f t="array" ref="Z728">_xlfn.IFS(Y728&lt;3000,"Low",Y728&lt;7000,"Medium",TRUE,"High")</f>
        <v>Medium</v>
      </c>
      <c r="AA728">
        <v>11275</v>
      </c>
      <c r="AB728">
        <v>1</v>
      </c>
      <c r="AC728" t="s">
        <v>42</v>
      </c>
      <c r="AD728" t="s">
        <v>43</v>
      </c>
      <c r="AE728">
        <v>12</v>
      </c>
      <c r="AF728">
        <v>3</v>
      </c>
      <c r="AG728" t="str">
        <f>_xlfn.XLOOKUP(AF728,Lookup!K:K,Lookup!L:L)</f>
        <v>Meet Expect</v>
      </c>
      <c r="AH728">
        <v>3</v>
      </c>
      <c r="AI728" t="str">
        <f>LOOKUP(AH728,Lookup!M:M,Lookup!N:N)</f>
        <v>High</v>
      </c>
      <c r="AJ728">
        <v>80</v>
      </c>
      <c r="AK728">
        <v>1</v>
      </c>
      <c r="AL728" t="str">
        <f>_xlfn.XLOOKUP(AK728,Lookup!O:O,Lookup!P:P)</f>
        <v>Basic</v>
      </c>
      <c r="AM728">
        <v>4</v>
      </c>
      <c r="AN728" t="str" cm="1">
        <f t="array" ref="AN728">_xlfn.IFS(
AM728&lt;=5,"0-5",
AM728&lt;=10,"6-10",
AM728&lt;=20,"11-20",
TRUE,"20+")</f>
        <v>0-5</v>
      </c>
      <c r="AO728">
        <v>1</v>
      </c>
      <c r="AP728">
        <v>3</v>
      </c>
      <c r="AQ728" t="str">
        <f>_xlfn.XLOOKUP(AP728,Lookup!Q:Q,Lookup!R:R)</f>
        <v>Better</v>
      </c>
      <c r="AR728">
        <v>4</v>
      </c>
      <c r="AS728" t="str" cm="1">
        <f t="array" ref="AS728">_xlfn.IFS(
AR728 &lt;=1,"New Employee",
AR728 &lt;=3, "Early Career",
AR728 &lt;=7, "Experienced",
TRUE, "Veteran")</f>
        <v>Experienced</v>
      </c>
      <c r="AT728">
        <v>3</v>
      </c>
      <c r="AU728">
        <v>0</v>
      </c>
      <c r="AV728" t="str" cm="1">
        <f t="array" ref="AV728">_xlfn.IFS(
AU728=0,"Recently Promoted",
AU728&lt;=3, "Normal",
TRUE, "Long Time No Promotion")</f>
        <v>Recently Promoted</v>
      </c>
      <c r="AW728">
        <v>3</v>
      </c>
      <c r="AX728">
        <f>IF(COUNTIF(L728:$L$1471,L728)&gt;1,1,0)</f>
        <v>0</v>
      </c>
      <c r="BA728">
        <f t="shared" si="93"/>
        <v>0</v>
      </c>
      <c r="BC728">
        <f t="shared" si="94"/>
        <v>0</v>
      </c>
      <c r="BE728">
        <f t="shared" si="88"/>
        <v>0</v>
      </c>
      <c r="BG728">
        <f t="shared" si="89"/>
        <v>0</v>
      </c>
      <c r="BI728">
        <f t="shared" si="90"/>
        <v>0</v>
      </c>
      <c r="BR728" t="str" cm="1">
        <f t="array" ref="BR728">_xlfn.IFS(
A728&lt;=25,"18-25",
A728&lt;=35,"26-35",
A728&lt;=45,"36-45",
A728&lt;=59,"46-59",
TRUE,"60+")</f>
        <v>26-35</v>
      </c>
      <c r="BX728" t="b">
        <f t="shared" si="91"/>
        <v>1</v>
      </c>
      <c r="BY728" t="b">
        <f t="shared" si="92"/>
        <v>1</v>
      </c>
      <c r="BZ728" t="b">
        <f t="shared" si="95"/>
        <v>1</v>
      </c>
      <c r="CA728">
        <f>IF(tblemployee[[#This Row],[Attrition]]="Yes",1,0)</f>
        <v>0</v>
      </c>
      <c r="CB728">
        <f>IF(tblemployee[[#This Row],[OverTime]]="Yes",1,0)</f>
        <v>0</v>
      </c>
    </row>
    <row r="729" spans="1:80" hidden="1">
      <c r="A729">
        <v>18</v>
      </c>
      <c r="B729" t="s">
        <v>43</v>
      </c>
      <c r="C729" t="s">
        <v>55</v>
      </c>
      <c r="D729">
        <v>287</v>
      </c>
      <c r="E729" t="s">
        <v>45</v>
      </c>
      <c r="F729">
        <v>5</v>
      </c>
      <c r="G729" t="str" cm="1">
        <f t="array" ref="G729">_xlfn.IFS(
F729 &lt;= 10, "Near",
F729 &lt;= 20, "Far",
TRUE, "Very Far")</f>
        <v>Near</v>
      </c>
      <c r="H729">
        <v>2</v>
      </c>
      <c r="I729" t="str">
        <f>_xlfn.XLOOKUP(H729,Lookup!C:C,Lookup!D:D)</f>
        <v>College</v>
      </c>
      <c r="J729" t="s">
        <v>38</v>
      </c>
      <c r="K729">
        <v>1</v>
      </c>
      <c r="L729">
        <v>1012</v>
      </c>
      <c r="M729">
        <v>2</v>
      </c>
      <c r="N729" t="str">
        <f>_xlfn.XLOOKUP(M729,Lookup!E:E,Lookup!F:F)</f>
        <v>Medium</v>
      </c>
      <c r="O729" t="s">
        <v>46</v>
      </c>
      <c r="P729">
        <v>73</v>
      </c>
      <c r="Q729">
        <v>3</v>
      </c>
      <c r="R729" t="str">
        <f>_xlfn.XLOOKUP(Q729,Lookup!G:G,Lookup!H:H)</f>
        <v>High</v>
      </c>
      <c r="S729">
        <v>1</v>
      </c>
      <c r="T729" s="7" t="str">
        <f>_xlfn.XLOOKUP(S729,Lookup!A:A,Lookup!B:B)</f>
        <v>Entry Level</v>
      </c>
      <c r="U729" t="s">
        <v>47</v>
      </c>
      <c r="V729">
        <v>4</v>
      </c>
      <c r="W729" t="str">
        <f>_xlfn.XLOOKUP(V729,Lookup!I:I,Lookup!J:J)</f>
        <v>Very High</v>
      </c>
      <c r="X729" t="s">
        <v>41</v>
      </c>
      <c r="Y729">
        <v>1051</v>
      </c>
      <c r="Z729" t="str" cm="1">
        <f t="array" ref="Z729">_xlfn.IFS(Y729&lt;3000,"Low",Y729&lt;7000,"Medium",TRUE,"High")</f>
        <v>Low</v>
      </c>
      <c r="AA729">
        <v>13493</v>
      </c>
      <c r="AB729">
        <v>1</v>
      </c>
      <c r="AC729" t="s">
        <v>42</v>
      </c>
      <c r="AD729" t="s">
        <v>43</v>
      </c>
      <c r="AE729">
        <v>15</v>
      </c>
      <c r="AF729">
        <v>3</v>
      </c>
      <c r="AG729" t="str">
        <f>_xlfn.XLOOKUP(AF729,Lookup!K:K,Lookup!L:L)</f>
        <v>Meet Expect</v>
      </c>
      <c r="AH729">
        <v>4</v>
      </c>
      <c r="AI729" t="str">
        <f>LOOKUP(AH729,Lookup!M:M,Lookup!N:N)</f>
        <v>Very High</v>
      </c>
      <c r="AJ729">
        <v>80</v>
      </c>
      <c r="AK729">
        <v>0</v>
      </c>
      <c r="AL729" t="str">
        <f>_xlfn.XLOOKUP(AK729,Lookup!O:O,Lookup!P:P)</f>
        <v>None</v>
      </c>
      <c r="AM729">
        <v>0</v>
      </c>
      <c r="AN729" t="str" cm="1">
        <f t="array" ref="AN729">_xlfn.IFS(
AM729&lt;=5,"0-5",
AM729&lt;=10,"6-10",
AM729&lt;=20,"11-20",
TRUE,"20+")</f>
        <v>0-5</v>
      </c>
      <c r="AO729">
        <v>2</v>
      </c>
      <c r="AP729">
        <v>3</v>
      </c>
      <c r="AQ729" t="str">
        <f>_xlfn.XLOOKUP(AP729,Lookup!Q:Q,Lookup!R:R)</f>
        <v>Better</v>
      </c>
      <c r="AR729">
        <v>0</v>
      </c>
      <c r="AS729" t="str" cm="1">
        <f t="array" ref="AS729">_xlfn.IFS(
AR729 &lt;=1,"New Employee",
AR729 &lt;=3, "Early Career",
AR729 &lt;=7, "Experienced",
TRUE, "Veteran")</f>
        <v>New Employee</v>
      </c>
      <c r="AT729">
        <v>0</v>
      </c>
      <c r="AU729">
        <v>0</v>
      </c>
      <c r="AV729" t="str" cm="1">
        <f t="array" ref="AV729">_xlfn.IFS(
AU729=0,"Recently Promoted",
AU729&lt;=3, "Normal",
TRUE, "Long Time No Promotion")</f>
        <v>Recently Promoted</v>
      </c>
      <c r="AW729">
        <v>0</v>
      </c>
      <c r="AX729">
        <f>IF(COUNTIF(L729:$L$1471,L729)&gt;1,1,0)</f>
        <v>0</v>
      </c>
      <c r="BA729">
        <f t="shared" si="93"/>
        <v>0</v>
      </c>
      <c r="BC729">
        <f t="shared" si="94"/>
        <v>0</v>
      </c>
      <c r="BE729">
        <f t="shared" si="88"/>
        <v>0</v>
      </c>
      <c r="BG729">
        <f t="shared" si="89"/>
        <v>0</v>
      </c>
      <c r="BI729">
        <f t="shared" si="90"/>
        <v>0</v>
      </c>
      <c r="BR729" t="str" cm="1">
        <f t="array" ref="BR729">_xlfn.IFS(
A729&lt;=25,"18-25",
A729&lt;=35,"26-35",
A729&lt;=45,"36-45",
A729&lt;=59,"46-59",
TRUE,"60+")</f>
        <v>18-25</v>
      </c>
      <c r="BX729" t="b">
        <f t="shared" si="91"/>
        <v>1</v>
      </c>
      <c r="BY729" t="b">
        <f t="shared" si="92"/>
        <v>1</v>
      </c>
      <c r="BZ729" t="b">
        <f t="shared" si="95"/>
        <v>1</v>
      </c>
      <c r="CA729">
        <f>IF(tblemployee[[#This Row],[Attrition]]="Yes",1,0)</f>
        <v>0</v>
      </c>
      <c r="CB729">
        <f>IF(tblemployee[[#This Row],[OverTime]]="Yes",1,0)</f>
        <v>0</v>
      </c>
    </row>
    <row r="730" spans="1:80" hidden="1">
      <c r="A730">
        <v>54</v>
      </c>
      <c r="B730" t="s">
        <v>43</v>
      </c>
      <c r="C730" t="s">
        <v>36</v>
      </c>
      <c r="D730">
        <v>1441</v>
      </c>
      <c r="E730" t="s">
        <v>45</v>
      </c>
      <c r="F730">
        <v>17</v>
      </c>
      <c r="G730" t="str" cm="1">
        <f t="array" ref="G730">_xlfn.IFS(
F730 &lt;= 10, "Near",
F730 &lt;= 20, "Far",
TRUE, "Very Far")</f>
        <v>Far</v>
      </c>
      <c r="H730">
        <v>3</v>
      </c>
      <c r="I730" t="str">
        <f>_xlfn.XLOOKUP(H730,Lookup!C:C,Lookup!D:D)</f>
        <v>Bachelor</v>
      </c>
      <c r="J730" t="s">
        <v>60</v>
      </c>
      <c r="K730">
        <v>1</v>
      </c>
      <c r="L730">
        <v>1013</v>
      </c>
      <c r="M730">
        <v>3</v>
      </c>
      <c r="N730" t="str">
        <f>_xlfn.XLOOKUP(M730,Lookup!E:E,Lookup!F:F)</f>
        <v>High</v>
      </c>
      <c r="O730" t="s">
        <v>39</v>
      </c>
      <c r="P730">
        <v>56</v>
      </c>
      <c r="Q730">
        <v>3</v>
      </c>
      <c r="R730" t="str">
        <f>_xlfn.XLOOKUP(Q730,Lookup!G:G,Lookup!H:H)</f>
        <v>High</v>
      </c>
      <c r="S730">
        <v>3</v>
      </c>
      <c r="T730" s="7" t="str">
        <f>_xlfn.XLOOKUP(S730,Lookup!A:A,Lookup!B:B)</f>
        <v>Senior</v>
      </c>
      <c r="U730" t="s">
        <v>53</v>
      </c>
      <c r="V730">
        <v>3</v>
      </c>
      <c r="W730" t="str">
        <f>_xlfn.XLOOKUP(V730,Lookup!I:I,Lookup!J:J)</f>
        <v>High</v>
      </c>
      <c r="X730" t="s">
        <v>48</v>
      </c>
      <c r="Y730">
        <v>10739</v>
      </c>
      <c r="Z730" t="str" cm="1">
        <f t="array" ref="Z730">_xlfn.IFS(Y730&lt;3000,"Low",Y730&lt;7000,"Medium",TRUE,"High")</f>
        <v>High</v>
      </c>
      <c r="AA730">
        <v>13943</v>
      </c>
      <c r="AB730">
        <v>8</v>
      </c>
      <c r="AC730" t="s">
        <v>42</v>
      </c>
      <c r="AD730" t="s">
        <v>43</v>
      </c>
      <c r="AE730">
        <v>11</v>
      </c>
      <c r="AF730">
        <v>3</v>
      </c>
      <c r="AG730" t="str">
        <f>_xlfn.XLOOKUP(AF730,Lookup!K:K,Lookup!L:L)</f>
        <v>Meet Expect</v>
      </c>
      <c r="AH730">
        <v>3</v>
      </c>
      <c r="AI730" t="str">
        <f>LOOKUP(AH730,Lookup!M:M,Lookup!N:N)</f>
        <v>High</v>
      </c>
      <c r="AJ730">
        <v>80</v>
      </c>
      <c r="AK730">
        <v>1</v>
      </c>
      <c r="AL730" t="str">
        <f>_xlfn.XLOOKUP(AK730,Lookup!O:O,Lookup!P:P)</f>
        <v>Basic</v>
      </c>
      <c r="AM730">
        <v>22</v>
      </c>
      <c r="AN730" t="str" cm="1">
        <f t="array" ref="AN730">_xlfn.IFS(
AM730&lt;=5,"0-5",
AM730&lt;=10,"6-10",
AM730&lt;=20,"11-20",
TRUE,"20+")</f>
        <v>20+</v>
      </c>
      <c r="AO730">
        <v>2</v>
      </c>
      <c r="AP730">
        <v>3</v>
      </c>
      <c r="AQ730" t="str">
        <f>_xlfn.XLOOKUP(AP730,Lookup!Q:Q,Lookup!R:R)</f>
        <v>Better</v>
      </c>
      <c r="AR730">
        <v>10</v>
      </c>
      <c r="AS730" t="str" cm="1">
        <f t="array" ref="AS730">_xlfn.IFS(
AR730 &lt;=1,"New Employee",
AR730 &lt;=3, "Early Career",
AR730 &lt;=7, "Experienced",
TRUE, "Veteran")</f>
        <v>Veteran</v>
      </c>
      <c r="AT730">
        <v>7</v>
      </c>
      <c r="AU730">
        <v>0</v>
      </c>
      <c r="AV730" t="str" cm="1">
        <f t="array" ref="AV730">_xlfn.IFS(
AU730=0,"Recently Promoted",
AU730&lt;=3, "Normal",
TRUE, "Long Time No Promotion")</f>
        <v>Recently Promoted</v>
      </c>
      <c r="AW730">
        <v>8</v>
      </c>
      <c r="AX730">
        <f>IF(COUNTIF(L730:$L$1471,L730)&gt;1,1,0)</f>
        <v>0</v>
      </c>
      <c r="BA730">
        <f t="shared" si="93"/>
        <v>0</v>
      </c>
      <c r="BC730">
        <f t="shared" si="94"/>
        <v>0</v>
      </c>
      <c r="BE730">
        <f t="shared" si="88"/>
        <v>0</v>
      </c>
      <c r="BG730">
        <f t="shared" si="89"/>
        <v>0</v>
      </c>
      <c r="BI730">
        <f t="shared" si="90"/>
        <v>0</v>
      </c>
      <c r="BR730" t="str" cm="1">
        <f t="array" ref="BR730">_xlfn.IFS(
A730&lt;=25,"18-25",
A730&lt;=35,"26-35",
A730&lt;=45,"36-45",
A730&lt;=59,"46-59",
TRUE,"60+")</f>
        <v>46-59</v>
      </c>
      <c r="BX730" t="b">
        <f t="shared" si="91"/>
        <v>1</v>
      </c>
      <c r="BY730" t="b">
        <f t="shared" si="92"/>
        <v>1</v>
      </c>
      <c r="BZ730" t="b">
        <f t="shared" si="95"/>
        <v>1</v>
      </c>
      <c r="CA730">
        <f>IF(tblemployee[[#This Row],[Attrition]]="Yes",1,0)</f>
        <v>0</v>
      </c>
      <c r="CB730">
        <f>IF(tblemployee[[#This Row],[OverTime]]="Yes",1,0)</f>
        <v>0</v>
      </c>
    </row>
    <row r="731" spans="1:80" hidden="1">
      <c r="A731">
        <v>35</v>
      </c>
      <c r="B731" t="s">
        <v>43</v>
      </c>
      <c r="C731" t="s">
        <v>36</v>
      </c>
      <c r="D731">
        <v>583</v>
      </c>
      <c r="E731" t="s">
        <v>45</v>
      </c>
      <c r="F731">
        <v>25</v>
      </c>
      <c r="G731" t="str" cm="1">
        <f t="array" ref="G731">_xlfn.IFS(
F731 &lt;= 10, "Near",
F731 &lt;= 20, "Far",
TRUE, "Very Far")</f>
        <v>Very Far</v>
      </c>
      <c r="H731">
        <v>4</v>
      </c>
      <c r="I731" t="str">
        <f>_xlfn.XLOOKUP(H731,Lookup!C:C,Lookup!D:D)</f>
        <v>Master</v>
      </c>
      <c r="J731" t="s">
        <v>51</v>
      </c>
      <c r="K731">
        <v>1</v>
      </c>
      <c r="L731">
        <v>1014</v>
      </c>
      <c r="M731">
        <v>3</v>
      </c>
      <c r="N731" t="str">
        <f>_xlfn.XLOOKUP(M731,Lookup!E:E,Lookup!F:F)</f>
        <v>High</v>
      </c>
      <c r="O731" t="s">
        <v>39</v>
      </c>
      <c r="P731">
        <v>57</v>
      </c>
      <c r="Q731">
        <v>3</v>
      </c>
      <c r="R731" t="str">
        <f>_xlfn.XLOOKUP(Q731,Lookup!G:G,Lookup!H:H)</f>
        <v>High</v>
      </c>
      <c r="S731">
        <v>3</v>
      </c>
      <c r="T731" s="7" t="str">
        <f>_xlfn.XLOOKUP(S731,Lookup!A:A,Lookup!B:B)</f>
        <v>Senior</v>
      </c>
      <c r="U731" t="s">
        <v>54</v>
      </c>
      <c r="V731">
        <v>3</v>
      </c>
      <c r="W731" t="str">
        <f>_xlfn.XLOOKUP(V731,Lookup!I:I,Lookup!J:J)</f>
        <v>High</v>
      </c>
      <c r="X731" t="s">
        <v>52</v>
      </c>
      <c r="Y731">
        <v>10388</v>
      </c>
      <c r="Z731" t="str" cm="1">
        <f t="array" ref="Z731">_xlfn.IFS(Y731&lt;3000,"Low",Y731&lt;7000,"Medium",TRUE,"High")</f>
        <v>High</v>
      </c>
      <c r="AA731">
        <v>6975</v>
      </c>
      <c r="AB731">
        <v>1</v>
      </c>
      <c r="AC731" t="s">
        <v>42</v>
      </c>
      <c r="AD731" t="s">
        <v>35</v>
      </c>
      <c r="AE731">
        <v>11</v>
      </c>
      <c r="AF731">
        <v>3</v>
      </c>
      <c r="AG731" t="str">
        <f>_xlfn.XLOOKUP(AF731,Lookup!K:K,Lookup!L:L)</f>
        <v>Meet Expect</v>
      </c>
      <c r="AH731">
        <v>3</v>
      </c>
      <c r="AI731" t="str">
        <f>LOOKUP(AH731,Lookup!M:M,Lookup!N:N)</f>
        <v>High</v>
      </c>
      <c r="AJ731">
        <v>80</v>
      </c>
      <c r="AK731">
        <v>1</v>
      </c>
      <c r="AL731" t="str">
        <f>_xlfn.XLOOKUP(AK731,Lookup!O:O,Lookup!P:P)</f>
        <v>Basic</v>
      </c>
      <c r="AM731">
        <v>16</v>
      </c>
      <c r="AN731" t="str" cm="1">
        <f t="array" ref="AN731">_xlfn.IFS(
AM731&lt;=5,"0-5",
AM731&lt;=10,"6-10",
AM731&lt;=20,"11-20",
TRUE,"20+")</f>
        <v>11-20</v>
      </c>
      <c r="AO731">
        <v>3</v>
      </c>
      <c r="AP731">
        <v>2</v>
      </c>
      <c r="AQ731" t="str">
        <f>_xlfn.XLOOKUP(AP731,Lookup!Q:Q,Lookup!R:R)</f>
        <v>Good</v>
      </c>
      <c r="AR731">
        <v>16</v>
      </c>
      <c r="AS731" t="str" cm="1">
        <f t="array" ref="AS731">_xlfn.IFS(
AR731 &lt;=1,"New Employee",
AR731 &lt;=3, "Early Career",
AR731 &lt;=7, "Experienced",
TRUE, "Veteran")</f>
        <v>Veteran</v>
      </c>
      <c r="AT731">
        <v>10</v>
      </c>
      <c r="AU731">
        <v>10</v>
      </c>
      <c r="AV731" t="str" cm="1">
        <f t="array" ref="AV731">_xlfn.IFS(
AU731=0,"Recently Promoted",
AU731&lt;=3, "Normal",
TRUE, "Long Time No Promotion")</f>
        <v>Long Time No Promotion</v>
      </c>
      <c r="AW731">
        <v>1</v>
      </c>
      <c r="AX731">
        <f>IF(COUNTIF(L731:$L$1471,L731)&gt;1,1,0)</f>
        <v>0</v>
      </c>
      <c r="BA731">
        <f t="shared" si="93"/>
        <v>0</v>
      </c>
      <c r="BC731">
        <f t="shared" si="94"/>
        <v>0</v>
      </c>
      <c r="BE731">
        <f t="shared" si="88"/>
        <v>0</v>
      </c>
      <c r="BG731">
        <f t="shared" si="89"/>
        <v>0</v>
      </c>
      <c r="BI731">
        <f t="shared" si="90"/>
        <v>0</v>
      </c>
      <c r="BR731" t="str" cm="1">
        <f t="array" ref="BR731">_xlfn.IFS(
A731&lt;=25,"18-25",
A731&lt;=35,"26-35",
A731&lt;=45,"36-45",
A731&lt;=59,"46-59",
TRUE,"60+")</f>
        <v>26-35</v>
      </c>
      <c r="BX731" t="b">
        <f t="shared" si="91"/>
        <v>1</v>
      </c>
      <c r="BY731" t="b">
        <f t="shared" si="92"/>
        <v>1</v>
      </c>
      <c r="BZ731" t="b">
        <f t="shared" si="95"/>
        <v>1</v>
      </c>
      <c r="CA731">
        <f>IF(tblemployee[[#This Row],[Attrition]]="Yes",1,0)</f>
        <v>0</v>
      </c>
      <c r="CB731">
        <f>IF(tblemployee[[#This Row],[OverTime]]="Yes",1,0)</f>
        <v>1</v>
      </c>
    </row>
    <row r="732" spans="1:80" hidden="1">
      <c r="A732">
        <v>30</v>
      </c>
      <c r="B732" t="s">
        <v>43</v>
      </c>
      <c r="C732" t="s">
        <v>36</v>
      </c>
      <c r="D732">
        <v>153</v>
      </c>
      <c r="E732" t="s">
        <v>45</v>
      </c>
      <c r="F732">
        <v>8</v>
      </c>
      <c r="G732" t="str" cm="1">
        <f t="array" ref="G732">_xlfn.IFS(
F732 &lt;= 10, "Near",
F732 &lt;= 20, "Far",
TRUE, "Very Far")</f>
        <v>Near</v>
      </c>
      <c r="H732">
        <v>2</v>
      </c>
      <c r="I732" t="str">
        <f>_xlfn.XLOOKUP(H732,Lookup!C:C,Lookup!D:D)</f>
        <v>College</v>
      </c>
      <c r="J732" t="s">
        <v>38</v>
      </c>
      <c r="K732">
        <v>1</v>
      </c>
      <c r="L732">
        <v>1015</v>
      </c>
      <c r="M732">
        <v>2</v>
      </c>
      <c r="N732" t="str">
        <f>_xlfn.XLOOKUP(M732,Lookup!E:E,Lookup!F:F)</f>
        <v>Medium</v>
      </c>
      <c r="O732" t="s">
        <v>39</v>
      </c>
      <c r="P732">
        <v>73</v>
      </c>
      <c r="Q732">
        <v>4</v>
      </c>
      <c r="R732" t="str">
        <f>_xlfn.XLOOKUP(Q732,Lookup!G:G,Lookup!H:H)</f>
        <v>Very High</v>
      </c>
      <c r="S732">
        <v>3</v>
      </c>
      <c r="T732" s="7" t="str">
        <f>_xlfn.XLOOKUP(S732,Lookup!A:A,Lookup!B:B)</f>
        <v>Senior</v>
      </c>
      <c r="U732" t="s">
        <v>58</v>
      </c>
      <c r="V732">
        <v>1</v>
      </c>
      <c r="W732" t="str">
        <f>_xlfn.XLOOKUP(V732,Lookup!I:I,Lookup!J:J)</f>
        <v>Low</v>
      </c>
      <c r="X732" t="s">
        <v>48</v>
      </c>
      <c r="Y732">
        <v>11416</v>
      </c>
      <c r="Z732" t="str" cm="1">
        <f t="array" ref="Z732">_xlfn.IFS(Y732&lt;3000,"Low",Y732&lt;7000,"Medium",TRUE,"High")</f>
        <v>High</v>
      </c>
      <c r="AA732">
        <v>17802</v>
      </c>
      <c r="AB732">
        <v>0</v>
      </c>
      <c r="AC732" t="s">
        <v>42</v>
      </c>
      <c r="AD732" t="s">
        <v>35</v>
      </c>
      <c r="AE732">
        <v>12</v>
      </c>
      <c r="AF732">
        <v>3</v>
      </c>
      <c r="AG732" t="str">
        <f>_xlfn.XLOOKUP(AF732,Lookup!K:K,Lookup!L:L)</f>
        <v>Meet Expect</v>
      </c>
      <c r="AH732">
        <v>3</v>
      </c>
      <c r="AI732" t="str">
        <f>LOOKUP(AH732,Lookup!M:M,Lookup!N:N)</f>
        <v>High</v>
      </c>
      <c r="AJ732">
        <v>80</v>
      </c>
      <c r="AK732">
        <v>3</v>
      </c>
      <c r="AL732" t="str">
        <f>_xlfn.XLOOKUP(AK732,Lookup!O:O,Lookup!P:P)</f>
        <v>High</v>
      </c>
      <c r="AM732">
        <v>9</v>
      </c>
      <c r="AN732" t="str" cm="1">
        <f t="array" ref="AN732">_xlfn.IFS(
AM732&lt;=5,"0-5",
AM732&lt;=10,"6-10",
AM732&lt;=20,"11-20",
TRUE,"20+")</f>
        <v>6-10</v>
      </c>
      <c r="AO732">
        <v>4</v>
      </c>
      <c r="AP732">
        <v>2</v>
      </c>
      <c r="AQ732" t="str">
        <f>_xlfn.XLOOKUP(AP732,Lookup!Q:Q,Lookup!R:R)</f>
        <v>Good</v>
      </c>
      <c r="AR732">
        <v>8</v>
      </c>
      <c r="AS732" t="str" cm="1">
        <f t="array" ref="AS732">_xlfn.IFS(
AR732 &lt;=1,"New Employee",
AR732 &lt;=3, "Early Career",
AR732 &lt;=7, "Experienced",
TRUE, "Veteran")</f>
        <v>Veteran</v>
      </c>
      <c r="AT732">
        <v>7</v>
      </c>
      <c r="AU732">
        <v>1</v>
      </c>
      <c r="AV732" t="str" cm="1">
        <f t="array" ref="AV732">_xlfn.IFS(
AU732=0,"Recently Promoted",
AU732&lt;=3, "Normal",
TRUE, "Long Time No Promotion")</f>
        <v>Normal</v>
      </c>
      <c r="AW732">
        <v>7</v>
      </c>
      <c r="AX732">
        <f>IF(COUNTIF(L732:$L$1471,L732)&gt;1,1,0)</f>
        <v>0</v>
      </c>
      <c r="BA732">
        <f t="shared" si="93"/>
        <v>0</v>
      </c>
      <c r="BC732">
        <f t="shared" si="94"/>
        <v>0</v>
      </c>
      <c r="BE732">
        <f t="shared" si="88"/>
        <v>0</v>
      </c>
      <c r="BG732">
        <f t="shared" si="89"/>
        <v>0</v>
      </c>
      <c r="BI732">
        <f t="shared" si="90"/>
        <v>0</v>
      </c>
      <c r="BR732" t="str" cm="1">
        <f t="array" ref="BR732">_xlfn.IFS(
A732&lt;=25,"18-25",
A732&lt;=35,"26-35",
A732&lt;=45,"36-45",
A732&lt;=59,"46-59",
TRUE,"60+")</f>
        <v>26-35</v>
      </c>
      <c r="BX732" t="b">
        <f t="shared" si="91"/>
        <v>1</v>
      </c>
      <c r="BY732" t="b">
        <f t="shared" si="92"/>
        <v>1</v>
      </c>
      <c r="BZ732" t="b">
        <f t="shared" si="95"/>
        <v>1</v>
      </c>
      <c r="CA732">
        <f>IF(tblemployee[[#This Row],[Attrition]]="Yes",1,0)</f>
        <v>0</v>
      </c>
      <c r="CB732">
        <f>IF(tblemployee[[#This Row],[OverTime]]="Yes",1,0)</f>
        <v>1</v>
      </c>
    </row>
    <row r="733" spans="1:80" hidden="1">
      <c r="A733">
        <v>20</v>
      </c>
      <c r="B733" t="s">
        <v>35</v>
      </c>
      <c r="C733" t="s">
        <v>36</v>
      </c>
      <c r="D733">
        <v>1097</v>
      </c>
      <c r="E733" t="s">
        <v>45</v>
      </c>
      <c r="F733">
        <v>11</v>
      </c>
      <c r="G733" t="str" cm="1">
        <f t="array" ref="G733">_xlfn.IFS(
F733 &lt;= 10, "Near",
F733 &lt;= 20, "Far",
TRUE, "Very Far")</f>
        <v>Far</v>
      </c>
      <c r="H733">
        <v>3</v>
      </c>
      <c r="I733" t="str">
        <f>_xlfn.XLOOKUP(H733,Lookup!C:C,Lookup!D:D)</f>
        <v>Bachelor</v>
      </c>
      <c r="J733" t="s">
        <v>51</v>
      </c>
      <c r="K733">
        <v>1</v>
      </c>
      <c r="L733">
        <v>1016</v>
      </c>
      <c r="M733">
        <v>4</v>
      </c>
      <c r="N733" t="str">
        <f>_xlfn.XLOOKUP(M733,Lookup!E:E,Lookup!F:F)</f>
        <v>Very High</v>
      </c>
      <c r="O733" t="s">
        <v>39</v>
      </c>
      <c r="P733">
        <v>98</v>
      </c>
      <c r="Q733">
        <v>2</v>
      </c>
      <c r="R733" t="str">
        <f>_xlfn.XLOOKUP(Q733,Lookup!G:G,Lookup!H:H)</f>
        <v>Medium</v>
      </c>
      <c r="S733">
        <v>1</v>
      </c>
      <c r="T733" s="7" t="str">
        <f>_xlfn.XLOOKUP(S733,Lookup!A:A,Lookup!B:B)</f>
        <v>Entry Level</v>
      </c>
      <c r="U733" t="s">
        <v>47</v>
      </c>
      <c r="V733">
        <v>1</v>
      </c>
      <c r="W733" t="str">
        <f>_xlfn.XLOOKUP(V733,Lookup!I:I,Lookup!J:J)</f>
        <v>Low</v>
      </c>
      <c r="X733" t="s">
        <v>41</v>
      </c>
      <c r="Y733">
        <v>2600</v>
      </c>
      <c r="Z733" t="str" cm="1">
        <f t="array" ref="Z733">_xlfn.IFS(Y733&lt;3000,"Low",Y733&lt;7000,"Medium",TRUE,"High")</f>
        <v>Low</v>
      </c>
      <c r="AA733">
        <v>18275</v>
      </c>
      <c r="AB733">
        <v>1</v>
      </c>
      <c r="AC733" t="s">
        <v>42</v>
      </c>
      <c r="AD733" t="s">
        <v>35</v>
      </c>
      <c r="AE733">
        <v>15</v>
      </c>
      <c r="AF733">
        <v>3</v>
      </c>
      <c r="AG733" t="str">
        <f>_xlfn.XLOOKUP(AF733,Lookup!K:K,Lookup!L:L)</f>
        <v>Meet Expect</v>
      </c>
      <c r="AH733">
        <v>1</v>
      </c>
      <c r="AI733" t="str">
        <f>LOOKUP(AH733,Lookup!M:M,Lookup!N:N)</f>
        <v>Low</v>
      </c>
      <c r="AJ733">
        <v>80</v>
      </c>
      <c r="AK733">
        <v>0</v>
      </c>
      <c r="AL733" t="str">
        <f>_xlfn.XLOOKUP(AK733,Lookup!O:O,Lookup!P:P)</f>
        <v>None</v>
      </c>
      <c r="AM733">
        <v>1</v>
      </c>
      <c r="AN733" t="str" cm="1">
        <f t="array" ref="AN733">_xlfn.IFS(
AM733&lt;=5,"0-5",
AM733&lt;=10,"6-10",
AM733&lt;=20,"11-20",
TRUE,"20+")</f>
        <v>0-5</v>
      </c>
      <c r="AO733">
        <v>2</v>
      </c>
      <c r="AP733">
        <v>3</v>
      </c>
      <c r="AQ733" t="str">
        <f>_xlfn.XLOOKUP(AP733,Lookup!Q:Q,Lookup!R:R)</f>
        <v>Better</v>
      </c>
      <c r="AR733">
        <v>1</v>
      </c>
      <c r="AS733" t="str" cm="1">
        <f t="array" ref="AS733">_xlfn.IFS(
AR733 &lt;=1,"New Employee",
AR733 &lt;=3, "Early Career",
AR733 &lt;=7, "Experienced",
TRUE, "Veteran")</f>
        <v>New Employee</v>
      </c>
      <c r="AT733">
        <v>0</v>
      </c>
      <c r="AU733">
        <v>0</v>
      </c>
      <c r="AV733" t="str" cm="1">
        <f t="array" ref="AV733">_xlfn.IFS(
AU733=0,"Recently Promoted",
AU733&lt;=3, "Normal",
TRUE, "Long Time No Promotion")</f>
        <v>Recently Promoted</v>
      </c>
      <c r="AW733">
        <v>0</v>
      </c>
      <c r="AX733">
        <f>IF(COUNTIF(L733:$L$1471,L733)&gt;1,1,0)</f>
        <v>0</v>
      </c>
      <c r="BA733">
        <f t="shared" si="93"/>
        <v>0</v>
      </c>
      <c r="BC733">
        <f t="shared" si="94"/>
        <v>0</v>
      </c>
      <c r="BE733">
        <f t="shared" si="88"/>
        <v>0</v>
      </c>
      <c r="BG733">
        <f t="shared" si="89"/>
        <v>0</v>
      </c>
      <c r="BI733">
        <f t="shared" si="90"/>
        <v>0</v>
      </c>
      <c r="BR733" t="str" cm="1">
        <f t="array" ref="BR733">_xlfn.IFS(
A733&lt;=25,"18-25",
A733&lt;=35,"26-35",
A733&lt;=45,"36-45",
A733&lt;=59,"46-59",
TRUE,"60+")</f>
        <v>18-25</v>
      </c>
      <c r="BX733" t="b">
        <f t="shared" si="91"/>
        <v>1</v>
      </c>
      <c r="BY733" t="b">
        <f t="shared" si="92"/>
        <v>1</v>
      </c>
      <c r="BZ733" t="b">
        <f t="shared" si="95"/>
        <v>1</v>
      </c>
      <c r="CA733">
        <f>IF(tblemployee[[#This Row],[Attrition]]="Yes",1,0)</f>
        <v>1</v>
      </c>
      <c r="CB733">
        <f>IF(tblemployee[[#This Row],[OverTime]]="Yes",1,0)</f>
        <v>1</v>
      </c>
    </row>
    <row r="734" spans="1:80" hidden="1">
      <c r="A734">
        <v>30</v>
      </c>
      <c r="B734" t="s">
        <v>35</v>
      </c>
      <c r="C734" t="s">
        <v>44</v>
      </c>
      <c r="D734">
        <v>109</v>
      </c>
      <c r="E734" t="s">
        <v>45</v>
      </c>
      <c r="F734">
        <v>5</v>
      </c>
      <c r="G734" t="str" cm="1">
        <f t="array" ref="G734">_xlfn.IFS(
F734 &lt;= 10, "Near",
F734 &lt;= 20, "Far",
TRUE, "Very Far")</f>
        <v>Near</v>
      </c>
      <c r="H734">
        <v>3</v>
      </c>
      <c r="I734" t="str">
        <f>_xlfn.XLOOKUP(H734,Lookup!C:C,Lookup!D:D)</f>
        <v>Bachelor</v>
      </c>
      <c r="J734" t="s">
        <v>51</v>
      </c>
      <c r="K734">
        <v>1</v>
      </c>
      <c r="L734">
        <v>1017</v>
      </c>
      <c r="M734">
        <v>2</v>
      </c>
      <c r="N734" t="str">
        <f>_xlfn.XLOOKUP(M734,Lookup!E:E,Lookup!F:F)</f>
        <v>Medium</v>
      </c>
      <c r="O734" t="s">
        <v>39</v>
      </c>
      <c r="P734">
        <v>60</v>
      </c>
      <c r="Q734">
        <v>3</v>
      </c>
      <c r="R734" t="str">
        <f>_xlfn.XLOOKUP(Q734,Lookup!G:G,Lookup!H:H)</f>
        <v>High</v>
      </c>
      <c r="S734">
        <v>1</v>
      </c>
      <c r="T734" s="7" t="str">
        <f>_xlfn.XLOOKUP(S734,Lookup!A:A,Lookup!B:B)</f>
        <v>Entry Level</v>
      </c>
      <c r="U734" t="s">
        <v>50</v>
      </c>
      <c r="V734">
        <v>2</v>
      </c>
      <c r="W734" t="str">
        <f>_xlfn.XLOOKUP(V734,Lookup!I:I,Lookup!J:J)</f>
        <v>Medium</v>
      </c>
      <c r="X734" t="s">
        <v>41</v>
      </c>
      <c r="Y734">
        <v>2422</v>
      </c>
      <c r="Z734" t="str" cm="1">
        <f t="array" ref="Z734">_xlfn.IFS(Y734&lt;3000,"Low",Y734&lt;7000,"Medium",TRUE,"High")</f>
        <v>Low</v>
      </c>
      <c r="AA734">
        <v>25725</v>
      </c>
      <c r="AB734">
        <v>0</v>
      </c>
      <c r="AC734" t="s">
        <v>42</v>
      </c>
      <c r="AD734" t="s">
        <v>43</v>
      </c>
      <c r="AE734">
        <v>17</v>
      </c>
      <c r="AF734">
        <v>3</v>
      </c>
      <c r="AG734" t="str">
        <f>_xlfn.XLOOKUP(AF734,Lookup!K:K,Lookup!L:L)</f>
        <v>Meet Expect</v>
      </c>
      <c r="AH734">
        <v>1</v>
      </c>
      <c r="AI734" t="str">
        <f>LOOKUP(AH734,Lookup!M:M,Lookup!N:N)</f>
        <v>Low</v>
      </c>
      <c r="AJ734">
        <v>80</v>
      </c>
      <c r="AK734">
        <v>0</v>
      </c>
      <c r="AL734" t="str">
        <f>_xlfn.XLOOKUP(AK734,Lookup!O:O,Lookup!P:P)</f>
        <v>None</v>
      </c>
      <c r="AM734">
        <v>4</v>
      </c>
      <c r="AN734" t="str" cm="1">
        <f t="array" ref="AN734">_xlfn.IFS(
AM734&lt;=5,"0-5",
AM734&lt;=10,"6-10",
AM734&lt;=20,"11-20",
TRUE,"20+")</f>
        <v>0-5</v>
      </c>
      <c r="AO734">
        <v>3</v>
      </c>
      <c r="AP734">
        <v>3</v>
      </c>
      <c r="AQ734" t="str">
        <f>_xlfn.XLOOKUP(AP734,Lookup!Q:Q,Lookup!R:R)</f>
        <v>Better</v>
      </c>
      <c r="AR734">
        <v>3</v>
      </c>
      <c r="AS734" t="str" cm="1">
        <f t="array" ref="AS734">_xlfn.IFS(
AR734 &lt;=1,"New Employee",
AR734 &lt;=3, "Early Career",
AR734 &lt;=7, "Experienced",
TRUE, "Veteran")</f>
        <v>Early Career</v>
      </c>
      <c r="AT734">
        <v>2</v>
      </c>
      <c r="AU734">
        <v>1</v>
      </c>
      <c r="AV734" t="str" cm="1">
        <f t="array" ref="AV734">_xlfn.IFS(
AU734=0,"Recently Promoted",
AU734&lt;=3, "Normal",
TRUE, "Long Time No Promotion")</f>
        <v>Normal</v>
      </c>
      <c r="AW734">
        <v>2</v>
      </c>
      <c r="AX734">
        <f>IF(COUNTIF(L734:$L$1471,L734)&gt;1,1,0)</f>
        <v>0</v>
      </c>
      <c r="BA734">
        <f t="shared" si="93"/>
        <v>0</v>
      </c>
      <c r="BC734">
        <f t="shared" si="94"/>
        <v>0</v>
      </c>
      <c r="BE734">
        <f t="shared" si="88"/>
        <v>0</v>
      </c>
      <c r="BG734">
        <f t="shared" si="89"/>
        <v>0</v>
      </c>
      <c r="BI734">
        <f t="shared" si="90"/>
        <v>0</v>
      </c>
      <c r="BR734" t="str" cm="1">
        <f t="array" ref="BR734">_xlfn.IFS(
A734&lt;=25,"18-25",
A734&lt;=35,"26-35",
A734&lt;=45,"36-45",
A734&lt;=59,"46-59",
TRUE,"60+")</f>
        <v>26-35</v>
      </c>
      <c r="BX734" t="b">
        <f t="shared" si="91"/>
        <v>1</v>
      </c>
      <c r="BY734" t="b">
        <f t="shared" si="92"/>
        <v>1</v>
      </c>
      <c r="BZ734" t="b">
        <f t="shared" si="95"/>
        <v>1</v>
      </c>
      <c r="CA734">
        <f>IF(tblemployee[[#This Row],[Attrition]]="Yes",1,0)</f>
        <v>1</v>
      </c>
      <c r="CB734">
        <f>IF(tblemployee[[#This Row],[OverTime]]="Yes",1,0)</f>
        <v>0</v>
      </c>
    </row>
    <row r="735" spans="1:80" hidden="1">
      <c r="A735">
        <v>26</v>
      </c>
      <c r="B735" t="s">
        <v>43</v>
      </c>
      <c r="C735" t="s">
        <v>36</v>
      </c>
      <c r="D735">
        <v>1066</v>
      </c>
      <c r="E735" t="s">
        <v>45</v>
      </c>
      <c r="F735">
        <v>2</v>
      </c>
      <c r="G735" t="str" cm="1">
        <f t="array" ref="G735">_xlfn.IFS(
F735 &lt;= 10, "Near",
F735 &lt;= 20, "Far",
TRUE, "Very Far")</f>
        <v>Near</v>
      </c>
      <c r="H735">
        <v>2</v>
      </c>
      <c r="I735" t="str">
        <f>_xlfn.XLOOKUP(H735,Lookup!C:C,Lookup!D:D)</f>
        <v>College</v>
      </c>
      <c r="J735" t="s">
        <v>51</v>
      </c>
      <c r="K735">
        <v>1</v>
      </c>
      <c r="L735">
        <v>1018</v>
      </c>
      <c r="M735">
        <v>4</v>
      </c>
      <c r="N735" t="str">
        <f>_xlfn.XLOOKUP(M735,Lookup!E:E,Lookup!F:F)</f>
        <v>Very High</v>
      </c>
      <c r="O735" t="s">
        <v>46</v>
      </c>
      <c r="P735">
        <v>32</v>
      </c>
      <c r="Q735">
        <v>4</v>
      </c>
      <c r="R735" t="str">
        <f>_xlfn.XLOOKUP(Q735,Lookup!G:G,Lookup!H:H)</f>
        <v>Very High</v>
      </c>
      <c r="S735">
        <v>2</v>
      </c>
      <c r="T735" s="7" t="str">
        <f>_xlfn.XLOOKUP(S735,Lookup!A:A,Lookup!B:B)</f>
        <v>Junior</v>
      </c>
      <c r="U735" t="s">
        <v>53</v>
      </c>
      <c r="V735">
        <v>4</v>
      </c>
      <c r="W735" t="str">
        <f>_xlfn.XLOOKUP(V735,Lookup!I:I,Lookup!J:J)</f>
        <v>Very High</v>
      </c>
      <c r="X735" t="s">
        <v>48</v>
      </c>
      <c r="Y735">
        <v>5472</v>
      </c>
      <c r="Z735" t="str" cm="1">
        <f t="array" ref="Z735">_xlfn.IFS(Y735&lt;3000,"Low",Y735&lt;7000,"Medium",TRUE,"High")</f>
        <v>Medium</v>
      </c>
      <c r="AA735">
        <v>3334</v>
      </c>
      <c r="AB735">
        <v>1</v>
      </c>
      <c r="AC735" t="s">
        <v>42</v>
      </c>
      <c r="AD735" t="s">
        <v>43</v>
      </c>
      <c r="AE735">
        <v>12</v>
      </c>
      <c r="AF735">
        <v>3</v>
      </c>
      <c r="AG735" t="str">
        <f>_xlfn.XLOOKUP(AF735,Lookup!K:K,Lookup!L:L)</f>
        <v>Meet Expect</v>
      </c>
      <c r="AH735">
        <v>2</v>
      </c>
      <c r="AI735" t="str">
        <f>LOOKUP(AH735,Lookup!M:M,Lookup!N:N)</f>
        <v>Medium</v>
      </c>
      <c r="AJ735">
        <v>80</v>
      </c>
      <c r="AK735">
        <v>0</v>
      </c>
      <c r="AL735" t="str">
        <f>_xlfn.XLOOKUP(AK735,Lookup!O:O,Lookup!P:P)</f>
        <v>None</v>
      </c>
      <c r="AM735">
        <v>8</v>
      </c>
      <c r="AN735" t="str" cm="1">
        <f t="array" ref="AN735">_xlfn.IFS(
AM735&lt;=5,"0-5",
AM735&lt;=10,"6-10",
AM735&lt;=20,"11-20",
TRUE,"20+")</f>
        <v>6-10</v>
      </c>
      <c r="AO735">
        <v>2</v>
      </c>
      <c r="AP735">
        <v>3</v>
      </c>
      <c r="AQ735" t="str">
        <f>_xlfn.XLOOKUP(AP735,Lookup!Q:Q,Lookup!R:R)</f>
        <v>Better</v>
      </c>
      <c r="AR735">
        <v>8</v>
      </c>
      <c r="AS735" t="str" cm="1">
        <f t="array" ref="AS735">_xlfn.IFS(
AR735 &lt;=1,"New Employee",
AR735 &lt;=3, "Early Career",
AR735 &lt;=7, "Experienced",
TRUE, "Veteran")</f>
        <v>Veteran</v>
      </c>
      <c r="AT735">
        <v>7</v>
      </c>
      <c r="AU735">
        <v>1</v>
      </c>
      <c r="AV735" t="str" cm="1">
        <f t="array" ref="AV735">_xlfn.IFS(
AU735=0,"Recently Promoted",
AU735&lt;=3, "Normal",
TRUE, "Long Time No Promotion")</f>
        <v>Normal</v>
      </c>
      <c r="AW735">
        <v>3</v>
      </c>
      <c r="AX735">
        <f>IF(COUNTIF(L735:$L$1471,L735)&gt;1,1,0)</f>
        <v>0</v>
      </c>
      <c r="BA735">
        <f t="shared" si="93"/>
        <v>0</v>
      </c>
      <c r="BC735">
        <f t="shared" si="94"/>
        <v>0</v>
      </c>
      <c r="BE735">
        <f t="shared" si="88"/>
        <v>0</v>
      </c>
      <c r="BG735">
        <f t="shared" si="89"/>
        <v>0</v>
      </c>
      <c r="BI735">
        <f t="shared" si="90"/>
        <v>0</v>
      </c>
      <c r="BR735" t="str" cm="1">
        <f t="array" ref="BR735">_xlfn.IFS(
A735&lt;=25,"18-25",
A735&lt;=35,"26-35",
A735&lt;=45,"36-45",
A735&lt;=59,"46-59",
TRUE,"60+")</f>
        <v>26-35</v>
      </c>
      <c r="BX735" t="b">
        <f t="shared" si="91"/>
        <v>1</v>
      </c>
      <c r="BY735" t="b">
        <f t="shared" si="92"/>
        <v>1</v>
      </c>
      <c r="BZ735" t="b">
        <f t="shared" si="95"/>
        <v>1</v>
      </c>
      <c r="CA735">
        <f>IF(tblemployee[[#This Row],[Attrition]]="Yes",1,0)</f>
        <v>0</v>
      </c>
      <c r="CB735">
        <f>IF(tblemployee[[#This Row],[OverTime]]="Yes",1,0)</f>
        <v>0</v>
      </c>
    </row>
    <row r="736" spans="1:80" hidden="1">
      <c r="A736">
        <v>22</v>
      </c>
      <c r="B736" t="s">
        <v>43</v>
      </c>
      <c r="C736" t="s">
        <v>36</v>
      </c>
      <c r="D736">
        <v>217</v>
      </c>
      <c r="E736" t="s">
        <v>45</v>
      </c>
      <c r="F736">
        <v>8</v>
      </c>
      <c r="G736" t="str" cm="1">
        <f t="array" ref="G736">_xlfn.IFS(
F736 &lt;= 10, "Near",
F736 &lt;= 20, "Far",
TRUE, "Very Far")</f>
        <v>Near</v>
      </c>
      <c r="H736">
        <v>1</v>
      </c>
      <c r="I736" t="str">
        <f>_xlfn.XLOOKUP(H736,Lookup!C:C,Lookup!D:D)</f>
        <v>Below College</v>
      </c>
      <c r="J736" t="s">
        <v>38</v>
      </c>
      <c r="K736">
        <v>1</v>
      </c>
      <c r="L736">
        <v>1019</v>
      </c>
      <c r="M736">
        <v>2</v>
      </c>
      <c r="N736" t="str">
        <f>_xlfn.XLOOKUP(M736,Lookup!E:E,Lookup!F:F)</f>
        <v>Medium</v>
      </c>
      <c r="O736" t="s">
        <v>46</v>
      </c>
      <c r="P736">
        <v>94</v>
      </c>
      <c r="Q736">
        <v>1</v>
      </c>
      <c r="R736" t="str">
        <f>_xlfn.XLOOKUP(Q736,Lookup!G:G,Lookup!H:H)</f>
        <v>Low</v>
      </c>
      <c r="S736">
        <v>1</v>
      </c>
      <c r="T736" s="7" t="str">
        <f>_xlfn.XLOOKUP(S736,Lookup!A:A,Lookup!B:B)</f>
        <v>Entry Level</v>
      </c>
      <c r="U736" t="s">
        <v>50</v>
      </c>
      <c r="V736">
        <v>1</v>
      </c>
      <c r="W736" t="str">
        <f>_xlfn.XLOOKUP(V736,Lookup!I:I,Lookup!J:J)</f>
        <v>Low</v>
      </c>
      <c r="X736" t="s">
        <v>48</v>
      </c>
      <c r="Y736">
        <v>2451</v>
      </c>
      <c r="Z736" t="str" cm="1">
        <f t="array" ref="Z736">_xlfn.IFS(Y736&lt;3000,"Low",Y736&lt;7000,"Medium",TRUE,"High")</f>
        <v>Low</v>
      </c>
      <c r="AA736">
        <v>6881</v>
      </c>
      <c r="AB736">
        <v>1</v>
      </c>
      <c r="AC736" t="s">
        <v>42</v>
      </c>
      <c r="AD736" t="s">
        <v>43</v>
      </c>
      <c r="AE736">
        <v>15</v>
      </c>
      <c r="AF736">
        <v>3</v>
      </c>
      <c r="AG736" t="str">
        <f>_xlfn.XLOOKUP(AF736,Lookup!K:K,Lookup!L:L)</f>
        <v>Meet Expect</v>
      </c>
      <c r="AH736">
        <v>1</v>
      </c>
      <c r="AI736" t="str">
        <f>LOOKUP(AH736,Lookup!M:M,Lookup!N:N)</f>
        <v>Low</v>
      </c>
      <c r="AJ736">
        <v>80</v>
      </c>
      <c r="AK736">
        <v>1</v>
      </c>
      <c r="AL736" t="str">
        <f>_xlfn.XLOOKUP(AK736,Lookup!O:O,Lookup!P:P)</f>
        <v>Basic</v>
      </c>
      <c r="AM736">
        <v>4</v>
      </c>
      <c r="AN736" t="str" cm="1">
        <f t="array" ref="AN736">_xlfn.IFS(
AM736&lt;=5,"0-5",
AM736&lt;=10,"6-10",
AM736&lt;=20,"11-20",
TRUE,"20+")</f>
        <v>0-5</v>
      </c>
      <c r="AO736">
        <v>3</v>
      </c>
      <c r="AP736">
        <v>2</v>
      </c>
      <c r="AQ736" t="str">
        <f>_xlfn.XLOOKUP(AP736,Lookup!Q:Q,Lookup!R:R)</f>
        <v>Good</v>
      </c>
      <c r="AR736">
        <v>4</v>
      </c>
      <c r="AS736" t="str" cm="1">
        <f t="array" ref="AS736">_xlfn.IFS(
AR736 &lt;=1,"New Employee",
AR736 &lt;=3, "Early Career",
AR736 &lt;=7, "Experienced",
TRUE, "Veteran")</f>
        <v>Experienced</v>
      </c>
      <c r="AT736">
        <v>3</v>
      </c>
      <c r="AU736">
        <v>1</v>
      </c>
      <c r="AV736" t="str" cm="1">
        <f t="array" ref="AV736">_xlfn.IFS(
AU736=0,"Recently Promoted",
AU736&lt;=3, "Normal",
TRUE, "Long Time No Promotion")</f>
        <v>Normal</v>
      </c>
      <c r="AW736">
        <v>1</v>
      </c>
      <c r="AX736">
        <f>IF(COUNTIF(L736:$L$1471,L736)&gt;1,1,0)</f>
        <v>0</v>
      </c>
      <c r="BA736">
        <f t="shared" si="93"/>
        <v>0</v>
      </c>
      <c r="BC736">
        <f t="shared" si="94"/>
        <v>0</v>
      </c>
      <c r="BE736">
        <f t="shared" si="88"/>
        <v>0</v>
      </c>
      <c r="BG736">
        <f t="shared" si="89"/>
        <v>0</v>
      </c>
      <c r="BI736">
        <f t="shared" si="90"/>
        <v>0</v>
      </c>
      <c r="BR736" t="str" cm="1">
        <f t="array" ref="BR736">_xlfn.IFS(
A736&lt;=25,"18-25",
A736&lt;=35,"26-35",
A736&lt;=45,"36-45",
A736&lt;=59,"46-59",
TRUE,"60+")</f>
        <v>18-25</v>
      </c>
      <c r="BX736" t="b">
        <f t="shared" si="91"/>
        <v>1</v>
      </c>
      <c r="BY736" t="b">
        <f t="shared" si="92"/>
        <v>1</v>
      </c>
      <c r="BZ736" t="b">
        <f t="shared" si="95"/>
        <v>1</v>
      </c>
      <c r="CA736">
        <f>IF(tblemployee[[#This Row],[Attrition]]="Yes",1,0)</f>
        <v>0</v>
      </c>
      <c r="CB736">
        <f>IF(tblemployee[[#This Row],[OverTime]]="Yes",1,0)</f>
        <v>0</v>
      </c>
    </row>
    <row r="737" spans="1:80" hidden="1">
      <c r="A737">
        <v>48</v>
      </c>
      <c r="B737" t="s">
        <v>43</v>
      </c>
      <c r="C737" t="s">
        <v>36</v>
      </c>
      <c r="D737">
        <v>277</v>
      </c>
      <c r="E737" t="s">
        <v>45</v>
      </c>
      <c r="F737">
        <v>6</v>
      </c>
      <c r="G737" t="str" cm="1">
        <f t="array" ref="G737">_xlfn.IFS(
F737 &lt;= 10, "Near",
F737 &lt;= 20, "Far",
TRUE, "Very Far")</f>
        <v>Near</v>
      </c>
      <c r="H737">
        <v>3</v>
      </c>
      <c r="I737" t="str">
        <f>_xlfn.XLOOKUP(H737,Lookup!C:C,Lookup!D:D)</f>
        <v>Bachelor</v>
      </c>
      <c r="J737" t="s">
        <v>38</v>
      </c>
      <c r="K737">
        <v>1</v>
      </c>
      <c r="L737">
        <v>1022</v>
      </c>
      <c r="M737">
        <v>1</v>
      </c>
      <c r="N737" t="str">
        <f>_xlfn.XLOOKUP(M737,Lookup!E:E,Lookup!F:F)</f>
        <v>Low</v>
      </c>
      <c r="O737" t="s">
        <v>46</v>
      </c>
      <c r="P737">
        <v>97</v>
      </c>
      <c r="Q737">
        <v>2</v>
      </c>
      <c r="R737" t="str">
        <f>_xlfn.XLOOKUP(Q737,Lookup!G:G,Lookup!H:H)</f>
        <v>Medium</v>
      </c>
      <c r="S737">
        <v>2</v>
      </c>
      <c r="T737" s="7" t="str">
        <f>_xlfn.XLOOKUP(S737,Lookup!A:A,Lookup!B:B)</f>
        <v>Junior</v>
      </c>
      <c r="U737" t="s">
        <v>54</v>
      </c>
      <c r="V737">
        <v>3</v>
      </c>
      <c r="W737" t="str">
        <f>_xlfn.XLOOKUP(V737,Lookup!I:I,Lookup!J:J)</f>
        <v>High</v>
      </c>
      <c r="X737" t="s">
        <v>41</v>
      </c>
      <c r="Y737">
        <v>4240</v>
      </c>
      <c r="Z737" t="str" cm="1">
        <f t="array" ref="Z737">_xlfn.IFS(Y737&lt;3000,"Low",Y737&lt;7000,"Medium",TRUE,"High")</f>
        <v>Medium</v>
      </c>
      <c r="AA737">
        <v>13119</v>
      </c>
      <c r="AB737">
        <v>2</v>
      </c>
      <c r="AC737" t="s">
        <v>42</v>
      </c>
      <c r="AD737" t="s">
        <v>43</v>
      </c>
      <c r="AE737">
        <v>13</v>
      </c>
      <c r="AF737">
        <v>3</v>
      </c>
      <c r="AG737" t="str">
        <f>_xlfn.XLOOKUP(AF737,Lookup!K:K,Lookup!L:L)</f>
        <v>Meet Expect</v>
      </c>
      <c r="AH737">
        <v>4</v>
      </c>
      <c r="AI737" t="str">
        <f>LOOKUP(AH737,Lookup!M:M,Lookup!N:N)</f>
        <v>Very High</v>
      </c>
      <c r="AJ737">
        <v>80</v>
      </c>
      <c r="AK737">
        <v>0</v>
      </c>
      <c r="AL737" t="str">
        <f>_xlfn.XLOOKUP(AK737,Lookup!O:O,Lookup!P:P)</f>
        <v>None</v>
      </c>
      <c r="AM737">
        <v>19</v>
      </c>
      <c r="AN737" t="str" cm="1">
        <f t="array" ref="AN737">_xlfn.IFS(
AM737&lt;=5,"0-5",
AM737&lt;=10,"6-10",
AM737&lt;=20,"11-20",
TRUE,"20+")</f>
        <v>11-20</v>
      </c>
      <c r="AO737">
        <v>0</v>
      </c>
      <c r="AP737">
        <v>3</v>
      </c>
      <c r="AQ737" t="str">
        <f>_xlfn.XLOOKUP(AP737,Lookup!Q:Q,Lookup!R:R)</f>
        <v>Better</v>
      </c>
      <c r="AR737">
        <v>2</v>
      </c>
      <c r="AS737" t="str" cm="1">
        <f t="array" ref="AS737">_xlfn.IFS(
AR737 &lt;=1,"New Employee",
AR737 &lt;=3, "Early Career",
AR737 &lt;=7, "Experienced",
TRUE, "Veteran")</f>
        <v>Early Career</v>
      </c>
      <c r="AT737">
        <v>2</v>
      </c>
      <c r="AU737">
        <v>2</v>
      </c>
      <c r="AV737" t="str" cm="1">
        <f t="array" ref="AV737">_xlfn.IFS(
AU737=0,"Recently Promoted",
AU737&lt;=3, "Normal",
TRUE, "Long Time No Promotion")</f>
        <v>Normal</v>
      </c>
      <c r="AW737">
        <v>2</v>
      </c>
      <c r="AX737">
        <f>IF(COUNTIF(L737:$L$1471,L737)&gt;1,1,0)</f>
        <v>0</v>
      </c>
      <c r="BA737">
        <f t="shared" si="93"/>
        <v>0</v>
      </c>
      <c r="BC737">
        <f t="shared" si="94"/>
        <v>0</v>
      </c>
      <c r="BE737">
        <f t="shared" si="88"/>
        <v>0</v>
      </c>
      <c r="BG737">
        <f t="shared" si="89"/>
        <v>0</v>
      </c>
      <c r="BI737">
        <f t="shared" si="90"/>
        <v>0</v>
      </c>
      <c r="BR737" t="str" cm="1">
        <f t="array" ref="BR737">_xlfn.IFS(
A737&lt;=25,"18-25",
A737&lt;=35,"26-35",
A737&lt;=45,"36-45",
A737&lt;=59,"46-59",
TRUE,"60+")</f>
        <v>46-59</v>
      </c>
      <c r="BX737" t="b">
        <f t="shared" si="91"/>
        <v>1</v>
      </c>
      <c r="BY737" t="b">
        <f t="shared" si="92"/>
        <v>1</v>
      </c>
      <c r="BZ737" t="b">
        <f t="shared" si="95"/>
        <v>1</v>
      </c>
      <c r="CA737">
        <f>IF(tblemployee[[#This Row],[Attrition]]="Yes",1,0)</f>
        <v>0</v>
      </c>
      <c r="CB737">
        <f>IF(tblemployee[[#This Row],[OverTime]]="Yes",1,0)</f>
        <v>0</v>
      </c>
    </row>
    <row r="738" spans="1:80" hidden="1">
      <c r="A738">
        <v>48</v>
      </c>
      <c r="B738" t="s">
        <v>43</v>
      </c>
      <c r="C738" t="s">
        <v>36</v>
      </c>
      <c r="D738">
        <v>1355</v>
      </c>
      <c r="E738" t="s">
        <v>45</v>
      </c>
      <c r="F738">
        <v>4</v>
      </c>
      <c r="G738" t="str" cm="1">
        <f t="array" ref="G738">_xlfn.IFS(
F738 &lt;= 10, "Near",
F738 &lt;= 20, "Far",
TRUE, "Very Far")</f>
        <v>Near</v>
      </c>
      <c r="H738">
        <v>4</v>
      </c>
      <c r="I738" t="str">
        <f>_xlfn.XLOOKUP(H738,Lookup!C:C,Lookup!D:D)</f>
        <v>Master</v>
      </c>
      <c r="J738" t="s">
        <v>38</v>
      </c>
      <c r="K738">
        <v>1</v>
      </c>
      <c r="L738">
        <v>1024</v>
      </c>
      <c r="M738">
        <v>3</v>
      </c>
      <c r="N738" t="str">
        <f>_xlfn.XLOOKUP(M738,Lookup!E:E,Lookup!F:F)</f>
        <v>High</v>
      </c>
      <c r="O738" t="s">
        <v>46</v>
      </c>
      <c r="P738">
        <v>78</v>
      </c>
      <c r="Q738">
        <v>2</v>
      </c>
      <c r="R738" t="str">
        <f>_xlfn.XLOOKUP(Q738,Lookup!G:G,Lookup!H:H)</f>
        <v>Medium</v>
      </c>
      <c r="S738">
        <v>3</v>
      </c>
      <c r="T738" s="7" t="str">
        <f>_xlfn.XLOOKUP(S738,Lookup!A:A,Lookup!B:B)</f>
        <v>Senior</v>
      </c>
      <c r="U738" t="s">
        <v>54</v>
      </c>
      <c r="V738">
        <v>3</v>
      </c>
      <c r="W738" t="str">
        <f>_xlfn.XLOOKUP(V738,Lookup!I:I,Lookup!J:J)</f>
        <v>High</v>
      </c>
      <c r="X738" t="s">
        <v>41</v>
      </c>
      <c r="Y738">
        <v>10999</v>
      </c>
      <c r="Z738" t="str" cm="1">
        <f t="array" ref="Z738">_xlfn.IFS(Y738&lt;3000,"Low",Y738&lt;7000,"Medium",TRUE,"High")</f>
        <v>High</v>
      </c>
      <c r="AA738">
        <v>22245</v>
      </c>
      <c r="AB738">
        <v>7</v>
      </c>
      <c r="AC738" t="s">
        <v>42</v>
      </c>
      <c r="AD738" t="s">
        <v>43</v>
      </c>
      <c r="AE738">
        <v>14</v>
      </c>
      <c r="AF738">
        <v>3</v>
      </c>
      <c r="AG738" t="str">
        <f>_xlfn.XLOOKUP(AF738,Lookup!K:K,Lookup!L:L)</f>
        <v>Meet Expect</v>
      </c>
      <c r="AH738">
        <v>2</v>
      </c>
      <c r="AI738" t="str">
        <f>LOOKUP(AH738,Lookup!M:M,Lookup!N:N)</f>
        <v>Medium</v>
      </c>
      <c r="AJ738">
        <v>80</v>
      </c>
      <c r="AK738">
        <v>0</v>
      </c>
      <c r="AL738" t="str">
        <f>_xlfn.XLOOKUP(AK738,Lookup!O:O,Lookup!P:P)</f>
        <v>None</v>
      </c>
      <c r="AM738">
        <v>27</v>
      </c>
      <c r="AN738" t="str" cm="1">
        <f t="array" ref="AN738">_xlfn.IFS(
AM738&lt;=5,"0-5",
AM738&lt;=10,"6-10",
AM738&lt;=20,"11-20",
TRUE,"20+")</f>
        <v>20+</v>
      </c>
      <c r="AO738">
        <v>3</v>
      </c>
      <c r="AP738">
        <v>3</v>
      </c>
      <c r="AQ738" t="str">
        <f>_xlfn.XLOOKUP(AP738,Lookup!Q:Q,Lookup!R:R)</f>
        <v>Better</v>
      </c>
      <c r="AR738">
        <v>15</v>
      </c>
      <c r="AS738" t="str" cm="1">
        <f t="array" ref="AS738">_xlfn.IFS(
AR738 &lt;=1,"New Employee",
AR738 &lt;=3, "Early Career",
AR738 &lt;=7, "Experienced",
TRUE, "Veteran")</f>
        <v>Veteran</v>
      </c>
      <c r="AT738">
        <v>11</v>
      </c>
      <c r="AU738">
        <v>4</v>
      </c>
      <c r="AV738" t="str" cm="1">
        <f t="array" ref="AV738">_xlfn.IFS(
AU738=0,"Recently Promoted",
AU738&lt;=3, "Normal",
TRUE, "Long Time No Promotion")</f>
        <v>Long Time No Promotion</v>
      </c>
      <c r="AW738">
        <v>8</v>
      </c>
      <c r="AX738">
        <f>IF(COUNTIF(L738:$L$1471,L738)&gt;1,1,0)</f>
        <v>0</v>
      </c>
      <c r="BA738">
        <f t="shared" si="93"/>
        <v>0</v>
      </c>
      <c r="BC738">
        <f t="shared" si="94"/>
        <v>0</v>
      </c>
      <c r="BE738">
        <f t="shared" si="88"/>
        <v>0</v>
      </c>
      <c r="BG738">
        <f t="shared" si="89"/>
        <v>0</v>
      </c>
      <c r="BI738">
        <f t="shared" si="90"/>
        <v>0</v>
      </c>
      <c r="BR738" t="str" cm="1">
        <f t="array" ref="BR738">_xlfn.IFS(
A738&lt;=25,"18-25",
A738&lt;=35,"26-35",
A738&lt;=45,"36-45",
A738&lt;=59,"46-59",
TRUE,"60+")</f>
        <v>46-59</v>
      </c>
      <c r="BX738" t="b">
        <f t="shared" si="91"/>
        <v>1</v>
      </c>
      <c r="BY738" t="b">
        <f t="shared" si="92"/>
        <v>1</v>
      </c>
      <c r="BZ738" t="b">
        <f t="shared" si="95"/>
        <v>1</v>
      </c>
      <c r="CA738">
        <f>IF(tblemployee[[#This Row],[Attrition]]="Yes",1,0)</f>
        <v>0</v>
      </c>
      <c r="CB738">
        <f>IF(tblemployee[[#This Row],[OverTime]]="Yes",1,0)</f>
        <v>0</v>
      </c>
    </row>
    <row r="739" spans="1:80" hidden="1">
      <c r="A739">
        <v>41</v>
      </c>
      <c r="B739" t="s">
        <v>43</v>
      </c>
      <c r="C739" t="s">
        <v>36</v>
      </c>
      <c r="D739">
        <v>549</v>
      </c>
      <c r="E739" t="s">
        <v>45</v>
      </c>
      <c r="F739">
        <v>7</v>
      </c>
      <c r="G739" t="str" cm="1">
        <f t="array" ref="G739">_xlfn.IFS(
F739 &lt;= 10, "Near",
F739 &lt;= 20, "Far",
TRUE, "Very Far")</f>
        <v>Near</v>
      </c>
      <c r="H739">
        <v>2</v>
      </c>
      <c r="I739" t="str">
        <f>_xlfn.XLOOKUP(H739,Lookup!C:C,Lookup!D:D)</f>
        <v>College</v>
      </c>
      <c r="J739" t="s">
        <v>51</v>
      </c>
      <c r="K739">
        <v>1</v>
      </c>
      <c r="L739">
        <v>1025</v>
      </c>
      <c r="M739">
        <v>4</v>
      </c>
      <c r="N739" t="str">
        <f>_xlfn.XLOOKUP(M739,Lookup!E:E,Lookup!F:F)</f>
        <v>Very High</v>
      </c>
      <c r="O739" t="s">
        <v>39</v>
      </c>
      <c r="P739">
        <v>42</v>
      </c>
      <c r="Q739">
        <v>3</v>
      </c>
      <c r="R739" t="str">
        <f>_xlfn.XLOOKUP(Q739,Lookup!G:G,Lookup!H:H)</f>
        <v>High</v>
      </c>
      <c r="S739">
        <v>2</v>
      </c>
      <c r="T739" s="7" t="str">
        <f>_xlfn.XLOOKUP(S739,Lookup!A:A,Lookup!B:B)</f>
        <v>Junior</v>
      </c>
      <c r="U739" t="s">
        <v>53</v>
      </c>
      <c r="V739">
        <v>3</v>
      </c>
      <c r="W739" t="str">
        <f>_xlfn.XLOOKUP(V739,Lookup!I:I,Lookup!J:J)</f>
        <v>High</v>
      </c>
      <c r="X739" t="s">
        <v>41</v>
      </c>
      <c r="Y739">
        <v>5003</v>
      </c>
      <c r="Z739" t="str" cm="1">
        <f t="array" ref="Z739">_xlfn.IFS(Y739&lt;3000,"Low",Y739&lt;7000,"Medium",TRUE,"High")</f>
        <v>Medium</v>
      </c>
      <c r="AA739">
        <v>23371</v>
      </c>
      <c r="AB739">
        <v>6</v>
      </c>
      <c r="AC739" t="s">
        <v>42</v>
      </c>
      <c r="AD739" t="s">
        <v>43</v>
      </c>
      <c r="AE739">
        <v>14</v>
      </c>
      <c r="AF739">
        <v>3</v>
      </c>
      <c r="AG739" t="str">
        <f>_xlfn.XLOOKUP(AF739,Lookup!K:K,Lookup!L:L)</f>
        <v>Meet Expect</v>
      </c>
      <c r="AH739">
        <v>2</v>
      </c>
      <c r="AI739" t="str">
        <f>LOOKUP(AH739,Lookup!M:M,Lookup!N:N)</f>
        <v>Medium</v>
      </c>
      <c r="AJ739">
        <v>80</v>
      </c>
      <c r="AK739">
        <v>0</v>
      </c>
      <c r="AL739" t="str">
        <f>_xlfn.XLOOKUP(AK739,Lookup!O:O,Lookup!P:P)</f>
        <v>None</v>
      </c>
      <c r="AM739">
        <v>8</v>
      </c>
      <c r="AN739" t="str" cm="1">
        <f t="array" ref="AN739">_xlfn.IFS(
AM739&lt;=5,"0-5",
AM739&lt;=10,"6-10",
AM739&lt;=20,"11-20",
TRUE,"20+")</f>
        <v>6-10</v>
      </c>
      <c r="AO739">
        <v>6</v>
      </c>
      <c r="AP739">
        <v>3</v>
      </c>
      <c r="AQ739" t="str">
        <f>_xlfn.XLOOKUP(AP739,Lookup!Q:Q,Lookup!R:R)</f>
        <v>Better</v>
      </c>
      <c r="AR739">
        <v>2</v>
      </c>
      <c r="AS739" t="str" cm="1">
        <f t="array" ref="AS739">_xlfn.IFS(
AR739 &lt;=1,"New Employee",
AR739 &lt;=3, "Early Career",
AR739 &lt;=7, "Experienced",
TRUE, "Veteran")</f>
        <v>Early Career</v>
      </c>
      <c r="AT739">
        <v>2</v>
      </c>
      <c r="AU739">
        <v>2</v>
      </c>
      <c r="AV739" t="str" cm="1">
        <f t="array" ref="AV739">_xlfn.IFS(
AU739=0,"Recently Promoted",
AU739&lt;=3, "Normal",
TRUE, "Long Time No Promotion")</f>
        <v>Normal</v>
      </c>
      <c r="AW739">
        <v>1</v>
      </c>
      <c r="AX739">
        <f>IF(COUNTIF(L739:$L$1471,L739)&gt;1,1,0)</f>
        <v>0</v>
      </c>
      <c r="BA739">
        <f t="shared" si="93"/>
        <v>0</v>
      </c>
      <c r="BC739">
        <f t="shared" si="94"/>
        <v>0</v>
      </c>
      <c r="BE739">
        <f t="shared" si="88"/>
        <v>0</v>
      </c>
      <c r="BG739">
        <f t="shared" si="89"/>
        <v>0</v>
      </c>
      <c r="BI739">
        <f t="shared" si="90"/>
        <v>0</v>
      </c>
      <c r="BR739" t="str" cm="1">
        <f t="array" ref="BR739">_xlfn.IFS(
A739&lt;=25,"18-25",
A739&lt;=35,"26-35",
A739&lt;=45,"36-45",
A739&lt;=59,"46-59",
TRUE,"60+")</f>
        <v>36-45</v>
      </c>
      <c r="BX739" t="b">
        <f t="shared" si="91"/>
        <v>1</v>
      </c>
      <c r="BY739" t="b">
        <f t="shared" si="92"/>
        <v>1</v>
      </c>
      <c r="BZ739" t="b">
        <f t="shared" si="95"/>
        <v>1</v>
      </c>
      <c r="CA739">
        <f>IF(tblemployee[[#This Row],[Attrition]]="Yes",1,0)</f>
        <v>0</v>
      </c>
      <c r="CB739">
        <f>IF(tblemployee[[#This Row],[OverTime]]="Yes",1,0)</f>
        <v>0</v>
      </c>
    </row>
    <row r="740" spans="1:80" hidden="1">
      <c r="A740">
        <v>39</v>
      </c>
      <c r="B740" t="s">
        <v>43</v>
      </c>
      <c r="C740" t="s">
        <v>36</v>
      </c>
      <c r="D740">
        <v>466</v>
      </c>
      <c r="E740" t="s">
        <v>45</v>
      </c>
      <c r="F740">
        <v>1</v>
      </c>
      <c r="G740" t="str" cm="1">
        <f t="array" ref="G740">_xlfn.IFS(
F740 &lt;= 10, "Near",
F740 &lt;= 20, "Far",
TRUE, "Very Far")</f>
        <v>Near</v>
      </c>
      <c r="H740">
        <v>1</v>
      </c>
      <c r="I740" t="str">
        <f>_xlfn.XLOOKUP(H740,Lookup!C:C,Lookup!D:D)</f>
        <v>Below College</v>
      </c>
      <c r="J740" t="s">
        <v>38</v>
      </c>
      <c r="K740">
        <v>1</v>
      </c>
      <c r="L740">
        <v>1026</v>
      </c>
      <c r="M740">
        <v>4</v>
      </c>
      <c r="N740" t="str">
        <f>_xlfn.XLOOKUP(M740,Lookup!E:E,Lookup!F:F)</f>
        <v>Very High</v>
      </c>
      <c r="O740" t="s">
        <v>39</v>
      </c>
      <c r="P740">
        <v>65</v>
      </c>
      <c r="Q740">
        <v>2</v>
      </c>
      <c r="R740" t="str">
        <f>_xlfn.XLOOKUP(Q740,Lookup!G:G,Lookup!H:H)</f>
        <v>Medium</v>
      </c>
      <c r="S740">
        <v>4</v>
      </c>
      <c r="T740" s="7" t="str">
        <f>_xlfn.XLOOKUP(S740,Lookup!A:A,Lookup!B:B)</f>
        <v>Manager</v>
      </c>
      <c r="U740" t="s">
        <v>53</v>
      </c>
      <c r="V740">
        <v>4</v>
      </c>
      <c r="W740" t="str">
        <f>_xlfn.XLOOKUP(V740,Lookup!I:I,Lookup!J:J)</f>
        <v>Very High</v>
      </c>
      <c r="X740" t="s">
        <v>48</v>
      </c>
      <c r="Y740">
        <v>12742</v>
      </c>
      <c r="Z740" t="str" cm="1">
        <f t="array" ref="Z740">_xlfn.IFS(Y740&lt;3000,"Low",Y740&lt;7000,"Medium",TRUE,"High")</f>
        <v>High</v>
      </c>
      <c r="AA740">
        <v>7060</v>
      </c>
      <c r="AB740">
        <v>1</v>
      </c>
      <c r="AC740" t="s">
        <v>42</v>
      </c>
      <c r="AD740" t="s">
        <v>43</v>
      </c>
      <c r="AE740">
        <v>16</v>
      </c>
      <c r="AF740">
        <v>3</v>
      </c>
      <c r="AG740" t="str">
        <f>_xlfn.XLOOKUP(AF740,Lookup!K:K,Lookup!L:L)</f>
        <v>Meet Expect</v>
      </c>
      <c r="AH740">
        <v>3</v>
      </c>
      <c r="AI740" t="str">
        <f>LOOKUP(AH740,Lookup!M:M,Lookup!N:N)</f>
        <v>High</v>
      </c>
      <c r="AJ740">
        <v>80</v>
      </c>
      <c r="AK740">
        <v>1</v>
      </c>
      <c r="AL740" t="str">
        <f>_xlfn.XLOOKUP(AK740,Lookup!O:O,Lookup!P:P)</f>
        <v>Basic</v>
      </c>
      <c r="AM740">
        <v>21</v>
      </c>
      <c r="AN740" t="str" cm="1">
        <f t="array" ref="AN740">_xlfn.IFS(
AM740&lt;=5,"0-5",
AM740&lt;=10,"6-10",
AM740&lt;=20,"11-20",
TRUE,"20+")</f>
        <v>20+</v>
      </c>
      <c r="AO740">
        <v>3</v>
      </c>
      <c r="AP740">
        <v>3</v>
      </c>
      <c r="AQ740" t="str">
        <f>_xlfn.XLOOKUP(AP740,Lookup!Q:Q,Lookup!R:R)</f>
        <v>Better</v>
      </c>
      <c r="AR740">
        <v>21</v>
      </c>
      <c r="AS740" t="str" cm="1">
        <f t="array" ref="AS740">_xlfn.IFS(
AR740 &lt;=1,"New Employee",
AR740 &lt;=3, "Early Career",
AR740 &lt;=7, "Experienced",
TRUE, "Veteran")</f>
        <v>Veteran</v>
      </c>
      <c r="AT740">
        <v>6</v>
      </c>
      <c r="AU740">
        <v>11</v>
      </c>
      <c r="AV740" t="str" cm="1">
        <f t="array" ref="AV740">_xlfn.IFS(
AU740=0,"Recently Promoted",
AU740&lt;=3, "Normal",
TRUE, "Long Time No Promotion")</f>
        <v>Long Time No Promotion</v>
      </c>
      <c r="AW740">
        <v>8</v>
      </c>
      <c r="AX740">
        <f>IF(COUNTIF(L740:$L$1471,L740)&gt;1,1,0)</f>
        <v>0</v>
      </c>
      <c r="BA740">
        <f t="shared" si="93"/>
        <v>0</v>
      </c>
      <c r="BC740">
        <f t="shared" si="94"/>
        <v>0</v>
      </c>
      <c r="BE740">
        <f t="shared" si="88"/>
        <v>0</v>
      </c>
      <c r="BG740">
        <f t="shared" si="89"/>
        <v>0</v>
      </c>
      <c r="BI740">
        <f t="shared" si="90"/>
        <v>0</v>
      </c>
      <c r="BR740" t="str" cm="1">
        <f t="array" ref="BR740">_xlfn.IFS(
A740&lt;=25,"18-25",
A740&lt;=35,"26-35",
A740&lt;=45,"36-45",
A740&lt;=59,"46-59",
TRUE,"60+")</f>
        <v>36-45</v>
      </c>
      <c r="BX740" t="b">
        <f t="shared" si="91"/>
        <v>1</v>
      </c>
      <c r="BY740" t="b">
        <f t="shared" si="92"/>
        <v>1</v>
      </c>
      <c r="BZ740" t="b">
        <f t="shared" si="95"/>
        <v>1</v>
      </c>
      <c r="CA740">
        <f>IF(tblemployee[[#This Row],[Attrition]]="Yes",1,0)</f>
        <v>0</v>
      </c>
      <c r="CB740">
        <f>IF(tblemployee[[#This Row],[OverTime]]="Yes",1,0)</f>
        <v>0</v>
      </c>
    </row>
    <row r="741" spans="1:80" hidden="1">
      <c r="A741">
        <v>27</v>
      </c>
      <c r="B741" t="s">
        <v>43</v>
      </c>
      <c r="C741" t="s">
        <v>36</v>
      </c>
      <c r="D741">
        <v>1055</v>
      </c>
      <c r="E741" t="s">
        <v>45</v>
      </c>
      <c r="F741">
        <v>2</v>
      </c>
      <c r="G741" t="str" cm="1">
        <f t="array" ref="G741">_xlfn.IFS(
F741 &lt;= 10, "Near",
F741 &lt;= 20, "Far",
TRUE, "Very Far")</f>
        <v>Near</v>
      </c>
      <c r="H741">
        <v>4</v>
      </c>
      <c r="I741" t="str">
        <f>_xlfn.XLOOKUP(H741,Lookup!C:C,Lookup!D:D)</f>
        <v>Master</v>
      </c>
      <c r="J741" t="s">
        <v>38</v>
      </c>
      <c r="K741">
        <v>1</v>
      </c>
      <c r="L741">
        <v>1027</v>
      </c>
      <c r="M741">
        <v>1</v>
      </c>
      <c r="N741" t="str">
        <f>_xlfn.XLOOKUP(M741,Lookup!E:E,Lookup!F:F)</f>
        <v>Low</v>
      </c>
      <c r="O741" t="s">
        <v>39</v>
      </c>
      <c r="P741">
        <v>47</v>
      </c>
      <c r="Q741">
        <v>3</v>
      </c>
      <c r="R741" t="str">
        <f>_xlfn.XLOOKUP(Q741,Lookup!G:G,Lookup!H:H)</f>
        <v>High</v>
      </c>
      <c r="S741">
        <v>2</v>
      </c>
      <c r="T741" s="7" t="str">
        <f>_xlfn.XLOOKUP(S741,Lookup!A:A,Lookup!B:B)</f>
        <v>Junior</v>
      </c>
      <c r="U741" t="s">
        <v>53</v>
      </c>
      <c r="V741">
        <v>4</v>
      </c>
      <c r="W741" t="str">
        <f>_xlfn.XLOOKUP(V741,Lookup!I:I,Lookup!J:J)</f>
        <v>Very High</v>
      </c>
      <c r="X741" t="s">
        <v>48</v>
      </c>
      <c r="Y741">
        <v>4227</v>
      </c>
      <c r="Z741" t="str" cm="1">
        <f t="array" ref="Z741">_xlfn.IFS(Y741&lt;3000,"Low",Y741&lt;7000,"Medium",TRUE,"High")</f>
        <v>Medium</v>
      </c>
      <c r="AA741">
        <v>4658</v>
      </c>
      <c r="AB741">
        <v>0</v>
      </c>
      <c r="AC741" t="s">
        <v>42</v>
      </c>
      <c r="AD741" t="s">
        <v>43</v>
      </c>
      <c r="AE741">
        <v>18</v>
      </c>
      <c r="AF741">
        <v>3</v>
      </c>
      <c r="AG741" t="str">
        <f>_xlfn.XLOOKUP(AF741,Lookup!K:K,Lookup!L:L)</f>
        <v>Meet Expect</v>
      </c>
      <c r="AH741">
        <v>2</v>
      </c>
      <c r="AI741" t="str">
        <f>LOOKUP(AH741,Lookup!M:M,Lookup!N:N)</f>
        <v>Medium</v>
      </c>
      <c r="AJ741">
        <v>80</v>
      </c>
      <c r="AK741">
        <v>1</v>
      </c>
      <c r="AL741" t="str">
        <f>_xlfn.XLOOKUP(AK741,Lookup!O:O,Lookup!P:P)</f>
        <v>Basic</v>
      </c>
      <c r="AM741">
        <v>4</v>
      </c>
      <c r="AN741" t="str" cm="1">
        <f t="array" ref="AN741">_xlfn.IFS(
AM741&lt;=5,"0-5",
AM741&lt;=10,"6-10",
AM741&lt;=20,"11-20",
TRUE,"20+")</f>
        <v>0-5</v>
      </c>
      <c r="AO741">
        <v>2</v>
      </c>
      <c r="AP741">
        <v>3</v>
      </c>
      <c r="AQ741" t="str">
        <f>_xlfn.XLOOKUP(AP741,Lookup!Q:Q,Lookup!R:R)</f>
        <v>Better</v>
      </c>
      <c r="AR741">
        <v>3</v>
      </c>
      <c r="AS741" t="str" cm="1">
        <f t="array" ref="AS741">_xlfn.IFS(
AR741 &lt;=1,"New Employee",
AR741 &lt;=3, "Early Career",
AR741 &lt;=7, "Experienced",
TRUE, "Veteran")</f>
        <v>Early Career</v>
      </c>
      <c r="AT741">
        <v>2</v>
      </c>
      <c r="AU741">
        <v>2</v>
      </c>
      <c r="AV741" t="str" cm="1">
        <f t="array" ref="AV741">_xlfn.IFS(
AU741=0,"Recently Promoted",
AU741&lt;=3, "Normal",
TRUE, "Long Time No Promotion")</f>
        <v>Normal</v>
      </c>
      <c r="AW741">
        <v>2</v>
      </c>
      <c r="AX741">
        <f>IF(COUNTIF(L741:$L$1471,L741)&gt;1,1,0)</f>
        <v>0</v>
      </c>
      <c r="BA741">
        <f t="shared" si="93"/>
        <v>0</v>
      </c>
      <c r="BC741">
        <f t="shared" si="94"/>
        <v>0</v>
      </c>
      <c r="BE741">
        <f t="shared" si="88"/>
        <v>0</v>
      </c>
      <c r="BG741">
        <f t="shared" si="89"/>
        <v>0</v>
      </c>
      <c r="BI741">
        <f t="shared" si="90"/>
        <v>0</v>
      </c>
      <c r="BR741" t="str" cm="1">
        <f t="array" ref="BR741">_xlfn.IFS(
A741&lt;=25,"18-25",
A741&lt;=35,"26-35",
A741&lt;=45,"36-45",
A741&lt;=59,"46-59",
TRUE,"60+")</f>
        <v>26-35</v>
      </c>
      <c r="BX741" t="b">
        <f t="shared" si="91"/>
        <v>1</v>
      </c>
      <c r="BY741" t="b">
        <f t="shared" si="92"/>
        <v>1</v>
      </c>
      <c r="BZ741" t="b">
        <f t="shared" si="95"/>
        <v>1</v>
      </c>
      <c r="CA741">
        <f>IF(tblemployee[[#This Row],[Attrition]]="Yes",1,0)</f>
        <v>0</v>
      </c>
      <c r="CB741">
        <f>IF(tblemployee[[#This Row],[OverTime]]="Yes",1,0)</f>
        <v>0</v>
      </c>
    </row>
    <row r="742" spans="1:80" hidden="1">
      <c r="A742">
        <v>35</v>
      </c>
      <c r="B742" t="s">
        <v>43</v>
      </c>
      <c r="C742" t="s">
        <v>36</v>
      </c>
      <c r="D742">
        <v>802</v>
      </c>
      <c r="E742" t="s">
        <v>45</v>
      </c>
      <c r="F742">
        <v>10</v>
      </c>
      <c r="G742" t="str" cm="1">
        <f t="array" ref="G742">_xlfn.IFS(
F742 &lt;= 10, "Near",
F742 &lt;= 20, "Far",
TRUE, "Very Far")</f>
        <v>Near</v>
      </c>
      <c r="H742">
        <v>3</v>
      </c>
      <c r="I742" t="str">
        <f>_xlfn.XLOOKUP(H742,Lookup!C:C,Lookup!D:D)</f>
        <v>Bachelor</v>
      </c>
      <c r="J742" t="s">
        <v>49</v>
      </c>
      <c r="K742">
        <v>1</v>
      </c>
      <c r="L742">
        <v>1028</v>
      </c>
      <c r="M742">
        <v>2</v>
      </c>
      <c r="N742" t="str">
        <f>_xlfn.XLOOKUP(M742,Lookup!E:E,Lookup!F:F)</f>
        <v>Medium</v>
      </c>
      <c r="O742" t="s">
        <v>46</v>
      </c>
      <c r="P742">
        <v>45</v>
      </c>
      <c r="Q742">
        <v>3</v>
      </c>
      <c r="R742" t="str">
        <f>_xlfn.XLOOKUP(Q742,Lookup!G:G,Lookup!H:H)</f>
        <v>High</v>
      </c>
      <c r="S742">
        <v>1</v>
      </c>
      <c r="T742" s="7" t="str">
        <f>_xlfn.XLOOKUP(S742,Lookup!A:A,Lookup!B:B)</f>
        <v>Entry Level</v>
      </c>
      <c r="U742" t="s">
        <v>50</v>
      </c>
      <c r="V742">
        <v>4</v>
      </c>
      <c r="W742" t="str">
        <f>_xlfn.XLOOKUP(V742,Lookup!I:I,Lookup!J:J)</f>
        <v>Very High</v>
      </c>
      <c r="X742" t="s">
        <v>52</v>
      </c>
      <c r="Y742">
        <v>3917</v>
      </c>
      <c r="Z742" t="str" cm="1">
        <f t="array" ref="Z742">_xlfn.IFS(Y742&lt;3000,"Low",Y742&lt;7000,"Medium",TRUE,"High")</f>
        <v>Medium</v>
      </c>
      <c r="AA742">
        <v>9541</v>
      </c>
      <c r="AB742">
        <v>1</v>
      </c>
      <c r="AC742" t="s">
        <v>42</v>
      </c>
      <c r="AD742" t="s">
        <v>43</v>
      </c>
      <c r="AE742">
        <v>20</v>
      </c>
      <c r="AF742">
        <v>4</v>
      </c>
      <c r="AG742" t="str">
        <f>_xlfn.XLOOKUP(AF742,Lookup!K:K,Lookup!L:L)</f>
        <v>Exceed Expect</v>
      </c>
      <c r="AH742">
        <v>1</v>
      </c>
      <c r="AI742" t="str">
        <f>LOOKUP(AH742,Lookup!M:M,Lookup!N:N)</f>
        <v>Low</v>
      </c>
      <c r="AJ742">
        <v>80</v>
      </c>
      <c r="AK742">
        <v>1</v>
      </c>
      <c r="AL742" t="str">
        <f>_xlfn.XLOOKUP(AK742,Lookup!O:O,Lookup!P:P)</f>
        <v>Basic</v>
      </c>
      <c r="AM742">
        <v>3</v>
      </c>
      <c r="AN742" t="str" cm="1">
        <f t="array" ref="AN742">_xlfn.IFS(
AM742&lt;=5,"0-5",
AM742&lt;=10,"6-10",
AM742&lt;=20,"11-20",
TRUE,"20+")</f>
        <v>0-5</v>
      </c>
      <c r="AO742">
        <v>4</v>
      </c>
      <c r="AP742">
        <v>2</v>
      </c>
      <c r="AQ742" t="str">
        <f>_xlfn.XLOOKUP(AP742,Lookup!Q:Q,Lookup!R:R)</f>
        <v>Good</v>
      </c>
      <c r="AR742">
        <v>3</v>
      </c>
      <c r="AS742" t="str" cm="1">
        <f t="array" ref="AS742">_xlfn.IFS(
AR742 &lt;=1,"New Employee",
AR742 &lt;=3, "Early Career",
AR742 &lt;=7, "Experienced",
TRUE, "Veteran")</f>
        <v>Early Career</v>
      </c>
      <c r="AT742">
        <v>2</v>
      </c>
      <c r="AU742">
        <v>1</v>
      </c>
      <c r="AV742" t="str" cm="1">
        <f t="array" ref="AV742">_xlfn.IFS(
AU742=0,"Recently Promoted",
AU742&lt;=3, "Normal",
TRUE, "Long Time No Promotion")</f>
        <v>Normal</v>
      </c>
      <c r="AW742">
        <v>2</v>
      </c>
      <c r="AX742">
        <f>IF(COUNTIF(L742:$L$1471,L742)&gt;1,1,0)</f>
        <v>0</v>
      </c>
      <c r="BA742">
        <f t="shared" si="93"/>
        <v>0</v>
      </c>
      <c r="BC742">
        <f t="shared" si="94"/>
        <v>0</v>
      </c>
      <c r="BE742">
        <f t="shared" si="88"/>
        <v>0</v>
      </c>
      <c r="BG742">
        <f t="shared" si="89"/>
        <v>0</v>
      </c>
      <c r="BI742">
        <f t="shared" si="90"/>
        <v>0</v>
      </c>
      <c r="BR742" t="str" cm="1">
        <f t="array" ref="BR742">_xlfn.IFS(
A742&lt;=25,"18-25",
A742&lt;=35,"26-35",
A742&lt;=45,"36-45",
A742&lt;=59,"46-59",
TRUE,"60+")</f>
        <v>26-35</v>
      </c>
      <c r="BX742" t="b">
        <f t="shared" si="91"/>
        <v>1</v>
      </c>
      <c r="BY742" t="b">
        <f t="shared" si="92"/>
        <v>1</v>
      </c>
      <c r="BZ742" t="b">
        <f t="shared" si="95"/>
        <v>1</v>
      </c>
      <c r="CA742">
        <f>IF(tblemployee[[#This Row],[Attrition]]="Yes",1,0)</f>
        <v>0</v>
      </c>
      <c r="CB742">
        <f>IF(tblemployee[[#This Row],[OverTime]]="Yes",1,0)</f>
        <v>0</v>
      </c>
    </row>
    <row r="743" spans="1:80" hidden="1">
      <c r="A743">
        <v>42</v>
      </c>
      <c r="B743" t="s">
        <v>43</v>
      </c>
      <c r="C743" t="s">
        <v>36</v>
      </c>
      <c r="D743">
        <v>265</v>
      </c>
      <c r="E743" t="s">
        <v>37</v>
      </c>
      <c r="F743">
        <v>5</v>
      </c>
      <c r="G743" t="str" cm="1">
        <f t="array" ref="G743">_xlfn.IFS(
F743 &lt;= 10, "Near",
F743 &lt;= 20, "Far",
TRUE, "Very Far")</f>
        <v>Near</v>
      </c>
      <c r="H743">
        <v>2</v>
      </c>
      <c r="I743" t="str">
        <f>_xlfn.XLOOKUP(H743,Lookup!C:C,Lookup!D:D)</f>
        <v>College</v>
      </c>
      <c r="J743" t="s">
        <v>59</v>
      </c>
      <c r="K743">
        <v>1</v>
      </c>
      <c r="L743">
        <v>1029</v>
      </c>
      <c r="M743">
        <v>4</v>
      </c>
      <c r="N743" t="str">
        <f>_xlfn.XLOOKUP(M743,Lookup!E:E,Lookup!F:F)</f>
        <v>Very High</v>
      </c>
      <c r="O743" t="s">
        <v>46</v>
      </c>
      <c r="P743">
        <v>90</v>
      </c>
      <c r="Q743">
        <v>3</v>
      </c>
      <c r="R743" t="str">
        <f>_xlfn.XLOOKUP(Q743,Lookup!G:G,Lookup!H:H)</f>
        <v>High</v>
      </c>
      <c r="S743">
        <v>5</v>
      </c>
      <c r="T743" s="7" t="str">
        <f>_xlfn.XLOOKUP(S743,Lookup!A:A,Lookup!B:B)</f>
        <v>Director</v>
      </c>
      <c r="U743" t="s">
        <v>56</v>
      </c>
      <c r="V743">
        <v>3</v>
      </c>
      <c r="W743" t="str">
        <f>_xlfn.XLOOKUP(V743,Lookup!I:I,Lookup!J:J)</f>
        <v>High</v>
      </c>
      <c r="X743" t="s">
        <v>48</v>
      </c>
      <c r="Y743">
        <v>18303</v>
      </c>
      <c r="Z743" t="str" cm="1">
        <f t="array" ref="Z743">_xlfn.IFS(Y743&lt;3000,"Low",Y743&lt;7000,"Medium",TRUE,"High")</f>
        <v>High</v>
      </c>
      <c r="AA743">
        <v>7770</v>
      </c>
      <c r="AB743">
        <v>6</v>
      </c>
      <c r="AC743" t="s">
        <v>42</v>
      </c>
      <c r="AD743" t="s">
        <v>43</v>
      </c>
      <c r="AE743">
        <v>13</v>
      </c>
      <c r="AF743">
        <v>3</v>
      </c>
      <c r="AG743" t="str">
        <f>_xlfn.XLOOKUP(AF743,Lookup!K:K,Lookup!L:L)</f>
        <v>Meet Expect</v>
      </c>
      <c r="AH743">
        <v>2</v>
      </c>
      <c r="AI743" t="str">
        <f>LOOKUP(AH743,Lookup!M:M,Lookup!N:N)</f>
        <v>Medium</v>
      </c>
      <c r="AJ743">
        <v>80</v>
      </c>
      <c r="AK743">
        <v>0</v>
      </c>
      <c r="AL743" t="str">
        <f>_xlfn.XLOOKUP(AK743,Lookup!O:O,Lookup!P:P)</f>
        <v>None</v>
      </c>
      <c r="AM743">
        <v>21</v>
      </c>
      <c r="AN743" t="str" cm="1">
        <f t="array" ref="AN743">_xlfn.IFS(
AM743&lt;=5,"0-5",
AM743&lt;=10,"6-10",
AM743&lt;=20,"11-20",
TRUE,"20+")</f>
        <v>20+</v>
      </c>
      <c r="AO743">
        <v>3</v>
      </c>
      <c r="AP743">
        <v>4</v>
      </c>
      <c r="AQ743" t="str">
        <f>_xlfn.XLOOKUP(AP743,Lookup!Q:Q,Lookup!R:R)</f>
        <v>Best</v>
      </c>
      <c r="AR743">
        <v>1</v>
      </c>
      <c r="AS743" t="str" cm="1">
        <f t="array" ref="AS743">_xlfn.IFS(
AR743 &lt;=1,"New Employee",
AR743 &lt;=3, "Early Career",
AR743 &lt;=7, "Experienced",
TRUE, "Veteran")</f>
        <v>New Employee</v>
      </c>
      <c r="AT743">
        <v>0</v>
      </c>
      <c r="AU743">
        <v>0</v>
      </c>
      <c r="AV743" t="str" cm="1">
        <f t="array" ref="AV743">_xlfn.IFS(
AU743=0,"Recently Promoted",
AU743&lt;=3, "Normal",
TRUE, "Long Time No Promotion")</f>
        <v>Recently Promoted</v>
      </c>
      <c r="AW743">
        <v>0</v>
      </c>
      <c r="AX743">
        <f>IF(COUNTIF(L743:$L$1471,L743)&gt;1,1,0)</f>
        <v>0</v>
      </c>
      <c r="BA743">
        <f t="shared" si="93"/>
        <v>0</v>
      </c>
      <c r="BC743">
        <f t="shared" si="94"/>
        <v>0</v>
      </c>
      <c r="BE743">
        <f t="shared" si="88"/>
        <v>0</v>
      </c>
      <c r="BG743">
        <f t="shared" si="89"/>
        <v>0</v>
      </c>
      <c r="BI743">
        <f t="shared" si="90"/>
        <v>0</v>
      </c>
      <c r="BR743" t="str" cm="1">
        <f t="array" ref="BR743">_xlfn.IFS(
A743&lt;=25,"18-25",
A743&lt;=35,"26-35",
A743&lt;=45,"36-45",
A743&lt;=59,"46-59",
TRUE,"60+")</f>
        <v>36-45</v>
      </c>
      <c r="BX743" t="b">
        <f t="shared" si="91"/>
        <v>1</v>
      </c>
      <c r="BY743" t="b">
        <f t="shared" si="92"/>
        <v>1</v>
      </c>
      <c r="BZ743" t="b">
        <f t="shared" si="95"/>
        <v>1</v>
      </c>
      <c r="CA743">
        <f>IF(tblemployee[[#This Row],[Attrition]]="Yes",1,0)</f>
        <v>0</v>
      </c>
      <c r="CB743">
        <f>IF(tblemployee[[#This Row],[OverTime]]="Yes",1,0)</f>
        <v>0</v>
      </c>
    </row>
    <row r="744" spans="1:80" hidden="1">
      <c r="A744">
        <v>50</v>
      </c>
      <c r="B744" t="s">
        <v>43</v>
      </c>
      <c r="C744" t="s">
        <v>36</v>
      </c>
      <c r="D744">
        <v>804</v>
      </c>
      <c r="E744" t="s">
        <v>45</v>
      </c>
      <c r="F744">
        <v>9</v>
      </c>
      <c r="G744" t="str" cm="1">
        <f t="array" ref="G744">_xlfn.IFS(
F744 &lt;= 10, "Near",
F744 &lt;= 20, "Far",
TRUE, "Very Far")</f>
        <v>Near</v>
      </c>
      <c r="H744">
        <v>3</v>
      </c>
      <c r="I744" t="str">
        <f>_xlfn.XLOOKUP(H744,Lookup!C:C,Lookup!D:D)</f>
        <v>Bachelor</v>
      </c>
      <c r="J744" t="s">
        <v>38</v>
      </c>
      <c r="K744">
        <v>1</v>
      </c>
      <c r="L744">
        <v>1030</v>
      </c>
      <c r="M744">
        <v>1</v>
      </c>
      <c r="N744" t="str">
        <f>_xlfn.XLOOKUP(M744,Lookup!E:E,Lookup!F:F)</f>
        <v>Low</v>
      </c>
      <c r="O744" t="s">
        <v>46</v>
      </c>
      <c r="P744">
        <v>64</v>
      </c>
      <c r="Q744">
        <v>3</v>
      </c>
      <c r="R744" t="str">
        <f>_xlfn.XLOOKUP(Q744,Lookup!G:G,Lookup!H:H)</f>
        <v>High</v>
      </c>
      <c r="S744">
        <v>1</v>
      </c>
      <c r="T744" s="7" t="str">
        <f>_xlfn.XLOOKUP(S744,Lookup!A:A,Lookup!B:B)</f>
        <v>Entry Level</v>
      </c>
      <c r="U744" t="s">
        <v>50</v>
      </c>
      <c r="V744">
        <v>4</v>
      </c>
      <c r="W744" t="str">
        <f>_xlfn.XLOOKUP(V744,Lookup!I:I,Lookup!J:J)</f>
        <v>Very High</v>
      </c>
      <c r="X744" t="s">
        <v>48</v>
      </c>
      <c r="Y744">
        <v>2380</v>
      </c>
      <c r="Z744" t="str" cm="1">
        <f t="array" ref="Z744">_xlfn.IFS(Y744&lt;3000,"Low",Y744&lt;7000,"Medium",TRUE,"High")</f>
        <v>Low</v>
      </c>
      <c r="AA744">
        <v>20165</v>
      </c>
      <c r="AB744">
        <v>4</v>
      </c>
      <c r="AC744" t="s">
        <v>42</v>
      </c>
      <c r="AD744" t="s">
        <v>43</v>
      </c>
      <c r="AE744">
        <v>18</v>
      </c>
      <c r="AF744">
        <v>3</v>
      </c>
      <c r="AG744" t="str">
        <f>_xlfn.XLOOKUP(AF744,Lookup!K:K,Lookup!L:L)</f>
        <v>Meet Expect</v>
      </c>
      <c r="AH744">
        <v>2</v>
      </c>
      <c r="AI744" t="str">
        <f>LOOKUP(AH744,Lookup!M:M,Lookup!N:N)</f>
        <v>Medium</v>
      </c>
      <c r="AJ744">
        <v>80</v>
      </c>
      <c r="AK744">
        <v>0</v>
      </c>
      <c r="AL744" t="str">
        <f>_xlfn.XLOOKUP(AK744,Lookup!O:O,Lookup!P:P)</f>
        <v>None</v>
      </c>
      <c r="AM744">
        <v>8</v>
      </c>
      <c r="AN744" t="str" cm="1">
        <f t="array" ref="AN744">_xlfn.IFS(
AM744&lt;=5,"0-5",
AM744&lt;=10,"6-10",
AM744&lt;=20,"11-20",
TRUE,"20+")</f>
        <v>6-10</v>
      </c>
      <c r="AO744">
        <v>5</v>
      </c>
      <c r="AP744">
        <v>3</v>
      </c>
      <c r="AQ744" t="str">
        <f>_xlfn.XLOOKUP(AP744,Lookup!Q:Q,Lookup!R:R)</f>
        <v>Better</v>
      </c>
      <c r="AR744">
        <v>1</v>
      </c>
      <c r="AS744" t="str" cm="1">
        <f t="array" ref="AS744">_xlfn.IFS(
AR744 &lt;=1,"New Employee",
AR744 &lt;=3, "Early Career",
AR744 &lt;=7, "Experienced",
TRUE, "Veteran")</f>
        <v>New Employee</v>
      </c>
      <c r="AT744">
        <v>0</v>
      </c>
      <c r="AU744">
        <v>0</v>
      </c>
      <c r="AV744" t="str" cm="1">
        <f t="array" ref="AV744">_xlfn.IFS(
AU744=0,"Recently Promoted",
AU744&lt;=3, "Normal",
TRUE, "Long Time No Promotion")</f>
        <v>Recently Promoted</v>
      </c>
      <c r="AW744">
        <v>0</v>
      </c>
      <c r="AX744">
        <f>IF(COUNTIF(L744:$L$1471,L744)&gt;1,1,0)</f>
        <v>0</v>
      </c>
      <c r="BA744">
        <f t="shared" si="93"/>
        <v>0</v>
      </c>
      <c r="BC744">
        <f t="shared" si="94"/>
        <v>0</v>
      </c>
      <c r="BE744">
        <f t="shared" si="88"/>
        <v>0</v>
      </c>
      <c r="BG744">
        <f t="shared" si="89"/>
        <v>0</v>
      </c>
      <c r="BI744">
        <f t="shared" si="90"/>
        <v>0</v>
      </c>
      <c r="BR744" t="str" cm="1">
        <f t="array" ref="BR744">_xlfn.IFS(
A744&lt;=25,"18-25",
A744&lt;=35,"26-35",
A744&lt;=45,"36-45",
A744&lt;=59,"46-59",
TRUE,"60+")</f>
        <v>46-59</v>
      </c>
      <c r="BX744" t="b">
        <f t="shared" si="91"/>
        <v>1</v>
      </c>
      <c r="BY744" t="b">
        <f t="shared" si="92"/>
        <v>1</v>
      </c>
      <c r="BZ744" t="b">
        <f t="shared" si="95"/>
        <v>1</v>
      </c>
      <c r="CA744">
        <f>IF(tblemployee[[#This Row],[Attrition]]="Yes",1,0)</f>
        <v>0</v>
      </c>
      <c r="CB744">
        <f>IF(tblemployee[[#This Row],[OverTime]]="Yes",1,0)</f>
        <v>0</v>
      </c>
    </row>
    <row r="745" spans="1:80" hidden="1">
      <c r="A745">
        <v>59</v>
      </c>
      <c r="B745" t="s">
        <v>43</v>
      </c>
      <c r="C745" t="s">
        <v>36</v>
      </c>
      <c r="D745">
        <v>715</v>
      </c>
      <c r="E745" t="s">
        <v>45</v>
      </c>
      <c r="F745">
        <v>2</v>
      </c>
      <c r="G745" t="str" cm="1">
        <f t="array" ref="G745">_xlfn.IFS(
F745 &lt;= 10, "Near",
F745 &lt;= 20, "Far",
TRUE, "Very Far")</f>
        <v>Near</v>
      </c>
      <c r="H745">
        <v>3</v>
      </c>
      <c r="I745" t="str">
        <f>_xlfn.XLOOKUP(H745,Lookup!C:C,Lookup!D:D)</f>
        <v>Bachelor</v>
      </c>
      <c r="J745" t="s">
        <v>38</v>
      </c>
      <c r="K745">
        <v>1</v>
      </c>
      <c r="L745">
        <v>1032</v>
      </c>
      <c r="M745">
        <v>3</v>
      </c>
      <c r="N745" t="str">
        <f>_xlfn.XLOOKUP(M745,Lookup!E:E,Lookup!F:F)</f>
        <v>High</v>
      </c>
      <c r="O745" t="s">
        <v>39</v>
      </c>
      <c r="P745">
        <v>69</v>
      </c>
      <c r="Q745">
        <v>2</v>
      </c>
      <c r="R745" t="str">
        <f>_xlfn.XLOOKUP(Q745,Lookup!G:G,Lookup!H:H)</f>
        <v>Medium</v>
      </c>
      <c r="S745">
        <v>4</v>
      </c>
      <c r="T745" s="7" t="str">
        <f>_xlfn.XLOOKUP(S745,Lookup!A:A,Lookup!B:B)</f>
        <v>Manager</v>
      </c>
      <c r="U745" t="s">
        <v>53</v>
      </c>
      <c r="V745">
        <v>4</v>
      </c>
      <c r="W745" t="str">
        <f>_xlfn.XLOOKUP(V745,Lookup!I:I,Lookup!J:J)</f>
        <v>Very High</v>
      </c>
      <c r="X745" t="s">
        <v>41</v>
      </c>
      <c r="Y745">
        <v>13726</v>
      </c>
      <c r="Z745" t="str" cm="1">
        <f t="array" ref="Z745">_xlfn.IFS(Y745&lt;3000,"Low",Y745&lt;7000,"Medium",TRUE,"High")</f>
        <v>High</v>
      </c>
      <c r="AA745">
        <v>21829</v>
      </c>
      <c r="AB745">
        <v>3</v>
      </c>
      <c r="AC745" t="s">
        <v>42</v>
      </c>
      <c r="AD745" t="s">
        <v>35</v>
      </c>
      <c r="AE745">
        <v>13</v>
      </c>
      <c r="AF745">
        <v>3</v>
      </c>
      <c r="AG745" t="str">
        <f>_xlfn.XLOOKUP(AF745,Lookup!K:K,Lookup!L:L)</f>
        <v>Meet Expect</v>
      </c>
      <c r="AH745">
        <v>1</v>
      </c>
      <c r="AI745" t="str">
        <f>LOOKUP(AH745,Lookup!M:M,Lookup!N:N)</f>
        <v>Low</v>
      </c>
      <c r="AJ745">
        <v>80</v>
      </c>
      <c r="AK745">
        <v>0</v>
      </c>
      <c r="AL745" t="str">
        <f>_xlfn.XLOOKUP(AK745,Lookup!O:O,Lookup!P:P)</f>
        <v>None</v>
      </c>
      <c r="AM745">
        <v>30</v>
      </c>
      <c r="AN745" t="str" cm="1">
        <f t="array" ref="AN745">_xlfn.IFS(
AM745&lt;=5,"0-5",
AM745&lt;=10,"6-10",
AM745&lt;=20,"11-20",
TRUE,"20+")</f>
        <v>20+</v>
      </c>
      <c r="AO745">
        <v>4</v>
      </c>
      <c r="AP745">
        <v>3</v>
      </c>
      <c r="AQ745" t="str">
        <f>_xlfn.XLOOKUP(AP745,Lookup!Q:Q,Lookup!R:R)</f>
        <v>Better</v>
      </c>
      <c r="AR745">
        <v>5</v>
      </c>
      <c r="AS745" t="str" cm="1">
        <f t="array" ref="AS745">_xlfn.IFS(
AR745 &lt;=1,"New Employee",
AR745 &lt;=3, "Early Career",
AR745 &lt;=7, "Experienced",
TRUE, "Veteran")</f>
        <v>Experienced</v>
      </c>
      <c r="AT745">
        <v>3</v>
      </c>
      <c r="AU745">
        <v>4</v>
      </c>
      <c r="AV745" t="str" cm="1">
        <f t="array" ref="AV745">_xlfn.IFS(
AU745=0,"Recently Promoted",
AU745&lt;=3, "Normal",
TRUE, "Long Time No Promotion")</f>
        <v>Long Time No Promotion</v>
      </c>
      <c r="AW745">
        <v>3</v>
      </c>
      <c r="AX745">
        <f>IF(COUNTIF(L745:$L$1471,L745)&gt;1,1,0)</f>
        <v>0</v>
      </c>
      <c r="BA745">
        <f t="shared" si="93"/>
        <v>0</v>
      </c>
      <c r="BC745">
        <f t="shared" si="94"/>
        <v>0</v>
      </c>
      <c r="BE745">
        <f t="shared" si="88"/>
        <v>0</v>
      </c>
      <c r="BG745">
        <f t="shared" si="89"/>
        <v>0</v>
      </c>
      <c r="BI745">
        <f t="shared" si="90"/>
        <v>0</v>
      </c>
      <c r="BR745" t="str" cm="1">
        <f t="array" ref="BR745">_xlfn.IFS(
A745&lt;=25,"18-25",
A745&lt;=35,"26-35",
A745&lt;=45,"36-45",
A745&lt;=59,"46-59",
TRUE,"60+")</f>
        <v>46-59</v>
      </c>
      <c r="BX745" t="b">
        <f t="shared" si="91"/>
        <v>1</v>
      </c>
      <c r="BY745" t="b">
        <f t="shared" si="92"/>
        <v>1</v>
      </c>
      <c r="BZ745" t="b">
        <f t="shared" si="95"/>
        <v>1</v>
      </c>
      <c r="CA745">
        <f>IF(tblemployee[[#This Row],[Attrition]]="Yes",1,0)</f>
        <v>0</v>
      </c>
      <c r="CB745">
        <f>IF(tblemployee[[#This Row],[OverTime]]="Yes",1,0)</f>
        <v>1</v>
      </c>
    </row>
    <row r="746" spans="1:80" hidden="1">
      <c r="A746">
        <v>37</v>
      </c>
      <c r="B746" t="s">
        <v>35</v>
      </c>
      <c r="C746" t="s">
        <v>36</v>
      </c>
      <c r="D746">
        <v>1141</v>
      </c>
      <c r="E746" t="s">
        <v>45</v>
      </c>
      <c r="F746">
        <v>11</v>
      </c>
      <c r="G746" t="str" cm="1">
        <f t="array" ref="G746">_xlfn.IFS(
F746 &lt;= 10, "Near",
F746 &lt;= 20, "Far",
TRUE, "Very Far")</f>
        <v>Far</v>
      </c>
      <c r="H746">
        <v>2</v>
      </c>
      <c r="I746" t="str">
        <f>_xlfn.XLOOKUP(H746,Lookup!C:C,Lookup!D:D)</f>
        <v>College</v>
      </c>
      <c r="J746" t="s">
        <v>51</v>
      </c>
      <c r="K746">
        <v>1</v>
      </c>
      <c r="L746">
        <v>1033</v>
      </c>
      <c r="M746">
        <v>1</v>
      </c>
      <c r="N746" t="str">
        <f>_xlfn.XLOOKUP(M746,Lookup!E:E,Lookup!F:F)</f>
        <v>Low</v>
      </c>
      <c r="O746" t="s">
        <v>39</v>
      </c>
      <c r="P746">
        <v>61</v>
      </c>
      <c r="Q746">
        <v>1</v>
      </c>
      <c r="R746" t="str">
        <f>_xlfn.XLOOKUP(Q746,Lookup!G:G,Lookup!H:H)</f>
        <v>Low</v>
      </c>
      <c r="S746">
        <v>2</v>
      </c>
      <c r="T746" s="7" t="str">
        <f>_xlfn.XLOOKUP(S746,Lookup!A:A,Lookup!B:B)</f>
        <v>Junior</v>
      </c>
      <c r="U746" t="s">
        <v>54</v>
      </c>
      <c r="V746">
        <v>2</v>
      </c>
      <c r="W746" t="str">
        <f>_xlfn.XLOOKUP(V746,Lookup!I:I,Lookup!J:J)</f>
        <v>Medium</v>
      </c>
      <c r="X746" t="s">
        <v>48</v>
      </c>
      <c r="Y746">
        <v>4777</v>
      </c>
      <c r="Z746" t="str" cm="1">
        <f t="array" ref="Z746">_xlfn.IFS(Y746&lt;3000,"Low",Y746&lt;7000,"Medium",TRUE,"High")</f>
        <v>Medium</v>
      </c>
      <c r="AA746">
        <v>14382</v>
      </c>
      <c r="AB746">
        <v>5</v>
      </c>
      <c r="AC746" t="s">
        <v>42</v>
      </c>
      <c r="AD746" t="s">
        <v>43</v>
      </c>
      <c r="AE746">
        <v>15</v>
      </c>
      <c r="AF746">
        <v>3</v>
      </c>
      <c r="AG746" t="str">
        <f>_xlfn.XLOOKUP(AF746,Lookup!K:K,Lookup!L:L)</f>
        <v>Meet Expect</v>
      </c>
      <c r="AH746">
        <v>1</v>
      </c>
      <c r="AI746" t="str">
        <f>LOOKUP(AH746,Lookup!M:M,Lookup!N:N)</f>
        <v>Low</v>
      </c>
      <c r="AJ746">
        <v>80</v>
      </c>
      <c r="AK746">
        <v>0</v>
      </c>
      <c r="AL746" t="str">
        <f>_xlfn.XLOOKUP(AK746,Lookup!O:O,Lookup!P:P)</f>
        <v>None</v>
      </c>
      <c r="AM746">
        <v>15</v>
      </c>
      <c r="AN746" t="str" cm="1">
        <f t="array" ref="AN746">_xlfn.IFS(
AM746&lt;=5,"0-5",
AM746&lt;=10,"6-10",
AM746&lt;=20,"11-20",
TRUE,"20+")</f>
        <v>11-20</v>
      </c>
      <c r="AO746">
        <v>2</v>
      </c>
      <c r="AP746">
        <v>1</v>
      </c>
      <c r="AQ746" t="str">
        <f>_xlfn.XLOOKUP(AP746,Lookup!Q:Q,Lookup!R:R)</f>
        <v>Bad</v>
      </c>
      <c r="AR746">
        <v>1</v>
      </c>
      <c r="AS746" t="str" cm="1">
        <f t="array" ref="AS746">_xlfn.IFS(
AR746 &lt;=1,"New Employee",
AR746 &lt;=3, "Early Career",
AR746 &lt;=7, "Experienced",
TRUE, "Veteran")</f>
        <v>New Employee</v>
      </c>
      <c r="AT746">
        <v>0</v>
      </c>
      <c r="AU746">
        <v>0</v>
      </c>
      <c r="AV746" t="str" cm="1">
        <f t="array" ref="AV746">_xlfn.IFS(
AU746=0,"Recently Promoted",
AU746&lt;=3, "Normal",
TRUE, "Long Time No Promotion")</f>
        <v>Recently Promoted</v>
      </c>
      <c r="AW746">
        <v>0</v>
      </c>
      <c r="AX746">
        <f>IF(COUNTIF(L746:$L$1471,L746)&gt;1,1,0)</f>
        <v>0</v>
      </c>
      <c r="BA746">
        <f t="shared" si="93"/>
        <v>0</v>
      </c>
      <c r="BC746">
        <f t="shared" si="94"/>
        <v>0</v>
      </c>
      <c r="BE746">
        <f t="shared" si="88"/>
        <v>0</v>
      </c>
      <c r="BG746">
        <f t="shared" si="89"/>
        <v>0</v>
      </c>
      <c r="BI746">
        <f t="shared" si="90"/>
        <v>0</v>
      </c>
      <c r="BR746" t="str" cm="1">
        <f t="array" ref="BR746">_xlfn.IFS(
A746&lt;=25,"18-25",
A746&lt;=35,"26-35",
A746&lt;=45,"36-45",
A746&lt;=59,"46-59",
TRUE,"60+")</f>
        <v>36-45</v>
      </c>
      <c r="BX746" t="b">
        <f t="shared" si="91"/>
        <v>1</v>
      </c>
      <c r="BY746" t="b">
        <f t="shared" si="92"/>
        <v>1</v>
      </c>
      <c r="BZ746" t="b">
        <f t="shared" si="95"/>
        <v>1</v>
      </c>
      <c r="CA746">
        <f>IF(tblemployee[[#This Row],[Attrition]]="Yes",1,0)</f>
        <v>1</v>
      </c>
      <c r="CB746">
        <f>IF(tblemployee[[#This Row],[OverTime]]="Yes",1,0)</f>
        <v>0</v>
      </c>
    </row>
    <row r="747" spans="1:80" hidden="1">
      <c r="A747">
        <v>55</v>
      </c>
      <c r="B747" t="s">
        <v>43</v>
      </c>
      <c r="C747" t="s">
        <v>44</v>
      </c>
      <c r="D747">
        <v>135</v>
      </c>
      <c r="E747" t="s">
        <v>45</v>
      </c>
      <c r="F747">
        <v>18</v>
      </c>
      <c r="G747" t="str" cm="1">
        <f t="array" ref="G747">_xlfn.IFS(
F747 &lt;= 10, "Near",
F747 &lt;= 20, "Far",
TRUE, "Very Far")</f>
        <v>Far</v>
      </c>
      <c r="H747">
        <v>4</v>
      </c>
      <c r="I747" t="str">
        <f>_xlfn.XLOOKUP(H747,Lookup!C:C,Lookup!D:D)</f>
        <v>Master</v>
      </c>
      <c r="J747" t="s">
        <v>51</v>
      </c>
      <c r="K747">
        <v>1</v>
      </c>
      <c r="L747">
        <v>1034</v>
      </c>
      <c r="M747">
        <v>3</v>
      </c>
      <c r="N747" t="str">
        <f>_xlfn.XLOOKUP(M747,Lookup!E:E,Lookup!F:F)</f>
        <v>High</v>
      </c>
      <c r="O747" t="s">
        <v>46</v>
      </c>
      <c r="P747">
        <v>62</v>
      </c>
      <c r="Q747">
        <v>3</v>
      </c>
      <c r="R747" t="str">
        <f>_xlfn.XLOOKUP(Q747,Lookup!G:G,Lookup!H:H)</f>
        <v>High</v>
      </c>
      <c r="S747">
        <v>2</v>
      </c>
      <c r="T747" s="7" t="str">
        <f>_xlfn.XLOOKUP(S747,Lookup!A:A,Lookup!B:B)</f>
        <v>Junior</v>
      </c>
      <c r="U747" t="s">
        <v>54</v>
      </c>
      <c r="V747">
        <v>2</v>
      </c>
      <c r="W747" t="str">
        <f>_xlfn.XLOOKUP(V747,Lookup!I:I,Lookup!J:J)</f>
        <v>Medium</v>
      </c>
      <c r="X747" t="s">
        <v>48</v>
      </c>
      <c r="Y747">
        <v>6385</v>
      </c>
      <c r="Z747" t="str" cm="1">
        <f t="array" ref="Z747">_xlfn.IFS(Y747&lt;3000,"Low",Y747&lt;7000,"Medium",TRUE,"High")</f>
        <v>Medium</v>
      </c>
      <c r="AA747">
        <v>12992</v>
      </c>
      <c r="AB747">
        <v>3</v>
      </c>
      <c r="AC747" t="s">
        <v>42</v>
      </c>
      <c r="AD747" t="s">
        <v>35</v>
      </c>
      <c r="AE747">
        <v>14</v>
      </c>
      <c r="AF747">
        <v>3</v>
      </c>
      <c r="AG747" t="str">
        <f>_xlfn.XLOOKUP(AF747,Lookup!K:K,Lookup!L:L)</f>
        <v>Meet Expect</v>
      </c>
      <c r="AH747">
        <v>4</v>
      </c>
      <c r="AI747" t="str">
        <f>LOOKUP(AH747,Lookup!M:M,Lookup!N:N)</f>
        <v>Very High</v>
      </c>
      <c r="AJ747">
        <v>80</v>
      </c>
      <c r="AK747">
        <v>2</v>
      </c>
      <c r="AL747" t="str">
        <f>_xlfn.XLOOKUP(AK747,Lookup!O:O,Lookup!P:P)</f>
        <v>Medium</v>
      </c>
      <c r="AM747">
        <v>17</v>
      </c>
      <c r="AN747" t="str" cm="1">
        <f t="array" ref="AN747">_xlfn.IFS(
AM747&lt;=5,"0-5",
AM747&lt;=10,"6-10",
AM747&lt;=20,"11-20",
TRUE,"20+")</f>
        <v>11-20</v>
      </c>
      <c r="AO747">
        <v>3</v>
      </c>
      <c r="AP747">
        <v>3</v>
      </c>
      <c r="AQ747" t="str">
        <f>_xlfn.XLOOKUP(AP747,Lookup!Q:Q,Lookup!R:R)</f>
        <v>Better</v>
      </c>
      <c r="AR747">
        <v>8</v>
      </c>
      <c r="AS747" t="str" cm="1">
        <f t="array" ref="AS747">_xlfn.IFS(
AR747 &lt;=1,"New Employee",
AR747 &lt;=3, "Early Career",
AR747 &lt;=7, "Experienced",
TRUE, "Veteran")</f>
        <v>Veteran</v>
      </c>
      <c r="AT747">
        <v>7</v>
      </c>
      <c r="AU747">
        <v>6</v>
      </c>
      <c r="AV747" t="str" cm="1">
        <f t="array" ref="AV747">_xlfn.IFS(
AU747=0,"Recently Promoted",
AU747&lt;=3, "Normal",
TRUE, "Long Time No Promotion")</f>
        <v>Long Time No Promotion</v>
      </c>
      <c r="AW747">
        <v>7</v>
      </c>
      <c r="AX747">
        <f>IF(COUNTIF(L747:$L$1471,L747)&gt;1,1,0)</f>
        <v>0</v>
      </c>
      <c r="BA747">
        <f t="shared" si="93"/>
        <v>0</v>
      </c>
      <c r="BC747">
        <f t="shared" si="94"/>
        <v>0</v>
      </c>
      <c r="BE747">
        <f t="shared" si="88"/>
        <v>0</v>
      </c>
      <c r="BG747">
        <f t="shared" si="89"/>
        <v>0</v>
      </c>
      <c r="BI747">
        <f t="shared" si="90"/>
        <v>0</v>
      </c>
      <c r="BR747" t="str" cm="1">
        <f t="array" ref="BR747">_xlfn.IFS(
A747&lt;=25,"18-25",
A747&lt;=35,"26-35",
A747&lt;=45,"36-45",
A747&lt;=59,"46-59",
TRUE,"60+")</f>
        <v>46-59</v>
      </c>
      <c r="BX747" t="b">
        <f t="shared" si="91"/>
        <v>1</v>
      </c>
      <c r="BY747" t="b">
        <f t="shared" si="92"/>
        <v>1</v>
      </c>
      <c r="BZ747" t="b">
        <f t="shared" si="95"/>
        <v>1</v>
      </c>
      <c r="CA747">
        <f>IF(tblemployee[[#This Row],[Attrition]]="Yes",1,0)</f>
        <v>0</v>
      </c>
      <c r="CB747">
        <f>IF(tblemployee[[#This Row],[OverTime]]="Yes",1,0)</f>
        <v>1</v>
      </c>
    </row>
    <row r="748" spans="1:80" hidden="1">
      <c r="A748">
        <v>41</v>
      </c>
      <c r="B748" t="s">
        <v>43</v>
      </c>
      <c r="C748" t="s">
        <v>55</v>
      </c>
      <c r="D748">
        <v>247</v>
      </c>
      <c r="E748" t="s">
        <v>45</v>
      </c>
      <c r="F748">
        <v>7</v>
      </c>
      <c r="G748" t="str" cm="1">
        <f t="array" ref="G748">_xlfn.IFS(
F748 &lt;= 10, "Near",
F748 &lt;= 20, "Far",
TRUE, "Very Far")</f>
        <v>Near</v>
      </c>
      <c r="H748">
        <v>1</v>
      </c>
      <c r="I748" t="str">
        <f>_xlfn.XLOOKUP(H748,Lookup!C:C,Lookup!D:D)</f>
        <v>Below College</v>
      </c>
      <c r="J748" t="s">
        <v>38</v>
      </c>
      <c r="K748">
        <v>1</v>
      </c>
      <c r="L748">
        <v>1035</v>
      </c>
      <c r="M748">
        <v>2</v>
      </c>
      <c r="N748" t="str">
        <f>_xlfn.XLOOKUP(M748,Lookup!E:E,Lookup!F:F)</f>
        <v>Medium</v>
      </c>
      <c r="O748" t="s">
        <v>39</v>
      </c>
      <c r="P748">
        <v>55</v>
      </c>
      <c r="Q748">
        <v>1</v>
      </c>
      <c r="R748" t="str">
        <f>_xlfn.XLOOKUP(Q748,Lookup!G:G,Lookup!H:H)</f>
        <v>Low</v>
      </c>
      <c r="S748">
        <v>5</v>
      </c>
      <c r="T748" s="7" t="str">
        <f>_xlfn.XLOOKUP(S748,Lookup!A:A,Lookup!B:B)</f>
        <v>Director</v>
      </c>
      <c r="U748" t="s">
        <v>58</v>
      </c>
      <c r="V748">
        <v>3</v>
      </c>
      <c r="W748" t="str">
        <f>_xlfn.XLOOKUP(V748,Lookup!I:I,Lookup!J:J)</f>
        <v>High</v>
      </c>
      <c r="X748" t="s">
        <v>52</v>
      </c>
      <c r="Y748">
        <v>19973</v>
      </c>
      <c r="Z748" t="str" cm="1">
        <f t="array" ref="Z748">_xlfn.IFS(Y748&lt;3000,"Low",Y748&lt;7000,"Medium",TRUE,"High")</f>
        <v>High</v>
      </c>
      <c r="AA748">
        <v>20284</v>
      </c>
      <c r="AB748">
        <v>1</v>
      </c>
      <c r="AC748" t="s">
        <v>42</v>
      </c>
      <c r="AD748" t="s">
        <v>43</v>
      </c>
      <c r="AE748">
        <v>22</v>
      </c>
      <c r="AF748">
        <v>4</v>
      </c>
      <c r="AG748" t="str">
        <f>_xlfn.XLOOKUP(AF748,Lookup!K:K,Lookup!L:L)</f>
        <v>Exceed Expect</v>
      </c>
      <c r="AH748">
        <v>2</v>
      </c>
      <c r="AI748" t="str">
        <f>LOOKUP(AH748,Lookup!M:M,Lookup!N:N)</f>
        <v>Medium</v>
      </c>
      <c r="AJ748">
        <v>80</v>
      </c>
      <c r="AK748">
        <v>2</v>
      </c>
      <c r="AL748" t="str">
        <f>_xlfn.XLOOKUP(AK748,Lookup!O:O,Lookup!P:P)</f>
        <v>Medium</v>
      </c>
      <c r="AM748">
        <v>21</v>
      </c>
      <c r="AN748" t="str" cm="1">
        <f t="array" ref="AN748">_xlfn.IFS(
AM748&lt;=5,"0-5",
AM748&lt;=10,"6-10",
AM748&lt;=20,"11-20",
TRUE,"20+")</f>
        <v>20+</v>
      </c>
      <c r="AO748">
        <v>3</v>
      </c>
      <c r="AP748">
        <v>3</v>
      </c>
      <c r="AQ748" t="str">
        <f>_xlfn.XLOOKUP(AP748,Lookup!Q:Q,Lookup!R:R)</f>
        <v>Better</v>
      </c>
      <c r="AR748">
        <v>21</v>
      </c>
      <c r="AS748" t="str" cm="1">
        <f t="array" ref="AS748">_xlfn.IFS(
AR748 &lt;=1,"New Employee",
AR748 &lt;=3, "Early Career",
AR748 &lt;=7, "Experienced",
TRUE, "Veteran")</f>
        <v>Veteran</v>
      </c>
      <c r="AT748">
        <v>16</v>
      </c>
      <c r="AU748">
        <v>5</v>
      </c>
      <c r="AV748" t="str" cm="1">
        <f t="array" ref="AV748">_xlfn.IFS(
AU748=0,"Recently Promoted",
AU748&lt;=3, "Normal",
TRUE, "Long Time No Promotion")</f>
        <v>Long Time No Promotion</v>
      </c>
      <c r="AW748">
        <v>10</v>
      </c>
      <c r="AX748">
        <f>IF(COUNTIF(L748:$L$1471,L748)&gt;1,1,0)</f>
        <v>0</v>
      </c>
      <c r="BA748">
        <f t="shared" si="93"/>
        <v>0</v>
      </c>
      <c r="BC748">
        <f t="shared" si="94"/>
        <v>0</v>
      </c>
      <c r="BE748">
        <f t="shared" si="88"/>
        <v>0</v>
      </c>
      <c r="BG748">
        <f t="shared" si="89"/>
        <v>0</v>
      </c>
      <c r="BI748">
        <f t="shared" si="90"/>
        <v>0</v>
      </c>
      <c r="BR748" t="str" cm="1">
        <f t="array" ref="BR748">_xlfn.IFS(
A748&lt;=25,"18-25",
A748&lt;=35,"26-35",
A748&lt;=45,"36-45",
A748&lt;=59,"46-59",
TRUE,"60+")</f>
        <v>36-45</v>
      </c>
      <c r="BX748" t="b">
        <f t="shared" si="91"/>
        <v>1</v>
      </c>
      <c r="BY748" t="b">
        <f t="shared" si="92"/>
        <v>1</v>
      </c>
      <c r="BZ748" t="b">
        <f t="shared" si="95"/>
        <v>1</v>
      </c>
      <c r="CA748">
        <f>IF(tblemployee[[#This Row],[Attrition]]="Yes",1,0)</f>
        <v>0</v>
      </c>
      <c r="CB748">
        <f>IF(tblemployee[[#This Row],[OverTime]]="Yes",1,0)</f>
        <v>0</v>
      </c>
    </row>
    <row r="749" spans="1:80" hidden="1">
      <c r="A749">
        <v>38</v>
      </c>
      <c r="B749" t="s">
        <v>43</v>
      </c>
      <c r="C749" t="s">
        <v>36</v>
      </c>
      <c r="D749">
        <v>1035</v>
      </c>
      <c r="E749" t="s">
        <v>37</v>
      </c>
      <c r="F749">
        <v>3</v>
      </c>
      <c r="G749" t="str" cm="1">
        <f t="array" ref="G749">_xlfn.IFS(
F749 &lt;= 10, "Near",
F749 &lt;= 20, "Far",
TRUE, "Very Far")</f>
        <v>Near</v>
      </c>
      <c r="H749">
        <v>4</v>
      </c>
      <c r="I749" t="str">
        <f>_xlfn.XLOOKUP(H749,Lookup!C:C,Lookup!D:D)</f>
        <v>Master</v>
      </c>
      <c r="J749" t="s">
        <v>38</v>
      </c>
      <c r="K749">
        <v>1</v>
      </c>
      <c r="L749">
        <v>1036</v>
      </c>
      <c r="M749">
        <v>2</v>
      </c>
      <c r="N749" t="str">
        <f>_xlfn.XLOOKUP(M749,Lookup!E:E,Lookup!F:F)</f>
        <v>Medium</v>
      </c>
      <c r="O749" t="s">
        <v>46</v>
      </c>
      <c r="P749">
        <v>42</v>
      </c>
      <c r="Q749">
        <v>3</v>
      </c>
      <c r="R749" t="str">
        <f>_xlfn.XLOOKUP(Q749,Lookup!G:G,Lookup!H:H)</f>
        <v>High</v>
      </c>
      <c r="S749">
        <v>2</v>
      </c>
      <c r="T749" s="7" t="str">
        <f>_xlfn.XLOOKUP(S749,Lookup!A:A,Lookup!B:B)</f>
        <v>Junior</v>
      </c>
      <c r="U749" t="s">
        <v>40</v>
      </c>
      <c r="V749">
        <v>4</v>
      </c>
      <c r="W749" t="str">
        <f>_xlfn.XLOOKUP(V749,Lookup!I:I,Lookup!J:J)</f>
        <v>Very High</v>
      </c>
      <c r="X749" t="s">
        <v>41</v>
      </c>
      <c r="Y749">
        <v>6861</v>
      </c>
      <c r="Z749" t="str" cm="1">
        <f t="array" ref="Z749">_xlfn.IFS(Y749&lt;3000,"Low",Y749&lt;7000,"Medium",TRUE,"High")</f>
        <v>Medium</v>
      </c>
      <c r="AA749">
        <v>4981</v>
      </c>
      <c r="AB749">
        <v>8</v>
      </c>
      <c r="AC749" t="s">
        <v>42</v>
      </c>
      <c r="AD749" t="s">
        <v>35</v>
      </c>
      <c r="AE749">
        <v>12</v>
      </c>
      <c r="AF749">
        <v>3</v>
      </c>
      <c r="AG749" t="str">
        <f>_xlfn.XLOOKUP(AF749,Lookup!K:K,Lookup!L:L)</f>
        <v>Meet Expect</v>
      </c>
      <c r="AH749">
        <v>3</v>
      </c>
      <c r="AI749" t="str">
        <f>LOOKUP(AH749,Lookup!M:M,Lookup!N:N)</f>
        <v>High</v>
      </c>
      <c r="AJ749">
        <v>80</v>
      </c>
      <c r="AK749">
        <v>0</v>
      </c>
      <c r="AL749" t="str">
        <f>_xlfn.XLOOKUP(AK749,Lookup!O:O,Lookup!P:P)</f>
        <v>None</v>
      </c>
      <c r="AM749">
        <v>19</v>
      </c>
      <c r="AN749" t="str" cm="1">
        <f t="array" ref="AN749">_xlfn.IFS(
AM749&lt;=5,"0-5",
AM749&lt;=10,"6-10",
AM749&lt;=20,"11-20",
TRUE,"20+")</f>
        <v>11-20</v>
      </c>
      <c r="AO749">
        <v>1</v>
      </c>
      <c r="AP749">
        <v>3</v>
      </c>
      <c r="AQ749" t="str">
        <f>_xlfn.XLOOKUP(AP749,Lookup!Q:Q,Lookup!R:R)</f>
        <v>Better</v>
      </c>
      <c r="AR749">
        <v>1</v>
      </c>
      <c r="AS749" t="str" cm="1">
        <f t="array" ref="AS749">_xlfn.IFS(
AR749 &lt;=1,"New Employee",
AR749 &lt;=3, "Early Career",
AR749 &lt;=7, "Experienced",
TRUE, "Veteran")</f>
        <v>New Employee</v>
      </c>
      <c r="AT749">
        <v>0</v>
      </c>
      <c r="AU749">
        <v>0</v>
      </c>
      <c r="AV749" t="str" cm="1">
        <f t="array" ref="AV749">_xlfn.IFS(
AU749=0,"Recently Promoted",
AU749&lt;=3, "Normal",
TRUE, "Long Time No Promotion")</f>
        <v>Recently Promoted</v>
      </c>
      <c r="AW749">
        <v>0</v>
      </c>
      <c r="AX749">
        <f>IF(COUNTIF(L749:$L$1471,L749)&gt;1,1,0)</f>
        <v>0</v>
      </c>
      <c r="BA749">
        <f t="shared" si="93"/>
        <v>0</v>
      </c>
      <c r="BC749">
        <f t="shared" si="94"/>
        <v>0</v>
      </c>
      <c r="BE749">
        <f t="shared" si="88"/>
        <v>0</v>
      </c>
      <c r="BG749">
        <f t="shared" si="89"/>
        <v>0</v>
      </c>
      <c r="BI749">
        <f t="shared" si="90"/>
        <v>0</v>
      </c>
      <c r="BR749" t="str" cm="1">
        <f t="array" ref="BR749">_xlfn.IFS(
A749&lt;=25,"18-25",
A749&lt;=35,"26-35",
A749&lt;=45,"36-45",
A749&lt;=59,"46-59",
TRUE,"60+")</f>
        <v>36-45</v>
      </c>
      <c r="BX749" t="b">
        <f t="shared" si="91"/>
        <v>1</v>
      </c>
      <c r="BY749" t="b">
        <f t="shared" si="92"/>
        <v>1</v>
      </c>
      <c r="BZ749" t="b">
        <f t="shared" si="95"/>
        <v>1</v>
      </c>
      <c r="CA749">
        <f>IF(tblemployee[[#This Row],[Attrition]]="Yes",1,0)</f>
        <v>0</v>
      </c>
      <c r="CB749">
        <f>IF(tblemployee[[#This Row],[OverTime]]="Yes",1,0)</f>
        <v>1</v>
      </c>
    </row>
    <row r="750" spans="1:80" hidden="1">
      <c r="A750">
        <v>26</v>
      </c>
      <c r="B750" t="s">
        <v>35</v>
      </c>
      <c r="C750" t="s">
        <v>55</v>
      </c>
      <c r="D750">
        <v>265</v>
      </c>
      <c r="E750" t="s">
        <v>37</v>
      </c>
      <c r="F750">
        <v>29</v>
      </c>
      <c r="G750" t="str" cm="1">
        <f t="array" ref="G750">_xlfn.IFS(
F750 &lt;= 10, "Near",
F750 &lt;= 20, "Far",
TRUE, "Very Far")</f>
        <v>Very Far</v>
      </c>
      <c r="H750">
        <v>2</v>
      </c>
      <c r="I750" t="str">
        <f>_xlfn.XLOOKUP(H750,Lookup!C:C,Lookup!D:D)</f>
        <v>College</v>
      </c>
      <c r="J750" t="s">
        <v>51</v>
      </c>
      <c r="K750">
        <v>1</v>
      </c>
      <c r="L750">
        <v>1037</v>
      </c>
      <c r="M750">
        <v>2</v>
      </c>
      <c r="N750" t="str">
        <f>_xlfn.XLOOKUP(M750,Lookup!E:E,Lookup!F:F)</f>
        <v>Medium</v>
      </c>
      <c r="O750" t="s">
        <v>46</v>
      </c>
      <c r="P750">
        <v>79</v>
      </c>
      <c r="Q750">
        <v>1</v>
      </c>
      <c r="R750" t="str">
        <f>_xlfn.XLOOKUP(Q750,Lookup!G:G,Lookup!H:H)</f>
        <v>Low</v>
      </c>
      <c r="S750">
        <v>2</v>
      </c>
      <c r="T750" s="7" t="str">
        <f>_xlfn.XLOOKUP(S750,Lookup!A:A,Lookup!B:B)</f>
        <v>Junior</v>
      </c>
      <c r="U750" t="s">
        <v>40</v>
      </c>
      <c r="V750">
        <v>1</v>
      </c>
      <c r="W750" t="str">
        <f>_xlfn.XLOOKUP(V750,Lookup!I:I,Lookup!J:J)</f>
        <v>Low</v>
      </c>
      <c r="X750" t="s">
        <v>41</v>
      </c>
      <c r="Y750">
        <v>4969</v>
      </c>
      <c r="Z750" t="str" cm="1">
        <f t="array" ref="Z750">_xlfn.IFS(Y750&lt;3000,"Low",Y750&lt;7000,"Medium",TRUE,"High")</f>
        <v>Medium</v>
      </c>
      <c r="AA750">
        <v>21813</v>
      </c>
      <c r="AB750">
        <v>8</v>
      </c>
      <c r="AC750" t="s">
        <v>42</v>
      </c>
      <c r="AD750" t="s">
        <v>43</v>
      </c>
      <c r="AE750">
        <v>18</v>
      </c>
      <c r="AF750">
        <v>3</v>
      </c>
      <c r="AG750" t="str">
        <f>_xlfn.XLOOKUP(AF750,Lookup!K:K,Lookup!L:L)</f>
        <v>Meet Expect</v>
      </c>
      <c r="AH750">
        <v>4</v>
      </c>
      <c r="AI750" t="str">
        <f>LOOKUP(AH750,Lookup!M:M,Lookup!N:N)</f>
        <v>Very High</v>
      </c>
      <c r="AJ750">
        <v>80</v>
      </c>
      <c r="AK750">
        <v>0</v>
      </c>
      <c r="AL750" t="str">
        <f>_xlfn.XLOOKUP(AK750,Lookup!O:O,Lookup!P:P)</f>
        <v>None</v>
      </c>
      <c r="AM750">
        <v>7</v>
      </c>
      <c r="AN750" t="str" cm="1">
        <f t="array" ref="AN750">_xlfn.IFS(
AM750&lt;=5,"0-5",
AM750&lt;=10,"6-10",
AM750&lt;=20,"11-20",
TRUE,"20+")</f>
        <v>6-10</v>
      </c>
      <c r="AO750">
        <v>6</v>
      </c>
      <c r="AP750">
        <v>3</v>
      </c>
      <c r="AQ750" t="str">
        <f>_xlfn.XLOOKUP(AP750,Lookup!Q:Q,Lookup!R:R)</f>
        <v>Better</v>
      </c>
      <c r="AR750">
        <v>2</v>
      </c>
      <c r="AS750" t="str" cm="1">
        <f t="array" ref="AS750">_xlfn.IFS(
AR750 &lt;=1,"New Employee",
AR750 &lt;=3, "Early Career",
AR750 &lt;=7, "Experienced",
TRUE, "Veteran")</f>
        <v>Early Career</v>
      </c>
      <c r="AT750">
        <v>2</v>
      </c>
      <c r="AU750">
        <v>2</v>
      </c>
      <c r="AV750" t="str" cm="1">
        <f t="array" ref="AV750">_xlfn.IFS(
AU750=0,"Recently Promoted",
AU750&lt;=3, "Normal",
TRUE, "Long Time No Promotion")</f>
        <v>Normal</v>
      </c>
      <c r="AW750">
        <v>2</v>
      </c>
      <c r="AX750">
        <f>IF(COUNTIF(L750:$L$1471,L750)&gt;1,1,0)</f>
        <v>0</v>
      </c>
      <c r="BA750">
        <f t="shared" si="93"/>
        <v>0</v>
      </c>
      <c r="BC750">
        <f t="shared" si="94"/>
        <v>0</v>
      </c>
      <c r="BE750">
        <f t="shared" si="88"/>
        <v>0</v>
      </c>
      <c r="BG750">
        <f t="shared" si="89"/>
        <v>0</v>
      </c>
      <c r="BI750">
        <f t="shared" si="90"/>
        <v>0</v>
      </c>
      <c r="BR750" t="str" cm="1">
        <f t="array" ref="BR750">_xlfn.IFS(
A750&lt;=25,"18-25",
A750&lt;=35,"26-35",
A750&lt;=45,"36-45",
A750&lt;=59,"46-59",
TRUE,"60+")</f>
        <v>26-35</v>
      </c>
      <c r="BX750" t="b">
        <f t="shared" si="91"/>
        <v>1</v>
      </c>
      <c r="BY750" t="b">
        <f t="shared" si="92"/>
        <v>1</v>
      </c>
      <c r="BZ750" t="b">
        <f t="shared" si="95"/>
        <v>1</v>
      </c>
      <c r="CA750">
        <f>IF(tblemployee[[#This Row],[Attrition]]="Yes",1,0)</f>
        <v>1</v>
      </c>
      <c r="CB750">
        <f>IF(tblemployee[[#This Row],[OverTime]]="Yes",1,0)</f>
        <v>0</v>
      </c>
    </row>
    <row r="751" spans="1:80" hidden="1">
      <c r="A751">
        <v>52</v>
      </c>
      <c r="B751" t="s">
        <v>35</v>
      </c>
      <c r="C751" t="s">
        <v>36</v>
      </c>
      <c r="D751">
        <v>266</v>
      </c>
      <c r="E751" t="s">
        <v>37</v>
      </c>
      <c r="F751">
        <v>2</v>
      </c>
      <c r="G751" t="str" cm="1">
        <f t="array" ref="G751">_xlfn.IFS(
F751 &lt;= 10, "Near",
F751 &lt;= 20, "Far",
TRUE, "Very Far")</f>
        <v>Near</v>
      </c>
      <c r="H751">
        <v>1</v>
      </c>
      <c r="I751" t="str">
        <f>_xlfn.XLOOKUP(H751,Lookup!C:C,Lookup!D:D)</f>
        <v>Below College</v>
      </c>
      <c r="J751" t="s">
        <v>59</v>
      </c>
      <c r="K751">
        <v>1</v>
      </c>
      <c r="L751">
        <v>1038</v>
      </c>
      <c r="M751">
        <v>1</v>
      </c>
      <c r="N751" t="str">
        <f>_xlfn.XLOOKUP(M751,Lookup!E:E,Lookup!F:F)</f>
        <v>Low</v>
      </c>
      <c r="O751" t="s">
        <v>39</v>
      </c>
      <c r="P751">
        <v>57</v>
      </c>
      <c r="Q751">
        <v>1</v>
      </c>
      <c r="R751" t="str">
        <f>_xlfn.XLOOKUP(Q751,Lookup!G:G,Lookup!H:H)</f>
        <v>Low</v>
      </c>
      <c r="S751">
        <v>5</v>
      </c>
      <c r="T751" s="7" t="str">
        <f>_xlfn.XLOOKUP(S751,Lookup!A:A,Lookup!B:B)</f>
        <v>Director</v>
      </c>
      <c r="U751" t="s">
        <v>56</v>
      </c>
      <c r="V751">
        <v>4</v>
      </c>
      <c r="W751" t="str">
        <f>_xlfn.XLOOKUP(V751,Lookup!I:I,Lookup!J:J)</f>
        <v>Very High</v>
      </c>
      <c r="X751" t="s">
        <v>48</v>
      </c>
      <c r="Y751">
        <v>19845</v>
      </c>
      <c r="Z751" t="str" cm="1">
        <f t="array" ref="Z751">_xlfn.IFS(Y751&lt;3000,"Low",Y751&lt;7000,"Medium",TRUE,"High")</f>
        <v>High</v>
      </c>
      <c r="AA751">
        <v>25846</v>
      </c>
      <c r="AB751">
        <v>1</v>
      </c>
      <c r="AC751" t="s">
        <v>42</v>
      </c>
      <c r="AD751" t="s">
        <v>43</v>
      </c>
      <c r="AE751">
        <v>15</v>
      </c>
      <c r="AF751">
        <v>3</v>
      </c>
      <c r="AG751" t="str">
        <f>_xlfn.XLOOKUP(AF751,Lookup!K:K,Lookup!L:L)</f>
        <v>Meet Expect</v>
      </c>
      <c r="AH751">
        <v>4</v>
      </c>
      <c r="AI751" t="str">
        <f>LOOKUP(AH751,Lookup!M:M,Lookup!N:N)</f>
        <v>Very High</v>
      </c>
      <c r="AJ751">
        <v>80</v>
      </c>
      <c r="AK751">
        <v>1</v>
      </c>
      <c r="AL751" t="str">
        <f>_xlfn.XLOOKUP(AK751,Lookup!O:O,Lookup!P:P)</f>
        <v>Basic</v>
      </c>
      <c r="AM751">
        <v>33</v>
      </c>
      <c r="AN751" t="str" cm="1">
        <f t="array" ref="AN751">_xlfn.IFS(
AM751&lt;=5,"0-5",
AM751&lt;=10,"6-10",
AM751&lt;=20,"11-20",
TRUE,"20+")</f>
        <v>20+</v>
      </c>
      <c r="AO751">
        <v>3</v>
      </c>
      <c r="AP751">
        <v>3</v>
      </c>
      <c r="AQ751" t="str">
        <f>_xlfn.XLOOKUP(AP751,Lookup!Q:Q,Lookup!R:R)</f>
        <v>Better</v>
      </c>
      <c r="AR751">
        <v>32</v>
      </c>
      <c r="AS751" t="str" cm="1">
        <f t="array" ref="AS751">_xlfn.IFS(
AR751 &lt;=1,"New Employee",
AR751 &lt;=3, "Early Career",
AR751 &lt;=7, "Experienced",
TRUE, "Veteran")</f>
        <v>Veteran</v>
      </c>
      <c r="AT751">
        <v>14</v>
      </c>
      <c r="AU751">
        <v>6</v>
      </c>
      <c r="AV751" t="str" cm="1">
        <f t="array" ref="AV751">_xlfn.IFS(
AU751=0,"Recently Promoted",
AU751&lt;=3, "Normal",
TRUE, "Long Time No Promotion")</f>
        <v>Long Time No Promotion</v>
      </c>
      <c r="AW751">
        <v>9</v>
      </c>
      <c r="AX751">
        <f>IF(COUNTIF(L751:$L$1471,L751)&gt;1,1,0)</f>
        <v>0</v>
      </c>
      <c r="BA751">
        <f t="shared" si="93"/>
        <v>0</v>
      </c>
      <c r="BC751">
        <f t="shared" si="94"/>
        <v>0</v>
      </c>
      <c r="BE751">
        <f t="shared" si="88"/>
        <v>0</v>
      </c>
      <c r="BG751">
        <f t="shared" si="89"/>
        <v>0</v>
      </c>
      <c r="BI751">
        <f t="shared" si="90"/>
        <v>0</v>
      </c>
      <c r="BR751" t="str" cm="1">
        <f t="array" ref="BR751">_xlfn.IFS(
A751&lt;=25,"18-25",
A751&lt;=35,"26-35",
A751&lt;=45,"36-45",
A751&lt;=59,"46-59",
TRUE,"60+")</f>
        <v>46-59</v>
      </c>
      <c r="BX751" t="b">
        <f t="shared" si="91"/>
        <v>1</v>
      </c>
      <c r="BY751" t="b">
        <f t="shared" si="92"/>
        <v>1</v>
      </c>
      <c r="BZ751" t="b">
        <f t="shared" si="95"/>
        <v>1</v>
      </c>
      <c r="CA751">
        <f>IF(tblemployee[[#This Row],[Attrition]]="Yes",1,0)</f>
        <v>1</v>
      </c>
      <c r="CB751">
        <f>IF(tblemployee[[#This Row],[OverTime]]="Yes",1,0)</f>
        <v>0</v>
      </c>
    </row>
    <row r="752" spans="1:80" hidden="1">
      <c r="A752">
        <v>44</v>
      </c>
      <c r="B752" t="s">
        <v>43</v>
      </c>
      <c r="C752" t="s">
        <v>36</v>
      </c>
      <c r="D752">
        <v>1448</v>
      </c>
      <c r="E752" t="s">
        <v>37</v>
      </c>
      <c r="F752">
        <v>28</v>
      </c>
      <c r="G752" t="str" cm="1">
        <f t="array" ref="G752">_xlfn.IFS(
F752 &lt;= 10, "Near",
F752 &lt;= 20, "Far",
TRUE, "Very Far")</f>
        <v>Very Far</v>
      </c>
      <c r="H752">
        <v>3</v>
      </c>
      <c r="I752" t="str">
        <f>_xlfn.XLOOKUP(H752,Lookup!C:C,Lookup!D:D)</f>
        <v>Bachelor</v>
      </c>
      <c r="J752" t="s">
        <v>51</v>
      </c>
      <c r="K752">
        <v>1</v>
      </c>
      <c r="L752">
        <v>1039</v>
      </c>
      <c r="M752">
        <v>4</v>
      </c>
      <c r="N752" t="str">
        <f>_xlfn.XLOOKUP(M752,Lookup!E:E,Lookup!F:F)</f>
        <v>Very High</v>
      </c>
      <c r="O752" t="s">
        <v>39</v>
      </c>
      <c r="P752">
        <v>53</v>
      </c>
      <c r="Q752">
        <v>4</v>
      </c>
      <c r="R752" t="str">
        <f>_xlfn.XLOOKUP(Q752,Lookup!G:G,Lookup!H:H)</f>
        <v>Very High</v>
      </c>
      <c r="S752">
        <v>4</v>
      </c>
      <c r="T752" s="7" t="str">
        <f>_xlfn.XLOOKUP(S752,Lookup!A:A,Lookup!B:B)</f>
        <v>Manager</v>
      </c>
      <c r="U752" t="s">
        <v>40</v>
      </c>
      <c r="V752">
        <v>4</v>
      </c>
      <c r="W752" t="str">
        <f>_xlfn.XLOOKUP(V752,Lookup!I:I,Lookup!J:J)</f>
        <v>Very High</v>
      </c>
      <c r="X752" t="s">
        <v>48</v>
      </c>
      <c r="Y752">
        <v>13320</v>
      </c>
      <c r="Z752" t="str" cm="1">
        <f t="array" ref="Z752">_xlfn.IFS(Y752&lt;3000,"Low",Y752&lt;7000,"Medium",TRUE,"High")</f>
        <v>High</v>
      </c>
      <c r="AA752">
        <v>11737</v>
      </c>
      <c r="AB752">
        <v>3</v>
      </c>
      <c r="AC752" t="s">
        <v>42</v>
      </c>
      <c r="AD752" t="s">
        <v>35</v>
      </c>
      <c r="AE752">
        <v>18</v>
      </c>
      <c r="AF752">
        <v>3</v>
      </c>
      <c r="AG752" t="str">
        <f>_xlfn.XLOOKUP(AF752,Lookup!K:K,Lookup!L:L)</f>
        <v>Meet Expect</v>
      </c>
      <c r="AH752">
        <v>3</v>
      </c>
      <c r="AI752" t="str">
        <f>LOOKUP(AH752,Lookup!M:M,Lookup!N:N)</f>
        <v>High</v>
      </c>
      <c r="AJ752">
        <v>80</v>
      </c>
      <c r="AK752">
        <v>1</v>
      </c>
      <c r="AL752" t="str">
        <f>_xlfn.XLOOKUP(AK752,Lookup!O:O,Lookup!P:P)</f>
        <v>Basic</v>
      </c>
      <c r="AM752">
        <v>23</v>
      </c>
      <c r="AN752" t="str" cm="1">
        <f t="array" ref="AN752">_xlfn.IFS(
AM752&lt;=5,"0-5",
AM752&lt;=10,"6-10",
AM752&lt;=20,"11-20",
TRUE,"20+")</f>
        <v>20+</v>
      </c>
      <c r="AO752">
        <v>2</v>
      </c>
      <c r="AP752">
        <v>3</v>
      </c>
      <c r="AQ752" t="str">
        <f>_xlfn.XLOOKUP(AP752,Lookup!Q:Q,Lookup!R:R)</f>
        <v>Better</v>
      </c>
      <c r="AR752">
        <v>12</v>
      </c>
      <c r="AS752" t="str" cm="1">
        <f t="array" ref="AS752">_xlfn.IFS(
AR752 &lt;=1,"New Employee",
AR752 &lt;=3, "Early Career",
AR752 &lt;=7, "Experienced",
TRUE, "Veteran")</f>
        <v>Veteran</v>
      </c>
      <c r="AT752">
        <v>11</v>
      </c>
      <c r="AU752">
        <v>11</v>
      </c>
      <c r="AV752" t="str" cm="1">
        <f t="array" ref="AV752">_xlfn.IFS(
AU752=0,"Recently Promoted",
AU752&lt;=3, "Normal",
TRUE, "Long Time No Promotion")</f>
        <v>Long Time No Promotion</v>
      </c>
      <c r="AW752">
        <v>11</v>
      </c>
      <c r="AX752">
        <f>IF(COUNTIF(L752:$L$1471,L752)&gt;1,1,0)</f>
        <v>0</v>
      </c>
      <c r="BA752">
        <f t="shared" si="93"/>
        <v>0</v>
      </c>
      <c r="BC752">
        <f t="shared" si="94"/>
        <v>0</v>
      </c>
      <c r="BE752">
        <f t="shared" si="88"/>
        <v>0</v>
      </c>
      <c r="BG752">
        <f t="shared" si="89"/>
        <v>0</v>
      </c>
      <c r="BI752">
        <f t="shared" si="90"/>
        <v>0</v>
      </c>
      <c r="BR752" t="str" cm="1">
        <f t="array" ref="BR752">_xlfn.IFS(
A752&lt;=25,"18-25",
A752&lt;=35,"26-35",
A752&lt;=45,"36-45",
A752&lt;=59,"46-59",
TRUE,"60+")</f>
        <v>36-45</v>
      </c>
      <c r="BX752" t="b">
        <f t="shared" si="91"/>
        <v>1</v>
      </c>
      <c r="BY752" t="b">
        <f t="shared" si="92"/>
        <v>1</v>
      </c>
      <c r="BZ752" t="b">
        <f t="shared" si="95"/>
        <v>1</v>
      </c>
      <c r="CA752">
        <f>IF(tblemployee[[#This Row],[Attrition]]="Yes",1,0)</f>
        <v>0</v>
      </c>
      <c r="CB752">
        <f>IF(tblemployee[[#This Row],[OverTime]]="Yes",1,0)</f>
        <v>1</v>
      </c>
    </row>
    <row r="753" spans="1:80" hidden="1">
      <c r="A753">
        <v>50</v>
      </c>
      <c r="B753" t="s">
        <v>43</v>
      </c>
      <c r="C753" t="s">
        <v>55</v>
      </c>
      <c r="D753">
        <v>145</v>
      </c>
      <c r="E753" t="s">
        <v>37</v>
      </c>
      <c r="F753">
        <v>1</v>
      </c>
      <c r="G753" t="str" cm="1">
        <f t="array" ref="G753">_xlfn.IFS(
F753 &lt;= 10, "Near",
F753 &lt;= 20, "Far",
TRUE, "Very Far")</f>
        <v>Near</v>
      </c>
      <c r="H753">
        <v>3</v>
      </c>
      <c r="I753" t="str">
        <f>_xlfn.XLOOKUP(H753,Lookup!C:C,Lookup!D:D)</f>
        <v>Bachelor</v>
      </c>
      <c r="J753" t="s">
        <v>38</v>
      </c>
      <c r="K753">
        <v>1</v>
      </c>
      <c r="L753">
        <v>1040</v>
      </c>
      <c r="M753">
        <v>4</v>
      </c>
      <c r="N753" t="str">
        <f>_xlfn.XLOOKUP(M753,Lookup!E:E,Lookup!F:F)</f>
        <v>Very High</v>
      </c>
      <c r="O753" t="s">
        <v>39</v>
      </c>
      <c r="P753">
        <v>95</v>
      </c>
      <c r="Q753">
        <v>3</v>
      </c>
      <c r="R753" t="str">
        <f>_xlfn.XLOOKUP(Q753,Lookup!G:G,Lookup!H:H)</f>
        <v>High</v>
      </c>
      <c r="S753">
        <v>2</v>
      </c>
      <c r="T753" s="7" t="str">
        <f>_xlfn.XLOOKUP(S753,Lookup!A:A,Lookup!B:B)</f>
        <v>Junior</v>
      </c>
      <c r="U753" t="s">
        <v>40</v>
      </c>
      <c r="V753">
        <v>3</v>
      </c>
      <c r="W753" t="str">
        <f>_xlfn.XLOOKUP(V753,Lookup!I:I,Lookup!J:J)</f>
        <v>High</v>
      </c>
      <c r="X753" t="s">
        <v>48</v>
      </c>
      <c r="Y753">
        <v>6347</v>
      </c>
      <c r="Z753" t="str" cm="1">
        <f t="array" ref="Z753">_xlfn.IFS(Y753&lt;3000,"Low",Y753&lt;7000,"Medium",TRUE,"High")</f>
        <v>Medium</v>
      </c>
      <c r="AA753">
        <v>24920</v>
      </c>
      <c r="AB753">
        <v>0</v>
      </c>
      <c r="AC753" t="s">
        <v>42</v>
      </c>
      <c r="AD753" t="s">
        <v>43</v>
      </c>
      <c r="AE753">
        <v>12</v>
      </c>
      <c r="AF753">
        <v>3</v>
      </c>
      <c r="AG753" t="str">
        <f>_xlfn.XLOOKUP(AF753,Lookup!K:K,Lookup!L:L)</f>
        <v>Meet Expect</v>
      </c>
      <c r="AH753">
        <v>1</v>
      </c>
      <c r="AI753" t="str">
        <f>LOOKUP(AH753,Lookup!M:M,Lookup!N:N)</f>
        <v>Low</v>
      </c>
      <c r="AJ753">
        <v>80</v>
      </c>
      <c r="AK753">
        <v>1</v>
      </c>
      <c r="AL753" t="str">
        <f>_xlfn.XLOOKUP(AK753,Lookup!O:O,Lookup!P:P)</f>
        <v>Basic</v>
      </c>
      <c r="AM753">
        <v>19</v>
      </c>
      <c r="AN753" t="str" cm="1">
        <f t="array" ref="AN753">_xlfn.IFS(
AM753&lt;=5,"0-5",
AM753&lt;=10,"6-10",
AM753&lt;=20,"11-20",
TRUE,"20+")</f>
        <v>11-20</v>
      </c>
      <c r="AO753">
        <v>3</v>
      </c>
      <c r="AP753">
        <v>3</v>
      </c>
      <c r="AQ753" t="str">
        <f>_xlfn.XLOOKUP(AP753,Lookup!Q:Q,Lookup!R:R)</f>
        <v>Better</v>
      </c>
      <c r="AR753">
        <v>18</v>
      </c>
      <c r="AS753" t="str" cm="1">
        <f t="array" ref="AS753">_xlfn.IFS(
AR753 &lt;=1,"New Employee",
AR753 &lt;=3, "Early Career",
AR753 &lt;=7, "Experienced",
TRUE, "Veteran")</f>
        <v>Veteran</v>
      </c>
      <c r="AT753">
        <v>7</v>
      </c>
      <c r="AU753">
        <v>0</v>
      </c>
      <c r="AV753" t="str" cm="1">
        <f t="array" ref="AV753">_xlfn.IFS(
AU753=0,"Recently Promoted",
AU753&lt;=3, "Normal",
TRUE, "Long Time No Promotion")</f>
        <v>Recently Promoted</v>
      </c>
      <c r="AW753">
        <v>13</v>
      </c>
      <c r="AX753">
        <f>IF(COUNTIF(L753:$L$1471,L753)&gt;1,1,0)</f>
        <v>0</v>
      </c>
      <c r="BA753">
        <f t="shared" si="93"/>
        <v>0</v>
      </c>
      <c r="BC753">
        <f t="shared" si="94"/>
        <v>0</v>
      </c>
      <c r="BE753">
        <f t="shared" si="88"/>
        <v>0</v>
      </c>
      <c r="BG753">
        <f t="shared" si="89"/>
        <v>0</v>
      </c>
      <c r="BI753">
        <f t="shared" si="90"/>
        <v>0</v>
      </c>
      <c r="BR753" t="str" cm="1">
        <f t="array" ref="BR753">_xlfn.IFS(
A753&lt;=25,"18-25",
A753&lt;=35,"26-35",
A753&lt;=45,"36-45",
A753&lt;=59,"46-59",
TRUE,"60+")</f>
        <v>46-59</v>
      </c>
      <c r="BX753" t="b">
        <f t="shared" si="91"/>
        <v>1</v>
      </c>
      <c r="BY753" t="b">
        <f t="shared" si="92"/>
        <v>1</v>
      </c>
      <c r="BZ753" t="b">
        <f t="shared" si="95"/>
        <v>1</v>
      </c>
      <c r="CA753">
        <f>IF(tblemployee[[#This Row],[Attrition]]="Yes",1,0)</f>
        <v>0</v>
      </c>
      <c r="CB753">
        <f>IF(tblemployee[[#This Row],[OverTime]]="Yes",1,0)</f>
        <v>0</v>
      </c>
    </row>
    <row r="754" spans="1:80" hidden="1">
      <c r="A754">
        <v>36</v>
      </c>
      <c r="B754" t="s">
        <v>35</v>
      </c>
      <c r="C754" t="s">
        <v>36</v>
      </c>
      <c r="D754">
        <v>885</v>
      </c>
      <c r="E754" t="s">
        <v>45</v>
      </c>
      <c r="F754">
        <v>16</v>
      </c>
      <c r="G754" t="str" cm="1">
        <f t="array" ref="G754">_xlfn.IFS(
F754 &lt;= 10, "Near",
F754 &lt;= 20, "Far",
TRUE, "Very Far")</f>
        <v>Far</v>
      </c>
      <c r="H754">
        <v>4</v>
      </c>
      <c r="I754" t="str">
        <f>_xlfn.XLOOKUP(H754,Lookup!C:C,Lookup!D:D)</f>
        <v>Master</v>
      </c>
      <c r="J754" t="s">
        <v>38</v>
      </c>
      <c r="K754">
        <v>1</v>
      </c>
      <c r="L754">
        <v>1042</v>
      </c>
      <c r="M754">
        <v>3</v>
      </c>
      <c r="N754" t="str">
        <f>_xlfn.XLOOKUP(M754,Lookup!E:E,Lookup!F:F)</f>
        <v>High</v>
      </c>
      <c r="O754" t="s">
        <v>39</v>
      </c>
      <c r="P754">
        <v>43</v>
      </c>
      <c r="Q754">
        <v>4</v>
      </c>
      <c r="R754" t="str">
        <f>_xlfn.XLOOKUP(Q754,Lookup!G:G,Lookup!H:H)</f>
        <v>Very High</v>
      </c>
      <c r="S754">
        <v>1</v>
      </c>
      <c r="T754" s="7" t="str">
        <f>_xlfn.XLOOKUP(S754,Lookup!A:A,Lookup!B:B)</f>
        <v>Entry Level</v>
      </c>
      <c r="U754" t="s">
        <v>50</v>
      </c>
      <c r="V754">
        <v>1</v>
      </c>
      <c r="W754" t="str">
        <f>_xlfn.XLOOKUP(V754,Lookup!I:I,Lookup!J:J)</f>
        <v>Low</v>
      </c>
      <c r="X754" t="s">
        <v>41</v>
      </c>
      <c r="Y754">
        <v>2743</v>
      </c>
      <c r="Z754" t="str" cm="1">
        <f t="array" ref="Z754">_xlfn.IFS(Y754&lt;3000,"Low",Y754&lt;7000,"Medium",TRUE,"High")</f>
        <v>Low</v>
      </c>
      <c r="AA754">
        <v>8269</v>
      </c>
      <c r="AB754">
        <v>1</v>
      </c>
      <c r="AC754" t="s">
        <v>42</v>
      </c>
      <c r="AD754" t="s">
        <v>43</v>
      </c>
      <c r="AE754">
        <v>16</v>
      </c>
      <c r="AF754">
        <v>3</v>
      </c>
      <c r="AG754" t="str">
        <f>_xlfn.XLOOKUP(AF754,Lookup!K:K,Lookup!L:L)</f>
        <v>Meet Expect</v>
      </c>
      <c r="AH754">
        <v>3</v>
      </c>
      <c r="AI754" t="str">
        <f>LOOKUP(AH754,Lookup!M:M,Lookup!N:N)</f>
        <v>High</v>
      </c>
      <c r="AJ754">
        <v>80</v>
      </c>
      <c r="AK754">
        <v>0</v>
      </c>
      <c r="AL754" t="str">
        <f>_xlfn.XLOOKUP(AK754,Lookup!O:O,Lookup!P:P)</f>
        <v>None</v>
      </c>
      <c r="AM754">
        <v>18</v>
      </c>
      <c r="AN754" t="str" cm="1">
        <f t="array" ref="AN754">_xlfn.IFS(
AM754&lt;=5,"0-5",
AM754&lt;=10,"6-10",
AM754&lt;=20,"11-20",
TRUE,"20+")</f>
        <v>11-20</v>
      </c>
      <c r="AO754">
        <v>1</v>
      </c>
      <c r="AP754">
        <v>3</v>
      </c>
      <c r="AQ754" t="str">
        <f>_xlfn.XLOOKUP(AP754,Lookup!Q:Q,Lookup!R:R)</f>
        <v>Better</v>
      </c>
      <c r="AR754">
        <v>17</v>
      </c>
      <c r="AS754" t="str" cm="1">
        <f t="array" ref="AS754">_xlfn.IFS(
AR754 &lt;=1,"New Employee",
AR754 &lt;=3, "Early Career",
AR754 &lt;=7, "Experienced",
TRUE, "Veteran")</f>
        <v>Veteran</v>
      </c>
      <c r="AT754">
        <v>13</v>
      </c>
      <c r="AU754">
        <v>15</v>
      </c>
      <c r="AV754" t="str" cm="1">
        <f t="array" ref="AV754">_xlfn.IFS(
AU754=0,"Recently Promoted",
AU754&lt;=3, "Normal",
TRUE, "Long Time No Promotion")</f>
        <v>Long Time No Promotion</v>
      </c>
      <c r="AW754">
        <v>14</v>
      </c>
      <c r="AX754">
        <f>IF(COUNTIF(L754:$L$1471,L754)&gt;1,1,0)</f>
        <v>0</v>
      </c>
      <c r="BA754">
        <f t="shared" si="93"/>
        <v>0</v>
      </c>
      <c r="BC754">
        <f t="shared" si="94"/>
        <v>0</v>
      </c>
      <c r="BE754">
        <f t="shared" si="88"/>
        <v>0</v>
      </c>
      <c r="BG754">
        <f t="shared" si="89"/>
        <v>0</v>
      </c>
      <c r="BI754">
        <f t="shared" si="90"/>
        <v>0</v>
      </c>
      <c r="BR754" t="str" cm="1">
        <f t="array" ref="BR754">_xlfn.IFS(
A754&lt;=25,"18-25",
A754&lt;=35,"26-35",
A754&lt;=45,"36-45",
A754&lt;=59,"46-59",
TRUE,"60+")</f>
        <v>36-45</v>
      </c>
      <c r="BX754" t="b">
        <f t="shared" si="91"/>
        <v>1</v>
      </c>
      <c r="BY754" t="b">
        <f t="shared" si="92"/>
        <v>1</v>
      </c>
      <c r="BZ754" t="b">
        <f t="shared" si="95"/>
        <v>1</v>
      </c>
      <c r="CA754">
        <f>IF(tblemployee[[#This Row],[Attrition]]="Yes",1,0)</f>
        <v>1</v>
      </c>
      <c r="CB754">
        <f>IF(tblemployee[[#This Row],[OverTime]]="Yes",1,0)</f>
        <v>0</v>
      </c>
    </row>
    <row r="755" spans="1:80" hidden="1">
      <c r="A755">
        <v>39</v>
      </c>
      <c r="B755" t="s">
        <v>43</v>
      </c>
      <c r="C755" t="s">
        <v>44</v>
      </c>
      <c r="D755">
        <v>945</v>
      </c>
      <c r="E755" t="s">
        <v>45</v>
      </c>
      <c r="F755">
        <v>22</v>
      </c>
      <c r="G755" t="str" cm="1">
        <f t="array" ref="G755">_xlfn.IFS(
F755 &lt;= 10, "Near",
F755 &lt;= 20, "Far",
TRUE, "Very Far")</f>
        <v>Very Far</v>
      </c>
      <c r="H755">
        <v>3</v>
      </c>
      <c r="I755" t="str">
        <f>_xlfn.XLOOKUP(H755,Lookup!C:C,Lookup!D:D)</f>
        <v>Bachelor</v>
      </c>
      <c r="J755" t="s">
        <v>51</v>
      </c>
      <c r="K755">
        <v>1</v>
      </c>
      <c r="L755">
        <v>1043</v>
      </c>
      <c r="M755">
        <v>4</v>
      </c>
      <c r="N755" t="str">
        <f>_xlfn.XLOOKUP(M755,Lookup!E:E,Lookup!F:F)</f>
        <v>Very High</v>
      </c>
      <c r="O755" t="s">
        <v>39</v>
      </c>
      <c r="P755">
        <v>82</v>
      </c>
      <c r="Q755">
        <v>3</v>
      </c>
      <c r="R755" t="str">
        <f>_xlfn.XLOOKUP(Q755,Lookup!G:G,Lookup!H:H)</f>
        <v>High</v>
      </c>
      <c r="S755">
        <v>3</v>
      </c>
      <c r="T755" s="7" t="str">
        <f>_xlfn.XLOOKUP(S755,Lookup!A:A,Lookup!B:B)</f>
        <v>Senior</v>
      </c>
      <c r="U755" t="s">
        <v>53</v>
      </c>
      <c r="V755">
        <v>1</v>
      </c>
      <c r="W755" t="str">
        <f>_xlfn.XLOOKUP(V755,Lookup!I:I,Lookup!J:J)</f>
        <v>Low</v>
      </c>
      <c r="X755" t="s">
        <v>41</v>
      </c>
      <c r="Y755">
        <v>10880</v>
      </c>
      <c r="Z755" t="str" cm="1">
        <f t="array" ref="Z755">_xlfn.IFS(Y755&lt;3000,"Low",Y755&lt;7000,"Medium",TRUE,"High")</f>
        <v>High</v>
      </c>
      <c r="AA755">
        <v>5083</v>
      </c>
      <c r="AB755">
        <v>1</v>
      </c>
      <c r="AC755" t="s">
        <v>42</v>
      </c>
      <c r="AD755" t="s">
        <v>35</v>
      </c>
      <c r="AE755">
        <v>13</v>
      </c>
      <c r="AF755">
        <v>3</v>
      </c>
      <c r="AG755" t="str">
        <f>_xlfn.XLOOKUP(AF755,Lookup!K:K,Lookup!L:L)</f>
        <v>Meet Expect</v>
      </c>
      <c r="AH755">
        <v>3</v>
      </c>
      <c r="AI755" t="str">
        <f>LOOKUP(AH755,Lookup!M:M,Lookup!N:N)</f>
        <v>High</v>
      </c>
      <c r="AJ755">
        <v>80</v>
      </c>
      <c r="AK755">
        <v>0</v>
      </c>
      <c r="AL755" t="str">
        <f>_xlfn.XLOOKUP(AK755,Lookup!O:O,Lookup!P:P)</f>
        <v>None</v>
      </c>
      <c r="AM755">
        <v>21</v>
      </c>
      <c r="AN755" t="str" cm="1">
        <f t="array" ref="AN755">_xlfn.IFS(
AM755&lt;=5,"0-5",
AM755&lt;=10,"6-10",
AM755&lt;=20,"11-20",
TRUE,"20+")</f>
        <v>20+</v>
      </c>
      <c r="AO755">
        <v>2</v>
      </c>
      <c r="AP755">
        <v>3</v>
      </c>
      <c r="AQ755" t="str">
        <f>_xlfn.XLOOKUP(AP755,Lookup!Q:Q,Lookup!R:R)</f>
        <v>Better</v>
      </c>
      <c r="AR755">
        <v>21</v>
      </c>
      <c r="AS755" t="str" cm="1">
        <f t="array" ref="AS755">_xlfn.IFS(
AR755 &lt;=1,"New Employee",
AR755 &lt;=3, "Early Career",
AR755 &lt;=7, "Experienced",
TRUE, "Veteran")</f>
        <v>Veteran</v>
      </c>
      <c r="AT755">
        <v>6</v>
      </c>
      <c r="AU755">
        <v>2</v>
      </c>
      <c r="AV755" t="str" cm="1">
        <f t="array" ref="AV755">_xlfn.IFS(
AU755=0,"Recently Promoted",
AU755&lt;=3, "Normal",
TRUE, "Long Time No Promotion")</f>
        <v>Normal</v>
      </c>
      <c r="AW755">
        <v>8</v>
      </c>
      <c r="AX755">
        <f>IF(COUNTIF(L755:$L$1471,L755)&gt;1,1,0)</f>
        <v>0</v>
      </c>
      <c r="BA755">
        <f t="shared" si="93"/>
        <v>0</v>
      </c>
      <c r="BC755">
        <f t="shared" si="94"/>
        <v>0</v>
      </c>
      <c r="BE755">
        <f t="shared" si="88"/>
        <v>0</v>
      </c>
      <c r="BG755">
        <f t="shared" si="89"/>
        <v>0</v>
      </c>
      <c r="BI755">
        <f t="shared" si="90"/>
        <v>0</v>
      </c>
      <c r="BR755" t="str" cm="1">
        <f t="array" ref="BR755">_xlfn.IFS(
A755&lt;=25,"18-25",
A755&lt;=35,"26-35",
A755&lt;=45,"36-45",
A755&lt;=59,"46-59",
TRUE,"60+")</f>
        <v>36-45</v>
      </c>
      <c r="BX755" t="b">
        <f t="shared" si="91"/>
        <v>1</v>
      </c>
      <c r="BY755" t="b">
        <f t="shared" si="92"/>
        <v>1</v>
      </c>
      <c r="BZ755" t="b">
        <f t="shared" si="95"/>
        <v>1</v>
      </c>
      <c r="CA755">
        <f>IF(tblemployee[[#This Row],[Attrition]]="Yes",1,0)</f>
        <v>0</v>
      </c>
      <c r="CB755">
        <f>IF(tblemployee[[#This Row],[OverTime]]="Yes",1,0)</f>
        <v>1</v>
      </c>
    </row>
    <row r="756" spans="1:80" hidden="1">
      <c r="A756">
        <v>33</v>
      </c>
      <c r="B756" t="s">
        <v>43</v>
      </c>
      <c r="C756" t="s">
        <v>55</v>
      </c>
      <c r="D756">
        <v>1038</v>
      </c>
      <c r="E756" t="s">
        <v>37</v>
      </c>
      <c r="F756">
        <v>8</v>
      </c>
      <c r="G756" t="str" cm="1">
        <f t="array" ref="G756">_xlfn.IFS(
F756 &lt;= 10, "Near",
F756 &lt;= 20, "Far",
TRUE, "Very Far")</f>
        <v>Near</v>
      </c>
      <c r="H756">
        <v>1</v>
      </c>
      <c r="I756" t="str">
        <f>_xlfn.XLOOKUP(H756,Lookup!C:C,Lookup!D:D)</f>
        <v>Below College</v>
      </c>
      <c r="J756" t="s">
        <v>38</v>
      </c>
      <c r="K756">
        <v>1</v>
      </c>
      <c r="L756">
        <v>1044</v>
      </c>
      <c r="M756">
        <v>2</v>
      </c>
      <c r="N756" t="str">
        <f>_xlfn.XLOOKUP(M756,Lookup!E:E,Lookup!F:F)</f>
        <v>Medium</v>
      </c>
      <c r="O756" t="s">
        <v>39</v>
      </c>
      <c r="P756">
        <v>88</v>
      </c>
      <c r="Q756">
        <v>2</v>
      </c>
      <c r="R756" t="str">
        <f>_xlfn.XLOOKUP(Q756,Lookup!G:G,Lookup!H:H)</f>
        <v>Medium</v>
      </c>
      <c r="S756">
        <v>1</v>
      </c>
      <c r="T756" s="7" t="str">
        <f>_xlfn.XLOOKUP(S756,Lookup!A:A,Lookup!B:B)</f>
        <v>Entry Level</v>
      </c>
      <c r="U756" t="s">
        <v>57</v>
      </c>
      <c r="V756">
        <v>4</v>
      </c>
      <c r="W756" t="str">
        <f>_xlfn.XLOOKUP(V756,Lookup!I:I,Lookup!J:J)</f>
        <v>Very High</v>
      </c>
      <c r="X756" t="s">
        <v>41</v>
      </c>
      <c r="Y756">
        <v>2342</v>
      </c>
      <c r="Z756" t="str" cm="1">
        <f t="array" ref="Z756">_xlfn.IFS(Y756&lt;3000,"Low",Y756&lt;7000,"Medium",TRUE,"High")</f>
        <v>Low</v>
      </c>
      <c r="AA756">
        <v>21437</v>
      </c>
      <c r="AB756">
        <v>0</v>
      </c>
      <c r="AC756" t="s">
        <v>42</v>
      </c>
      <c r="AD756" t="s">
        <v>43</v>
      </c>
      <c r="AE756">
        <v>19</v>
      </c>
      <c r="AF756">
        <v>3</v>
      </c>
      <c r="AG756" t="str">
        <f>_xlfn.XLOOKUP(AF756,Lookup!K:K,Lookup!L:L)</f>
        <v>Meet Expect</v>
      </c>
      <c r="AH756">
        <v>4</v>
      </c>
      <c r="AI756" t="str">
        <f>LOOKUP(AH756,Lookup!M:M,Lookup!N:N)</f>
        <v>Very High</v>
      </c>
      <c r="AJ756">
        <v>80</v>
      </c>
      <c r="AK756">
        <v>0</v>
      </c>
      <c r="AL756" t="str">
        <f>_xlfn.XLOOKUP(AK756,Lookup!O:O,Lookup!P:P)</f>
        <v>None</v>
      </c>
      <c r="AM756">
        <v>3</v>
      </c>
      <c r="AN756" t="str" cm="1">
        <f t="array" ref="AN756">_xlfn.IFS(
AM756&lt;=5,"0-5",
AM756&lt;=10,"6-10",
AM756&lt;=20,"11-20",
TRUE,"20+")</f>
        <v>0-5</v>
      </c>
      <c r="AO756">
        <v>2</v>
      </c>
      <c r="AP756">
        <v>2</v>
      </c>
      <c r="AQ756" t="str">
        <f>_xlfn.XLOOKUP(AP756,Lookup!Q:Q,Lookup!R:R)</f>
        <v>Good</v>
      </c>
      <c r="AR756">
        <v>2</v>
      </c>
      <c r="AS756" t="str" cm="1">
        <f t="array" ref="AS756">_xlfn.IFS(
AR756 &lt;=1,"New Employee",
AR756 &lt;=3, "Early Career",
AR756 &lt;=7, "Experienced",
TRUE, "Veteran")</f>
        <v>Early Career</v>
      </c>
      <c r="AT756">
        <v>2</v>
      </c>
      <c r="AU756">
        <v>2</v>
      </c>
      <c r="AV756" t="str" cm="1">
        <f t="array" ref="AV756">_xlfn.IFS(
AU756=0,"Recently Promoted",
AU756&lt;=3, "Normal",
TRUE, "Long Time No Promotion")</f>
        <v>Normal</v>
      </c>
      <c r="AW756">
        <v>2</v>
      </c>
      <c r="AX756">
        <f>IF(COUNTIF(L756:$L$1471,L756)&gt;1,1,0)</f>
        <v>0</v>
      </c>
      <c r="BA756">
        <f t="shared" si="93"/>
        <v>0</v>
      </c>
      <c r="BC756">
        <f t="shared" si="94"/>
        <v>0</v>
      </c>
      <c r="BE756">
        <f t="shared" si="88"/>
        <v>0</v>
      </c>
      <c r="BG756">
        <f t="shared" si="89"/>
        <v>0</v>
      </c>
      <c r="BI756">
        <f t="shared" si="90"/>
        <v>0</v>
      </c>
      <c r="BR756" t="str" cm="1">
        <f t="array" ref="BR756">_xlfn.IFS(
A756&lt;=25,"18-25",
A756&lt;=35,"26-35",
A756&lt;=45,"36-45",
A756&lt;=59,"46-59",
TRUE,"60+")</f>
        <v>26-35</v>
      </c>
      <c r="BX756" t="b">
        <f t="shared" si="91"/>
        <v>1</v>
      </c>
      <c r="BY756" t="b">
        <f t="shared" si="92"/>
        <v>1</v>
      </c>
      <c r="BZ756" t="b">
        <f t="shared" si="95"/>
        <v>1</v>
      </c>
      <c r="CA756">
        <f>IF(tblemployee[[#This Row],[Attrition]]="Yes",1,0)</f>
        <v>0</v>
      </c>
      <c r="CB756">
        <f>IF(tblemployee[[#This Row],[OverTime]]="Yes",1,0)</f>
        <v>0</v>
      </c>
    </row>
    <row r="757" spans="1:80" hidden="1">
      <c r="A757">
        <v>45</v>
      </c>
      <c r="B757" t="s">
        <v>43</v>
      </c>
      <c r="C757" t="s">
        <v>36</v>
      </c>
      <c r="D757">
        <v>1234</v>
      </c>
      <c r="E757" t="s">
        <v>37</v>
      </c>
      <c r="F757">
        <v>11</v>
      </c>
      <c r="G757" t="str" cm="1">
        <f t="array" ref="G757">_xlfn.IFS(
F757 &lt;= 10, "Near",
F757 &lt;= 20, "Far",
TRUE, "Very Far")</f>
        <v>Far</v>
      </c>
      <c r="H757">
        <v>2</v>
      </c>
      <c r="I757" t="str">
        <f>_xlfn.XLOOKUP(H757,Lookup!C:C,Lookup!D:D)</f>
        <v>College</v>
      </c>
      <c r="J757" t="s">
        <v>38</v>
      </c>
      <c r="K757">
        <v>1</v>
      </c>
      <c r="L757">
        <v>1045</v>
      </c>
      <c r="M757">
        <v>4</v>
      </c>
      <c r="N757" t="str">
        <f>_xlfn.XLOOKUP(M757,Lookup!E:E,Lookup!F:F)</f>
        <v>Very High</v>
      </c>
      <c r="O757" t="s">
        <v>39</v>
      </c>
      <c r="P757">
        <v>90</v>
      </c>
      <c r="Q757">
        <v>3</v>
      </c>
      <c r="R757" t="str">
        <f>_xlfn.XLOOKUP(Q757,Lookup!G:G,Lookup!H:H)</f>
        <v>High</v>
      </c>
      <c r="S757">
        <v>4</v>
      </c>
      <c r="T757" s="7" t="str">
        <f>_xlfn.XLOOKUP(S757,Lookup!A:A,Lookup!B:B)</f>
        <v>Manager</v>
      </c>
      <c r="U757" t="s">
        <v>56</v>
      </c>
      <c r="V757">
        <v>4</v>
      </c>
      <c r="W757" t="str">
        <f>_xlfn.XLOOKUP(V757,Lookup!I:I,Lookup!J:J)</f>
        <v>Very High</v>
      </c>
      <c r="X757" t="s">
        <v>48</v>
      </c>
      <c r="Y757">
        <v>17650</v>
      </c>
      <c r="Z757" t="str" cm="1">
        <f t="array" ref="Z757">_xlfn.IFS(Y757&lt;3000,"Low",Y757&lt;7000,"Medium",TRUE,"High")</f>
        <v>High</v>
      </c>
      <c r="AA757">
        <v>5404</v>
      </c>
      <c r="AB757">
        <v>3</v>
      </c>
      <c r="AC757" t="s">
        <v>42</v>
      </c>
      <c r="AD757" t="s">
        <v>43</v>
      </c>
      <c r="AE757">
        <v>13</v>
      </c>
      <c r="AF757">
        <v>3</v>
      </c>
      <c r="AG757" t="str">
        <f>_xlfn.XLOOKUP(AF757,Lookup!K:K,Lookup!L:L)</f>
        <v>Meet Expect</v>
      </c>
      <c r="AH757">
        <v>2</v>
      </c>
      <c r="AI757" t="str">
        <f>LOOKUP(AH757,Lookup!M:M,Lookup!N:N)</f>
        <v>Medium</v>
      </c>
      <c r="AJ757">
        <v>80</v>
      </c>
      <c r="AK757">
        <v>1</v>
      </c>
      <c r="AL757" t="str">
        <f>_xlfn.XLOOKUP(AK757,Lookup!O:O,Lookup!P:P)</f>
        <v>Basic</v>
      </c>
      <c r="AM757">
        <v>26</v>
      </c>
      <c r="AN757" t="str" cm="1">
        <f t="array" ref="AN757">_xlfn.IFS(
AM757&lt;=5,"0-5",
AM757&lt;=10,"6-10",
AM757&lt;=20,"11-20",
TRUE,"20+")</f>
        <v>20+</v>
      </c>
      <c r="AO757">
        <v>4</v>
      </c>
      <c r="AP757">
        <v>4</v>
      </c>
      <c r="AQ757" t="str">
        <f>_xlfn.XLOOKUP(AP757,Lookup!Q:Q,Lookup!R:R)</f>
        <v>Best</v>
      </c>
      <c r="AR757">
        <v>9</v>
      </c>
      <c r="AS757" t="str" cm="1">
        <f t="array" ref="AS757">_xlfn.IFS(
AR757 &lt;=1,"New Employee",
AR757 &lt;=3, "Early Career",
AR757 &lt;=7, "Experienced",
TRUE, "Veteran")</f>
        <v>Veteran</v>
      </c>
      <c r="AT757">
        <v>3</v>
      </c>
      <c r="AU757">
        <v>1</v>
      </c>
      <c r="AV757" t="str" cm="1">
        <f t="array" ref="AV757">_xlfn.IFS(
AU757=0,"Recently Promoted",
AU757&lt;=3, "Normal",
TRUE, "Long Time No Promotion")</f>
        <v>Normal</v>
      </c>
      <c r="AW757">
        <v>1</v>
      </c>
      <c r="AX757">
        <f>IF(COUNTIF(L757:$L$1471,L757)&gt;1,1,0)</f>
        <v>0</v>
      </c>
      <c r="BA757">
        <f t="shared" si="93"/>
        <v>0</v>
      </c>
      <c r="BC757">
        <f t="shared" si="94"/>
        <v>0</v>
      </c>
      <c r="BE757">
        <f t="shared" si="88"/>
        <v>0</v>
      </c>
      <c r="BG757">
        <f t="shared" si="89"/>
        <v>0</v>
      </c>
      <c r="BI757">
        <f t="shared" si="90"/>
        <v>0</v>
      </c>
      <c r="BR757" t="str" cm="1">
        <f t="array" ref="BR757">_xlfn.IFS(
A757&lt;=25,"18-25",
A757&lt;=35,"26-35",
A757&lt;=45,"36-45",
A757&lt;=59,"46-59",
TRUE,"60+")</f>
        <v>36-45</v>
      </c>
      <c r="BX757" t="b">
        <f t="shared" si="91"/>
        <v>1</v>
      </c>
      <c r="BY757" t="b">
        <f t="shared" si="92"/>
        <v>1</v>
      </c>
      <c r="BZ757" t="b">
        <f t="shared" si="95"/>
        <v>1</v>
      </c>
      <c r="CA757">
        <f>IF(tblemployee[[#This Row],[Attrition]]="Yes",1,0)</f>
        <v>0</v>
      </c>
      <c r="CB757">
        <f>IF(tblemployee[[#This Row],[OverTime]]="Yes",1,0)</f>
        <v>0</v>
      </c>
    </row>
    <row r="758" spans="1:80" hidden="1">
      <c r="A758">
        <v>32</v>
      </c>
      <c r="B758" t="s">
        <v>43</v>
      </c>
      <c r="C758" t="s">
        <v>55</v>
      </c>
      <c r="D758">
        <v>1109</v>
      </c>
      <c r="E758" t="s">
        <v>45</v>
      </c>
      <c r="F758">
        <v>29</v>
      </c>
      <c r="G758" t="str" cm="1">
        <f t="array" ref="G758">_xlfn.IFS(
F758 &lt;= 10, "Near",
F758 &lt;= 20, "Far",
TRUE, "Very Far")</f>
        <v>Very Far</v>
      </c>
      <c r="H758">
        <v>4</v>
      </c>
      <c r="I758" t="str">
        <f>_xlfn.XLOOKUP(H758,Lookup!C:C,Lookup!D:D)</f>
        <v>Master</v>
      </c>
      <c r="J758" t="s">
        <v>51</v>
      </c>
      <c r="K758">
        <v>1</v>
      </c>
      <c r="L758">
        <v>1046</v>
      </c>
      <c r="M758">
        <v>4</v>
      </c>
      <c r="N758" t="str">
        <f>_xlfn.XLOOKUP(M758,Lookup!E:E,Lookup!F:F)</f>
        <v>Very High</v>
      </c>
      <c r="O758" t="s">
        <v>39</v>
      </c>
      <c r="P758">
        <v>69</v>
      </c>
      <c r="Q758">
        <v>3</v>
      </c>
      <c r="R758" t="str">
        <f>_xlfn.XLOOKUP(Q758,Lookup!G:G,Lookup!H:H)</f>
        <v>High</v>
      </c>
      <c r="S758">
        <v>1</v>
      </c>
      <c r="T758" s="7" t="str">
        <f>_xlfn.XLOOKUP(S758,Lookup!A:A,Lookup!B:B)</f>
        <v>Entry Level</v>
      </c>
      <c r="U758" t="s">
        <v>50</v>
      </c>
      <c r="V758">
        <v>3</v>
      </c>
      <c r="W758" t="str">
        <f>_xlfn.XLOOKUP(V758,Lookup!I:I,Lookup!J:J)</f>
        <v>High</v>
      </c>
      <c r="X758" t="s">
        <v>41</v>
      </c>
      <c r="Y758">
        <v>4025</v>
      </c>
      <c r="Z758" t="str" cm="1">
        <f t="array" ref="Z758">_xlfn.IFS(Y758&lt;3000,"Low",Y758&lt;7000,"Medium",TRUE,"High")</f>
        <v>Medium</v>
      </c>
      <c r="AA758">
        <v>11135</v>
      </c>
      <c r="AB758">
        <v>9</v>
      </c>
      <c r="AC758" t="s">
        <v>42</v>
      </c>
      <c r="AD758" t="s">
        <v>43</v>
      </c>
      <c r="AE758">
        <v>12</v>
      </c>
      <c r="AF758">
        <v>3</v>
      </c>
      <c r="AG758" t="str">
        <f>_xlfn.XLOOKUP(AF758,Lookup!K:K,Lookup!L:L)</f>
        <v>Meet Expect</v>
      </c>
      <c r="AH758">
        <v>2</v>
      </c>
      <c r="AI758" t="str">
        <f>LOOKUP(AH758,Lookup!M:M,Lookup!N:N)</f>
        <v>Medium</v>
      </c>
      <c r="AJ758">
        <v>80</v>
      </c>
      <c r="AK758">
        <v>0</v>
      </c>
      <c r="AL758" t="str">
        <f>_xlfn.XLOOKUP(AK758,Lookup!O:O,Lookup!P:P)</f>
        <v>None</v>
      </c>
      <c r="AM758">
        <v>10</v>
      </c>
      <c r="AN758" t="str" cm="1">
        <f t="array" ref="AN758">_xlfn.IFS(
AM758&lt;=5,"0-5",
AM758&lt;=10,"6-10",
AM758&lt;=20,"11-20",
TRUE,"20+")</f>
        <v>6-10</v>
      </c>
      <c r="AO758">
        <v>2</v>
      </c>
      <c r="AP758">
        <v>3</v>
      </c>
      <c r="AQ758" t="str">
        <f>_xlfn.XLOOKUP(AP758,Lookup!Q:Q,Lookup!R:R)</f>
        <v>Better</v>
      </c>
      <c r="AR758">
        <v>8</v>
      </c>
      <c r="AS758" t="str" cm="1">
        <f t="array" ref="AS758">_xlfn.IFS(
AR758 &lt;=1,"New Employee",
AR758 &lt;=3, "Early Career",
AR758 &lt;=7, "Experienced",
TRUE, "Veteran")</f>
        <v>Veteran</v>
      </c>
      <c r="AT758">
        <v>7</v>
      </c>
      <c r="AU758">
        <v>7</v>
      </c>
      <c r="AV758" t="str" cm="1">
        <f t="array" ref="AV758">_xlfn.IFS(
AU758=0,"Recently Promoted",
AU758&lt;=3, "Normal",
TRUE, "Long Time No Promotion")</f>
        <v>Long Time No Promotion</v>
      </c>
      <c r="AW758">
        <v>7</v>
      </c>
      <c r="AX758">
        <f>IF(COUNTIF(L758:$L$1471,L758)&gt;1,1,0)</f>
        <v>0</v>
      </c>
      <c r="BA758">
        <f t="shared" si="93"/>
        <v>0</v>
      </c>
      <c r="BC758">
        <f t="shared" si="94"/>
        <v>0</v>
      </c>
      <c r="BE758">
        <f t="shared" si="88"/>
        <v>0</v>
      </c>
      <c r="BG758">
        <f t="shared" si="89"/>
        <v>0</v>
      </c>
      <c r="BI758">
        <f t="shared" si="90"/>
        <v>0</v>
      </c>
      <c r="BR758" t="str" cm="1">
        <f t="array" ref="BR758">_xlfn.IFS(
A758&lt;=25,"18-25",
A758&lt;=35,"26-35",
A758&lt;=45,"36-45",
A758&lt;=59,"46-59",
TRUE,"60+")</f>
        <v>26-35</v>
      </c>
      <c r="BX758" t="b">
        <f t="shared" si="91"/>
        <v>1</v>
      </c>
      <c r="BY758" t="b">
        <f t="shared" si="92"/>
        <v>1</v>
      </c>
      <c r="BZ758" t="b">
        <f t="shared" si="95"/>
        <v>1</v>
      </c>
      <c r="CA758">
        <f>IF(tblemployee[[#This Row],[Attrition]]="Yes",1,0)</f>
        <v>0</v>
      </c>
      <c r="CB758">
        <f>IF(tblemployee[[#This Row],[OverTime]]="Yes",1,0)</f>
        <v>0</v>
      </c>
    </row>
    <row r="759" spans="1:80" hidden="1">
      <c r="A759">
        <v>34</v>
      </c>
      <c r="B759" t="s">
        <v>43</v>
      </c>
      <c r="C759" t="s">
        <v>36</v>
      </c>
      <c r="D759">
        <v>216</v>
      </c>
      <c r="E759" t="s">
        <v>37</v>
      </c>
      <c r="F759">
        <v>1</v>
      </c>
      <c r="G759" t="str" cm="1">
        <f t="array" ref="G759">_xlfn.IFS(
F759 &lt;= 10, "Near",
F759 &lt;= 20, "Far",
TRUE, "Very Far")</f>
        <v>Near</v>
      </c>
      <c r="H759">
        <v>4</v>
      </c>
      <c r="I759" t="str">
        <f>_xlfn.XLOOKUP(H759,Lookup!C:C,Lookup!D:D)</f>
        <v>Master</v>
      </c>
      <c r="J759" t="s">
        <v>59</v>
      </c>
      <c r="K759">
        <v>1</v>
      </c>
      <c r="L759">
        <v>1047</v>
      </c>
      <c r="M759">
        <v>2</v>
      </c>
      <c r="N759" t="str">
        <f>_xlfn.XLOOKUP(M759,Lookup!E:E,Lookup!F:F)</f>
        <v>Medium</v>
      </c>
      <c r="O759" t="s">
        <v>46</v>
      </c>
      <c r="P759">
        <v>75</v>
      </c>
      <c r="Q759">
        <v>4</v>
      </c>
      <c r="R759" t="str">
        <f>_xlfn.XLOOKUP(Q759,Lookup!G:G,Lookup!H:H)</f>
        <v>Very High</v>
      </c>
      <c r="S759">
        <v>2</v>
      </c>
      <c r="T759" s="7" t="str">
        <f>_xlfn.XLOOKUP(S759,Lookup!A:A,Lookup!B:B)</f>
        <v>Junior</v>
      </c>
      <c r="U759" t="s">
        <v>40</v>
      </c>
      <c r="V759">
        <v>4</v>
      </c>
      <c r="W759" t="str">
        <f>_xlfn.XLOOKUP(V759,Lookup!I:I,Lookup!J:J)</f>
        <v>Very High</v>
      </c>
      <c r="X759" t="s">
        <v>52</v>
      </c>
      <c r="Y759">
        <v>9725</v>
      </c>
      <c r="Z759" t="str" cm="1">
        <f t="array" ref="Z759">_xlfn.IFS(Y759&lt;3000,"Low",Y759&lt;7000,"Medium",TRUE,"High")</f>
        <v>High</v>
      </c>
      <c r="AA759">
        <v>12278</v>
      </c>
      <c r="AB759">
        <v>0</v>
      </c>
      <c r="AC759" t="s">
        <v>42</v>
      </c>
      <c r="AD759" t="s">
        <v>43</v>
      </c>
      <c r="AE759">
        <v>11</v>
      </c>
      <c r="AF759">
        <v>3</v>
      </c>
      <c r="AG759" t="str">
        <f>_xlfn.XLOOKUP(AF759,Lookup!K:K,Lookup!L:L)</f>
        <v>Meet Expect</v>
      </c>
      <c r="AH759">
        <v>4</v>
      </c>
      <c r="AI759" t="str">
        <f>LOOKUP(AH759,Lookup!M:M,Lookup!N:N)</f>
        <v>Very High</v>
      </c>
      <c r="AJ759">
        <v>80</v>
      </c>
      <c r="AK759">
        <v>1</v>
      </c>
      <c r="AL759" t="str">
        <f>_xlfn.XLOOKUP(AK759,Lookup!O:O,Lookup!P:P)</f>
        <v>Basic</v>
      </c>
      <c r="AM759">
        <v>16</v>
      </c>
      <c r="AN759" t="str" cm="1">
        <f t="array" ref="AN759">_xlfn.IFS(
AM759&lt;=5,"0-5",
AM759&lt;=10,"6-10",
AM759&lt;=20,"11-20",
TRUE,"20+")</f>
        <v>11-20</v>
      </c>
      <c r="AO759">
        <v>2</v>
      </c>
      <c r="AP759">
        <v>2</v>
      </c>
      <c r="AQ759" t="str">
        <f>_xlfn.XLOOKUP(AP759,Lookup!Q:Q,Lookup!R:R)</f>
        <v>Good</v>
      </c>
      <c r="AR759">
        <v>15</v>
      </c>
      <c r="AS759" t="str" cm="1">
        <f t="array" ref="AS759">_xlfn.IFS(
AR759 &lt;=1,"New Employee",
AR759 &lt;=3, "Early Career",
AR759 &lt;=7, "Experienced",
TRUE, "Veteran")</f>
        <v>Veteran</v>
      </c>
      <c r="AT759">
        <v>1</v>
      </c>
      <c r="AU759">
        <v>0</v>
      </c>
      <c r="AV759" t="str" cm="1">
        <f t="array" ref="AV759">_xlfn.IFS(
AU759=0,"Recently Promoted",
AU759&lt;=3, "Normal",
TRUE, "Long Time No Promotion")</f>
        <v>Recently Promoted</v>
      </c>
      <c r="AW759">
        <v>9</v>
      </c>
      <c r="AX759">
        <f>IF(COUNTIF(L759:$L$1471,L759)&gt;1,1,0)</f>
        <v>0</v>
      </c>
      <c r="BA759">
        <f t="shared" si="93"/>
        <v>0</v>
      </c>
      <c r="BC759">
        <f t="shared" si="94"/>
        <v>0</v>
      </c>
      <c r="BE759">
        <f t="shared" si="88"/>
        <v>0</v>
      </c>
      <c r="BG759">
        <f t="shared" si="89"/>
        <v>0</v>
      </c>
      <c r="BI759">
        <f t="shared" si="90"/>
        <v>0</v>
      </c>
      <c r="BR759" t="str" cm="1">
        <f t="array" ref="BR759">_xlfn.IFS(
A759&lt;=25,"18-25",
A759&lt;=35,"26-35",
A759&lt;=45,"36-45",
A759&lt;=59,"46-59",
TRUE,"60+")</f>
        <v>26-35</v>
      </c>
      <c r="BX759" t="b">
        <f t="shared" si="91"/>
        <v>1</v>
      </c>
      <c r="BY759" t="b">
        <f t="shared" si="92"/>
        <v>1</v>
      </c>
      <c r="BZ759" t="b">
        <f t="shared" si="95"/>
        <v>1</v>
      </c>
      <c r="CA759">
        <f>IF(tblemployee[[#This Row],[Attrition]]="Yes",1,0)</f>
        <v>0</v>
      </c>
      <c r="CB759">
        <f>IF(tblemployee[[#This Row],[OverTime]]="Yes",1,0)</f>
        <v>0</v>
      </c>
    </row>
    <row r="760" spans="1:80" hidden="1">
      <c r="A760">
        <v>59</v>
      </c>
      <c r="B760" t="s">
        <v>43</v>
      </c>
      <c r="C760" t="s">
        <v>36</v>
      </c>
      <c r="D760">
        <v>1089</v>
      </c>
      <c r="E760" t="s">
        <v>37</v>
      </c>
      <c r="F760">
        <v>1</v>
      </c>
      <c r="G760" t="str" cm="1">
        <f t="array" ref="G760">_xlfn.IFS(
F760 &lt;= 10, "Near",
F760 &lt;= 20, "Far",
TRUE, "Very Far")</f>
        <v>Near</v>
      </c>
      <c r="H760">
        <v>2</v>
      </c>
      <c r="I760" t="str">
        <f>_xlfn.XLOOKUP(H760,Lookup!C:C,Lookup!D:D)</f>
        <v>College</v>
      </c>
      <c r="J760" t="s">
        <v>60</v>
      </c>
      <c r="K760">
        <v>1</v>
      </c>
      <c r="L760">
        <v>1048</v>
      </c>
      <c r="M760">
        <v>2</v>
      </c>
      <c r="N760" t="str">
        <f>_xlfn.XLOOKUP(M760,Lookup!E:E,Lookup!F:F)</f>
        <v>Medium</v>
      </c>
      <c r="O760" t="s">
        <v>46</v>
      </c>
      <c r="P760">
        <v>66</v>
      </c>
      <c r="Q760">
        <v>3</v>
      </c>
      <c r="R760" t="str">
        <f>_xlfn.XLOOKUP(Q760,Lookup!G:G,Lookup!H:H)</f>
        <v>High</v>
      </c>
      <c r="S760">
        <v>3</v>
      </c>
      <c r="T760" s="7" t="str">
        <f>_xlfn.XLOOKUP(S760,Lookup!A:A,Lookup!B:B)</f>
        <v>Senior</v>
      </c>
      <c r="U760" t="s">
        <v>56</v>
      </c>
      <c r="V760">
        <v>4</v>
      </c>
      <c r="W760" t="str">
        <f>_xlfn.XLOOKUP(V760,Lookup!I:I,Lookup!J:J)</f>
        <v>Very High</v>
      </c>
      <c r="X760" t="s">
        <v>48</v>
      </c>
      <c r="Y760">
        <v>11904</v>
      </c>
      <c r="Z760" t="str" cm="1">
        <f t="array" ref="Z760">_xlfn.IFS(Y760&lt;3000,"Low",Y760&lt;7000,"Medium",TRUE,"High")</f>
        <v>High</v>
      </c>
      <c r="AA760">
        <v>11038</v>
      </c>
      <c r="AB760">
        <v>3</v>
      </c>
      <c r="AC760" t="s">
        <v>42</v>
      </c>
      <c r="AD760" t="s">
        <v>35</v>
      </c>
      <c r="AE760">
        <v>14</v>
      </c>
      <c r="AF760">
        <v>3</v>
      </c>
      <c r="AG760" t="str">
        <f>_xlfn.XLOOKUP(AF760,Lookup!K:K,Lookup!L:L)</f>
        <v>Meet Expect</v>
      </c>
      <c r="AH760">
        <v>3</v>
      </c>
      <c r="AI760" t="str">
        <f>LOOKUP(AH760,Lookup!M:M,Lookup!N:N)</f>
        <v>High</v>
      </c>
      <c r="AJ760">
        <v>80</v>
      </c>
      <c r="AK760">
        <v>1</v>
      </c>
      <c r="AL760" t="str">
        <f>_xlfn.XLOOKUP(AK760,Lookup!O:O,Lookup!P:P)</f>
        <v>Basic</v>
      </c>
      <c r="AM760">
        <v>14</v>
      </c>
      <c r="AN760" t="str" cm="1">
        <f t="array" ref="AN760">_xlfn.IFS(
AM760&lt;=5,"0-5",
AM760&lt;=10,"6-10",
AM760&lt;=20,"11-20",
TRUE,"20+")</f>
        <v>11-20</v>
      </c>
      <c r="AO760">
        <v>1</v>
      </c>
      <c r="AP760">
        <v>1</v>
      </c>
      <c r="AQ760" t="str">
        <f>_xlfn.XLOOKUP(AP760,Lookup!Q:Q,Lookup!R:R)</f>
        <v>Bad</v>
      </c>
      <c r="AR760">
        <v>6</v>
      </c>
      <c r="AS760" t="str" cm="1">
        <f t="array" ref="AS760">_xlfn.IFS(
AR760 &lt;=1,"New Employee",
AR760 &lt;=3, "Early Career",
AR760 &lt;=7, "Experienced",
TRUE, "Veteran")</f>
        <v>Experienced</v>
      </c>
      <c r="AT760">
        <v>4</v>
      </c>
      <c r="AU760">
        <v>0</v>
      </c>
      <c r="AV760" t="str" cm="1">
        <f t="array" ref="AV760">_xlfn.IFS(
AU760=0,"Recently Promoted",
AU760&lt;=3, "Normal",
TRUE, "Long Time No Promotion")</f>
        <v>Recently Promoted</v>
      </c>
      <c r="AW760">
        <v>4</v>
      </c>
      <c r="AX760">
        <f>IF(COUNTIF(L760:$L$1471,L760)&gt;1,1,0)</f>
        <v>0</v>
      </c>
      <c r="BA760">
        <f t="shared" si="93"/>
        <v>0</v>
      </c>
      <c r="BC760">
        <f t="shared" si="94"/>
        <v>0</v>
      </c>
      <c r="BE760">
        <f t="shared" si="88"/>
        <v>0</v>
      </c>
      <c r="BG760">
        <f t="shared" si="89"/>
        <v>0</v>
      </c>
      <c r="BI760">
        <f t="shared" si="90"/>
        <v>0</v>
      </c>
      <c r="BR760" t="str" cm="1">
        <f t="array" ref="BR760">_xlfn.IFS(
A760&lt;=25,"18-25",
A760&lt;=35,"26-35",
A760&lt;=45,"36-45",
A760&lt;=59,"46-59",
TRUE,"60+")</f>
        <v>46-59</v>
      </c>
      <c r="BX760" t="b">
        <f t="shared" si="91"/>
        <v>1</v>
      </c>
      <c r="BY760" t="b">
        <f t="shared" si="92"/>
        <v>1</v>
      </c>
      <c r="BZ760" t="b">
        <f t="shared" si="95"/>
        <v>1</v>
      </c>
      <c r="CA760">
        <f>IF(tblemployee[[#This Row],[Attrition]]="Yes",1,0)</f>
        <v>0</v>
      </c>
      <c r="CB760">
        <f>IF(tblemployee[[#This Row],[OverTime]]="Yes",1,0)</f>
        <v>1</v>
      </c>
    </row>
    <row r="761" spans="1:80">
      <c r="A761">
        <v>45</v>
      </c>
      <c r="B761" t="s">
        <v>43</v>
      </c>
      <c r="C761" t="s">
        <v>36</v>
      </c>
      <c r="D761">
        <v>788</v>
      </c>
      <c r="E761" t="s">
        <v>61</v>
      </c>
      <c r="F761">
        <v>24</v>
      </c>
      <c r="G761" t="str" cm="1">
        <f t="array" ref="G761">_xlfn.IFS(
F761 &lt;= 10, "Near",
F761 &lt;= 20, "Far",
TRUE, "Very Far")</f>
        <v>Very Far</v>
      </c>
      <c r="H761">
        <v>4</v>
      </c>
      <c r="I761" t="str">
        <f>_xlfn.XLOOKUP(H761,Lookup!C:C,Lookup!D:D)</f>
        <v>Master</v>
      </c>
      <c r="J761" t="s">
        <v>51</v>
      </c>
      <c r="K761">
        <v>1</v>
      </c>
      <c r="L761">
        <v>1049</v>
      </c>
      <c r="M761">
        <v>2</v>
      </c>
      <c r="N761" t="str">
        <f>_xlfn.XLOOKUP(M761,Lookup!E:E,Lookup!F:F)</f>
        <v>Medium</v>
      </c>
      <c r="O761" t="s">
        <v>46</v>
      </c>
      <c r="P761">
        <v>36</v>
      </c>
      <c r="Q761">
        <v>3</v>
      </c>
      <c r="R761" t="str">
        <f>_xlfn.XLOOKUP(Q761,Lookup!G:G,Lookup!H:H)</f>
        <v>High</v>
      </c>
      <c r="S761">
        <v>1</v>
      </c>
      <c r="T761" s="7" t="str">
        <f>_xlfn.XLOOKUP(S761,Lookup!A:A,Lookup!B:B)</f>
        <v>Entry Level</v>
      </c>
      <c r="U761" t="s">
        <v>61</v>
      </c>
      <c r="V761">
        <v>2</v>
      </c>
      <c r="W761" t="str">
        <f>_xlfn.XLOOKUP(V761,Lookup!I:I,Lookup!J:J)</f>
        <v>Medium</v>
      </c>
      <c r="X761" t="s">
        <v>41</v>
      </c>
      <c r="Y761">
        <v>2177</v>
      </c>
      <c r="Z761" t="str" cm="1">
        <f t="array" ref="Z761">_xlfn.IFS(Y761&lt;3000,"Low",Y761&lt;7000,"Medium",TRUE,"High")</f>
        <v>Low</v>
      </c>
      <c r="AA761">
        <v>8318</v>
      </c>
      <c r="AB761">
        <v>1</v>
      </c>
      <c r="AC761" t="s">
        <v>42</v>
      </c>
      <c r="AD761" t="s">
        <v>43</v>
      </c>
      <c r="AE761">
        <v>16</v>
      </c>
      <c r="AF761">
        <v>3</v>
      </c>
      <c r="AG761" t="str">
        <f>_xlfn.XLOOKUP(AF761,Lookup!K:K,Lookup!L:L)</f>
        <v>Meet Expect</v>
      </c>
      <c r="AH761">
        <v>1</v>
      </c>
      <c r="AI761" t="str">
        <f>LOOKUP(AH761,Lookup!M:M,Lookup!N:N)</f>
        <v>Low</v>
      </c>
      <c r="AJ761">
        <v>80</v>
      </c>
      <c r="AK761">
        <v>0</v>
      </c>
      <c r="AL761" t="str">
        <f>_xlfn.XLOOKUP(AK761,Lookup!O:O,Lookup!P:P)</f>
        <v>None</v>
      </c>
      <c r="AM761">
        <v>6</v>
      </c>
      <c r="AN761" t="str" cm="1">
        <f t="array" ref="AN761">_xlfn.IFS(
AM761&lt;=5,"0-5",
AM761&lt;=10,"6-10",
AM761&lt;=20,"11-20",
TRUE,"20+")</f>
        <v>6-10</v>
      </c>
      <c r="AO761">
        <v>3</v>
      </c>
      <c r="AP761">
        <v>3</v>
      </c>
      <c r="AQ761" t="str">
        <f>_xlfn.XLOOKUP(AP761,Lookup!Q:Q,Lookup!R:R)</f>
        <v>Better</v>
      </c>
      <c r="AR761">
        <v>6</v>
      </c>
      <c r="AS761" t="str" cm="1">
        <f t="array" ref="AS761">_xlfn.IFS(
AR761 &lt;=1,"New Employee",
AR761 &lt;=3, "Early Career",
AR761 &lt;=7, "Experienced",
TRUE, "Veteran")</f>
        <v>Experienced</v>
      </c>
      <c r="AT761">
        <v>3</v>
      </c>
      <c r="AU761">
        <v>0</v>
      </c>
      <c r="AV761" t="str" cm="1">
        <f t="array" ref="AV761">_xlfn.IFS(
AU761=0,"Recently Promoted",
AU761&lt;=3, "Normal",
TRUE, "Long Time No Promotion")</f>
        <v>Recently Promoted</v>
      </c>
      <c r="AW761">
        <v>4</v>
      </c>
      <c r="AX761">
        <f>IF(COUNTIF(L761:$L$1471,L761)&gt;1,1,0)</f>
        <v>0</v>
      </c>
      <c r="BA761">
        <f t="shared" si="93"/>
        <v>0</v>
      </c>
      <c r="BC761">
        <f t="shared" si="94"/>
        <v>0</v>
      </c>
      <c r="BE761">
        <f t="shared" si="88"/>
        <v>0</v>
      </c>
      <c r="BG761">
        <f t="shared" si="89"/>
        <v>0</v>
      </c>
      <c r="BI761">
        <f t="shared" si="90"/>
        <v>0</v>
      </c>
      <c r="BR761" t="str" cm="1">
        <f t="array" ref="BR761">_xlfn.IFS(
A761&lt;=25,"18-25",
A761&lt;=35,"26-35",
A761&lt;=45,"36-45",
A761&lt;=59,"46-59",
TRUE,"60+")</f>
        <v>36-45</v>
      </c>
      <c r="BX761" t="b">
        <f t="shared" si="91"/>
        <v>1</v>
      </c>
      <c r="BY761" t="b">
        <f t="shared" si="92"/>
        <v>1</v>
      </c>
      <c r="BZ761" t="b">
        <f t="shared" si="95"/>
        <v>1</v>
      </c>
      <c r="CA761">
        <f>IF(tblemployee[[#This Row],[Attrition]]="Yes",1,0)</f>
        <v>0</v>
      </c>
      <c r="CB761">
        <f>IF(tblemployee[[#This Row],[OverTime]]="Yes",1,0)</f>
        <v>0</v>
      </c>
    </row>
    <row r="762" spans="1:80" hidden="1">
      <c r="A762">
        <v>53</v>
      </c>
      <c r="B762" t="s">
        <v>43</v>
      </c>
      <c r="C762" t="s">
        <v>44</v>
      </c>
      <c r="D762">
        <v>124</v>
      </c>
      <c r="E762" t="s">
        <v>37</v>
      </c>
      <c r="F762">
        <v>2</v>
      </c>
      <c r="G762" t="str" cm="1">
        <f t="array" ref="G762">_xlfn.IFS(
F762 &lt;= 10, "Near",
F762 &lt;= 20, "Far",
TRUE, "Very Far")</f>
        <v>Near</v>
      </c>
      <c r="H762">
        <v>3</v>
      </c>
      <c r="I762" t="str">
        <f>_xlfn.XLOOKUP(H762,Lookup!C:C,Lookup!D:D)</f>
        <v>Bachelor</v>
      </c>
      <c r="J762" t="s">
        <v>59</v>
      </c>
      <c r="K762">
        <v>1</v>
      </c>
      <c r="L762">
        <v>1050</v>
      </c>
      <c r="M762">
        <v>3</v>
      </c>
      <c r="N762" t="str">
        <f>_xlfn.XLOOKUP(M762,Lookup!E:E,Lookup!F:F)</f>
        <v>High</v>
      </c>
      <c r="O762" t="s">
        <v>39</v>
      </c>
      <c r="P762">
        <v>38</v>
      </c>
      <c r="Q762">
        <v>2</v>
      </c>
      <c r="R762" t="str">
        <f>_xlfn.XLOOKUP(Q762,Lookup!G:G,Lookup!H:H)</f>
        <v>Medium</v>
      </c>
      <c r="S762">
        <v>3</v>
      </c>
      <c r="T762" s="7" t="str">
        <f>_xlfn.XLOOKUP(S762,Lookup!A:A,Lookup!B:B)</f>
        <v>Senior</v>
      </c>
      <c r="U762" t="s">
        <v>40</v>
      </c>
      <c r="V762">
        <v>2</v>
      </c>
      <c r="W762" t="str">
        <f>_xlfn.XLOOKUP(V762,Lookup!I:I,Lookup!J:J)</f>
        <v>Medium</v>
      </c>
      <c r="X762" t="s">
        <v>48</v>
      </c>
      <c r="Y762">
        <v>7525</v>
      </c>
      <c r="Z762" t="str" cm="1">
        <f t="array" ref="Z762">_xlfn.IFS(Y762&lt;3000,"Low",Y762&lt;7000,"Medium",TRUE,"High")</f>
        <v>High</v>
      </c>
      <c r="AA762">
        <v>23537</v>
      </c>
      <c r="AB762">
        <v>2</v>
      </c>
      <c r="AC762" t="s">
        <v>42</v>
      </c>
      <c r="AD762" t="s">
        <v>43</v>
      </c>
      <c r="AE762">
        <v>12</v>
      </c>
      <c r="AF762">
        <v>3</v>
      </c>
      <c r="AG762" t="str">
        <f>_xlfn.XLOOKUP(AF762,Lookup!K:K,Lookup!L:L)</f>
        <v>Meet Expect</v>
      </c>
      <c r="AH762">
        <v>1</v>
      </c>
      <c r="AI762" t="str">
        <f>LOOKUP(AH762,Lookup!M:M,Lookup!N:N)</f>
        <v>Low</v>
      </c>
      <c r="AJ762">
        <v>80</v>
      </c>
      <c r="AK762">
        <v>1</v>
      </c>
      <c r="AL762" t="str">
        <f>_xlfn.XLOOKUP(AK762,Lookup!O:O,Lookup!P:P)</f>
        <v>Basic</v>
      </c>
      <c r="AM762">
        <v>30</v>
      </c>
      <c r="AN762" t="str" cm="1">
        <f t="array" ref="AN762">_xlfn.IFS(
AM762&lt;=5,"0-5",
AM762&lt;=10,"6-10",
AM762&lt;=20,"11-20",
TRUE,"20+")</f>
        <v>20+</v>
      </c>
      <c r="AO762">
        <v>2</v>
      </c>
      <c r="AP762">
        <v>3</v>
      </c>
      <c r="AQ762" t="str">
        <f>_xlfn.XLOOKUP(AP762,Lookup!Q:Q,Lookup!R:R)</f>
        <v>Better</v>
      </c>
      <c r="AR762">
        <v>15</v>
      </c>
      <c r="AS762" t="str" cm="1">
        <f t="array" ref="AS762">_xlfn.IFS(
AR762 &lt;=1,"New Employee",
AR762 &lt;=3, "Early Career",
AR762 &lt;=7, "Experienced",
TRUE, "Veteran")</f>
        <v>Veteran</v>
      </c>
      <c r="AT762">
        <v>7</v>
      </c>
      <c r="AU762">
        <v>6</v>
      </c>
      <c r="AV762" t="str" cm="1">
        <f t="array" ref="AV762">_xlfn.IFS(
AU762=0,"Recently Promoted",
AU762&lt;=3, "Normal",
TRUE, "Long Time No Promotion")</f>
        <v>Long Time No Promotion</v>
      </c>
      <c r="AW762">
        <v>12</v>
      </c>
      <c r="AX762">
        <f>IF(COUNTIF(L762:$L$1471,L762)&gt;1,1,0)</f>
        <v>0</v>
      </c>
      <c r="BA762">
        <f t="shared" si="93"/>
        <v>0</v>
      </c>
      <c r="BC762">
        <f t="shared" si="94"/>
        <v>0</v>
      </c>
      <c r="BE762">
        <f t="shared" si="88"/>
        <v>0</v>
      </c>
      <c r="BG762">
        <f t="shared" si="89"/>
        <v>0</v>
      </c>
      <c r="BI762">
        <f t="shared" si="90"/>
        <v>0</v>
      </c>
      <c r="BR762" t="str" cm="1">
        <f t="array" ref="BR762">_xlfn.IFS(
A762&lt;=25,"18-25",
A762&lt;=35,"26-35",
A762&lt;=45,"36-45",
A762&lt;=59,"46-59",
TRUE,"60+")</f>
        <v>46-59</v>
      </c>
      <c r="BX762" t="b">
        <f t="shared" si="91"/>
        <v>1</v>
      </c>
      <c r="BY762" t="b">
        <f t="shared" si="92"/>
        <v>1</v>
      </c>
      <c r="BZ762" t="b">
        <f t="shared" si="95"/>
        <v>1</v>
      </c>
      <c r="CA762">
        <f>IF(tblemployee[[#This Row],[Attrition]]="Yes",1,0)</f>
        <v>0</v>
      </c>
      <c r="CB762">
        <f>IF(tblemployee[[#This Row],[OverTime]]="Yes",1,0)</f>
        <v>0</v>
      </c>
    </row>
    <row r="763" spans="1:80" hidden="1">
      <c r="A763">
        <v>36</v>
      </c>
      <c r="B763" t="s">
        <v>35</v>
      </c>
      <c r="C763" t="s">
        <v>36</v>
      </c>
      <c r="D763">
        <v>660</v>
      </c>
      <c r="E763" t="s">
        <v>45</v>
      </c>
      <c r="F763">
        <v>15</v>
      </c>
      <c r="G763" t="str" cm="1">
        <f t="array" ref="G763">_xlfn.IFS(
F763 &lt;= 10, "Near",
F763 &lt;= 20, "Far",
TRUE, "Very Far")</f>
        <v>Far</v>
      </c>
      <c r="H763">
        <v>3</v>
      </c>
      <c r="I763" t="str">
        <f>_xlfn.XLOOKUP(H763,Lookup!C:C,Lookup!D:D)</f>
        <v>Bachelor</v>
      </c>
      <c r="J763" t="s">
        <v>49</v>
      </c>
      <c r="K763">
        <v>1</v>
      </c>
      <c r="L763">
        <v>1052</v>
      </c>
      <c r="M763">
        <v>1</v>
      </c>
      <c r="N763" t="str">
        <f>_xlfn.XLOOKUP(M763,Lookup!E:E,Lookup!F:F)</f>
        <v>Low</v>
      </c>
      <c r="O763" t="s">
        <v>46</v>
      </c>
      <c r="P763">
        <v>81</v>
      </c>
      <c r="Q763">
        <v>3</v>
      </c>
      <c r="R763" t="str">
        <f>_xlfn.XLOOKUP(Q763,Lookup!G:G,Lookup!H:H)</f>
        <v>High</v>
      </c>
      <c r="S763">
        <v>2</v>
      </c>
      <c r="T763" s="7" t="str">
        <f>_xlfn.XLOOKUP(S763,Lookup!A:A,Lookup!B:B)</f>
        <v>Junior</v>
      </c>
      <c r="U763" t="s">
        <v>50</v>
      </c>
      <c r="V763">
        <v>3</v>
      </c>
      <c r="W763" t="str">
        <f>_xlfn.XLOOKUP(V763,Lookup!I:I,Lookup!J:J)</f>
        <v>High</v>
      </c>
      <c r="X763" t="s">
        <v>52</v>
      </c>
      <c r="Y763">
        <v>4834</v>
      </c>
      <c r="Z763" t="str" cm="1">
        <f t="array" ref="Z763">_xlfn.IFS(Y763&lt;3000,"Low",Y763&lt;7000,"Medium",TRUE,"High")</f>
        <v>Medium</v>
      </c>
      <c r="AA763">
        <v>7858</v>
      </c>
      <c r="AB763">
        <v>7</v>
      </c>
      <c r="AC763" t="s">
        <v>42</v>
      </c>
      <c r="AD763" t="s">
        <v>43</v>
      </c>
      <c r="AE763">
        <v>14</v>
      </c>
      <c r="AF763">
        <v>3</v>
      </c>
      <c r="AG763" t="str">
        <f>_xlfn.XLOOKUP(AF763,Lookup!K:K,Lookup!L:L)</f>
        <v>Meet Expect</v>
      </c>
      <c r="AH763">
        <v>2</v>
      </c>
      <c r="AI763" t="str">
        <f>LOOKUP(AH763,Lookup!M:M,Lookup!N:N)</f>
        <v>Medium</v>
      </c>
      <c r="AJ763">
        <v>80</v>
      </c>
      <c r="AK763">
        <v>1</v>
      </c>
      <c r="AL763" t="str">
        <f>_xlfn.XLOOKUP(AK763,Lookup!O:O,Lookup!P:P)</f>
        <v>Basic</v>
      </c>
      <c r="AM763">
        <v>9</v>
      </c>
      <c r="AN763" t="str" cm="1">
        <f t="array" ref="AN763">_xlfn.IFS(
AM763&lt;=5,"0-5",
AM763&lt;=10,"6-10",
AM763&lt;=20,"11-20",
TRUE,"20+")</f>
        <v>6-10</v>
      </c>
      <c r="AO763">
        <v>3</v>
      </c>
      <c r="AP763">
        <v>2</v>
      </c>
      <c r="AQ763" t="str">
        <f>_xlfn.XLOOKUP(AP763,Lookup!Q:Q,Lookup!R:R)</f>
        <v>Good</v>
      </c>
      <c r="AR763">
        <v>1</v>
      </c>
      <c r="AS763" t="str" cm="1">
        <f t="array" ref="AS763">_xlfn.IFS(
AR763 &lt;=1,"New Employee",
AR763 &lt;=3, "Early Career",
AR763 &lt;=7, "Experienced",
TRUE, "Veteran")</f>
        <v>New Employee</v>
      </c>
      <c r="AT763">
        <v>0</v>
      </c>
      <c r="AU763">
        <v>0</v>
      </c>
      <c r="AV763" t="str" cm="1">
        <f t="array" ref="AV763">_xlfn.IFS(
AU763=0,"Recently Promoted",
AU763&lt;=3, "Normal",
TRUE, "Long Time No Promotion")</f>
        <v>Recently Promoted</v>
      </c>
      <c r="AW763">
        <v>0</v>
      </c>
      <c r="AX763">
        <f>IF(COUNTIF(L763:$L$1471,L763)&gt;1,1,0)</f>
        <v>0</v>
      </c>
      <c r="BA763">
        <f t="shared" si="93"/>
        <v>0</v>
      </c>
      <c r="BC763">
        <f t="shared" si="94"/>
        <v>0</v>
      </c>
      <c r="BE763">
        <f t="shared" si="88"/>
        <v>0</v>
      </c>
      <c r="BG763">
        <f t="shared" si="89"/>
        <v>0</v>
      </c>
      <c r="BI763">
        <f t="shared" si="90"/>
        <v>0</v>
      </c>
      <c r="BR763" t="str" cm="1">
        <f t="array" ref="BR763">_xlfn.IFS(
A763&lt;=25,"18-25",
A763&lt;=35,"26-35",
A763&lt;=45,"36-45",
A763&lt;=59,"46-59",
TRUE,"60+")</f>
        <v>36-45</v>
      </c>
      <c r="BX763" t="b">
        <f t="shared" si="91"/>
        <v>1</v>
      </c>
      <c r="BY763" t="b">
        <f t="shared" si="92"/>
        <v>1</v>
      </c>
      <c r="BZ763" t="b">
        <f t="shared" si="95"/>
        <v>1</v>
      </c>
      <c r="CA763">
        <f>IF(tblemployee[[#This Row],[Attrition]]="Yes",1,0)</f>
        <v>1</v>
      </c>
      <c r="CB763">
        <f>IF(tblemployee[[#This Row],[OverTime]]="Yes",1,0)</f>
        <v>0</v>
      </c>
    </row>
    <row r="764" spans="1:80" hidden="1">
      <c r="A764">
        <v>26</v>
      </c>
      <c r="B764" t="s">
        <v>35</v>
      </c>
      <c r="C764" t="s">
        <v>44</v>
      </c>
      <c r="D764">
        <v>342</v>
      </c>
      <c r="E764" t="s">
        <v>45</v>
      </c>
      <c r="F764">
        <v>2</v>
      </c>
      <c r="G764" t="str" cm="1">
        <f t="array" ref="G764">_xlfn.IFS(
F764 &lt;= 10, "Near",
F764 &lt;= 20, "Far",
TRUE, "Very Far")</f>
        <v>Near</v>
      </c>
      <c r="H764">
        <v>3</v>
      </c>
      <c r="I764" t="str">
        <f>_xlfn.XLOOKUP(H764,Lookup!C:C,Lookup!D:D)</f>
        <v>Bachelor</v>
      </c>
      <c r="J764" t="s">
        <v>38</v>
      </c>
      <c r="K764">
        <v>1</v>
      </c>
      <c r="L764">
        <v>1053</v>
      </c>
      <c r="M764">
        <v>1</v>
      </c>
      <c r="N764" t="str">
        <f>_xlfn.XLOOKUP(M764,Lookup!E:E,Lookup!F:F)</f>
        <v>Low</v>
      </c>
      <c r="O764" t="s">
        <v>46</v>
      </c>
      <c r="P764">
        <v>57</v>
      </c>
      <c r="Q764">
        <v>3</v>
      </c>
      <c r="R764" t="str">
        <f>_xlfn.XLOOKUP(Q764,Lookup!G:G,Lookup!H:H)</f>
        <v>High</v>
      </c>
      <c r="S764">
        <v>1</v>
      </c>
      <c r="T764" s="7" t="str">
        <f>_xlfn.XLOOKUP(S764,Lookup!A:A,Lookup!B:B)</f>
        <v>Entry Level</v>
      </c>
      <c r="U764" t="s">
        <v>47</v>
      </c>
      <c r="V764">
        <v>1</v>
      </c>
      <c r="W764" t="str">
        <f>_xlfn.XLOOKUP(V764,Lookup!I:I,Lookup!J:J)</f>
        <v>Low</v>
      </c>
      <c r="X764" t="s">
        <v>48</v>
      </c>
      <c r="Y764">
        <v>2042</v>
      </c>
      <c r="Z764" t="str" cm="1">
        <f t="array" ref="Z764">_xlfn.IFS(Y764&lt;3000,"Low",Y764&lt;7000,"Medium",TRUE,"High")</f>
        <v>Low</v>
      </c>
      <c r="AA764">
        <v>15346</v>
      </c>
      <c r="AB764">
        <v>6</v>
      </c>
      <c r="AC764" t="s">
        <v>42</v>
      </c>
      <c r="AD764" t="s">
        <v>35</v>
      </c>
      <c r="AE764">
        <v>14</v>
      </c>
      <c r="AF764">
        <v>3</v>
      </c>
      <c r="AG764" t="str">
        <f>_xlfn.XLOOKUP(AF764,Lookup!K:K,Lookup!L:L)</f>
        <v>Meet Expect</v>
      </c>
      <c r="AH764">
        <v>2</v>
      </c>
      <c r="AI764" t="str">
        <f>LOOKUP(AH764,Lookup!M:M,Lookup!N:N)</f>
        <v>Medium</v>
      </c>
      <c r="AJ764">
        <v>80</v>
      </c>
      <c r="AK764">
        <v>1</v>
      </c>
      <c r="AL764" t="str">
        <f>_xlfn.XLOOKUP(AK764,Lookup!O:O,Lookup!P:P)</f>
        <v>Basic</v>
      </c>
      <c r="AM764">
        <v>6</v>
      </c>
      <c r="AN764" t="str" cm="1">
        <f t="array" ref="AN764">_xlfn.IFS(
AM764&lt;=5,"0-5",
AM764&lt;=10,"6-10",
AM764&lt;=20,"11-20",
TRUE,"20+")</f>
        <v>6-10</v>
      </c>
      <c r="AO764">
        <v>2</v>
      </c>
      <c r="AP764">
        <v>3</v>
      </c>
      <c r="AQ764" t="str">
        <f>_xlfn.XLOOKUP(AP764,Lookup!Q:Q,Lookup!R:R)</f>
        <v>Better</v>
      </c>
      <c r="AR764">
        <v>3</v>
      </c>
      <c r="AS764" t="str" cm="1">
        <f t="array" ref="AS764">_xlfn.IFS(
AR764 &lt;=1,"New Employee",
AR764 &lt;=3, "Early Career",
AR764 &lt;=7, "Experienced",
TRUE, "Veteran")</f>
        <v>Early Career</v>
      </c>
      <c r="AT764">
        <v>2</v>
      </c>
      <c r="AU764">
        <v>1</v>
      </c>
      <c r="AV764" t="str" cm="1">
        <f t="array" ref="AV764">_xlfn.IFS(
AU764=0,"Recently Promoted",
AU764&lt;=3, "Normal",
TRUE, "Long Time No Promotion")</f>
        <v>Normal</v>
      </c>
      <c r="AW764">
        <v>2</v>
      </c>
      <c r="AX764">
        <f>IF(COUNTIF(L764:$L$1471,L764)&gt;1,1,0)</f>
        <v>0</v>
      </c>
      <c r="BA764">
        <f t="shared" si="93"/>
        <v>0</v>
      </c>
      <c r="BC764">
        <f t="shared" si="94"/>
        <v>0</v>
      </c>
      <c r="BE764">
        <f t="shared" si="88"/>
        <v>0</v>
      </c>
      <c r="BG764">
        <f t="shared" si="89"/>
        <v>0</v>
      </c>
      <c r="BI764">
        <f t="shared" si="90"/>
        <v>0</v>
      </c>
      <c r="BR764" t="str" cm="1">
        <f t="array" ref="BR764">_xlfn.IFS(
A764&lt;=25,"18-25",
A764&lt;=35,"26-35",
A764&lt;=45,"36-45",
A764&lt;=59,"46-59",
TRUE,"60+")</f>
        <v>26-35</v>
      </c>
      <c r="BX764" t="b">
        <f t="shared" si="91"/>
        <v>1</v>
      </c>
      <c r="BY764" t="b">
        <f t="shared" si="92"/>
        <v>1</v>
      </c>
      <c r="BZ764" t="b">
        <f t="shared" si="95"/>
        <v>1</v>
      </c>
      <c r="CA764">
        <f>IF(tblemployee[[#This Row],[Attrition]]="Yes",1,0)</f>
        <v>1</v>
      </c>
      <c r="CB764">
        <f>IF(tblemployee[[#This Row],[OverTime]]="Yes",1,0)</f>
        <v>1</v>
      </c>
    </row>
    <row r="765" spans="1:80" hidden="1">
      <c r="A765">
        <v>34</v>
      </c>
      <c r="B765" t="s">
        <v>43</v>
      </c>
      <c r="C765" t="s">
        <v>36</v>
      </c>
      <c r="D765">
        <v>1333</v>
      </c>
      <c r="E765" t="s">
        <v>37</v>
      </c>
      <c r="F765">
        <v>10</v>
      </c>
      <c r="G765" t="str" cm="1">
        <f t="array" ref="G765">_xlfn.IFS(
F765 &lt;= 10, "Near",
F765 &lt;= 20, "Far",
TRUE, "Very Far")</f>
        <v>Near</v>
      </c>
      <c r="H765">
        <v>4</v>
      </c>
      <c r="I765" t="str">
        <f>_xlfn.XLOOKUP(H765,Lookup!C:C,Lookup!D:D)</f>
        <v>Master</v>
      </c>
      <c r="J765" t="s">
        <v>38</v>
      </c>
      <c r="K765">
        <v>1</v>
      </c>
      <c r="L765">
        <v>1055</v>
      </c>
      <c r="M765">
        <v>3</v>
      </c>
      <c r="N765" t="str">
        <f>_xlfn.XLOOKUP(M765,Lookup!E:E,Lookup!F:F)</f>
        <v>High</v>
      </c>
      <c r="O765" t="s">
        <v>39</v>
      </c>
      <c r="P765">
        <v>87</v>
      </c>
      <c r="Q765">
        <v>3</v>
      </c>
      <c r="R765" t="str">
        <f>_xlfn.XLOOKUP(Q765,Lookup!G:G,Lookup!H:H)</f>
        <v>High</v>
      </c>
      <c r="S765">
        <v>1</v>
      </c>
      <c r="T765" s="7" t="str">
        <f>_xlfn.XLOOKUP(S765,Lookup!A:A,Lookup!B:B)</f>
        <v>Entry Level</v>
      </c>
      <c r="U765" t="s">
        <v>57</v>
      </c>
      <c r="V765">
        <v>3</v>
      </c>
      <c r="W765" t="str">
        <f>_xlfn.XLOOKUP(V765,Lookup!I:I,Lookup!J:J)</f>
        <v>High</v>
      </c>
      <c r="X765" t="s">
        <v>48</v>
      </c>
      <c r="Y765">
        <v>2220</v>
      </c>
      <c r="Z765" t="str" cm="1">
        <f t="array" ref="Z765">_xlfn.IFS(Y765&lt;3000,"Low",Y765&lt;7000,"Medium",TRUE,"High")</f>
        <v>Low</v>
      </c>
      <c r="AA765">
        <v>18410</v>
      </c>
      <c r="AB765">
        <v>1</v>
      </c>
      <c r="AC765" t="s">
        <v>42</v>
      </c>
      <c r="AD765" t="s">
        <v>35</v>
      </c>
      <c r="AE765">
        <v>19</v>
      </c>
      <c r="AF765">
        <v>3</v>
      </c>
      <c r="AG765" t="str">
        <f>_xlfn.XLOOKUP(AF765,Lookup!K:K,Lookup!L:L)</f>
        <v>Meet Expect</v>
      </c>
      <c r="AH765">
        <v>4</v>
      </c>
      <c r="AI765" t="str">
        <f>LOOKUP(AH765,Lookup!M:M,Lookup!N:N)</f>
        <v>Very High</v>
      </c>
      <c r="AJ765">
        <v>80</v>
      </c>
      <c r="AK765">
        <v>1</v>
      </c>
      <c r="AL765" t="str">
        <f>_xlfn.XLOOKUP(AK765,Lookup!O:O,Lookup!P:P)</f>
        <v>Basic</v>
      </c>
      <c r="AM765">
        <v>1</v>
      </c>
      <c r="AN765" t="str" cm="1">
        <f t="array" ref="AN765">_xlfn.IFS(
AM765&lt;=5,"0-5",
AM765&lt;=10,"6-10",
AM765&lt;=20,"11-20",
TRUE,"20+")</f>
        <v>0-5</v>
      </c>
      <c r="AO765">
        <v>2</v>
      </c>
      <c r="AP765">
        <v>3</v>
      </c>
      <c r="AQ765" t="str">
        <f>_xlfn.XLOOKUP(AP765,Lookup!Q:Q,Lookup!R:R)</f>
        <v>Better</v>
      </c>
      <c r="AR765">
        <v>1</v>
      </c>
      <c r="AS765" t="str" cm="1">
        <f t="array" ref="AS765">_xlfn.IFS(
AR765 &lt;=1,"New Employee",
AR765 &lt;=3, "Early Career",
AR765 &lt;=7, "Experienced",
TRUE, "Veteran")</f>
        <v>New Employee</v>
      </c>
      <c r="AT765">
        <v>1</v>
      </c>
      <c r="AU765">
        <v>0</v>
      </c>
      <c r="AV765" t="str" cm="1">
        <f t="array" ref="AV765">_xlfn.IFS(
AU765=0,"Recently Promoted",
AU765&lt;=3, "Normal",
TRUE, "Long Time No Promotion")</f>
        <v>Recently Promoted</v>
      </c>
      <c r="AW765">
        <v>0</v>
      </c>
      <c r="AX765">
        <f>IF(COUNTIF(L765:$L$1471,L765)&gt;1,1,0)</f>
        <v>0</v>
      </c>
      <c r="BA765">
        <f t="shared" si="93"/>
        <v>0</v>
      </c>
      <c r="BC765">
        <f t="shared" si="94"/>
        <v>0</v>
      </c>
      <c r="BE765">
        <f t="shared" si="88"/>
        <v>0</v>
      </c>
      <c r="BG765">
        <f t="shared" si="89"/>
        <v>0</v>
      </c>
      <c r="BI765">
        <f t="shared" si="90"/>
        <v>0</v>
      </c>
      <c r="BR765" t="str" cm="1">
        <f t="array" ref="BR765">_xlfn.IFS(
A765&lt;=25,"18-25",
A765&lt;=35,"26-35",
A765&lt;=45,"36-45",
A765&lt;=59,"46-59",
TRUE,"60+")</f>
        <v>26-35</v>
      </c>
      <c r="BX765" t="b">
        <f t="shared" si="91"/>
        <v>1</v>
      </c>
      <c r="BY765" t="b">
        <f t="shared" si="92"/>
        <v>1</v>
      </c>
      <c r="BZ765" t="b">
        <f t="shared" si="95"/>
        <v>1</v>
      </c>
      <c r="CA765">
        <f>IF(tblemployee[[#This Row],[Attrition]]="Yes",1,0)</f>
        <v>0</v>
      </c>
      <c r="CB765">
        <f>IF(tblemployee[[#This Row],[OverTime]]="Yes",1,0)</f>
        <v>1</v>
      </c>
    </row>
    <row r="766" spans="1:80" hidden="1">
      <c r="A766">
        <v>28</v>
      </c>
      <c r="B766" t="s">
        <v>43</v>
      </c>
      <c r="C766" t="s">
        <v>36</v>
      </c>
      <c r="D766">
        <v>1144</v>
      </c>
      <c r="E766" t="s">
        <v>37</v>
      </c>
      <c r="F766">
        <v>10</v>
      </c>
      <c r="G766" t="str" cm="1">
        <f t="array" ref="G766">_xlfn.IFS(
F766 &lt;= 10, "Near",
F766 &lt;= 20, "Far",
TRUE, "Very Far")</f>
        <v>Near</v>
      </c>
      <c r="H766">
        <v>1</v>
      </c>
      <c r="I766" t="str">
        <f>_xlfn.XLOOKUP(H766,Lookup!C:C,Lookup!D:D)</f>
        <v>Below College</v>
      </c>
      <c r="J766" t="s">
        <v>51</v>
      </c>
      <c r="K766">
        <v>1</v>
      </c>
      <c r="L766">
        <v>1056</v>
      </c>
      <c r="M766">
        <v>4</v>
      </c>
      <c r="N766" t="str">
        <f>_xlfn.XLOOKUP(M766,Lookup!E:E,Lookup!F:F)</f>
        <v>Very High</v>
      </c>
      <c r="O766" t="s">
        <v>46</v>
      </c>
      <c r="P766">
        <v>74</v>
      </c>
      <c r="Q766">
        <v>3</v>
      </c>
      <c r="R766" t="str">
        <f>_xlfn.XLOOKUP(Q766,Lookup!G:G,Lookup!H:H)</f>
        <v>High</v>
      </c>
      <c r="S766">
        <v>1</v>
      </c>
      <c r="T766" s="7" t="str">
        <f>_xlfn.XLOOKUP(S766,Lookup!A:A,Lookup!B:B)</f>
        <v>Entry Level</v>
      </c>
      <c r="U766" t="s">
        <v>57</v>
      </c>
      <c r="V766">
        <v>2</v>
      </c>
      <c r="W766" t="str">
        <f>_xlfn.XLOOKUP(V766,Lookup!I:I,Lookup!J:J)</f>
        <v>Medium</v>
      </c>
      <c r="X766" t="s">
        <v>48</v>
      </c>
      <c r="Y766">
        <v>1052</v>
      </c>
      <c r="Z766" t="str" cm="1">
        <f t="array" ref="Z766">_xlfn.IFS(Y766&lt;3000,"Low",Y766&lt;7000,"Medium",TRUE,"High")</f>
        <v>Low</v>
      </c>
      <c r="AA766">
        <v>23384</v>
      </c>
      <c r="AB766">
        <v>1</v>
      </c>
      <c r="AC766" t="s">
        <v>42</v>
      </c>
      <c r="AD766" t="s">
        <v>43</v>
      </c>
      <c r="AE766">
        <v>22</v>
      </c>
      <c r="AF766">
        <v>4</v>
      </c>
      <c r="AG766" t="str">
        <f>_xlfn.XLOOKUP(AF766,Lookup!K:K,Lookup!L:L)</f>
        <v>Exceed Expect</v>
      </c>
      <c r="AH766">
        <v>2</v>
      </c>
      <c r="AI766" t="str">
        <f>LOOKUP(AH766,Lookup!M:M,Lookup!N:N)</f>
        <v>Medium</v>
      </c>
      <c r="AJ766">
        <v>80</v>
      </c>
      <c r="AK766">
        <v>0</v>
      </c>
      <c r="AL766" t="str">
        <f>_xlfn.XLOOKUP(AK766,Lookup!O:O,Lookup!P:P)</f>
        <v>None</v>
      </c>
      <c r="AM766">
        <v>1</v>
      </c>
      <c r="AN766" t="str" cm="1">
        <f t="array" ref="AN766">_xlfn.IFS(
AM766&lt;=5,"0-5",
AM766&lt;=10,"6-10",
AM766&lt;=20,"11-20",
TRUE,"20+")</f>
        <v>0-5</v>
      </c>
      <c r="AO766">
        <v>5</v>
      </c>
      <c r="AP766">
        <v>3</v>
      </c>
      <c r="AQ766" t="str">
        <f>_xlfn.XLOOKUP(AP766,Lookup!Q:Q,Lookup!R:R)</f>
        <v>Better</v>
      </c>
      <c r="AR766">
        <v>1</v>
      </c>
      <c r="AS766" t="str" cm="1">
        <f t="array" ref="AS766">_xlfn.IFS(
AR766 &lt;=1,"New Employee",
AR766 &lt;=3, "Early Career",
AR766 &lt;=7, "Experienced",
TRUE, "Veteran")</f>
        <v>New Employee</v>
      </c>
      <c r="AT766">
        <v>0</v>
      </c>
      <c r="AU766">
        <v>0</v>
      </c>
      <c r="AV766" t="str" cm="1">
        <f t="array" ref="AV766">_xlfn.IFS(
AU766=0,"Recently Promoted",
AU766&lt;=3, "Normal",
TRUE, "Long Time No Promotion")</f>
        <v>Recently Promoted</v>
      </c>
      <c r="AW766">
        <v>0</v>
      </c>
      <c r="AX766">
        <f>IF(COUNTIF(L766:$L$1471,L766)&gt;1,1,0)</f>
        <v>0</v>
      </c>
      <c r="BA766">
        <f t="shared" si="93"/>
        <v>0</v>
      </c>
      <c r="BC766">
        <f t="shared" si="94"/>
        <v>0</v>
      </c>
      <c r="BE766">
        <f t="shared" si="88"/>
        <v>0</v>
      </c>
      <c r="BG766">
        <f t="shared" si="89"/>
        <v>0</v>
      </c>
      <c r="BI766">
        <f t="shared" si="90"/>
        <v>0</v>
      </c>
      <c r="BR766" t="str" cm="1">
        <f t="array" ref="BR766">_xlfn.IFS(
A766&lt;=25,"18-25",
A766&lt;=35,"26-35",
A766&lt;=45,"36-45",
A766&lt;=59,"46-59",
TRUE,"60+")</f>
        <v>26-35</v>
      </c>
      <c r="BX766" t="b">
        <f t="shared" si="91"/>
        <v>1</v>
      </c>
      <c r="BY766" t="b">
        <f t="shared" si="92"/>
        <v>1</v>
      </c>
      <c r="BZ766" t="b">
        <f t="shared" si="95"/>
        <v>1</v>
      </c>
      <c r="CA766">
        <f>IF(tblemployee[[#This Row],[Attrition]]="Yes",1,0)</f>
        <v>0</v>
      </c>
      <c r="CB766">
        <f>IF(tblemployee[[#This Row],[OverTime]]="Yes",1,0)</f>
        <v>0</v>
      </c>
    </row>
    <row r="767" spans="1:80" hidden="1">
      <c r="A767">
        <v>38</v>
      </c>
      <c r="B767" t="s">
        <v>43</v>
      </c>
      <c r="C767" t="s">
        <v>44</v>
      </c>
      <c r="D767">
        <v>1186</v>
      </c>
      <c r="E767" t="s">
        <v>45</v>
      </c>
      <c r="F767">
        <v>3</v>
      </c>
      <c r="G767" t="str" cm="1">
        <f t="array" ref="G767">_xlfn.IFS(
F767 &lt;= 10, "Near",
F767 &lt;= 20, "Far",
TRUE, "Very Far")</f>
        <v>Near</v>
      </c>
      <c r="H767">
        <v>4</v>
      </c>
      <c r="I767" t="str">
        <f>_xlfn.XLOOKUP(H767,Lookup!C:C,Lookup!D:D)</f>
        <v>Master</v>
      </c>
      <c r="J767" t="s">
        <v>49</v>
      </c>
      <c r="K767">
        <v>1</v>
      </c>
      <c r="L767">
        <v>1060</v>
      </c>
      <c r="M767">
        <v>3</v>
      </c>
      <c r="N767" t="str">
        <f>_xlfn.XLOOKUP(M767,Lookup!E:E,Lookup!F:F)</f>
        <v>High</v>
      </c>
      <c r="O767" t="s">
        <v>46</v>
      </c>
      <c r="P767">
        <v>44</v>
      </c>
      <c r="Q767">
        <v>3</v>
      </c>
      <c r="R767" t="str">
        <f>_xlfn.XLOOKUP(Q767,Lookup!G:G,Lookup!H:H)</f>
        <v>High</v>
      </c>
      <c r="S767">
        <v>1</v>
      </c>
      <c r="T767" s="7" t="str">
        <f>_xlfn.XLOOKUP(S767,Lookup!A:A,Lookup!B:B)</f>
        <v>Entry Level</v>
      </c>
      <c r="U767" t="s">
        <v>47</v>
      </c>
      <c r="V767">
        <v>3</v>
      </c>
      <c r="W767" t="str">
        <f>_xlfn.XLOOKUP(V767,Lookup!I:I,Lookup!J:J)</f>
        <v>High</v>
      </c>
      <c r="X767" t="s">
        <v>48</v>
      </c>
      <c r="Y767">
        <v>2821</v>
      </c>
      <c r="Z767" t="str" cm="1">
        <f t="array" ref="Z767">_xlfn.IFS(Y767&lt;3000,"Low",Y767&lt;7000,"Medium",TRUE,"High")</f>
        <v>Low</v>
      </c>
      <c r="AA767">
        <v>2997</v>
      </c>
      <c r="AB767">
        <v>3</v>
      </c>
      <c r="AC767" t="s">
        <v>42</v>
      </c>
      <c r="AD767" t="s">
        <v>43</v>
      </c>
      <c r="AE767">
        <v>16</v>
      </c>
      <c r="AF767">
        <v>3</v>
      </c>
      <c r="AG767" t="str">
        <f>_xlfn.XLOOKUP(AF767,Lookup!K:K,Lookup!L:L)</f>
        <v>Meet Expect</v>
      </c>
      <c r="AH767">
        <v>1</v>
      </c>
      <c r="AI767" t="str">
        <f>LOOKUP(AH767,Lookup!M:M,Lookup!N:N)</f>
        <v>Low</v>
      </c>
      <c r="AJ767">
        <v>80</v>
      </c>
      <c r="AK767">
        <v>1</v>
      </c>
      <c r="AL767" t="str">
        <f>_xlfn.XLOOKUP(AK767,Lookup!O:O,Lookup!P:P)</f>
        <v>Basic</v>
      </c>
      <c r="AM767">
        <v>8</v>
      </c>
      <c r="AN767" t="str" cm="1">
        <f t="array" ref="AN767">_xlfn.IFS(
AM767&lt;=5,"0-5",
AM767&lt;=10,"6-10",
AM767&lt;=20,"11-20",
TRUE,"20+")</f>
        <v>6-10</v>
      </c>
      <c r="AO767">
        <v>2</v>
      </c>
      <c r="AP767">
        <v>3</v>
      </c>
      <c r="AQ767" t="str">
        <f>_xlfn.XLOOKUP(AP767,Lookup!Q:Q,Lookup!R:R)</f>
        <v>Better</v>
      </c>
      <c r="AR767">
        <v>2</v>
      </c>
      <c r="AS767" t="str" cm="1">
        <f t="array" ref="AS767">_xlfn.IFS(
AR767 &lt;=1,"New Employee",
AR767 &lt;=3, "Early Career",
AR767 &lt;=7, "Experienced",
TRUE, "Veteran")</f>
        <v>Early Career</v>
      </c>
      <c r="AT767">
        <v>2</v>
      </c>
      <c r="AU767">
        <v>2</v>
      </c>
      <c r="AV767" t="str" cm="1">
        <f t="array" ref="AV767">_xlfn.IFS(
AU767=0,"Recently Promoted",
AU767&lt;=3, "Normal",
TRUE, "Long Time No Promotion")</f>
        <v>Normal</v>
      </c>
      <c r="AW767">
        <v>2</v>
      </c>
      <c r="AX767">
        <f>IF(COUNTIF(L767:$L$1471,L767)&gt;1,1,0)</f>
        <v>0</v>
      </c>
      <c r="BA767">
        <f t="shared" si="93"/>
        <v>0</v>
      </c>
      <c r="BC767">
        <f t="shared" si="94"/>
        <v>0</v>
      </c>
      <c r="BE767">
        <f t="shared" si="88"/>
        <v>0</v>
      </c>
      <c r="BG767">
        <f t="shared" si="89"/>
        <v>0</v>
      </c>
      <c r="BI767">
        <f t="shared" si="90"/>
        <v>0</v>
      </c>
      <c r="BR767" t="str" cm="1">
        <f t="array" ref="BR767">_xlfn.IFS(
A767&lt;=25,"18-25",
A767&lt;=35,"26-35",
A767&lt;=45,"36-45",
A767&lt;=59,"46-59",
TRUE,"60+")</f>
        <v>36-45</v>
      </c>
      <c r="BX767" t="b">
        <f t="shared" si="91"/>
        <v>1</v>
      </c>
      <c r="BY767" t="b">
        <f t="shared" si="92"/>
        <v>1</v>
      </c>
      <c r="BZ767" t="b">
        <f t="shared" si="95"/>
        <v>1</v>
      </c>
      <c r="CA767">
        <f>IF(tblemployee[[#This Row],[Attrition]]="Yes",1,0)</f>
        <v>0</v>
      </c>
      <c r="CB767">
        <f>IF(tblemployee[[#This Row],[OverTime]]="Yes",1,0)</f>
        <v>0</v>
      </c>
    </row>
    <row r="768" spans="1:80" hidden="1">
      <c r="A768">
        <v>50</v>
      </c>
      <c r="B768" t="s">
        <v>43</v>
      </c>
      <c r="C768" t="s">
        <v>36</v>
      </c>
      <c r="D768">
        <v>1464</v>
      </c>
      <c r="E768" t="s">
        <v>45</v>
      </c>
      <c r="F768">
        <v>2</v>
      </c>
      <c r="G768" t="str" cm="1">
        <f t="array" ref="G768">_xlfn.IFS(
F768 &lt;= 10, "Near",
F768 &lt;= 20, "Far",
TRUE, "Very Far")</f>
        <v>Near</v>
      </c>
      <c r="H768">
        <v>4</v>
      </c>
      <c r="I768" t="str">
        <f>_xlfn.XLOOKUP(H768,Lookup!C:C,Lookup!D:D)</f>
        <v>Master</v>
      </c>
      <c r="J768" t="s">
        <v>51</v>
      </c>
      <c r="K768">
        <v>1</v>
      </c>
      <c r="L768">
        <v>1061</v>
      </c>
      <c r="M768">
        <v>2</v>
      </c>
      <c r="N768" t="str">
        <f>_xlfn.XLOOKUP(M768,Lookup!E:E,Lookup!F:F)</f>
        <v>Medium</v>
      </c>
      <c r="O768" t="s">
        <v>46</v>
      </c>
      <c r="P768">
        <v>62</v>
      </c>
      <c r="Q768">
        <v>3</v>
      </c>
      <c r="R768" t="str">
        <f>_xlfn.XLOOKUP(Q768,Lookup!G:G,Lookup!H:H)</f>
        <v>High</v>
      </c>
      <c r="S768">
        <v>5</v>
      </c>
      <c r="T768" s="7" t="str">
        <f>_xlfn.XLOOKUP(S768,Lookup!A:A,Lookup!B:B)</f>
        <v>Director</v>
      </c>
      <c r="U768" t="s">
        <v>58</v>
      </c>
      <c r="V768">
        <v>3</v>
      </c>
      <c r="W768" t="str">
        <f>_xlfn.XLOOKUP(V768,Lookup!I:I,Lookup!J:J)</f>
        <v>High</v>
      </c>
      <c r="X768" t="s">
        <v>48</v>
      </c>
      <c r="Y768">
        <v>19237</v>
      </c>
      <c r="Z768" t="str" cm="1">
        <f t="array" ref="Z768">_xlfn.IFS(Y768&lt;3000,"Low",Y768&lt;7000,"Medium",TRUE,"High")</f>
        <v>High</v>
      </c>
      <c r="AA768">
        <v>12853</v>
      </c>
      <c r="AB768">
        <v>2</v>
      </c>
      <c r="AC768" t="s">
        <v>42</v>
      </c>
      <c r="AD768" t="s">
        <v>35</v>
      </c>
      <c r="AE768">
        <v>11</v>
      </c>
      <c r="AF768">
        <v>3</v>
      </c>
      <c r="AG768" t="str">
        <f>_xlfn.XLOOKUP(AF768,Lookup!K:K,Lookup!L:L)</f>
        <v>Meet Expect</v>
      </c>
      <c r="AH768">
        <v>4</v>
      </c>
      <c r="AI768" t="str">
        <f>LOOKUP(AH768,Lookup!M:M,Lookup!N:N)</f>
        <v>Very High</v>
      </c>
      <c r="AJ768">
        <v>80</v>
      </c>
      <c r="AK768">
        <v>1</v>
      </c>
      <c r="AL768" t="str">
        <f>_xlfn.XLOOKUP(AK768,Lookup!O:O,Lookup!P:P)</f>
        <v>Basic</v>
      </c>
      <c r="AM768">
        <v>29</v>
      </c>
      <c r="AN768" t="str" cm="1">
        <f t="array" ref="AN768">_xlfn.IFS(
AM768&lt;=5,"0-5",
AM768&lt;=10,"6-10",
AM768&lt;=20,"11-20",
TRUE,"20+")</f>
        <v>20+</v>
      </c>
      <c r="AO768">
        <v>2</v>
      </c>
      <c r="AP768">
        <v>2</v>
      </c>
      <c r="AQ768" t="str">
        <f>_xlfn.XLOOKUP(AP768,Lookup!Q:Q,Lookup!R:R)</f>
        <v>Good</v>
      </c>
      <c r="AR768">
        <v>8</v>
      </c>
      <c r="AS768" t="str" cm="1">
        <f t="array" ref="AS768">_xlfn.IFS(
AR768 &lt;=1,"New Employee",
AR768 &lt;=3, "Early Career",
AR768 &lt;=7, "Experienced",
TRUE, "Veteran")</f>
        <v>Veteran</v>
      </c>
      <c r="AT768">
        <v>1</v>
      </c>
      <c r="AU768">
        <v>7</v>
      </c>
      <c r="AV768" t="str" cm="1">
        <f t="array" ref="AV768">_xlfn.IFS(
AU768=0,"Recently Promoted",
AU768&lt;=3, "Normal",
TRUE, "Long Time No Promotion")</f>
        <v>Long Time No Promotion</v>
      </c>
      <c r="AW768">
        <v>7</v>
      </c>
      <c r="AX768">
        <f>IF(COUNTIF(L768:$L$1471,L768)&gt;1,1,0)</f>
        <v>0</v>
      </c>
      <c r="BA768">
        <f t="shared" si="93"/>
        <v>0</v>
      </c>
      <c r="BC768">
        <f t="shared" si="94"/>
        <v>0</v>
      </c>
      <c r="BE768">
        <f t="shared" si="88"/>
        <v>0</v>
      </c>
      <c r="BG768">
        <f t="shared" si="89"/>
        <v>0</v>
      </c>
      <c r="BI768">
        <f t="shared" si="90"/>
        <v>0</v>
      </c>
      <c r="BR768" t="str" cm="1">
        <f t="array" ref="BR768">_xlfn.IFS(
A768&lt;=25,"18-25",
A768&lt;=35,"26-35",
A768&lt;=45,"36-45",
A768&lt;=59,"46-59",
TRUE,"60+")</f>
        <v>46-59</v>
      </c>
      <c r="BX768" t="b">
        <f t="shared" si="91"/>
        <v>1</v>
      </c>
      <c r="BY768" t="b">
        <f t="shared" si="92"/>
        <v>1</v>
      </c>
      <c r="BZ768" t="b">
        <f t="shared" si="95"/>
        <v>1</v>
      </c>
      <c r="CA768">
        <f>IF(tblemployee[[#This Row],[Attrition]]="Yes",1,0)</f>
        <v>0</v>
      </c>
      <c r="CB768">
        <f>IF(tblemployee[[#This Row],[OverTime]]="Yes",1,0)</f>
        <v>1</v>
      </c>
    </row>
    <row r="769" spans="1:80" hidden="1">
      <c r="A769">
        <v>37</v>
      </c>
      <c r="B769" t="s">
        <v>43</v>
      </c>
      <c r="C769" t="s">
        <v>36</v>
      </c>
      <c r="D769">
        <v>124</v>
      </c>
      <c r="E769" t="s">
        <v>45</v>
      </c>
      <c r="F769">
        <v>3</v>
      </c>
      <c r="G769" t="str" cm="1">
        <f t="array" ref="G769">_xlfn.IFS(
F769 &lt;= 10, "Near",
F769 &lt;= 20, "Far",
TRUE, "Very Far")</f>
        <v>Near</v>
      </c>
      <c r="H769">
        <v>3</v>
      </c>
      <c r="I769" t="str">
        <f>_xlfn.XLOOKUP(H769,Lookup!C:C,Lookup!D:D)</f>
        <v>Bachelor</v>
      </c>
      <c r="J769" t="s">
        <v>49</v>
      </c>
      <c r="K769">
        <v>1</v>
      </c>
      <c r="L769">
        <v>1062</v>
      </c>
      <c r="M769">
        <v>4</v>
      </c>
      <c r="N769" t="str">
        <f>_xlfn.XLOOKUP(M769,Lookup!E:E,Lookup!F:F)</f>
        <v>Very High</v>
      </c>
      <c r="O769" t="s">
        <v>39</v>
      </c>
      <c r="P769">
        <v>35</v>
      </c>
      <c r="Q769">
        <v>3</v>
      </c>
      <c r="R769" t="str">
        <f>_xlfn.XLOOKUP(Q769,Lookup!G:G,Lookup!H:H)</f>
        <v>High</v>
      </c>
      <c r="S769">
        <v>2</v>
      </c>
      <c r="T769" s="7" t="str">
        <f>_xlfn.XLOOKUP(S769,Lookup!A:A,Lookup!B:B)</f>
        <v>Junior</v>
      </c>
      <c r="U769" t="s">
        <v>54</v>
      </c>
      <c r="V769">
        <v>2</v>
      </c>
      <c r="W769" t="str">
        <f>_xlfn.XLOOKUP(V769,Lookup!I:I,Lookup!J:J)</f>
        <v>Medium</v>
      </c>
      <c r="X769" t="s">
        <v>41</v>
      </c>
      <c r="Y769">
        <v>4107</v>
      </c>
      <c r="Z769" t="str" cm="1">
        <f t="array" ref="Z769">_xlfn.IFS(Y769&lt;3000,"Low",Y769&lt;7000,"Medium",TRUE,"High")</f>
        <v>Medium</v>
      </c>
      <c r="AA769">
        <v>13848</v>
      </c>
      <c r="AB769">
        <v>3</v>
      </c>
      <c r="AC769" t="s">
        <v>42</v>
      </c>
      <c r="AD769" t="s">
        <v>43</v>
      </c>
      <c r="AE769">
        <v>15</v>
      </c>
      <c r="AF769">
        <v>3</v>
      </c>
      <c r="AG769" t="str">
        <f>_xlfn.XLOOKUP(AF769,Lookup!K:K,Lookup!L:L)</f>
        <v>Meet Expect</v>
      </c>
      <c r="AH769">
        <v>1</v>
      </c>
      <c r="AI769" t="str">
        <f>LOOKUP(AH769,Lookup!M:M,Lookup!N:N)</f>
        <v>Low</v>
      </c>
      <c r="AJ769">
        <v>80</v>
      </c>
      <c r="AK769">
        <v>0</v>
      </c>
      <c r="AL769" t="str">
        <f>_xlfn.XLOOKUP(AK769,Lookup!O:O,Lookup!P:P)</f>
        <v>None</v>
      </c>
      <c r="AM769">
        <v>8</v>
      </c>
      <c r="AN769" t="str" cm="1">
        <f t="array" ref="AN769">_xlfn.IFS(
AM769&lt;=5,"0-5",
AM769&lt;=10,"6-10",
AM769&lt;=20,"11-20",
TRUE,"20+")</f>
        <v>6-10</v>
      </c>
      <c r="AO769">
        <v>3</v>
      </c>
      <c r="AP769">
        <v>2</v>
      </c>
      <c r="AQ769" t="str">
        <f>_xlfn.XLOOKUP(AP769,Lookup!Q:Q,Lookup!R:R)</f>
        <v>Good</v>
      </c>
      <c r="AR769">
        <v>4</v>
      </c>
      <c r="AS769" t="str" cm="1">
        <f t="array" ref="AS769">_xlfn.IFS(
AR769 &lt;=1,"New Employee",
AR769 &lt;=3, "Early Career",
AR769 &lt;=7, "Experienced",
TRUE, "Veteran")</f>
        <v>Experienced</v>
      </c>
      <c r="AT769">
        <v>3</v>
      </c>
      <c r="AU769">
        <v>0</v>
      </c>
      <c r="AV769" t="str" cm="1">
        <f t="array" ref="AV769">_xlfn.IFS(
AU769=0,"Recently Promoted",
AU769&lt;=3, "Normal",
TRUE, "Long Time No Promotion")</f>
        <v>Recently Promoted</v>
      </c>
      <c r="AW769">
        <v>1</v>
      </c>
      <c r="AX769">
        <f>IF(COUNTIF(L769:$L$1471,L769)&gt;1,1,0)</f>
        <v>0</v>
      </c>
      <c r="BA769">
        <f t="shared" si="93"/>
        <v>0</v>
      </c>
      <c r="BC769">
        <f t="shared" si="94"/>
        <v>0</v>
      </c>
      <c r="BE769">
        <f t="shared" si="88"/>
        <v>0</v>
      </c>
      <c r="BG769">
        <f t="shared" si="89"/>
        <v>0</v>
      </c>
      <c r="BI769">
        <f t="shared" si="90"/>
        <v>0</v>
      </c>
      <c r="BR769" t="str" cm="1">
        <f t="array" ref="BR769">_xlfn.IFS(
A769&lt;=25,"18-25",
A769&lt;=35,"26-35",
A769&lt;=45,"36-45",
A769&lt;=59,"46-59",
TRUE,"60+")</f>
        <v>36-45</v>
      </c>
      <c r="BX769" t="b">
        <f t="shared" si="91"/>
        <v>1</v>
      </c>
      <c r="BY769" t="b">
        <f t="shared" si="92"/>
        <v>1</v>
      </c>
      <c r="BZ769" t="b">
        <f t="shared" si="95"/>
        <v>1</v>
      </c>
      <c r="CA769">
        <f>IF(tblemployee[[#This Row],[Attrition]]="Yes",1,0)</f>
        <v>0</v>
      </c>
      <c r="CB769">
        <f>IF(tblemployee[[#This Row],[OverTime]]="Yes",1,0)</f>
        <v>0</v>
      </c>
    </row>
    <row r="770" spans="1:80" hidden="1">
      <c r="A770">
        <v>40</v>
      </c>
      <c r="B770" t="s">
        <v>43</v>
      </c>
      <c r="C770" t="s">
        <v>36</v>
      </c>
      <c r="D770">
        <v>300</v>
      </c>
      <c r="E770" t="s">
        <v>37</v>
      </c>
      <c r="F770">
        <v>26</v>
      </c>
      <c r="G770" t="str" cm="1">
        <f t="array" ref="G770">_xlfn.IFS(
F770 &lt;= 10, "Near",
F770 &lt;= 20, "Far",
TRUE, "Very Far")</f>
        <v>Very Far</v>
      </c>
      <c r="H770">
        <v>3</v>
      </c>
      <c r="I770" t="str">
        <f>_xlfn.XLOOKUP(H770,Lookup!C:C,Lookup!D:D)</f>
        <v>Bachelor</v>
      </c>
      <c r="J770" t="s">
        <v>59</v>
      </c>
      <c r="K770">
        <v>1</v>
      </c>
      <c r="L770">
        <v>1066</v>
      </c>
      <c r="M770">
        <v>3</v>
      </c>
      <c r="N770" t="str">
        <f>_xlfn.XLOOKUP(M770,Lookup!E:E,Lookup!F:F)</f>
        <v>High</v>
      </c>
      <c r="O770" t="s">
        <v>46</v>
      </c>
      <c r="P770">
        <v>74</v>
      </c>
      <c r="Q770">
        <v>3</v>
      </c>
      <c r="R770" t="str">
        <f>_xlfn.XLOOKUP(Q770,Lookup!G:G,Lookup!H:H)</f>
        <v>High</v>
      </c>
      <c r="S770">
        <v>2</v>
      </c>
      <c r="T770" s="7" t="str">
        <f>_xlfn.XLOOKUP(S770,Lookup!A:A,Lookup!B:B)</f>
        <v>Junior</v>
      </c>
      <c r="U770" t="s">
        <v>40</v>
      </c>
      <c r="V770">
        <v>1</v>
      </c>
      <c r="W770" t="str">
        <f>_xlfn.XLOOKUP(V770,Lookup!I:I,Lookup!J:J)</f>
        <v>Low</v>
      </c>
      <c r="X770" t="s">
        <v>48</v>
      </c>
      <c r="Y770">
        <v>8396</v>
      </c>
      <c r="Z770" t="str" cm="1">
        <f t="array" ref="Z770">_xlfn.IFS(Y770&lt;3000,"Low",Y770&lt;7000,"Medium",TRUE,"High")</f>
        <v>High</v>
      </c>
      <c r="AA770">
        <v>22217</v>
      </c>
      <c r="AB770">
        <v>1</v>
      </c>
      <c r="AC770" t="s">
        <v>42</v>
      </c>
      <c r="AD770" t="s">
        <v>43</v>
      </c>
      <c r="AE770">
        <v>14</v>
      </c>
      <c r="AF770">
        <v>3</v>
      </c>
      <c r="AG770" t="str">
        <f>_xlfn.XLOOKUP(AF770,Lookup!K:K,Lookup!L:L)</f>
        <v>Meet Expect</v>
      </c>
      <c r="AH770">
        <v>2</v>
      </c>
      <c r="AI770" t="str">
        <f>LOOKUP(AH770,Lookup!M:M,Lookup!N:N)</f>
        <v>Medium</v>
      </c>
      <c r="AJ770">
        <v>80</v>
      </c>
      <c r="AK770">
        <v>1</v>
      </c>
      <c r="AL770" t="str">
        <f>_xlfn.XLOOKUP(AK770,Lookup!O:O,Lookup!P:P)</f>
        <v>Basic</v>
      </c>
      <c r="AM770">
        <v>8</v>
      </c>
      <c r="AN770" t="str" cm="1">
        <f t="array" ref="AN770">_xlfn.IFS(
AM770&lt;=5,"0-5",
AM770&lt;=10,"6-10",
AM770&lt;=20,"11-20",
TRUE,"20+")</f>
        <v>6-10</v>
      </c>
      <c r="AO770">
        <v>3</v>
      </c>
      <c r="AP770">
        <v>2</v>
      </c>
      <c r="AQ770" t="str">
        <f>_xlfn.XLOOKUP(AP770,Lookup!Q:Q,Lookup!R:R)</f>
        <v>Good</v>
      </c>
      <c r="AR770">
        <v>7</v>
      </c>
      <c r="AS770" t="str" cm="1">
        <f t="array" ref="AS770">_xlfn.IFS(
AR770 &lt;=1,"New Employee",
AR770 &lt;=3, "Early Career",
AR770 &lt;=7, "Experienced",
TRUE, "Veteran")</f>
        <v>Experienced</v>
      </c>
      <c r="AT770">
        <v>7</v>
      </c>
      <c r="AU770">
        <v>7</v>
      </c>
      <c r="AV770" t="str" cm="1">
        <f t="array" ref="AV770">_xlfn.IFS(
AU770=0,"Recently Promoted",
AU770&lt;=3, "Normal",
TRUE, "Long Time No Promotion")</f>
        <v>Long Time No Promotion</v>
      </c>
      <c r="AW770">
        <v>5</v>
      </c>
      <c r="AX770">
        <f>IF(COUNTIF(L770:$L$1471,L770)&gt;1,1,0)</f>
        <v>0</v>
      </c>
      <c r="BA770">
        <f t="shared" si="93"/>
        <v>0</v>
      </c>
      <c r="BC770">
        <f t="shared" si="94"/>
        <v>0</v>
      </c>
      <c r="BE770">
        <f t="shared" ref="BE770:BE833" si="96">IF(BD770=J770,1,0)</f>
        <v>0</v>
      </c>
      <c r="BG770">
        <f t="shared" ref="BG770:BG833" si="97">IF(BF770=E770,1,0)</f>
        <v>0</v>
      </c>
      <c r="BI770">
        <f t="shared" ref="BI770:BI833" si="98">IF(C770=BH770,1,0)</f>
        <v>0</v>
      </c>
      <c r="BR770" t="str" cm="1">
        <f t="array" ref="BR770">_xlfn.IFS(
A770&lt;=25,"18-25",
A770&lt;=35,"26-35",
A770&lt;=45,"36-45",
A770&lt;=59,"46-59",
TRUE,"60+")</f>
        <v>36-45</v>
      </c>
      <c r="BX770" t="b">
        <f t="shared" ref="BX770:BX833" si="99">AND(ISNUMBER(A770),ISNUMBER(D770),ISNUMBER(A770),ISNUMBER(F770),ISNUMBER(H770),ISNUMBER(K770),ISNUMBER(L770),ISNUMBER(M770),ISNUMBER(P770),ISNUMBER(Q770),ISNUMBER(S770),ISNUMBER(V770),ISNUMBER(Y770),ISNUMBER(AA770),ISNUMBER(AB770))</f>
        <v>1</v>
      </c>
      <c r="BY770" t="b">
        <f t="shared" ref="BY770:BY833" si="100">AND(ISNUMBER(A770),ISNUMBER(D770),ISNUMBER(A770),ISNUMBER(F770),ISNUMBER(H770),ISNUMBER(K770),ISNUMBER(L770),ISNUMBER(M770),ISNUMBER(P770),ISNUMBER(Q770),ISNUMBER(S770),ISNUMBER(V770),ISNUMBER(Y770),ISNUMBER(AA770),ISNUMBER(AB770))&gt;0</f>
        <v>1</v>
      </c>
      <c r="BZ770" t="b">
        <f t="shared" si="95"/>
        <v>1</v>
      </c>
      <c r="CA770">
        <f>IF(tblemployee[[#This Row],[Attrition]]="Yes",1,0)</f>
        <v>0</v>
      </c>
      <c r="CB770">
        <f>IF(tblemployee[[#This Row],[OverTime]]="Yes",1,0)</f>
        <v>0</v>
      </c>
    </row>
    <row r="771" spans="1:80" hidden="1">
      <c r="A771">
        <v>26</v>
      </c>
      <c r="B771" t="s">
        <v>43</v>
      </c>
      <c r="C771" t="s">
        <v>44</v>
      </c>
      <c r="D771">
        <v>921</v>
      </c>
      <c r="E771" t="s">
        <v>45</v>
      </c>
      <c r="F771">
        <v>1</v>
      </c>
      <c r="G771" t="str" cm="1">
        <f t="array" ref="G771">_xlfn.IFS(
F771 &lt;= 10, "Near",
F771 &lt;= 20, "Far",
TRUE, "Very Far")</f>
        <v>Near</v>
      </c>
      <c r="H771">
        <v>1</v>
      </c>
      <c r="I771" t="str">
        <f>_xlfn.XLOOKUP(H771,Lookup!C:C,Lookup!D:D)</f>
        <v>Below College</v>
      </c>
      <c r="J771" t="s">
        <v>51</v>
      </c>
      <c r="K771">
        <v>1</v>
      </c>
      <c r="L771">
        <v>1068</v>
      </c>
      <c r="M771">
        <v>1</v>
      </c>
      <c r="N771" t="str">
        <f>_xlfn.XLOOKUP(M771,Lookup!E:E,Lookup!F:F)</f>
        <v>Low</v>
      </c>
      <c r="O771" t="s">
        <v>39</v>
      </c>
      <c r="P771">
        <v>66</v>
      </c>
      <c r="Q771">
        <v>2</v>
      </c>
      <c r="R771" t="str">
        <f>_xlfn.XLOOKUP(Q771,Lookup!G:G,Lookup!H:H)</f>
        <v>Medium</v>
      </c>
      <c r="S771">
        <v>1</v>
      </c>
      <c r="T771" s="7" t="str">
        <f>_xlfn.XLOOKUP(S771,Lookup!A:A,Lookup!B:B)</f>
        <v>Entry Level</v>
      </c>
      <c r="U771" t="s">
        <v>47</v>
      </c>
      <c r="V771">
        <v>3</v>
      </c>
      <c r="W771" t="str">
        <f>_xlfn.XLOOKUP(V771,Lookup!I:I,Lookup!J:J)</f>
        <v>High</v>
      </c>
      <c r="X771" t="s">
        <v>52</v>
      </c>
      <c r="Y771">
        <v>2007</v>
      </c>
      <c r="Z771" t="str" cm="1">
        <f t="array" ref="Z771">_xlfn.IFS(Y771&lt;3000,"Low",Y771&lt;7000,"Medium",TRUE,"High")</f>
        <v>Low</v>
      </c>
      <c r="AA771">
        <v>25265</v>
      </c>
      <c r="AB771">
        <v>1</v>
      </c>
      <c r="AC771" t="s">
        <v>42</v>
      </c>
      <c r="AD771" t="s">
        <v>43</v>
      </c>
      <c r="AE771">
        <v>13</v>
      </c>
      <c r="AF771">
        <v>3</v>
      </c>
      <c r="AG771" t="str">
        <f>_xlfn.XLOOKUP(AF771,Lookup!K:K,Lookup!L:L)</f>
        <v>Meet Expect</v>
      </c>
      <c r="AH771">
        <v>3</v>
      </c>
      <c r="AI771" t="str">
        <f>LOOKUP(AH771,Lookup!M:M,Lookup!N:N)</f>
        <v>High</v>
      </c>
      <c r="AJ771">
        <v>80</v>
      </c>
      <c r="AK771">
        <v>2</v>
      </c>
      <c r="AL771" t="str">
        <f>_xlfn.XLOOKUP(AK771,Lookup!O:O,Lookup!P:P)</f>
        <v>Medium</v>
      </c>
      <c r="AM771">
        <v>5</v>
      </c>
      <c r="AN771" t="str" cm="1">
        <f t="array" ref="AN771">_xlfn.IFS(
AM771&lt;=5,"0-5",
AM771&lt;=10,"6-10",
AM771&lt;=20,"11-20",
TRUE,"20+")</f>
        <v>0-5</v>
      </c>
      <c r="AO771">
        <v>5</v>
      </c>
      <c r="AP771">
        <v>3</v>
      </c>
      <c r="AQ771" t="str">
        <f>_xlfn.XLOOKUP(AP771,Lookup!Q:Q,Lookup!R:R)</f>
        <v>Better</v>
      </c>
      <c r="AR771">
        <v>5</v>
      </c>
      <c r="AS771" t="str" cm="1">
        <f t="array" ref="AS771">_xlfn.IFS(
AR771 &lt;=1,"New Employee",
AR771 &lt;=3, "Early Career",
AR771 &lt;=7, "Experienced",
TRUE, "Veteran")</f>
        <v>Experienced</v>
      </c>
      <c r="AT771">
        <v>3</v>
      </c>
      <c r="AU771">
        <v>1</v>
      </c>
      <c r="AV771" t="str" cm="1">
        <f t="array" ref="AV771">_xlfn.IFS(
AU771=0,"Recently Promoted",
AU771&lt;=3, "Normal",
TRUE, "Long Time No Promotion")</f>
        <v>Normal</v>
      </c>
      <c r="AW771">
        <v>3</v>
      </c>
      <c r="AX771">
        <f>IF(COUNTIF(L771:$L$1471,L771)&gt;1,1,0)</f>
        <v>0</v>
      </c>
      <c r="BA771">
        <f t="shared" ref="BA771:BA834" si="101">IF(AZ771=X771,1,0)</f>
        <v>0</v>
      </c>
      <c r="BC771">
        <f t="shared" ref="BC771:BC834" si="102">IF(U771=BB771,1,0)</f>
        <v>0</v>
      </c>
      <c r="BE771">
        <f t="shared" si="96"/>
        <v>0</v>
      </c>
      <c r="BG771">
        <f t="shared" si="97"/>
        <v>0</v>
      </c>
      <c r="BI771">
        <f t="shared" si="98"/>
        <v>0</v>
      </c>
      <c r="BR771" t="str" cm="1">
        <f t="array" ref="BR771">_xlfn.IFS(
A771&lt;=25,"18-25",
A771&lt;=35,"26-35",
A771&lt;=45,"36-45",
A771&lt;=59,"46-59",
TRUE,"60+")</f>
        <v>26-35</v>
      </c>
      <c r="BX771" t="b">
        <f t="shared" si="99"/>
        <v>1</v>
      </c>
      <c r="BY771" t="b">
        <f t="shared" si="100"/>
        <v>1</v>
      </c>
      <c r="BZ771" t="b">
        <f t="shared" ref="BZ771:BZ834" si="103">COUNT(AE771:AW771)&gt;0</f>
        <v>1</v>
      </c>
      <c r="CA771">
        <f>IF(tblemployee[[#This Row],[Attrition]]="Yes",1,0)</f>
        <v>0</v>
      </c>
      <c r="CB771">
        <f>IF(tblemployee[[#This Row],[OverTime]]="Yes",1,0)</f>
        <v>0</v>
      </c>
    </row>
    <row r="772" spans="1:80" hidden="1">
      <c r="A772">
        <v>46</v>
      </c>
      <c r="B772" t="s">
        <v>43</v>
      </c>
      <c r="C772" t="s">
        <v>36</v>
      </c>
      <c r="D772">
        <v>430</v>
      </c>
      <c r="E772" t="s">
        <v>45</v>
      </c>
      <c r="F772">
        <v>1</v>
      </c>
      <c r="G772" t="str" cm="1">
        <f t="array" ref="G772">_xlfn.IFS(
F772 &lt;= 10, "Near",
F772 &lt;= 20, "Far",
TRUE, "Very Far")</f>
        <v>Near</v>
      </c>
      <c r="H772">
        <v>4</v>
      </c>
      <c r="I772" t="str">
        <f>_xlfn.XLOOKUP(H772,Lookup!C:C,Lookup!D:D)</f>
        <v>Master</v>
      </c>
      <c r="J772" t="s">
        <v>51</v>
      </c>
      <c r="K772">
        <v>1</v>
      </c>
      <c r="L772">
        <v>1069</v>
      </c>
      <c r="M772">
        <v>4</v>
      </c>
      <c r="N772" t="str">
        <f>_xlfn.XLOOKUP(M772,Lookup!E:E,Lookup!F:F)</f>
        <v>Very High</v>
      </c>
      <c r="O772" t="s">
        <v>46</v>
      </c>
      <c r="P772">
        <v>40</v>
      </c>
      <c r="Q772">
        <v>3</v>
      </c>
      <c r="R772" t="str">
        <f>_xlfn.XLOOKUP(Q772,Lookup!G:G,Lookup!H:H)</f>
        <v>High</v>
      </c>
      <c r="S772">
        <v>5</v>
      </c>
      <c r="T772" s="7" t="str">
        <f>_xlfn.XLOOKUP(S772,Lookup!A:A,Lookup!B:B)</f>
        <v>Director</v>
      </c>
      <c r="U772" t="s">
        <v>58</v>
      </c>
      <c r="V772">
        <v>4</v>
      </c>
      <c r="W772" t="str">
        <f>_xlfn.XLOOKUP(V772,Lookup!I:I,Lookup!J:J)</f>
        <v>Very High</v>
      </c>
      <c r="X772" t="s">
        <v>52</v>
      </c>
      <c r="Y772">
        <v>19627</v>
      </c>
      <c r="Z772" t="str" cm="1">
        <f t="array" ref="Z772">_xlfn.IFS(Y772&lt;3000,"Low",Y772&lt;7000,"Medium",TRUE,"High")</f>
        <v>High</v>
      </c>
      <c r="AA772">
        <v>21445</v>
      </c>
      <c r="AB772">
        <v>9</v>
      </c>
      <c r="AC772" t="s">
        <v>42</v>
      </c>
      <c r="AD772" t="s">
        <v>43</v>
      </c>
      <c r="AE772">
        <v>17</v>
      </c>
      <c r="AF772">
        <v>3</v>
      </c>
      <c r="AG772" t="str">
        <f>_xlfn.XLOOKUP(AF772,Lookup!K:K,Lookup!L:L)</f>
        <v>Meet Expect</v>
      </c>
      <c r="AH772">
        <v>4</v>
      </c>
      <c r="AI772" t="str">
        <f>LOOKUP(AH772,Lookup!M:M,Lookup!N:N)</f>
        <v>Very High</v>
      </c>
      <c r="AJ772">
        <v>80</v>
      </c>
      <c r="AK772">
        <v>2</v>
      </c>
      <c r="AL772" t="str">
        <f>_xlfn.XLOOKUP(AK772,Lookup!O:O,Lookup!P:P)</f>
        <v>Medium</v>
      </c>
      <c r="AM772">
        <v>23</v>
      </c>
      <c r="AN772" t="str" cm="1">
        <f t="array" ref="AN772">_xlfn.IFS(
AM772&lt;=5,"0-5",
AM772&lt;=10,"6-10",
AM772&lt;=20,"11-20",
TRUE,"20+")</f>
        <v>20+</v>
      </c>
      <c r="AO772">
        <v>0</v>
      </c>
      <c r="AP772">
        <v>3</v>
      </c>
      <c r="AQ772" t="str">
        <f>_xlfn.XLOOKUP(AP772,Lookup!Q:Q,Lookup!R:R)</f>
        <v>Better</v>
      </c>
      <c r="AR772">
        <v>2</v>
      </c>
      <c r="AS772" t="str" cm="1">
        <f t="array" ref="AS772">_xlfn.IFS(
AR772 &lt;=1,"New Employee",
AR772 &lt;=3, "Early Career",
AR772 &lt;=7, "Experienced",
TRUE, "Veteran")</f>
        <v>Early Career</v>
      </c>
      <c r="AT772">
        <v>2</v>
      </c>
      <c r="AU772">
        <v>2</v>
      </c>
      <c r="AV772" t="str" cm="1">
        <f t="array" ref="AV772">_xlfn.IFS(
AU772=0,"Recently Promoted",
AU772&lt;=3, "Normal",
TRUE, "Long Time No Promotion")</f>
        <v>Normal</v>
      </c>
      <c r="AW772">
        <v>2</v>
      </c>
      <c r="AX772">
        <f>IF(COUNTIF(L772:$L$1471,L772)&gt;1,1,0)</f>
        <v>0</v>
      </c>
      <c r="BA772">
        <f t="shared" si="101"/>
        <v>0</v>
      </c>
      <c r="BC772">
        <f t="shared" si="102"/>
        <v>0</v>
      </c>
      <c r="BE772">
        <f t="shared" si="96"/>
        <v>0</v>
      </c>
      <c r="BG772">
        <f t="shared" si="97"/>
        <v>0</v>
      </c>
      <c r="BI772">
        <f t="shared" si="98"/>
        <v>0</v>
      </c>
      <c r="BR772" t="str" cm="1">
        <f t="array" ref="BR772">_xlfn.IFS(
A772&lt;=25,"18-25",
A772&lt;=35,"26-35",
A772&lt;=45,"36-45",
A772&lt;=59,"46-59",
TRUE,"60+")</f>
        <v>46-59</v>
      </c>
      <c r="BX772" t="b">
        <f t="shared" si="99"/>
        <v>1</v>
      </c>
      <c r="BY772" t="b">
        <f t="shared" si="100"/>
        <v>1</v>
      </c>
      <c r="BZ772" t="b">
        <f t="shared" si="103"/>
        <v>1</v>
      </c>
      <c r="CA772">
        <f>IF(tblemployee[[#This Row],[Attrition]]="Yes",1,0)</f>
        <v>0</v>
      </c>
      <c r="CB772">
        <f>IF(tblemployee[[#This Row],[OverTime]]="Yes",1,0)</f>
        <v>0</v>
      </c>
    </row>
    <row r="773" spans="1:80" hidden="1">
      <c r="A773">
        <v>54</v>
      </c>
      <c r="B773" t="s">
        <v>43</v>
      </c>
      <c r="C773" t="s">
        <v>36</v>
      </c>
      <c r="D773">
        <v>1082</v>
      </c>
      <c r="E773" t="s">
        <v>37</v>
      </c>
      <c r="F773">
        <v>2</v>
      </c>
      <c r="G773" t="str" cm="1">
        <f t="array" ref="G773">_xlfn.IFS(
F773 &lt;= 10, "Near",
F773 &lt;= 20, "Far",
TRUE, "Very Far")</f>
        <v>Near</v>
      </c>
      <c r="H773">
        <v>4</v>
      </c>
      <c r="I773" t="str">
        <f>_xlfn.XLOOKUP(H773,Lookup!C:C,Lookup!D:D)</f>
        <v>Master</v>
      </c>
      <c r="J773" t="s">
        <v>38</v>
      </c>
      <c r="K773">
        <v>1</v>
      </c>
      <c r="L773">
        <v>1070</v>
      </c>
      <c r="M773">
        <v>3</v>
      </c>
      <c r="N773" t="str">
        <f>_xlfn.XLOOKUP(M773,Lookup!E:E,Lookup!F:F)</f>
        <v>High</v>
      </c>
      <c r="O773" t="s">
        <v>39</v>
      </c>
      <c r="P773">
        <v>41</v>
      </c>
      <c r="Q773">
        <v>2</v>
      </c>
      <c r="R773" t="str">
        <f>_xlfn.XLOOKUP(Q773,Lookup!G:G,Lookup!H:H)</f>
        <v>Medium</v>
      </c>
      <c r="S773">
        <v>3</v>
      </c>
      <c r="T773" s="7" t="str">
        <f>_xlfn.XLOOKUP(S773,Lookup!A:A,Lookup!B:B)</f>
        <v>Senior</v>
      </c>
      <c r="U773" t="s">
        <v>40</v>
      </c>
      <c r="V773">
        <v>3</v>
      </c>
      <c r="W773" t="str">
        <f>_xlfn.XLOOKUP(V773,Lookup!I:I,Lookup!J:J)</f>
        <v>High</v>
      </c>
      <c r="X773" t="s">
        <v>48</v>
      </c>
      <c r="Y773">
        <v>10686</v>
      </c>
      <c r="Z773" t="str" cm="1">
        <f t="array" ref="Z773">_xlfn.IFS(Y773&lt;3000,"Low",Y773&lt;7000,"Medium",TRUE,"High")</f>
        <v>High</v>
      </c>
      <c r="AA773">
        <v>8392</v>
      </c>
      <c r="AB773">
        <v>6</v>
      </c>
      <c r="AC773" t="s">
        <v>42</v>
      </c>
      <c r="AD773" t="s">
        <v>43</v>
      </c>
      <c r="AE773">
        <v>11</v>
      </c>
      <c r="AF773">
        <v>3</v>
      </c>
      <c r="AG773" t="str">
        <f>_xlfn.XLOOKUP(AF773,Lookup!K:K,Lookup!L:L)</f>
        <v>Meet Expect</v>
      </c>
      <c r="AH773">
        <v>2</v>
      </c>
      <c r="AI773" t="str">
        <f>LOOKUP(AH773,Lookup!M:M,Lookup!N:N)</f>
        <v>Medium</v>
      </c>
      <c r="AJ773">
        <v>80</v>
      </c>
      <c r="AK773">
        <v>1</v>
      </c>
      <c r="AL773" t="str">
        <f>_xlfn.XLOOKUP(AK773,Lookup!O:O,Lookup!P:P)</f>
        <v>Basic</v>
      </c>
      <c r="AM773">
        <v>13</v>
      </c>
      <c r="AN773" t="str" cm="1">
        <f t="array" ref="AN773">_xlfn.IFS(
AM773&lt;=5,"0-5",
AM773&lt;=10,"6-10",
AM773&lt;=20,"11-20",
TRUE,"20+")</f>
        <v>11-20</v>
      </c>
      <c r="AO773">
        <v>4</v>
      </c>
      <c r="AP773">
        <v>3</v>
      </c>
      <c r="AQ773" t="str">
        <f>_xlfn.XLOOKUP(AP773,Lookup!Q:Q,Lookup!R:R)</f>
        <v>Better</v>
      </c>
      <c r="AR773">
        <v>9</v>
      </c>
      <c r="AS773" t="str" cm="1">
        <f t="array" ref="AS773">_xlfn.IFS(
AR773 &lt;=1,"New Employee",
AR773 &lt;=3, "Early Career",
AR773 &lt;=7, "Experienced",
TRUE, "Veteran")</f>
        <v>Veteran</v>
      </c>
      <c r="AT773">
        <v>4</v>
      </c>
      <c r="AU773">
        <v>7</v>
      </c>
      <c r="AV773" t="str" cm="1">
        <f t="array" ref="AV773">_xlfn.IFS(
AU773=0,"Recently Promoted",
AU773&lt;=3, "Normal",
TRUE, "Long Time No Promotion")</f>
        <v>Long Time No Promotion</v>
      </c>
      <c r="AW773">
        <v>0</v>
      </c>
      <c r="AX773">
        <f>IF(COUNTIF(L773:$L$1471,L773)&gt;1,1,0)</f>
        <v>0</v>
      </c>
      <c r="BA773">
        <f t="shared" si="101"/>
        <v>0</v>
      </c>
      <c r="BC773">
        <f t="shared" si="102"/>
        <v>0</v>
      </c>
      <c r="BE773">
        <f t="shared" si="96"/>
        <v>0</v>
      </c>
      <c r="BG773">
        <f t="shared" si="97"/>
        <v>0</v>
      </c>
      <c r="BI773">
        <f t="shared" si="98"/>
        <v>0</v>
      </c>
      <c r="BR773" t="str" cm="1">
        <f t="array" ref="BR773">_xlfn.IFS(
A773&lt;=25,"18-25",
A773&lt;=35,"26-35",
A773&lt;=45,"36-45",
A773&lt;=59,"46-59",
TRUE,"60+")</f>
        <v>46-59</v>
      </c>
      <c r="BX773" t="b">
        <f t="shared" si="99"/>
        <v>1</v>
      </c>
      <c r="BY773" t="b">
        <f t="shared" si="100"/>
        <v>1</v>
      </c>
      <c r="BZ773" t="b">
        <f t="shared" si="103"/>
        <v>1</v>
      </c>
      <c r="CA773">
        <f>IF(tblemployee[[#This Row],[Attrition]]="Yes",1,0)</f>
        <v>0</v>
      </c>
      <c r="CB773">
        <f>IF(tblemployee[[#This Row],[OverTime]]="Yes",1,0)</f>
        <v>0</v>
      </c>
    </row>
    <row r="774" spans="1:80" hidden="1">
      <c r="A774">
        <v>56</v>
      </c>
      <c r="B774" t="s">
        <v>43</v>
      </c>
      <c r="C774" t="s">
        <v>44</v>
      </c>
      <c r="D774">
        <v>1240</v>
      </c>
      <c r="E774" t="s">
        <v>45</v>
      </c>
      <c r="F774">
        <v>9</v>
      </c>
      <c r="G774" t="str" cm="1">
        <f t="array" ref="G774">_xlfn.IFS(
F774 &lt;= 10, "Near",
F774 &lt;= 20, "Far",
TRUE, "Very Far")</f>
        <v>Near</v>
      </c>
      <c r="H774">
        <v>3</v>
      </c>
      <c r="I774" t="str">
        <f>_xlfn.XLOOKUP(H774,Lookup!C:C,Lookup!D:D)</f>
        <v>Bachelor</v>
      </c>
      <c r="J774" t="s">
        <v>51</v>
      </c>
      <c r="K774">
        <v>1</v>
      </c>
      <c r="L774">
        <v>1071</v>
      </c>
      <c r="M774">
        <v>1</v>
      </c>
      <c r="N774" t="str">
        <f>_xlfn.XLOOKUP(M774,Lookup!E:E,Lookup!F:F)</f>
        <v>Low</v>
      </c>
      <c r="O774" t="s">
        <v>39</v>
      </c>
      <c r="P774">
        <v>63</v>
      </c>
      <c r="Q774">
        <v>3</v>
      </c>
      <c r="R774" t="str">
        <f>_xlfn.XLOOKUP(Q774,Lookup!G:G,Lookup!H:H)</f>
        <v>High</v>
      </c>
      <c r="S774">
        <v>1</v>
      </c>
      <c r="T774" s="7" t="str">
        <f>_xlfn.XLOOKUP(S774,Lookup!A:A,Lookup!B:B)</f>
        <v>Entry Level</v>
      </c>
      <c r="U774" t="s">
        <v>47</v>
      </c>
      <c r="V774">
        <v>3</v>
      </c>
      <c r="W774" t="str">
        <f>_xlfn.XLOOKUP(V774,Lookup!I:I,Lookup!J:J)</f>
        <v>High</v>
      </c>
      <c r="X774" t="s">
        <v>48</v>
      </c>
      <c r="Y774">
        <v>2942</v>
      </c>
      <c r="Z774" t="str" cm="1">
        <f t="array" ref="Z774">_xlfn.IFS(Y774&lt;3000,"Low",Y774&lt;7000,"Medium",TRUE,"High")</f>
        <v>Low</v>
      </c>
      <c r="AA774">
        <v>12154</v>
      </c>
      <c r="AB774">
        <v>2</v>
      </c>
      <c r="AC774" t="s">
        <v>42</v>
      </c>
      <c r="AD774" t="s">
        <v>43</v>
      </c>
      <c r="AE774">
        <v>19</v>
      </c>
      <c r="AF774">
        <v>3</v>
      </c>
      <c r="AG774" t="str">
        <f>_xlfn.XLOOKUP(AF774,Lookup!K:K,Lookup!L:L)</f>
        <v>Meet Expect</v>
      </c>
      <c r="AH774">
        <v>2</v>
      </c>
      <c r="AI774" t="str">
        <f>LOOKUP(AH774,Lookup!M:M,Lookup!N:N)</f>
        <v>Medium</v>
      </c>
      <c r="AJ774">
        <v>80</v>
      </c>
      <c r="AK774">
        <v>1</v>
      </c>
      <c r="AL774" t="str">
        <f>_xlfn.XLOOKUP(AK774,Lookup!O:O,Lookup!P:P)</f>
        <v>Basic</v>
      </c>
      <c r="AM774">
        <v>18</v>
      </c>
      <c r="AN774" t="str" cm="1">
        <f t="array" ref="AN774">_xlfn.IFS(
AM774&lt;=5,"0-5",
AM774&lt;=10,"6-10",
AM774&lt;=20,"11-20",
TRUE,"20+")</f>
        <v>11-20</v>
      </c>
      <c r="AO774">
        <v>4</v>
      </c>
      <c r="AP774">
        <v>3</v>
      </c>
      <c r="AQ774" t="str">
        <f>_xlfn.XLOOKUP(AP774,Lookup!Q:Q,Lookup!R:R)</f>
        <v>Better</v>
      </c>
      <c r="AR774">
        <v>5</v>
      </c>
      <c r="AS774" t="str" cm="1">
        <f t="array" ref="AS774">_xlfn.IFS(
AR774 &lt;=1,"New Employee",
AR774 &lt;=3, "Early Career",
AR774 &lt;=7, "Experienced",
TRUE, "Veteran")</f>
        <v>Experienced</v>
      </c>
      <c r="AT774">
        <v>4</v>
      </c>
      <c r="AU774">
        <v>0</v>
      </c>
      <c r="AV774" t="str" cm="1">
        <f t="array" ref="AV774">_xlfn.IFS(
AU774=0,"Recently Promoted",
AU774&lt;=3, "Normal",
TRUE, "Long Time No Promotion")</f>
        <v>Recently Promoted</v>
      </c>
      <c r="AW774">
        <v>3</v>
      </c>
      <c r="AX774">
        <f>IF(COUNTIF(L774:$L$1471,L774)&gt;1,1,0)</f>
        <v>0</v>
      </c>
      <c r="BA774">
        <f t="shared" si="101"/>
        <v>0</v>
      </c>
      <c r="BC774">
        <f t="shared" si="102"/>
        <v>0</v>
      </c>
      <c r="BE774">
        <f t="shared" si="96"/>
        <v>0</v>
      </c>
      <c r="BG774">
        <f t="shared" si="97"/>
        <v>0</v>
      </c>
      <c r="BI774">
        <f t="shared" si="98"/>
        <v>0</v>
      </c>
      <c r="BR774" t="str" cm="1">
        <f t="array" ref="BR774">_xlfn.IFS(
A774&lt;=25,"18-25",
A774&lt;=35,"26-35",
A774&lt;=45,"36-45",
A774&lt;=59,"46-59",
TRUE,"60+")</f>
        <v>46-59</v>
      </c>
      <c r="BX774" t="b">
        <f t="shared" si="99"/>
        <v>1</v>
      </c>
      <c r="BY774" t="b">
        <f t="shared" si="100"/>
        <v>1</v>
      </c>
      <c r="BZ774" t="b">
        <f t="shared" si="103"/>
        <v>1</v>
      </c>
      <c r="CA774">
        <f>IF(tblemployee[[#This Row],[Attrition]]="Yes",1,0)</f>
        <v>0</v>
      </c>
      <c r="CB774">
        <f>IF(tblemployee[[#This Row],[OverTime]]="Yes",1,0)</f>
        <v>0</v>
      </c>
    </row>
    <row r="775" spans="1:80" hidden="1">
      <c r="A775">
        <v>36</v>
      </c>
      <c r="B775" t="s">
        <v>43</v>
      </c>
      <c r="C775" t="s">
        <v>36</v>
      </c>
      <c r="D775">
        <v>796</v>
      </c>
      <c r="E775" t="s">
        <v>45</v>
      </c>
      <c r="F775">
        <v>12</v>
      </c>
      <c r="G775" t="str" cm="1">
        <f t="array" ref="G775">_xlfn.IFS(
F775 &lt;= 10, "Near",
F775 &lt;= 20, "Far",
TRUE, "Very Far")</f>
        <v>Far</v>
      </c>
      <c r="H775">
        <v>5</v>
      </c>
      <c r="I775" t="str">
        <f>_xlfn.XLOOKUP(H775,Lookup!C:C,Lookup!D:D)</f>
        <v>Doctor</v>
      </c>
      <c r="J775" t="s">
        <v>51</v>
      </c>
      <c r="K775">
        <v>1</v>
      </c>
      <c r="L775">
        <v>1073</v>
      </c>
      <c r="M775">
        <v>4</v>
      </c>
      <c r="N775" t="str">
        <f>_xlfn.XLOOKUP(M775,Lookup!E:E,Lookup!F:F)</f>
        <v>Very High</v>
      </c>
      <c r="O775" t="s">
        <v>39</v>
      </c>
      <c r="P775">
        <v>51</v>
      </c>
      <c r="Q775">
        <v>2</v>
      </c>
      <c r="R775" t="str">
        <f>_xlfn.XLOOKUP(Q775,Lookup!G:G,Lookup!H:H)</f>
        <v>Medium</v>
      </c>
      <c r="S775">
        <v>3</v>
      </c>
      <c r="T775" s="7" t="str">
        <f>_xlfn.XLOOKUP(S775,Lookup!A:A,Lookup!B:B)</f>
        <v>Senior</v>
      </c>
      <c r="U775" t="s">
        <v>53</v>
      </c>
      <c r="V775">
        <v>4</v>
      </c>
      <c r="W775" t="str">
        <f>_xlfn.XLOOKUP(V775,Lookup!I:I,Lookup!J:J)</f>
        <v>Very High</v>
      </c>
      <c r="X775" t="s">
        <v>41</v>
      </c>
      <c r="Y775">
        <v>8858</v>
      </c>
      <c r="Z775" t="str" cm="1">
        <f t="array" ref="Z775">_xlfn.IFS(Y775&lt;3000,"Low",Y775&lt;7000,"Medium",TRUE,"High")</f>
        <v>High</v>
      </c>
      <c r="AA775">
        <v>15669</v>
      </c>
      <c r="AB775">
        <v>0</v>
      </c>
      <c r="AC775" t="s">
        <v>42</v>
      </c>
      <c r="AD775" t="s">
        <v>43</v>
      </c>
      <c r="AE775">
        <v>11</v>
      </c>
      <c r="AF775">
        <v>3</v>
      </c>
      <c r="AG775" t="str">
        <f>_xlfn.XLOOKUP(AF775,Lookup!K:K,Lookup!L:L)</f>
        <v>Meet Expect</v>
      </c>
      <c r="AH775">
        <v>2</v>
      </c>
      <c r="AI775" t="str">
        <f>LOOKUP(AH775,Lookup!M:M,Lookup!N:N)</f>
        <v>Medium</v>
      </c>
      <c r="AJ775">
        <v>80</v>
      </c>
      <c r="AK775">
        <v>0</v>
      </c>
      <c r="AL775" t="str">
        <f>_xlfn.XLOOKUP(AK775,Lookup!O:O,Lookup!P:P)</f>
        <v>None</v>
      </c>
      <c r="AM775">
        <v>15</v>
      </c>
      <c r="AN775" t="str" cm="1">
        <f t="array" ref="AN775">_xlfn.IFS(
AM775&lt;=5,"0-5",
AM775&lt;=10,"6-10",
AM775&lt;=20,"11-20",
TRUE,"20+")</f>
        <v>11-20</v>
      </c>
      <c r="AO775">
        <v>2</v>
      </c>
      <c r="AP775">
        <v>2</v>
      </c>
      <c r="AQ775" t="str">
        <f>_xlfn.XLOOKUP(AP775,Lookup!Q:Q,Lookup!R:R)</f>
        <v>Good</v>
      </c>
      <c r="AR775">
        <v>14</v>
      </c>
      <c r="AS775" t="str" cm="1">
        <f t="array" ref="AS775">_xlfn.IFS(
AR775 &lt;=1,"New Employee",
AR775 &lt;=3, "Early Career",
AR775 &lt;=7, "Experienced",
TRUE, "Veteran")</f>
        <v>Veteran</v>
      </c>
      <c r="AT775">
        <v>8</v>
      </c>
      <c r="AU775">
        <v>7</v>
      </c>
      <c r="AV775" t="str" cm="1">
        <f t="array" ref="AV775">_xlfn.IFS(
AU775=0,"Recently Promoted",
AU775&lt;=3, "Normal",
TRUE, "Long Time No Promotion")</f>
        <v>Long Time No Promotion</v>
      </c>
      <c r="AW775">
        <v>8</v>
      </c>
      <c r="AX775">
        <f>IF(COUNTIF(L775:$L$1471,L775)&gt;1,1,0)</f>
        <v>0</v>
      </c>
      <c r="BA775">
        <f t="shared" si="101"/>
        <v>0</v>
      </c>
      <c r="BC775">
        <f t="shared" si="102"/>
        <v>0</v>
      </c>
      <c r="BE775">
        <f t="shared" si="96"/>
        <v>0</v>
      </c>
      <c r="BG775">
        <f t="shared" si="97"/>
        <v>0</v>
      </c>
      <c r="BI775">
        <f t="shared" si="98"/>
        <v>0</v>
      </c>
      <c r="BR775" t="str" cm="1">
        <f t="array" ref="BR775">_xlfn.IFS(
A775&lt;=25,"18-25",
A775&lt;=35,"26-35",
A775&lt;=45,"36-45",
A775&lt;=59,"46-59",
TRUE,"60+")</f>
        <v>36-45</v>
      </c>
      <c r="BX775" t="b">
        <f t="shared" si="99"/>
        <v>1</v>
      </c>
      <c r="BY775" t="b">
        <f t="shared" si="100"/>
        <v>1</v>
      </c>
      <c r="BZ775" t="b">
        <f t="shared" si="103"/>
        <v>1</v>
      </c>
      <c r="CA775">
        <f>IF(tblemployee[[#This Row],[Attrition]]="Yes",1,0)</f>
        <v>0</v>
      </c>
      <c r="CB775">
        <f>IF(tblemployee[[#This Row],[OverTime]]="Yes",1,0)</f>
        <v>0</v>
      </c>
    </row>
    <row r="776" spans="1:80" hidden="1">
      <c r="A776">
        <v>55</v>
      </c>
      <c r="B776" t="s">
        <v>43</v>
      </c>
      <c r="C776" t="s">
        <v>55</v>
      </c>
      <c r="D776">
        <v>444</v>
      </c>
      <c r="E776" t="s">
        <v>45</v>
      </c>
      <c r="F776">
        <v>2</v>
      </c>
      <c r="G776" t="str" cm="1">
        <f t="array" ref="G776">_xlfn.IFS(
F776 &lt;= 10, "Near",
F776 &lt;= 20, "Far",
TRUE, "Very Far")</f>
        <v>Near</v>
      </c>
      <c r="H776">
        <v>1</v>
      </c>
      <c r="I776" t="str">
        <f>_xlfn.XLOOKUP(H776,Lookup!C:C,Lookup!D:D)</f>
        <v>Below College</v>
      </c>
      <c r="J776" t="s">
        <v>51</v>
      </c>
      <c r="K776">
        <v>1</v>
      </c>
      <c r="L776">
        <v>1074</v>
      </c>
      <c r="M776">
        <v>3</v>
      </c>
      <c r="N776" t="str">
        <f>_xlfn.XLOOKUP(M776,Lookup!E:E,Lookup!F:F)</f>
        <v>High</v>
      </c>
      <c r="O776" t="s">
        <v>46</v>
      </c>
      <c r="P776">
        <v>40</v>
      </c>
      <c r="Q776">
        <v>2</v>
      </c>
      <c r="R776" t="str">
        <f>_xlfn.XLOOKUP(Q776,Lookup!G:G,Lookup!H:H)</f>
        <v>Medium</v>
      </c>
      <c r="S776">
        <v>4</v>
      </c>
      <c r="T776" s="7" t="str">
        <f>_xlfn.XLOOKUP(S776,Lookup!A:A,Lookup!B:B)</f>
        <v>Manager</v>
      </c>
      <c r="U776" t="s">
        <v>56</v>
      </c>
      <c r="V776">
        <v>1</v>
      </c>
      <c r="W776" t="str">
        <f>_xlfn.XLOOKUP(V776,Lookup!I:I,Lookup!J:J)</f>
        <v>Low</v>
      </c>
      <c r="X776" t="s">
        <v>41</v>
      </c>
      <c r="Y776">
        <v>16756</v>
      </c>
      <c r="Z776" t="str" cm="1">
        <f t="array" ref="Z776">_xlfn.IFS(Y776&lt;3000,"Low",Y776&lt;7000,"Medium",TRUE,"High")</f>
        <v>High</v>
      </c>
      <c r="AA776">
        <v>17323</v>
      </c>
      <c r="AB776">
        <v>7</v>
      </c>
      <c r="AC776" t="s">
        <v>42</v>
      </c>
      <c r="AD776" t="s">
        <v>43</v>
      </c>
      <c r="AE776">
        <v>15</v>
      </c>
      <c r="AF776">
        <v>3</v>
      </c>
      <c r="AG776" t="str">
        <f>_xlfn.XLOOKUP(AF776,Lookup!K:K,Lookup!L:L)</f>
        <v>Meet Expect</v>
      </c>
      <c r="AH776">
        <v>2</v>
      </c>
      <c r="AI776" t="str">
        <f>LOOKUP(AH776,Lookup!M:M,Lookup!N:N)</f>
        <v>Medium</v>
      </c>
      <c r="AJ776">
        <v>80</v>
      </c>
      <c r="AK776">
        <v>0</v>
      </c>
      <c r="AL776" t="str">
        <f>_xlfn.XLOOKUP(AK776,Lookup!O:O,Lookup!P:P)</f>
        <v>None</v>
      </c>
      <c r="AM776">
        <v>31</v>
      </c>
      <c r="AN776" t="str" cm="1">
        <f t="array" ref="AN776">_xlfn.IFS(
AM776&lt;=5,"0-5",
AM776&lt;=10,"6-10",
AM776&lt;=20,"11-20",
TRUE,"20+")</f>
        <v>20+</v>
      </c>
      <c r="AO776">
        <v>3</v>
      </c>
      <c r="AP776">
        <v>4</v>
      </c>
      <c r="AQ776" t="str">
        <f>_xlfn.XLOOKUP(AP776,Lookup!Q:Q,Lookup!R:R)</f>
        <v>Best</v>
      </c>
      <c r="AR776">
        <v>9</v>
      </c>
      <c r="AS776" t="str" cm="1">
        <f t="array" ref="AS776">_xlfn.IFS(
AR776 &lt;=1,"New Employee",
AR776 &lt;=3, "Early Career",
AR776 &lt;=7, "Experienced",
TRUE, "Veteran")</f>
        <v>Veteran</v>
      </c>
      <c r="AT776">
        <v>7</v>
      </c>
      <c r="AU776">
        <v>6</v>
      </c>
      <c r="AV776" t="str" cm="1">
        <f t="array" ref="AV776">_xlfn.IFS(
AU776=0,"Recently Promoted",
AU776&lt;=3, "Normal",
TRUE, "Long Time No Promotion")</f>
        <v>Long Time No Promotion</v>
      </c>
      <c r="AW776">
        <v>2</v>
      </c>
      <c r="AX776">
        <f>IF(COUNTIF(L776:$L$1471,L776)&gt;1,1,0)</f>
        <v>0</v>
      </c>
      <c r="BA776">
        <f t="shared" si="101"/>
        <v>0</v>
      </c>
      <c r="BC776">
        <f t="shared" si="102"/>
        <v>0</v>
      </c>
      <c r="BE776">
        <f t="shared" si="96"/>
        <v>0</v>
      </c>
      <c r="BG776">
        <f t="shared" si="97"/>
        <v>0</v>
      </c>
      <c r="BI776">
        <f t="shared" si="98"/>
        <v>0</v>
      </c>
      <c r="BR776" t="str" cm="1">
        <f t="array" ref="BR776">_xlfn.IFS(
A776&lt;=25,"18-25",
A776&lt;=35,"26-35",
A776&lt;=45,"36-45",
A776&lt;=59,"46-59",
TRUE,"60+")</f>
        <v>46-59</v>
      </c>
      <c r="BX776" t="b">
        <f t="shared" si="99"/>
        <v>1</v>
      </c>
      <c r="BY776" t="b">
        <f t="shared" si="100"/>
        <v>1</v>
      </c>
      <c r="BZ776" t="b">
        <f t="shared" si="103"/>
        <v>1</v>
      </c>
      <c r="CA776">
        <f>IF(tblemployee[[#This Row],[Attrition]]="Yes",1,0)</f>
        <v>0</v>
      </c>
      <c r="CB776">
        <f>IF(tblemployee[[#This Row],[OverTime]]="Yes",1,0)</f>
        <v>0</v>
      </c>
    </row>
    <row r="777" spans="1:80" hidden="1">
      <c r="A777">
        <v>43</v>
      </c>
      <c r="B777" t="s">
        <v>43</v>
      </c>
      <c r="C777" t="s">
        <v>36</v>
      </c>
      <c r="D777">
        <v>415</v>
      </c>
      <c r="E777" t="s">
        <v>37</v>
      </c>
      <c r="F777">
        <v>25</v>
      </c>
      <c r="G777" t="str" cm="1">
        <f t="array" ref="G777">_xlfn.IFS(
F777 &lt;= 10, "Near",
F777 &lt;= 20, "Far",
TRUE, "Very Far")</f>
        <v>Very Far</v>
      </c>
      <c r="H777">
        <v>3</v>
      </c>
      <c r="I777" t="str">
        <f>_xlfn.XLOOKUP(H777,Lookup!C:C,Lookup!D:D)</f>
        <v>Bachelor</v>
      </c>
      <c r="J777" t="s">
        <v>51</v>
      </c>
      <c r="K777">
        <v>1</v>
      </c>
      <c r="L777">
        <v>1076</v>
      </c>
      <c r="M777">
        <v>3</v>
      </c>
      <c r="N777" t="str">
        <f>_xlfn.XLOOKUP(M777,Lookup!E:E,Lookup!F:F)</f>
        <v>High</v>
      </c>
      <c r="O777" t="s">
        <v>46</v>
      </c>
      <c r="P777">
        <v>79</v>
      </c>
      <c r="Q777">
        <v>2</v>
      </c>
      <c r="R777" t="str">
        <f>_xlfn.XLOOKUP(Q777,Lookup!G:G,Lookup!H:H)</f>
        <v>Medium</v>
      </c>
      <c r="S777">
        <v>3</v>
      </c>
      <c r="T777" s="7" t="str">
        <f>_xlfn.XLOOKUP(S777,Lookup!A:A,Lookup!B:B)</f>
        <v>Senior</v>
      </c>
      <c r="U777" t="s">
        <v>40</v>
      </c>
      <c r="V777">
        <v>4</v>
      </c>
      <c r="W777" t="str">
        <f>_xlfn.XLOOKUP(V777,Lookup!I:I,Lookup!J:J)</f>
        <v>Very High</v>
      </c>
      <c r="X777" t="s">
        <v>52</v>
      </c>
      <c r="Y777">
        <v>10798</v>
      </c>
      <c r="Z777" t="str" cm="1">
        <f t="array" ref="Z777">_xlfn.IFS(Y777&lt;3000,"Low",Y777&lt;7000,"Medium",TRUE,"High")</f>
        <v>High</v>
      </c>
      <c r="AA777">
        <v>5268</v>
      </c>
      <c r="AB777">
        <v>5</v>
      </c>
      <c r="AC777" t="s">
        <v>42</v>
      </c>
      <c r="AD777" t="s">
        <v>43</v>
      </c>
      <c r="AE777">
        <v>13</v>
      </c>
      <c r="AF777">
        <v>3</v>
      </c>
      <c r="AG777" t="str">
        <f>_xlfn.XLOOKUP(AF777,Lookup!K:K,Lookup!L:L)</f>
        <v>Meet Expect</v>
      </c>
      <c r="AH777">
        <v>3</v>
      </c>
      <c r="AI777" t="str">
        <f>LOOKUP(AH777,Lookup!M:M,Lookup!N:N)</f>
        <v>High</v>
      </c>
      <c r="AJ777">
        <v>80</v>
      </c>
      <c r="AK777">
        <v>1</v>
      </c>
      <c r="AL777" t="str">
        <f>_xlfn.XLOOKUP(AK777,Lookup!O:O,Lookup!P:P)</f>
        <v>Basic</v>
      </c>
      <c r="AM777">
        <v>18</v>
      </c>
      <c r="AN777" t="str" cm="1">
        <f t="array" ref="AN777">_xlfn.IFS(
AM777&lt;=5,"0-5",
AM777&lt;=10,"6-10",
AM777&lt;=20,"11-20",
TRUE,"20+")</f>
        <v>11-20</v>
      </c>
      <c r="AO777">
        <v>5</v>
      </c>
      <c r="AP777">
        <v>3</v>
      </c>
      <c r="AQ777" t="str">
        <f>_xlfn.XLOOKUP(AP777,Lookup!Q:Q,Lookup!R:R)</f>
        <v>Better</v>
      </c>
      <c r="AR777">
        <v>1</v>
      </c>
      <c r="AS777" t="str" cm="1">
        <f t="array" ref="AS777">_xlfn.IFS(
AR777 &lt;=1,"New Employee",
AR777 &lt;=3, "Early Career",
AR777 &lt;=7, "Experienced",
TRUE, "Veteran")</f>
        <v>New Employee</v>
      </c>
      <c r="AT777">
        <v>0</v>
      </c>
      <c r="AU777">
        <v>0</v>
      </c>
      <c r="AV777" t="str" cm="1">
        <f t="array" ref="AV777">_xlfn.IFS(
AU777=0,"Recently Promoted",
AU777&lt;=3, "Normal",
TRUE, "Long Time No Promotion")</f>
        <v>Recently Promoted</v>
      </c>
      <c r="AW777">
        <v>0</v>
      </c>
      <c r="AX777">
        <f>IF(COUNTIF(L777:$L$1471,L777)&gt;1,1,0)</f>
        <v>0</v>
      </c>
      <c r="BA777">
        <f t="shared" si="101"/>
        <v>0</v>
      </c>
      <c r="BC777">
        <f t="shared" si="102"/>
        <v>0</v>
      </c>
      <c r="BE777">
        <f t="shared" si="96"/>
        <v>0</v>
      </c>
      <c r="BG777">
        <f t="shared" si="97"/>
        <v>0</v>
      </c>
      <c r="BI777">
        <f t="shared" si="98"/>
        <v>0</v>
      </c>
      <c r="BR777" t="str" cm="1">
        <f t="array" ref="BR777">_xlfn.IFS(
A777&lt;=25,"18-25",
A777&lt;=35,"26-35",
A777&lt;=45,"36-45",
A777&lt;=59,"46-59",
TRUE,"60+")</f>
        <v>36-45</v>
      </c>
      <c r="BX777" t="b">
        <f t="shared" si="99"/>
        <v>1</v>
      </c>
      <c r="BY777" t="b">
        <f t="shared" si="100"/>
        <v>1</v>
      </c>
      <c r="BZ777" t="b">
        <f t="shared" si="103"/>
        <v>1</v>
      </c>
      <c r="CA777">
        <f>IF(tblemployee[[#This Row],[Attrition]]="Yes",1,0)</f>
        <v>0</v>
      </c>
      <c r="CB777">
        <f>IF(tblemployee[[#This Row],[OverTime]]="Yes",1,0)</f>
        <v>0</v>
      </c>
    </row>
    <row r="778" spans="1:80" hidden="1">
      <c r="A778">
        <v>20</v>
      </c>
      <c r="B778" t="s">
        <v>35</v>
      </c>
      <c r="C778" t="s">
        <v>44</v>
      </c>
      <c r="D778">
        <v>769</v>
      </c>
      <c r="E778" t="s">
        <v>37</v>
      </c>
      <c r="F778">
        <v>9</v>
      </c>
      <c r="G778" t="str" cm="1">
        <f t="array" ref="G778">_xlfn.IFS(
F778 &lt;= 10, "Near",
F778 &lt;= 20, "Far",
TRUE, "Very Far")</f>
        <v>Near</v>
      </c>
      <c r="H778">
        <v>3</v>
      </c>
      <c r="I778" t="str">
        <f>_xlfn.XLOOKUP(H778,Lookup!C:C,Lookup!D:D)</f>
        <v>Bachelor</v>
      </c>
      <c r="J778" t="s">
        <v>59</v>
      </c>
      <c r="K778">
        <v>1</v>
      </c>
      <c r="L778">
        <v>1077</v>
      </c>
      <c r="M778">
        <v>4</v>
      </c>
      <c r="N778" t="str">
        <f>_xlfn.XLOOKUP(M778,Lookup!E:E,Lookup!F:F)</f>
        <v>Very High</v>
      </c>
      <c r="O778" t="s">
        <v>39</v>
      </c>
      <c r="P778">
        <v>54</v>
      </c>
      <c r="Q778">
        <v>3</v>
      </c>
      <c r="R778" t="str">
        <f>_xlfn.XLOOKUP(Q778,Lookup!G:G,Lookup!H:H)</f>
        <v>High</v>
      </c>
      <c r="S778">
        <v>1</v>
      </c>
      <c r="T778" s="7" t="str">
        <f>_xlfn.XLOOKUP(S778,Lookup!A:A,Lookup!B:B)</f>
        <v>Entry Level</v>
      </c>
      <c r="U778" t="s">
        <v>57</v>
      </c>
      <c r="V778">
        <v>4</v>
      </c>
      <c r="W778" t="str">
        <f>_xlfn.XLOOKUP(V778,Lookup!I:I,Lookup!J:J)</f>
        <v>Very High</v>
      </c>
      <c r="X778" t="s">
        <v>41</v>
      </c>
      <c r="Y778">
        <v>2323</v>
      </c>
      <c r="Z778" t="str" cm="1">
        <f t="array" ref="Z778">_xlfn.IFS(Y778&lt;3000,"Low",Y778&lt;7000,"Medium",TRUE,"High")</f>
        <v>Low</v>
      </c>
      <c r="AA778">
        <v>17205</v>
      </c>
      <c r="AB778">
        <v>1</v>
      </c>
      <c r="AC778" t="s">
        <v>42</v>
      </c>
      <c r="AD778" t="s">
        <v>35</v>
      </c>
      <c r="AE778">
        <v>14</v>
      </c>
      <c r="AF778">
        <v>3</v>
      </c>
      <c r="AG778" t="str">
        <f>_xlfn.XLOOKUP(AF778,Lookup!K:K,Lookup!L:L)</f>
        <v>Meet Expect</v>
      </c>
      <c r="AH778">
        <v>2</v>
      </c>
      <c r="AI778" t="str">
        <f>LOOKUP(AH778,Lookup!M:M,Lookup!N:N)</f>
        <v>Medium</v>
      </c>
      <c r="AJ778">
        <v>80</v>
      </c>
      <c r="AK778">
        <v>0</v>
      </c>
      <c r="AL778" t="str">
        <f>_xlfn.XLOOKUP(AK778,Lookup!O:O,Lookup!P:P)</f>
        <v>None</v>
      </c>
      <c r="AM778">
        <v>2</v>
      </c>
      <c r="AN778" t="str" cm="1">
        <f t="array" ref="AN778">_xlfn.IFS(
AM778&lt;=5,"0-5",
AM778&lt;=10,"6-10",
AM778&lt;=20,"11-20",
TRUE,"20+")</f>
        <v>0-5</v>
      </c>
      <c r="AO778">
        <v>3</v>
      </c>
      <c r="AP778">
        <v>3</v>
      </c>
      <c r="AQ778" t="str">
        <f>_xlfn.XLOOKUP(AP778,Lookup!Q:Q,Lookup!R:R)</f>
        <v>Better</v>
      </c>
      <c r="AR778">
        <v>2</v>
      </c>
      <c r="AS778" t="str" cm="1">
        <f t="array" ref="AS778">_xlfn.IFS(
AR778 &lt;=1,"New Employee",
AR778 &lt;=3, "Early Career",
AR778 &lt;=7, "Experienced",
TRUE, "Veteran")</f>
        <v>Early Career</v>
      </c>
      <c r="AT778">
        <v>2</v>
      </c>
      <c r="AU778">
        <v>0</v>
      </c>
      <c r="AV778" t="str" cm="1">
        <f t="array" ref="AV778">_xlfn.IFS(
AU778=0,"Recently Promoted",
AU778&lt;=3, "Normal",
TRUE, "Long Time No Promotion")</f>
        <v>Recently Promoted</v>
      </c>
      <c r="AW778">
        <v>2</v>
      </c>
      <c r="AX778">
        <f>IF(COUNTIF(L778:$L$1471,L778)&gt;1,1,0)</f>
        <v>0</v>
      </c>
      <c r="BA778">
        <f t="shared" si="101"/>
        <v>0</v>
      </c>
      <c r="BC778">
        <f t="shared" si="102"/>
        <v>0</v>
      </c>
      <c r="BE778">
        <f t="shared" si="96"/>
        <v>0</v>
      </c>
      <c r="BG778">
        <f t="shared" si="97"/>
        <v>0</v>
      </c>
      <c r="BI778">
        <f t="shared" si="98"/>
        <v>0</v>
      </c>
      <c r="BR778" t="str" cm="1">
        <f t="array" ref="BR778">_xlfn.IFS(
A778&lt;=25,"18-25",
A778&lt;=35,"26-35",
A778&lt;=45,"36-45",
A778&lt;=59,"46-59",
TRUE,"60+")</f>
        <v>18-25</v>
      </c>
      <c r="BX778" t="b">
        <f t="shared" si="99"/>
        <v>1</v>
      </c>
      <c r="BY778" t="b">
        <f t="shared" si="100"/>
        <v>1</v>
      </c>
      <c r="BZ778" t="b">
        <f t="shared" si="103"/>
        <v>1</v>
      </c>
      <c r="CA778">
        <f>IF(tblemployee[[#This Row],[Attrition]]="Yes",1,0)</f>
        <v>1</v>
      </c>
      <c r="CB778">
        <f>IF(tblemployee[[#This Row],[OverTime]]="Yes",1,0)</f>
        <v>1</v>
      </c>
    </row>
    <row r="779" spans="1:80" hidden="1">
      <c r="A779">
        <v>21</v>
      </c>
      <c r="B779" t="s">
        <v>35</v>
      </c>
      <c r="C779" t="s">
        <v>36</v>
      </c>
      <c r="D779">
        <v>1334</v>
      </c>
      <c r="E779" t="s">
        <v>45</v>
      </c>
      <c r="F779">
        <v>10</v>
      </c>
      <c r="G779" t="str" cm="1">
        <f t="array" ref="G779">_xlfn.IFS(
F779 &lt;= 10, "Near",
F779 &lt;= 20, "Far",
TRUE, "Very Far")</f>
        <v>Near</v>
      </c>
      <c r="H779">
        <v>3</v>
      </c>
      <c r="I779" t="str">
        <f>_xlfn.XLOOKUP(H779,Lookup!C:C,Lookup!D:D)</f>
        <v>Bachelor</v>
      </c>
      <c r="J779" t="s">
        <v>38</v>
      </c>
      <c r="K779">
        <v>1</v>
      </c>
      <c r="L779">
        <v>1079</v>
      </c>
      <c r="M779">
        <v>3</v>
      </c>
      <c r="N779" t="str">
        <f>_xlfn.XLOOKUP(M779,Lookup!E:E,Lookup!F:F)</f>
        <v>High</v>
      </c>
      <c r="O779" t="s">
        <v>39</v>
      </c>
      <c r="P779">
        <v>36</v>
      </c>
      <c r="Q779">
        <v>2</v>
      </c>
      <c r="R779" t="str">
        <f>_xlfn.XLOOKUP(Q779,Lookup!G:G,Lookup!H:H)</f>
        <v>Medium</v>
      </c>
      <c r="S779">
        <v>1</v>
      </c>
      <c r="T779" s="7" t="str">
        <f>_xlfn.XLOOKUP(S779,Lookup!A:A,Lookup!B:B)</f>
        <v>Entry Level</v>
      </c>
      <c r="U779" t="s">
        <v>50</v>
      </c>
      <c r="V779">
        <v>1</v>
      </c>
      <c r="W779" t="str">
        <f>_xlfn.XLOOKUP(V779,Lookup!I:I,Lookup!J:J)</f>
        <v>Low</v>
      </c>
      <c r="X779" t="s">
        <v>41</v>
      </c>
      <c r="Y779">
        <v>1416</v>
      </c>
      <c r="Z779" t="str" cm="1">
        <f t="array" ref="Z779">_xlfn.IFS(Y779&lt;3000,"Low",Y779&lt;7000,"Medium",TRUE,"High")</f>
        <v>Low</v>
      </c>
      <c r="AA779">
        <v>17258</v>
      </c>
      <c r="AB779">
        <v>1</v>
      </c>
      <c r="AC779" t="s">
        <v>42</v>
      </c>
      <c r="AD779" t="s">
        <v>43</v>
      </c>
      <c r="AE779">
        <v>13</v>
      </c>
      <c r="AF779">
        <v>3</v>
      </c>
      <c r="AG779" t="str">
        <f>_xlfn.XLOOKUP(AF779,Lookup!K:K,Lookup!L:L)</f>
        <v>Meet Expect</v>
      </c>
      <c r="AH779">
        <v>1</v>
      </c>
      <c r="AI779" t="str">
        <f>LOOKUP(AH779,Lookup!M:M,Lookup!N:N)</f>
        <v>Low</v>
      </c>
      <c r="AJ779">
        <v>80</v>
      </c>
      <c r="AK779">
        <v>0</v>
      </c>
      <c r="AL779" t="str">
        <f>_xlfn.XLOOKUP(AK779,Lookup!O:O,Lookup!P:P)</f>
        <v>None</v>
      </c>
      <c r="AM779">
        <v>1</v>
      </c>
      <c r="AN779" t="str" cm="1">
        <f t="array" ref="AN779">_xlfn.IFS(
AM779&lt;=5,"0-5",
AM779&lt;=10,"6-10",
AM779&lt;=20,"11-20",
TRUE,"20+")</f>
        <v>0-5</v>
      </c>
      <c r="AO779">
        <v>6</v>
      </c>
      <c r="AP779">
        <v>2</v>
      </c>
      <c r="AQ779" t="str">
        <f>_xlfn.XLOOKUP(AP779,Lookup!Q:Q,Lookup!R:R)</f>
        <v>Good</v>
      </c>
      <c r="AR779">
        <v>1</v>
      </c>
      <c r="AS779" t="str" cm="1">
        <f t="array" ref="AS779">_xlfn.IFS(
AR779 &lt;=1,"New Employee",
AR779 &lt;=3, "Early Career",
AR779 &lt;=7, "Experienced",
TRUE, "Veteran")</f>
        <v>New Employee</v>
      </c>
      <c r="AT779">
        <v>0</v>
      </c>
      <c r="AU779">
        <v>1</v>
      </c>
      <c r="AV779" t="str" cm="1">
        <f t="array" ref="AV779">_xlfn.IFS(
AU779=0,"Recently Promoted",
AU779&lt;=3, "Normal",
TRUE, "Long Time No Promotion")</f>
        <v>Normal</v>
      </c>
      <c r="AW779">
        <v>0</v>
      </c>
      <c r="AX779">
        <f>IF(COUNTIF(L779:$L$1471,L779)&gt;1,1,0)</f>
        <v>0</v>
      </c>
      <c r="BA779">
        <f t="shared" si="101"/>
        <v>0</v>
      </c>
      <c r="BC779">
        <f t="shared" si="102"/>
        <v>0</v>
      </c>
      <c r="BE779">
        <f t="shared" si="96"/>
        <v>0</v>
      </c>
      <c r="BG779">
        <f t="shared" si="97"/>
        <v>0</v>
      </c>
      <c r="BI779">
        <f t="shared" si="98"/>
        <v>0</v>
      </c>
      <c r="BR779" t="str" cm="1">
        <f t="array" ref="BR779">_xlfn.IFS(
A779&lt;=25,"18-25",
A779&lt;=35,"26-35",
A779&lt;=45,"36-45",
A779&lt;=59,"46-59",
TRUE,"60+")</f>
        <v>18-25</v>
      </c>
      <c r="BX779" t="b">
        <f t="shared" si="99"/>
        <v>1</v>
      </c>
      <c r="BY779" t="b">
        <f t="shared" si="100"/>
        <v>1</v>
      </c>
      <c r="BZ779" t="b">
        <f t="shared" si="103"/>
        <v>1</v>
      </c>
      <c r="CA779">
        <f>IF(tblemployee[[#This Row],[Attrition]]="Yes",1,0)</f>
        <v>1</v>
      </c>
      <c r="CB779">
        <f>IF(tblemployee[[#This Row],[OverTime]]="Yes",1,0)</f>
        <v>0</v>
      </c>
    </row>
    <row r="780" spans="1:80" hidden="1">
      <c r="A780">
        <v>46</v>
      </c>
      <c r="B780" t="s">
        <v>43</v>
      </c>
      <c r="C780" t="s">
        <v>36</v>
      </c>
      <c r="D780">
        <v>1003</v>
      </c>
      <c r="E780" t="s">
        <v>45</v>
      </c>
      <c r="F780">
        <v>8</v>
      </c>
      <c r="G780" t="str" cm="1">
        <f t="array" ref="G780">_xlfn.IFS(
F780 &lt;= 10, "Near",
F780 &lt;= 20, "Far",
TRUE, "Very Far")</f>
        <v>Near</v>
      </c>
      <c r="H780">
        <v>4</v>
      </c>
      <c r="I780" t="str">
        <f>_xlfn.XLOOKUP(H780,Lookup!C:C,Lookup!D:D)</f>
        <v>Master</v>
      </c>
      <c r="J780" t="s">
        <v>38</v>
      </c>
      <c r="K780">
        <v>1</v>
      </c>
      <c r="L780">
        <v>1080</v>
      </c>
      <c r="M780">
        <v>4</v>
      </c>
      <c r="N780" t="str">
        <f>_xlfn.XLOOKUP(M780,Lookup!E:E,Lookup!F:F)</f>
        <v>Very High</v>
      </c>
      <c r="O780" t="s">
        <v>39</v>
      </c>
      <c r="P780">
        <v>74</v>
      </c>
      <c r="Q780">
        <v>2</v>
      </c>
      <c r="R780" t="str">
        <f>_xlfn.XLOOKUP(Q780,Lookup!G:G,Lookup!H:H)</f>
        <v>Medium</v>
      </c>
      <c r="S780">
        <v>2</v>
      </c>
      <c r="T780" s="7" t="str">
        <f>_xlfn.XLOOKUP(S780,Lookup!A:A,Lookup!B:B)</f>
        <v>Junior</v>
      </c>
      <c r="U780" t="s">
        <v>47</v>
      </c>
      <c r="V780">
        <v>1</v>
      </c>
      <c r="W780" t="str">
        <f>_xlfn.XLOOKUP(V780,Lookup!I:I,Lookup!J:J)</f>
        <v>Low</v>
      </c>
      <c r="X780" t="s">
        <v>52</v>
      </c>
      <c r="Y780">
        <v>4615</v>
      </c>
      <c r="Z780" t="str" cm="1">
        <f t="array" ref="Z780">_xlfn.IFS(Y780&lt;3000,"Low",Y780&lt;7000,"Medium",TRUE,"High")</f>
        <v>Medium</v>
      </c>
      <c r="AA780">
        <v>21029</v>
      </c>
      <c r="AB780">
        <v>8</v>
      </c>
      <c r="AC780" t="s">
        <v>42</v>
      </c>
      <c r="AD780" t="s">
        <v>35</v>
      </c>
      <c r="AE780">
        <v>23</v>
      </c>
      <c r="AF780">
        <v>4</v>
      </c>
      <c r="AG780" t="str">
        <f>_xlfn.XLOOKUP(AF780,Lookup!K:K,Lookup!L:L)</f>
        <v>Exceed Expect</v>
      </c>
      <c r="AH780">
        <v>1</v>
      </c>
      <c r="AI780" t="str">
        <f>LOOKUP(AH780,Lookup!M:M,Lookup!N:N)</f>
        <v>Low</v>
      </c>
      <c r="AJ780">
        <v>80</v>
      </c>
      <c r="AK780">
        <v>3</v>
      </c>
      <c r="AL780" t="str">
        <f>_xlfn.XLOOKUP(AK780,Lookup!O:O,Lookup!P:P)</f>
        <v>High</v>
      </c>
      <c r="AM780">
        <v>19</v>
      </c>
      <c r="AN780" t="str" cm="1">
        <f t="array" ref="AN780">_xlfn.IFS(
AM780&lt;=5,"0-5",
AM780&lt;=10,"6-10",
AM780&lt;=20,"11-20",
TRUE,"20+")</f>
        <v>11-20</v>
      </c>
      <c r="AO780">
        <v>2</v>
      </c>
      <c r="AP780">
        <v>3</v>
      </c>
      <c r="AQ780" t="str">
        <f>_xlfn.XLOOKUP(AP780,Lookup!Q:Q,Lookup!R:R)</f>
        <v>Better</v>
      </c>
      <c r="AR780">
        <v>16</v>
      </c>
      <c r="AS780" t="str" cm="1">
        <f t="array" ref="AS780">_xlfn.IFS(
AR780 &lt;=1,"New Employee",
AR780 &lt;=3, "Early Career",
AR780 &lt;=7, "Experienced",
TRUE, "Veteran")</f>
        <v>Veteran</v>
      </c>
      <c r="AT780">
        <v>13</v>
      </c>
      <c r="AU780">
        <v>1</v>
      </c>
      <c r="AV780" t="str" cm="1">
        <f t="array" ref="AV780">_xlfn.IFS(
AU780=0,"Recently Promoted",
AU780&lt;=3, "Normal",
TRUE, "Long Time No Promotion")</f>
        <v>Normal</v>
      </c>
      <c r="AW780">
        <v>7</v>
      </c>
      <c r="AX780">
        <f>IF(COUNTIF(L780:$L$1471,L780)&gt;1,1,0)</f>
        <v>0</v>
      </c>
      <c r="BA780">
        <f t="shared" si="101"/>
        <v>0</v>
      </c>
      <c r="BC780">
        <f t="shared" si="102"/>
        <v>0</v>
      </c>
      <c r="BE780">
        <f t="shared" si="96"/>
        <v>0</v>
      </c>
      <c r="BG780">
        <f t="shared" si="97"/>
        <v>0</v>
      </c>
      <c r="BI780">
        <f t="shared" si="98"/>
        <v>0</v>
      </c>
      <c r="BR780" t="str" cm="1">
        <f t="array" ref="BR780">_xlfn.IFS(
A780&lt;=25,"18-25",
A780&lt;=35,"26-35",
A780&lt;=45,"36-45",
A780&lt;=59,"46-59",
TRUE,"60+")</f>
        <v>46-59</v>
      </c>
      <c r="BX780" t="b">
        <f t="shared" si="99"/>
        <v>1</v>
      </c>
      <c r="BY780" t="b">
        <f t="shared" si="100"/>
        <v>1</v>
      </c>
      <c r="BZ780" t="b">
        <f t="shared" si="103"/>
        <v>1</v>
      </c>
      <c r="CA780">
        <f>IF(tblemployee[[#This Row],[Attrition]]="Yes",1,0)</f>
        <v>0</v>
      </c>
      <c r="CB780">
        <f>IF(tblemployee[[#This Row],[OverTime]]="Yes",1,0)</f>
        <v>1</v>
      </c>
    </row>
    <row r="781" spans="1:80" hidden="1">
      <c r="A781">
        <v>51</v>
      </c>
      <c r="B781" t="s">
        <v>35</v>
      </c>
      <c r="C781" t="s">
        <v>36</v>
      </c>
      <c r="D781">
        <v>1323</v>
      </c>
      <c r="E781" t="s">
        <v>45</v>
      </c>
      <c r="F781">
        <v>4</v>
      </c>
      <c r="G781" t="str" cm="1">
        <f t="array" ref="G781">_xlfn.IFS(
F781 &lt;= 10, "Near",
F781 &lt;= 20, "Far",
TRUE, "Very Far")</f>
        <v>Near</v>
      </c>
      <c r="H781">
        <v>4</v>
      </c>
      <c r="I781" t="str">
        <f>_xlfn.XLOOKUP(H781,Lookup!C:C,Lookup!D:D)</f>
        <v>Master</v>
      </c>
      <c r="J781" t="s">
        <v>38</v>
      </c>
      <c r="K781">
        <v>1</v>
      </c>
      <c r="L781">
        <v>1081</v>
      </c>
      <c r="M781">
        <v>1</v>
      </c>
      <c r="N781" t="str">
        <f>_xlfn.XLOOKUP(M781,Lookup!E:E,Lookup!F:F)</f>
        <v>Low</v>
      </c>
      <c r="O781" t="s">
        <v>46</v>
      </c>
      <c r="P781">
        <v>34</v>
      </c>
      <c r="Q781">
        <v>3</v>
      </c>
      <c r="R781" t="str">
        <f>_xlfn.XLOOKUP(Q781,Lookup!G:G,Lookup!H:H)</f>
        <v>High</v>
      </c>
      <c r="S781">
        <v>1</v>
      </c>
      <c r="T781" s="7" t="str">
        <f>_xlfn.XLOOKUP(S781,Lookup!A:A,Lookup!B:B)</f>
        <v>Entry Level</v>
      </c>
      <c r="U781" t="s">
        <v>47</v>
      </c>
      <c r="V781">
        <v>3</v>
      </c>
      <c r="W781" t="str">
        <f>_xlfn.XLOOKUP(V781,Lookup!I:I,Lookup!J:J)</f>
        <v>High</v>
      </c>
      <c r="X781" t="s">
        <v>48</v>
      </c>
      <c r="Y781">
        <v>2461</v>
      </c>
      <c r="Z781" t="str" cm="1">
        <f t="array" ref="Z781">_xlfn.IFS(Y781&lt;3000,"Low",Y781&lt;7000,"Medium",TRUE,"High")</f>
        <v>Low</v>
      </c>
      <c r="AA781">
        <v>10332</v>
      </c>
      <c r="AB781">
        <v>9</v>
      </c>
      <c r="AC781" t="s">
        <v>42</v>
      </c>
      <c r="AD781" t="s">
        <v>35</v>
      </c>
      <c r="AE781">
        <v>12</v>
      </c>
      <c r="AF781">
        <v>3</v>
      </c>
      <c r="AG781" t="str">
        <f>_xlfn.XLOOKUP(AF781,Lookup!K:K,Lookup!L:L)</f>
        <v>Meet Expect</v>
      </c>
      <c r="AH781">
        <v>3</v>
      </c>
      <c r="AI781" t="str">
        <f>LOOKUP(AH781,Lookup!M:M,Lookup!N:N)</f>
        <v>High</v>
      </c>
      <c r="AJ781">
        <v>80</v>
      </c>
      <c r="AK781">
        <v>3</v>
      </c>
      <c r="AL781" t="str">
        <f>_xlfn.XLOOKUP(AK781,Lookup!O:O,Lookup!P:P)</f>
        <v>High</v>
      </c>
      <c r="AM781">
        <v>18</v>
      </c>
      <c r="AN781" t="str" cm="1">
        <f t="array" ref="AN781">_xlfn.IFS(
AM781&lt;=5,"0-5",
AM781&lt;=10,"6-10",
AM781&lt;=20,"11-20",
TRUE,"20+")</f>
        <v>11-20</v>
      </c>
      <c r="AO781">
        <v>2</v>
      </c>
      <c r="AP781">
        <v>4</v>
      </c>
      <c r="AQ781" t="str">
        <f>_xlfn.XLOOKUP(AP781,Lookup!Q:Q,Lookup!R:R)</f>
        <v>Best</v>
      </c>
      <c r="AR781">
        <v>10</v>
      </c>
      <c r="AS781" t="str" cm="1">
        <f t="array" ref="AS781">_xlfn.IFS(
AR781 &lt;=1,"New Employee",
AR781 &lt;=3, "Early Career",
AR781 &lt;=7, "Experienced",
TRUE, "Veteran")</f>
        <v>Veteran</v>
      </c>
      <c r="AT781">
        <v>0</v>
      </c>
      <c r="AU781">
        <v>2</v>
      </c>
      <c r="AV781" t="str" cm="1">
        <f t="array" ref="AV781">_xlfn.IFS(
AU781=0,"Recently Promoted",
AU781&lt;=3, "Normal",
TRUE, "Long Time No Promotion")</f>
        <v>Normal</v>
      </c>
      <c r="AW781">
        <v>7</v>
      </c>
      <c r="AX781">
        <f>IF(COUNTIF(L781:$L$1471,L781)&gt;1,1,0)</f>
        <v>0</v>
      </c>
      <c r="BA781">
        <f t="shared" si="101"/>
        <v>0</v>
      </c>
      <c r="BC781">
        <f t="shared" si="102"/>
        <v>0</v>
      </c>
      <c r="BE781">
        <f t="shared" si="96"/>
        <v>0</v>
      </c>
      <c r="BG781">
        <f t="shared" si="97"/>
        <v>0</v>
      </c>
      <c r="BI781">
        <f t="shared" si="98"/>
        <v>0</v>
      </c>
      <c r="BR781" t="str" cm="1">
        <f t="array" ref="BR781">_xlfn.IFS(
A781&lt;=25,"18-25",
A781&lt;=35,"26-35",
A781&lt;=45,"36-45",
A781&lt;=59,"46-59",
TRUE,"60+")</f>
        <v>46-59</v>
      </c>
      <c r="BX781" t="b">
        <f t="shared" si="99"/>
        <v>1</v>
      </c>
      <c r="BY781" t="b">
        <f t="shared" si="100"/>
        <v>1</v>
      </c>
      <c r="BZ781" t="b">
        <f t="shared" si="103"/>
        <v>1</v>
      </c>
      <c r="CA781">
        <f>IF(tblemployee[[#This Row],[Attrition]]="Yes",1,0)</f>
        <v>1</v>
      </c>
      <c r="CB781">
        <f>IF(tblemployee[[#This Row],[OverTime]]="Yes",1,0)</f>
        <v>1</v>
      </c>
    </row>
    <row r="782" spans="1:80" hidden="1">
      <c r="A782">
        <v>28</v>
      </c>
      <c r="B782" t="s">
        <v>35</v>
      </c>
      <c r="C782" t="s">
        <v>55</v>
      </c>
      <c r="D782">
        <v>1366</v>
      </c>
      <c r="E782" t="s">
        <v>45</v>
      </c>
      <c r="F782">
        <v>24</v>
      </c>
      <c r="G782" t="str" cm="1">
        <f t="array" ref="G782">_xlfn.IFS(
F782 &lt;= 10, "Near",
F782 &lt;= 20, "Far",
TRUE, "Very Far")</f>
        <v>Very Far</v>
      </c>
      <c r="H782">
        <v>2</v>
      </c>
      <c r="I782" t="str">
        <f>_xlfn.XLOOKUP(H782,Lookup!C:C,Lookup!D:D)</f>
        <v>College</v>
      </c>
      <c r="J782" t="s">
        <v>60</v>
      </c>
      <c r="K782">
        <v>1</v>
      </c>
      <c r="L782">
        <v>1082</v>
      </c>
      <c r="M782">
        <v>2</v>
      </c>
      <c r="N782" t="str">
        <f>_xlfn.XLOOKUP(M782,Lookup!E:E,Lookup!F:F)</f>
        <v>Medium</v>
      </c>
      <c r="O782" t="s">
        <v>46</v>
      </c>
      <c r="P782">
        <v>72</v>
      </c>
      <c r="Q782">
        <v>2</v>
      </c>
      <c r="R782" t="str">
        <f>_xlfn.XLOOKUP(Q782,Lookup!G:G,Lookup!H:H)</f>
        <v>Medium</v>
      </c>
      <c r="S782">
        <v>3</v>
      </c>
      <c r="T782" s="7" t="str">
        <f>_xlfn.XLOOKUP(S782,Lookup!A:A,Lookup!B:B)</f>
        <v>Senior</v>
      </c>
      <c r="U782" t="s">
        <v>54</v>
      </c>
      <c r="V782">
        <v>1</v>
      </c>
      <c r="W782" t="str">
        <f>_xlfn.XLOOKUP(V782,Lookup!I:I,Lookup!J:J)</f>
        <v>Low</v>
      </c>
      <c r="X782" t="s">
        <v>41</v>
      </c>
      <c r="Y782">
        <v>8722</v>
      </c>
      <c r="Z782" t="str" cm="1">
        <f t="array" ref="Z782">_xlfn.IFS(Y782&lt;3000,"Low",Y782&lt;7000,"Medium",TRUE,"High")</f>
        <v>High</v>
      </c>
      <c r="AA782">
        <v>12355</v>
      </c>
      <c r="AB782">
        <v>1</v>
      </c>
      <c r="AC782" t="s">
        <v>42</v>
      </c>
      <c r="AD782" t="s">
        <v>43</v>
      </c>
      <c r="AE782">
        <v>12</v>
      </c>
      <c r="AF782">
        <v>3</v>
      </c>
      <c r="AG782" t="str">
        <f>_xlfn.XLOOKUP(AF782,Lookup!K:K,Lookup!L:L)</f>
        <v>Meet Expect</v>
      </c>
      <c r="AH782">
        <v>1</v>
      </c>
      <c r="AI782" t="str">
        <f>LOOKUP(AH782,Lookup!M:M,Lookup!N:N)</f>
        <v>Low</v>
      </c>
      <c r="AJ782">
        <v>80</v>
      </c>
      <c r="AK782">
        <v>0</v>
      </c>
      <c r="AL782" t="str">
        <f>_xlfn.XLOOKUP(AK782,Lookup!O:O,Lookup!P:P)</f>
        <v>None</v>
      </c>
      <c r="AM782">
        <v>10</v>
      </c>
      <c r="AN782" t="str" cm="1">
        <f t="array" ref="AN782">_xlfn.IFS(
AM782&lt;=5,"0-5",
AM782&lt;=10,"6-10",
AM782&lt;=20,"11-20",
TRUE,"20+")</f>
        <v>6-10</v>
      </c>
      <c r="AO782">
        <v>2</v>
      </c>
      <c r="AP782">
        <v>2</v>
      </c>
      <c r="AQ782" t="str">
        <f>_xlfn.XLOOKUP(AP782,Lookup!Q:Q,Lookup!R:R)</f>
        <v>Good</v>
      </c>
      <c r="AR782">
        <v>10</v>
      </c>
      <c r="AS782" t="str" cm="1">
        <f t="array" ref="AS782">_xlfn.IFS(
AR782 &lt;=1,"New Employee",
AR782 &lt;=3, "Early Career",
AR782 &lt;=7, "Experienced",
TRUE, "Veteran")</f>
        <v>Veteran</v>
      </c>
      <c r="AT782">
        <v>7</v>
      </c>
      <c r="AU782">
        <v>1</v>
      </c>
      <c r="AV782" t="str" cm="1">
        <f t="array" ref="AV782">_xlfn.IFS(
AU782=0,"Recently Promoted",
AU782&lt;=3, "Normal",
TRUE, "Long Time No Promotion")</f>
        <v>Normal</v>
      </c>
      <c r="AW782">
        <v>9</v>
      </c>
      <c r="AX782">
        <f>IF(COUNTIF(L782:$L$1471,L782)&gt;1,1,0)</f>
        <v>0</v>
      </c>
      <c r="BA782">
        <f t="shared" si="101"/>
        <v>0</v>
      </c>
      <c r="BC782">
        <f t="shared" si="102"/>
        <v>0</v>
      </c>
      <c r="BE782">
        <f t="shared" si="96"/>
        <v>0</v>
      </c>
      <c r="BG782">
        <f t="shared" si="97"/>
        <v>0</v>
      </c>
      <c r="BI782">
        <f t="shared" si="98"/>
        <v>0</v>
      </c>
      <c r="BR782" t="str" cm="1">
        <f t="array" ref="BR782">_xlfn.IFS(
A782&lt;=25,"18-25",
A782&lt;=35,"26-35",
A782&lt;=45,"36-45",
A782&lt;=59,"46-59",
TRUE,"60+")</f>
        <v>26-35</v>
      </c>
      <c r="BX782" t="b">
        <f t="shared" si="99"/>
        <v>1</v>
      </c>
      <c r="BY782" t="b">
        <f t="shared" si="100"/>
        <v>1</v>
      </c>
      <c r="BZ782" t="b">
        <f t="shared" si="103"/>
        <v>1</v>
      </c>
      <c r="CA782">
        <f>IF(tblemployee[[#This Row],[Attrition]]="Yes",1,0)</f>
        <v>1</v>
      </c>
      <c r="CB782">
        <f>IF(tblemployee[[#This Row],[OverTime]]="Yes",1,0)</f>
        <v>0</v>
      </c>
    </row>
    <row r="783" spans="1:80" hidden="1">
      <c r="A783">
        <v>26</v>
      </c>
      <c r="B783" t="s">
        <v>43</v>
      </c>
      <c r="C783" t="s">
        <v>36</v>
      </c>
      <c r="D783">
        <v>192</v>
      </c>
      <c r="E783" t="s">
        <v>45</v>
      </c>
      <c r="F783">
        <v>1</v>
      </c>
      <c r="G783" t="str" cm="1">
        <f t="array" ref="G783">_xlfn.IFS(
F783 &lt;= 10, "Near",
F783 &lt;= 20, "Far",
TRUE, "Very Far")</f>
        <v>Near</v>
      </c>
      <c r="H783">
        <v>2</v>
      </c>
      <c r="I783" t="str">
        <f>_xlfn.XLOOKUP(H783,Lookup!C:C,Lookup!D:D)</f>
        <v>College</v>
      </c>
      <c r="J783" t="s">
        <v>51</v>
      </c>
      <c r="K783">
        <v>1</v>
      </c>
      <c r="L783">
        <v>1083</v>
      </c>
      <c r="M783">
        <v>1</v>
      </c>
      <c r="N783" t="str">
        <f>_xlfn.XLOOKUP(M783,Lookup!E:E,Lookup!F:F)</f>
        <v>Low</v>
      </c>
      <c r="O783" t="s">
        <v>46</v>
      </c>
      <c r="P783">
        <v>59</v>
      </c>
      <c r="Q783">
        <v>2</v>
      </c>
      <c r="R783" t="str">
        <f>_xlfn.XLOOKUP(Q783,Lookup!G:G,Lookup!H:H)</f>
        <v>Medium</v>
      </c>
      <c r="S783">
        <v>1</v>
      </c>
      <c r="T783" s="7" t="str">
        <f>_xlfn.XLOOKUP(S783,Lookup!A:A,Lookup!B:B)</f>
        <v>Entry Level</v>
      </c>
      <c r="U783" t="s">
        <v>50</v>
      </c>
      <c r="V783">
        <v>1</v>
      </c>
      <c r="W783" t="str">
        <f>_xlfn.XLOOKUP(V783,Lookup!I:I,Lookup!J:J)</f>
        <v>Low</v>
      </c>
      <c r="X783" t="s">
        <v>48</v>
      </c>
      <c r="Y783">
        <v>3955</v>
      </c>
      <c r="Z783" t="str" cm="1">
        <f t="array" ref="Z783">_xlfn.IFS(Y783&lt;3000,"Low",Y783&lt;7000,"Medium",TRUE,"High")</f>
        <v>Medium</v>
      </c>
      <c r="AA783">
        <v>11141</v>
      </c>
      <c r="AB783">
        <v>1</v>
      </c>
      <c r="AC783" t="s">
        <v>42</v>
      </c>
      <c r="AD783" t="s">
        <v>43</v>
      </c>
      <c r="AE783">
        <v>16</v>
      </c>
      <c r="AF783">
        <v>3</v>
      </c>
      <c r="AG783" t="str">
        <f>_xlfn.XLOOKUP(AF783,Lookup!K:K,Lookup!L:L)</f>
        <v>Meet Expect</v>
      </c>
      <c r="AH783">
        <v>1</v>
      </c>
      <c r="AI783" t="str">
        <f>LOOKUP(AH783,Lookup!M:M,Lookup!N:N)</f>
        <v>Low</v>
      </c>
      <c r="AJ783">
        <v>80</v>
      </c>
      <c r="AK783">
        <v>2</v>
      </c>
      <c r="AL783" t="str">
        <f>_xlfn.XLOOKUP(AK783,Lookup!O:O,Lookup!P:P)</f>
        <v>Medium</v>
      </c>
      <c r="AM783">
        <v>6</v>
      </c>
      <c r="AN783" t="str" cm="1">
        <f t="array" ref="AN783">_xlfn.IFS(
AM783&lt;=5,"0-5",
AM783&lt;=10,"6-10",
AM783&lt;=20,"11-20",
TRUE,"20+")</f>
        <v>6-10</v>
      </c>
      <c r="AO783">
        <v>2</v>
      </c>
      <c r="AP783">
        <v>3</v>
      </c>
      <c r="AQ783" t="str">
        <f>_xlfn.XLOOKUP(AP783,Lookup!Q:Q,Lookup!R:R)</f>
        <v>Better</v>
      </c>
      <c r="AR783">
        <v>5</v>
      </c>
      <c r="AS783" t="str" cm="1">
        <f t="array" ref="AS783">_xlfn.IFS(
AR783 &lt;=1,"New Employee",
AR783 &lt;=3, "Early Career",
AR783 &lt;=7, "Experienced",
TRUE, "Veteran")</f>
        <v>Experienced</v>
      </c>
      <c r="AT783">
        <v>3</v>
      </c>
      <c r="AU783">
        <v>1</v>
      </c>
      <c r="AV783" t="str" cm="1">
        <f t="array" ref="AV783">_xlfn.IFS(
AU783=0,"Recently Promoted",
AU783&lt;=3, "Normal",
TRUE, "Long Time No Promotion")</f>
        <v>Normal</v>
      </c>
      <c r="AW783">
        <v>3</v>
      </c>
      <c r="AX783">
        <f>IF(COUNTIF(L783:$L$1471,L783)&gt;1,1,0)</f>
        <v>0</v>
      </c>
      <c r="BA783">
        <f t="shared" si="101"/>
        <v>0</v>
      </c>
      <c r="BC783">
        <f t="shared" si="102"/>
        <v>0</v>
      </c>
      <c r="BE783">
        <f t="shared" si="96"/>
        <v>0</v>
      </c>
      <c r="BG783">
        <f t="shared" si="97"/>
        <v>0</v>
      </c>
      <c r="BI783">
        <f t="shared" si="98"/>
        <v>0</v>
      </c>
      <c r="BR783" t="str" cm="1">
        <f t="array" ref="BR783">_xlfn.IFS(
A783&lt;=25,"18-25",
A783&lt;=35,"26-35",
A783&lt;=45,"36-45",
A783&lt;=59,"46-59",
TRUE,"60+")</f>
        <v>26-35</v>
      </c>
      <c r="BX783" t="b">
        <f t="shared" si="99"/>
        <v>1</v>
      </c>
      <c r="BY783" t="b">
        <f t="shared" si="100"/>
        <v>1</v>
      </c>
      <c r="BZ783" t="b">
        <f t="shared" si="103"/>
        <v>1</v>
      </c>
      <c r="CA783">
        <f>IF(tblemployee[[#This Row],[Attrition]]="Yes",1,0)</f>
        <v>0</v>
      </c>
      <c r="CB783">
        <f>IF(tblemployee[[#This Row],[OverTime]]="Yes",1,0)</f>
        <v>0</v>
      </c>
    </row>
    <row r="784" spans="1:80" hidden="1">
      <c r="A784">
        <v>30</v>
      </c>
      <c r="B784" t="s">
        <v>43</v>
      </c>
      <c r="C784" t="s">
        <v>36</v>
      </c>
      <c r="D784">
        <v>1176</v>
      </c>
      <c r="E784" t="s">
        <v>45</v>
      </c>
      <c r="F784">
        <v>20</v>
      </c>
      <c r="G784" t="str" cm="1">
        <f t="array" ref="G784">_xlfn.IFS(
F784 &lt;= 10, "Near",
F784 &lt;= 20, "Far",
TRUE, "Very Far")</f>
        <v>Far</v>
      </c>
      <c r="H784">
        <v>3</v>
      </c>
      <c r="I784" t="str">
        <f>_xlfn.XLOOKUP(H784,Lookup!C:C,Lookup!D:D)</f>
        <v>Bachelor</v>
      </c>
      <c r="J784" t="s">
        <v>49</v>
      </c>
      <c r="K784">
        <v>1</v>
      </c>
      <c r="L784">
        <v>1084</v>
      </c>
      <c r="M784">
        <v>3</v>
      </c>
      <c r="N784" t="str">
        <f>_xlfn.XLOOKUP(M784,Lookup!E:E,Lookup!F:F)</f>
        <v>High</v>
      </c>
      <c r="O784" t="s">
        <v>46</v>
      </c>
      <c r="P784">
        <v>85</v>
      </c>
      <c r="Q784">
        <v>3</v>
      </c>
      <c r="R784" t="str">
        <f>_xlfn.XLOOKUP(Q784,Lookup!G:G,Lookup!H:H)</f>
        <v>High</v>
      </c>
      <c r="S784">
        <v>2</v>
      </c>
      <c r="T784" s="7" t="str">
        <f>_xlfn.XLOOKUP(S784,Lookup!A:A,Lookup!B:B)</f>
        <v>Junior</v>
      </c>
      <c r="U784" t="s">
        <v>53</v>
      </c>
      <c r="V784">
        <v>1</v>
      </c>
      <c r="W784" t="str">
        <f>_xlfn.XLOOKUP(V784,Lookup!I:I,Lookup!J:J)</f>
        <v>Low</v>
      </c>
      <c r="X784" t="s">
        <v>48</v>
      </c>
      <c r="Y784">
        <v>9957</v>
      </c>
      <c r="Z784" t="str" cm="1">
        <f t="array" ref="Z784">_xlfn.IFS(Y784&lt;3000,"Low",Y784&lt;7000,"Medium",TRUE,"High")</f>
        <v>High</v>
      </c>
      <c r="AA784">
        <v>9096</v>
      </c>
      <c r="AB784">
        <v>0</v>
      </c>
      <c r="AC784" t="s">
        <v>42</v>
      </c>
      <c r="AD784" t="s">
        <v>43</v>
      </c>
      <c r="AE784">
        <v>15</v>
      </c>
      <c r="AF784">
        <v>3</v>
      </c>
      <c r="AG784" t="str">
        <f>_xlfn.XLOOKUP(AF784,Lookup!K:K,Lookup!L:L)</f>
        <v>Meet Expect</v>
      </c>
      <c r="AH784">
        <v>3</v>
      </c>
      <c r="AI784" t="str">
        <f>LOOKUP(AH784,Lookup!M:M,Lookup!N:N)</f>
        <v>High</v>
      </c>
      <c r="AJ784">
        <v>80</v>
      </c>
      <c r="AK784">
        <v>1</v>
      </c>
      <c r="AL784" t="str">
        <f>_xlfn.XLOOKUP(AK784,Lookup!O:O,Lookup!P:P)</f>
        <v>Basic</v>
      </c>
      <c r="AM784">
        <v>7</v>
      </c>
      <c r="AN784" t="str" cm="1">
        <f t="array" ref="AN784">_xlfn.IFS(
AM784&lt;=5,"0-5",
AM784&lt;=10,"6-10",
AM784&lt;=20,"11-20",
TRUE,"20+")</f>
        <v>6-10</v>
      </c>
      <c r="AO784">
        <v>1</v>
      </c>
      <c r="AP784">
        <v>2</v>
      </c>
      <c r="AQ784" t="str">
        <f>_xlfn.XLOOKUP(AP784,Lookup!Q:Q,Lookup!R:R)</f>
        <v>Good</v>
      </c>
      <c r="AR784">
        <v>6</v>
      </c>
      <c r="AS784" t="str" cm="1">
        <f t="array" ref="AS784">_xlfn.IFS(
AR784 &lt;=1,"New Employee",
AR784 &lt;=3, "Early Career",
AR784 &lt;=7, "Experienced",
TRUE, "Veteran")</f>
        <v>Experienced</v>
      </c>
      <c r="AT784">
        <v>2</v>
      </c>
      <c r="AU784">
        <v>0</v>
      </c>
      <c r="AV784" t="str" cm="1">
        <f t="array" ref="AV784">_xlfn.IFS(
AU784=0,"Recently Promoted",
AU784&lt;=3, "Normal",
TRUE, "Long Time No Promotion")</f>
        <v>Recently Promoted</v>
      </c>
      <c r="AW784">
        <v>2</v>
      </c>
      <c r="AX784">
        <f>IF(COUNTIF(L784:$L$1471,L784)&gt;1,1,0)</f>
        <v>0</v>
      </c>
      <c r="BA784">
        <f t="shared" si="101"/>
        <v>0</v>
      </c>
      <c r="BC784">
        <f t="shared" si="102"/>
        <v>0</v>
      </c>
      <c r="BE784">
        <f t="shared" si="96"/>
        <v>0</v>
      </c>
      <c r="BG784">
        <f t="shared" si="97"/>
        <v>0</v>
      </c>
      <c r="BI784">
        <f t="shared" si="98"/>
        <v>0</v>
      </c>
      <c r="BR784" t="str" cm="1">
        <f t="array" ref="BR784">_xlfn.IFS(
A784&lt;=25,"18-25",
A784&lt;=35,"26-35",
A784&lt;=45,"36-45",
A784&lt;=59,"46-59",
TRUE,"60+")</f>
        <v>26-35</v>
      </c>
      <c r="BX784" t="b">
        <f t="shared" si="99"/>
        <v>1</v>
      </c>
      <c r="BY784" t="b">
        <f t="shared" si="100"/>
        <v>1</v>
      </c>
      <c r="BZ784" t="b">
        <f t="shared" si="103"/>
        <v>1</v>
      </c>
      <c r="CA784">
        <f>IF(tblemployee[[#This Row],[Attrition]]="Yes",1,0)</f>
        <v>0</v>
      </c>
      <c r="CB784">
        <f>IF(tblemployee[[#This Row],[OverTime]]="Yes",1,0)</f>
        <v>0</v>
      </c>
    </row>
    <row r="785" spans="1:80" hidden="1">
      <c r="A785">
        <v>41</v>
      </c>
      <c r="B785" t="s">
        <v>43</v>
      </c>
      <c r="C785" t="s">
        <v>36</v>
      </c>
      <c r="D785">
        <v>509</v>
      </c>
      <c r="E785" t="s">
        <v>45</v>
      </c>
      <c r="F785">
        <v>7</v>
      </c>
      <c r="G785" t="str" cm="1">
        <f t="array" ref="G785">_xlfn.IFS(
F785 &lt;= 10, "Near",
F785 &lt;= 20, "Far",
TRUE, "Very Far")</f>
        <v>Near</v>
      </c>
      <c r="H785">
        <v>2</v>
      </c>
      <c r="I785" t="str">
        <f>_xlfn.XLOOKUP(H785,Lookup!C:C,Lookup!D:D)</f>
        <v>College</v>
      </c>
      <c r="J785" t="s">
        <v>60</v>
      </c>
      <c r="K785">
        <v>1</v>
      </c>
      <c r="L785">
        <v>1085</v>
      </c>
      <c r="M785">
        <v>2</v>
      </c>
      <c r="N785" t="str">
        <f>_xlfn.XLOOKUP(M785,Lookup!E:E,Lookup!F:F)</f>
        <v>Medium</v>
      </c>
      <c r="O785" t="s">
        <v>39</v>
      </c>
      <c r="P785">
        <v>43</v>
      </c>
      <c r="Q785">
        <v>4</v>
      </c>
      <c r="R785" t="str">
        <f>_xlfn.XLOOKUP(Q785,Lookup!G:G,Lookup!H:H)</f>
        <v>Very High</v>
      </c>
      <c r="S785">
        <v>1</v>
      </c>
      <c r="T785" s="7" t="str">
        <f>_xlfn.XLOOKUP(S785,Lookup!A:A,Lookup!B:B)</f>
        <v>Entry Level</v>
      </c>
      <c r="U785" t="s">
        <v>47</v>
      </c>
      <c r="V785">
        <v>3</v>
      </c>
      <c r="W785" t="str">
        <f>_xlfn.XLOOKUP(V785,Lookup!I:I,Lookup!J:J)</f>
        <v>High</v>
      </c>
      <c r="X785" t="s">
        <v>48</v>
      </c>
      <c r="Y785">
        <v>3376</v>
      </c>
      <c r="Z785" t="str" cm="1">
        <f t="array" ref="Z785">_xlfn.IFS(Y785&lt;3000,"Low",Y785&lt;7000,"Medium",TRUE,"High")</f>
        <v>Medium</v>
      </c>
      <c r="AA785">
        <v>18863</v>
      </c>
      <c r="AB785">
        <v>1</v>
      </c>
      <c r="AC785" t="s">
        <v>42</v>
      </c>
      <c r="AD785" t="s">
        <v>43</v>
      </c>
      <c r="AE785">
        <v>13</v>
      </c>
      <c r="AF785">
        <v>3</v>
      </c>
      <c r="AG785" t="str">
        <f>_xlfn.XLOOKUP(AF785,Lookup!K:K,Lookup!L:L)</f>
        <v>Meet Expect</v>
      </c>
      <c r="AH785">
        <v>3</v>
      </c>
      <c r="AI785" t="str">
        <f>LOOKUP(AH785,Lookup!M:M,Lookup!N:N)</f>
        <v>High</v>
      </c>
      <c r="AJ785">
        <v>80</v>
      </c>
      <c r="AK785">
        <v>0</v>
      </c>
      <c r="AL785" t="str">
        <f>_xlfn.XLOOKUP(AK785,Lookup!O:O,Lookup!P:P)</f>
        <v>None</v>
      </c>
      <c r="AM785">
        <v>10</v>
      </c>
      <c r="AN785" t="str" cm="1">
        <f t="array" ref="AN785">_xlfn.IFS(
AM785&lt;=5,"0-5",
AM785&lt;=10,"6-10",
AM785&lt;=20,"11-20",
TRUE,"20+")</f>
        <v>6-10</v>
      </c>
      <c r="AO785">
        <v>3</v>
      </c>
      <c r="AP785">
        <v>3</v>
      </c>
      <c r="AQ785" t="str">
        <f>_xlfn.XLOOKUP(AP785,Lookup!Q:Q,Lookup!R:R)</f>
        <v>Better</v>
      </c>
      <c r="AR785">
        <v>10</v>
      </c>
      <c r="AS785" t="str" cm="1">
        <f t="array" ref="AS785">_xlfn.IFS(
AR785 &lt;=1,"New Employee",
AR785 &lt;=3, "Early Career",
AR785 &lt;=7, "Experienced",
TRUE, "Veteran")</f>
        <v>Veteran</v>
      </c>
      <c r="AT785">
        <v>6</v>
      </c>
      <c r="AU785">
        <v>0</v>
      </c>
      <c r="AV785" t="str" cm="1">
        <f t="array" ref="AV785">_xlfn.IFS(
AU785=0,"Recently Promoted",
AU785&lt;=3, "Normal",
TRUE, "Long Time No Promotion")</f>
        <v>Recently Promoted</v>
      </c>
      <c r="AW785">
        <v>8</v>
      </c>
      <c r="AX785">
        <f>IF(COUNTIF(L785:$L$1471,L785)&gt;1,1,0)</f>
        <v>0</v>
      </c>
      <c r="BA785">
        <f t="shared" si="101"/>
        <v>0</v>
      </c>
      <c r="BC785">
        <f t="shared" si="102"/>
        <v>0</v>
      </c>
      <c r="BE785">
        <f t="shared" si="96"/>
        <v>0</v>
      </c>
      <c r="BG785">
        <f t="shared" si="97"/>
        <v>0</v>
      </c>
      <c r="BI785">
        <f t="shared" si="98"/>
        <v>0</v>
      </c>
      <c r="BR785" t="str" cm="1">
        <f t="array" ref="BR785">_xlfn.IFS(
A785&lt;=25,"18-25",
A785&lt;=35,"26-35",
A785&lt;=45,"36-45",
A785&lt;=59,"46-59",
TRUE,"60+")</f>
        <v>36-45</v>
      </c>
      <c r="BX785" t="b">
        <f t="shared" si="99"/>
        <v>1</v>
      </c>
      <c r="BY785" t="b">
        <f t="shared" si="100"/>
        <v>1</v>
      </c>
      <c r="BZ785" t="b">
        <f t="shared" si="103"/>
        <v>1</v>
      </c>
      <c r="CA785">
        <f>IF(tblemployee[[#This Row],[Attrition]]="Yes",1,0)</f>
        <v>0</v>
      </c>
      <c r="CB785">
        <f>IF(tblemployee[[#This Row],[OverTime]]="Yes",1,0)</f>
        <v>0</v>
      </c>
    </row>
    <row r="786" spans="1:80" hidden="1">
      <c r="A786">
        <v>38</v>
      </c>
      <c r="B786" t="s">
        <v>43</v>
      </c>
      <c r="C786" t="s">
        <v>36</v>
      </c>
      <c r="D786">
        <v>330</v>
      </c>
      <c r="E786" t="s">
        <v>45</v>
      </c>
      <c r="F786">
        <v>17</v>
      </c>
      <c r="G786" t="str" cm="1">
        <f t="array" ref="G786">_xlfn.IFS(
F786 &lt;= 10, "Near",
F786 &lt;= 20, "Far",
TRUE, "Very Far")</f>
        <v>Far</v>
      </c>
      <c r="H786">
        <v>1</v>
      </c>
      <c r="I786" t="str">
        <f>_xlfn.XLOOKUP(H786,Lookup!C:C,Lookup!D:D)</f>
        <v>Below College</v>
      </c>
      <c r="J786" t="s">
        <v>38</v>
      </c>
      <c r="K786">
        <v>1</v>
      </c>
      <c r="L786">
        <v>1088</v>
      </c>
      <c r="M786">
        <v>3</v>
      </c>
      <c r="N786" t="str">
        <f>_xlfn.XLOOKUP(M786,Lookup!E:E,Lookup!F:F)</f>
        <v>High</v>
      </c>
      <c r="O786" t="s">
        <v>39</v>
      </c>
      <c r="P786">
        <v>65</v>
      </c>
      <c r="Q786">
        <v>2</v>
      </c>
      <c r="R786" t="str">
        <f>_xlfn.XLOOKUP(Q786,Lookup!G:G,Lookup!H:H)</f>
        <v>Medium</v>
      </c>
      <c r="S786">
        <v>3</v>
      </c>
      <c r="T786" s="7" t="str">
        <f>_xlfn.XLOOKUP(S786,Lookup!A:A,Lookup!B:B)</f>
        <v>Senior</v>
      </c>
      <c r="U786" t="s">
        <v>54</v>
      </c>
      <c r="V786">
        <v>3</v>
      </c>
      <c r="W786" t="str">
        <f>_xlfn.XLOOKUP(V786,Lookup!I:I,Lookup!J:J)</f>
        <v>High</v>
      </c>
      <c r="X786" t="s">
        <v>48</v>
      </c>
      <c r="Y786">
        <v>8823</v>
      </c>
      <c r="Z786" t="str" cm="1">
        <f t="array" ref="Z786">_xlfn.IFS(Y786&lt;3000,"Low",Y786&lt;7000,"Medium",TRUE,"High")</f>
        <v>High</v>
      </c>
      <c r="AA786">
        <v>24608</v>
      </c>
      <c r="AB786">
        <v>0</v>
      </c>
      <c r="AC786" t="s">
        <v>42</v>
      </c>
      <c r="AD786" t="s">
        <v>43</v>
      </c>
      <c r="AE786">
        <v>18</v>
      </c>
      <c r="AF786">
        <v>3</v>
      </c>
      <c r="AG786" t="str">
        <f>_xlfn.XLOOKUP(AF786,Lookup!K:K,Lookup!L:L)</f>
        <v>Meet Expect</v>
      </c>
      <c r="AH786">
        <v>1</v>
      </c>
      <c r="AI786" t="str">
        <f>LOOKUP(AH786,Lookup!M:M,Lookup!N:N)</f>
        <v>Low</v>
      </c>
      <c r="AJ786">
        <v>80</v>
      </c>
      <c r="AK786">
        <v>1</v>
      </c>
      <c r="AL786" t="str">
        <f>_xlfn.XLOOKUP(AK786,Lookup!O:O,Lookup!P:P)</f>
        <v>Basic</v>
      </c>
      <c r="AM786">
        <v>20</v>
      </c>
      <c r="AN786" t="str" cm="1">
        <f t="array" ref="AN786">_xlfn.IFS(
AM786&lt;=5,"0-5",
AM786&lt;=10,"6-10",
AM786&lt;=20,"11-20",
TRUE,"20+")</f>
        <v>11-20</v>
      </c>
      <c r="AO786">
        <v>4</v>
      </c>
      <c r="AP786">
        <v>2</v>
      </c>
      <c r="AQ786" t="str">
        <f>_xlfn.XLOOKUP(AP786,Lookup!Q:Q,Lookup!R:R)</f>
        <v>Good</v>
      </c>
      <c r="AR786">
        <v>19</v>
      </c>
      <c r="AS786" t="str" cm="1">
        <f t="array" ref="AS786">_xlfn.IFS(
AR786 &lt;=1,"New Employee",
AR786 &lt;=3, "Early Career",
AR786 &lt;=7, "Experienced",
TRUE, "Veteran")</f>
        <v>Veteran</v>
      </c>
      <c r="AT786">
        <v>9</v>
      </c>
      <c r="AU786">
        <v>1</v>
      </c>
      <c r="AV786" t="str" cm="1">
        <f t="array" ref="AV786">_xlfn.IFS(
AU786=0,"Recently Promoted",
AU786&lt;=3, "Normal",
TRUE, "Long Time No Promotion")</f>
        <v>Normal</v>
      </c>
      <c r="AW786">
        <v>9</v>
      </c>
      <c r="AX786">
        <f>IF(COUNTIF(L786:$L$1471,L786)&gt;1,1,0)</f>
        <v>0</v>
      </c>
      <c r="BA786">
        <f t="shared" si="101"/>
        <v>0</v>
      </c>
      <c r="BC786">
        <f t="shared" si="102"/>
        <v>0</v>
      </c>
      <c r="BE786">
        <f t="shared" si="96"/>
        <v>0</v>
      </c>
      <c r="BG786">
        <f t="shared" si="97"/>
        <v>0</v>
      </c>
      <c r="BI786">
        <f t="shared" si="98"/>
        <v>0</v>
      </c>
      <c r="BR786" t="str" cm="1">
        <f t="array" ref="BR786">_xlfn.IFS(
A786&lt;=25,"18-25",
A786&lt;=35,"26-35",
A786&lt;=45,"36-45",
A786&lt;=59,"46-59",
TRUE,"60+")</f>
        <v>36-45</v>
      </c>
      <c r="BX786" t="b">
        <f t="shared" si="99"/>
        <v>1</v>
      </c>
      <c r="BY786" t="b">
        <f t="shared" si="100"/>
        <v>1</v>
      </c>
      <c r="BZ786" t="b">
        <f t="shared" si="103"/>
        <v>1</v>
      </c>
      <c r="CA786">
        <f>IF(tblemployee[[#This Row],[Attrition]]="Yes",1,0)</f>
        <v>0</v>
      </c>
      <c r="CB786">
        <f>IF(tblemployee[[#This Row],[OverTime]]="Yes",1,0)</f>
        <v>0</v>
      </c>
    </row>
    <row r="787" spans="1:80" hidden="1">
      <c r="A787">
        <v>40</v>
      </c>
      <c r="B787" t="s">
        <v>43</v>
      </c>
      <c r="C787" t="s">
        <v>36</v>
      </c>
      <c r="D787">
        <v>1492</v>
      </c>
      <c r="E787" t="s">
        <v>45</v>
      </c>
      <c r="F787">
        <v>20</v>
      </c>
      <c r="G787" t="str" cm="1">
        <f t="array" ref="G787">_xlfn.IFS(
F787 &lt;= 10, "Near",
F787 &lt;= 20, "Far",
TRUE, "Very Far")</f>
        <v>Far</v>
      </c>
      <c r="H787">
        <v>4</v>
      </c>
      <c r="I787" t="str">
        <f>_xlfn.XLOOKUP(H787,Lookup!C:C,Lookup!D:D)</f>
        <v>Master</v>
      </c>
      <c r="J787" t="s">
        <v>60</v>
      </c>
      <c r="K787">
        <v>1</v>
      </c>
      <c r="L787">
        <v>1092</v>
      </c>
      <c r="M787">
        <v>1</v>
      </c>
      <c r="N787" t="str">
        <f>_xlfn.XLOOKUP(M787,Lookup!E:E,Lookup!F:F)</f>
        <v>Low</v>
      </c>
      <c r="O787" t="s">
        <v>46</v>
      </c>
      <c r="P787">
        <v>61</v>
      </c>
      <c r="Q787">
        <v>3</v>
      </c>
      <c r="R787" t="str">
        <f>_xlfn.XLOOKUP(Q787,Lookup!G:G,Lookup!H:H)</f>
        <v>High</v>
      </c>
      <c r="S787">
        <v>3</v>
      </c>
      <c r="T787" s="7" t="str">
        <f>_xlfn.XLOOKUP(S787,Lookup!A:A,Lookup!B:B)</f>
        <v>Senior</v>
      </c>
      <c r="U787" t="s">
        <v>54</v>
      </c>
      <c r="V787">
        <v>4</v>
      </c>
      <c r="W787" t="str">
        <f>_xlfn.XLOOKUP(V787,Lookup!I:I,Lookup!J:J)</f>
        <v>Very High</v>
      </c>
      <c r="X787" t="s">
        <v>48</v>
      </c>
      <c r="Y787">
        <v>10322</v>
      </c>
      <c r="Z787" t="str" cm="1">
        <f t="array" ref="Z787">_xlfn.IFS(Y787&lt;3000,"Low",Y787&lt;7000,"Medium",TRUE,"High")</f>
        <v>High</v>
      </c>
      <c r="AA787">
        <v>26542</v>
      </c>
      <c r="AB787">
        <v>4</v>
      </c>
      <c r="AC787" t="s">
        <v>42</v>
      </c>
      <c r="AD787" t="s">
        <v>43</v>
      </c>
      <c r="AE787">
        <v>20</v>
      </c>
      <c r="AF787">
        <v>4</v>
      </c>
      <c r="AG787" t="str">
        <f>_xlfn.XLOOKUP(AF787,Lookup!K:K,Lookup!L:L)</f>
        <v>Exceed Expect</v>
      </c>
      <c r="AH787">
        <v>4</v>
      </c>
      <c r="AI787" t="str">
        <f>LOOKUP(AH787,Lookup!M:M,Lookup!N:N)</f>
        <v>Very High</v>
      </c>
      <c r="AJ787">
        <v>80</v>
      </c>
      <c r="AK787">
        <v>1</v>
      </c>
      <c r="AL787" t="str">
        <f>_xlfn.XLOOKUP(AK787,Lookup!O:O,Lookup!P:P)</f>
        <v>Basic</v>
      </c>
      <c r="AM787">
        <v>14</v>
      </c>
      <c r="AN787" t="str" cm="1">
        <f t="array" ref="AN787">_xlfn.IFS(
AM787&lt;=5,"0-5",
AM787&lt;=10,"6-10",
AM787&lt;=20,"11-20",
TRUE,"20+")</f>
        <v>11-20</v>
      </c>
      <c r="AO787">
        <v>6</v>
      </c>
      <c r="AP787">
        <v>3</v>
      </c>
      <c r="AQ787" t="str">
        <f>_xlfn.XLOOKUP(AP787,Lookup!Q:Q,Lookup!R:R)</f>
        <v>Better</v>
      </c>
      <c r="AR787">
        <v>11</v>
      </c>
      <c r="AS787" t="str" cm="1">
        <f t="array" ref="AS787">_xlfn.IFS(
AR787 &lt;=1,"New Employee",
AR787 &lt;=3, "Early Career",
AR787 &lt;=7, "Experienced",
TRUE, "Veteran")</f>
        <v>Veteran</v>
      </c>
      <c r="AT787">
        <v>10</v>
      </c>
      <c r="AU787">
        <v>11</v>
      </c>
      <c r="AV787" t="str" cm="1">
        <f t="array" ref="AV787">_xlfn.IFS(
AU787=0,"Recently Promoted",
AU787&lt;=3, "Normal",
TRUE, "Long Time No Promotion")</f>
        <v>Long Time No Promotion</v>
      </c>
      <c r="AW787">
        <v>1</v>
      </c>
      <c r="AX787">
        <f>IF(COUNTIF(L787:$L$1471,L787)&gt;1,1,0)</f>
        <v>0</v>
      </c>
      <c r="BA787">
        <f t="shared" si="101"/>
        <v>0</v>
      </c>
      <c r="BC787">
        <f t="shared" si="102"/>
        <v>0</v>
      </c>
      <c r="BE787">
        <f t="shared" si="96"/>
        <v>0</v>
      </c>
      <c r="BG787">
        <f t="shared" si="97"/>
        <v>0</v>
      </c>
      <c r="BI787">
        <f t="shared" si="98"/>
        <v>0</v>
      </c>
      <c r="BR787" t="str" cm="1">
        <f t="array" ref="BR787">_xlfn.IFS(
A787&lt;=25,"18-25",
A787&lt;=35,"26-35",
A787&lt;=45,"36-45",
A787&lt;=59,"46-59",
TRUE,"60+")</f>
        <v>36-45</v>
      </c>
      <c r="BX787" t="b">
        <f t="shared" si="99"/>
        <v>1</v>
      </c>
      <c r="BY787" t="b">
        <f t="shared" si="100"/>
        <v>1</v>
      </c>
      <c r="BZ787" t="b">
        <f t="shared" si="103"/>
        <v>1</v>
      </c>
      <c r="CA787">
        <f>IF(tblemployee[[#This Row],[Attrition]]="Yes",1,0)</f>
        <v>0</v>
      </c>
      <c r="CB787">
        <f>IF(tblemployee[[#This Row],[OverTime]]="Yes",1,0)</f>
        <v>0</v>
      </c>
    </row>
    <row r="788" spans="1:80" hidden="1">
      <c r="A788">
        <v>27</v>
      </c>
      <c r="B788" t="s">
        <v>43</v>
      </c>
      <c r="C788" t="s">
        <v>55</v>
      </c>
      <c r="D788">
        <v>1277</v>
      </c>
      <c r="E788" t="s">
        <v>45</v>
      </c>
      <c r="F788">
        <v>8</v>
      </c>
      <c r="G788" t="str" cm="1">
        <f t="array" ref="G788">_xlfn.IFS(
F788 &lt;= 10, "Near",
F788 &lt;= 20, "Far",
TRUE, "Very Far")</f>
        <v>Near</v>
      </c>
      <c r="H788">
        <v>5</v>
      </c>
      <c r="I788" t="str">
        <f>_xlfn.XLOOKUP(H788,Lookup!C:C,Lookup!D:D)</f>
        <v>Doctor</v>
      </c>
      <c r="J788" t="s">
        <v>38</v>
      </c>
      <c r="K788">
        <v>1</v>
      </c>
      <c r="L788">
        <v>1094</v>
      </c>
      <c r="M788">
        <v>1</v>
      </c>
      <c r="N788" t="str">
        <f>_xlfn.XLOOKUP(M788,Lookup!E:E,Lookup!F:F)</f>
        <v>Low</v>
      </c>
      <c r="O788" t="s">
        <v>46</v>
      </c>
      <c r="P788">
        <v>87</v>
      </c>
      <c r="Q788">
        <v>1</v>
      </c>
      <c r="R788" t="str">
        <f>_xlfn.XLOOKUP(Q788,Lookup!G:G,Lookup!H:H)</f>
        <v>Low</v>
      </c>
      <c r="S788">
        <v>1</v>
      </c>
      <c r="T788" s="7" t="str">
        <f>_xlfn.XLOOKUP(S788,Lookup!A:A,Lookup!B:B)</f>
        <v>Entry Level</v>
      </c>
      <c r="U788" t="s">
        <v>50</v>
      </c>
      <c r="V788">
        <v>3</v>
      </c>
      <c r="W788" t="str">
        <f>_xlfn.XLOOKUP(V788,Lookup!I:I,Lookup!J:J)</f>
        <v>High</v>
      </c>
      <c r="X788" t="s">
        <v>48</v>
      </c>
      <c r="Y788">
        <v>4621</v>
      </c>
      <c r="Z788" t="str" cm="1">
        <f t="array" ref="Z788">_xlfn.IFS(Y788&lt;3000,"Low",Y788&lt;7000,"Medium",TRUE,"High")</f>
        <v>Medium</v>
      </c>
      <c r="AA788">
        <v>5869</v>
      </c>
      <c r="AB788">
        <v>1</v>
      </c>
      <c r="AC788" t="s">
        <v>42</v>
      </c>
      <c r="AD788" t="s">
        <v>43</v>
      </c>
      <c r="AE788">
        <v>19</v>
      </c>
      <c r="AF788">
        <v>3</v>
      </c>
      <c r="AG788" t="str">
        <f>_xlfn.XLOOKUP(AF788,Lookup!K:K,Lookup!L:L)</f>
        <v>Meet Expect</v>
      </c>
      <c r="AH788">
        <v>4</v>
      </c>
      <c r="AI788" t="str">
        <f>LOOKUP(AH788,Lookup!M:M,Lookup!N:N)</f>
        <v>Very High</v>
      </c>
      <c r="AJ788">
        <v>80</v>
      </c>
      <c r="AK788">
        <v>3</v>
      </c>
      <c r="AL788" t="str">
        <f>_xlfn.XLOOKUP(AK788,Lookup!O:O,Lookup!P:P)</f>
        <v>High</v>
      </c>
      <c r="AM788">
        <v>3</v>
      </c>
      <c r="AN788" t="str" cm="1">
        <f t="array" ref="AN788">_xlfn.IFS(
AM788&lt;=5,"0-5",
AM788&lt;=10,"6-10",
AM788&lt;=20,"11-20",
TRUE,"20+")</f>
        <v>0-5</v>
      </c>
      <c r="AO788">
        <v>4</v>
      </c>
      <c r="AP788">
        <v>3</v>
      </c>
      <c r="AQ788" t="str">
        <f>_xlfn.XLOOKUP(AP788,Lookup!Q:Q,Lookup!R:R)</f>
        <v>Better</v>
      </c>
      <c r="AR788">
        <v>3</v>
      </c>
      <c r="AS788" t="str" cm="1">
        <f t="array" ref="AS788">_xlfn.IFS(
AR788 &lt;=1,"New Employee",
AR788 &lt;=3, "Early Career",
AR788 &lt;=7, "Experienced",
TRUE, "Veteran")</f>
        <v>Early Career</v>
      </c>
      <c r="AT788">
        <v>2</v>
      </c>
      <c r="AU788">
        <v>1</v>
      </c>
      <c r="AV788" t="str" cm="1">
        <f t="array" ref="AV788">_xlfn.IFS(
AU788=0,"Recently Promoted",
AU788&lt;=3, "Normal",
TRUE, "Long Time No Promotion")</f>
        <v>Normal</v>
      </c>
      <c r="AW788">
        <v>2</v>
      </c>
      <c r="AX788">
        <f>IF(COUNTIF(L788:$L$1471,L788)&gt;1,1,0)</f>
        <v>0</v>
      </c>
      <c r="BA788">
        <f t="shared" si="101"/>
        <v>0</v>
      </c>
      <c r="BC788">
        <f t="shared" si="102"/>
        <v>0</v>
      </c>
      <c r="BE788">
        <f t="shared" si="96"/>
        <v>0</v>
      </c>
      <c r="BG788">
        <f t="shared" si="97"/>
        <v>0</v>
      </c>
      <c r="BI788">
        <f t="shared" si="98"/>
        <v>0</v>
      </c>
      <c r="BR788" t="str" cm="1">
        <f t="array" ref="BR788">_xlfn.IFS(
A788&lt;=25,"18-25",
A788&lt;=35,"26-35",
A788&lt;=45,"36-45",
A788&lt;=59,"46-59",
TRUE,"60+")</f>
        <v>26-35</v>
      </c>
      <c r="BX788" t="b">
        <f t="shared" si="99"/>
        <v>1</v>
      </c>
      <c r="BY788" t="b">
        <f t="shared" si="100"/>
        <v>1</v>
      </c>
      <c r="BZ788" t="b">
        <f t="shared" si="103"/>
        <v>1</v>
      </c>
      <c r="CA788">
        <f>IF(tblemployee[[#This Row],[Attrition]]="Yes",1,0)</f>
        <v>0</v>
      </c>
      <c r="CB788">
        <f>IF(tblemployee[[#This Row],[OverTime]]="Yes",1,0)</f>
        <v>0</v>
      </c>
    </row>
    <row r="789" spans="1:80" hidden="1">
      <c r="A789">
        <v>55</v>
      </c>
      <c r="B789" t="s">
        <v>43</v>
      </c>
      <c r="C789" t="s">
        <v>44</v>
      </c>
      <c r="D789">
        <v>1091</v>
      </c>
      <c r="E789" t="s">
        <v>45</v>
      </c>
      <c r="F789">
        <v>2</v>
      </c>
      <c r="G789" t="str" cm="1">
        <f t="array" ref="G789">_xlfn.IFS(
F789 &lt;= 10, "Near",
F789 &lt;= 20, "Far",
TRUE, "Very Far")</f>
        <v>Near</v>
      </c>
      <c r="H789">
        <v>1</v>
      </c>
      <c r="I789" t="str">
        <f>_xlfn.XLOOKUP(H789,Lookup!C:C,Lookup!D:D)</f>
        <v>Below College</v>
      </c>
      <c r="J789" t="s">
        <v>38</v>
      </c>
      <c r="K789">
        <v>1</v>
      </c>
      <c r="L789">
        <v>1096</v>
      </c>
      <c r="M789">
        <v>4</v>
      </c>
      <c r="N789" t="str">
        <f>_xlfn.XLOOKUP(M789,Lookup!E:E,Lookup!F:F)</f>
        <v>Very High</v>
      </c>
      <c r="O789" t="s">
        <v>46</v>
      </c>
      <c r="P789">
        <v>65</v>
      </c>
      <c r="Q789">
        <v>3</v>
      </c>
      <c r="R789" t="str">
        <f>_xlfn.XLOOKUP(Q789,Lookup!G:G,Lookup!H:H)</f>
        <v>High</v>
      </c>
      <c r="S789">
        <v>3</v>
      </c>
      <c r="T789" s="7" t="str">
        <f>_xlfn.XLOOKUP(S789,Lookup!A:A,Lookup!B:B)</f>
        <v>Senior</v>
      </c>
      <c r="U789" t="s">
        <v>53</v>
      </c>
      <c r="V789">
        <v>2</v>
      </c>
      <c r="W789" t="str">
        <f>_xlfn.XLOOKUP(V789,Lookup!I:I,Lookup!J:J)</f>
        <v>Medium</v>
      </c>
      <c r="X789" t="s">
        <v>48</v>
      </c>
      <c r="Y789">
        <v>10976</v>
      </c>
      <c r="Z789" t="str" cm="1">
        <f t="array" ref="Z789">_xlfn.IFS(Y789&lt;3000,"Low",Y789&lt;7000,"Medium",TRUE,"High")</f>
        <v>High</v>
      </c>
      <c r="AA789">
        <v>15813</v>
      </c>
      <c r="AB789">
        <v>3</v>
      </c>
      <c r="AC789" t="s">
        <v>42</v>
      </c>
      <c r="AD789" t="s">
        <v>43</v>
      </c>
      <c r="AE789">
        <v>18</v>
      </c>
      <c r="AF789">
        <v>3</v>
      </c>
      <c r="AG789" t="str">
        <f>_xlfn.XLOOKUP(AF789,Lookup!K:K,Lookup!L:L)</f>
        <v>Meet Expect</v>
      </c>
      <c r="AH789">
        <v>2</v>
      </c>
      <c r="AI789" t="str">
        <f>LOOKUP(AH789,Lookup!M:M,Lookup!N:N)</f>
        <v>Medium</v>
      </c>
      <c r="AJ789">
        <v>80</v>
      </c>
      <c r="AK789">
        <v>1</v>
      </c>
      <c r="AL789" t="str">
        <f>_xlfn.XLOOKUP(AK789,Lookup!O:O,Lookup!P:P)</f>
        <v>Basic</v>
      </c>
      <c r="AM789">
        <v>23</v>
      </c>
      <c r="AN789" t="str" cm="1">
        <f t="array" ref="AN789">_xlfn.IFS(
AM789&lt;=5,"0-5",
AM789&lt;=10,"6-10",
AM789&lt;=20,"11-20",
TRUE,"20+")</f>
        <v>20+</v>
      </c>
      <c r="AO789">
        <v>4</v>
      </c>
      <c r="AP789">
        <v>3</v>
      </c>
      <c r="AQ789" t="str">
        <f>_xlfn.XLOOKUP(AP789,Lookup!Q:Q,Lookup!R:R)</f>
        <v>Better</v>
      </c>
      <c r="AR789">
        <v>3</v>
      </c>
      <c r="AS789" t="str" cm="1">
        <f t="array" ref="AS789">_xlfn.IFS(
AR789 &lt;=1,"New Employee",
AR789 &lt;=3, "Early Career",
AR789 &lt;=7, "Experienced",
TRUE, "Veteran")</f>
        <v>Early Career</v>
      </c>
      <c r="AT789">
        <v>2</v>
      </c>
      <c r="AU789">
        <v>1</v>
      </c>
      <c r="AV789" t="str" cm="1">
        <f t="array" ref="AV789">_xlfn.IFS(
AU789=0,"Recently Promoted",
AU789&lt;=3, "Normal",
TRUE, "Long Time No Promotion")</f>
        <v>Normal</v>
      </c>
      <c r="AW789">
        <v>2</v>
      </c>
      <c r="AX789">
        <f>IF(COUNTIF(L789:$L$1471,L789)&gt;1,1,0)</f>
        <v>0</v>
      </c>
      <c r="BA789">
        <f t="shared" si="101"/>
        <v>0</v>
      </c>
      <c r="BC789">
        <f t="shared" si="102"/>
        <v>0</v>
      </c>
      <c r="BE789">
        <f t="shared" si="96"/>
        <v>0</v>
      </c>
      <c r="BG789">
        <f t="shared" si="97"/>
        <v>0</v>
      </c>
      <c r="BI789">
        <f t="shared" si="98"/>
        <v>0</v>
      </c>
      <c r="BR789" t="str" cm="1">
        <f t="array" ref="BR789">_xlfn.IFS(
A789&lt;=25,"18-25",
A789&lt;=35,"26-35",
A789&lt;=45,"36-45",
A789&lt;=59,"46-59",
TRUE,"60+")</f>
        <v>46-59</v>
      </c>
      <c r="BX789" t="b">
        <f t="shared" si="99"/>
        <v>1</v>
      </c>
      <c r="BY789" t="b">
        <f t="shared" si="100"/>
        <v>1</v>
      </c>
      <c r="BZ789" t="b">
        <f t="shared" si="103"/>
        <v>1</v>
      </c>
      <c r="CA789">
        <f>IF(tblemployee[[#This Row],[Attrition]]="Yes",1,0)</f>
        <v>0</v>
      </c>
      <c r="CB789">
        <f>IF(tblemployee[[#This Row],[OverTime]]="Yes",1,0)</f>
        <v>0</v>
      </c>
    </row>
    <row r="790" spans="1:80" hidden="1">
      <c r="A790">
        <v>28</v>
      </c>
      <c r="B790" t="s">
        <v>43</v>
      </c>
      <c r="C790" t="s">
        <v>36</v>
      </c>
      <c r="D790">
        <v>857</v>
      </c>
      <c r="E790" t="s">
        <v>45</v>
      </c>
      <c r="F790">
        <v>10</v>
      </c>
      <c r="G790" t="str" cm="1">
        <f t="array" ref="G790">_xlfn.IFS(
F790 &lt;= 10, "Near",
F790 &lt;= 20, "Far",
TRUE, "Very Far")</f>
        <v>Near</v>
      </c>
      <c r="H790">
        <v>3</v>
      </c>
      <c r="I790" t="str">
        <f>_xlfn.XLOOKUP(H790,Lookup!C:C,Lookup!D:D)</f>
        <v>Bachelor</v>
      </c>
      <c r="J790" t="s">
        <v>49</v>
      </c>
      <c r="K790">
        <v>1</v>
      </c>
      <c r="L790">
        <v>1097</v>
      </c>
      <c r="M790">
        <v>3</v>
      </c>
      <c r="N790" t="str">
        <f>_xlfn.XLOOKUP(M790,Lookup!E:E,Lookup!F:F)</f>
        <v>High</v>
      </c>
      <c r="O790" t="s">
        <v>39</v>
      </c>
      <c r="P790">
        <v>59</v>
      </c>
      <c r="Q790">
        <v>3</v>
      </c>
      <c r="R790" t="str">
        <f>_xlfn.XLOOKUP(Q790,Lookup!G:G,Lookup!H:H)</f>
        <v>High</v>
      </c>
      <c r="S790">
        <v>2</v>
      </c>
      <c r="T790" s="7" t="str">
        <f>_xlfn.XLOOKUP(S790,Lookup!A:A,Lookup!B:B)</f>
        <v>Junior</v>
      </c>
      <c r="U790" t="s">
        <v>47</v>
      </c>
      <c r="V790">
        <v>3</v>
      </c>
      <c r="W790" t="str">
        <f>_xlfn.XLOOKUP(V790,Lookup!I:I,Lookup!J:J)</f>
        <v>High</v>
      </c>
      <c r="X790" t="s">
        <v>41</v>
      </c>
      <c r="Y790">
        <v>3660</v>
      </c>
      <c r="Z790" t="str" cm="1">
        <f t="array" ref="Z790">_xlfn.IFS(Y790&lt;3000,"Low",Y790&lt;7000,"Medium",TRUE,"High")</f>
        <v>Medium</v>
      </c>
      <c r="AA790">
        <v>7909</v>
      </c>
      <c r="AB790">
        <v>3</v>
      </c>
      <c r="AC790" t="s">
        <v>42</v>
      </c>
      <c r="AD790" t="s">
        <v>43</v>
      </c>
      <c r="AE790">
        <v>13</v>
      </c>
      <c r="AF790">
        <v>3</v>
      </c>
      <c r="AG790" t="str">
        <f>_xlfn.XLOOKUP(AF790,Lookup!K:K,Lookup!L:L)</f>
        <v>Meet Expect</v>
      </c>
      <c r="AH790">
        <v>4</v>
      </c>
      <c r="AI790" t="str">
        <f>LOOKUP(AH790,Lookup!M:M,Lookup!N:N)</f>
        <v>Very High</v>
      </c>
      <c r="AJ790">
        <v>80</v>
      </c>
      <c r="AK790">
        <v>0</v>
      </c>
      <c r="AL790" t="str">
        <f>_xlfn.XLOOKUP(AK790,Lookup!O:O,Lookup!P:P)</f>
        <v>None</v>
      </c>
      <c r="AM790">
        <v>10</v>
      </c>
      <c r="AN790" t="str" cm="1">
        <f t="array" ref="AN790">_xlfn.IFS(
AM790&lt;=5,"0-5",
AM790&lt;=10,"6-10",
AM790&lt;=20,"11-20",
TRUE,"20+")</f>
        <v>6-10</v>
      </c>
      <c r="AO790">
        <v>4</v>
      </c>
      <c r="AP790">
        <v>4</v>
      </c>
      <c r="AQ790" t="str">
        <f>_xlfn.XLOOKUP(AP790,Lookup!Q:Q,Lookup!R:R)</f>
        <v>Best</v>
      </c>
      <c r="AR790">
        <v>8</v>
      </c>
      <c r="AS790" t="str" cm="1">
        <f t="array" ref="AS790">_xlfn.IFS(
AR790 &lt;=1,"New Employee",
AR790 &lt;=3, "Early Career",
AR790 &lt;=7, "Experienced",
TRUE, "Veteran")</f>
        <v>Veteran</v>
      </c>
      <c r="AT790">
        <v>7</v>
      </c>
      <c r="AU790">
        <v>1</v>
      </c>
      <c r="AV790" t="str" cm="1">
        <f t="array" ref="AV790">_xlfn.IFS(
AU790=0,"Recently Promoted",
AU790&lt;=3, "Normal",
TRUE, "Long Time No Promotion")</f>
        <v>Normal</v>
      </c>
      <c r="AW790">
        <v>7</v>
      </c>
      <c r="AX790">
        <f>IF(COUNTIF(L790:$L$1471,L790)&gt;1,1,0)</f>
        <v>0</v>
      </c>
      <c r="BA790">
        <f t="shared" si="101"/>
        <v>0</v>
      </c>
      <c r="BC790">
        <f t="shared" si="102"/>
        <v>0</v>
      </c>
      <c r="BE790">
        <f t="shared" si="96"/>
        <v>0</v>
      </c>
      <c r="BG790">
        <f t="shared" si="97"/>
        <v>0</v>
      </c>
      <c r="BI790">
        <f t="shared" si="98"/>
        <v>0</v>
      </c>
      <c r="BR790" t="str" cm="1">
        <f t="array" ref="BR790">_xlfn.IFS(
A790&lt;=25,"18-25",
A790&lt;=35,"26-35",
A790&lt;=45,"36-45",
A790&lt;=59,"46-59",
TRUE,"60+")</f>
        <v>26-35</v>
      </c>
      <c r="BX790" t="b">
        <f t="shared" si="99"/>
        <v>1</v>
      </c>
      <c r="BY790" t="b">
        <f t="shared" si="100"/>
        <v>1</v>
      </c>
      <c r="BZ790" t="b">
        <f t="shared" si="103"/>
        <v>1</v>
      </c>
      <c r="CA790">
        <f>IF(tblemployee[[#This Row],[Attrition]]="Yes",1,0)</f>
        <v>0</v>
      </c>
      <c r="CB790">
        <f>IF(tblemployee[[#This Row],[OverTime]]="Yes",1,0)</f>
        <v>0</v>
      </c>
    </row>
    <row r="791" spans="1:80">
      <c r="A791">
        <v>44</v>
      </c>
      <c r="B791" t="s">
        <v>35</v>
      </c>
      <c r="C791" t="s">
        <v>36</v>
      </c>
      <c r="D791">
        <v>1376</v>
      </c>
      <c r="E791" t="s">
        <v>61</v>
      </c>
      <c r="F791">
        <v>1</v>
      </c>
      <c r="G791" t="str" cm="1">
        <f t="array" ref="G791">_xlfn.IFS(
F791 &lt;= 10, "Near",
F791 &lt;= 20, "Far",
TRUE, "Very Far")</f>
        <v>Near</v>
      </c>
      <c r="H791">
        <v>2</v>
      </c>
      <c r="I791" t="str">
        <f>_xlfn.XLOOKUP(H791,Lookup!C:C,Lookup!D:D)</f>
        <v>College</v>
      </c>
      <c r="J791" t="s">
        <v>51</v>
      </c>
      <c r="K791">
        <v>1</v>
      </c>
      <c r="L791">
        <v>1098</v>
      </c>
      <c r="M791">
        <v>2</v>
      </c>
      <c r="N791" t="str">
        <f>_xlfn.XLOOKUP(M791,Lookup!E:E,Lookup!F:F)</f>
        <v>Medium</v>
      </c>
      <c r="O791" t="s">
        <v>46</v>
      </c>
      <c r="P791">
        <v>91</v>
      </c>
      <c r="Q791">
        <v>2</v>
      </c>
      <c r="R791" t="str">
        <f>_xlfn.XLOOKUP(Q791,Lookup!G:G,Lookup!H:H)</f>
        <v>Medium</v>
      </c>
      <c r="S791">
        <v>3</v>
      </c>
      <c r="T791" s="7" t="str">
        <f>_xlfn.XLOOKUP(S791,Lookup!A:A,Lookup!B:B)</f>
        <v>Senior</v>
      </c>
      <c r="U791" t="s">
        <v>61</v>
      </c>
      <c r="V791">
        <v>1</v>
      </c>
      <c r="W791" t="str">
        <f>_xlfn.XLOOKUP(V791,Lookup!I:I,Lookup!J:J)</f>
        <v>Low</v>
      </c>
      <c r="X791" t="s">
        <v>48</v>
      </c>
      <c r="Y791">
        <v>10482</v>
      </c>
      <c r="Z791" t="str" cm="1">
        <f t="array" ref="Z791">_xlfn.IFS(Y791&lt;3000,"Low",Y791&lt;7000,"Medium",TRUE,"High")</f>
        <v>High</v>
      </c>
      <c r="AA791">
        <v>2326</v>
      </c>
      <c r="AB791">
        <v>9</v>
      </c>
      <c r="AC791" t="s">
        <v>42</v>
      </c>
      <c r="AD791" t="s">
        <v>43</v>
      </c>
      <c r="AE791">
        <v>14</v>
      </c>
      <c r="AF791">
        <v>3</v>
      </c>
      <c r="AG791" t="str">
        <f>_xlfn.XLOOKUP(AF791,Lookup!K:K,Lookup!L:L)</f>
        <v>Meet Expect</v>
      </c>
      <c r="AH791">
        <v>4</v>
      </c>
      <c r="AI791" t="str">
        <f>LOOKUP(AH791,Lookup!M:M,Lookup!N:N)</f>
        <v>Very High</v>
      </c>
      <c r="AJ791">
        <v>80</v>
      </c>
      <c r="AK791">
        <v>1</v>
      </c>
      <c r="AL791" t="str">
        <f>_xlfn.XLOOKUP(AK791,Lookup!O:O,Lookup!P:P)</f>
        <v>Basic</v>
      </c>
      <c r="AM791">
        <v>24</v>
      </c>
      <c r="AN791" t="str" cm="1">
        <f t="array" ref="AN791">_xlfn.IFS(
AM791&lt;=5,"0-5",
AM791&lt;=10,"6-10",
AM791&lt;=20,"11-20",
TRUE,"20+")</f>
        <v>20+</v>
      </c>
      <c r="AO791">
        <v>1</v>
      </c>
      <c r="AP791">
        <v>3</v>
      </c>
      <c r="AQ791" t="str">
        <f>_xlfn.XLOOKUP(AP791,Lookup!Q:Q,Lookup!R:R)</f>
        <v>Better</v>
      </c>
      <c r="AR791">
        <v>20</v>
      </c>
      <c r="AS791" t="str" cm="1">
        <f t="array" ref="AS791">_xlfn.IFS(
AR791 &lt;=1,"New Employee",
AR791 &lt;=3, "Early Career",
AR791 &lt;=7, "Experienced",
TRUE, "Veteran")</f>
        <v>Veteran</v>
      </c>
      <c r="AT791">
        <v>6</v>
      </c>
      <c r="AU791">
        <v>3</v>
      </c>
      <c r="AV791" t="str" cm="1">
        <f t="array" ref="AV791">_xlfn.IFS(
AU791=0,"Recently Promoted",
AU791&lt;=3, "Normal",
TRUE, "Long Time No Promotion")</f>
        <v>Normal</v>
      </c>
      <c r="AW791">
        <v>6</v>
      </c>
      <c r="AX791">
        <f>IF(COUNTIF(L791:$L$1471,L791)&gt;1,1,0)</f>
        <v>0</v>
      </c>
      <c r="BA791">
        <f t="shared" si="101"/>
        <v>0</v>
      </c>
      <c r="BC791">
        <f t="shared" si="102"/>
        <v>0</v>
      </c>
      <c r="BE791">
        <f t="shared" si="96"/>
        <v>0</v>
      </c>
      <c r="BG791">
        <f t="shared" si="97"/>
        <v>0</v>
      </c>
      <c r="BI791">
        <f t="shared" si="98"/>
        <v>0</v>
      </c>
      <c r="BR791" t="str" cm="1">
        <f t="array" ref="BR791">_xlfn.IFS(
A791&lt;=25,"18-25",
A791&lt;=35,"26-35",
A791&lt;=45,"36-45",
A791&lt;=59,"46-59",
TRUE,"60+")</f>
        <v>36-45</v>
      </c>
      <c r="BX791" t="b">
        <f t="shared" si="99"/>
        <v>1</v>
      </c>
      <c r="BY791" t="b">
        <f t="shared" si="100"/>
        <v>1</v>
      </c>
      <c r="BZ791" t="b">
        <f t="shared" si="103"/>
        <v>1</v>
      </c>
      <c r="CA791">
        <f>IF(tblemployee[[#This Row],[Attrition]]="Yes",1,0)</f>
        <v>1</v>
      </c>
      <c r="CB791">
        <f>IF(tblemployee[[#This Row],[OverTime]]="Yes",1,0)</f>
        <v>0</v>
      </c>
    </row>
    <row r="792" spans="1:80" hidden="1">
      <c r="A792">
        <v>33</v>
      </c>
      <c r="B792" t="s">
        <v>43</v>
      </c>
      <c r="C792" t="s">
        <v>36</v>
      </c>
      <c r="D792">
        <v>654</v>
      </c>
      <c r="E792" t="s">
        <v>45</v>
      </c>
      <c r="F792">
        <v>5</v>
      </c>
      <c r="G792" t="str" cm="1">
        <f t="array" ref="G792">_xlfn.IFS(
F792 &lt;= 10, "Near",
F792 &lt;= 20, "Far",
TRUE, "Very Far")</f>
        <v>Near</v>
      </c>
      <c r="H792">
        <v>3</v>
      </c>
      <c r="I792" t="str">
        <f>_xlfn.XLOOKUP(H792,Lookup!C:C,Lookup!D:D)</f>
        <v>Bachelor</v>
      </c>
      <c r="J792" t="s">
        <v>38</v>
      </c>
      <c r="K792">
        <v>1</v>
      </c>
      <c r="L792">
        <v>1099</v>
      </c>
      <c r="M792">
        <v>4</v>
      </c>
      <c r="N792" t="str">
        <f>_xlfn.XLOOKUP(M792,Lookup!E:E,Lookup!F:F)</f>
        <v>Very High</v>
      </c>
      <c r="O792" t="s">
        <v>46</v>
      </c>
      <c r="P792">
        <v>34</v>
      </c>
      <c r="Q792">
        <v>2</v>
      </c>
      <c r="R792" t="str">
        <f>_xlfn.XLOOKUP(Q792,Lookup!G:G,Lookup!H:H)</f>
        <v>Medium</v>
      </c>
      <c r="S792">
        <v>3</v>
      </c>
      <c r="T792" s="7" t="str">
        <f>_xlfn.XLOOKUP(S792,Lookup!A:A,Lookup!B:B)</f>
        <v>Senior</v>
      </c>
      <c r="U792" t="s">
        <v>54</v>
      </c>
      <c r="V792">
        <v>4</v>
      </c>
      <c r="W792" t="str">
        <f>_xlfn.XLOOKUP(V792,Lookup!I:I,Lookup!J:J)</f>
        <v>Very High</v>
      </c>
      <c r="X792" t="s">
        <v>52</v>
      </c>
      <c r="Y792">
        <v>7119</v>
      </c>
      <c r="Z792" t="str" cm="1">
        <f t="array" ref="Z792">_xlfn.IFS(Y792&lt;3000,"Low",Y792&lt;7000,"Medium",TRUE,"High")</f>
        <v>High</v>
      </c>
      <c r="AA792">
        <v>21214</v>
      </c>
      <c r="AB792">
        <v>4</v>
      </c>
      <c r="AC792" t="s">
        <v>42</v>
      </c>
      <c r="AD792" t="s">
        <v>43</v>
      </c>
      <c r="AE792">
        <v>15</v>
      </c>
      <c r="AF792">
        <v>3</v>
      </c>
      <c r="AG792" t="str">
        <f>_xlfn.XLOOKUP(AF792,Lookup!K:K,Lookup!L:L)</f>
        <v>Meet Expect</v>
      </c>
      <c r="AH792">
        <v>3</v>
      </c>
      <c r="AI792" t="str">
        <f>LOOKUP(AH792,Lookup!M:M,Lookup!N:N)</f>
        <v>High</v>
      </c>
      <c r="AJ792">
        <v>80</v>
      </c>
      <c r="AK792">
        <v>1</v>
      </c>
      <c r="AL792" t="str">
        <f>_xlfn.XLOOKUP(AK792,Lookup!O:O,Lookup!P:P)</f>
        <v>Basic</v>
      </c>
      <c r="AM792">
        <v>9</v>
      </c>
      <c r="AN792" t="str" cm="1">
        <f t="array" ref="AN792">_xlfn.IFS(
AM792&lt;=5,"0-5",
AM792&lt;=10,"6-10",
AM792&lt;=20,"11-20",
TRUE,"20+")</f>
        <v>6-10</v>
      </c>
      <c r="AO792">
        <v>2</v>
      </c>
      <c r="AP792">
        <v>3</v>
      </c>
      <c r="AQ792" t="str">
        <f>_xlfn.XLOOKUP(AP792,Lookup!Q:Q,Lookup!R:R)</f>
        <v>Better</v>
      </c>
      <c r="AR792">
        <v>3</v>
      </c>
      <c r="AS792" t="str" cm="1">
        <f t="array" ref="AS792">_xlfn.IFS(
AR792 &lt;=1,"New Employee",
AR792 &lt;=3, "Early Career",
AR792 &lt;=7, "Experienced",
TRUE, "Veteran")</f>
        <v>Early Career</v>
      </c>
      <c r="AT792">
        <v>2</v>
      </c>
      <c r="AU792">
        <v>1</v>
      </c>
      <c r="AV792" t="str" cm="1">
        <f t="array" ref="AV792">_xlfn.IFS(
AU792=0,"Recently Promoted",
AU792&lt;=3, "Normal",
TRUE, "Long Time No Promotion")</f>
        <v>Normal</v>
      </c>
      <c r="AW792">
        <v>2</v>
      </c>
      <c r="AX792">
        <f>IF(COUNTIF(L792:$L$1471,L792)&gt;1,1,0)</f>
        <v>0</v>
      </c>
      <c r="BA792">
        <f t="shared" si="101"/>
        <v>0</v>
      </c>
      <c r="BC792">
        <f t="shared" si="102"/>
        <v>0</v>
      </c>
      <c r="BE792">
        <f t="shared" si="96"/>
        <v>0</v>
      </c>
      <c r="BG792">
        <f t="shared" si="97"/>
        <v>0</v>
      </c>
      <c r="BI792">
        <f t="shared" si="98"/>
        <v>0</v>
      </c>
      <c r="BR792" t="str" cm="1">
        <f t="array" ref="BR792">_xlfn.IFS(
A792&lt;=25,"18-25",
A792&lt;=35,"26-35",
A792&lt;=45,"36-45",
A792&lt;=59,"46-59",
TRUE,"60+")</f>
        <v>26-35</v>
      </c>
      <c r="BX792" t="b">
        <f t="shared" si="99"/>
        <v>1</v>
      </c>
      <c r="BY792" t="b">
        <f t="shared" si="100"/>
        <v>1</v>
      </c>
      <c r="BZ792" t="b">
        <f t="shared" si="103"/>
        <v>1</v>
      </c>
      <c r="CA792">
        <f>IF(tblemployee[[#This Row],[Attrition]]="Yes",1,0)</f>
        <v>0</v>
      </c>
      <c r="CB792">
        <f>IF(tblemployee[[#This Row],[OverTime]]="Yes",1,0)</f>
        <v>0</v>
      </c>
    </row>
    <row r="793" spans="1:80" hidden="1">
      <c r="A793">
        <v>35</v>
      </c>
      <c r="B793" t="s">
        <v>35</v>
      </c>
      <c r="C793" t="s">
        <v>36</v>
      </c>
      <c r="D793">
        <v>1204</v>
      </c>
      <c r="E793" t="s">
        <v>37</v>
      </c>
      <c r="F793">
        <v>4</v>
      </c>
      <c r="G793" t="str" cm="1">
        <f t="array" ref="G793">_xlfn.IFS(
F793 &lt;= 10, "Near",
F793 &lt;= 20, "Far",
TRUE, "Very Far")</f>
        <v>Near</v>
      </c>
      <c r="H793">
        <v>3</v>
      </c>
      <c r="I793" t="str">
        <f>_xlfn.XLOOKUP(H793,Lookup!C:C,Lookup!D:D)</f>
        <v>Bachelor</v>
      </c>
      <c r="J793" t="s">
        <v>60</v>
      </c>
      <c r="K793">
        <v>1</v>
      </c>
      <c r="L793">
        <v>1100</v>
      </c>
      <c r="M793">
        <v>4</v>
      </c>
      <c r="N793" t="str">
        <f>_xlfn.XLOOKUP(M793,Lookup!E:E,Lookup!F:F)</f>
        <v>Very High</v>
      </c>
      <c r="O793" t="s">
        <v>46</v>
      </c>
      <c r="P793">
        <v>86</v>
      </c>
      <c r="Q793">
        <v>3</v>
      </c>
      <c r="R793" t="str">
        <f>_xlfn.XLOOKUP(Q793,Lookup!G:G,Lookup!H:H)</f>
        <v>High</v>
      </c>
      <c r="S793">
        <v>3</v>
      </c>
      <c r="T793" s="7" t="str">
        <f>_xlfn.XLOOKUP(S793,Lookup!A:A,Lookup!B:B)</f>
        <v>Senior</v>
      </c>
      <c r="U793" t="s">
        <v>40</v>
      </c>
      <c r="V793">
        <v>1</v>
      </c>
      <c r="W793" t="str">
        <f>_xlfn.XLOOKUP(V793,Lookup!I:I,Lookup!J:J)</f>
        <v>Low</v>
      </c>
      <c r="X793" t="s">
        <v>41</v>
      </c>
      <c r="Y793">
        <v>9582</v>
      </c>
      <c r="Z793" t="str" cm="1">
        <f t="array" ref="Z793">_xlfn.IFS(Y793&lt;3000,"Low",Y793&lt;7000,"Medium",TRUE,"High")</f>
        <v>High</v>
      </c>
      <c r="AA793">
        <v>10333</v>
      </c>
      <c r="AB793">
        <v>0</v>
      </c>
      <c r="AC793" t="s">
        <v>42</v>
      </c>
      <c r="AD793" t="s">
        <v>35</v>
      </c>
      <c r="AE793">
        <v>22</v>
      </c>
      <c r="AF793">
        <v>4</v>
      </c>
      <c r="AG793" t="str">
        <f>_xlfn.XLOOKUP(AF793,Lookup!K:K,Lookup!L:L)</f>
        <v>Exceed Expect</v>
      </c>
      <c r="AH793">
        <v>1</v>
      </c>
      <c r="AI793" t="str">
        <f>LOOKUP(AH793,Lookup!M:M,Lookup!N:N)</f>
        <v>Low</v>
      </c>
      <c r="AJ793">
        <v>80</v>
      </c>
      <c r="AK793">
        <v>0</v>
      </c>
      <c r="AL793" t="str">
        <f>_xlfn.XLOOKUP(AK793,Lookup!O:O,Lookup!P:P)</f>
        <v>None</v>
      </c>
      <c r="AM793">
        <v>9</v>
      </c>
      <c r="AN793" t="str" cm="1">
        <f t="array" ref="AN793">_xlfn.IFS(
AM793&lt;=5,"0-5",
AM793&lt;=10,"6-10",
AM793&lt;=20,"11-20",
TRUE,"20+")</f>
        <v>6-10</v>
      </c>
      <c r="AO793">
        <v>2</v>
      </c>
      <c r="AP793">
        <v>3</v>
      </c>
      <c r="AQ793" t="str">
        <f>_xlfn.XLOOKUP(AP793,Lookup!Q:Q,Lookup!R:R)</f>
        <v>Better</v>
      </c>
      <c r="AR793">
        <v>8</v>
      </c>
      <c r="AS793" t="str" cm="1">
        <f t="array" ref="AS793">_xlfn.IFS(
AR793 &lt;=1,"New Employee",
AR793 &lt;=3, "Early Career",
AR793 &lt;=7, "Experienced",
TRUE, "Veteran")</f>
        <v>Veteran</v>
      </c>
      <c r="AT793">
        <v>7</v>
      </c>
      <c r="AU793">
        <v>4</v>
      </c>
      <c r="AV793" t="str" cm="1">
        <f t="array" ref="AV793">_xlfn.IFS(
AU793=0,"Recently Promoted",
AU793&lt;=3, "Normal",
TRUE, "Long Time No Promotion")</f>
        <v>Long Time No Promotion</v>
      </c>
      <c r="AW793">
        <v>7</v>
      </c>
      <c r="AX793">
        <f>IF(COUNTIF(L793:$L$1471,L793)&gt;1,1,0)</f>
        <v>0</v>
      </c>
      <c r="BA793">
        <f t="shared" si="101"/>
        <v>0</v>
      </c>
      <c r="BC793">
        <f t="shared" si="102"/>
        <v>0</v>
      </c>
      <c r="BE793">
        <f t="shared" si="96"/>
        <v>0</v>
      </c>
      <c r="BG793">
        <f t="shared" si="97"/>
        <v>0</v>
      </c>
      <c r="BI793">
        <f t="shared" si="98"/>
        <v>0</v>
      </c>
      <c r="BR793" t="str" cm="1">
        <f t="array" ref="BR793">_xlfn.IFS(
A793&lt;=25,"18-25",
A793&lt;=35,"26-35",
A793&lt;=45,"36-45",
A793&lt;=59,"46-59",
TRUE,"60+")</f>
        <v>26-35</v>
      </c>
      <c r="BX793" t="b">
        <f t="shared" si="99"/>
        <v>1</v>
      </c>
      <c r="BY793" t="b">
        <f t="shared" si="100"/>
        <v>1</v>
      </c>
      <c r="BZ793" t="b">
        <f t="shared" si="103"/>
        <v>1</v>
      </c>
      <c r="CA793">
        <f>IF(tblemployee[[#This Row],[Attrition]]="Yes",1,0)</f>
        <v>1</v>
      </c>
      <c r="CB793">
        <f>IF(tblemployee[[#This Row],[OverTime]]="Yes",1,0)</f>
        <v>1</v>
      </c>
    </row>
    <row r="794" spans="1:80" hidden="1">
      <c r="A794">
        <v>33</v>
      </c>
      <c r="B794" t="s">
        <v>35</v>
      </c>
      <c r="C794" t="s">
        <v>44</v>
      </c>
      <c r="D794">
        <v>827</v>
      </c>
      <c r="E794" t="s">
        <v>45</v>
      </c>
      <c r="F794">
        <v>29</v>
      </c>
      <c r="G794" t="str" cm="1">
        <f t="array" ref="G794">_xlfn.IFS(
F794 &lt;= 10, "Near",
F794 &lt;= 20, "Far",
TRUE, "Very Far")</f>
        <v>Very Far</v>
      </c>
      <c r="H794">
        <v>4</v>
      </c>
      <c r="I794" t="str">
        <f>_xlfn.XLOOKUP(H794,Lookup!C:C,Lookup!D:D)</f>
        <v>Master</v>
      </c>
      <c r="J794" t="s">
        <v>51</v>
      </c>
      <c r="K794">
        <v>1</v>
      </c>
      <c r="L794">
        <v>1101</v>
      </c>
      <c r="M794">
        <v>1</v>
      </c>
      <c r="N794" t="str">
        <f>_xlfn.XLOOKUP(M794,Lookup!E:E,Lookup!F:F)</f>
        <v>Low</v>
      </c>
      <c r="O794" t="s">
        <v>39</v>
      </c>
      <c r="P794">
        <v>54</v>
      </c>
      <c r="Q794">
        <v>2</v>
      </c>
      <c r="R794" t="str">
        <f>_xlfn.XLOOKUP(Q794,Lookup!G:G,Lookup!H:H)</f>
        <v>Medium</v>
      </c>
      <c r="S794">
        <v>2</v>
      </c>
      <c r="T794" s="7" t="str">
        <f>_xlfn.XLOOKUP(S794,Lookup!A:A,Lookup!B:B)</f>
        <v>Junior</v>
      </c>
      <c r="U794" t="s">
        <v>47</v>
      </c>
      <c r="V794">
        <v>3</v>
      </c>
      <c r="W794" t="str">
        <f>_xlfn.XLOOKUP(V794,Lookup!I:I,Lookup!J:J)</f>
        <v>High</v>
      </c>
      <c r="X794" t="s">
        <v>41</v>
      </c>
      <c r="Y794">
        <v>4508</v>
      </c>
      <c r="Z794" t="str" cm="1">
        <f t="array" ref="Z794">_xlfn.IFS(Y794&lt;3000,"Low",Y794&lt;7000,"Medium",TRUE,"High")</f>
        <v>Medium</v>
      </c>
      <c r="AA794">
        <v>3129</v>
      </c>
      <c r="AB794">
        <v>1</v>
      </c>
      <c r="AC794" t="s">
        <v>42</v>
      </c>
      <c r="AD794" t="s">
        <v>43</v>
      </c>
      <c r="AE794">
        <v>22</v>
      </c>
      <c r="AF794">
        <v>4</v>
      </c>
      <c r="AG794" t="str">
        <f>_xlfn.XLOOKUP(AF794,Lookup!K:K,Lookup!L:L)</f>
        <v>Exceed Expect</v>
      </c>
      <c r="AH794">
        <v>2</v>
      </c>
      <c r="AI794" t="str">
        <f>LOOKUP(AH794,Lookup!M:M,Lookup!N:N)</f>
        <v>Medium</v>
      </c>
      <c r="AJ794">
        <v>80</v>
      </c>
      <c r="AK794">
        <v>0</v>
      </c>
      <c r="AL794" t="str">
        <f>_xlfn.XLOOKUP(AK794,Lookup!O:O,Lookup!P:P)</f>
        <v>None</v>
      </c>
      <c r="AM794">
        <v>14</v>
      </c>
      <c r="AN794" t="str" cm="1">
        <f t="array" ref="AN794">_xlfn.IFS(
AM794&lt;=5,"0-5",
AM794&lt;=10,"6-10",
AM794&lt;=20,"11-20",
TRUE,"20+")</f>
        <v>11-20</v>
      </c>
      <c r="AO794">
        <v>4</v>
      </c>
      <c r="AP794">
        <v>3</v>
      </c>
      <c r="AQ794" t="str">
        <f>_xlfn.XLOOKUP(AP794,Lookup!Q:Q,Lookup!R:R)</f>
        <v>Better</v>
      </c>
      <c r="AR794">
        <v>13</v>
      </c>
      <c r="AS794" t="str" cm="1">
        <f t="array" ref="AS794">_xlfn.IFS(
AR794 &lt;=1,"New Employee",
AR794 &lt;=3, "Early Career",
AR794 &lt;=7, "Experienced",
TRUE, "Veteran")</f>
        <v>Veteran</v>
      </c>
      <c r="AT794">
        <v>7</v>
      </c>
      <c r="AU794">
        <v>3</v>
      </c>
      <c r="AV794" t="str" cm="1">
        <f t="array" ref="AV794">_xlfn.IFS(
AU794=0,"Recently Promoted",
AU794&lt;=3, "Normal",
TRUE, "Long Time No Promotion")</f>
        <v>Normal</v>
      </c>
      <c r="AW794">
        <v>8</v>
      </c>
      <c r="AX794">
        <f>IF(COUNTIF(L794:$L$1471,L794)&gt;1,1,0)</f>
        <v>0</v>
      </c>
      <c r="BA794">
        <f t="shared" si="101"/>
        <v>0</v>
      </c>
      <c r="BC794">
        <f t="shared" si="102"/>
        <v>0</v>
      </c>
      <c r="BE794">
        <f t="shared" si="96"/>
        <v>0</v>
      </c>
      <c r="BG794">
        <f t="shared" si="97"/>
        <v>0</v>
      </c>
      <c r="BI794">
        <f t="shared" si="98"/>
        <v>0</v>
      </c>
      <c r="BR794" t="str" cm="1">
        <f t="array" ref="BR794">_xlfn.IFS(
A794&lt;=25,"18-25",
A794&lt;=35,"26-35",
A794&lt;=45,"36-45",
A794&lt;=59,"46-59",
TRUE,"60+")</f>
        <v>26-35</v>
      </c>
      <c r="BX794" t="b">
        <f t="shared" si="99"/>
        <v>1</v>
      </c>
      <c r="BY794" t="b">
        <f t="shared" si="100"/>
        <v>1</v>
      </c>
      <c r="BZ794" t="b">
        <f t="shared" si="103"/>
        <v>1</v>
      </c>
      <c r="CA794">
        <f>IF(tblemployee[[#This Row],[Attrition]]="Yes",1,0)</f>
        <v>1</v>
      </c>
      <c r="CB794">
        <f>IF(tblemployee[[#This Row],[OverTime]]="Yes",1,0)</f>
        <v>0</v>
      </c>
    </row>
    <row r="795" spans="1:80" hidden="1">
      <c r="A795">
        <v>28</v>
      </c>
      <c r="B795" t="s">
        <v>43</v>
      </c>
      <c r="C795" t="s">
        <v>36</v>
      </c>
      <c r="D795">
        <v>895</v>
      </c>
      <c r="E795" t="s">
        <v>45</v>
      </c>
      <c r="F795">
        <v>15</v>
      </c>
      <c r="G795" t="str" cm="1">
        <f t="array" ref="G795">_xlfn.IFS(
F795 &lt;= 10, "Near",
F795 &lt;= 20, "Far",
TRUE, "Very Far")</f>
        <v>Far</v>
      </c>
      <c r="H795">
        <v>2</v>
      </c>
      <c r="I795" t="str">
        <f>_xlfn.XLOOKUP(H795,Lookup!C:C,Lookup!D:D)</f>
        <v>College</v>
      </c>
      <c r="J795" t="s">
        <v>38</v>
      </c>
      <c r="K795">
        <v>1</v>
      </c>
      <c r="L795">
        <v>1102</v>
      </c>
      <c r="M795">
        <v>1</v>
      </c>
      <c r="N795" t="str">
        <f>_xlfn.XLOOKUP(M795,Lookup!E:E,Lookup!F:F)</f>
        <v>Low</v>
      </c>
      <c r="O795" t="s">
        <v>46</v>
      </c>
      <c r="P795">
        <v>50</v>
      </c>
      <c r="Q795">
        <v>3</v>
      </c>
      <c r="R795" t="str">
        <f>_xlfn.XLOOKUP(Q795,Lookup!G:G,Lookup!H:H)</f>
        <v>High</v>
      </c>
      <c r="S795">
        <v>1</v>
      </c>
      <c r="T795" s="7" t="str">
        <f>_xlfn.XLOOKUP(S795,Lookup!A:A,Lookup!B:B)</f>
        <v>Entry Level</v>
      </c>
      <c r="U795" t="s">
        <v>50</v>
      </c>
      <c r="V795">
        <v>3</v>
      </c>
      <c r="W795" t="str">
        <f>_xlfn.XLOOKUP(V795,Lookup!I:I,Lookup!J:J)</f>
        <v>High</v>
      </c>
      <c r="X795" t="s">
        <v>52</v>
      </c>
      <c r="Y795">
        <v>2207</v>
      </c>
      <c r="Z795" t="str" cm="1">
        <f t="array" ref="Z795">_xlfn.IFS(Y795&lt;3000,"Low",Y795&lt;7000,"Medium",TRUE,"High")</f>
        <v>Low</v>
      </c>
      <c r="AA795">
        <v>22482</v>
      </c>
      <c r="AB795">
        <v>1</v>
      </c>
      <c r="AC795" t="s">
        <v>42</v>
      </c>
      <c r="AD795" t="s">
        <v>43</v>
      </c>
      <c r="AE795">
        <v>16</v>
      </c>
      <c r="AF795">
        <v>3</v>
      </c>
      <c r="AG795" t="str">
        <f>_xlfn.XLOOKUP(AF795,Lookup!K:K,Lookup!L:L)</f>
        <v>Meet Expect</v>
      </c>
      <c r="AH795">
        <v>4</v>
      </c>
      <c r="AI795" t="str">
        <f>LOOKUP(AH795,Lookup!M:M,Lookup!N:N)</f>
        <v>Very High</v>
      </c>
      <c r="AJ795">
        <v>80</v>
      </c>
      <c r="AK795">
        <v>1</v>
      </c>
      <c r="AL795" t="str">
        <f>_xlfn.XLOOKUP(AK795,Lookup!O:O,Lookup!P:P)</f>
        <v>Basic</v>
      </c>
      <c r="AM795">
        <v>4</v>
      </c>
      <c r="AN795" t="str" cm="1">
        <f t="array" ref="AN795">_xlfn.IFS(
AM795&lt;=5,"0-5",
AM795&lt;=10,"6-10",
AM795&lt;=20,"11-20",
TRUE,"20+")</f>
        <v>0-5</v>
      </c>
      <c r="AO795">
        <v>5</v>
      </c>
      <c r="AP795">
        <v>2</v>
      </c>
      <c r="AQ795" t="str">
        <f>_xlfn.XLOOKUP(AP795,Lookup!Q:Q,Lookup!R:R)</f>
        <v>Good</v>
      </c>
      <c r="AR795">
        <v>4</v>
      </c>
      <c r="AS795" t="str" cm="1">
        <f t="array" ref="AS795">_xlfn.IFS(
AR795 &lt;=1,"New Employee",
AR795 &lt;=3, "Early Career",
AR795 &lt;=7, "Experienced",
TRUE, "Veteran")</f>
        <v>Experienced</v>
      </c>
      <c r="AT795">
        <v>2</v>
      </c>
      <c r="AU795">
        <v>2</v>
      </c>
      <c r="AV795" t="str" cm="1">
        <f t="array" ref="AV795">_xlfn.IFS(
AU795=0,"Recently Promoted",
AU795&lt;=3, "Normal",
TRUE, "Long Time No Promotion")</f>
        <v>Normal</v>
      </c>
      <c r="AW795">
        <v>2</v>
      </c>
      <c r="AX795">
        <f>IF(COUNTIF(L795:$L$1471,L795)&gt;1,1,0)</f>
        <v>0</v>
      </c>
      <c r="BA795">
        <f t="shared" si="101"/>
        <v>0</v>
      </c>
      <c r="BC795">
        <f t="shared" si="102"/>
        <v>0</v>
      </c>
      <c r="BE795">
        <f t="shared" si="96"/>
        <v>0</v>
      </c>
      <c r="BG795">
        <f t="shared" si="97"/>
        <v>0</v>
      </c>
      <c r="BI795">
        <f t="shared" si="98"/>
        <v>0</v>
      </c>
      <c r="BR795" t="str" cm="1">
        <f t="array" ref="BR795">_xlfn.IFS(
A795&lt;=25,"18-25",
A795&lt;=35,"26-35",
A795&lt;=45,"36-45",
A795&lt;=59,"46-59",
TRUE,"60+")</f>
        <v>26-35</v>
      </c>
      <c r="BX795" t="b">
        <f t="shared" si="99"/>
        <v>1</v>
      </c>
      <c r="BY795" t="b">
        <f t="shared" si="100"/>
        <v>1</v>
      </c>
      <c r="BZ795" t="b">
        <f t="shared" si="103"/>
        <v>1</v>
      </c>
      <c r="CA795">
        <f>IF(tblemployee[[#This Row],[Attrition]]="Yes",1,0)</f>
        <v>0</v>
      </c>
      <c r="CB795">
        <f>IF(tblemployee[[#This Row],[OverTime]]="Yes",1,0)</f>
        <v>0</v>
      </c>
    </row>
    <row r="796" spans="1:80" hidden="1">
      <c r="A796">
        <v>34</v>
      </c>
      <c r="B796" t="s">
        <v>43</v>
      </c>
      <c r="C796" t="s">
        <v>44</v>
      </c>
      <c r="D796">
        <v>618</v>
      </c>
      <c r="E796" t="s">
        <v>45</v>
      </c>
      <c r="F796">
        <v>3</v>
      </c>
      <c r="G796" t="str" cm="1">
        <f t="array" ref="G796">_xlfn.IFS(
F796 &lt;= 10, "Near",
F796 &lt;= 20, "Far",
TRUE, "Very Far")</f>
        <v>Near</v>
      </c>
      <c r="H796">
        <v>1</v>
      </c>
      <c r="I796" t="str">
        <f>_xlfn.XLOOKUP(H796,Lookup!C:C,Lookup!D:D)</f>
        <v>Below College</v>
      </c>
      <c r="J796" t="s">
        <v>38</v>
      </c>
      <c r="K796">
        <v>1</v>
      </c>
      <c r="L796">
        <v>1103</v>
      </c>
      <c r="M796">
        <v>1</v>
      </c>
      <c r="N796" t="str">
        <f>_xlfn.XLOOKUP(M796,Lookup!E:E,Lookup!F:F)</f>
        <v>Low</v>
      </c>
      <c r="O796" t="s">
        <v>46</v>
      </c>
      <c r="P796">
        <v>45</v>
      </c>
      <c r="Q796">
        <v>3</v>
      </c>
      <c r="R796" t="str">
        <f>_xlfn.XLOOKUP(Q796,Lookup!G:G,Lookup!H:H)</f>
        <v>High</v>
      </c>
      <c r="S796">
        <v>2</v>
      </c>
      <c r="T796" s="7" t="str">
        <f>_xlfn.XLOOKUP(S796,Lookup!A:A,Lookup!B:B)</f>
        <v>Junior</v>
      </c>
      <c r="U796" t="s">
        <v>54</v>
      </c>
      <c r="V796">
        <v>4</v>
      </c>
      <c r="W796" t="str">
        <f>_xlfn.XLOOKUP(V796,Lookup!I:I,Lookup!J:J)</f>
        <v>Very High</v>
      </c>
      <c r="X796" t="s">
        <v>41</v>
      </c>
      <c r="Y796">
        <v>7756</v>
      </c>
      <c r="Z796" t="str" cm="1">
        <f t="array" ref="Z796">_xlfn.IFS(Y796&lt;3000,"Low",Y796&lt;7000,"Medium",TRUE,"High")</f>
        <v>High</v>
      </c>
      <c r="AA796">
        <v>22266</v>
      </c>
      <c r="AB796">
        <v>0</v>
      </c>
      <c r="AC796" t="s">
        <v>42</v>
      </c>
      <c r="AD796" t="s">
        <v>43</v>
      </c>
      <c r="AE796">
        <v>17</v>
      </c>
      <c r="AF796">
        <v>3</v>
      </c>
      <c r="AG796" t="str">
        <f>_xlfn.XLOOKUP(AF796,Lookup!K:K,Lookup!L:L)</f>
        <v>Meet Expect</v>
      </c>
      <c r="AH796">
        <v>3</v>
      </c>
      <c r="AI796" t="str">
        <f>LOOKUP(AH796,Lookup!M:M,Lookup!N:N)</f>
        <v>High</v>
      </c>
      <c r="AJ796">
        <v>80</v>
      </c>
      <c r="AK796">
        <v>0</v>
      </c>
      <c r="AL796" t="str">
        <f>_xlfn.XLOOKUP(AK796,Lookup!O:O,Lookup!P:P)</f>
        <v>None</v>
      </c>
      <c r="AM796">
        <v>7</v>
      </c>
      <c r="AN796" t="str" cm="1">
        <f t="array" ref="AN796">_xlfn.IFS(
AM796&lt;=5,"0-5",
AM796&lt;=10,"6-10",
AM796&lt;=20,"11-20",
TRUE,"20+")</f>
        <v>6-10</v>
      </c>
      <c r="AO796">
        <v>1</v>
      </c>
      <c r="AP796">
        <v>2</v>
      </c>
      <c r="AQ796" t="str">
        <f>_xlfn.XLOOKUP(AP796,Lookup!Q:Q,Lookup!R:R)</f>
        <v>Good</v>
      </c>
      <c r="AR796">
        <v>6</v>
      </c>
      <c r="AS796" t="str" cm="1">
        <f t="array" ref="AS796">_xlfn.IFS(
AR796 &lt;=1,"New Employee",
AR796 &lt;=3, "Early Career",
AR796 &lt;=7, "Experienced",
TRUE, "Veteran")</f>
        <v>Experienced</v>
      </c>
      <c r="AT796">
        <v>2</v>
      </c>
      <c r="AU796">
        <v>0</v>
      </c>
      <c r="AV796" t="str" cm="1">
        <f t="array" ref="AV796">_xlfn.IFS(
AU796=0,"Recently Promoted",
AU796&lt;=3, "Normal",
TRUE, "Long Time No Promotion")</f>
        <v>Recently Promoted</v>
      </c>
      <c r="AW796">
        <v>4</v>
      </c>
      <c r="AX796">
        <f>IF(COUNTIF(L796:$L$1471,L796)&gt;1,1,0)</f>
        <v>0</v>
      </c>
      <c r="BA796">
        <f t="shared" si="101"/>
        <v>0</v>
      </c>
      <c r="BC796">
        <f t="shared" si="102"/>
        <v>0</v>
      </c>
      <c r="BE796">
        <f t="shared" si="96"/>
        <v>0</v>
      </c>
      <c r="BG796">
        <f t="shared" si="97"/>
        <v>0</v>
      </c>
      <c r="BI796">
        <f t="shared" si="98"/>
        <v>0</v>
      </c>
      <c r="BR796" t="str" cm="1">
        <f t="array" ref="BR796">_xlfn.IFS(
A796&lt;=25,"18-25",
A796&lt;=35,"26-35",
A796&lt;=45,"36-45",
A796&lt;=59,"46-59",
TRUE,"60+")</f>
        <v>26-35</v>
      </c>
      <c r="BX796" t="b">
        <f t="shared" si="99"/>
        <v>1</v>
      </c>
      <c r="BY796" t="b">
        <f t="shared" si="100"/>
        <v>1</v>
      </c>
      <c r="BZ796" t="b">
        <f t="shared" si="103"/>
        <v>1</v>
      </c>
      <c r="CA796">
        <f>IF(tblemployee[[#This Row],[Attrition]]="Yes",1,0)</f>
        <v>0</v>
      </c>
      <c r="CB796">
        <f>IF(tblemployee[[#This Row],[OverTime]]="Yes",1,0)</f>
        <v>0</v>
      </c>
    </row>
    <row r="797" spans="1:80" hidden="1">
      <c r="A797">
        <v>37</v>
      </c>
      <c r="B797" t="s">
        <v>43</v>
      </c>
      <c r="C797" t="s">
        <v>36</v>
      </c>
      <c r="D797">
        <v>309</v>
      </c>
      <c r="E797" t="s">
        <v>37</v>
      </c>
      <c r="F797">
        <v>10</v>
      </c>
      <c r="G797" t="str" cm="1">
        <f t="array" ref="G797">_xlfn.IFS(
F797 &lt;= 10, "Near",
F797 &lt;= 20, "Far",
TRUE, "Very Far")</f>
        <v>Near</v>
      </c>
      <c r="H797">
        <v>4</v>
      </c>
      <c r="I797" t="str">
        <f>_xlfn.XLOOKUP(H797,Lookup!C:C,Lookup!D:D)</f>
        <v>Master</v>
      </c>
      <c r="J797" t="s">
        <v>38</v>
      </c>
      <c r="K797">
        <v>1</v>
      </c>
      <c r="L797">
        <v>1105</v>
      </c>
      <c r="M797">
        <v>4</v>
      </c>
      <c r="N797" t="str">
        <f>_xlfn.XLOOKUP(M797,Lookup!E:E,Lookup!F:F)</f>
        <v>Very High</v>
      </c>
      <c r="O797" t="s">
        <v>39</v>
      </c>
      <c r="P797">
        <v>88</v>
      </c>
      <c r="Q797">
        <v>2</v>
      </c>
      <c r="R797" t="str">
        <f>_xlfn.XLOOKUP(Q797,Lookup!G:G,Lookup!H:H)</f>
        <v>Medium</v>
      </c>
      <c r="S797">
        <v>2</v>
      </c>
      <c r="T797" s="7" t="str">
        <f>_xlfn.XLOOKUP(S797,Lookup!A:A,Lookup!B:B)</f>
        <v>Junior</v>
      </c>
      <c r="U797" t="s">
        <v>40</v>
      </c>
      <c r="V797">
        <v>4</v>
      </c>
      <c r="W797" t="str">
        <f>_xlfn.XLOOKUP(V797,Lookup!I:I,Lookup!J:J)</f>
        <v>Very High</v>
      </c>
      <c r="X797" t="s">
        <v>52</v>
      </c>
      <c r="Y797">
        <v>6694</v>
      </c>
      <c r="Z797" t="str" cm="1">
        <f t="array" ref="Z797">_xlfn.IFS(Y797&lt;3000,"Low",Y797&lt;7000,"Medium",TRUE,"High")</f>
        <v>Medium</v>
      </c>
      <c r="AA797">
        <v>24223</v>
      </c>
      <c r="AB797">
        <v>2</v>
      </c>
      <c r="AC797" t="s">
        <v>42</v>
      </c>
      <c r="AD797" t="s">
        <v>35</v>
      </c>
      <c r="AE797">
        <v>14</v>
      </c>
      <c r="AF797">
        <v>3</v>
      </c>
      <c r="AG797" t="str">
        <f>_xlfn.XLOOKUP(AF797,Lookup!K:K,Lookup!L:L)</f>
        <v>Meet Expect</v>
      </c>
      <c r="AH797">
        <v>3</v>
      </c>
      <c r="AI797" t="str">
        <f>LOOKUP(AH797,Lookup!M:M,Lookup!N:N)</f>
        <v>High</v>
      </c>
      <c r="AJ797">
        <v>80</v>
      </c>
      <c r="AK797">
        <v>3</v>
      </c>
      <c r="AL797" t="str">
        <f>_xlfn.XLOOKUP(AK797,Lookup!O:O,Lookup!P:P)</f>
        <v>High</v>
      </c>
      <c r="AM797">
        <v>8</v>
      </c>
      <c r="AN797" t="str" cm="1">
        <f t="array" ref="AN797">_xlfn.IFS(
AM797&lt;=5,"0-5",
AM797&lt;=10,"6-10",
AM797&lt;=20,"11-20",
TRUE,"20+")</f>
        <v>6-10</v>
      </c>
      <c r="AO797">
        <v>5</v>
      </c>
      <c r="AP797">
        <v>3</v>
      </c>
      <c r="AQ797" t="str">
        <f>_xlfn.XLOOKUP(AP797,Lookup!Q:Q,Lookup!R:R)</f>
        <v>Better</v>
      </c>
      <c r="AR797">
        <v>1</v>
      </c>
      <c r="AS797" t="str" cm="1">
        <f t="array" ref="AS797">_xlfn.IFS(
AR797 &lt;=1,"New Employee",
AR797 &lt;=3, "Early Career",
AR797 &lt;=7, "Experienced",
TRUE, "Veteran")</f>
        <v>New Employee</v>
      </c>
      <c r="AT797">
        <v>0</v>
      </c>
      <c r="AU797">
        <v>0</v>
      </c>
      <c r="AV797" t="str" cm="1">
        <f t="array" ref="AV797">_xlfn.IFS(
AU797=0,"Recently Promoted",
AU797&lt;=3, "Normal",
TRUE, "Long Time No Promotion")</f>
        <v>Recently Promoted</v>
      </c>
      <c r="AW797">
        <v>0</v>
      </c>
      <c r="AX797">
        <f>IF(COUNTIF(L797:$L$1471,L797)&gt;1,1,0)</f>
        <v>0</v>
      </c>
      <c r="BA797">
        <f t="shared" si="101"/>
        <v>0</v>
      </c>
      <c r="BC797">
        <f t="shared" si="102"/>
        <v>0</v>
      </c>
      <c r="BE797">
        <f t="shared" si="96"/>
        <v>0</v>
      </c>
      <c r="BG797">
        <f t="shared" si="97"/>
        <v>0</v>
      </c>
      <c r="BI797">
        <f t="shared" si="98"/>
        <v>0</v>
      </c>
      <c r="BR797" t="str" cm="1">
        <f t="array" ref="BR797">_xlfn.IFS(
A797&lt;=25,"18-25",
A797&lt;=35,"26-35",
A797&lt;=45,"36-45",
A797&lt;=59,"46-59",
TRUE,"60+")</f>
        <v>36-45</v>
      </c>
      <c r="BX797" t="b">
        <f t="shared" si="99"/>
        <v>1</v>
      </c>
      <c r="BY797" t="b">
        <f t="shared" si="100"/>
        <v>1</v>
      </c>
      <c r="BZ797" t="b">
        <f t="shared" si="103"/>
        <v>1</v>
      </c>
      <c r="CA797">
        <f>IF(tblemployee[[#This Row],[Attrition]]="Yes",1,0)</f>
        <v>0</v>
      </c>
      <c r="CB797">
        <f>IF(tblemployee[[#This Row],[OverTime]]="Yes",1,0)</f>
        <v>1</v>
      </c>
    </row>
    <row r="798" spans="1:80" hidden="1">
      <c r="A798">
        <v>25</v>
      </c>
      <c r="B798" t="s">
        <v>35</v>
      </c>
      <c r="C798" t="s">
        <v>36</v>
      </c>
      <c r="D798">
        <v>1219</v>
      </c>
      <c r="E798" t="s">
        <v>45</v>
      </c>
      <c r="F798">
        <v>4</v>
      </c>
      <c r="G798" t="str" cm="1">
        <f t="array" ref="G798">_xlfn.IFS(
F798 &lt;= 10, "Near",
F798 &lt;= 20, "Far",
TRUE, "Very Far")</f>
        <v>Near</v>
      </c>
      <c r="H798">
        <v>1</v>
      </c>
      <c r="I798" t="str">
        <f>_xlfn.XLOOKUP(H798,Lookup!C:C,Lookup!D:D)</f>
        <v>Below College</v>
      </c>
      <c r="J798" t="s">
        <v>60</v>
      </c>
      <c r="K798">
        <v>1</v>
      </c>
      <c r="L798">
        <v>1106</v>
      </c>
      <c r="M798">
        <v>4</v>
      </c>
      <c r="N798" t="str">
        <f>_xlfn.XLOOKUP(M798,Lookup!E:E,Lookup!F:F)</f>
        <v>Very High</v>
      </c>
      <c r="O798" t="s">
        <v>46</v>
      </c>
      <c r="P798">
        <v>32</v>
      </c>
      <c r="Q798">
        <v>3</v>
      </c>
      <c r="R798" t="str">
        <f>_xlfn.XLOOKUP(Q798,Lookup!G:G,Lookup!H:H)</f>
        <v>High</v>
      </c>
      <c r="S798">
        <v>1</v>
      </c>
      <c r="T798" s="7" t="str">
        <f>_xlfn.XLOOKUP(S798,Lookup!A:A,Lookup!B:B)</f>
        <v>Entry Level</v>
      </c>
      <c r="U798" t="s">
        <v>50</v>
      </c>
      <c r="V798">
        <v>4</v>
      </c>
      <c r="W798" t="str">
        <f>_xlfn.XLOOKUP(V798,Lookup!I:I,Lookup!J:J)</f>
        <v>Very High</v>
      </c>
      <c r="X798" t="s">
        <v>48</v>
      </c>
      <c r="Y798">
        <v>3691</v>
      </c>
      <c r="Z798" t="str" cm="1">
        <f t="array" ref="Z798">_xlfn.IFS(Y798&lt;3000,"Low",Y798&lt;7000,"Medium",TRUE,"High")</f>
        <v>Medium</v>
      </c>
      <c r="AA798">
        <v>4605</v>
      </c>
      <c r="AB798">
        <v>1</v>
      </c>
      <c r="AC798" t="s">
        <v>42</v>
      </c>
      <c r="AD798" t="s">
        <v>35</v>
      </c>
      <c r="AE798">
        <v>15</v>
      </c>
      <c r="AF798">
        <v>3</v>
      </c>
      <c r="AG798" t="str">
        <f>_xlfn.XLOOKUP(AF798,Lookup!K:K,Lookup!L:L)</f>
        <v>Meet Expect</v>
      </c>
      <c r="AH798">
        <v>2</v>
      </c>
      <c r="AI798" t="str">
        <f>LOOKUP(AH798,Lookup!M:M,Lookup!N:N)</f>
        <v>Medium</v>
      </c>
      <c r="AJ798">
        <v>80</v>
      </c>
      <c r="AK798">
        <v>1</v>
      </c>
      <c r="AL798" t="str">
        <f>_xlfn.XLOOKUP(AK798,Lookup!O:O,Lookup!P:P)</f>
        <v>Basic</v>
      </c>
      <c r="AM798">
        <v>7</v>
      </c>
      <c r="AN798" t="str" cm="1">
        <f t="array" ref="AN798">_xlfn.IFS(
AM798&lt;=5,"0-5",
AM798&lt;=10,"6-10",
AM798&lt;=20,"11-20",
TRUE,"20+")</f>
        <v>6-10</v>
      </c>
      <c r="AO798">
        <v>3</v>
      </c>
      <c r="AP798">
        <v>4</v>
      </c>
      <c r="AQ798" t="str">
        <f>_xlfn.XLOOKUP(AP798,Lookup!Q:Q,Lookup!R:R)</f>
        <v>Best</v>
      </c>
      <c r="AR798">
        <v>7</v>
      </c>
      <c r="AS798" t="str" cm="1">
        <f t="array" ref="AS798">_xlfn.IFS(
AR798 &lt;=1,"New Employee",
AR798 &lt;=3, "Early Career",
AR798 &lt;=7, "Experienced",
TRUE, "Veteran")</f>
        <v>Experienced</v>
      </c>
      <c r="AT798">
        <v>7</v>
      </c>
      <c r="AU798">
        <v>5</v>
      </c>
      <c r="AV798" t="str" cm="1">
        <f t="array" ref="AV798">_xlfn.IFS(
AU798=0,"Recently Promoted",
AU798&lt;=3, "Normal",
TRUE, "Long Time No Promotion")</f>
        <v>Long Time No Promotion</v>
      </c>
      <c r="AW798">
        <v>6</v>
      </c>
      <c r="AX798">
        <f>IF(COUNTIF(L798:$L$1471,L798)&gt;1,1,0)</f>
        <v>0</v>
      </c>
      <c r="BA798">
        <f t="shared" si="101"/>
        <v>0</v>
      </c>
      <c r="BC798">
        <f t="shared" si="102"/>
        <v>0</v>
      </c>
      <c r="BE798">
        <f t="shared" si="96"/>
        <v>0</v>
      </c>
      <c r="BG798">
        <f t="shared" si="97"/>
        <v>0</v>
      </c>
      <c r="BI798">
        <f t="shared" si="98"/>
        <v>0</v>
      </c>
      <c r="BR798" t="str" cm="1">
        <f t="array" ref="BR798">_xlfn.IFS(
A798&lt;=25,"18-25",
A798&lt;=35,"26-35",
A798&lt;=45,"36-45",
A798&lt;=59,"46-59",
TRUE,"60+")</f>
        <v>18-25</v>
      </c>
      <c r="BX798" t="b">
        <f t="shared" si="99"/>
        <v>1</v>
      </c>
      <c r="BY798" t="b">
        <f t="shared" si="100"/>
        <v>1</v>
      </c>
      <c r="BZ798" t="b">
        <f t="shared" si="103"/>
        <v>1</v>
      </c>
      <c r="CA798">
        <f>IF(tblemployee[[#This Row],[Attrition]]="Yes",1,0)</f>
        <v>1</v>
      </c>
      <c r="CB798">
        <f>IF(tblemployee[[#This Row],[OverTime]]="Yes",1,0)</f>
        <v>1</v>
      </c>
    </row>
    <row r="799" spans="1:80" hidden="1">
      <c r="A799">
        <v>26</v>
      </c>
      <c r="B799" t="s">
        <v>35</v>
      </c>
      <c r="C799" t="s">
        <v>36</v>
      </c>
      <c r="D799">
        <v>1330</v>
      </c>
      <c r="E799" t="s">
        <v>45</v>
      </c>
      <c r="F799">
        <v>21</v>
      </c>
      <c r="G799" t="str" cm="1">
        <f t="array" ref="G799">_xlfn.IFS(
F799 &lt;= 10, "Near",
F799 &lt;= 20, "Far",
TRUE, "Very Far")</f>
        <v>Very Far</v>
      </c>
      <c r="H799">
        <v>3</v>
      </c>
      <c r="I799" t="str">
        <f>_xlfn.XLOOKUP(H799,Lookup!C:C,Lookup!D:D)</f>
        <v>Bachelor</v>
      </c>
      <c r="J799" t="s">
        <v>51</v>
      </c>
      <c r="K799">
        <v>1</v>
      </c>
      <c r="L799">
        <v>1107</v>
      </c>
      <c r="M799">
        <v>1</v>
      </c>
      <c r="N799" t="str">
        <f>_xlfn.XLOOKUP(M799,Lookup!E:E,Lookup!F:F)</f>
        <v>Low</v>
      </c>
      <c r="O799" t="s">
        <v>46</v>
      </c>
      <c r="P799">
        <v>37</v>
      </c>
      <c r="Q799">
        <v>3</v>
      </c>
      <c r="R799" t="str">
        <f>_xlfn.XLOOKUP(Q799,Lookup!G:G,Lookup!H:H)</f>
        <v>High</v>
      </c>
      <c r="S799">
        <v>1</v>
      </c>
      <c r="T799" s="7" t="str">
        <f>_xlfn.XLOOKUP(S799,Lookup!A:A,Lookup!B:B)</f>
        <v>Entry Level</v>
      </c>
      <c r="U799" t="s">
        <v>50</v>
      </c>
      <c r="V799">
        <v>3</v>
      </c>
      <c r="W799" t="str">
        <f>_xlfn.XLOOKUP(V799,Lookup!I:I,Lookup!J:J)</f>
        <v>High</v>
      </c>
      <c r="X799" t="s">
        <v>52</v>
      </c>
      <c r="Y799">
        <v>2377</v>
      </c>
      <c r="Z799" t="str" cm="1">
        <f t="array" ref="Z799">_xlfn.IFS(Y799&lt;3000,"Low",Y799&lt;7000,"Medium",TRUE,"High")</f>
        <v>Low</v>
      </c>
      <c r="AA799">
        <v>19373</v>
      </c>
      <c r="AB799">
        <v>1</v>
      </c>
      <c r="AC799" t="s">
        <v>42</v>
      </c>
      <c r="AD799" t="s">
        <v>43</v>
      </c>
      <c r="AE799">
        <v>20</v>
      </c>
      <c r="AF799">
        <v>4</v>
      </c>
      <c r="AG799" t="str">
        <f>_xlfn.XLOOKUP(AF799,Lookup!K:K,Lookup!L:L)</f>
        <v>Exceed Expect</v>
      </c>
      <c r="AH799">
        <v>3</v>
      </c>
      <c r="AI799" t="str">
        <f>LOOKUP(AH799,Lookup!M:M,Lookup!N:N)</f>
        <v>High</v>
      </c>
      <c r="AJ799">
        <v>80</v>
      </c>
      <c r="AK799">
        <v>1</v>
      </c>
      <c r="AL799" t="str">
        <f>_xlfn.XLOOKUP(AK799,Lookup!O:O,Lookup!P:P)</f>
        <v>Basic</v>
      </c>
      <c r="AM799">
        <v>1</v>
      </c>
      <c r="AN799" t="str" cm="1">
        <f t="array" ref="AN799">_xlfn.IFS(
AM799&lt;=5,"0-5",
AM799&lt;=10,"6-10",
AM799&lt;=20,"11-20",
TRUE,"20+")</f>
        <v>0-5</v>
      </c>
      <c r="AO799">
        <v>0</v>
      </c>
      <c r="AP799">
        <v>2</v>
      </c>
      <c r="AQ799" t="str">
        <f>_xlfn.XLOOKUP(AP799,Lookup!Q:Q,Lookup!R:R)</f>
        <v>Good</v>
      </c>
      <c r="AR799">
        <v>1</v>
      </c>
      <c r="AS799" t="str" cm="1">
        <f t="array" ref="AS799">_xlfn.IFS(
AR799 &lt;=1,"New Employee",
AR799 &lt;=3, "Early Career",
AR799 &lt;=7, "Experienced",
TRUE, "Veteran")</f>
        <v>New Employee</v>
      </c>
      <c r="AT799">
        <v>1</v>
      </c>
      <c r="AU799">
        <v>0</v>
      </c>
      <c r="AV799" t="str" cm="1">
        <f t="array" ref="AV799">_xlfn.IFS(
AU799=0,"Recently Promoted",
AU799&lt;=3, "Normal",
TRUE, "Long Time No Promotion")</f>
        <v>Recently Promoted</v>
      </c>
      <c r="AW799">
        <v>0</v>
      </c>
      <c r="AX799">
        <f>IF(COUNTIF(L799:$L$1471,L799)&gt;1,1,0)</f>
        <v>0</v>
      </c>
      <c r="BA799">
        <f t="shared" si="101"/>
        <v>0</v>
      </c>
      <c r="BC799">
        <f t="shared" si="102"/>
        <v>0</v>
      </c>
      <c r="BE799">
        <f t="shared" si="96"/>
        <v>0</v>
      </c>
      <c r="BG799">
        <f t="shared" si="97"/>
        <v>0</v>
      </c>
      <c r="BI799">
        <f t="shared" si="98"/>
        <v>0</v>
      </c>
      <c r="BR799" t="str" cm="1">
        <f t="array" ref="BR799">_xlfn.IFS(
A799&lt;=25,"18-25",
A799&lt;=35,"26-35",
A799&lt;=45,"36-45",
A799&lt;=59,"46-59",
TRUE,"60+")</f>
        <v>26-35</v>
      </c>
      <c r="BX799" t="b">
        <f t="shared" si="99"/>
        <v>1</v>
      </c>
      <c r="BY799" t="b">
        <f t="shared" si="100"/>
        <v>1</v>
      </c>
      <c r="BZ799" t="b">
        <f t="shared" si="103"/>
        <v>1</v>
      </c>
      <c r="CA799">
        <f>IF(tblemployee[[#This Row],[Attrition]]="Yes",1,0)</f>
        <v>1</v>
      </c>
      <c r="CB799">
        <f>IF(tblemployee[[#This Row],[OverTime]]="Yes",1,0)</f>
        <v>0</v>
      </c>
    </row>
    <row r="800" spans="1:80" hidden="1">
      <c r="A800">
        <v>33</v>
      </c>
      <c r="B800" t="s">
        <v>35</v>
      </c>
      <c r="C800" t="s">
        <v>36</v>
      </c>
      <c r="D800">
        <v>1017</v>
      </c>
      <c r="E800" t="s">
        <v>45</v>
      </c>
      <c r="F800">
        <v>25</v>
      </c>
      <c r="G800" t="str" cm="1">
        <f t="array" ref="G800">_xlfn.IFS(
F800 &lt;= 10, "Near",
F800 &lt;= 20, "Far",
TRUE, "Very Far")</f>
        <v>Very Far</v>
      </c>
      <c r="H800">
        <v>3</v>
      </c>
      <c r="I800" t="str">
        <f>_xlfn.XLOOKUP(H800,Lookup!C:C,Lookup!D:D)</f>
        <v>Bachelor</v>
      </c>
      <c r="J800" t="s">
        <v>51</v>
      </c>
      <c r="K800">
        <v>1</v>
      </c>
      <c r="L800">
        <v>1108</v>
      </c>
      <c r="M800">
        <v>1</v>
      </c>
      <c r="N800" t="str">
        <f>_xlfn.XLOOKUP(M800,Lookup!E:E,Lookup!F:F)</f>
        <v>Low</v>
      </c>
      <c r="O800" t="s">
        <v>46</v>
      </c>
      <c r="P800">
        <v>55</v>
      </c>
      <c r="Q800">
        <v>2</v>
      </c>
      <c r="R800" t="str">
        <f>_xlfn.XLOOKUP(Q800,Lookup!G:G,Lookup!H:H)</f>
        <v>Medium</v>
      </c>
      <c r="S800">
        <v>1</v>
      </c>
      <c r="T800" s="7" t="str">
        <f>_xlfn.XLOOKUP(S800,Lookup!A:A,Lookup!B:B)</f>
        <v>Entry Level</v>
      </c>
      <c r="U800" t="s">
        <v>47</v>
      </c>
      <c r="V800">
        <v>2</v>
      </c>
      <c r="W800" t="str">
        <f>_xlfn.XLOOKUP(V800,Lookup!I:I,Lookup!J:J)</f>
        <v>Medium</v>
      </c>
      <c r="X800" t="s">
        <v>41</v>
      </c>
      <c r="Y800">
        <v>2313</v>
      </c>
      <c r="Z800" t="str" cm="1">
        <f t="array" ref="Z800">_xlfn.IFS(Y800&lt;3000,"Low",Y800&lt;7000,"Medium",TRUE,"High")</f>
        <v>Low</v>
      </c>
      <c r="AA800">
        <v>2993</v>
      </c>
      <c r="AB800">
        <v>4</v>
      </c>
      <c r="AC800" t="s">
        <v>42</v>
      </c>
      <c r="AD800" t="s">
        <v>35</v>
      </c>
      <c r="AE800">
        <v>20</v>
      </c>
      <c r="AF800">
        <v>4</v>
      </c>
      <c r="AG800" t="str">
        <f>_xlfn.XLOOKUP(AF800,Lookup!K:K,Lookup!L:L)</f>
        <v>Exceed Expect</v>
      </c>
      <c r="AH800">
        <v>2</v>
      </c>
      <c r="AI800" t="str">
        <f>LOOKUP(AH800,Lookup!M:M,Lookup!N:N)</f>
        <v>Medium</v>
      </c>
      <c r="AJ800">
        <v>80</v>
      </c>
      <c r="AK800">
        <v>0</v>
      </c>
      <c r="AL800" t="str">
        <f>_xlfn.XLOOKUP(AK800,Lookup!O:O,Lookup!P:P)</f>
        <v>None</v>
      </c>
      <c r="AM800">
        <v>5</v>
      </c>
      <c r="AN800" t="str" cm="1">
        <f t="array" ref="AN800">_xlfn.IFS(
AM800&lt;=5,"0-5",
AM800&lt;=10,"6-10",
AM800&lt;=20,"11-20",
TRUE,"20+")</f>
        <v>0-5</v>
      </c>
      <c r="AO800">
        <v>0</v>
      </c>
      <c r="AP800">
        <v>3</v>
      </c>
      <c r="AQ800" t="str">
        <f>_xlfn.XLOOKUP(AP800,Lookup!Q:Q,Lookup!R:R)</f>
        <v>Better</v>
      </c>
      <c r="AR800">
        <v>2</v>
      </c>
      <c r="AS800" t="str" cm="1">
        <f t="array" ref="AS800">_xlfn.IFS(
AR800 &lt;=1,"New Employee",
AR800 &lt;=3, "Early Career",
AR800 &lt;=7, "Experienced",
TRUE, "Veteran")</f>
        <v>Early Career</v>
      </c>
      <c r="AT800">
        <v>2</v>
      </c>
      <c r="AU800">
        <v>2</v>
      </c>
      <c r="AV800" t="str" cm="1">
        <f t="array" ref="AV800">_xlfn.IFS(
AU800=0,"Recently Promoted",
AU800&lt;=3, "Normal",
TRUE, "Long Time No Promotion")</f>
        <v>Normal</v>
      </c>
      <c r="AW800">
        <v>2</v>
      </c>
      <c r="AX800">
        <f>IF(COUNTIF(L800:$L$1471,L800)&gt;1,1,0)</f>
        <v>0</v>
      </c>
      <c r="BA800">
        <f t="shared" si="101"/>
        <v>0</v>
      </c>
      <c r="BC800">
        <f t="shared" si="102"/>
        <v>0</v>
      </c>
      <c r="BE800">
        <f t="shared" si="96"/>
        <v>0</v>
      </c>
      <c r="BG800">
        <f t="shared" si="97"/>
        <v>0</v>
      </c>
      <c r="BI800">
        <f t="shared" si="98"/>
        <v>0</v>
      </c>
      <c r="BR800" t="str" cm="1">
        <f t="array" ref="BR800">_xlfn.IFS(
A800&lt;=25,"18-25",
A800&lt;=35,"26-35",
A800&lt;=45,"36-45",
A800&lt;=59,"46-59",
TRUE,"60+")</f>
        <v>26-35</v>
      </c>
      <c r="BX800" t="b">
        <f t="shared" si="99"/>
        <v>1</v>
      </c>
      <c r="BY800" t="b">
        <f t="shared" si="100"/>
        <v>1</v>
      </c>
      <c r="BZ800" t="b">
        <f t="shared" si="103"/>
        <v>1</v>
      </c>
      <c r="CA800">
        <f>IF(tblemployee[[#This Row],[Attrition]]="Yes",1,0)</f>
        <v>1</v>
      </c>
      <c r="CB800">
        <f>IF(tblemployee[[#This Row],[OverTime]]="Yes",1,0)</f>
        <v>1</v>
      </c>
    </row>
    <row r="801" spans="1:80" hidden="1">
      <c r="A801">
        <v>42</v>
      </c>
      <c r="B801" t="s">
        <v>43</v>
      </c>
      <c r="C801" t="s">
        <v>36</v>
      </c>
      <c r="D801">
        <v>469</v>
      </c>
      <c r="E801" t="s">
        <v>45</v>
      </c>
      <c r="F801">
        <v>2</v>
      </c>
      <c r="G801" t="str" cm="1">
        <f t="array" ref="G801">_xlfn.IFS(
F801 &lt;= 10, "Near",
F801 &lt;= 20, "Far",
TRUE, "Very Far")</f>
        <v>Near</v>
      </c>
      <c r="H801">
        <v>2</v>
      </c>
      <c r="I801" t="str">
        <f>_xlfn.XLOOKUP(H801,Lookup!C:C,Lookup!D:D)</f>
        <v>College</v>
      </c>
      <c r="J801" t="s">
        <v>51</v>
      </c>
      <c r="K801">
        <v>1</v>
      </c>
      <c r="L801">
        <v>1109</v>
      </c>
      <c r="M801">
        <v>4</v>
      </c>
      <c r="N801" t="str">
        <f>_xlfn.XLOOKUP(M801,Lookup!E:E,Lookup!F:F)</f>
        <v>Very High</v>
      </c>
      <c r="O801" t="s">
        <v>46</v>
      </c>
      <c r="P801">
        <v>35</v>
      </c>
      <c r="Q801">
        <v>3</v>
      </c>
      <c r="R801" t="str">
        <f>_xlfn.XLOOKUP(Q801,Lookup!G:G,Lookup!H:H)</f>
        <v>High</v>
      </c>
      <c r="S801">
        <v>4</v>
      </c>
      <c r="T801" s="7" t="str">
        <f>_xlfn.XLOOKUP(S801,Lookup!A:A,Lookup!B:B)</f>
        <v>Manager</v>
      </c>
      <c r="U801" t="s">
        <v>56</v>
      </c>
      <c r="V801">
        <v>1</v>
      </c>
      <c r="W801" t="str">
        <f>_xlfn.XLOOKUP(V801,Lookup!I:I,Lookup!J:J)</f>
        <v>Low</v>
      </c>
      <c r="X801" t="s">
        <v>48</v>
      </c>
      <c r="Y801">
        <v>17665</v>
      </c>
      <c r="Z801" t="str" cm="1">
        <f t="array" ref="Z801">_xlfn.IFS(Y801&lt;3000,"Low",Y801&lt;7000,"Medium",TRUE,"High")</f>
        <v>High</v>
      </c>
      <c r="AA801">
        <v>14399</v>
      </c>
      <c r="AB801">
        <v>0</v>
      </c>
      <c r="AC801" t="s">
        <v>42</v>
      </c>
      <c r="AD801" t="s">
        <v>43</v>
      </c>
      <c r="AE801">
        <v>17</v>
      </c>
      <c r="AF801">
        <v>3</v>
      </c>
      <c r="AG801" t="str">
        <f>_xlfn.XLOOKUP(AF801,Lookup!K:K,Lookup!L:L)</f>
        <v>Meet Expect</v>
      </c>
      <c r="AH801">
        <v>4</v>
      </c>
      <c r="AI801" t="str">
        <f>LOOKUP(AH801,Lookup!M:M,Lookup!N:N)</f>
        <v>Very High</v>
      </c>
      <c r="AJ801">
        <v>80</v>
      </c>
      <c r="AK801">
        <v>1</v>
      </c>
      <c r="AL801" t="str">
        <f>_xlfn.XLOOKUP(AK801,Lookup!O:O,Lookup!P:P)</f>
        <v>Basic</v>
      </c>
      <c r="AM801">
        <v>23</v>
      </c>
      <c r="AN801" t="str" cm="1">
        <f t="array" ref="AN801">_xlfn.IFS(
AM801&lt;=5,"0-5",
AM801&lt;=10,"6-10",
AM801&lt;=20,"11-20",
TRUE,"20+")</f>
        <v>20+</v>
      </c>
      <c r="AO801">
        <v>3</v>
      </c>
      <c r="AP801">
        <v>3</v>
      </c>
      <c r="AQ801" t="str">
        <f>_xlfn.XLOOKUP(AP801,Lookup!Q:Q,Lookup!R:R)</f>
        <v>Better</v>
      </c>
      <c r="AR801">
        <v>22</v>
      </c>
      <c r="AS801" t="str" cm="1">
        <f t="array" ref="AS801">_xlfn.IFS(
AR801 &lt;=1,"New Employee",
AR801 &lt;=3, "Early Career",
AR801 &lt;=7, "Experienced",
TRUE, "Veteran")</f>
        <v>Veteran</v>
      </c>
      <c r="AT801">
        <v>6</v>
      </c>
      <c r="AU801">
        <v>13</v>
      </c>
      <c r="AV801" t="str" cm="1">
        <f t="array" ref="AV801">_xlfn.IFS(
AU801=0,"Recently Promoted",
AU801&lt;=3, "Normal",
TRUE, "Long Time No Promotion")</f>
        <v>Long Time No Promotion</v>
      </c>
      <c r="AW801">
        <v>7</v>
      </c>
      <c r="AX801">
        <f>IF(COUNTIF(L801:$L$1471,L801)&gt;1,1,0)</f>
        <v>0</v>
      </c>
      <c r="BA801">
        <f t="shared" si="101"/>
        <v>0</v>
      </c>
      <c r="BC801">
        <f t="shared" si="102"/>
        <v>0</v>
      </c>
      <c r="BE801">
        <f t="shared" si="96"/>
        <v>0</v>
      </c>
      <c r="BG801">
        <f t="shared" si="97"/>
        <v>0</v>
      </c>
      <c r="BI801">
        <f t="shared" si="98"/>
        <v>0</v>
      </c>
      <c r="BR801" t="str" cm="1">
        <f t="array" ref="BR801">_xlfn.IFS(
A801&lt;=25,"18-25",
A801&lt;=35,"26-35",
A801&lt;=45,"36-45",
A801&lt;=59,"46-59",
TRUE,"60+")</f>
        <v>36-45</v>
      </c>
      <c r="BX801" t="b">
        <f t="shared" si="99"/>
        <v>1</v>
      </c>
      <c r="BY801" t="b">
        <f t="shared" si="100"/>
        <v>1</v>
      </c>
      <c r="BZ801" t="b">
        <f t="shared" si="103"/>
        <v>1</v>
      </c>
      <c r="CA801">
        <f>IF(tblemployee[[#This Row],[Attrition]]="Yes",1,0)</f>
        <v>0</v>
      </c>
      <c r="CB801">
        <f>IF(tblemployee[[#This Row],[OverTime]]="Yes",1,0)</f>
        <v>0</v>
      </c>
    </row>
    <row r="802" spans="1:80" hidden="1">
      <c r="A802">
        <v>28</v>
      </c>
      <c r="B802" t="s">
        <v>35</v>
      </c>
      <c r="C802" t="s">
        <v>44</v>
      </c>
      <c r="D802">
        <v>1009</v>
      </c>
      <c r="E802" t="s">
        <v>45</v>
      </c>
      <c r="F802">
        <v>1</v>
      </c>
      <c r="G802" t="str" cm="1">
        <f t="array" ref="G802">_xlfn.IFS(
F802 &lt;= 10, "Near",
F802 &lt;= 20, "Far",
TRUE, "Very Far")</f>
        <v>Near</v>
      </c>
      <c r="H802">
        <v>3</v>
      </c>
      <c r="I802" t="str">
        <f>_xlfn.XLOOKUP(H802,Lookup!C:C,Lookup!D:D)</f>
        <v>Bachelor</v>
      </c>
      <c r="J802" t="s">
        <v>51</v>
      </c>
      <c r="K802">
        <v>1</v>
      </c>
      <c r="L802">
        <v>1111</v>
      </c>
      <c r="M802">
        <v>1</v>
      </c>
      <c r="N802" t="str">
        <f>_xlfn.XLOOKUP(M802,Lookup!E:E,Lookup!F:F)</f>
        <v>Low</v>
      </c>
      <c r="O802" t="s">
        <v>46</v>
      </c>
      <c r="P802">
        <v>45</v>
      </c>
      <c r="Q802">
        <v>2</v>
      </c>
      <c r="R802" t="str">
        <f>_xlfn.XLOOKUP(Q802,Lookup!G:G,Lookup!H:H)</f>
        <v>Medium</v>
      </c>
      <c r="S802">
        <v>1</v>
      </c>
      <c r="T802" s="7" t="str">
        <f>_xlfn.XLOOKUP(S802,Lookup!A:A,Lookup!B:B)</f>
        <v>Entry Level</v>
      </c>
      <c r="U802" t="s">
        <v>50</v>
      </c>
      <c r="V802">
        <v>2</v>
      </c>
      <c r="W802" t="str">
        <f>_xlfn.XLOOKUP(V802,Lookup!I:I,Lookup!J:J)</f>
        <v>Medium</v>
      </c>
      <c r="X802" t="s">
        <v>52</v>
      </c>
      <c r="Y802">
        <v>2596</v>
      </c>
      <c r="Z802" t="str" cm="1">
        <f t="array" ref="Z802">_xlfn.IFS(Y802&lt;3000,"Low",Y802&lt;7000,"Medium",TRUE,"High")</f>
        <v>Low</v>
      </c>
      <c r="AA802">
        <v>7160</v>
      </c>
      <c r="AB802">
        <v>1</v>
      </c>
      <c r="AC802" t="s">
        <v>42</v>
      </c>
      <c r="AD802" t="s">
        <v>43</v>
      </c>
      <c r="AE802">
        <v>15</v>
      </c>
      <c r="AF802">
        <v>3</v>
      </c>
      <c r="AG802" t="str">
        <f>_xlfn.XLOOKUP(AF802,Lookup!K:K,Lookup!L:L)</f>
        <v>Meet Expect</v>
      </c>
      <c r="AH802">
        <v>1</v>
      </c>
      <c r="AI802" t="str">
        <f>LOOKUP(AH802,Lookup!M:M,Lookup!N:N)</f>
        <v>Low</v>
      </c>
      <c r="AJ802">
        <v>80</v>
      </c>
      <c r="AK802">
        <v>2</v>
      </c>
      <c r="AL802" t="str">
        <f>_xlfn.XLOOKUP(AK802,Lookup!O:O,Lookup!P:P)</f>
        <v>Medium</v>
      </c>
      <c r="AM802">
        <v>1</v>
      </c>
      <c r="AN802" t="str" cm="1">
        <f t="array" ref="AN802">_xlfn.IFS(
AM802&lt;=5,"0-5",
AM802&lt;=10,"6-10",
AM802&lt;=20,"11-20",
TRUE,"20+")</f>
        <v>0-5</v>
      </c>
      <c r="AO802">
        <v>2</v>
      </c>
      <c r="AP802">
        <v>3</v>
      </c>
      <c r="AQ802" t="str">
        <f>_xlfn.XLOOKUP(AP802,Lookup!Q:Q,Lookup!R:R)</f>
        <v>Better</v>
      </c>
      <c r="AR802">
        <v>1</v>
      </c>
      <c r="AS802" t="str" cm="1">
        <f t="array" ref="AS802">_xlfn.IFS(
AR802 &lt;=1,"New Employee",
AR802 &lt;=3, "Early Career",
AR802 &lt;=7, "Experienced",
TRUE, "Veteran")</f>
        <v>New Employee</v>
      </c>
      <c r="AT802">
        <v>0</v>
      </c>
      <c r="AU802">
        <v>0</v>
      </c>
      <c r="AV802" t="str" cm="1">
        <f t="array" ref="AV802">_xlfn.IFS(
AU802=0,"Recently Promoted",
AU802&lt;=3, "Normal",
TRUE, "Long Time No Promotion")</f>
        <v>Recently Promoted</v>
      </c>
      <c r="AW802">
        <v>0</v>
      </c>
      <c r="AX802">
        <f>IF(COUNTIF(L802:$L$1471,L802)&gt;1,1,0)</f>
        <v>0</v>
      </c>
      <c r="BA802">
        <f t="shared" si="101"/>
        <v>0</v>
      </c>
      <c r="BC802">
        <f t="shared" si="102"/>
        <v>0</v>
      </c>
      <c r="BE802">
        <f t="shared" si="96"/>
        <v>0</v>
      </c>
      <c r="BG802">
        <f t="shared" si="97"/>
        <v>0</v>
      </c>
      <c r="BI802">
        <f t="shared" si="98"/>
        <v>0</v>
      </c>
      <c r="BR802" t="str" cm="1">
        <f t="array" ref="BR802">_xlfn.IFS(
A802&lt;=25,"18-25",
A802&lt;=35,"26-35",
A802&lt;=45,"36-45",
A802&lt;=59,"46-59",
TRUE,"60+")</f>
        <v>26-35</v>
      </c>
      <c r="BX802" t="b">
        <f t="shared" si="99"/>
        <v>1</v>
      </c>
      <c r="BY802" t="b">
        <f t="shared" si="100"/>
        <v>1</v>
      </c>
      <c r="BZ802" t="b">
        <f t="shared" si="103"/>
        <v>1</v>
      </c>
      <c r="CA802">
        <f>IF(tblemployee[[#This Row],[Attrition]]="Yes",1,0)</f>
        <v>1</v>
      </c>
      <c r="CB802">
        <f>IF(tblemployee[[#This Row],[OverTime]]="Yes",1,0)</f>
        <v>0</v>
      </c>
    </row>
    <row r="803" spans="1:80" hidden="1">
      <c r="A803">
        <v>50</v>
      </c>
      <c r="B803" t="s">
        <v>35</v>
      </c>
      <c r="C803" t="s">
        <v>44</v>
      </c>
      <c r="D803">
        <v>959</v>
      </c>
      <c r="E803" t="s">
        <v>37</v>
      </c>
      <c r="F803">
        <v>1</v>
      </c>
      <c r="G803" t="str" cm="1">
        <f t="array" ref="G803">_xlfn.IFS(
F803 &lt;= 10, "Near",
F803 &lt;= 20, "Far",
TRUE, "Very Far")</f>
        <v>Near</v>
      </c>
      <c r="H803">
        <v>4</v>
      </c>
      <c r="I803" t="str">
        <f>_xlfn.XLOOKUP(H803,Lookup!C:C,Lookup!D:D)</f>
        <v>Master</v>
      </c>
      <c r="J803" t="s">
        <v>49</v>
      </c>
      <c r="K803">
        <v>1</v>
      </c>
      <c r="L803">
        <v>1113</v>
      </c>
      <c r="M803">
        <v>4</v>
      </c>
      <c r="N803" t="str">
        <f>_xlfn.XLOOKUP(M803,Lookup!E:E,Lookup!F:F)</f>
        <v>Very High</v>
      </c>
      <c r="O803" t="s">
        <v>46</v>
      </c>
      <c r="P803">
        <v>81</v>
      </c>
      <c r="Q803">
        <v>3</v>
      </c>
      <c r="R803" t="str">
        <f>_xlfn.XLOOKUP(Q803,Lookup!G:G,Lookup!H:H)</f>
        <v>High</v>
      </c>
      <c r="S803">
        <v>2</v>
      </c>
      <c r="T803" s="7" t="str">
        <f>_xlfn.XLOOKUP(S803,Lookup!A:A,Lookup!B:B)</f>
        <v>Junior</v>
      </c>
      <c r="U803" t="s">
        <v>40</v>
      </c>
      <c r="V803">
        <v>3</v>
      </c>
      <c r="W803" t="str">
        <f>_xlfn.XLOOKUP(V803,Lookup!I:I,Lookup!J:J)</f>
        <v>High</v>
      </c>
      <c r="X803" t="s">
        <v>41</v>
      </c>
      <c r="Y803">
        <v>4728</v>
      </c>
      <c r="Z803" t="str" cm="1">
        <f t="array" ref="Z803">_xlfn.IFS(Y803&lt;3000,"Low",Y803&lt;7000,"Medium",TRUE,"High")</f>
        <v>Medium</v>
      </c>
      <c r="AA803">
        <v>17251</v>
      </c>
      <c r="AB803">
        <v>3</v>
      </c>
      <c r="AC803" t="s">
        <v>42</v>
      </c>
      <c r="AD803" t="s">
        <v>35</v>
      </c>
      <c r="AE803">
        <v>14</v>
      </c>
      <c r="AF803">
        <v>3</v>
      </c>
      <c r="AG803" t="str">
        <f>_xlfn.XLOOKUP(AF803,Lookup!K:K,Lookup!L:L)</f>
        <v>Meet Expect</v>
      </c>
      <c r="AH803">
        <v>4</v>
      </c>
      <c r="AI803" t="str">
        <f>LOOKUP(AH803,Lookup!M:M,Lookup!N:N)</f>
        <v>Very High</v>
      </c>
      <c r="AJ803">
        <v>80</v>
      </c>
      <c r="AK803">
        <v>0</v>
      </c>
      <c r="AL803" t="str">
        <f>_xlfn.XLOOKUP(AK803,Lookup!O:O,Lookup!P:P)</f>
        <v>None</v>
      </c>
      <c r="AM803">
        <v>5</v>
      </c>
      <c r="AN803" t="str" cm="1">
        <f t="array" ref="AN803">_xlfn.IFS(
AM803&lt;=5,"0-5",
AM803&lt;=10,"6-10",
AM803&lt;=20,"11-20",
TRUE,"20+")</f>
        <v>0-5</v>
      </c>
      <c r="AO803">
        <v>4</v>
      </c>
      <c r="AP803">
        <v>3</v>
      </c>
      <c r="AQ803" t="str">
        <f>_xlfn.XLOOKUP(AP803,Lookup!Q:Q,Lookup!R:R)</f>
        <v>Better</v>
      </c>
      <c r="AR803">
        <v>0</v>
      </c>
      <c r="AS803" t="str" cm="1">
        <f t="array" ref="AS803">_xlfn.IFS(
AR803 &lt;=1,"New Employee",
AR803 &lt;=3, "Early Career",
AR803 &lt;=7, "Experienced",
TRUE, "Veteran")</f>
        <v>New Employee</v>
      </c>
      <c r="AT803">
        <v>0</v>
      </c>
      <c r="AU803">
        <v>0</v>
      </c>
      <c r="AV803" t="str" cm="1">
        <f t="array" ref="AV803">_xlfn.IFS(
AU803=0,"Recently Promoted",
AU803&lt;=3, "Normal",
TRUE, "Long Time No Promotion")</f>
        <v>Recently Promoted</v>
      </c>
      <c r="AW803">
        <v>0</v>
      </c>
      <c r="AX803">
        <f>IF(COUNTIF(L803:$L$1471,L803)&gt;1,1,0)</f>
        <v>0</v>
      </c>
      <c r="BA803">
        <f t="shared" si="101"/>
        <v>0</v>
      </c>
      <c r="BC803">
        <f t="shared" si="102"/>
        <v>0</v>
      </c>
      <c r="BE803">
        <f t="shared" si="96"/>
        <v>0</v>
      </c>
      <c r="BG803">
        <f t="shared" si="97"/>
        <v>0</v>
      </c>
      <c r="BI803">
        <f t="shared" si="98"/>
        <v>0</v>
      </c>
      <c r="BR803" t="str" cm="1">
        <f t="array" ref="BR803">_xlfn.IFS(
A803&lt;=25,"18-25",
A803&lt;=35,"26-35",
A803&lt;=45,"36-45",
A803&lt;=59,"46-59",
TRUE,"60+")</f>
        <v>46-59</v>
      </c>
      <c r="BX803" t="b">
        <f t="shared" si="99"/>
        <v>1</v>
      </c>
      <c r="BY803" t="b">
        <f t="shared" si="100"/>
        <v>1</v>
      </c>
      <c r="BZ803" t="b">
        <f t="shared" si="103"/>
        <v>1</v>
      </c>
      <c r="CA803">
        <f>IF(tblemployee[[#This Row],[Attrition]]="Yes",1,0)</f>
        <v>1</v>
      </c>
      <c r="CB803">
        <f>IF(tblemployee[[#This Row],[OverTime]]="Yes",1,0)</f>
        <v>1</v>
      </c>
    </row>
    <row r="804" spans="1:80" hidden="1">
      <c r="A804">
        <v>33</v>
      </c>
      <c r="B804" t="s">
        <v>43</v>
      </c>
      <c r="C804" t="s">
        <v>44</v>
      </c>
      <c r="D804">
        <v>970</v>
      </c>
      <c r="E804" t="s">
        <v>37</v>
      </c>
      <c r="F804">
        <v>7</v>
      </c>
      <c r="G804" t="str" cm="1">
        <f t="array" ref="G804">_xlfn.IFS(
F804 &lt;= 10, "Near",
F804 &lt;= 20, "Far",
TRUE, "Very Far")</f>
        <v>Near</v>
      </c>
      <c r="H804">
        <v>3</v>
      </c>
      <c r="I804" t="str">
        <f>_xlfn.XLOOKUP(H804,Lookup!C:C,Lookup!D:D)</f>
        <v>Bachelor</v>
      </c>
      <c r="J804" t="s">
        <v>38</v>
      </c>
      <c r="K804">
        <v>1</v>
      </c>
      <c r="L804">
        <v>1114</v>
      </c>
      <c r="M804">
        <v>4</v>
      </c>
      <c r="N804" t="str">
        <f>_xlfn.XLOOKUP(M804,Lookup!E:E,Lookup!F:F)</f>
        <v>Very High</v>
      </c>
      <c r="O804" t="s">
        <v>39</v>
      </c>
      <c r="P804">
        <v>30</v>
      </c>
      <c r="Q804">
        <v>3</v>
      </c>
      <c r="R804" t="str">
        <f>_xlfn.XLOOKUP(Q804,Lookup!G:G,Lookup!H:H)</f>
        <v>High</v>
      </c>
      <c r="S804">
        <v>2</v>
      </c>
      <c r="T804" s="7" t="str">
        <f>_xlfn.XLOOKUP(S804,Lookup!A:A,Lookup!B:B)</f>
        <v>Junior</v>
      </c>
      <c r="U804" t="s">
        <v>40</v>
      </c>
      <c r="V804">
        <v>2</v>
      </c>
      <c r="W804" t="str">
        <f>_xlfn.XLOOKUP(V804,Lookup!I:I,Lookup!J:J)</f>
        <v>Medium</v>
      </c>
      <c r="X804" t="s">
        <v>48</v>
      </c>
      <c r="Y804">
        <v>4302</v>
      </c>
      <c r="Z804" t="str" cm="1">
        <f t="array" ref="Z804">_xlfn.IFS(Y804&lt;3000,"Low",Y804&lt;7000,"Medium",TRUE,"High")</f>
        <v>Medium</v>
      </c>
      <c r="AA804">
        <v>13401</v>
      </c>
      <c r="AB804">
        <v>0</v>
      </c>
      <c r="AC804" t="s">
        <v>42</v>
      </c>
      <c r="AD804" t="s">
        <v>43</v>
      </c>
      <c r="AE804">
        <v>17</v>
      </c>
      <c r="AF804">
        <v>3</v>
      </c>
      <c r="AG804" t="str">
        <f>_xlfn.XLOOKUP(AF804,Lookup!K:K,Lookup!L:L)</f>
        <v>Meet Expect</v>
      </c>
      <c r="AH804">
        <v>3</v>
      </c>
      <c r="AI804" t="str">
        <f>LOOKUP(AH804,Lookup!M:M,Lookup!N:N)</f>
        <v>High</v>
      </c>
      <c r="AJ804">
        <v>80</v>
      </c>
      <c r="AK804">
        <v>1</v>
      </c>
      <c r="AL804" t="str">
        <f>_xlfn.XLOOKUP(AK804,Lookup!O:O,Lookup!P:P)</f>
        <v>Basic</v>
      </c>
      <c r="AM804">
        <v>4</v>
      </c>
      <c r="AN804" t="str" cm="1">
        <f t="array" ref="AN804">_xlfn.IFS(
AM804&lt;=5,"0-5",
AM804&lt;=10,"6-10",
AM804&lt;=20,"11-20",
TRUE,"20+")</f>
        <v>0-5</v>
      </c>
      <c r="AO804">
        <v>3</v>
      </c>
      <c r="AP804">
        <v>3</v>
      </c>
      <c r="AQ804" t="str">
        <f>_xlfn.XLOOKUP(AP804,Lookup!Q:Q,Lookup!R:R)</f>
        <v>Better</v>
      </c>
      <c r="AR804">
        <v>3</v>
      </c>
      <c r="AS804" t="str" cm="1">
        <f t="array" ref="AS804">_xlfn.IFS(
AR804 &lt;=1,"New Employee",
AR804 &lt;=3, "Early Career",
AR804 &lt;=7, "Experienced",
TRUE, "Veteran")</f>
        <v>Early Career</v>
      </c>
      <c r="AT804">
        <v>2</v>
      </c>
      <c r="AU804">
        <v>0</v>
      </c>
      <c r="AV804" t="str" cm="1">
        <f t="array" ref="AV804">_xlfn.IFS(
AU804=0,"Recently Promoted",
AU804&lt;=3, "Normal",
TRUE, "Long Time No Promotion")</f>
        <v>Recently Promoted</v>
      </c>
      <c r="AW804">
        <v>2</v>
      </c>
      <c r="AX804">
        <f>IF(COUNTIF(L804:$L$1471,L804)&gt;1,1,0)</f>
        <v>0</v>
      </c>
      <c r="BA804">
        <f t="shared" si="101"/>
        <v>0</v>
      </c>
      <c r="BC804">
        <f t="shared" si="102"/>
        <v>0</v>
      </c>
      <c r="BE804">
        <f t="shared" si="96"/>
        <v>0</v>
      </c>
      <c r="BG804">
        <f t="shared" si="97"/>
        <v>0</v>
      </c>
      <c r="BI804">
        <f t="shared" si="98"/>
        <v>0</v>
      </c>
      <c r="BR804" t="str" cm="1">
        <f t="array" ref="BR804">_xlfn.IFS(
A804&lt;=25,"18-25",
A804&lt;=35,"26-35",
A804&lt;=45,"36-45",
A804&lt;=59,"46-59",
TRUE,"60+")</f>
        <v>26-35</v>
      </c>
      <c r="BX804" t="b">
        <f t="shared" si="99"/>
        <v>1</v>
      </c>
      <c r="BY804" t="b">
        <f t="shared" si="100"/>
        <v>1</v>
      </c>
      <c r="BZ804" t="b">
        <f t="shared" si="103"/>
        <v>1</v>
      </c>
      <c r="CA804">
        <f>IF(tblemployee[[#This Row],[Attrition]]="Yes",1,0)</f>
        <v>0</v>
      </c>
      <c r="CB804">
        <f>IF(tblemployee[[#This Row],[OverTime]]="Yes",1,0)</f>
        <v>0</v>
      </c>
    </row>
    <row r="805" spans="1:80" hidden="1">
      <c r="A805">
        <v>34</v>
      </c>
      <c r="B805" t="s">
        <v>43</v>
      </c>
      <c r="C805" t="s">
        <v>55</v>
      </c>
      <c r="D805">
        <v>697</v>
      </c>
      <c r="E805" t="s">
        <v>45</v>
      </c>
      <c r="F805">
        <v>3</v>
      </c>
      <c r="G805" t="str" cm="1">
        <f t="array" ref="G805">_xlfn.IFS(
F805 &lt;= 10, "Near",
F805 &lt;= 20, "Far",
TRUE, "Very Far")</f>
        <v>Near</v>
      </c>
      <c r="H805">
        <v>4</v>
      </c>
      <c r="I805" t="str">
        <f>_xlfn.XLOOKUP(H805,Lookup!C:C,Lookup!D:D)</f>
        <v>Master</v>
      </c>
      <c r="J805" t="s">
        <v>38</v>
      </c>
      <c r="K805">
        <v>1</v>
      </c>
      <c r="L805">
        <v>1115</v>
      </c>
      <c r="M805">
        <v>3</v>
      </c>
      <c r="N805" t="str">
        <f>_xlfn.XLOOKUP(M805,Lookup!E:E,Lookup!F:F)</f>
        <v>High</v>
      </c>
      <c r="O805" t="s">
        <v>46</v>
      </c>
      <c r="P805">
        <v>40</v>
      </c>
      <c r="Q805">
        <v>2</v>
      </c>
      <c r="R805" t="str">
        <f>_xlfn.XLOOKUP(Q805,Lookup!G:G,Lookup!H:H)</f>
        <v>Medium</v>
      </c>
      <c r="S805">
        <v>1</v>
      </c>
      <c r="T805" s="7" t="str">
        <f>_xlfn.XLOOKUP(S805,Lookup!A:A,Lookup!B:B)</f>
        <v>Entry Level</v>
      </c>
      <c r="U805" t="s">
        <v>47</v>
      </c>
      <c r="V805">
        <v>4</v>
      </c>
      <c r="W805" t="str">
        <f>_xlfn.XLOOKUP(V805,Lookup!I:I,Lookup!J:J)</f>
        <v>Very High</v>
      </c>
      <c r="X805" t="s">
        <v>48</v>
      </c>
      <c r="Y805">
        <v>2979</v>
      </c>
      <c r="Z805" t="str" cm="1">
        <f t="array" ref="Z805">_xlfn.IFS(Y805&lt;3000,"Low",Y805&lt;7000,"Medium",TRUE,"High")</f>
        <v>Low</v>
      </c>
      <c r="AA805">
        <v>22478</v>
      </c>
      <c r="AB805">
        <v>3</v>
      </c>
      <c r="AC805" t="s">
        <v>42</v>
      </c>
      <c r="AD805" t="s">
        <v>43</v>
      </c>
      <c r="AE805">
        <v>17</v>
      </c>
      <c r="AF805">
        <v>3</v>
      </c>
      <c r="AG805" t="str">
        <f>_xlfn.XLOOKUP(AF805,Lookup!K:K,Lookup!L:L)</f>
        <v>Meet Expect</v>
      </c>
      <c r="AH805">
        <v>4</v>
      </c>
      <c r="AI805" t="str">
        <f>LOOKUP(AH805,Lookup!M:M,Lookup!N:N)</f>
        <v>Very High</v>
      </c>
      <c r="AJ805">
        <v>80</v>
      </c>
      <c r="AK805">
        <v>3</v>
      </c>
      <c r="AL805" t="str">
        <f>_xlfn.XLOOKUP(AK805,Lookup!O:O,Lookup!P:P)</f>
        <v>High</v>
      </c>
      <c r="AM805">
        <v>6</v>
      </c>
      <c r="AN805" t="str" cm="1">
        <f t="array" ref="AN805">_xlfn.IFS(
AM805&lt;=5,"0-5",
AM805&lt;=10,"6-10",
AM805&lt;=20,"11-20",
TRUE,"20+")</f>
        <v>6-10</v>
      </c>
      <c r="AO805">
        <v>2</v>
      </c>
      <c r="AP805">
        <v>3</v>
      </c>
      <c r="AQ805" t="str">
        <f>_xlfn.XLOOKUP(AP805,Lookup!Q:Q,Lookup!R:R)</f>
        <v>Better</v>
      </c>
      <c r="AR805">
        <v>0</v>
      </c>
      <c r="AS805" t="str" cm="1">
        <f t="array" ref="AS805">_xlfn.IFS(
AR805 &lt;=1,"New Employee",
AR805 &lt;=3, "Early Career",
AR805 &lt;=7, "Experienced",
TRUE, "Veteran")</f>
        <v>New Employee</v>
      </c>
      <c r="AT805">
        <v>0</v>
      </c>
      <c r="AU805">
        <v>0</v>
      </c>
      <c r="AV805" t="str" cm="1">
        <f t="array" ref="AV805">_xlfn.IFS(
AU805=0,"Recently Promoted",
AU805&lt;=3, "Normal",
TRUE, "Long Time No Promotion")</f>
        <v>Recently Promoted</v>
      </c>
      <c r="AW805">
        <v>0</v>
      </c>
      <c r="AX805">
        <f>IF(COUNTIF(L805:$L$1471,L805)&gt;1,1,0)</f>
        <v>0</v>
      </c>
      <c r="BA805">
        <f t="shared" si="101"/>
        <v>0</v>
      </c>
      <c r="BC805">
        <f t="shared" si="102"/>
        <v>0</v>
      </c>
      <c r="BE805">
        <f t="shared" si="96"/>
        <v>0</v>
      </c>
      <c r="BG805">
        <f t="shared" si="97"/>
        <v>0</v>
      </c>
      <c r="BI805">
        <f t="shared" si="98"/>
        <v>0</v>
      </c>
      <c r="BR805" t="str" cm="1">
        <f t="array" ref="BR805">_xlfn.IFS(
A805&lt;=25,"18-25",
A805&lt;=35,"26-35",
A805&lt;=45,"36-45",
A805&lt;=59,"46-59",
TRUE,"60+")</f>
        <v>26-35</v>
      </c>
      <c r="BX805" t="b">
        <f t="shared" si="99"/>
        <v>1</v>
      </c>
      <c r="BY805" t="b">
        <f t="shared" si="100"/>
        <v>1</v>
      </c>
      <c r="BZ805" t="b">
        <f t="shared" si="103"/>
        <v>1</v>
      </c>
      <c r="CA805">
        <f>IF(tblemployee[[#This Row],[Attrition]]="Yes",1,0)</f>
        <v>0</v>
      </c>
      <c r="CB805">
        <f>IF(tblemployee[[#This Row],[OverTime]]="Yes",1,0)</f>
        <v>0</v>
      </c>
    </row>
    <row r="806" spans="1:80" hidden="1">
      <c r="A806">
        <v>48</v>
      </c>
      <c r="B806" t="s">
        <v>43</v>
      </c>
      <c r="C806" t="s">
        <v>55</v>
      </c>
      <c r="D806">
        <v>1262</v>
      </c>
      <c r="E806" t="s">
        <v>45</v>
      </c>
      <c r="F806">
        <v>1</v>
      </c>
      <c r="G806" t="str" cm="1">
        <f t="array" ref="G806">_xlfn.IFS(
F806 &lt;= 10, "Near",
F806 &lt;= 20, "Far",
TRUE, "Very Far")</f>
        <v>Near</v>
      </c>
      <c r="H806">
        <v>4</v>
      </c>
      <c r="I806" t="str">
        <f>_xlfn.XLOOKUP(H806,Lookup!C:C,Lookup!D:D)</f>
        <v>Master</v>
      </c>
      <c r="J806" t="s">
        <v>51</v>
      </c>
      <c r="K806">
        <v>1</v>
      </c>
      <c r="L806">
        <v>1116</v>
      </c>
      <c r="M806">
        <v>1</v>
      </c>
      <c r="N806" t="str">
        <f>_xlfn.XLOOKUP(M806,Lookup!E:E,Lookup!F:F)</f>
        <v>Low</v>
      </c>
      <c r="O806" t="s">
        <v>46</v>
      </c>
      <c r="P806">
        <v>35</v>
      </c>
      <c r="Q806">
        <v>4</v>
      </c>
      <c r="R806" t="str">
        <f>_xlfn.XLOOKUP(Q806,Lookup!G:G,Lookup!H:H)</f>
        <v>Very High</v>
      </c>
      <c r="S806">
        <v>4</v>
      </c>
      <c r="T806" s="7" t="str">
        <f>_xlfn.XLOOKUP(S806,Lookup!A:A,Lookup!B:B)</f>
        <v>Manager</v>
      </c>
      <c r="U806" t="s">
        <v>56</v>
      </c>
      <c r="V806">
        <v>4</v>
      </c>
      <c r="W806" t="str">
        <f>_xlfn.XLOOKUP(V806,Lookup!I:I,Lookup!J:J)</f>
        <v>Very High</v>
      </c>
      <c r="X806" t="s">
        <v>41</v>
      </c>
      <c r="Y806">
        <v>16885</v>
      </c>
      <c r="Z806" t="str" cm="1">
        <f t="array" ref="Z806">_xlfn.IFS(Y806&lt;3000,"Low",Y806&lt;7000,"Medium",TRUE,"High")</f>
        <v>High</v>
      </c>
      <c r="AA806">
        <v>16154</v>
      </c>
      <c r="AB806">
        <v>2</v>
      </c>
      <c r="AC806" t="s">
        <v>42</v>
      </c>
      <c r="AD806" t="s">
        <v>43</v>
      </c>
      <c r="AE806">
        <v>22</v>
      </c>
      <c r="AF806">
        <v>4</v>
      </c>
      <c r="AG806" t="str">
        <f>_xlfn.XLOOKUP(AF806,Lookup!K:K,Lookup!L:L)</f>
        <v>Exceed Expect</v>
      </c>
      <c r="AH806">
        <v>3</v>
      </c>
      <c r="AI806" t="str">
        <f>LOOKUP(AH806,Lookup!M:M,Lookup!N:N)</f>
        <v>High</v>
      </c>
      <c r="AJ806">
        <v>80</v>
      </c>
      <c r="AK806">
        <v>0</v>
      </c>
      <c r="AL806" t="str">
        <f>_xlfn.XLOOKUP(AK806,Lookup!O:O,Lookup!P:P)</f>
        <v>None</v>
      </c>
      <c r="AM806">
        <v>27</v>
      </c>
      <c r="AN806" t="str" cm="1">
        <f t="array" ref="AN806">_xlfn.IFS(
AM806&lt;=5,"0-5",
AM806&lt;=10,"6-10",
AM806&lt;=20,"11-20",
TRUE,"20+")</f>
        <v>20+</v>
      </c>
      <c r="AO806">
        <v>3</v>
      </c>
      <c r="AP806">
        <v>2</v>
      </c>
      <c r="AQ806" t="str">
        <f>_xlfn.XLOOKUP(AP806,Lookup!Q:Q,Lookup!R:R)</f>
        <v>Good</v>
      </c>
      <c r="AR806">
        <v>5</v>
      </c>
      <c r="AS806" t="str" cm="1">
        <f t="array" ref="AS806">_xlfn.IFS(
AR806 &lt;=1,"New Employee",
AR806 &lt;=3, "Early Career",
AR806 &lt;=7, "Experienced",
TRUE, "Veteran")</f>
        <v>Experienced</v>
      </c>
      <c r="AT806">
        <v>4</v>
      </c>
      <c r="AU806">
        <v>2</v>
      </c>
      <c r="AV806" t="str" cm="1">
        <f t="array" ref="AV806">_xlfn.IFS(
AU806=0,"Recently Promoted",
AU806&lt;=3, "Normal",
TRUE, "Long Time No Promotion")</f>
        <v>Normal</v>
      </c>
      <c r="AW806">
        <v>1</v>
      </c>
      <c r="AX806">
        <f>IF(COUNTIF(L806:$L$1471,L806)&gt;1,1,0)</f>
        <v>0</v>
      </c>
      <c r="BA806">
        <f t="shared" si="101"/>
        <v>0</v>
      </c>
      <c r="BC806">
        <f t="shared" si="102"/>
        <v>0</v>
      </c>
      <c r="BE806">
        <f t="shared" si="96"/>
        <v>0</v>
      </c>
      <c r="BG806">
        <f t="shared" si="97"/>
        <v>0</v>
      </c>
      <c r="BI806">
        <f t="shared" si="98"/>
        <v>0</v>
      </c>
      <c r="BR806" t="str" cm="1">
        <f t="array" ref="BR806">_xlfn.IFS(
A806&lt;=25,"18-25",
A806&lt;=35,"26-35",
A806&lt;=45,"36-45",
A806&lt;=59,"46-59",
TRUE,"60+")</f>
        <v>46-59</v>
      </c>
      <c r="BX806" t="b">
        <f t="shared" si="99"/>
        <v>1</v>
      </c>
      <c r="BY806" t="b">
        <f t="shared" si="100"/>
        <v>1</v>
      </c>
      <c r="BZ806" t="b">
        <f t="shared" si="103"/>
        <v>1</v>
      </c>
      <c r="CA806">
        <f>IF(tblemployee[[#This Row],[Attrition]]="Yes",1,0)</f>
        <v>0</v>
      </c>
      <c r="CB806">
        <f>IF(tblemployee[[#This Row],[OverTime]]="Yes",1,0)</f>
        <v>0</v>
      </c>
    </row>
    <row r="807" spans="1:80" hidden="1">
      <c r="A807">
        <v>45</v>
      </c>
      <c r="B807" t="s">
        <v>43</v>
      </c>
      <c r="C807" t="s">
        <v>55</v>
      </c>
      <c r="D807">
        <v>1050</v>
      </c>
      <c r="E807" t="s">
        <v>37</v>
      </c>
      <c r="F807">
        <v>9</v>
      </c>
      <c r="G807" t="str" cm="1">
        <f t="array" ref="G807">_xlfn.IFS(
F807 &lt;= 10, "Near",
F807 &lt;= 20, "Far",
TRUE, "Very Far")</f>
        <v>Near</v>
      </c>
      <c r="H807">
        <v>4</v>
      </c>
      <c r="I807" t="str">
        <f>_xlfn.XLOOKUP(H807,Lookup!C:C,Lookup!D:D)</f>
        <v>Master</v>
      </c>
      <c r="J807" t="s">
        <v>38</v>
      </c>
      <c r="K807">
        <v>1</v>
      </c>
      <c r="L807">
        <v>1117</v>
      </c>
      <c r="M807">
        <v>2</v>
      </c>
      <c r="N807" t="str">
        <f>_xlfn.XLOOKUP(M807,Lookup!E:E,Lookup!F:F)</f>
        <v>Medium</v>
      </c>
      <c r="O807" t="s">
        <v>39</v>
      </c>
      <c r="P807">
        <v>65</v>
      </c>
      <c r="Q807">
        <v>2</v>
      </c>
      <c r="R807" t="str">
        <f>_xlfn.XLOOKUP(Q807,Lookup!G:G,Lookup!H:H)</f>
        <v>Medium</v>
      </c>
      <c r="S807">
        <v>2</v>
      </c>
      <c r="T807" s="7" t="str">
        <f>_xlfn.XLOOKUP(S807,Lookup!A:A,Lookup!B:B)</f>
        <v>Junior</v>
      </c>
      <c r="U807" t="s">
        <v>40</v>
      </c>
      <c r="V807">
        <v>3</v>
      </c>
      <c r="W807" t="str">
        <f>_xlfn.XLOOKUP(V807,Lookup!I:I,Lookup!J:J)</f>
        <v>High</v>
      </c>
      <c r="X807" t="s">
        <v>48</v>
      </c>
      <c r="Y807">
        <v>5593</v>
      </c>
      <c r="Z807" t="str" cm="1">
        <f t="array" ref="Z807">_xlfn.IFS(Y807&lt;3000,"Low",Y807&lt;7000,"Medium",TRUE,"High")</f>
        <v>Medium</v>
      </c>
      <c r="AA807">
        <v>17970</v>
      </c>
      <c r="AB807">
        <v>1</v>
      </c>
      <c r="AC807" t="s">
        <v>42</v>
      </c>
      <c r="AD807" t="s">
        <v>43</v>
      </c>
      <c r="AE807">
        <v>13</v>
      </c>
      <c r="AF807">
        <v>3</v>
      </c>
      <c r="AG807" t="str">
        <f>_xlfn.XLOOKUP(AF807,Lookup!K:K,Lookup!L:L)</f>
        <v>Meet Expect</v>
      </c>
      <c r="AH807">
        <v>4</v>
      </c>
      <c r="AI807" t="str">
        <f>LOOKUP(AH807,Lookup!M:M,Lookup!N:N)</f>
        <v>Very High</v>
      </c>
      <c r="AJ807">
        <v>80</v>
      </c>
      <c r="AK807">
        <v>1</v>
      </c>
      <c r="AL807" t="str">
        <f>_xlfn.XLOOKUP(AK807,Lookup!O:O,Lookup!P:P)</f>
        <v>Basic</v>
      </c>
      <c r="AM807">
        <v>15</v>
      </c>
      <c r="AN807" t="str" cm="1">
        <f t="array" ref="AN807">_xlfn.IFS(
AM807&lt;=5,"0-5",
AM807&lt;=10,"6-10",
AM807&lt;=20,"11-20",
TRUE,"20+")</f>
        <v>11-20</v>
      </c>
      <c r="AO807">
        <v>2</v>
      </c>
      <c r="AP807">
        <v>3</v>
      </c>
      <c r="AQ807" t="str">
        <f>_xlfn.XLOOKUP(AP807,Lookup!Q:Q,Lookup!R:R)</f>
        <v>Better</v>
      </c>
      <c r="AR807">
        <v>15</v>
      </c>
      <c r="AS807" t="str" cm="1">
        <f t="array" ref="AS807">_xlfn.IFS(
AR807 &lt;=1,"New Employee",
AR807 &lt;=3, "Early Career",
AR807 &lt;=7, "Experienced",
TRUE, "Veteran")</f>
        <v>Veteran</v>
      </c>
      <c r="AT807">
        <v>10</v>
      </c>
      <c r="AU807">
        <v>4</v>
      </c>
      <c r="AV807" t="str" cm="1">
        <f t="array" ref="AV807">_xlfn.IFS(
AU807=0,"Recently Promoted",
AU807&lt;=3, "Normal",
TRUE, "Long Time No Promotion")</f>
        <v>Long Time No Promotion</v>
      </c>
      <c r="AW807">
        <v>12</v>
      </c>
      <c r="AX807">
        <f>IF(COUNTIF(L807:$L$1471,L807)&gt;1,1,0)</f>
        <v>0</v>
      </c>
      <c r="BA807">
        <f t="shared" si="101"/>
        <v>0</v>
      </c>
      <c r="BC807">
        <f t="shared" si="102"/>
        <v>0</v>
      </c>
      <c r="BE807">
        <f t="shared" si="96"/>
        <v>0</v>
      </c>
      <c r="BG807">
        <f t="shared" si="97"/>
        <v>0</v>
      </c>
      <c r="BI807">
        <f t="shared" si="98"/>
        <v>0</v>
      </c>
      <c r="BR807" t="str" cm="1">
        <f t="array" ref="BR807">_xlfn.IFS(
A807&lt;=25,"18-25",
A807&lt;=35,"26-35",
A807&lt;=45,"36-45",
A807&lt;=59,"46-59",
TRUE,"60+")</f>
        <v>36-45</v>
      </c>
      <c r="BX807" t="b">
        <f t="shared" si="99"/>
        <v>1</v>
      </c>
      <c r="BY807" t="b">
        <f t="shared" si="100"/>
        <v>1</v>
      </c>
      <c r="BZ807" t="b">
        <f t="shared" si="103"/>
        <v>1</v>
      </c>
      <c r="CA807">
        <f>IF(tblemployee[[#This Row],[Attrition]]="Yes",1,0)</f>
        <v>0</v>
      </c>
      <c r="CB807">
        <f>IF(tblemployee[[#This Row],[OverTime]]="Yes",1,0)</f>
        <v>0</v>
      </c>
    </row>
    <row r="808" spans="1:80" hidden="1">
      <c r="A808">
        <v>52</v>
      </c>
      <c r="B808" t="s">
        <v>43</v>
      </c>
      <c r="C808" t="s">
        <v>36</v>
      </c>
      <c r="D808">
        <v>994</v>
      </c>
      <c r="E808" t="s">
        <v>45</v>
      </c>
      <c r="F808">
        <v>7</v>
      </c>
      <c r="G808" t="str" cm="1">
        <f t="array" ref="G808">_xlfn.IFS(
F808 &lt;= 10, "Near",
F808 &lt;= 20, "Far",
TRUE, "Very Far")</f>
        <v>Near</v>
      </c>
      <c r="H808">
        <v>4</v>
      </c>
      <c r="I808" t="str">
        <f>_xlfn.XLOOKUP(H808,Lookup!C:C,Lookup!D:D)</f>
        <v>Master</v>
      </c>
      <c r="J808" t="s">
        <v>38</v>
      </c>
      <c r="K808">
        <v>1</v>
      </c>
      <c r="L808">
        <v>1118</v>
      </c>
      <c r="M808">
        <v>2</v>
      </c>
      <c r="N808" t="str">
        <f>_xlfn.XLOOKUP(M808,Lookup!E:E,Lookup!F:F)</f>
        <v>Medium</v>
      </c>
      <c r="O808" t="s">
        <v>46</v>
      </c>
      <c r="P808">
        <v>87</v>
      </c>
      <c r="Q808">
        <v>3</v>
      </c>
      <c r="R808" t="str">
        <f>_xlfn.XLOOKUP(Q808,Lookup!G:G,Lookup!H:H)</f>
        <v>High</v>
      </c>
      <c r="S808">
        <v>3</v>
      </c>
      <c r="T808" s="7" t="str">
        <f>_xlfn.XLOOKUP(S808,Lookup!A:A,Lookup!B:B)</f>
        <v>Senior</v>
      </c>
      <c r="U808" t="s">
        <v>54</v>
      </c>
      <c r="V808">
        <v>2</v>
      </c>
      <c r="W808" t="str">
        <f>_xlfn.XLOOKUP(V808,Lookup!I:I,Lookup!J:J)</f>
        <v>Medium</v>
      </c>
      <c r="X808" t="s">
        <v>41</v>
      </c>
      <c r="Y808">
        <v>10445</v>
      </c>
      <c r="Z808" t="str" cm="1">
        <f t="array" ref="Z808">_xlfn.IFS(Y808&lt;3000,"Low",Y808&lt;7000,"Medium",TRUE,"High")</f>
        <v>High</v>
      </c>
      <c r="AA808">
        <v>15322</v>
      </c>
      <c r="AB808">
        <v>7</v>
      </c>
      <c r="AC808" t="s">
        <v>42</v>
      </c>
      <c r="AD808" t="s">
        <v>43</v>
      </c>
      <c r="AE808">
        <v>19</v>
      </c>
      <c r="AF808">
        <v>3</v>
      </c>
      <c r="AG808" t="str">
        <f>_xlfn.XLOOKUP(AF808,Lookup!K:K,Lookup!L:L)</f>
        <v>Meet Expect</v>
      </c>
      <c r="AH808">
        <v>4</v>
      </c>
      <c r="AI808" t="str">
        <f>LOOKUP(AH808,Lookup!M:M,Lookup!N:N)</f>
        <v>Very High</v>
      </c>
      <c r="AJ808">
        <v>80</v>
      </c>
      <c r="AK808">
        <v>0</v>
      </c>
      <c r="AL808" t="str">
        <f>_xlfn.XLOOKUP(AK808,Lookup!O:O,Lookup!P:P)</f>
        <v>None</v>
      </c>
      <c r="AM808">
        <v>18</v>
      </c>
      <c r="AN808" t="str" cm="1">
        <f t="array" ref="AN808">_xlfn.IFS(
AM808&lt;=5,"0-5",
AM808&lt;=10,"6-10",
AM808&lt;=20,"11-20",
TRUE,"20+")</f>
        <v>11-20</v>
      </c>
      <c r="AO808">
        <v>4</v>
      </c>
      <c r="AP808">
        <v>3</v>
      </c>
      <c r="AQ808" t="str">
        <f>_xlfn.XLOOKUP(AP808,Lookup!Q:Q,Lookup!R:R)</f>
        <v>Better</v>
      </c>
      <c r="AR808">
        <v>8</v>
      </c>
      <c r="AS808" t="str" cm="1">
        <f t="array" ref="AS808">_xlfn.IFS(
AR808 &lt;=1,"New Employee",
AR808 &lt;=3, "Early Career",
AR808 &lt;=7, "Experienced",
TRUE, "Veteran")</f>
        <v>Veteran</v>
      </c>
      <c r="AT808">
        <v>6</v>
      </c>
      <c r="AU808">
        <v>4</v>
      </c>
      <c r="AV808" t="str" cm="1">
        <f t="array" ref="AV808">_xlfn.IFS(
AU808=0,"Recently Promoted",
AU808&lt;=3, "Normal",
TRUE, "Long Time No Promotion")</f>
        <v>Long Time No Promotion</v>
      </c>
      <c r="AW808">
        <v>0</v>
      </c>
      <c r="AX808">
        <f>IF(COUNTIF(L808:$L$1471,L808)&gt;1,1,0)</f>
        <v>0</v>
      </c>
      <c r="BA808">
        <f t="shared" si="101"/>
        <v>0</v>
      </c>
      <c r="BC808">
        <f t="shared" si="102"/>
        <v>0</v>
      </c>
      <c r="BE808">
        <f t="shared" si="96"/>
        <v>0</v>
      </c>
      <c r="BG808">
        <f t="shared" si="97"/>
        <v>0</v>
      </c>
      <c r="BI808">
        <f t="shared" si="98"/>
        <v>0</v>
      </c>
      <c r="BR808" t="str" cm="1">
        <f t="array" ref="BR808">_xlfn.IFS(
A808&lt;=25,"18-25",
A808&lt;=35,"26-35",
A808&lt;=45,"36-45",
A808&lt;=59,"46-59",
TRUE,"60+")</f>
        <v>46-59</v>
      </c>
      <c r="BX808" t="b">
        <f t="shared" si="99"/>
        <v>1</v>
      </c>
      <c r="BY808" t="b">
        <f t="shared" si="100"/>
        <v>1</v>
      </c>
      <c r="BZ808" t="b">
        <f t="shared" si="103"/>
        <v>1</v>
      </c>
      <c r="CA808">
        <f>IF(tblemployee[[#This Row],[Attrition]]="Yes",1,0)</f>
        <v>0</v>
      </c>
      <c r="CB808">
        <f>IF(tblemployee[[#This Row],[OverTime]]="Yes",1,0)</f>
        <v>0</v>
      </c>
    </row>
    <row r="809" spans="1:80" hidden="1">
      <c r="A809">
        <v>38</v>
      </c>
      <c r="B809" t="s">
        <v>43</v>
      </c>
      <c r="C809" t="s">
        <v>36</v>
      </c>
      <c r="D809">
        <v>770</v>
      </c>
      <c r="E809" t="s">
        <v>37</v>
      </c>
      <c r="F809">
        <v>10</v>
      </c>
      <c r="G809" t="str" cm="1">
        <f t="array" ref="G809">_xlfn.IFS(
F809 &lt;= 10, "Near",
F809 &lt;= 20, "Far",
TRUE, "Very Far")</f>
        <v>Near</v>
      </c>
      <c r="H809">
        <v>4</v>
      </c>
      <c r="I809" t="str">
        <f>_xlfn.XLOOKUP(H809,Lookup!C:C,Lookup!D:D)</f>
        <v>Master</v>
      </c>
      <c r="J809" t="s">
        <v>59</v>
      </c>
      <c r="K809">
        <v>1</v>
      </c>
      <c r="L809">
        <v>1119</v>
      </c>
      <c r="M809">
        <v>3</v>
      </c>
      <c r="N809" t="str">
        <f>_xlfn.XLOOKUP(M809,Lookup!E:E,Lookup!F:F)</f>
        <v>High</v>
      </c>
      <c r="O809" t="s">
        <v>46</v>
      </c>
      <c r="P809">
        <v>73</v>
      </c>
      <c r="Q809">
        <v>2</v>
      </c>
      <c r="R809" t="str">
        <f>_xlfn.XLOOKUP(Q809,Lookup!G:G,Lookup!H:H)</f>
        <v>Medium</v>
      </c>
      <c r="S809">
        <v>3</v>
      </c>
      <c r="T809" s="7" t="str">
        <f>_xlfn.XLOOKUP(S809,Lookup!A:A,Lookup!B:B)</f>
        <v>Senior</v>
      </c>
      <c r="U809" t="s">
        <v>40</v>
      </c>
      <c r="V809">
        <v>3</v>
      </c>
      <c r="W809" t="str">
        <f>_xlfn.XLOOKUP(V809,Lookup!I:I,Lookup!J:J)</f>
        <v>High</v>
      </c>
      <c r="X809" t="s">
        <v>52</v>
      </c>
      <c r="Y809">
        <v>8740</v>
      </c>
      <c r="Z809" t="str" cm="1">
        <f t="array" ref="Z809">_xlfn.IFS(Y809&lt;3000,"Low",Y809&lt;7000,"Medium",TRUE,"High")</f>
        <v>High</v>
      </c>
      <c r="AA809">
        <v>5569</v>
      </c>
      <c r="AB809">
        <v>0</v>
      </c>
      <c r="AC809" t="s">
        <v>42</v>
      </c>
      <c r="AD809" t="s">
        <v>35</v>
      </c>
      <c r="AE809">
        <v>14</v>
      </c>
      <c r="AF809">
        <v>3</v>
      </c>
      <c r="AG809" t="str">
        <f>_xlfn.XLOOKUP(AF809,Lookup!K:K,Lookup!L:L)</f>
        <v>Meet Expect</v>
      </c>
      <c r="AH809">
        <v>2</v>
      </c>
      <c r="AI809" t="str">
        <f>LOOKUP(AH809,Lookup!M:M,Lookup!N:N)</f>
        <v>Medium</v>
      </c>
      <c r="AJ809">
        <v>80</v>
      </c>
      <c r="AK809">
        <v>2</v>
      </c>
      <c r="AL809" t="str">
        <f>_xlfn.XLOOKUP(AK809,Lookup!O:O,Lookup!P:P)</f>
        <v>Medium</v>
      </c>
      <c r="AM809">
        <v>9</v>
      </c>
      <c r="AN809" t="str" cm="1">
        <f t="array" ref="AN809">_xlfn.IFS(
AM809&lt;=5,"0-5",
AM809&lt;=10,"6-10",
AM809&lt;=20,"11-20",
TRUE,"20+")</f>
        <v>6-10</v>
      </c>
      <c r="AO809">
        <v>2</v>
      </c>
      <c r="AP809">
        <v>3</v>
      </c>
      <c r="AQ809" t="str">
        <f>_xlfn.XLOOKUP(AP809,Lookup!Q:Q,Lookup!R:R)</f>
        <v>Better</v>
      </c>
      <c r="AR809">
        <v>8</v>
      </c>
      <c r="AS809" t="str" cm="1">
        <f t="array" ref="AS809">_xlfn.IFS(
AR809 &lt;=1,"New Employee",
AR809 &lt;=3, "Early Career",
AR809 &lt;=7, "Experienced",
TRUE, "Veteran")</f>
        <v>Veteran</v>
      </c>
      <c r="AT809">
        <v>7</v>
      </c>
      <c r="AU809">
        <v>2</v>
      </c>
      <c r="AV809" t="str" cm="1">
        <f t="array" ref="AV809">_xlfn.IFS(
AU809=0,"Recently Promoted",
AU809&lt;=3, "Normal",
TRUE, "Long Time No Promotion")</f>
        <v>Normal</v>
      </c>
      <c r="AW809">
        <v>7</v>
      </c>
      <c r="AX809">
        <f>IF(COUNTIF(L809:$L$1471,L809)&gt;1,1,0)</f>
        <v>0</v>
      </c>
      <c r="BA809">
        <f t="shared" si="101"/>
        <v>0</v>
      </c>
      <c r="BC809">
        <f t="shared" si="102"/>
        <v>0</v>
      </c>
      <c r="BE809">
        <f t="shared" si="96"/>
        <v>0</v>
      </c>
      <c r="BG809">
        <f t="shared" si="97"/>
        <v>0</v>
      </c>
      <c r="BI809">
        <f t="shared" si="98"/>
        <v>0</v>
      </c>
      <c r="BR809" t="str" cm="1">
        <f t="array" ref="BR809">_xlfn.IFS(
A809&lt;=25,"18-25",
A809&lt;=35,"26-35",
A809&lt;=45,"36-45",
A809&lt;=59,"46-59",
TRUE,"60+")</f>
        <v>36-45</v>
      </c>
      <c r="BX809" t="b">
        <f t="shared" si="99"/>
        <v>1</v>
      </c>
      <c r="BY809" t="b">
        <f t="shared" si="100"/>
        <v>1</v>
      </c>
      <c r="BZ809" t="b">
        <f t="shared" si="103"/>
        <v>1</v>
      </c>
      <c r="CA809">
        <f>IF(tblemployee[[#This Row],[Attrition]]="Yes",1,0)</f>
        <v>0</v>
      </c>
      <c r="CB809">
        <f>IF(tblemployee[[#This Row],[OverTime]]="Yes",1,0)</f>
        <v>1</v>
      </c>
    </row>
    <row r="810" spans="1:80" hidden="1">
      <c r="A810">
        <v>29</v>
      </c>
      <c r="B810" t="s">
        <v>43</v>
      </c>
      <c r="C810" t="s">
        <v>36</v>
      </c>
      <c r="D810">
        <v>1107</v>
      </c>
      <c r="E810" t="s">
        <v>45</v>
      </c>
      <c r="F810">
        <v>28</v>
      </c>
      <c r="G810" t="str" cm="1">
        <f t="array" ref="G810">_xlfn.IFS(
F810 &lt;= 10, "Near",
F810 &lt;= 20, "Far",
TRUE, "Very Far")</f>
        <v>Very Far</v>
      </c>
      <c r="H810">
        <v>4</v>
      </c>
      <c r="I810" t="str">
        <f>_xlfn.XLOOKUP(H810,Lookup!C:C,Lookup!D:D)</f>
        <v>Master</v>
      </c>
      <c r="J810" t="s">
        <v>38</v>
      </c>
      <c r="K810">
        <v>1</v>
      </c>
      <c r="L810">
        <v>1120</v>
      </c>
      <c r="M810">
        <v>3</v>
      </c>
      <c r="N810" t="str">
        <f>_xlfn.XLOOKUP(M810,Lookup!E:E,Lookup!F:F)</f>
        <v>High</v>
      </c>
      <c r="O810" t="s">
        <v>39</v>
      </c>
      <c r="P810">
        <v>93</v>
      </c>
      <c r="Q810">
        <v>3</v>
      </c>
      <c r="R810" t="str">
        <f>_xlfn.XLOOKUP(Q810,Lookup!G:G,Lookup!H:H)</f>
        <v>High</v>
      </c>
      <c r="S810">
        <v>1</v>
      </c>
      <c r="T810" s="7" t="str">
        <f>_xlfn.XLOOKUP(S810,Lookup!A:A,Lookup!B:B)</f>
        <v>Entry Level</v>
      </c>
      <c r="U810" t="s">
        <v>47</v>
      </c>
      <c r="V810">
        <v>4</v>
      </c>
      <c r="W810" t="str">
        <f>_xlfn.XLOOKUP(V810,Lookup!I:I,Lookup!J:J)</f>
        <v>Very High</v>
      </c>
      <c r="X810" t="s">
        <v>52</v>
      </c>
      <c r="Y810">
        <v>2514</v>
      </c>
      <c r="Z810" t="str" cm="1">
        <f t="array" ref="Z810">_xlfn.IFS(Y810&lt;3000,"Low",Y810&lt;7000,"Medium",TRUE,"High")</f>
        <v>Low</v>
      </c>
      <c r="AA810">
        <v>26968</v>
      </c>
      <c r="AB810">
        <v>4</v>
      </c>
      <c r="AC810" t="s">
        <v>42</v>
      </c>
      <c r="AD810" t="s">
        <v>43</v>
      </c>
      <c r="AE810">
        <v>22</v>
      </c>
      <c r="AF810">
        <v>4</v>
      </c>
      <c r="AG810" t="str">
        <f>_xlfn.XLOOKUP(AF810,Lookup!K:K,Lookup!L:L)</f>
        <v>Exceed Expect</v>
      </c>
      <c r="AH810">
        <v>1</v>
      </c>
      <c r="AI810" t="str">
        <f>LOOKUP(AH810,Lookup!M:M,Lookup!N:N)</f>
        <v>Low</v>
      </c>
      <c r="AJ810">
        <v>80</v>
      </c>
      <c r="AK810">
        <v>1</v>
      </c>
      <c r="AL810" t="str">
        <f>_xlfn.XLOOKUP(AK810,Lookup!O:O,Lookup!P:P)</f>
        <v>Basic</v>
      </c>
      <c r="AM810">
        <v>11</v>
      </c>
      <c r="AN810" t="str" cm="1">
        <f t="array" ref="AN810">_xlfn.IFS(
AM810&lt;=5,"0-5",
AM810&lt;=10,"6-10",
AM810&lt;=20,"11-20",
TRUE,"20+")</f>
        <v>11-20</v>
      </c>
      <c r="AO810">
        <v>1</v>
      </c>
      <c r="AP810">
        <v>3</v>
      </c>
      <c r="AQ810" t="str">
        <f>_xlfn.XLOOKUP(AP810,Lookup!Q:Q,Lookup!R:R)</f>
        <v>Better</v>
      </c>
      <c r="AR810">
        <v>7</v>
      </c>
      <c r="AS810" t="str" cm="1">
        <f t="array" ref="AS810">_xlfn.IFS(
AR810 &lt;=1,"New Employee",
AR810 &lt;=3, "Early Career",
AR810 &lt;=7, "Experienced",
TRUE, "Veteran")</f>
        <v>Experienced</v>
      </c>
      <c r="AT810">
        <v>5</v>
      </c>
      <c r="AU810">
        <v>1</v>
      </c>
      <c r="AV810" t="str" cm="1">
        <f t="array" ref="AV810">_xlfn.IFS(
AU810=0,"Recently Promoted",
AU810&lt;=3, "Normal",
TRUE, "Long Time No Promotion")</f>
        <v>Normal</v>
      </c>
      <c r="AW810">
        <v>7</v>
      </c>
      <c r="AX810">
        <f>IF(COUNTIF(L810:$L$1471,L810)&gt;1,1,0)</f>
        <v>0</v>
      </c>
      <c r="BA810">
        <f t="shared" si="101"/>
        <v>0</v>
      </c>
      <c r="BC810">
        <f t="shared" si="102"/>
        <v>0</v>
      </c>
      <c r="BE810">
        <f t="shared" si="96"/>
        <v>0</v>
      </c>
      <c r="BG810">
        <f t="shared" si="97"/>
        <v>0</v>
      </c>
      <c r="BI810">
        <f t="shared" si="98"/>
        <v>0</v>
      </c>
      <c r="BR810" t="str" cm="1">
        <f t="array" ref="BR810">_xlfn.IFS(
A810&lt;=25,"18-25",
A810&lt;=35,"26-35",
A810&lt;=45,"36-45",
A810&lt;=59,"46-59",
TRUE,"60+")</f>
        <v>26-35</v>
      </c>
      <c r="BX810" t="b">
        <f t="shared" si="99"/>
        <v>1</v>
      </c>
      <c r="BY810" t="b">
        <f t="shared" si="100"/>
        <v>1</v>
      </c>
      <c r="BZ810" t="b">
        <f t="shared" si="103"/>
        <v>1</v>
      </c>
      <c r="CA810">
        <f>IF(tblemployee[[#This Row],[Attrition]]="Yes",1,0)</f>
        <v>0</v>
      </c>
      <c r="CB810">
        <f>IF(tblemployee[[#This Row],[OverTime]]="Yes",1,0)</f>
        <v>0</v>
      </c>
    </row>
    <row r="811" spans="1:80" hidden="1">
      <c r="A811">
        <v>28</v>
      </c>
      <c r="B811" t="s">
        <v>43</v>
      </c>
      <c r="C811" t="s">
        <v>36</v>
      </c>
      <c r="D811">
        <v>950</v>
      </c>
      <c r="E811" t="s">
        <v>45</v>
      </c>
      <c r="F811">
        <v>3</v>
      </c>
      <c r="G811" t="str" cm="1">
        <f t="array" ref="G811">_xlfn.IFS(
F811 &lt;= 10, "Near",
F811 &lt;= 20, "Far",
TRUE, "Very Far")</f>
        <v>Near</v>
      </c>
      <c r="H811">
        <v>3</v>
      </c>
      <c r="I811" t="str">
        <f>_xlfn.XLOOKUP(H811,Lookup!C:C,Lookup!D:D)</f>
        <v>Bachelor</v>
      </c>
      <c r="J811" t="s">
        <v>51</v>
      </c>
      <c r="K811">
        <v>1</v>
      </c>
      <c r="L811">
        <v>1121</v>
      </c>
      <c r="M811">
        <v>4</v>
      </c>
      <c r="N811" t="str">
        <f>_xlfn.XLOOKUP(M811,Lookup!E:E,Lookup!F:F)</f>
        <v>Very High</v>
      </c>
      <c r="O811" t="s">
        <v>39</v>
      </c>
      <c r="P811">
        <v>93</v>
      </c>
      <c r="Q811">
        <v>3</v>
      </c>
      <c r="R811" t="str">
        <f>_xlfn.XLOOKUP(Q811,Lookup!G:G,Lookup!H:H)</f>
        <v>High</v>
      </c>
      <c r="S811">
        <v>3</v>
      </c>
      <c r="T811" s="7" t="str">
        <f>_xlfn.XLOOKUP(S811,Lookup!A:A,Lookup!B:B)</f>
        <v>Senior</v>
      </c>
      <c r="U811" t="s">
        <v>53</v>
      </c>
      <c r="V811">
        <v>2</v>
      </c>
      <c r="W811" t="str">
        <f>_xlfn.XLOOKUP(V811,Lookup!I:I,Lookup!J:J)</f>
        <v>Medium</v>
      </c>
      <c r="X811" t="s">
        <v>52</v>
      </c>
      <c r="Y811">
        <v>7655</v>
      </c>
      <c r="Z811" t="str" cm="1">
        <f t="array" ref="Z811">_xlfn.IFS(Y811&lt;3000,"Low",Y811&lt;7000,"Medium",TRUE,"High")</f>
        <v>High</v>
      </c>
      <c r="AA811">
        <v>8039</v>
      </c>
      <c r="AB811">
        <v>0</v>
      </c>
      <c r="AC811" t="s">
        <v>42</v>
      </c>
      <c r="AD811" t="s">
        <v>43</v>
      </c>
      <c r="AE811">
        <v>17</v>
      </c>
      <c r="AF811">
        <v>3</v>
      </c>
      <c r="AG811" t="str">
        <f>_xlfn.XLOOKUP(AF811,Lookup!K:K,Lookup!L:L)</f>
        <v>Meet Expect</v>
      </c>
      <c r="AH811">
        <v>2</v>
      </c>
      <c r="AI811" t="str">
        <f>LOOKUP(AH811,Lookup!M:M,Lookup!N:N)</f>
        <v>Medium</v>
      </c>
      <c r="AJ811">
        <v>80</v>
      </c>
      <c r="AK811">
        <v>3</v>
      </c>
      <c r="AL811" t="str">
        <f>_xlfn.XLOOKUP(AK811,Lookup!O:O,Lookup!P:P)</f>
        <v>High</v>
      </c>
      <c r="AM811">
        <v>10</v>
      </c>
      <c r="AN811" t="str" cm="1">
        <f t="array" ref="AN811">_xlfn.IFS(
AM811&lt;=5,"0-5",
AM811&lt;=10,"6-10",
AM811&lt;=20,"11-20",
TRUE,"20+")</f>
        <v>6-10</v>
      </c>
      <c r="AO811">
        <v>3</v>
      </c>
      <c r="AP811">
        <v>2</v>
      </c>
      <c r="AQ811" t="str">
        <f>_xlfn.XLOOKUP(AP811,Lookup!Q:Q,Lookup!R:R)</f>
        <v>Good</v>
      </c>
      <c r="AR811">
        <v>9</v>
      </c>
      <c r="AS811" t="str" cm="1">
        <f t="array" ref="AS811">_xlfn.IFS(
AR811 &lt;=1,"New Employee",
AR811 &lt;=3, "Early Career",
AR811 &lt;=7, "Experienced",
TRUE, "Veteran")</f>
        <v>Veteran</v>
      </c>
      <c r="AT811">
        <v>7</v>
      </c>
      <c r="AU811">
        <v>1</v>
      </c>
      <c r="AV811" t="str" cm="1">
        <f t="array" ref="AV811">_xlfn.IFS(
AU811=0,"Recently Promoted",
AU811&lt;=3, "Normal",
TRUE, "Long Time No Promotion")</f>
        <v>Normal</v>
      </c>
      <c r="AW811">
        <v>7</v>
      </c>
      <c r="AX811">
        <f>IF(COUNTIF(L811:$L$1471,L811)&gt;1,1,0)</f>
        <v>0</v>
      </c>
      <c r="BA811">
        <f t="shared" si="101"/>
        <v>0</v>
      </c>
      <c r="BC811">
        <f t="shared" si="102"/>
        <v>0</v>
      </c>
      <c r="BE811">
        <f t="shared" si="96"/>
        <v>0</v>
      </c>
      <c r="BG811">
        <f t="shared" si="97"/>
        <v>0</v>
      </c>
      <c r="BI811">
        <f t="shared" si="98"/>
        <v>0</v>
      </c>
      <c r="BR811" t="str" cm="1">
        <f t="array" ref="BR811">_xlfn.IFS(
A811&lt;=25,"18-25",
A811&lt;=35,"26-35",
A811&lt;=45,"36-45",
A811&lt;=59,"46-59",
TRUE,"60+")</f>
        <v>26-35</v>
      </c>
      <c r="BX811" t="b">
        <f t="shared" si="99"/>
        <v>1</v>
      </c>
      <c r="BY811" t="b">
        <f t="shared" si="100"/>
        <v>1</v>
      </c>
      <c r="BZ811" t="b">
        <f t="shared" si="103"/>
        <v>1</v>
      </c>
      <c r="CA811">
        <f>IF(tblemployee[[#This Row],[Attrition]]="Yes",1,0)</f>
        <v>0</v>
      </c>
      <c r="CB811">
        <f>IF(tblemployee[[#This Row],[OverTime]]="Yes",1,0)</f>
        <v>0</v>
      </c>
    </row>
    <row r="812" spans="1:80" hidden="1">
      <c r="A812">
        <v>46</v>
      </c>
      <c r="B812" t="s">
        <v>43</v>
      </c>
      <c r="C812" t="s">
        <v>36</v>
      </c>
      <c r="D812">
        <v>406</v>
      </c>
      <c r="E812" t="s">
        <v>37</v>
      </c>
      <c r="F812">
        <v>3</v>
      </c>
      <c r="G812" t="str" cm="1">
        <f t="array" ref="G812">_xlfn.IFS(
F812 &lt;= 10, "Near",
F812 &lt;= 20, "Far",
TRUE, "Very Far")</f>
        <v>Near</v>
      </c>
      <c r="H812">
        <v>1</v>
      </c>
      <c r="I812" t="str">
        <f>_xlfn.XLOOKUP(H812,Lookup!C:C,Lookup!D:D)</f>
        <v>Below College</v>
      </c>
      <c r="J812" t="s">
        <v>59</v>
      </c>
      <c r="K812">
        <v>1</v>
      </c>
      <c r="L812">
        <v>1124</v>
      </c>
      <c r="M812">
        <v>1</v>
      </c>
      <c r="N812" t="str">
        <f>_xlfn.XLOOKUP(M812,Lookup!E:E,Lookup!F:F)</f>
        <v>Low</v>
      </c>
      <c r="O812" t="s">
        <v>46</v>
      </c>
      <c r="P812">
        <v>52</v>
      </c>
      <c r="Q812">
        <v>3</v>
      </c>
      <c r="R812" t="str">
        <f>_xlfn.XLOOKUP(Q812,Lookup!G:G,Lookup!H:H)</f>
        <v>High</v>
      </c>
      <c r="S812">
        <v>4</v>
      </c>
      <c r="T812" s="7" t="str">
        <f>_xlfn.XLOOKUP(S812,Lookup!A:A,Lookup!B:B)</f>
        <v>Manager</v>
      </c>
      <c r="U812" t="s">
        <v>56</v>
      </c>
      <c r="V812">
        <v>3</v>
      </c>
      <c r="W812" t="str">
        <f>_xlfn.XLOOKUP(V812,Lookup!I:I,Lookup!J:J)</f>
        <v>High</v>
      </c>
      <c r="X812" t="s">
        <v>48</v>
      </c>
      <c r="Y812">
        <v>17465</v>
      </c>
      <c r="Z812" t="str" cm="1">
        <f t="array" ref="Z812">_xlfn.IFS(Y812&lt;3000,"Low",Y812&lt;7000,"Medium",TRUE,"High")</f>
        <v>High</v>
      </c>
      <c r="AA812">
        <v>15596</v>
      </c>
      <c r="AB812">
        <v>3</v>
      </c>
      <c r="AC812" t="s">
        <v>42</v>
      </c>
      <c r="AD812" t="s">
        <v>43</v>
      </c>
      <c r="AE812">
        <v>12</v>
      </c>
      <c r="AF812">
        <v>3</v>
      </c>
      <c r="AG812" t="str">
        <f>_xlfn.XLOOKUP(AF812,Lookup!K:K,Lookup!L:L)</f>
        <v>Meet Expect</v>
      </c>
      <c r="AH812">
        <v>4</v>
      </c>
      <c r="AI812" t="str">
        <f>LOOKUP(AH812,Lookup!M:M,Lookup!N:N)</f>
        <v>Very High</v>
      </c>
      <c r="AJ812">
        <v>80</v>
      </c>
      <c r="AK812">
        <v>1</v>
      </c>
      <c r="AL812" t="str">
        <f>_xlfn.XLOOKUP(AK812,Lookup!O:O,Lookup!P:P)</f>
        <v>Basic</v>
      </c>
      <c r="AM812">
        <v>23</v>
      </c>
      <c r="AN812" t="str" cm="1">
        <f t="array" ref="AN812">_xlfn.IFS(
AM812&lt;=5,"0-5",
AM812&lt;=10,"6-10",
AM812&lt;=20,"11-20",
TRUE,"20+")</f>
        <v>20+</v>
      </c>
      <c r="AO812">
        <v>3</v>
      </c>
      <c r="AP812">
        <v>3</v>
      </c>
      <c r="AQ812" t="str">
        <f>_xlfn.XLOOKUP(AP812,Lookup!Q:Q,Lookup!R:R)</f>
        <v>Better</v>
      </c>
      <c r="AR812">
        <v>12</v>
      </c>
      <c r="AS812" t="str" cm="1">
        <f t="array" ref="AS812">_xlfn.IFS(
AR812 &lt;=1,"New Employee",
AR812 &lt;=3, "Early Career",
AR812 &lt;=7, "Experienced",
TRUE, "Veteran")</f>
        <v>Veteran</v>
      </c>
      <c r="AT812">
        <v>9</v>
      </c>
      <c r="AU812">
        <v>4</v>
      </c>
      <c r="AV812" t="str" cm="1">
        <f t="array" ref="AV812">_xlfn.IFS(
AU812=0,"Recently Promoted",
AU812&lt;=3, "Normal",
TRUE, "Long Time No Promotion")</f>
        <v>Long Time No Promotion</v>
      </c>
      <c r="AW812">
        <v>9</v>
      </c>
      <c r="AX812">
        <f>IF(COUNTIF(L812:$L$1471,L812)&gt;1,1,0)</f>
        <v>0</v>
      </c>
      <c r="BA812">
        <f t="shared" si="101"/>
        <v>0</v>
      </c>
      <c r="BC812">
        <f t="shared" si="102"/>
        <v>0</v>
      </c>
      <c r="BE812">
        <f t="shared" si="96"/>
        <v>0</v>
      </c>
      <c r="BG812">
        <f t="shared" si="97"/>
        <v>0</v>
      </c>
      <c r="BI812">
        <f t="shared" si="98"/>
        <v>0</v>
      </c>
      <c r="BR812" t="str" cm="1">
        <f t="array" ref="BR812">_xlfn.IFS(
A812&lt;=25,"18-25",
A812&lt;=35,"26-35",
A812&lt;=45,"36-45",
A812&lt;=59,"46-59",
TRUE,"60+")</f>
        <v>46-59</v>
      </c>
      <c r="BX812" t="b">
        <f t="shared" si="99"/>
        <v>1</v>
      </c>
      <c r="BY812" t="b">
        <f t="shared" si="100"/>
        <v>1</v>
      </c>
      <c r="BZ812" t="b">
        <f t="shared" si="103"/>
        <v>1</v>
      </c>
      <c r="CA812">
        <f>IF(tblemployee[[#This Row],[Attrition]]="Yes",1,0)</f>
        <v>0</v>
      </c>
      <c r="CB812">
        <f>IF(tblemployee[[#This Row],[OverTime]]="Yes",1,0)</f>
        <v>0</v>
      </c>
    </row>
    <row r="813" spans="1:80" hidden="1">
      <c r="A813">
        <v>38</v>
      </c>
      <c r="B813" t="s">
        <v>43</v>
      </c>
      <c r="C813" t="s">
        <v>36</v>
      </c>
      <c r="D813">
        <v>130</v>
      </c>
      <c r="E813" t="s">
        <v>37</v>
      </c>
      <c r="F813">
        <v>2</v>
      </c>
      <c r="G813" t="str" cm="1">
        <f t="array" ref="G813">_xlfn.IFS(
F813 &lt;= 10, "Near",
F813 &lt;= 20, "Far",
TRUE, "Very Far")</f>
        <v>Near</v>
      </c>
      <c r="H813">
        <v>2</v>
      </c>
      <c r="I813" t="str">
        <f>_xlfn.XLOOKUP(H813,Lookup!C:C,Lookup!D:D)</f>
        <v>College</v>
      </c>
      <c r="J813" t="s">
        <v>59</v>
      </c>
      <c r="K813">
        <v>1</v>
      </c>
      <c r="L813">
        <v>1125</v>
      </c>
      <c r="M813">
        <v>4</v>
      </c>
      <c r="N813" t="str">
        <f>_xlfn.XLOOKUP(M813,Lookup!E:E,Lookup!F:F)</f>
        <v>Very High</v>
      </c>
      <c r="O813" t="s">
        <v>46</v>
      </c>
      <c r="P813">
        <v>32</v>
      </c>
      <c r="Q813">
        <v>3</v>
      </c>
      <c r="R813" t="str">
        <f>_xlfn.XLOOKUP(Q813,Lookup!G:G,Lookup!H:H)</f>
        <v>High</v>
      </c>
      <c r="S813">
        <v>3</v>
      </c>
      <c r="T813" s="7" t="str">
        <f>_xlfn.XLOOKUP(S813,Lookup!A:A,Lookup!B:B)</f>
        <v>Senior</v>
      </c>
      <c r="U813" t="s">
        <v>40</v>
      </c>
      <c r="V813">
        <v>2</v>
      </c>
      <c r="W813" t="str">
        <f>_xlfn.XLOOKUP(V813,Lookup!I:I,Lookup!J:J)</f>
        <v>Medium</v>
      </c>
      <c r="X813" t="s">
        <v>41</v>
      </c>
      <c r="Y813">
        <v>7351</v>
      </c>
      <c r="Z813" t="str" cm="1">
        <f t="array" ref="Z813">_xlfn.IFS(Y813&lt;3000,"Low",Y813&lt;7000,"Medium",TRUE,"High")</f>
        <v>High</v>
      </c>
      <c r="AA813">
        <v>20619</v>
      </c>
      <c r="AB813">
        <v>7</v>
      </c>
      <c r="AC813" t="s">
        <v>42</v>
      </c>
      <c r="AD813" t="s">
        <v>43</v>
      </c>
      <c r="AE813">
        <v>16</v>
      </c>
      <c r="AF813">
        <v>3</v>
      </c>
      <c r="AG813" t="str">
        <f>_xlfn.XLOOKUP(AF813,Lookup!K:K,Lookup!L:L)</f>
        <v>Meet Expect</v>
      </c>
      <c r="AH813">
        <v>3</v>
      </c>
      <c r="AI813" t="str">
        <f>LOOKUP(AH813,Lookup!M:M,Lookup!N:N)</f>
        <v>High</v>
      </c>
      <c r="AJ813">
        <v>80</v>
      </c>
      <c r="AK813">
        <v>0</v>
      </c>
      <c r="AL813" t="str">
        <f>_xlfn.XLOOKUP(AK813,Lookup!O:O,Lookup!P:P)</f>
        <v>None</v>
      </c>
      <c r="AM813">
        <v>10</v>
      </c>
      <c r="AN813" t="str" cm="1">
        <f t="array" ref="AN813">_xlfn.IFS(
AM813&lt;=5,"0-5",
AM813&lt;=10,"6-10",
AM813&lt;=20,"11-20",
TRUE,"20+")</f>
        <v>6-10</v>
      </c>
      <c r="AO813">
        <v>2</v>
      </c>
      <c r="AP813">
        <v>3</v>
      </c>
      <c r="AQ813" t="str">
        <f>_xlfn.XLOOKUP(AP813,Lookup!Q:Q,Lookup!R:R)</f>
        <v>Better</v>
      </c>
      <c r="AR813">
        <v>1</v>
      </c>
      <c r="AS813" t="str" cm="1">
        <f t="array" ref="AS813">_xlfn.IFS(
AR813 &lt;=1,"New Employee",
AR813 &lt;=3, "Early Career",
AR813 &lt;=7, "Experienced",
TRUE, "Veteran")</f>
        <v>New Employee</v>
      </c>
      <c r="AT813">
        <v>0</v>
      </c>
      <c r="AU813">
        <v>0</v>
      </c>
      <c r="AV813" t="str" cm="1">
        <f t="array" ref="AV813">_xlfn.IFS(
AU813=0,"Recently Promoted",
AU813&lt;=3, "Normal",
TRUE, "Long Time No Promotion")</f>
        <v>Recently Promoted</v>
      </c>
      <c r="AW813">
        <v>0</v>
      </c>
      <c r="AX813">
        <f>IF(COUNTIF(L813:$L$1471,L813)&gt;1,1,0)</f>
        <v>0</v>
      </c>
      <c r="BA813">
        <f t="shared" si="101"/>
        <v>0</v>
      </c>
      <c r="BC813">
        <f t="shared" si="102"/>
        <v>0</v>
      </c>
      <c r="BE813">
        <f t="shared" si="96"/>
        <v>0</v>
      </c>
      <c r="BG813">
        <f t="shared" si="97"/>
        <v>0</v>
      </c>
      <c r="BI813">
        <f t="shared" si="98"/>
        <v>0</v>
      </c>
      <c r="BR813" t="str" cm="1">
        <f t="array" ref="BR813">_xlfn.IFS(
A813&lt;=25,"18-25",
A813&lt;=35,"26-35",
A813&lt;=45,"36-45",
A813&lt;=59,"46-59",
TRUE,"60+")</f>
        <v>36-45</v>
      </c>
      <c r="BX813" t="b">
        <f t="shared" si="99"/>
        <v>1</v>
      </c>
      <c r="BY813" t="b">
        <f t="shared" si="100"/>
        <v>1</v>
      </c>
      <c r="BZ813" t="b">
        <f t="shared" si="103"/>
        <v>1</v>
      </c>
      <c r="CA813">
        <f>IF(tblemployee[[#This Row],[Attrition]]="Yes",1,0)</f>
        <v>0</v>
      </c>
      <c r="CB813">
        <f>IF(tblemployee[[#This Row],[OverTime]]="Yes",1,0)</f>
        <v>0</v>
      </c>
    </row>
    <row r="814" spans="1:80" hidden="1">
      <c r="A814">
        <v>43</v>
      </c>
      <c r="B814" t="s">
        <v>43</v>
      </c>
      <c r="C814" t="s">
        <v>44</v>
      </c>
      <c r="D814">
        <v>1082</v>
      </c>
      <c r="E814" t="s">
        <v>45</v>
      </c>
      <c r="F814">
        <v>27</v>
      </c>
      <c r="G814" t="str" cm="1">
        <f t="array" ref="G814">_xlfn.IFS(
F814 &lt;= 10, "Near",
F814 &lt;= 20, "Far",
TRUE, "Very Far")</f>
        <v>Very Far</v>
      </c>
      <c r="H814">
        <v>3</v>
      </c>
      <c r="I814" t="str">
        <f>_xlfn.XLOOKUP(H814,Lookup!C:C,Lookup!D:D)</f>
        <v>Bachelor</v>
      </c>
      <c r="J814" t="s">
        <v>38</v>
      </c>
      <c r="K814">
        <v>1</v>
      </c>
      <c r="L814">
        <v>1126</v>
      </c>
      <c r="M814">
        <v>3</v>
      </c>
      <c r="N814" t="str">
        <f>_xlfn.XLOOKUP(M814,Lookup!E:E,Lookup!F:F)</f>
        <v>High</v>
      </c>
      <c r="O814" t="s">
        <v>39</v>
      </c>
      <c r="P814">
        <v>83</v>
      </c>
      <c r="Q814">
        <v>3</v>
      </c>
      <c r="R814" t="str">
        <f>_xlfn.XLOOKUP(Q814,Lookup!G:G,Lookup!H:H)</f>
        <v>High</v>
      </c>
      <c r="S814">
        <v>3</v>
      </c>
      <c r="T814" s="7" t="str">
        <f>_xlfn.XLOOKUP(S814,Lookup!A:A,Lookup!B:B)</f>
        <v>Senior</v>
      </c>
      <c r="U814" t="s">
        <v>53</v>
      </c>
      <c r="V814">
        <v>1</v>
      </c>
      <c r="W814" t="str">
        <f>_xlfn.XLOOKUP(V814,Lookup!I:I,Lookup!J:J)</f>
        <v>Low</v>
      </c>
      <c r="X814" t="s">
        <v>48</v>
      </c>
      <c r="Y814">
        <v>10820</v>
      </c>
      <c r="Z814" t="str" cm="1">
        <f t="array" ref="Z814">_xlfn.IFS(Y814&lt;3000,"Low",Y814&lt;7000,"Medium",TRUE,"High")</f>
        <v>High</v>
      </c>
      <c r="AA814">
        <v>11535</v>
      </c>
      <c r="AB814">
        <v>8</v>
      </c>
      <c r="AC814" t="s">
        <v>42</v>
      </c>
      <c r="AD814" t="s">
        <v>43</v>
      </c>
      <c r="AE814">
        <v>11</v>
      </c>
      <c r="AF814">
        <v>3</v>
      </c>
      <c r="AG814" t="str">
        <f>_xlfn.XLOOKUP(AF814,Lookup!K:K,Lookup!L:L)</f>
        <v>Meet Expect</v>
      </c>
      <c r="AH814">
        <v>3</v>
      </c>
      <c r="AI814" t="str">
        <f>LOOKUP(AH814,Lookup!M:M,Lookup!N:N)</f>
        <v>High</v>
      </c>
      <c r="AJ814">
        <v>80</v>
      </c>
      <c r="AK814">
        <v>1</v>
      </c>
      <c r="AL814" t="str">
        <f>_xlfn.XLOOKUP(AK814,Lookup!O:O,Lookup!P:P)</f>
        <v>Basic</v>
      </c>
      <c r="AM814">
        <v>18</v>
      </c>
      <c r="AN814" t="str" cm="1">
        <f t="array" ref="AN814">_xlfn.IFS(
AM814&lt;=5,"0-5",
AM814&lt;=10,"6-10",
AM814&lt;=20,"11-20",
TRUE,"20+")</f>
        <v>11-20</v>
      </c>
      <c r="AO814">
        <v>1</v>
      </c>
      <c r="AP814">
        <v>3</v>
      </c>
      <c r="AQ814" t="str">
        <f>_xlfn.XLOOKUP(AP814,Lookup!Q:Q,Lookup!R:R)</f>
        <v>Better</v>
      </c>
      <c r="AR814">
        <v>8</v>
      </c>
      <c r="AS814" t="str" cm="1">
        <f t="array" ref="AS814">_xlfn.IFS(
AR814 &lt;=1,"New Employee",
AR814 &lt;=3, "Early Career",
AR814 &lt;=7, "Experienced",
TRUE, "Veteran")</f>
        <v>Veteran</v>
      </c>
      <c r="AT814">
        <v>7</v>
      </c>
      <c r="AU814">
        <v>0</v>
      </c>
      <c r="AV814" t="str" cm="1">
        <f t="array" ref="AV814">_xlfn.IFS(
AU814=0,"Recently Promoted",
AU814&lt;=3, "Normal",
TRUE, "Long Time No Promotion")</f>
        <v>Recently Promoted</v>
      </c>
      <c r="AW814">
        <v>1</v>
      </c>
      <c r="AX814">
        <f>IF(COUNTIF(L814:$L$1471,L814)&gt;1,1,0)</f>
        <v>0</v>
      </c>
      <c r="BA814">
        <f t="shared" si="101"/>
        <v>0</v>
      </c>
      <c r="BC814">
        <f t="shared" si="102"/>
        <v>0</v>
      </c>
      <c r="BE814">
        <f t="shared" si="96"/>
        <v>0</v>
      </c>
      <c r="BG814">
        <f t="shared" si="97"/>
        <v>0</v>
      </c>
      <c r="BI814">
        <f t="shared" si="98"/>
        <v>0</v>
      </c>
      <c r="BR814" t="str" cm="1">
        <f t="array" ref="BR814">_xlfn.IFS(
A814&lt;=25,"18-25",
A814&lt;=35,"26-35",
A814&lt;=45,"36-45",
A814&lt;=59,"46-59",
TRUE,"60+")</f>
        <v>36-45</v>
      </c>
      <c r="BX814" t="b">
        <f t="shared" si="99"/>
        <v>1</v>
      </c>
      <c r="BY814" t="b">
        <f t="shared" si="100"/>
        <v>1</v>
      </c>
      <c r="BZ814" t="b">
        <f t="shared" si="103"/>
        <v>1</v>
      </c>
      <c r="CA814">
        <f>IF(tblemployee[[#This Row],[Attrition]]="Yes",1,0)</f>
        <v>0</v>
      </c>
      <c r="CB814">
        <f>IF(tblemployee[[#This Row],[OverTime]]="Yes",1,0)</f>
        <v>0</v>
      </c>
    </row>
    <row r="815" spans="1:80" hidden="1">
      <c r="A815">
        <v>39</v>
      </c>
      <c r="B815" t="s">
        <v>35</v>
      </c>
      <c r="C815" t="s">
        <v>44</v>
      </c>
      <c r="D815">
        <v>203</v>
      </c>
      <c r="E815" t="s">
        <v>45</v>
      </c>
      <c r="F815">
        <v>2</v>
      </c>
      <c r="G815" t="str" cm="1">
        <f t="array" ref="G815">_xlfn.IFS(
F815 &lt;= 10, "Near",
F815 &lt;= 20, "Far",
TRUE, "Very Far")</f>
        <v>Near</v>
      </c>
      <c r="H815">
        <v>3</v>
      </c>
      <c r="I815" t="str">
        <f>_xlfn.XLOOKUP(H815,Lookup!C:C,Lookup!D:D)</f>
        <v>Bachelor</v>
      </c>
      <c r="J815" t="s">
        <v>38</v>
      </c>
      <c r="K815">
        <v>1</v>
      </c>
      <c r="L815">
        <v>1127</v>
      </c>
      <c r="M815">
        <v>1</v>
      </c>
      <c r="N815" t="str">
        <f>_xlfn.XLOOKUP(M815,Lookup!E:E,Lookup!F:F)</f>
        <v>Low</v>
      </c>
      <c r="O815" t="s">
        <v>46</v>
      </c>
      <c r="P815">
        <v>84</v>
      </c>
      <c r="Q815">
        <v>3</v>
      </c>
      <c r="R815" t="str">
        <f>_xlfn.XLOOKUP(Q815,Lookup!G:G,Lookup!H:H)</f>
        <v>High</v>
      </c>
      <c r="S815">
        <v>4</v>
      </c>
      <c r="T815" s="7" t="str">
        <f>_xlfn.XLOOKUP(S815,Lookup!A:A,Lookup!B:B)</f>
        <v>Manager</v>
      </c>
      <c r="U815" t="s">
        <v>54</v>
      </c>
      <c r="V815">
        <v>4</v>
      </c>
      <c r="W815" t="str">
        <f>_xlfn.XLOOKUP(V815,Lookup!I:I,Lookup!J:J)</f>
        <v>Very High</v>
      </c>
      <c r="X815" t="s">
        <v>52</v>
      </c>
      <c r="Y815">
        <v>12169</v>
      </c>
      <c r="Z815" t="str" cm="1">
        <f t="array" ref="Z815">_xlfn.IFS(Y815&lt;3000,"Low",Y815&lt;7000,"Medium",TRUE,"High")</f>
        <v>High</v>
      </c>
      <c r="AA815">
        <v>13547</v>
      </c>
      <c r="AB815">
        <v>7</v>
      </c>
      <c r="AC815" t="s">
        <v>42</v>
      </c>
      <c r="AD815" t="s">
        <v>43</v>
      </c>
      <c r="AE815">
        <v>11</v>
      </c>
      <c r="AF815">
        <v>3</v>
      </c>
      <c r="AG815" t="str">
        <f>_xlfn.XLOOKUP(AF815,Lookup!K:K,Lookup!L:L)</f>
        <v>Meet Expect</v>
      </c>
      <c r="AH815">
        <v>4</v>
      </c>
      <c r="AI815" t="str">
        <f>LOOKUP(AH815,Lookup!M:M,Lookup!N:N)</f>
        <v>Very High</v>
      </c>
      <c r="AJ815">
        <v>80</v>
      </c>
      <c r="AK815">
        <v>3</v>
      </c>
      <c r="AL815" t="str">
        <f>_xlfn.XLOOKUP(AK815,Lookup!O:O,Lookup!P:P)</f>
        <v>High</v>
      </c>
      <c r="AM815">
        <v>21</v>
      </c>
      <c r="AN815" t="str" cm="1">
        <f t="array" ref="AN815">_xlfn.IFS(
AM815&lt;=5,"0-5",
AM815&lt;=10,"6-10",
AM815&lt;=20,"11-20",
TRUE,"20+")</f>
        <v>20+</v>
      </c>
      <c r="AO815">
        <v>4</v>
      </c>
      <c r="AP815">
        <v>3</v>
      </c>
      <c r="AQ815" t="str">
        <f>_xlfn.XLOOKUP(AP815,Lookup!Q:Q,Lookup!R:R)</f>
        <v>Better</v>
      </c>
      <c r="AR815">
        <v>18</v>
      </c>
      <c r="AS815" t="str" cm="1">
        <f t="array" ref="AS815">_xlfn.IFS(
AR815 &lt;=1,"New Employee",
AR815 &lt;=3, "Early Career",
AR815 &lt;=7, "Experienced",
TRUE, "Veteran")</f>
        <v>Veteran</v>
      </c>
      <c r="AT815">
        <v>7</v>
      </c>
      <c r="AU815">
        <v>11</v>
      </c>
      <c r="AV815" t="str" cm="1">
        <f t="array" ref="AV815">_xlfn.IFS(
AU815=0,"Recently Promoted",
AU815&lt;=3, "Normal",
TRUE, "Long Time No Promotion")</f>
        <v>Long Time No Promotion</v>
      </c>
      <c r="AW815">
        <v>5</v>
      </c>
      <c r="AX815">
        <f>IF(COUNTIF(L815:$L$1471,L815)&gt;1,1,0)</f>
        <v>0</v>
      </c>
      <c r="BA815">
        <f t="shared" si="101"/>
        <v>0</v>
      </c>
      <c r="BC815">
        <f t="shared" si="102"/>
        <v>0</v>
      </c>
      <c r="BE815">
        <f t="shared" si="96"/>
        <v>0</v>
      </c>
      <c r="BG815">
        <f t="shared" si="97"/>
        <v>0</v>
      </c>
      <c r="BI815">
        <f t="shared" si="98"/>
        <v>0</v>
      </c>
      <c r="BR815" t="str" cm="1">
        <f t="array" ref="BR815">_xlfn.IFS(
A815&lt;=25,"18-25",
A815&lt;=35,"26-35",
A815&lt;=45,"36-45",
A815&lt;=59,"46-59",
TRUE,"60+")</f>
        <v>36-45</v>
      </c>
      <c r="BX815" t="b">
        <f t="shared" si="99"/>
        <v>1</v>
      </c>
      <c r="BY815" t="b">
        <f t="shared" si="100"/>
        <v>1</v>
      </c>
      <c r="BZ815" t="b">
        <f t="shared" si="103"/>
        <v>1</v>
      </c>
      <c r="CA815">
        <f>IF(tblemployee[[#This Row],[Attrition]]="Yes",1,0)</f>
        <v>1</v>
      </c>
      <c r="CB815">
        <f>IF(tblemployee[[#This Row],[OverTime]]="Yes",1,0)</f>
        <v>0</v>
      </c>
    </row>
    <row r="816" spans="1:80" hidden="1">
      <c r="A816">
        <v>40</v>
      </c>
      <c r="B816" t="s">
        <v>43</v>
      </c>
      <c r="C816" t="s">
        <v>36</v>
      </c>
      <c r="D816">
        <v>1308</v>
      </c>
      <c r="E816" t="s">
        <v>45</v>
      </c>
      <c r="F816">
        <v>14</v>
      </c>
      <c r="G816" t="str" cm="1">
        <f t="array" ref="G816">_xlfn.IFS(
F816 &lt;= 10, "Near",
F816 &lt;= 20, "Far",
TRUE, "Very Far")</f>
        <v>Far</v>
      </c>
      <c r="H816">
        <v>3</v>
      </c>
      <c r="I816" t="str">
        <f>_xlfn.XLOOKUP(H816,Lookup!C:C,Lookup!D:D)</f>
        <v>Bachelor</v>
      </c>
      <c r="J816" t="s">
        <v>51</v>
      </c>
      <c r="K816">
        <v>1</v>
      </c>
      <c r="L816">
        <v>1128</v>
      </c>
      <c r="M816">
        <v>3</v>
      </c>
      <c r="N816" t="str">
        <f>_xlfn.XLOOKUP(M816,Lookup!E:E,Lookup!F:F)</f>
        <v>High</v>
      </c>
      <c r="O816" t="s">
        <v>46</v>
      </c>
      <c r="P816">
        <v>44</v>
      </c>
      <c r="Q816">
        <v>2</v>
      </c>
      <c r="R816" t="str">
        <f>_xlfn.XLOOKUP(Q816,Lookup!G:G,Lookup!H:H)</f>
        <v>Medium</v>
      </c>
      <c r="S816">
        <v>5</v>
      </c>
      <c r="T816" s="7" t="str">
        <f>_xlfn.XLOOKUP(S816,Lookup!A:A,Lookup!B:B)</f>
        <v>Director</v>
      </c>
      <c r="U816" t="s">
        <v>58</v>
      </c>
      <c r="V816">
        <v>3</v>
      </c>
      <c r="W816" t="str">
        <f>_xlfn.XLOOKUP(V816,Lookup!I:I,Lookup!J:J)</f>
        <v>High</v>
      </c>
      <c r="X816" t="s">
        <v>41</v>
      </c>
      <c r="Y816">
        <v>19626</v>
      </c>
      <c r="Z816" t="str" cm="1">
        <f t="array" ref="Z816">_xlfn.IFS(Y816&lt;3000,"Low",Y816&lt;7000,"Medium",TRUE,"High")</f>
        <v>High</v>
      </c>
      <c r="AA816">
        <v>17544</v>
      </c>
      <c r="AB816">
        <v>1</v>
      </c>
      <c r="AC816" t="s">
        <v>42</v>
      </c>
      <c r="AD816" t="s">
        <v>43</v>
      </c>
      <c r="AE816">
        <v>14</v>
      </c>
      <c r="AF816">
        <v>3</v>
      </c>
      <c r="AG816" t="str">
        <f>_xlfn.XLOOKUP(AF816,Lookup!K:K,Lookup!L:L)</f>
        <v>Meet Expect</v>
      </c>
      <c r="AH816">
        <v>1</v>
      </c>
      <c r="AI816" t="str">
        <f>LOOKUP(AH816,Lookup!M:M,Lookup!N:N)</f>
        <v>Low</v>
      </c>
      <c r="AJ816">
        <v>80</v>
      </c>
      <c r="AK816">
        <v>0</v>
      </c>
      <c r="AL816" t="str">
        <f>_xlfn.XLOOKUP(AK816,Lookup!O:O,Lookup!P:P)</f>
        <v>None</v>
      </c>
      <c r="AM816">
        <v>21</v>
      </c>
      <c r="AN816" t="str" cm="1">
        <f t="array" ref="AN816">_xlfn.IFS(
AM816&lt;=5,"0-5",
AM816&lt;=10,"6-10",
AM816&lt;=20,"11-20",
TRUE,"20+")</f>
        <v>20+</v>
      </c>
      <c r="AO816">
        <v>2</v>
      </c>
      <c r="AP816">
        <v>4</v>
      </c>
      <c r="AQ816" t="str">
        <f>_xlfn.XLOOKUP(AP816,Lookup!Q:Q,Lookup!R:R)</f>
        <v>Best</v>
      </c>
      <c r="AR816">
        <v>20</v>
      </c>
      <c r="AS816" t="str" cm="1">
        <f t="array" ref="AS816">_xlfn.IFS(
AR816 &lt;=1,"New Employee",
AR816 &lt;=3, "Early Career",
AR816 &lt;=7, "Experienced",
TRUE, "Veteran")</f>
        <v>Veteran</v>
      </c>
      <c r="AT816">
        <v>7</v>
      </c>
      <c r="AU816">
        <v>4</v>
      </c>
      <c r="AV816" t="str" cm="1">
        <f t="array" ref="AV816">_xlfn.IFS(
AU816=0,"Recently Promoted",
AU816&lt;=3, "Normal",
TRUE, "Long Time No Promotion")</f>
        <v>Long Time No Promotion</v>
      </c>
      <c r="AW816">
        <v>9</v>
      </c>
      <c r="AX816">
        <f>IF(COUNTIF(L816:$L$1471,L816)&gt;1,1,0)</f>
        <v>0</v>
      </c>
      <c r="BA816">
        <f t="shared" si="101"/>
        <v>0</v>
      </c>
      <c r="BC816">
        <f t="shared" si="102"/>
        <v>0</v>
      </c>
      <c r="BE816">
        <f t="shared" si="96"/>
        <v>0</v>
      </c>
      <c r="BG816">
        <f t="shared" si="97"/>
        <v>0</v>
      </c>
      <c r="BI816">
        <f t="shared" si="98"/>
        <v>0</v>
      </c>
      <c r="BR816" t="str" cm="1">
        <f t="array" ref="BR816">_xlfn.IFS(
A816&lt;=25,"18-25",
A816&lt;=35,"26-35",
A816&lt;=45,"36-45",
A816&lt;=59,"46-59",
TRUE,"60+")</f>
        <v>36-45</v>
      </c>
      <c r="BX816" t="b">
        <f t="shared" si="99"/>
        <v>1</v>
      </c>
      <c r="BY816" t="b">
        <f t="shared" si="100"/>
        <v>1</v>
      </c>
      <c r="BZ816" t="b">
        <f t="shared" si="103"/>
        <v>1</v>
      </c>
      <c r="CA816">
        <f>IF(tblemployee[[#This Row],[Attrition]]="Yes",1,0)</f>
        <v>0</v>
      </c>
      <c r="CB816">
        <f>IF(tblemployee[[#This Row],[OverTime]]="Yes",1,0)</f>
        <v>0</v>
      </c>
    </row>
    <row r="817" spans="1:80" hidden="1">
      <c r="A817">
        <v>21</v>
      </c>
      <c r="B817" t="s">
        <v>43</v>
      </c>
      <c r="C817" t="s">
        <v>36</v>
      </c>
      <c r="D817">
        <v>984</v>
      </c>
      <c r="E817" t="s">
        <v>45</v>
      </c>
      <c r="F817">
        <v>1</v>
      </c>
      <c r="G817" t="str" cm="1">
        <f t="array" ref="G817">_xlfn.IFS(
F817 &lt;= 10, "Near",
F817 &lt;= 20, "Far",
TRUE, "Very Far")</f>
        <v>Near</v>
      </c>
      <c r="H817">
        <v>1</v>
      </c>
      <c r="I817" t="str">
        <f>_xlfn.XLOOKUP(H817,Lookup!C:C,Lookup!D:D)</f>
        <v>Below College</v>
      </c>
      <c r="J817" t="s">
        <v>60</v>
      </c>
      <c r="K817">
        <v>1</v>
      </c>
      <c r="L817">
        <v>1131</v>
      </c>
      <c r="M817">
        <v>4</v>
      </c>
      <c r="N817" t="str">
        <f>_xlfn.XLOOKUP(M817,Lookup!E:E,Lookup!F:F)</f>
        <v>Very High</v>
      </c>
      <c r="O817" t="s">
        <v>39</v>
      </c>
      <c r="P817">
        <v>70</v>
      </c>
      <c r="Q817">
        <v>2</v>
      </c>
      <c r="R817" t="str">
        <f>_xlfn.XLOOKUP(Q817,Lookup!G:G,Lookup!H:H)</f>
        <v>Medium</v>
      </c>
      <c r="S817">
        <v>1</v>
      </c>
      <c r="T817" s="7" t="str">
        <f>_xlfn.XLOOKUP(S817,Lookup!A:A,Lookup!B:B)</f>
        <v>Entry Level</v>
      </c>
      <c r="U817" t="s">
        <v>47</v>
      </c>
      <c r="V817">
        <v>2</v>
      </c>
      <c r="W817" t="str">
        <f>_xlfn.XLOOKUP(V817,Lookup!I:I,Lookup!J:J)</f>
        <v>Medium</v>
      </c>
      <c r="X817" t="s">
        <v>41</v>
      </c>
      <c r="Y817">
        <v>2070</v>
      </c>
      <c r="Z817" t="str" cm="1">
        <f t="array" ref="Z817">_xlfn.IFS(Y817&lt;3000,"Low",Y817&lt;7000,"Medium",TRUE,"High")</f>
        <v>Low</v>
      </c>
      <c r="AA817">
        <v>25326</v>
      </c>
      <c r="AB817">
        <v>1</v>
      </c>
      <c r="AC817" t="s">
        <v>42</v>
      </c>
      <c r="AD817" t="s">
        <v>35</v>
      </c>
      <c r="AE817">
        <v>11</v>
      </c>
      <c r="AF817">
        <v>3</v>
      </c>
      <c r="AG817" t="str">
        <f>_xlfn.XLOOKUP(AF817,Lookup!K:K,Lookup!L:L)</f>
        <v>Meet Expect</v>
      </c>
      <c r="AH817">
        <v>3</v>
      </c>
      <c r="AI817" t="str">
        <f>LOOKUP(AH817,Lookup!M:M,Lookup!N:N)</f>
        <v>High</v>
      </c>
      <c r="AJ817">
        <v>80</v>
      </c>
      <c r="AK817">
        <v>0</v>
      </c>
      <c r="AL817" t="str">
        <f>_xlfn.XLOOKUP(AK817,Lookup!O:O,Lookup!P:P)</f>
        <v>None</v>
      </c>
      <c r="AM817">
        <v>2</v>
      </c>
      <c r="AN817" t="str" cm="1">
        <f t="array" ref="AN817">_xlfn.IFS(
AM817&lt;=5,"0-5",
AM817&lt;=10,"6-10",
AM817&lt;=20,"11-20",
TRUE,"20+")</f>
        <v>0-5</v>
      </c>
      <c r="AO817">
        <v>6</v>
      </c>
      <c r="AP817">
        <v>4</v>
      </c>
      <c r="AQ817" t="str">
        <f>_xlfn.XLOOKUP(AP817,Lookup!Q:Q,Lookup!R:R)</f>
        <v>Best</v>
      </c>
      <c r="AR817">
        <v>2</v>
      </c>
      <c r="AS817" t="str" cm="1">
        <f t="array" ref="AS817">_xlfn.IFS(
AR817 &lt;=1,"New Employee",
AR817 &lt;=3, "Early Career",
AR817 &lt;=7, "Experienced",
TRUE, "Veteran")</f>
        <v>Early Career</v>
      </c>
      <c r="AT817">
        <v>2</v>
      </c>
      <c r="AU817">
        <v>2</v>
      </c>
      <c r="AV817" t="str" cm="1">
        <f t="array" ref="AV817">_xlfn.IFS(
AU817=0,"Recently Promoted",
AU817&lt;=3, "Normal",
TRUE, "Long Time No Promotion")</f>
        <v>Normal</v>
      </c>
      <c r="AW817">
        <v>2</v>
      </c>
      <c r="AX817">
        <f>IF(COUNTIF(L817:$L$1471,L817)&gt;1,1,0)</f>
        <v>0</v>
      </c>
      <c r="BA817">
        <f t="shared" si="101"/>
        <v>0</v>
      </c>
      <c r="BC817">
        <f t="shared" si="102"/>
        <v>0</v>
      </c>
      <c r="BE817">
        <f t="shared" si="96"/>
        <v>0</v>
      </c>
      <c r="BG817">
        <f t="shared" si="97"/>
        <v>0</v>
      </c>
      <c r="BI817">
        <f t="shared" si="98"/>
        <v>0</v>
      </c>
      <c r="BR817" t="str" cm="1">
        <f t="array" ref="BR817">_xlfn.IFS(
A817&lt;=25,"18-25",
A817&lt;=35,"26-35",
A817&lt;=45,"36-45",
A817&lt;=59,"46-59",
TRUE,"60+")</f>
        <v>18-25</v>
      </c>
      <c r="BX817" t="b">
        <f t="shared" si="99"/>
        <v>1</v>
      </c>
      <c r="BY817" t="b">
        <f t="shared" si="100"/>
        <v>1</v>
      </c>
      <c r="BZ817" t="b">
        <f t="shared" si="103"/>
        <v>1</v>
      </c>
      <c r="CA817">
        <f>IF(tblemployee[[#This Row],[Attrition]]="Yes",1,0)</f>
        <v>0</v>
      </c>
      <c r="CB817">
        <f>IF(tblemployee[[#This Row],[OverTime]]="Yes",1,0)</f>
        <v>1</v>
      </c>
    </row>
    <row r="818" spans="1:80" hidden="1">
      <c r="A818">
        <v>39</v>
      </c>
      <c r="B818" t="s">
        <v>43</v>
      </c>
      <c r="C818" t="s">
        <v>55</v>
      </c>
      <c r="D818">
        <v>439</v>
      </c>
      <c r="E818" t="s">
        <v>45</v>
      </c>
      <c r="F818">
        <v>9</v>
      </c>
      <c r="G818" t="str" cm="1">
        <f t="array" ref="G818">_xlfn.IFS(
F818 &lt;= 10, "Near",
F818 &lt;= 20, "Far",
TRUE, "Very Far")</f>
        <v>Near</v>
      </c>
      <c r="H818">
        <v>3</v>
      </c>
      <c r="I818" t="str">
        <f>_xlfn.XLOOKUP(H818,Lookup!C:C,Lookup!D:D)</f>
        <v>Bachelor</v>
      </c>
      <c r="J818" t="s">
        <v>38</v>
      </c>
      <c r="K818">
        <v>1</v>
      </c>
      <c r="L818">
        <v>1132</v>
      </c>
      <c r="M818">
        <v>3</v>
      </c>
      <c r="N818" t="str">
        <f>_xlfn.XLOOKUP(M818,Lookup!E:E,Lookup!F:F)</f>
        <v>High</v>
      </c>
      <c r="O818" t="s">
        <v>46</v>
      </c>
      <c r="P818">
        <v>70</v>
      </c>
      <c r="Q818">
        <v>3</v>
      </c>
      <c r="R818" t="str">
        <f>_xlfn.XLOOKUP(Q818,Lookup!G:G,Lookup!H:H)</f>
        <v>High</v>
      </c>
      <c r="S818">
        <v>2</v>
      </c>
      <c r="T818" s="7" t="str">
        <f>_xlfn.XLOOKUP(S818,Lookup!A:A,Lookup!B:B)</f>
        <v>Junior</v>
      </c>
      <c r="U818" t="s">
        <v>50</v>
      </c>
      <c r="V818">
        <v>2</v>
      </c>
      <c r="W818" t="str">
        <f>_xlfn.XLOOKUP(V818,Lookup!I:I,Lookup!J:J)</f>
        <v>Medium</v>
      </c>
      <c r="X818" t="s">
        <v>41</v>
      </c>
      <c r="Y818">
        <v>6782</v>
      </c>
      <c r="Z818" t="str" cm="1">
        <f t="array" ref="Z818">_xlfn.IFS(Y818&lt;3000,"Low",Y818&lt;7000,"Medium",TRUE,"High")</f>
        <v>Medium</v>
      </c>
      <c r="AA818">
        <v>8770</v>
      </c>
      <c r="AB818">
        <v>9</v>
      </c>
      <c r="AC818" t="s">
        <v>42</v>
      </c>
      <c r="AD818" t="s">
        <v>43</v>
      </c>
      <c r="AE818">
        <v>15</v>
      </c>
      <c r="AF818">
        <v>3</v>
      </c>
      <c r="AG818" t="str">
        <f>_xlfn.XLOOKUP(AF818,Lookup!K:K,Lookup!L:L)</f>
        <v>Meet Expect</v>
      </c>
      <c r="AH818">
        <v>3</v>
      </c>
      <c r="AI818" t="str">
        <f>LOOKUP(AH818,Lookup!M:M,Lookup!N:N)</f>
        <v>High</v>
      </c>
      <c r="AJ818">
        <v>80</v>
      </c>
      <c r="AK818">
        <v>0</v>
      </c>
      <c r="AL818" t="str">
        <f>_xlfn.XLOOKUP(AK818,Lookup!O:O,Lookup!P:P)</f>
        <v>None</v>
      </c>
      <c r="AM818">
        <v>9</v>
      </c>
      <c r="AN818" t="str" cm="1">
        <f t="array" ref="AN818">_xlfn.IFS(
AM818&lt;=5,"0-5",
AM818&lt;=10,"6-10",
AM818&lt;=20,"11-20",
TRUE,"20+")</f>
        <v>6-10</v>
      </c>
      <c r="AO818">
        <v>2</v>
      </c>
      <c r="AP818">
        <v>2</v>
      </c>
      <c r="AQ818" t="str">
        <f>_xlfn.XLOOKUP(AP818,Lookup!Q:Q,Lookup!R:R)</f>
        <v>Good</v>
      </c>
      <c r="AR818">
        <v>5</v>
      </c>
      <c r="AS818" t="str" cm="1">
        <f t="array" ref="AS818">_xlfn.IFS(
AR818 &lt;=1,"New Employee",
AR818 &lt;=3, "Early Career",
AR818 &lt;=7, "Experienced",
TRUE, "Veteran")</f>
        <v>Experienced</v>
      </c>
      <c r="AT818">
        <v>4</v>
      </c>
      <c r="AU818">
        <v>0</v>
      </c>
      <c r="AV818" t="str" cm="1">
        <f t="array" ref="AV818">_xlfn.IFS(
AU818=0,"Recently Promoted",
AU818&lt;=3, "Normal",
TRUE, "Long Time No Promotion")</f>
        <v>Recently Promoted</v>
      </c>
      <c r="AW818">
        <v>3</v>
      </c>
      <c r="AX818">
        <f>IF(COUNTIF(L818:$L$1471,L818)&gt;1,1,0)</f>
        <v>0</v>
      </c>
      <c r="BA818">
        <f t="shared" si="101"/>
        <v>0</v>
      </c>
      <c r="BC818">
        <f t="shared" si="102"/>
        <v>0</v>
      </c>
      <c r="BE818">
        <f t="shared" si="96"/>
        <v>0</v>
      </c>
      <c r="BG818">
        <f t="shared" si="97"/>
        <v>0</v>
      </c>
      <c r="BI818">
        <f t="shared" si="98"/>
        <v>0</v>
      </c>
      <c r="BR818" t="str" cm="1">
        <f t="array" ref="BR818">_xlfn.IFS(
A818&lt;=25,"18-25",
A818&lt;=35,"26-35",
A818&lt;=45,"36-45",
A818&lt;=59,"46-59",
TRUE,"60+")</f>
        <v>36-45</v>
      </c>
      <c r="BX818" t="b">
        <f t="shared" si="99"/>
        <v>1</v>
      </c>
      <c r="BY818" t="b">
        <f t="shared" si="100"/>
        <v>1</v>
      </c>
      <c r="BZ818" t="b">
        <f t="shared" si="103"/>
        <v>1</v>
      </c>
      <c r="CA818">
        <f>IF(tblemployee[[#This Row],[Attrition]]="Yes",1,0)</f>
        <v>0</v>
      </c>
      <c r="CB818">
        <f>IF(tblemployee[[#This Row],[OverTime]]="Yes",1,0)</f>
        <v>0</v>
      </c>
    </row>
    <row r="819" spans="1:80" hidden="1">
      <c r="A819">
        <v>36</v>
      </c>
      <c r="B819" t="s">
        <v>43</v>
      </c>
      <c r="C819" t="s">
        <v>55</v>
      </c>
      <c r="D819">
        <v>217</v>
      </c>
      <c r="E819" t="s">
        <v>45</v>
      </c>
      <c r="F819">
        <v>18</v>
      </c>
      <c r="G819" t="str" cm="1">
        <f t="array" ref="G819">_xlfn.IFS(
F819 &lt;= 10, "Near",
F819 &lt;= 20, "Far",
TRUE, "Very Far")</f>
        <v>Far</v>
      </c>
      <c r="H819">
        <v>4</v>
      </c>
      <c r="I819" t="str">
        <f>_xlfn.XLOOKUP(H819,Lookup!C:C,Lookup!D:D)</f>
        <v>Master</v>
      </c>
      <c r="J819" t="s">
        <v>38</v>
      </c>
      <c r="K819">
        <v>1</v>
      </c>
      <c r="L819">
        <v>1133</v>
      </c>
      <c r="M819">
        <v>1</v>
      </c>
      <c r="N819" t="str">
        <f>_xlfn.XLOOKUP(M819,Lookup!E:E,Lookup!F:F)</f>
        <v>Low</v>
      </c>
      <c r="O819" t="s">
        <v>46</v>
      </c>
      <c r="P819">
        <v>78</v>
      </c>
      <c r="Q819">
        <v>3</v>
      </c>
      <c r="R819" t="str">
        <f>_xlfn.XLOOKUP(Q819,Lookup!G:G,Lookup!H:H)</f>
        <v>High</v>
      </c>
      <c r="S819">
        <v>2</v>
      </c>
      <c r="T819" s="7" t="str">
        <f>_xlfn.XLOOKUP(S819,Lookup!A:A,Lookup!B:B)</f>
        <v>Junior</v>
      </c>
      <c r="U819" t="s">
        <v>53</v>
      </c>
      <c r="V819">
        <v>4</v>
      </c>
      <c r="W819" t="str">
        <f>_xlfn.XLOOKUP(V819,Lookup!I:I,Lookup!J:J)</f>
        <v>Very High</v>
      </c>
      <c r="X819" t="s">
        <v>41</v>
      </c>
      <c r="Y819">
        <v>7779</v>
      </c>
      <c r="Z819" t="str" cm="1">
        <f t="array" ref="Z819">_xlfn.IFS(Y819&lt;3000,"Low",Y819&lt;7000,"Medium",TRUE,"High")</f>
        <v>High</v>
      </c>
      <c r="AA819">
        <v>23238</v>
      </c>
      <c r="AB819">
        <v>2</v>
      </c>
      <c r="AC819" t="s">
        <v>42</v>
      </c>
      <c r="AD819" t="s">
        <v>43</v>
      </c>
      <c r="AE819">
        <v>20</v>
      </c>
      <c r="AF819">
        <v>4</v>
      </c>
      <c r="AG819" t="str">
        <f>_xlfn.XLOOKUP(AF819,Lookup!K:K,Lookup!L:L)</f>
        <v>Exceed Expect</v>
      </c>
      <c r="AH819">
        <v>1</v>
      </c>
      <c r="AI819" t="str">
        <f>LOOKUP(AH819,Lookup!M:M,Lookup!N:N)</f>
        <v>Low</v>
      </c>
      <c r="AJ819">
        <v>80</v>
      </c>
      <c r="AK819">
        <v>0</v>
      </c>
      <c r="AL819" t="str">
        <f>_xlfn.XLOOKUP(AK819,Lookup!O:O,Lookup!P:P)</f>
        <v>None</v>
      </c>
      <c r="AM819">
        <v>18</v>
      </c>
      <c r="AN819" t="str" cm="1">
        <f t="array" ref="AN819">_xlfn.IFS(
AM819&lt;=5,"0-5",
AM819&lt;=10,"6-10",
AM819&lt;=20,"11-20",
TRUE,"20+")</f>
        <v>11-20</v>
      </c>
      <c r="AO819">
        <v>0</v>
      </c>
      <c r="AP819">
        <v>3</v>
      </c>
      <c r="AQ819" t="str">
        <f>_xlfn.XLOOKUP(AP819,Lookup!Q:Q,Lookup!R:R)</f>
        <v>Better</v>
      </c>
      <c r="AR819">
        <v>11</v>
      </c>
      <c r="AS819" t="str" cm="1">
        <f t="array" ref="AS819">_xlfn.IFS(
AR819 &lt;=1,"New Employee",
AR819 &lt;=3, "Early Career",
AR819 &lt;=7, "Experienced",
TRUE, "Veteran")</f>
        <v>Veteran</v>
      </c>
      <c r="AT819">
        <v>9</v>
      </c>
      <c r="AU819">
        <v>0</v>
      </c>
      <c r="AV819" t="str" cm="1">
        <f t="array" ref="AV819">_xlfn.IFS(
AU819=0,"Recently Promoted",
AU819&lt;=3, "Normal",
TRUE, "Long Time No Promotion")</f>
        <v>Recently Promoted</v>
      </c>
      <c r="AW819">
        <v>9</v>
      </c>
      <c r="AX819">
        <f>IF(COUNTIF(L819:$L$1471,L819)&gt;1,1,0)</f>
        <v>0</v>
      </c>
      <c r="BA819">
        <f t="shared" si="101"/>
        <v>0</v>
      </c>
      <c r="BC819">
        <f t="shared" si="102"/>
        <v>0</v>
      </c>
      <c r="BE819">
        <f t="shared" si="96"/>
        <v>0</v>
      </c>
      <c r="BG819">
        <f t="shared" si="97"/>
        <v>0</v>
      </c>
      <c r="BI819">
        <f t="shared" si="98"/>
        <v>0</v>
      </c>
      <c r="BR819" t="str" cm="1">
        <f t="array" ref="BR819">_xlfn.IFS(
A819&lt;=25,"18-25",
A819&lt;=35,"26-35",
A819&lt;=45,"36-45",
A819&lt;=59,"46-59",
TRUE,"60+")</f>
        <v>36-45</v>
      </c>
      <c r="BX819" t="b">
        <f t="shared" si="99"/>
        <v>1</v>
      </c>
      <c r="BY819" t="b">
        <f t="shared" si="100"/>
        <v>1</v>
      </c>
      <c r="BZ819" t="b">
        <f t="shared" si="103"/>
        <v>1</v>
      </c>
      <c r="CA819">
        <f>IF(tblemployee[[#This Row],[Attrition]]="Yes",1,0)</f>
        <v>0</v>
      </c>
      <c r="CB819">
        <f>IF(tblemployee[[#This Row],[OverTime]]="Yes",1,0)</f>
        <v>0</v>
      </c>
    </row>
    <row r="820" spans="1:80" hidden="1">
      <c r="A820">
        <v>31</v>
      </c>
      <c r="B820" t="s">
        <v>43</v>
      </c>
      <c r="C820" t="s">
        <v>44</v>
      </c>
      <c r="D820">
        <v>793</v>
      </c>
      <c r="E820" t="s">
        <v>37</v>
      </c>
      <c r="F820">
        <v>20</v>
      </c>
      <c r="G820" t="str" cm="1">
        <f t="array" ref="G820">_xlfn.IFS(
F820 &lt;= 10, "Near",
F820 &lt;= 20, "Far",
TRUE, "Very Far")</f>
        <v>Far</v>
      </c>
      <c r="H820">
        <v>3</v>
      </c>
      <c r="I820" t="str">
        <f>_xlfn.XLOOKUP(H820,Lookup!C:C,Lookup!D:D)</f>
        <v>Bachelor</v>
      </c>
      <c r="J820" t="s">
        <v>38</v>
      </c>
      <c r="K820">
        <v>1</v>
      </c>
      <c r="L820">
        <v>1135</v>
      </c>
      <c r="M820">
        <v>3</v>
      </c>
      <c r="N820" t="str">
        <f>_xlfn.XLOOKUP(M820,Lookup!E:E,Lookup!F:F)</f>
        <v>High</v>
      </c>
      <c r="O820" t="s">
        <v>46</v>
      </c>
      <c r="P820">
        <v>67</v>
      </c>
      <c r="Q820">
        <v>4</v>
      </c>
      <c r="R820" t="str">
        <f>_xlfn.XLOOKUP(Q820,Lookup!G:G,Lookup!H:H)</f>
        <v>Very High</v>
      </c>
      <c r="S820">
        <v>1</v>
      </c>
      <c r="T820" s="7" t="str">
        <f>_xlfn.XLOOKUP(S820,Lookup!A:A,Lookup!B:B)</f>
        <v>Entry Level</v>
      </c>
      <c r="U820" t="s">
        <v>57</v>
      </c>
      <c r="V820">
        <v>4</v>
      </c>
      <c r="W820" t="str">
        <f>_xlfn.XLOOKUP(V820,Lookup!I:I,Lookup!J:J)</f>
        <v>Very High</v>
      </c>
      <c r="X820" t="s">
        <v>48</v>
      </c>
      <c r="Y820">
        <v>2791</v>
      </c>
      <c r="Z820" t="str" cm="1">
        <f t="array" ref="Z820">_xlfn.IFS(Y820&lt;3000,"Low",Y820&lt;7000,"Medium",TRUE,"High")</f>
        <v>Low</v>
      </c>
      <c r="AA820">
        <v>21981</v>
      </c>
      <c r="AB820">
        <v>0</v>
      </c>
      <c r="AC820" t="s">
        <v>42</v>
      </c>
      <c r="AD820" t="s">
        <v>43</v>
      </c>
      <c r="AE820">
        <v>12</v>
      </c>
      <c r="AF820">
        <v>3</v>
      </c>
      <c r="AG820" t="str">
        <f>_xlfn.XLOOKUP(AF820,Lookup!K:K,Lookup!L:L)</f>
        <v>Meet Expect</v>
      </c>
      <c r="AH820">
        <v>1</v>
      </c>
      <c r="AI820" t="str">
        <f>LOOKUP(AH820,Lookup!M:M,Lookup!N:N)</f>
        <v>Low</v>
      </c>
      <c r="AJ820">
        <v>80</v>
      </c>
      <c r="AK820">
        <v>1</v>
      </c>
      <c r="AL820" t="str">
        <f>_xlfn.XLOOKUP(AK820,Lookup!O:O,Lookup!P:P)</f>
        <v>Basic</v>
      </c>
      <c r="AM820">
        <v>3</v>
      </c>
      <c r="AN820" t="str" cm="1">
        <f t="array" ref="AN820">_xlfn.IFS(
AM820&lt;=5,"0-5",
AM820&lt;=10,"6-10",
AM820&lt;=20,"11-20",
TRUE,"20+")</f>
        <v>0-5</v>
      </c>
      <c r="AO820">
        <v>4</v>
      </c>
      <c r="AP820">
        <v>3</v>
      </c>
      <c r="AQ820" t="str">
        <f>_xlfn.XLOOKUP(AP820,Lookup!Q:Q,Lookup!R:R)</f>
        <v>Better</v>
      </c>
      <c r="AR820">
        <v>2</v>
      </c>
      <c r="AS820" t="str" cm="1">
        <f t="array" ref="AS820">_xlfn.IFS(
AR820 &lt;=1,"New Employee",
AR820 &lt;=3, "Early Career",
AR820 &lt;=7, "Experienced",
TRUE, "Veteran")</f>
        <v>Early Career</v>
      </c>
      <c r="AT820">
        <v>2</v>
      </c>
      <c r="AU820">
        <v>2</v>
      </c>
      <c r="AV820" t="str" cm="1">
        <f t="array" ref="AV820">_xlfn.IFS(
AU820=0,"Recently Promoted",
AU820&lt;=3, "Normal",
TRUE, "Long Time No Promotion")</f>
        <v>Normal</v>
      </c>
      <c r="AW820">
        <v>2</v>
      </c>
      <c r="AX820">
        <f>IF(COUNTIF(L820:$L$1471,L820)&gt;1,1,0)</f>
        <v>0</v>
      </c>
      <c r="BA820">
        <f t="shared" si="101"/>
        <v>0</v>
      </c>
      <c r="BC820">
        <f t="shared" si="102"/>
        <v>0</v>
      </c>
      <c r="BE820">
        <f t="shared" si="96"/>
        <v>0</v>
      </c>
      <c r="BG820">
        <f t="shared" si="97"/>
        <v>0</v>
      </c>
      <c r="BI820">
        <f t="shared" si="98"/>
        <v>0</v>
      </c>
      <c r="BR820" t="str" cm="1">
        <f t="array" ref="BR820">_xlfn.IFS(
A820&lt;=25,"18-25",
A820&lt;=35,"26-35",
A820&lt;=45,"36-45",
A820&lt;=59,"46-59",
TRUE,"60+")</f>
        <v>26-35</v>
      </c>
      <c r="BX820" t="b">
        <f t="shared" si="99"/>
        <v>1</v>
      </c>
      <c r="BY820" t="b">
        <f t="shared" si="100"/>
        <v>1</v>
      </c>
      <c r="BZ820" t="b">
        <f t="shared" si="103"/>
        <v>1</v>
      </c>
      <c r="CA820">
        <f>IF(tblemployee[[#This Row],[Attrition]]="Yes",1,0)</f>
        <v>0</v>
      </c>
      <c r="CB820">
        <f>IF(tblemployee[[#This Row],[OverTime]]="Yes",1,0)</f>
        <v>0</v>
      </c>
    </row>
    <row r="821" spans="1:80" hidden="1">
      <c r="A821">
        <v>28</v>
      </c>
      <c r="B821" t="s">
        <v>43</v>
      </c>
      <c r="C821" t="s">
        <v>36</v>
      </c>
      <c r="D821">
        <v>1451</v>
      </c>
      <c r="E821" t="s">
        <v>45</v>
      </c>
      <c r="F821">
        <v>2</v>
      </c>
      <c r="G821" t="str" cm="1">
        <f t="array" ref="G821">_xlfn.IFS(
F821 &lt;= 10, "Near",
F821 &lt;= 20, "Far",
TRUE, "Very Far")</f>
        <v>Near</v>
      </c>
      <c r="H821">
        <v>1</v>
      </c>
      <c r="I821" t="str">
        <f>_xlfn.XLOOKUP(H821,Lookup!C:C,Lookup!D:D)</f>
        <v>Below College</v>
      </c>
      <c r="J821" t="s">
        <v>38</v>
      </c>
      <c r="K821">
        <v>1</v>
      </c>
      <c r="L821">
        <v>1136</v>
      </c>
      <c r="M821">
        <v>1</v>
      </c>
      <c r="N821" t="str">
        <f>_xlfn.XLOOKUP(M821,Lookup!E:E,Lookup!F:F)</f>
        <v>Low</v>
      </c>
      <c r="O821" t="s">
        <v>46</v>
      </c>
      <c r="P821">
        <v>67</v>
      </c>
      <c r="Q821">
        <v>2</v>
      </c>
      <c r="R821" t="str">
        <f>_xlfn.XLOOKUP(Q821,Lookup!G:G,Lookup!H:H)</f>
        <v>Medium</v>
      </c>
      <c r="S821">
        <v>1</v>
      </c>
      <c r="T821" s="7" t="str">
        <f>_xlfn.XLOOKUP(S821,Lookup!A:A,Lookup!B:B)</f>
        <v>Entry Level</v>
      </c>
      <c r="U821" t="s">
        <v>47</v>
      </c>
      <c r="V821">
        <v>2</v>
      </c>
      <c r="W821" t="str">
        <f>_xlfn.XLOOKUP(V821,Lookup!I:I,Lookup!J:J)</f>
        <v>Medium</v>
      </c>
      <c r="X821" t="s">
        <v>48</v>
      </c>
      <c r="Y821">
        <v>3201</v>
      </c>
      <c r="Z821" t="str" cm="1">
        <f t="array" ref="Z821">_xlfn.IFS(Y821&lt;3000,"Low",Y821&lt;7000,"Medium",TRUE,"High")</f>
        <v>Medium</v>
      </c>
      <c r="AA821">
        <v>19911</v>
      </c>
      <c r="AB821">
        <v>0</v>
      </c>
      <c r="AC821" t="s">
        <v>42</v>
      </c>
      <c r="AD821" t="s">
        <v>43</v>
      </c>
      <c r="AE821">
        <v>17</v>
      </c>
      <c r="AF821">
        <v>3</v>
      </c>
      <c r="AG821" t="str">
        <f>_xlfn.XLOOKUP(AF821,Lookup!K:K,Lookup!L:L)</f>
        <v>Meet Expect</v>
      </c>
      <c r="AH821">
        <v>1</v>
      </c>
      <c r="AI821" t="str">
        <f>LOOKUP(AH821,Lookup!M:M,Lookup!N:N)</f>
        <v>Low</v>
      </c>
      <c r="AJ821">
        <v>80</v>
      </c>
      <c r="AK821">
        <v>0</v>
      </c>
      <c r="AL821" t="str">
        <f>_xlfn.XLOOKUP(AK821,Lookup!O:O,Lookup!P:P)</f>
        <v>None</v>
      </c>
      <c r="AM821">
        <v>6</v>
      </c>
      <c r="AN821" t="str" cm="1">
        <f t="array" ref="AN821">_xlfn.IFS(
AM821&lt;=5,"0-5",
AM821&lt;=10,"6-10",
AM821&lt;=20,"11-20",
TRUE,"20+")</f>
        <v>6-10</v>
      </c>
      <c r="AO821">
        <v>2</v>
      </c>
      <c r="AP821">
        <v>1</v>
      </c>
      <c r="AQ821" t="str">
        <f>_xlfn.XLOOKUP(AP821,Lookup!Q:Q,Lookup!R:R)</f>
        <v>Bad</v>
      </c>
      <c r="AR821">
        <v>5</v>
      </c>
      <c r="AS821" t="str" cm="1">
        <f t="array" ref="AS821">_xlfn.IFS(
AR821 &lt;=1,"New Employee",
AR821 &lt;=3, "Early Career",
AR821 &lt;=7, "Experienced",
TRUE, "Veteran")</f>
        <v>Experienced</v>
      </c>
      <c r="AT821">
        <v>3</v>
      </c>
      <c r="AU821">
        <v>0</v>
      </c>
      <c r="AV821" t="str" cm="1">
        <f t="array" ref="AV821">_xlfn.IFS(
AU821=0,"Recently Promoted",
AU821&lt;=3, "Normal",
TRUE, "Long Time No Promotion")</f>
        <v>Recently Promoted</v>
      </c>
      <c r="AW821">
        <v>4</v>
      </c>
      <c r="AX821">
        <f>IF(COUNTIF(L821:$L$1471,L821)&gt;1,1,0)</f>
        <v>0</v>
      </c>
      <c r="BA821">
        <f t="shared" si="101"/>
        <v>0</v>
      </c>
      <c r="BC821">
        <f t="shared" si="102"/>
        <v>0</v>
      </c>
      <c r="BE821">
        <f t="shared" si="96"/>
        <v>0</v>
      </c>
      <c r="BG821">
        <f t="shared" si="97"/>
        <v>0</v>
      </c>
      <c r="BI821">
        <f t="shared" si="98"/>
        <v>0</v>
      </c>
      <c r="BR821" t="str" cm="1">
        <f t="array" ref="BR821">_xlfn.IFS(
A821&lt;=25,"18-25",
A821&lt;=35,"26-35",
A821&lt;=45,"36-45",
A821&lt;=59,"46-59",
TRUE,"60+")</f>
        <v>26-35</v>
      </c>
      <c r="BX821" t="b">
        <f t="shared" si="99"/>
        <v>1</v>
      </c>
      <c r="BY821" t="b">
        <f t="shared" si="100"/>
        <v>1</v>
      </c>
      <c r="BZ821" t="b">
        <f t="shared" si="103"/>
        <v>1</v>
      </c>
      <c r="CA821">
        <f>IF(tblemployee[[#This Row],[Attrition]]="Yes",1,0)</f>
        <v>0</v>
      </c>
      <c r="CB821">
        <f>IF(tblemployee[[#This Row],[OverTime]]="Yes",1,0)</f>
        <v>0</v>
      </c>
    </row>
    <row r="822" spans="1:80" hidden="1">
      <c r="A822">
        <v>35</v>
      </c>
      <c r="B822" t="s">
        <v>43</v>
      </c>
      <c r="C822" t="s">
        <v>44</v>
      </c>
      <c r="D822">
        <v>1182</v>
      </c>
      <c r="E822" t="s">
        <v>37</v>
      </c>
      <c r="F822">
        <v>11</v>
      </c>
      <c r="G822" t="str" cm="1">
        <f t="array" ref="G822">_xlfn.IFS(
F822 &lt;= 10, "Near",
F822 &lt;= 20, "Far",
TRUE, "Very Far")</f>
        <v>Far</v>
      </c>
      <c r="H822">
        <v>2</v>
      </c>
      <c r="I822" t="str">
        <f>_xlfn.XLOOKUP(H822,Lookup!C:C,Lookup!D:D)</f>
        <v>College</v>
      </c>
      <c r="J822" t="s">
        <v>59</v>
      </c>
      <c r="K822">
        <v>1</v>
      </c>
      <c r="L822">
        <v>1137</v>
      </c>
      <c r="M822">
        <v>4</v>
      </c>
      <c r="N822" t="str">
        <f>_xlfn.XLOOKUP(M822,Lookup!E:E,Lookup!F:F)</f>
        <v>Very High</v>
      </c>
      <c r="O822" t="s">
        <v>46</v>
      </c>
      <c r="P822">
        <v>54</v>
      </c>
      <c r="Q822">
        <v>3</v>
      </c>
      <c r="R822" t="str">
        <f>_xlfn.XLOOKUP(Q822,Lookup!G:G,Lookup!H:H)</f>
        <v>High</v>
      </c>
      <c r="S822">
        <v>2</v>
      </c>
      <c r="T822" s="7" t="str">
        <f>_xlfn.XLOOKUP(S822,Lookup!A:A,Lookup!B:B)</f>
        <v>Junior</v>
      </c>
      <c r="U822" t="s">
        <v>40</v>
      </c>
      <c r="V822">
        <v>4</v>
      </c>
      <c r="W822" t="str">
        <f>_xlfn.XLOOKUP(V822,Lookup!I:I,Lookup!J:J)</f>
        <v>Very High</v>
      </c>
      <c r="X822" t="s">
        <v>52</v>
      </c>
      <c r="Y822">
        <v>4968</v>
      </c>
      <c r="Z822" t="str" cm="1">
        <f t="array" ref="Z822">_xlfn.IFS(Y822&lt;3000,"Low",Y822&lt;7000,"Medium",TRUE,"High")</f>
        <v>Medium</v>
      </c>
      <c r="AA822">
        <v>18500</v>
      </c>
      <c r="AB822">
        <v>1</v>
      </c>
      <c r="AC822" t="s">
        <v>42</v>
      </c>
      <c r="AD822" t="s">
        <v>43</v>
      </c>
      <c r="AE822">
        <v>11</v>
      </c>
      <c r="AF822">
        <v>3</v>
      </c>
      <c r="AG822" t="str">
        <f>_xlfn.XLOOKUP(AF822,Lookup!K:K,Lookup!L:L)</f>
        <v>Meet Expect</v>
      </c>
      <c r="AH822">
        <v>4</v>
      </c>
      <c r="AI822" t="str">
        <f>LOOKUP(AH822,Lookup!M:M,Lookup!N:N)</f>
        <v>Very High</v>
      </c>
      <c r="AJ822">
        <v>80</v>
      </c>
      <c r="AK822">
        <v>1</v>
      </c>
      <c r="AL822" t="str">
        <f>_xlfn.XLOOKUP(AK822,Lookup!O:O,Lookup!P:P)</f>
        <v>Basic</v>
      </c>
      <c r="AM822">
        <v>5</v>
      </c>
      <c r="AN822" t="str" cm="1">
        <f t="array" ref="AN822">_xlfn.IFS(
AM822&lt;=5,"0-5",
AM822&lt;=10,"6-10",
AM822&lt;=20,"11-20",
TRUE,"20+")</f>
        <v>0-5</v>
      </c>
      <c r="AO822">
        <v>3</v>
      </c>
      <c r="AP822">
        <v>3</v>
      </c>
      <c r="AQ822" t="str">
        <f>_xlfn.XLOOKUP(AP822,Lookup!Q:Q,Lookup!R:R)</f>
        <v>Better</v>
      </c>
      <c r="AR822">
        <v>5</v>
      </c>
      <c r="AS822" t="str" cm="1">
        <f t="array" ref="AS822">_xlfn.IFS(
AR822 &lt;=1,"New Employee",
AR822 &lt;=3, "Early Career",
AR822 &lt;=7, "Experienced",
TRUE, "Veteran")</f>
        <v>Experienced</v>
      </c>
      <c r="AT822">
        <v>2</v>
      </c>
      <c r="AU822">
        <v>0</v>
      </c>
      <c r="AV822" t="str" cm="1">
        <f t="array" ref="AV822">_xlfn.IFS(
AU822=0,"Recently Promoted",
AU822&lt;=3, "Normal",
TRUE, "Long Time No Promotion")</f>
        <v>Recently Promoted</v>
      </c>
      <c r="AW822">
        <v>2</v>
      </c>
      <c r="AX822">
        <f>IF(COUNTIF(L822:$L$1471,L822)&gt;1,1,0)</f>
        <v>0</v>
      </c>
      <c r="BA822">
        <f t="shared" si="101"/>
        <v>0</v>
      </c>
      <c r="BC822">
        <f t="shared" si="102"/>
        <v>0</v>
      </c>
      <c r="BE822">
        <f t="shared" si="96"/>
        <v>0</v>
      </c>
      <c r="BG822">
        <f t="shared" si="97"/>
        <v>0</v>
      </c>
      <c r="BI822">
        <f t="shared" si="98"/>
        <v>0</v>
      </c>
      <c r="BR822" t="str" cm="1">
        <f t="array" ref="BR822">_xlfn.IFS(
A822&lt;=25,"18-25",
A822&lt;=35,"26-35",
A822&lt;=45,"36-45",
A822&lt;=59,"46-59",
TRUE,"60+")</f>
        <v>26-35</v>
      </c>
      <c r="BX822" t="b">
        <f t="shared" si="99"/>
        <v>1</v>
      </c>
      <c r="BY822" t="b">
        <f t="shared" si="100"/>
        <v>1</v>
      </c>
      <c r="BZ822" t="b">
        <f t="shared" si="103"/>
        <v>1</v>
      </c>
      <c r="CA822">
        <f>IF(tblemployee[[#This Row],[Attrition]]="Yes",1,0)</f>
        <v>0</v>
      </c>
      <c r="CB822">
        <f>IF(tblemployee[[#This Row],[OverTime]]="Yes",1,0)</f>
        <v>0</v>
      </c>
    </row>
    <row r="823" spans="1:80" hidden="1">
      <c r="A823">
        <v>49</v>
      </c>
      <c r="B823" t="s">
        <v>43</v>
      </c>
      <c r="C823" t="s">
        <v>36</v>
      </c>
      <c r="D823">
        <v>174</v>
      </c>
      <c r="E823" t="s">
        <v>37</v>
      </c>
      <c r="F823">
        <v>8</v>
      </c>
      <c r="G823" t="str" cm="1">
        <f t="array" ref="G823">_xlfn.IFS(
F823 &lt;= 10, "Near",
F823 &lt;= 20, "Far",
TRUE, "Very Far")</f>
        <v>Near</v>
      </c>
      <c r="H823">
        <v>4</v>
      </c>
      <c r="I823" t="str">
        <f>_xlfn.XLOOKUP(H823,Lookup!C:C,Lookup!D:D)</f>
        <v>Master</v>
      </c>
      <c r="J823" t="s">
        <v>60</v>
      </c>
      <c r="K823">
        <v>1</v>
      </c>
      <c r="L823">
        <v>1138</v>
      </c>
      <c r="M823">
        <v>4</v>
      </c>
      <c r="N823" t="str">
        <f>_xlfn.XLOOKUP(M823,Lookup!E:E,Lookup!F:F)</f>
        <v>Very High</v>
      </c>
      <c r="O823" t="s">
        <v>46</v>
      </c>
      <c r="P823">
        <v>56</v>
      </c>
      <c r="Q823">
        <v>2</v>
      </c>
      <c r="R823" t="str">
        <f>_xlfn.XLOOKUP(Q823,Lookup!G:G,Lookup!H:H)</f>
        <v>Medium</v>
      </c>
      <c r="S823">
        <v>4</v>
      </c>
      <c r="T823" s="7" t="str">
        <f>_xlfn.XLOOKUP(S823,Lookup!A:A,Lookup!B:B)</f>
        <v>Manager</v>
      </c>
      <c r="U823" t="s">
        <v>40</v>
      </c>
      <c r="V823">
        <v>2</v>
      </c>
      <c r="W823" t="str">
        <f>_xlfn.XLOOKUP(V823,Lookup!I:I,Lookup!J:J)</f>
        <v>Medium</v>
      </c>
      <c r="X823" t="s">
        <v>48</v>
      </c>
      <c r="Y823">
        <v>13120</v>
      </c>
      <c r="Z823" t="str" cm="1">
        <f t="array" ref="Z823">_xlfn.IFS(Y823&lt;3000,"Low",Y823&lt;7000,"Medium",TRUE,"High")</f>
        <v>High</v>
      </c>
      <c r="AA823">
        <v>11879</v>
      </c>
      <c r="AB823">
        <v>6</v>
      </c>
      <c r="AC823" t="s">
        <v>42</v>
      </c>
      <c r="AD823" t="s">
        <v>43</v>
      </c>
      <c r="AE823">
        <v>17</v>
      </c>
      <c r="AF823">
        <v>3</v>
      </c>
      <c r="AG823" t="str">
        <f>_xlfn.XLOOKUP(AF823,Lookup!K:K,Lookup!L:L)</f>
        <v>Meet Expect</v>
      </c>
      <c r="AH823">
        <v>2</v>
      </c>
      <c r="AI823" t="str">
        <f>LOOKUP(AH823,Lookup!M:M,Lookup!N:N)</f>
        <v>Medium</v>
      </c>
      <c r="AJ823">
        <v>80</v>
      </c>
      <c r="AK823">
        <v>1</v>
      </c>
      <c r="AL823" t="str">
        <f>_xlfn.XLOOKUP(AK823,Lookup!O:O,Lookup!P:P)</f>
        <v>Basic</v>
      </c>
      <c r="AM823">
        <v>22</v>
      </c>
      <c r="AN823" t="str" cm="1">
        <f t="array" ref="AN823">_xlfn.IFS(
AM823&lt;=5,"0-5",
AM823&lt;=10,"6-10",
AM823&lt;=20,"11-20",
TRUE,"20+")</f>
        <v>20+</v>
      </c>
      <c r="AO823">
        <v>3</v>
      </c>
      <c r="AP823">
        <v>3</v>
      </c>
      <c r="AQ823" t="str">
        <f>_xlfn.XLOOKUP(AP823,Lookup!Q:Q,Lookup!R:R)</f>
        <v>Better</v>
      </c>
      <c r="AR823">
        <v>9</v>
      </c>
      <c r="AS823" t="str" cm="1">
        <f t="array" ref="AS823">_xlfn.IFS(
AR823 &lt;=1,"New Employee",
AR823 &lt;=3, "Early Career",
AR823 &lt;=7, "Experienced",
TRUE, "Veteran")</f>
        <v>Veteran</v>
      </c>
      <c r="AT823">
        <v>8</v>
      </c>
      <c r="AU823">
        <v>2</v>
      </c>
      <c r="AV823" t="str" cm="1">
        <f t="array" ref="AV823">_xlfn.IFS(
AU823=0,"Recently Promoted",
AU823&lt;=3, "Normal",
TRUE, "Long Time No Promotion")</f>
        <v>Normal</v>
      </c>
      <c r="AW823">
        <v>3</v>
      </c>
      <c r="AX823">
        <f>IF(COUNTIF(L823:$L$1471,L823)&gt;1,1,0)</f>
        <v>0</v>
      </c>
      <c r="BA823">
        <f t="shared" si="101"/>
        <v>0</v>
      </c>
      <c r="BC823">
        <f t="shared" si="102"/>
        <v>0</v>
      </c>
      <c r="BE823">
        <f t="shared" si="96"/>
        <v>0</v>
      </c>
      <c r="BG823">
        <f t="shared" si="97"/>
        <v>0</v>
      </c>
      <c r="BI823">
        <f t="shared" si="98"/>
        <v>0</v>
      </c>
      <c r="BR823" t="str" cm="1">
        <f t="array" ref="BR823">_xlfn.IFS(
A823&lt;=25,"18-25",
A823&lt;=35,"26-35",
A823&lt;=45,"36-45",
A823&lt;=59,"46-59",
TRUE,"60+")</f>
        <v>46-59</v>
      </c>
      <c r="BX823" t="b">
        <f t="shared" si="99"/>
        <v>1</v>
      </c>
      <c r="BY823" t="b">
        <f t="shared" si="100"/>
        <v>1</v>
      </c>
      <c r="BZ823" t="b">
        <f t="shared" si="103"/>
        <v>1</v>
      </c>
      <c r="CA823">
        <f>IF(tblemployee[[#This Row],[Attrition]]="Yes",1,0)</f>
        <v>0</v>
      </c>
      <c r="CB823">
        <f>IF(tblemployee[[#This Row],[OverTime]]="Yes",1,0)</f>
        <v>0</v>
      </c>
    </row>
    <row r="824" spans="1:80" hidden="1">
      <c r="A824">
        <v>34</v>
      </c>
      <c r="B824" t="s">
        <v>43</v>
      </c>
      <c r="C824" t="s">
        <v>44</v>
      </c>
      <c r="D824">
        <v>1003</v>
      </c>
      <c r="E824" t="s">
        <v>45</v>
      </c>
      <c r="F824">
        <v>2</v>
      </c>
      <c r="G824" t="str" cm="1">
        <f t="array" ref="G824">_xlfn.IFS(
F824 &lt;= 10, "Near",
F824 &lt;= 20, "Far",
TRUE, "Very Far")</f>
        <v>Near</v>
      </c>
      <c r="H824">
        <v>2</v>
      </c>
      <c r="I824" t="str">
        <f>_xlfn.XLOOKUP(H824,Lookup!C:C,Lookup!D:D)</f>
        <v>College</v>
      </c>
      <c r="J824" t="s">
        <v>38</v>
      </c>
      <c r="K824">
        <v>1</v>
      </c>
      <c r="L824">
        <v>1140</v>
      </c>
      <c r="M824">
        <v>4</v>
      </c>
      <c r="N824" t="str">
        <f>_xlfn.XLOOKUP(M824,Lookup!E:E,Lookup!F:F)</f>
        <v>Very High</v>
      </c>
      <c r="O824" t="s">
        <v>46</v>
      </c>
      <c r="P824">
        <v>95</v>
      </c>
      <c r="Q824">
        <v>3</v>
      </c>
      <c r="R824" t="str">
        <f>_xlfn.XLOOKUP(Q824,Lookup!G:G,Lookup!H:H)</f>
        <v>High</v>
      </c>
      <c r="S824">
        <v>2</v>
      </c>
      <c r="T824" s="7" t="str">
        <f>_xlfn.XLOOKUP(S824,Lookup!A:A,Lookup!B:B)</f>
        <v>Junior</v>
      </c>
      <c r="U824" t="s">
        <v>53</v>
      </c>
      <c r="V824">
        <v>3</v>
      </c>
      <c r="W824" t="str">
        <f>_xlfn.XLOOKUP(V824,Lookup!I:I,Lookup!J:J)</f>
        <v>High</v>
      </c>
      <c r="X824" t="s">
        <v>41</v>
      </c>
      <c r="Y824">
        <v>4033</v>
      </c>
      <c r="Z824" t="str" cm="1">
        <f t="array" ref="Z824">_xlfn.IFS(Y824&lt;3000,"Low",Y824&lt;7000,"Medium",TRUE,"High")</f>
        <v>Medium</v>
      </c>
      <c r="AA824">
        <v>15834</v>
      </c>
      <c r="AB824">
        <v>2</v>
      </c>
      <c r="AC824" t="s">
        <v>42</v>
      </c>
      <c r="AD824" t="s">
        <v>43</v>
      </c>
      <c r="AE824">
        <v>11</v>
      </c>
      <c r="AF824">
        <v>3</v>
      </c>
      <c r="AG824" t="str">
        <f>_xlfn.XLOOKUP(AF824,Lookup!K:K,Lookup!L:L)</f>
        <v>Meet Expect</v>
      </c>
      <c r="AH824">
        <v>4</v>
      </c>
      <c r="AI824" t="str">
        <f>LOOKUP(AH824,Lookup!M:M,Lookup!N:N)</f>
        <v>Very High</v>
      </c>
      <c r="AJ824">
        <v>80</v>
      </c>
      <c r="AK824">
        <v>0</v>
      </c>
      <c r="AL824" t="str">
        <f>_xlfn.XLOOKUP(AK824,Lookup!O:O,Lookup!P:P)</f>
        <v>None</v>
      </c>
      <c r="AM824">
        <v>5</v>
      </c>
      <c r="AN824" t="str" cm="1">
        <f t="array" ref="AN824">_xlfn.IFS(
AM824&lt;=5,"0-5",
AM824&lt;=10,"6-10",
AM824&lt;=20,"11-20",
TRUE,"20+")</f>
        <v>0-5</v>
      </c>
      <c r="AO824">
        <v>3</v>
      </c>
      <c r="AP824">
        <v>2</v>
      </c>
      <c r="AQ824" t="str">
        <f>_xlfn.XLOOKUP(AP824,Lookup!Q:Q,Lookup!R:R)</f>
        <v>Good</v>
      </c>
      <c r="AR824">
        <v>3</v>
      </c>
      <c r="AS824" t="str" cm="1">
        <f t="array" ref="AS824">_xlfn.IFS(
AR824 &lt;=1,"New Employee",
AR824 &lt;=3, "Early Career",
AR824 &lt;=7, "Experienced",
TRUE, "Veteran")</f>
        <v>Early Career</v>
      </c>
      <c r="AT824">
        <v>2</v>
      </c>
      <c r="AU824">
        <v>0</v>
      </c>
      <c r="AV824" t="str" cm="1">
        <f t="array" ref="AV824">_xlfn.IFS(
AU824=0,"Recently Promoted",
AU824&lt;=3, "Normal",
TRUE, "Long Time No Promotion")</f>
        <v>Recently Promoted</v>
      </c>
      <c r="AW824">
        <v>2</v>
      </c>
      <c r="AX824">
        <f>IF(COUNTIF(L824:$L$1471,L824)&gt;1,1,0)</f>
        <v>0</v>
      </c>
      <c r="BA824">
        <f t="shared" si="101"/>
        <v>0</v>
      </c>
      <c r="BC824">
        <f t="shared" si="102"/>
        <v>0</v>
      </c>
      <c r="BE824">
        <f t="shared" si="96"/>
        <v>0</v>
      </c>
      <c r="BG824">
        <f t="shared" si="97"/>
        <v>0</v>
      </c>
      <c r="BI824">
        <f t="shared" si="98"/>
        <v>0</v>
      </c>
      <c r="BR824" t="str" cm="1">
        <f t="array" ref="BR824">_xlfn.IFS(
A824&lt;=25,"18-25",
A824&lt;=35,"26-35",
A824&lt;=45,"36-45",
A824&lt;=59,"46-59",
TRUE,"60+")</f>
        <v>26-35</v>
      </c>
      <c r="BX824" t="b">
        <f t="shared" si="99"/>
        <v>1</v>
      </c>
      <c r="BY824" t="b">
        <f t="shared" si="100"/>
        <v>1</v>
      </c>
      <c r="BZ824" t="b">
        <f t="shared" si="103"/>
        <v>1</v>
      </c>
      <c r="CA824">
        <f>IF(tblemployee[[#This Row],[Attrition]]="Yes",1,0)</f>
        <v>0</v>
      </c>
      <c r="CB824">
        <f>IF(tblemployee[[#This Row],[OverTime]]="Yes",1,0)</f>
        <v>0</v>
      </c>
    </row>
    <row r="825" spans="1:80" hidden="1">
      <c r="A825">
        <v>29</v>
      </c>
      <c r="B825" t="s">
        <v>43</v>
      </c>
      <c r="C825" t="s">
        <v>44</v>
      </c>
      <c r="D825">
        <v>490</v>
      </c>
      <c r="E825" t="s">
        <v>45</v>
      </c>
      <c r="F825">
        <v>10</v>
      </c>
      <c r="G825" t="str" cm="1">
        <f t="array" ref="G825">_xlfn.IFS(
F825 &lt;= 10, "Near",
F825 &lt;= 20, "Far",
TRUE, "Very Far")</f>
        <v>Near</v>
      </c>
      <c r="H825">
        <v>3</v>
      </c>
      <c r="I825" t="str">
        <f>_xlfn.XLOOKUP(H825,Lookup!C:C,Lookup!D:D)</f>
        <v>Bachelor</v>
      </c>
      <c r="J825" t="s">
        <v>38</v>
      </c>
      <c r="K825">
        <v>1</v>
      </c>
      <c r="L825">
        <v>1143</v>
      </c>
      <c r="M825">
        <v>4</v>
      </c>
      <c r="N825" t="str">
        <f>_xlfn.XLOOKUP(M825,Lookup!E:E,Lookup!F:F)</f>
        <v>Very High</v>
      </c>
      <c r="O825" t="s">
        <v>39</v>
      </c>
      <c r="P825">
        <v>61</v>
      </c>
      <c r="Q825">
        <v>3</v>
      </c>
      <c r="R825" t="str">
        <f>_xlfn.XLOOKUP(Q825,Lookup!G:G,Lookup!H:H)</f>
        <v>High</v>
      </c>
      <c r="S825">
        <v>1</v>
      </c>
      <c r="T825" s="7" t="str">
        <f>_xlfn.XLOOKUP(S825,Lookup!A:A,Lookup!B:B)</f>
        <v>Entry Level</v>
      </c>
      <c r="U825" t="s">
        <v>47</v>
      </c>
      <c r="V825">
        <v>2</v>
      </c>
      <c r="W825" t="str">
        <f>_xlfn.XLOOKUP(V825,Lookup!I:I,Lookup!J:J)</f>
        <v>Medium</v>
      </c>
      <c r="X825" t="s">
        <v>52</v>
      </c>
      <c r="Y825">
        <v>3291</v>
      </c>
      <c r="Z825" t="str" cm="1">
        <f t="array" ref="Z825">_xlfn.IFS(Y825&lt;3000,"Low",Y825&lt;7000,"Medium",TRUE,"High")</f>
        <v>Medium</v>
      </c>
      <c r="AA825">
        <v>17940</v>
      </c>
      <c r="AB825">
        <v>0</v>
      </c>
      <c r="AC825" t="s">
        <v>42</v>
      </c>
      <c r="AD825" t="s">
        <v>43</v>
      </c>
      <c r="AE825">
        <v>14</v>
      </c>
      <c r="AF825">
        <v>3</v>
      </c>
      <c r="AG825" t="str">
        <f>_xlfn.XLOOKUP(AF825,Lookup!K:K,Lookup!L:L)</f>
        <v>Meet Expect</v>
      </c>
      <c r="AH825">
        <v>4</v>
      </c>
      <c r="AI825" t="str">
        <f>LOOKUP(AH825,Lookup!M:M,Lookup!N:N)</f>
        <v>Very High</v>
      </c>
      <c r="AJ825">
        <v>80</v>
      </c>
      <c r="AK825">
        <v>2</v>
      </c>
      <c r="AL825" t="str">
        <f>_xlfn.XLOOKUP(AK825,Lookup!O:O,Lookup!P:P)</f>
        <v>Medium</v>
      </c>
      <c r="AM825">
        <v>8</v>
      </c>
      <c r="AN825" t="str" cm="1">
        <f t="array" ref="AN825">_xlfn.IFS(
AM825&lt;=5,"0-5",
AM825&lt;=10,"6-10",
AM825&lt;=20,"11-20",
TRUE,"20+")</f>
        <v>6-10</v>
      </c>
      <c r="AO825">
        <v>2</v>
      </c>
      <c r="AP825">
        <v>2</v>
      </c>
      <c r="AQ825" t="str">
        <f>_xlfn.XLOOKUP(AP825,Lookup!Q:Q,Lookup!R:R)</f>
        <v>Good</v>
      </c>
      <c r="AR825">
        <v>7</v>
      </c>
      <c r="AS825" t="str" cm="1">
        <f t="array" ref="AS825">_xlfn.IFS(
AR825 &lt;=1,"New Employee",
AR825 &lt;=3, "Early Career",
AR825 &lt;=7, "Experienced",
TRUE, "Veteran")</f>
        <v>Experienced</v>
      </c>
      <c r="AT825">
        <v>5</v>
      </c>
      <c r="AU825">
        <v>1</v>
      </c>
      <c r="AV825" t="str" cm="1">
        <f t="array" ref="AV825">_xlfn.IFS(
AU825=0,"Recently Promoted",
AU825&lt;=3, "Normal",
TRUE, "Long Time No Promotion")</f>
        <v>Normal</v>
      </c>
      <c r="AW825">
        <v>1</v>
      </c>
      <c r="AX825">
        <f>IF(COUNTIF(L825:$L$1471,L825)&gt;1,1,0)</f>
        <v>0</v>
      </c>
      <c r="BA825">
        <f t="shared" si="101"/>
        <v>0</v>
      </c>
      <c r="BC825">
        <f t="shared" si="102"/>
        <v>0</v>
      </c>
      <c r="BE825">
        <f t="shared" si="96"/>
        <v>0</v>
      </c>
      <c r="BG825">
        <f t="shared" si="97"/>
        <v>0</v>
      </c>
      <c r="BI825">
        <f t="shared" si="98"/>
        <v>0</v>
      </c>
      <c r="BR825" t="str" cm="1">
        <f t="array" ref="BR825">_xlfn.IFS(
A825&lt;=25,"18-25",
A825&lt;=35,"26-35",
A825&lt;=45,"36-45",
A825&lt;=59,"46-59",
TRUE,"60+")</f>
        <v>26-35</v>
      </c>
      <c r="BX825" t="b">
        <f t="shared" si="99"/>
        <v>1</v>
      </c>
      <c r="BY825" t="b">
        <f t="shared" si="100"/>
        <v>1</v>
      </c>
      <c r="BZ825" t="b">
        <f t="shared" si="103"/>
        <v>1</v>
      </c>
      <c r="CA825">
        <f>IF(tblemployee[[#This Row],[Attrition]]="Yes",1,0)</f>
        <v>0</v>
      </c>
      <c r="CB825">
        <f>IF(tblemployee[[#This Row],[OverTime]]="Yes",1,0)</f>
        <v>0</v>
      </c>
    </row>
    <row r="826" spans="1:80" hidden="1">
      <c r="A826">
        <v>42</v>
      </c>
      <c r="B826" t="s">
        <v>43</v>
      </c>
      <c r="C826" t="s">
        <v>36</v>
      </c>
      <c r="D826">
        <v>188</v>
      </c>
      <c r="E826" t="s">
        <v>45</v>
      </c>
      <c r="F826">
        <v>29</v>
      </c>
      <c r="G826" t="str" cm="1">
        <f t="array" ref="G826">_xlfn.IFS(
F826 &lt;= 10, "Near",
F826 &lt;= 20, "Far",
TRUE, "Very Far")</f>
        <v>Very Far</v>
      </c>
      <c r="H826">
        <v>3</v>
      </c>
      <c r="I826" t="str">
        <f>_xlfn.XLOOKUP(H826,Lookup!C:C,Lookup!D:D)</f>
        <v>Bachelor</v>
      </c>
      <c r="J826" t="s">
        <v>51</v>
      </c>
      <c r="K826">
        <v>1</v>
      </c>
      <c r="L826">
        <v>1148</v>
      </c>
      <c r="M826">
        <v>2</v>
      </c>
      <c r="N826" t="str">
        <f>_xlfn.XLOOKUP(M826,Lookup!E:E,Lookup!F:F)</f>
        <v>Medium</v>
      </c>
      <c r="O826" t="s">
        <v>46</v>
      </c>
      <c r="P826">
        <v>56</v>
      </c>
      <c r="Q826">
        <v>1</v>
      </c>
      <c r="R826" t="str">
        <f>_xlfn.XLOOKUP(Q826,Lookup!G:G,Lookup!H:H)</f>
        <v>Low</v>
      </c>
      <c r="S826">
        <v>2</v>
      </c>
      <c r="T826" s="7" t="str">
        <f>_xlfn.XLOOKUP(S826,Lookup!A:A,Lookup!B:B)</f>
        <v>Junior</v>
      </c>
      <c r="U826" t="s">
        <v>50</v>
      </c>
      <c r="V826">
        <v>4</v>
      </c>
      <c r="W826" t="str">
        <f>_xlfn.XLOOKUP(V826,Lookup!I:I,Lookup!J:J)</f>
        <v>Very High</v>
      </c>
      <c r="X826" t="s">
        <v>41</v>
      </c>
      <c r="Y826">
        <v>4272</v>
      </c>
      <c r="Z826" t="str" cm="1">
        <f t="array" ref="Z826">_xlfn.IFS(Y826&lt;3000,"Low",Y826&lt;7000,"Medium",TRUE,"High")</f>
        <v>Medium</v>
      </c>
      <c r="AA826">
        <v>9558</v>
      </c>
      <c r="AB826">
        <v>4</v>
      </c>
      <c r="AC826" t="s">
        <v>42</v>
      </c>
      <c r="AD826" t="s">
        <v>43</v>
      </c>
      <c r="AE826">
        <v>19</v>
      </c>
      <c r="AF826">
        <v>3</v>
      </c>
      <c r="AG826" t="str">
        <f>_xlfn.XLOOKUP(AF826,Lookup!K:K,Lookup!L:L)</f>
        <v>Meet Expect</v>
      </c>
      <c r="AH826">
        <v>1</v>
      </c>
      <c r="AI826" t="str">
        <f>LOOKUP(AH826,Lookup!M:M,Lookup!N:N)</f>
        <v>Low</v>
      </c>
      <c r="AJ826">
        <v>80</v>
      </c>
      <c r="AK826">
        <v>0</v>
      </c>
      <c r="AL826" t="str">
        <f>_xlfn.XLOOKUP(AK826,Lookup!O:O,Lookup!P:P)</f>
        <v>None</v>
      </c>
      <c r="AM826">
        <v>16</v>
      </c>
      <c r="AN826" t="str" cm="1">
        <f t="array" ref="AN826">_xlfn.IFS(
AM826&lt;=5,"0-5",
AM826&lt;=10,"6-10",
AM826&lt;=20,"11-20",
TRUE,"20+")</f>
        <v>11-20</v>
      </c>
      <c r="AO826">
        <v>3</v>
      </c>
      <c r="AP826">
        <v>3</v>
      </c>
      <c r="AQ826" t="str">
        <f>_xlfn.XLOOKUP(AP826,Lookup!Q:Q,Lookup!R:R)</f>
        <v>Better</v>
      </c>
      <c r="AR826">
        <v>1</v>
      </c>
      <c r="AS826" t="str" cm="1">
        <f t="array" ref="AS826">_xlfn.IFS(
AR826 &lt;=1,"New Employee",
AR826 &lt;=3, "Early Career",
AR826 &lt;=7, "Experienced",
TRUE, "Veteran")</f>
        <v>New Employee</v>
      </c>
      <c r="AT826">
        <v>0</v>
      </c>
      <c r="AU826">
        <v>0</v>
      </c>
      <c r="AV826" t="str" cm="1">
        <f t="array" ref="AV826">_xlfn.IFS(
AU826=0,"Recently Promoted",
AU826&lt;=3, "Normal",
TRUE, "Long Time No Promotion")</f>
        <v>Recently Promoted</v>
      </c>
      <c r="AW826">
        <v>0</v>
      </c>
      <c r="AX826">
        <f>IF(COUNTIF(L826:$L$1471,L826)&gt;1,1,0)</f>
        <v>0</v>
      </c>
      <c r="BA826">
        <f t="shared" si="101"/>
        <v>0</v>
      </c>
      <c r="BC826">
        <f t="shared" si="102"/>
        <v>0</v>
      </c>
      <c r="BE826">
        <f t="shared" si="96"/>
        <v>0</v>
      </c>
      <c r="BG826">
        <f t="shared" si="97"/>
        <v>0</v>
      </c>
      <c r="BI826">
        <f t="shared" si="98"/>
        <v>0</v>
      </c>
      <c r="BR826" t="str" cm="1">
        <f t="array" ref="BR826">_xlfn.IFS(
A826&lt;=25,"18-25",
A826&lt;=35,"26-35",
A826&lt;=45,"36-45",
A826&lt;=59,"46-59",
TRUE,"60+")</f>
        <v>36-45</v>
      </c>
      <c r="BX826" t="b">
        <f t="shared" si="99"/>
        <v>1</v>
      </c>
      <c r="BY826" t="b">
        <f t="shared" si="100"/>
        <v>1</v>
      </c>
      <c r="BZ826" t="b">
        <f t="shared" si="103"/>
        <v>1</v>
      </c>
      <c r="CA826">
        <f>IF(tblemployee[[#This Row],[Attrition]]="Yes",1,0)</f>
        <v>0</v>
      </c>
      <c r="CB826">
        <f>IF(tblemployee[[#This Row],[OverTime]]="Yes",1,0)</f>
        <v>0</v>
      </c>
    </row>
    <row r="827" spans="1:80" hidden="1">
      <c r="A827">
        <v>29</v>
      </c>
      <c r="B827" t="s">
        <v>43</v>
      </c>
      <c r="C827" t="s">
        <v>36</v>
      </c>
      <c r="D827">
        <v>718</v>
      </c>
      <c r="E827" t="s">
        <v>45</v>
      </c>
      <c r="F827">
        <v>8</v>
      </c>
      <c r="G827" t="str" cm="1">
        <f t="array" ref="G827">_xlfn.IFS(
F827 &lt;= 10, "Near",
F827 &lt;= 20, "Far",
TRUE, "Very Far")</f>
        <v>Near</v>
      </c>
      <c r="H827">
        <v>1</v>
      </c>
      <c r="I827" t="str">
        <f>_xlfn.XLOOKUP(H827,Lookup!C:C,Lookup!D:D)</f>
        <v>Below College</v>
      </c>
      <c r="J827" t="s">
        <v>51</v>
      </c>
      <c r="K827">
        <v>1</v>
      </c>
      <c r="L827">
        <v>1150</v>
      </c>
      <c r="M827">
        <v>2</v>
      </c>
      <c r="N827" t="str">
        <f>_xlfn.XLOOKUP(M827,Lookup!E:E,Lookup!F:F)</f>
        <v>Medium</v>
      </c>
      <c r="O827" t="s">
        <v>46</v>
      </c>
      <c r="P827">
        <v>79</v>
      </c>
      <c r="Q827">
        <v>2</v>
      </c>
      <c r="R827" t="str">
        <f>_xlfn.XLOOKUP(Q827,Lookup!G:G,Lookup!H:H)</f>
        <v>Medium</v>
      </c>
      <c r="S827">
        <v>2</v>
      </c>
      <c r="T827" s="7" t="str">
        <f>_xlfn.XLOOKUP(S827,Lookup!A:A,Lookup!B:B)</f>
        <v>Junior</v>
      </c>
      <c r="U827" t="s">
        <v>53</v>
      </c>
      <c r="V827">
        <v>4</v>
      </c>
      <c r="W827" t="str">
        <f>_xlfn.XLOOKUP(V827,Lookup!I:I,Lookup!J:J)</f>
        <v>Very High</v>
      </c>
      <c r="X827" t="s">
        <v>48</v>
      </c>
      <c r="Y827">
        <v>5056</v>
      </c>
      <c r="Z827" t="str" cm="1">
        <f t="array" ref="Z827">_xlfn.IFS(Y827&lt;3000,"Low",Y827&lt;7000,"Medium",TRUE,"High")</f>
        <v>Medium</v>
      </c>
      <c r="AA827">
        <v>17689</v>
      </c>
      <c r="AB827">
        <v>1</v>
      </c>
      <c r="AC827" t="s">
        <v>42</v>
      </c>
      <c r="AD827" t="s">
        <v>35</v>
      </c>
      <c r="AE827">
        <v>15</v>
      </c>
      <c r="AF827">
        <v>3</v>
      </c>
      <c r="AG827" t="str">
        <f>_xlfn.XLOOKUP(AF827,Lookup!K:K,Lookup!L:L)</f>
        <v>Meet Expect</v>
      </c>
      <c r="AH827">
        <v>3</v>
      </c>
      <c r="AI827" t="str">
        <f>LOOKUP(AH827,Lookup!M:M,Lookup!N:N)</f>
        <v>High</v>
      </c>
      <c r="AJ827">
        <v>80</v>
      </c>
      <c r="AK827">
        <v>1</v>
      </c>
      <c r="AL827" t="str">
        <f>_xlfn.XLOOKUP(AK827,Lookup!O:O,Lookup!P:P)</f>
        <v>Basic</v>
      </c>
      <c r="AM827">
        <v>10</v>
      </c>
      <c r="AN827" t="str" cm="1">
        <f t="array" ref="AN827">_xlfn.IFS(
AM827&lt;=5,"0-5",
AM827&lt;=10,"6-10",
AM827&lt;=20,"11-20",
TRUE,"20+")</f>
        <v>6-10</v>
      </c>
      <c r="AO827">
        <v>2</v>
      </c>
      <c r="AP827">
        <v>2</v>
      </c>
      <c r="AQ827" t="str">
        <f>_xlfn.XLOOKUP(AP827,Lookup!Q:Q,Lookup!R:R)</f>
        <v>Good</v>
      </c>
      <c r="AR827">
        <v>10</v>
      </c>
      <c r="AS827" t="str" cm="1">
        <f t="array" ref="AS827">_xlfn.IFS(
AR827 &lt;=1,"New Employee",
AR827 &lt;=3, "Early Career",
AR827 &lt;=7, "Experienced",
TRUE, "Veteran")</f>
        <v>Veteran</v>
      </c>
      <c r="AT827">
        <v>7</v>
      </c>
      <c r="AU827">
        <v>1</v>
      </c>
      <c r="AV827" t="str" cm="1">
        <f t="array" ref="AV827">_xlfn.IFS(
AU827=0,"Recently Promoted",
AU827&lt;=3, "Normal",
TRUE, "Long Time No Promotion")</f>
        <v>Normal</v>
      </c>
      <c r="AW827">
        <v>2</v>
      </c>
      <c r="AX827">
        <f>IF(COUNTIF(L827:$L$1471,L827)&gt;1,1,0)</f>
        <v>0</v>
      </c>
      <c r="BA827">
        <f t="shared" si="101"/>
        <v>0</v>
      </c>
      <c r="BC827">
        <f t="shared" si="102"/>
        <v>0</v>
      </c>
      <c r="BE827">
        <f t="shared" si="96"/>
        <v>0</v>
      </c>
      <c r="BG827">
        <f t="shared" si="97"/>
        <v>0</v>
      </c>
      <c r="BI827">
        <f t="shared" si="98"/>
        <v>0</v>
      </c>
      <c r="BR827" t="str" cm="1">
        <f t="array" ref="BR827">_xlfn.IFS(
A827&lt;=25,"18-25",
A827&lt;=35,"26-35",
A827&lt;=45,"36-45",
A827&lt;=59,"46-59",
TRUE,"60+")</f>
        <v>26-35</v>
      </c>
      <c r="BX827" t="b">
        <f t="shared" si="99"/>
        <v>1</v>
      </c>
      <c r="BY827" t="b">
        <f t="shared" si="100"/>
        <v>1</v>
      </c>
      <c r="BZ827" t="b">
        <f t="shared" si="103"/>
        <v>1</v>
      </c>
      <c r="CA827">
        <f>IF(tblemployee[[#This Row],[Attrition]]="Yes",1,0)</f>
        <v>0</v>
      </c>
      <c r="CB827">
        <f>IF(tblemployee[[#This Row],[OverTime]]="Yes",1,0)</f>
        <v>1</v>
      </c>
    </row>
    <row r="828" spans="1:80">
      <c r="A828">
        <v>38</v>
      </c>
      <c r="B828" t="s">
        <v>43</v>
      </c>
      <c r="C828" t="s">
        <v>36</v>
      </c>
      <c r="D828">
        <v>433</v>
      </c>
      <c r="E828" t="s">
        <v>61</v>
      </c>
      <c r="F828">
        <v>1</v>
      </c>
      <c r="G828" t="str" cm="1">
        <f t="array" ref="G828">_xlfn.IFS(
F828 &lt;= 10, "Near",
F828 &lt;= 20, "Far",
TRUE, "Very Far")</f>
        <v>Near</v>
      </c>
      <c r="H828">
        <v>3</v>
      </c>
      <c r="I828" t="str">
        <f>_xlfn.XLOOKUP(H828,Lookup!C:C,Lookup!D:D)</f>
        <v>Bachelor</v>
      </c>
      <c r="J828" t="s">
        <v>61</v>
      </c>
      <c r="K828">
        <v>1</v>
      </c>
      <c r="L828">
        <v>1152</v>
      </c>
      <c r="M828">
        <v>3</v>
      </c>
      <c r="N828" t="str">
        <f>_xlfn.XLOOKUP(M828,Lookup!E:E,Lookup!F:F)</f>
        <v>High</v>
      </c>
      <c r="O828" t="s">
        <v>46</v>
      </c>
      <c r="P828">
        <v>37</v>
      </c>
      <c r="Q828">
        <v>4</v>
      </c>
      <c r="R828" t="str">
        <f>_xlfn.XLOOKUP(Q828,Lookup!G:G,Lookup!H:H)</f>
        <v>Very High</v>
      </c>
      <c r="S828">
        <v>1</v>
      </c>
      <c r="T828" s="7" t="str">
        <f>_xlfn.XLOOKUP(S828,Lookup!A:A,Lookup!B:B)</f>
        <v>Entry Level</v>
      </c>
      <c r="U828" t="s">
        <v>61</v>
      </c>
      <c r="V828">
        <v>3</v>
      </c>
      <c r="W828" t="str">
        <f>_xlfn.XLOOKUP(V828,Lookup!I:I,Lookup!J:J)</f>
        <v>High</v>
      </c>
      <c r="X828" t="s">
        <v>48</v>
      </c>
      <c r="Y828">
        <v>2844</v>
      </c>
      <c r="Z828" t="str" cm="1">
        <f t="array" ref="Z828">_xlfn.IFS(Y828&lt;3000,"Low",Y828&lt;7000,"Medium",TRUE,"High")</f>
        <v>Low</v>
      </c>
      <c r="AA828">
        <v>6004</v>
      </c>
      <c r="AB828">
        <v>1</v>
      </c>
      <c r="AC828" t="s">
        <v>42</v>
      </c>
      <c r="AD828" t="s">
        <v>43</v>
      </c>
      <c r="AE828">
        <v>13</v>
      </c>
      <c r="AF828">
        <v>3</v>
      </c>
      <c r="AG828" t="str">
        <f>_xlfn.XLOOKUP(AF828,Lookup!K:K,Lookup!L:L)</f>
        <v>Meet Expect</v>
      </c>
      <c r="AH828">
        <v>4</v>
      </c>
      <c r="AI828" t="str">
        <f>LOOKUP(AH828,Lookup!M:M,Lookup!N:N)</f>
        <v>Very High</v>
      </c>
      <c r="AJ828">
        <v>80</v>
      </c>
      <c r="AK828">
        <v>1</v>
      </c>
      <c r="AL828" t="str">
        <f>_xlfn.XLOOKUP(AK828,Lookup!O:O,Lookup!P:P)</f>
        <v>Basic</v>
      </c>
      <c r="AM828">
        <v>7</v>
      </c>
      <c r="AN828" t="str" cm="1">
        <f t="array" ref="AN828">_xlfn.IFS(
AM828&lt;=5,"0-5",
AM828&lt;=10,"6-10",
AM828&lt;=20,"11-20",
TRUE,"20+")</f>
        <v>6-10</v>
      </c>
      <c r="AO828">
        <v>2</v>
      </c>
      <c r="AP828">
        <v>4</v>
      </c>
      <c r="AQ828" t="str">
        <f>_xlfn.XLOOKUP(AP828,Lookup!Q:Q,Lookup!R:R)</f>
        <v>Best</v>
      </c>
      <c r="AR828">
        <v>7</v>
      </c>
      <c r="AS828" t="str" cm="1">
        <f t="array" ref="AS828">_xlfn.IFS(
AR828 &lt;=1,"New Employee",
AR828 &lt;=3, "Early Career",
AR828 &lt;=7, "Experienced",
TRUE, "Veteran")</f>
        <v>Experienced</v>
      </c>
      <c r="AT828">
        <v>6</v>
      </c>
      <c r="AU828">
        <v>5</v>
      </c>
      <c r="AV828" t="str" cm="1">
        <f t="array" ref="AV828">_xlfn.IFS(
AU828=0,"Recently Promoted",
AU828&lt;=3, "Normal",
TRUE, "Long Time No Promotion")</f>
        <v>Long Time No Promotion</v>
      </c>
      <c r="AW828">
        <v>0</v>
      </c>
      <c r="AX828">
        <f>IF(COUNTIF(L828:$L$1471,L828)&gt;1,1,0)</f>
        <v>0</v>
      </c>
      <c r="BA828">
        <f t="shared" si="101"/>
        <v>0</v>
      </c>
      <c r="BC828">
        <f t="shared" si="102"/>
        <v>0</v>
      </c>
      <c r="BE828">
        <f t="shared" si="96"/>
        <v>0</v>
      </c>
      <c r="BG828">
        <f t="shared" si="97"/>
        <v>0</v>
      </c>
      <c r="BI828">
        <f t="shared" si="98"/>
        <v>0</v>
      </c>
      <c r="BR828" t="str" cm="1">
        <f t="array" ref="BR828">_xlfn.IFS(
A828&lt;=25,"18-25",
A828&lt;=35,"26-35",
A828&lt;=45,"36-45",
A828&lt;=59,"46-59",
TRUE,"60+")</f>
        <v>36-45</v>
      </c>
      <c r="BX828" t="b">
        <f t="shared" si="99"/>
        <v>1</v>
      </c>
      <c r="BY828" t="b">
        <f t="shared" si="100"/>
        <v>1</v>
      </c>
      <c r="BZ828" t="b">
        <f t="shared" si="103"/>
        <v>1</v>
      </c>
      <c r="CA828">
        <f>IF(tblemployee[[#This Row],[Attrition]]="Yes",1,0)</f>
        <v>0</v>
      </c>
      <c r="CB828">
        <f>IF(tblemployee[[#This Row],[OverTime]]="Yes",1,0)</f>
        <v>0</v>
      </c>
    </row>
    <row r="829" spans="1:80" hidden="1">
      <c r="A829">
        <v>28</v>
      </c>
      <c r="B829" t="s">
        <v>43</v>
      </c>
      <c r="C829" t="s">
        <v>44</v>
      </c>
      <c r="D829">
        <v>773</v>
      </c>
      <c r="E829" t="s">
        <v>45</v>
      </c>
      <c r="F829">
        <v>6</v>
      </c>
      <c r="G829" t="str" cm="1">
        <f t="array" ref="G829">_xlfn.IFS(
F829 &lt;= 10, "Near",
F829 &lt;= 20, "Far",
TRUE, "Very Far")</f>
        <v>Near</v>
      </c>
      <c r="H829">
        <v>3</v>
      </c>
      <c r="I829" t="str">
        <f>_xlfn.XLOOKUP(H829,Lookup!C:C,Lookup!D:D)</f>
        <v>Bachelor</v>
      </c>
      <c r="J829" t="s">
        <v>38</v>
      </c>
      <c r="K829">
        <v>1</v>
      </c>
      <c r="L829">
        <v>1154</v>
      </c>
      <c r="M829">
        <v>3</v>
      </c>
      <c r="N829" t="str">
        <f>_xlfn.XLOOKUP(M829,Lookup!E:E,Lookup!F:F)</f>
        <v>High</v>
      </c>
      <c r="O829" t="s">
        <v>46</v>
      </c>
      <c r="P829">
        <v>39</v>
      </c>
      <c r="Q829">
        <v>2</v>
      </c>
      <c r="R829" t="str">
        <f>_xlfn.XLOOKUP(Q829,Lookup!G:G,Lookup!H:H)</f>
        <v>Medium</v>
      </c>
      <c r="S829">
        <v>1</v>
      </c>
      <c r="T829" s="7" t="str">
        <f>_xlfn.XLOOKUP(S829,Lookup!A:A,Lookup!B:B)</f>
        <v>Entry Level</v>
      </c>
      <c r="U829" t="s">
        <v>47</v>
      </c>
      <c r="V829">
        <v>3</v>
      </c>
      <c r="W829" t="str">
        <f>_xlfn.XLOOKUP(V829,Lookup!I:I,Lookup!J:J)</f>
        <v>High</v>
      </c>
      <c r="X829" t="s">
        <v>52</v>
      </c>
      <c r="Y829">
        <v>2703</v>
      </c>
      <c r="Z829" t="str" cm="1">
        <f t="array" ref="Z829">_xlfn.IFS(Y829&lt;3000,"Low",Y829&lt;7000,"Medium",TRUE,"High")</f>
        <v>Low</v>
      </c>
      <c r="AA829">
        <v>22088</v>
      </c>
      <c r="AB829">
        <v>1</v>
      </c>
      <c r="AC829" t="s">
        <v>42</v>
      </c>
      <c r="AD829" t="s">
        <v>35</v>
      </c>
      <c r="AE829">
        <v>14</v>
      </c>
      <c r="AF829">
        <v>3</v>
      </c>
      <c r="AG829" t="str">
        <f>_xlfn.XLOOKUP(AF829,Lookup!K:K,Lookup!L:L)</f>
        <v>Meet Expect</v>
      </c>
      <c r="AH829">
        <v>4</v>
      </c>
      <c r="AI829" t="str">
        <f>LOOKUP(AH829,Lookup!M:M,Lookup!N:N)</f>
        <v>Very High</v>
      </c>
      <c r="AJ829">
        <v>80</v>
      </c>
      <c r="AK829">
        <v>1</v>
      </c>
      <c r="AL829" t="str">
        <f>_xlfn.XLOOKUP(AK829,Lookup!O:O,Lookup!P:P)</f>
        <v>Basic</v>
      </c>
      <c r="AM829">
        <v>3</v>
      </c>
      <c r="AN829" t="str" cm="1">
        <f t="array" ref="AN829">_xlfn.IFS(
AM829&lt;=5,"0-5",
AM829&lt;=10,"6-10",
AM829&lt;=20,"11-20",
TRUE,"20+")</f>
        <v>0-5</v>
      </c>
      <c r="AO829">
        <v>2</v>
      </c>
      <c r="AP829">
        <v>3</v>
      </c>
      <c r="AQ829" t="str">
        <f>_xlfn.XLOOKUP(AP829,Lookup!Q:Q,Lookup!R:R)</f>
        <v>Better</v>
      </c>
      <c r="AR829">
        <v>3</v>
      </c>
      <c r="AS829" t="str" cm="1">
        <f t="array" ref="AS829">_xlfn.IFS(
AR829 &lt;=1,"New Employee",
AR829 &lt;=3, "Early Career",
AR829 &lt;=7, "Experienced",
TRUE, "Veteran")</f>
        <v>Early Career</v>
      </c>
      <c r="AT829">
        <v>1</v>
      </c>
      <c r="AU829">
        <v>0</v>
      </c>
      <c r="AV829" t="str" cm="1">
        <f t="array" ref="AV829">_xlfn.IFS(
AU829=0,"Recently Promoted",
AU829&lt;=3, "Normal",
TRUE, "Long Time No Promotion")</f>
        <v>Recently Promoted</v>
      </c>
      <c r="AW829">
        <v>2</v>
      </c>
      <c r="AX829">
        <f>IF(COUNTIF(L829:$L$1471,L829)&gt;1,1,0)</f>
        <v>0</v>
      </c>
      <c r="BA829">
        <f t="shared" si="101"/>
        <v>0</v>
      </c>
      <c r="BC829">
        <f t="shared" si="102"/>
        <v>0</v>
      </c>
      <c r="BE829">
        <f t="shared" si="96"/>
        <v>0</v>
      </c>
      <c r="BG829">
        <f t="shared" si="97"/>
        <v>0</v>
      </c>
      <c r="BI829">
        <f t="shared" si="98"/>
        <v>0</v>
      </c>
      <c r="BR829" t="str" cm="1">
        <f t="array" ref="BR829">_xlfn.IFS(
A829&lt;=25,"18-25",
A829&lt;=35,"26-35",
A829&lt;=45,"36-45",
A829&lt;=59,"46-59",
TRUE,"60+")</f>
        <v>26-35</v>
      </c>
      <c r="BX829" t="b">
        <f t="shared" si="99"/>
        <v>1</v>
      </c>
      <c r="BY829" t="b">
        <f t="shared" si="100"/>
        <v>1</v>
      </c>
      <c r="BZ829" t="b">
        <f t="shared" si="103"/>
        <v>1</v>
      </c>
      <c r="CA829">
        <f>IF(tblemployee[[#This Row],[Attrition]]="Yes",1,0)</f>
        <v>0</v>
      </c>
      <c r="CB829">
        <f>IF(tblemployee[[#This Row],[OverTime]]="Yes",1,0)</f>
        <v>1</v>
      </c>
    </row>
    <row r="830" spans="1:80" hidden="1">
      <c r="A830">
        <v>18</v>
      </c>
      <c r="B830" t="s">
        <v>35</v>
      </c>
      <c r="C830" t="s">
        <v>55</v>
      </c>
      <c r="D830">
        <v>247</v>
      </c>
      <c r="E830" t="s">
        <v>45</v>
      </c>
      <c r="F830">
        <v>8</v>
      </c>
      <c r="G830" t="str" cm="1">
        <f t="array" ref="G830">_xlfn.IFS(
F830 &lt;= 10, "Near",
F830 &lt;= 20, "Far",
TRUE, "Very Far")</f>
        <v>Near</v>
      </c>
      <c r="H830">
        <v>1</v>
      </c>
      <c r="I830" t="str">
        <f>_xlfn.XLOOKUP(H830,Lookup!C:C,Lookup!D:D)</f>
        <v>Below College</v>
      </c>
      <c r="J830" t="s">
        <v>51</v>
      </c>
      <c r="K830">
        <v>1</v>
      </c>
      <c r="L830">
        <v>1156</v>
      </c>
      <c r="M830">
        <v>3</v>
      </c>
      <c r="N830" t="str">
        <f>_xlfn.XLOOKUP(M830,Lookup!E:E,Lookup!F:F)</f>
        <v>High</v>
      </c>
      <c r="O830" t="s">
        <v>46</v>
      </c>
      <c r="P830">
        <v>80</v>
      </c>
      <c r="Q830">
        <v>3</v>
      </c>
      <c r="R830" t="str">
        <f>_xlfn.XLOOKUP(Q830,Lookup!G:G,Lookup!H:H)</f>
        <v>High</v>
      </c>
      <c r="S830">
        <v>1</v>
      </c>
      <c r="T830" s="7" t="str">
        <f>_xlfn.XLOOKUP(S830,Lookup!A:A,Lookup!B:B)</f>
        <v>Entry Level</v>
      </c>
      <c r="U830" t="s">
        <v>50</v>
      </c>
      <c r="V830">
        <v>3</v>
      </c>
      <c r="W830" t="str">
        <f>_xlfn.XLOOKUP(V830,Lookup!I:I,Lookup!J:J)</f>
        <v>High</v>
      </c>
      <c r="X830" t="s">
        <v>41</v>
      </c>
      <c r="Y830">
        <v>1904</v>
      </c>
      <c r="Z830" t="str" cm="1">
        <f t="array" ref="Z830">_xlfn.IFS(Y830&lt;3000,"Low",Y830&lt;7000,"Medium",TRUE,"High")</f>
        <v>Low</v>
      </c>
      <c r="AA830">
        <v>13556</v>
      </c>
      <c r="AB830">
        <v>1</v>
      </c>
      <c r="AC830" t="s">
        <v>42</v>
      </c>
      <c r="AD830" t="s">
        <v>43</v>
      </c>
      <c r="AE830">
        <v>12</v>
      </c>
      <c r="AF830">
        <v>3</v>
      </c>
      <c r="AG830" t="str">
        <f>_xlfn.XLOOKUP(AF830,Lookup!K:K,Lookup!L:L)</f>
        <v>Meet Expect</v>
      </c>
      <c r="AH830">
        <v>4</v>
      </c>
      <c r="AI830" t="str">
        <f>LOOKUP(AH830,Lookup!M:M,Lookup!N:N)</f>
        <v>Very High</v>
      </c>
      <c r="AJ830">
        <v>80</v>
      </c>
      <c r="AK830">
        <v>0</v>
      </c>
      <c r="AL830" t="str">
        <f>_xlfn.XLOOKUP(AK830,Lookup!O:O,Lookup!P:P)</f>
        <v>None</v>
      </c>
      <c r="AM830">
        <v>0</v>
      </c>
      <c r="AN830" t="str" cm="1">
        <f t="array" ref="AN830">_xlfn.IFS(
AM830&lt;=5,"0-5",
AM830&lt;=10,"6-10",
AM830&lt;=20,"11-20",
TRUE,"20+")</f>
        <v>0-5</v>
      </c>
      <c r="AO830">
        <v>0</v>
      </c>
      <c r="AP830">
        <v>3</v>
      </c>
      <c r="AQ830" t="str">
        <f>_xlfn.XLOOKUP(AP830,Lookup!Q:Q,Lookup!R:R)</f>
        <v>Better</v>
      </c>
      <c r="AR830">
        <v>0</v>
      </c>
      <c r="AS830" t="str" cm="1">
        <f t="array" ref="AS830">_xlfn.IFS(
AR830 &lt;=1,"New Employee",
AR830 &lt;=3, "Early Career",
AR830 &lt;=7, "Experienced",
TRUE, "Veteran")</f>
        <v>New Employee</v>
      </c>
      <c r="AT830">
        <v>0</v>
      </c>
      <c r="AU830">
        <v>0</v>
      </c>
      <c r="AV830" t="str" cm="1">
        <f t="array" ref="AV830">_xlfn.IFS(
AU830=0,"Recently Promoted",
AU830&lt;=3, "Normal",
TRUE, "Long Time No Promotion")</f>
        <v>Recently Promoted</v>
      </c>
      <c r="AW830">
        <v>0</v>
      </c>
      <c r="AX830">
        <f>IF(COUNTIF(L830:$L$1471,L830)&gt;1,1,0)</f>
        <v>0</v>
      </c>
      <c r="BA830">
        <f t="shared" si="101"/>
        <v>0</v>
      </c>
      <c r="BC830">
        <f t="shared" si="102"/>
        <v>0</v>
      </c>
      <c r="BE830">
        <f t="shared" si="96"/>
        <v>0</v>
      </c>
      <c r="BG830">
        <f t="shared" si="97"/>
        <v>0</v>
      </c>
      <c r="BI830">
        <f t="shared" si="98"/>
        <v>0</v>
      </c>
      <c r="BR830" t="str" cm="1">
        <f t="array" ref="BR830">_xlfn.IFS(
A830&lt;=25,"18-25",
A830&lt;=35,"26-35",
A830&lt;=45,"36-45",
A830&lt;=59,"46-59",
TRUE,"60+")</f>
        <v>18-25</v>
      </c>
      <c r="BX830" t="b">
        <f t="shared" si="99"/>
        <v>1</v>
      </c>
      <c r="BY830" t="b">
        <f t="shared" si="100"/>
        <v>1</v>
      </c>
      <c r="BZ830" t="b">
        <f t="shared" si="103"/>
        <v>1</v>
      </c>
      <c r="CA830">
        <f>IF(tblemployee[[#This Row],[Attrition]]="Yes",1,0)</f>
        <v>1</v>
      </c>
      <c r="CB830">
        <f>IF(tblemployee[[#This Row],[OverTime]]="Yes",1,0)</f>
        <v>0</v>
      </c>
    </row>
    <row r="831" spans="1:80" hidden="1">
      <c r="A831">
        <v>33</v>
      </c>
      <c r="B831" t="s">
        <v>35</v>
      </c>
      <c r="C831" t="s">
        <v>36</v>
      </c>
      <c r="D831">
        <v>603</v>
      </c>
      <c r="E831" t="s">
        <v>37</v>
      </c>
      <c r="F831">
        <v>9</v>
      </c>
      <c r="G831" t="str" cm="1">
        <f t="array" ref="G831">_xlfn.IFS(
F831 &lt;= 10, "Near",
F831 &lt;= 20, "Far",
TRUE, "Very Far")</f>
        <v>Near</v>
      </c>
      <c r="H831">
        <v>4</v>
      </c>
      <c r="I831" t="str">
        <f>_xlfn.XLOOKUP(H831,Lookup!C:C,Lookup!D:D)</f>
        <v>Master</v>
      </c>
      <c r="J831" t="s">
        <v>59</v>
      </c>
      <c r="K831">
        <v>1</v>
      </c>
      <c r="L831">
        <v>1157</v>
      </c>
      <c r="M831">
        <v>1</v>
      </c>
      <c r="N831" t="str">
        <f>_xlfn.XLOOKUP(M831,Lookup!E:E,Lookup!F:F)</f>
        <v>Low</v>
      </c>
      <c r="O831" t="s">
        <v>39</v>
      </c>
      <c r="P831">
        <v>77</v>
      </c>
      <c r="Q831">
        <v>3</v>
      </c>
      <c r="R831" t="str">
        <f>_xlfn.XLOOKUP(Q831,Lookup!G:G,Lookup!H:H)</f>
        <v>High</v>
      </c>
      <c r="S831">
        <v>2</v>
      </c>
      <c r="T831" s="7" t="str">
        <f>_xlfn.XLOOKUP(S831,Lookup!A:A,Lookup!B:B)</f>
        <v>Junior</v>
      </c>
      <c r="U831" t="s">
        <v>40</v>
      </c>
      <c r="V831">
        <v>1</v>
      </c>
      <c r="W831" t="str">
        <f>_xlfn.XLOOKUP(V831,Lookup!I:I,Lookup!J:J)</f>
        <v>Low</v>
      </c>
      <c r="X831" t="s">
        <v>41</v>
      </c>
      <c r="Y831">
        <v>8224</v>
      </c>
      <c r="Z831" t="str" cm="1">
        <f t="array" ref="Z831">_xlfn.IFS(Y831&lt;3000,"Low",Y831&lt;7000,"Medium",TRUE,"High")</f>
        <v>High</v>
      </c>
      <c r="AA831">
        <v>18385</v>
      </c>
      <c r="AB831">
        <v>0</v>
      </c>
      <c r="AC831" t="s">
        <v>42</v>
      </c>
      <c r="AD831" t="s">
        <v>35</v>
      </c>
      <c r="AE831">
        <v>17</v>
      </c>
      <c r="AF831">
        <v>3</v>
      </c>
      <c r="AG831" t="str">
        <f>_xlfn.XLOOKUP(AF831,Lookup!K:K,Lookup!L:L)</f>
        <v>Meet Expect</v>
      </c>
      <c r="AH831">
        <v>1</v>
      </c>
      <c r="AI831" t="str">
        <f>LOOKUP(AH831,Lookup!M:M,Lookup!N:N)</f>
        <v>Low</v>
      </c>
      <c r="AJ831">
        <v>80</v>
      </c>
      <c r="AK831">
        <v>0</v>
      </c>
      <c r="AL831" t="str">
        <f>_xlfn.XLOOKUP(AK831,Lookup!O:O,Lookup!P:P)</f>
        <v>None</v>
      </c>
      <c r="AM831">
        <v>6</v>
      </c>
      <c r="AN831" t="str" cm="1">
        <f t="array" ref="AN831">_xlfn.IFS(
AM831&lt;=5,"0-5",
AM831&lt;=10,"6-10",
AM831&lt;=20,"11-20",
TRUE,"20+")</f>
        <v>6-10</v>
      </c>
      <c r="AO831">
        <v>3</v>
      </c>
      <c r="AP831">
        <v>3</v>
      </c>
      <c r="AQ831" t="str">
        <f>_xlfn.XLOOKUP(AP831,Lookup!Q:Q,Lookup!R:R)</f>
        <v>Better</v>
      </c>
      <c r="AR831">
        <v>5</v>
      </c>
      <c r="AS831" t="str" cm="1">
        <f t="array" ref="AS831">_xlfn.IFS(
AR831 &lt;=1,"New Employee",
AR831 &lt;=3, "Early Career",
AR831 &lt;=7, "Experienced",
TRUE, "Veteran")</f>
        <v>Experienced</v>
      </c>
      <c r="AT831">
        <v>2</v>
      </c>
      <c r="AU831">
        <v>0</v>
      </c>
      <c r="AV831" t="str" cm="1">
        <f t="array" ref="AV831">_xlfn.IFS(
AU831=0,"Recently Promoted",
AU831&lt;=3, "Normal",
TRUE, "Long Time No Promotion")</f>
        <v>Recently Promoted</v>
      </c>
      <c r="AW831">
        <v>3</v>
      </c>
      <c r="AX831">
        <f>IF(COUNTIF(L831:$L$1471,L831)&gt;1,1,0)</f>
        <v>0</v>
      </c>
      <c r="BA831">
        <f t="shared" si="101"/>
        <v>0</v>
      </c>
      <c r="BC831">
        <f t="shared" si="102"/>
        <v>0</v>
      </c>
      <c r="BE831">
        <f t="shared" si="96"/>
        <v>0</v>
      </c>
      <c r="BG831">
        <f t="shared" si="97"/>
        <v>0</v>
      </c>
      <c r="BI831">
        <f t="shared" si="98"/>
        <v>0</v>
      </c>
      <c r="BR831" t="str" cm="1">
        <f t="array" ref="BR831">_xlfn.IFS(
A831&lt;=25,"18-25",
A831&lt;=35,"26-35",
A831&lt;=45,"36-45",
A831&lt;=59,"46-59",
TRUE,"60+")</f>
        <v>26-35</v>
      </c>
      <c r="BX831" t="b">
        <f t="shared" si="99"/>
        <v>1</v>
      </c>
      <c r="BY831" t="b">
        <f t="shared" si="100"/>
        <v>1</v>
      </c>
      <c r="BZ831" t="b">
        <f t="shared" si="103"/>
        <v>1</v>
      </c>
      <c r="CA831">
        <f>IF(tblemployee[[#This Row],[Attrition]]="Yes",1,0)</f>
        <v>1</v>
      </c>
      <c r="CB831">
        <f>IF(tblemployee[[#This Row],[OverTime]]="Yes",1,0)</f>
        <v>1</v>
      </c>
    </row>
    <row r="832" spans="1:80" hidden="1">
      <c r="A832">
        <v>41</v>
      </c>
      <c r="B832" t="s">
        <v>43</v>
      </c>
      <c r="C832" t="s">
        <v>36</v>
      </c>
      <c r="D832">
        <v>167</v>
      </c>
      <c r="E832" t="s">
        <v>45</v>
      </c>
      <c r="F832">
        <v>12</v>
      </c>
      <c r="G832" t="str" cm="1">
        <f t="array" ref="G832">_xlfn.IFS(
F832 &lt;= 10, "Near",
F832 &lt;= 20, "Far",
TRUE, "Very Far")</f>
        <v>Far</v>
      </c>
      <c r="H832">
        <v>4</v>
      </c>
      <c r="I832" t="str">
        <f>_xlfn.XLOOKUP(H832,Lookup!C:C,Lookup!D:D)</f>
        <v>Master</v>
      </c>
      <c r="J832" t="s">
        <v>38</v>
      </c>
      <c r="K832">
        <v>1</v>
      </c>
      <c r="L832">
        <v>1158</v>
      </c>
      <c r="M832">
        <v>2</v>
      </c>
      <c r="N832" t="str">
        <f>_xlfn.XLOOKUP(M832,Lookup!E:E,Lookup!F:F)</f>
        <v>Medium</v>
      </c>
      <c r="O832" t="s">
        <v>46</v>
      </c>
      <c r="P832">
        <v>46</v>
      </c>
      <c r="Q832">
        <v>3</v>
      </c>
      <c r="R832" t="str">
        <f>_xlfn.XLOOKUP(Q832,Lookup!G:G,Lookup!H:H)</f>
        <v>High</v>
      </c>
      <c r="S832">
        <v>1</v>
      </c>
      <c r="T832" s="7" t="str">
        <f>_xlfn.XLOOKUP(S832,Lookup!A:A,Lookup!B:B)</f>
        <v>Entry Level</v>
      </c>
      <c r="U832" t="s">
        <v>50</v>
      </c>
      <c r="V832">
        <v>4</v>
      </c>
      <c r="W832" t="str">
        <f>_xlfn.XLOOKUP(V832,Lookup!I:I,Lookup!J:J)</f>
        <v>Very High</v>
      </c>
      <c r="X832" t="s">
        <v>48</v>
      </c>
      <c r="Y832">
        <v>4766</v>
      </c>
      <c r="Z832" t="str" cm="1">
        <f t="array" ref="Z832">_xlfn.IFS(Y832&lt;3000,"Low",Y832&lt;7000,"Medium",TRUE,"High")</f>
        <v>Medium</v>
      </c>
      <c r="AA832">
        <v>9051</v>
      </c>
      <c r="AB832">
        <v>3</v>
      </c>
      <c r="AC832" t="s">
        <v>42</v>
      </c>
      <c r="AD832" t="s">
        <v>35</v>
      </c>
      <c r="AE832">
        <v>11</v>
      </c>
      <c r="AF832">
        <v>3</v>
      </c>
      <c r="AG832" t="str">
        <f>_xlfn.XLOOKUP(AF832,Lookup!K:K,Lookup!L:L)</f>
        <v>Meet Expect</v>
      </c>
      <c r="AH832">
        <v>1</v>
      </c>
      <c r="AI832" t="str">
        <f>LOOKUP(AH832,Lookup!M:M,Lookup!N:N)</f>
        <v>Low</v>
      </c>
      <c r="AJ832">
        <v>80</v>
      </c>
      <c r="AK832">
        <v>1</v>
      </c>
      <c r="AL832" t="str">
        <f>_xlfn.XLOOKUP(AK832,Lookup!O:O,Lookup!P:P)</f>
        <v>Basic</v>
      </c>
      <c r="AM832">
        <v>6</v>
      </c>
      <c r="AN832" t="str" cm="1">
        <f t="array" ref="AN832">_xlfn.IFS(
AM832&lt;=5,"0-5",
AM832&lt;=10,"6-10",
AM832&lt;=20,"11-20",
TRUE,"20+")</f>
        <v>6-10</v>
      </c>
      <c r="AO832">
        <v>4</v>
      </c>
      <c r="AP832">
        <v>3</v>
      </c>
      <c r="AQ832" t="str">
        <f>_xlfn.XLOOKUP(AP832,Lookup!Q:Q,Lookup!R:R)</f>
        <v>Better</v>
      </c>
      <c r="AR832">
        <v>1</v>
      </c>
      <c r="AS832" t="str" cm="1">
        <f t="array" ref="AS832">_xlfn.IFS(
AR832 &lt;=1,"New Employee",
AR832 &lt;=3, "Early Career",
AR832 &lt;=7, "Experienced",
TRUE, "Veteran")</f>
        <v>New Employee</v>
      </c>
      <c r="AT832">
        <v>0</v>
      </c>
      <c r="AU832">
        <v>0</v>
      </c>
      <c r="AV832" t="str" cm="1">
        <f t="array" ref="AV832">_xlfn.IFS(
AU832=0,"Recently Promoted",
AU832&lt;=3, "Normal",
TRUE, "Long Time No Promotion")</f>
        <v>Recently Promoted</v>
      </c>
      <c r="AW832">
        <v>0</v>
      </c>
      <c r="AX832">
        <f>IF(COUNTIF(L832:$L$1471,L832)&gt;1,1,0)</f>
        <v>0</v>
      </c>
      <c r="BA832">
        <f t="shared" si="101"/>
        <v>0</v>
      </c>
      <c r="BC832">
        <f t="shared" si="102"/>
        <v>0</v>
      </c>
      <c r="BE832">
        <f t="shared" si="96"/>
        <v>0</v>
      </c>
      <c r="BG832">
        <f t="shared" si="97"/>
        <v>0</v>
      </c>
      <c r="BI832">
        <f t="shared" si="98"/>
        <v>0</v>
      </c>
      <c r="BR832" t="str" cm="1">
        <f t="array" ref="BR832">_xlfn.IFS(
A832&lt;=25,"18-25",
A832&lt;=35,"26-35",
A832&lt;=45,"36-45",
A832&lt;=59,"46-59",
TRUE,"60+")</f>
        <v>36-45</v>
      </c>
      <c r="BX832" t="b">
        <f t="shared" si="99"/>
        <v>1</v>
      </c>
      <c r="BY832" t="b">
        <f t="shared" si="100"/>
        <v>1</v>
      </c>
      <c r="BZ832" t="b">
        <f t="shared" si="103"/>
        <v>1</v>
      </c>
      <c r="CA832">
        <f>IF(tblemployee[[#This Row],[Attrition]]="Yes",1,0)</f>
        <v>0</v>
      </c>
      <c r="CB832">
        <f>IF(tblemployee[[#This Row],[OverTime]]="Yes",1,0)</f>
        <v>1</v>
      </c>
    </row>
    <row r="833" spans="1:80" hidden="1">
      <c r="A833">
        <v>31</v>
      </c>
      <c r="B833" t="s">
        <v>35</v>
      </c>
      <c r="C833" t="s">
        <v>44</v>
      </c>
      <c r="D833">
        <v>874</v>
      </c>
      <c r="E833" t="s">
        <v>45</v>
      </c>
      <c r="F833">
        <v>15</v>
      </c>
      <c r="G833" t="str" cm="1">
        <f t="array" ref="G833">_xlfn.IFS(
F833 &lt;= 10, "Near",
F833 &lt;= 20, "Far",
TRUE, "Very Far")</f>
        <v>Far</v>
      </c>
      <c r="H833">
        <v>3</v>
      </c>
      <c r="I833" t="str">
        <f>_xlfn.XLOOKUP(H833,Lookup!C:C,Lookup!D:D)</f>
        <v>Bachelor</v>
      </c>
      <c r="J833" t="s">
        <v>51</v>
      </c>
      <c r="K833">
        <v>1</v>
      </c>
      <c r="L833">
        <v>1160</v>
      </c>
      <c r="M833">
        <v>3</v>
      </c>
      <c r="N833" t="str">
        <f>_xlfn.XLOOKUP(M833,Lookup!E:E,Lookup!F:F)</f>
        <v>High</v>
      </c>
      <c r="O833" t="s">
        <v>46</v>
      </c>
      <c r="P833">
        <v>72</v>
      </c>
      <c r="Q833">
        <v>3</v>
      </c>
      <c r="R833" t="str">
        <f>_xlfn.XLOOKUP(Q833,Lookup!G:G,Lookup!H:H)</f>
        <v>High</v>
      </c>
      <c r="S833">
        <v>1</v>
      </c>
      <c r="T833" s="7" t="str">
        <f>_xlfn.XLOOKUP(S833,Lookup!A:A,Lookup!B:B)</f>
        <v>Entry Level</v>
      </c>
      <c r="U833" t="s">
        <v>50</v>
      </c>
      <c r="V833">
        <v>3</v>
      </c>
      <c r="W833" t="str">
        <f>_xlfn.XLOOKUP(V833,Lookup!I:I,Lookup!J:J)</f>
        <v>High</v>
      </c>
      <c r="X833" t="s">
        <v>48</v>
      </c>
      <c r="Y833">
        <v>2610</v>
      </c>
      <c r="Z833" t="str" cm="1">
        <f t="array" ref="Z833">_xlfn.IFS(Y833&lt;3000,"Low",Y833&lt;7000,"Medium",TRUE,"High")</f>
        <v>Low</v>
      </c>
      <c r="AA833">
        <v>6233</v>
      </c>
      <c r="AB833">
        <v>1</v>
      </c>
      <c r="AC833" t="s">
        <v>42</v>
      </c>
      <c r="AD833" t="s">
        <v>43</v>
      </c>
      <c r="AE833">
        <v>12</v>
      </c>
      <c r="AF833">
        <v>3</v>
      </c>
      <c r="AG833" t="str">
        <f>_xlfn.XLOOKUP(AF833,Lookup!K:K,Lookup!L:L)</f>
        <v>Meet Expect</v>
      </c>
      <c r="AH833">
        <v>3</v>
      </c>
      <c r="AI833" t="str">
        <f>LOOKUP(AH833,Lookup!M:M,Lookup!N:N)</f>
        <v>High</v>
      </c>
      <c r="AJ833">
        <v>80</v>
      </c>
      <c r="AK833">
        <v>1</v>
      </c>
      <c r="AL833" t="str">
        <f>_xlfn.XLOOKUP(AK833,Lookup!O:O,Lookup!P:P)</f>
        <v>Basic</v>
      </c>
      <c r="AM833">
        <v>2</v>
      </c>
      <c r="AN833" t="str" cm="1">
        <f t="array" ref="AN833">_xlfn.IFS(
AM833&lt;=5,"0-5",
AM833&lt;=10,"6-10",
AM833&lt;=20,"11-20",
TRUE,"20+")</f>
        <v>0-5</v>
      </c>
      <c r="AO833">
        <v>5</v>
      </c>
      <c r="AP833">
        <v>2</v>
      </c>
      <c r="AQ833" t="str">
        <f>_xlfn.XLOOKUP(AP833,Lookup!Q:Q,Lookup!R:R)</f>
        <v>Good</v>
      </c>
      <c r="AR833">
        <v>2</v>
      </c>
      <c r="AS833" t="str" cm="1">
        <f t="array" ref="AS833">_xlfn.IFS(
AR833 &lt;=1,"New Employee",
AR833 &lt;=3, "Early Career",
AR833 &lt;=7, "Experienced",
TRUE, "Veteran")</f>
        <v>Early Career</v>
      </c>
      <c r="AT833">
        <v>2</v>
      </c>
      <c r="AU833">
        <v>2</v>
      </c>
      <c r="AV833" t="str" cm="1">
        <f t="array" ref="AV833">_xlfn.IFS(
AU833=0,"Recently Promoted",
AU833&lt;=3, "Normal",
TRUE, "Long Time No Promotion")</f>
        <v>Normal</v>
      </c>
      <c r="AW833">
        <v>2</v>
      </c>
      <c r="AX833">
        <f>IF(COUNTIF(L833:$L$1471,L833)&gt;1,1,0)</f>
        <v>0</v>
      </c>
      <c r="BA833">
        <f t="shared" si="101"/>
        <v>0</v>
      </c>
      <c r="BC833">
        <f t="shared" si="102"/>
        <v>0</v>
      </c>
      <c r="BE833">
        <f t="shared" si="96"/>
        <v>0</v>
      </c>
      <c r="BG833">
        <f t="shared" si="97"/>
        <v>0</v>
      </c>
      <c r="BI833">
        <f t="shared" si="98"/>
        <v>0</v>
      </c>
      <c r="BR833" t="str" cm="1">
        <f t="array" ref="BR833">_xlfn.IFS(
A833&lt;=25,"18-25",
A833&lt;=35,"26-35",
A833&lt;=45,"36-45",
A833&lt;=59,"46-59",
TRUE,"60+")</f>
        <v>26-35</v>
      </c>
      <c r="BX833" t="b">
        <f t="shared" si="99"/>
        <v>1</v>
      </c>
      <c r="BY833" t="b">
        <f t="shared" si="100"/>
        <v>1</v>
      </c>
      <c r="BZ833" t="b">
        <f t="shared" si="103"/>
        <v>1</v>
      </c>
      <c r="CA833">
        <f>IF(tblemployee[[#This Row],[Attrition]]="Yes",1,0)</f>
        <v>1</v>
      </c>
      <c r="CB833">
        <f>IF(tblemployee[[#This Row],[OverTime]]="Yes",1,0)</f>
        <v>0</v>
      </c>
    </row>
    <row r="834" spans="1:80" hidden="1">
      <c r="A834">
        <v>37</v>
      </c>
      <c r="B834" t="s">
        <v>43</v>
      </c>
      <c r="C834" t="s">
        <v>36</v>
      </c>
      <c r="D834">
        <v>367</v>
      </c>
      <c r="E834" t="s">
        <v>45</v>
      </c>
      <c r="F834">
        <v>25</v>
      </c>
      <c r="G834" t="str" cm="1">
        <f t="array" ref="G834">_xlfn.IFS(
F834 &lt;= 10, "Near",
F834 &lt;= 20, "Far",
TRUE, "Very Far")</f>
        <v>Very Far</v>
      </c>
      <c r="H834">
        <v>2</v>
      </c>
      <c r="I834" t="str">
        <f>_xlfn.XLOOKUP(H834,Lookup!C:C,Lookup!D:D)</f>
        <v>College</v>
      </c>
      <c r="J834" t="s">
        <v>51</v>
      </c>
      <c r="K834">
        <v>1</v>
      </c>
      <c r="L834">
        <v>1161</v>
      </c>
      <c r="M834">
        <v>3</v>
      </c>
      <c r="N834" t="str">
        <f>_xlfn.XLOOKUP(M834,Lookup!E:E,Lookup!F:F)</f>
        <v>High</v>
      </c>
      <c r="O834" t="s">
        <v>39</v>
      </c>
      <c r="P834">
        <v>52</v>
      </c>
      <c r="Q834">
        <v>2</v>
      </c>
      <c r="R834" t="str">
        <f>_xlfn.XLOOKUP(Q834,Lookup!G:G,Lookup!H:H)</f>
        <v>Medium</v>
      </c>
      <c r="S834">
        <v>2</v>
      </c>
      <c r="T834" s="7" t="str">
        <f>_xlfn.XLOOKUP(S834,Lookup!A:A,Lookup!B:B)</f>
        <v>Junior</v>
      </c>
      <c r="U834" t="s">
        <v>54</v>
      </c>
      <c r="V834">
        <v>4</v>
      </c>
      <c r="W834" t="str">
        <f>_xlfn.XLOOKUP(V834,Lookup!I:I,Lookup!J:J)</f>
        <v>Very High</v>
      </c>
      <c r="X834" t="s">
        <v>52</v>
      </c>
      <c r="Y834">
        <v>5731</v>
      </c>
      <c r="Z834" t="str" cm="1">
        <f t="array" ref="Z834">_xlfn.IFS(Y834&lt;3000,"Low",Y834&lt;7000,"Medium",TRUE,"High")</f>
        <v>Medium</v>
      </c>
      <c r="AA834">
        <v>17171</v>
      </c>
      <c r="AB834">
        <v>7</v>
      </c>
      <c r="AC834" t="s">
        <v>42</v>
      </c>
      <c r="AD834" t="s">
        <v>43</v>
      </c>
      <c r="AE834">
        <v>13</v>
      </c>
      <c r="AF834">
        <v>3</v>
      </c>
      <c r="AG834" t="str">
        <f>_xlfn.XLOOKUP(AF834,Lookup!K:K,Lookup!L:L)</f>
        <v>Meet Expect</v>
      </c>
      <c r="AH834">
        <v>3</v>
      </c>
      <c r="AI834" t="str">
        <f>LOOKUP(AH834,Lookup!M:M,Lookup!N:N)</f>
        <v>High</v>
      </c>
      <c r="AJ834">
        <v>80</v>
      </c>
      <c r="AK834">
        <v>2</v>
      </c>
      <c r="AL834" t="str">
        <f>_xlfn.XLOOKUP(AK834,Lookup!O:O,Lookup!P:P)</f>
        <v>Medium</v>
      </c>
      <c r="AM834">
        <v>9</v>
      </c>
      <c r="AN834" t="str" cm="1">
        <f t="array" ref="AN834">_xlfn.IFS(
AM834&lt;=5,"0-5",
AM834&lt;=10,"6-10",
AM834&lt;=20,"11-20",
TRUE,"20+")</f>
        <v>6-10</v>
      </c>
      <c r="AO834">
        <v>2</v>
      </c>
      <c r="AP834">
        <v>3</v>
      </c>
      <c r="AQ834" t="str">
        <f>_xlfn.XLOOKUP(AP834,Lookup!Q:Q,Lookup!R:R)</f>
        <v>Better</v>
      </c>
      <c r="AR834">
        <v>6</v>
      </c>
      <c r="AS834" t="str" cm="1">
        <f t="array" ref="AS834">_xlfn.IFS(
AR834 &lt;=1,"New Employee",
AR834 &lt;=3, "Early Career",
AR834 &lt;=7, "Experienced",
TRUE, "Veteran")</f>
        <v>Experienced</v>
      </c>
      <c r="AT834">
        <v>2</v>
      </c>
      <c r="AU834">
        <v>1</v>
      </c>
      <c r="AV834" t="str" cm="1">
        <f t="array" ref="AV834">_xlfn.IFS(
AU834=0,"Recently Promoted",
AU834&lt;=3, "Normal",
TRUE, "Long Time No Promotion")</f>
        <v>Normal</v>
      </c>
      <c r="AW834">
        <v>3</v>
      </c>
      <c r="AX834">
        <f>IF(COUNTIF(L834:$L$1471,L834)&gt;1,1,0)</f>
        <v>0</v>
      </c>
      <c r="BA834">
        <f t="shared" si="101"/>
        <v>0</v>
      </c>
      <c r="BC834">
        <f t="shared" si="102"/>
        <v>0</v>
      </c>
      <c r="BE834">
        <f t="shared" ref="BE834:BE897" si="104">IF(BD834=J834,1,0)</f>
        <v>0</v>
      </c>
      <c r="BG834">
        <f t="shared" ref="BG834:BG897" si="105">IF(BF834=E834,1,0)</f>
        <v>0</v>
      </c>
      <c r="BI834">
        <f t="shared" ref="BI834:BI897" si="106">IF(C834=BH834,1,0)</f>
        <v>0</v>
      </c>
      <c r="BR834" t="str" cm="1">
        <f t="array" ref="BR834">_xlfn.IFS(
A834&lt;=25,"18-25",
A834&lt;=35,"26-35",
A834&lt;=45,"36-45",
A834&lt;=59,"46-59",
TRUE,"60+")</f>
        <v>36-45</v>
      </c>
      <c r="BX834" t="b">
        <f t="shared" ref="BX834:BX897" si="107">AND(ISNUMBER(A834),ISNUMBER(D834),ISNUMBER(A834),ISNUMBER(F834),ISNUMBER(H834),ISNUMBER(K834),ISNUMBER(L834),ISNUMBER(M834),ISNUMBER(P834),ISNUMBER(Q834),ISNUMBER(S834),ISNUMBER(V834),ISNUMBER(Y834),ISNUMBER(AA834),ISNUMBER(AB834))</f>
        <v>1</v>
      </c>
      <c r="BY834" t="b">
        <f t="shared" ref="BY834:BY897" si="108">AND(ISNUMBER(A834),ISNUMBER(D834),ISNUMBER(A834),ISNUMBER(F834),ISNUMBER(H834),ISNUMBER(K834),ISNUMBER(L834),ISNUMBER(M834),ISNUMBER(P834),ISNUMBER(Q834),ISNUMBER(S834),ISNUMBER(V834),ISNUMBER(Y834),ISNUMBER(AA834),ISNUMBER(AB834))&gt;0</f>
        <v>1</v>
      </c>
      <c r="BZ834" t="b">
        <f t="shared" si="103"/>
        <v>1</v>
      </c>
      <c r="CA834">
        <f>IF(tblemployee[[#This Row],[Attrition]]="Yes",1,0)</f>
        <v>0</v>
      </c>
      <c r="CB834">
        <f>IF(tblemployee[[#This Row],[OverTime]]="Yes",1,0)</f>
        <v>0</v>
      </c>
    </row>
    <row r="835" spans="1:80" hidden="1">
      <c r="A835">
        <v>27</v>
      </c>
      <c r="B835" t="s">
        <v>43</v>
      </c>
      <c r="C835" t="s">
        <v>36</v>
      </c>
      <c r="D835">
        <v>199</v>
      </c>
      <c r="E835" t="s">
        <v>45</v>
      </c>
      <c r="F835">
        <v>6</v>
      </c>
      <c r="G835" t="str" cm="1">
        <f t="array" ref="G835">_xlfn.IFS(
F835 &lt;= 10, "Near",
F835 &lt;= 20, "Far",
TRUE, "Very Far")</f>
        <v>Near</v>
      </c>
      <c r="H835">
        <v>3</v>
      </c>
      <c r="I835" t="str">
        <f>_xlfn.XLOOKUP(H835,Lookup!C:C,Lookup!D:D)</f>
        <v>Bachelor</v>
      </c>
      <c r="J835" t="s">
        <v>38</v>
      </c>
      <c r="K835">
        <v>1</v>
      </c>
      <c r="L835">
        <v>1162</v>
      </c>
      <c r="M835">
        <v>4</v>
      </c>
      <c r="N835" t="str">
        <f>_xlfn.XLOOKUP(M835,Lookup!E:E,Lookup!F:F)</f>
        <v>Very High</v>
      </c>
      <c r="O835" t="s">
        <v>46</v>
      </c>
      <c r="P835">
        <v>55</v>
      </c>
      <c r="Q835">
        <v>2</v>
      </c>
      <c r="R835" t="str">
        <f>_xlfn.XLOOKUP(Q835,Lookup!G:G,Lookup!H:H)</f>
        <v>Medium</v>
      </c>
      <c r="S835">
        <v>1</v>
      </c>
      <c r="T835" s="7" t="str">
        <f>_xlfn.XLOOKUP(S835,Lookup!A:A,Lookup!B:B)</f>
        <v>Entry Level</v>
      </c>
      <c r="U835" t="s">
        <v>47</v>
      </c>
      <c r="V835">
        <v>3</v>
      </c>
      <c r="W835" t="str">
        <f>_xlfn.XLOOKUP(V835,Lookup!I:I,Lookup!J:J)</f>
        <v>High</v>
      </c>
      <c r="X835" t="s">
        <v>48</v>
      </c>
      <c r="Y835">
        <v>2539</v>
      </c>
      <c r="Z835" t="str" cm="1">
        <f t="array" ref="Z835">_xlfn.IFS(Y835&lt;3000,"Low",Y835&lt;7000,"Medium",TRUE,"High")</f>
        <v>Low</v>
      </c>
      <c r="AA835">
        <v>7950</v>
      </c>
      <c r="AB835">
        <v>1</v>
      </c>
      <c r="AC835" t="s">
        <v>42</v>
      </c>
      <c r="AD835" t="s">
        <v>43</v>
      </c>
      <c r="AE835">
        <v>13</v>
      </c>
      <c r="AF835">
        <v>3</v>
      </c>
      <c r="AG835" t="str">
        <f>_xlfn.XLOOKUP(AF835,Lookup!K:K,Lookup!L:L)</f>
        <v>Meet Expect</v>
      </c>
      <c r="AH835">
        <v>3</v>
      </c>
      <c r="AI835" t="str">
        <f>LOOKUP(AH835,Lookup!M:M,Lookup!N:N)</f>
        <v>High</v>
      </c>
      <c r="AJ835">
        <v>80</v>
      </c>
      <c r="AK835">
        <v>1</v>
      </c>
      <c r="AL835" t="str">
        <f>_xlfn.XLOOKUP(AK835,Lookup!O:O,Lookup!P:P)</f>
        <v>Basic</v>
      </c>
      <c r="AM835">
        <v>4</v>
      </c>
      <c r="AN835" t="str" cm="1">
        <f t="array" ref="AN835">_xlfn.IFS(
AM835&lt;=5,"0-5",
AM835&lt;=10,"6-10",
AM835&lt;=20,"11-20",
TRUE,"20+")</f>
        <v>0-5</v>
      </c>
      <c r="AO835">
        <v>0</v>
      </c>
      <c r="AP835">
        <v>3</v>
      </c>
      <c r="AQ835" t="str">
        <f>_xlfn.XLOOKUP(AP835,Lookup!Q:Q,Lookup!R:R)</f>
        <v>Better</v>
      </c>
      <c r="AR835">
        <v>4</v>
      </c>
      <c r="AS835" t="str" cm="1">
        <f t="array" ref="AS835">_xlfn.IFS(
AR835 &lt;=1,"New Employee",
AR835 &lt;=3, "Early Career",
AR835 &lt;=7, "Experienced",
TRUE, "Veteran")</f>
        <v>Experienced</v>
      </c>
      <c r="AT835">
        <v>2</v>
      </c>
      <c r="AU835">
        <v>2</v>
      </c>
      <c r="AV835" t="str" cm="1">
        <f t="array" ref="AV835">_xlfn.IFS(
AU835=0,"Recently Promoted",
AU835&lt;=3, "Normal",
TRUE, "Long Time No Promotion")</f>
        <v>Normal</v>
      </c>
      <c r="AW835">
        <v>2</v>
      </c>
      <c r="AX835">
        <f>IF(COUNTIF(L835:$L$1471,L835)&gt;1,1,0)</f>
        <v>0</v>
      </c>
      <c r="BA835">
        <f t="shared" ref="BA835:BA898" si="109">IF(AZ835=X835,1,0)</f>
        <v>0</v>
      </c>
      <c r="BC835">
        <f t="shared" ref="BC835:BC898" si="110">IF(U835=BB835,1,0)</f>
        <v>0</v>
      </c>
      <c r="BE835">
        <f t="shared" si="104"/>
        <v>0</v>
      </c>
      <c r="BG835">
        <f t="shared" si="105"/>
        <v>0</v>
      </c>
      <c r="BI835">
        <f t="shared" si="106"/>
        <v>0</v>
      </c>
      <c r="BR835" t="str" cm="1">
        <f t="array" ref="BR835">_xlfn.IFS(
A835&lt;=25,"18-25",
A835&lt;=35,"26-35",
A835&lt;=45,"36-45",
A835&lt;=59,"46-59",
TRUE,"60+")</f>
        <v>26-35</v>
      </c>
      <c r="BX835" t="b">
        <f t="shared" si="107"/>
        <v>1</v>
      </c>
      <c r="BY835" t="b">
        <f t="shared" si="108"/>
        <v>1</v>
      </c>
      <c r="BZ835" t="b">
        <f t="shared" ref="BZ835:BZ898" si="111">COUNT(AE835:AW835)&gt;0</f>
        <v>1</v>
      </c>
      <c r="CA835">
        <f>IF(tblemployee[[#This Row],[Attrition]]="Yes",1,0)</f>
        <v>0</v>
      </c>
      <c r="CB835">
        <f>IF(tblemployee[[#This Row],[OverTime]]="Yes",1,0)</f>
        <v>0</v>
      </c>
    </row>
    <row r="836" spans="1:80" hidden="1">
      <c r="A836">
        <v>34</v>
      </c>
      <c r="B836" t="s">
        <v>43</v>
      </c>
      <c r="C836" t="s">
        <v>36</v>
      </c>
      <c r="D836">
        <v>1400</v>
      </c>
      <c r="E836" t="s">
        <v>37</v>
      </c>
      <c r="F836">
        <v>9</v>
      </c>
      <c r="G836" t="str" cm="1">
        <f t="array" ref="G836">_xlfn.IFS(
F836 &lt;= 10, "Near",
F836 &lt;= 20, "Far",
TRUE, "Very Far")</f>
        <v>Near</v>
      </c>
      <c r="H836">
        <v>1</v>
      </c>
      <c r="I836" t="str">
        <f>_xlfn.XLOOKUP(H836,Lookup!C:C,Lookup!D:D)</f>
        <v>Below College</v>
      </c>
      <c r="J836" t="s">
        <v>38</v>
      </c>
      <c r="K836">
        <v>1</v>
      </c>
      <c r="L836">
        <v>1163</v>
      </c>
      <c r="M836">
        <v>2</v>
      </c>
      <c r="N836" t="str">
        <f>_xlfn.XLOOKUP(M836,Lookup!E:E,Lookup!F:F)</f>
        <v>Medium</v>
      </c>
      <c r="O836" t="s">
        <v>39</v>
      </c>
      <c r="P836">
        <v>70</v>
      </c>
      <c r="Q836">
        <v>3</v>
      </c>
      <c r="R836" t="str">
        <f>_xlfn.XLOOKUP(Q836,Lookup!G:G,Lookup!H:H)</f>
        <v>High</v>
      </c>
      <c r="S836">
        <v>2</v>
      </c>
      <c r="T836" s="7" t="str">
        <f>_xlfn.XLOOKUP(S836,Lookup!A:A,Lookup!B:B)</f>
        <v>Junior</v>
      </c>
      <c r="U836" t="s">
        <v>40</v>
      </c>
      <c r="V836">
        <v>3</v>
      </c>
      <c r="W836" t="str">
        <f>_xlfn.XLOOKUP(V836,Lookup!I:I,Lookup!J:J)</f>
        <v>High</v>
      </c>
      <c r="X836" t="s">
        <v>48</v>
      </c>
      <c r="Y836">
        <v>5714</v>
      </c>
      <c r="Z836" t="str" cm="1">
        <f t="array" ref="Z836">_xlfn.IFS(Y836&lt;3000,"Low",Y836&lt;7000,"Medium",TRUE,"High")</f>
        <v>Medium</v>
      </c>
      <c r="AA836">
        <v>5829</v>
      </c>
      <c r="AB836">
        <v>1</v>
      </c>
      <c r="AC836" t="s">
        <v>42</v>
      </c>
      <c r="AD836" t="s">
        <v>43</v>
      </c>
      <c r="AE836">
        <v>20</v>
      </c>
      <c r="AF836">
        <v>4</v>
      </c>
      <c r="AG836" t="str">
        <f>_xlfn.XLOOKUP(AF836,Lookup!K:K,Lookup!L:L)</f>
        <v>Exceed Expect</v>
      </c>
      <c r="AH836">
        <v>1</v>
      </c>
      <c r="AI836" t="str">
        <f>LOOKUP(AH836,Lookup!M:M,Lookup!N:N)</f>
        <v>Low</v>
      </c>
      <c r="AJ836">
        <v>80</v>
      </c>
      <c r="AK836">
        <v>0</v>
      </c>
      <c r="AL836" t="str">
        <f>_xlfn.XLOOKUP(AK836,Lookup!O:O,Lookup!P:P)</f>
        <v>None</v>
      </c>
      <c r="AM836">
        <v>6</v>
      </c>
      <c r="AN836" t="str" cm="1">
        <f t="array" ref="AN836">_xlfn.IFS(
AM836&lt;=5,"0-5",
AM836&lt;=10,"6-10",
AM836&lt;=20,"11-20",
TRUE,"20+")</f>
        <v>6-10</v>
      </c>
      <c r="AO836">
        <v>3</v>
      </c>
      <c r="AP836">
        <v>2</v>
      </c>
      <c r="AQ836" t="str">
        <f>_xlfn.XLOOKUP(AP836,Lookup!Q:Q,Lookup!R:R)</f>
        <v>Good</v>
      </c>
      <c r="AR836">
        <v>6</v>
      </c>
      <c r="AS836" t="str" cm="1">
        <f t="array" ref="AS836">_xlfn.IFS(
AR836 &lt;=1,"New Employee",
AR836 &lt;=3, "Early Career",
AR836 &lt;=7, "Experienced",
TRUE, "Veteran")</f>
        <v>Experienced</v>
      </c>
      <c r="AT836">
        <v>5</v>
      </c>
      <c r="AU836">
        <v>1</v>
      </c>
      <c r="AV836" t="str" cm="1">
        <f t="array" ref="AV836">_xlfn.IFS(
AU836=0,"Recently Promoted",
AU836&lt;=3, "Normal",
TRUE, "Long Time No Promotion")</f>
        <v>Normal</v>
      </c>
      <c r="AW836">
        <v>3</v>
      </c>
      <c r="AX836">
        <f>IF(COUNTIF(L836:$L$1471,L836)&gt;1,1,0)</f>
        <v>0</v>
      </c>
      <c r="BA836">
        <f t="shared" si="109"/>
        <v>0</v>
      </c>
      <c r="BC836">
        <f t="shared" si="110"/>
        <v>0</v>
      </c>
      <c r="BE836">
        <f t="shared" si="104"/>
        <v>0</v>
      </c>
      <c r="BG836">
        <f t="shared" si="105"/>
        <v>0</v>
      </c>
      <c r="BI836">
        <f t="shared" si="106"/>
        <v>0</v>
      </c>
      <c r="BR836" t="str" cm="1">
        <f t="array" ref="BR836">_xlfn.IFS(
A836&lt;=25,"18-25",
A836&lt;=35,"26-35",
A836&lt;=45,"36-45",
A836&lt;=59,"46-59",
TRUE,"60+")</f>
        <v>26-35</v>
      </c>
      <c r="BX836" t="b">
        <f t="shared" si="107"/>
        <v>1</v>
      </c>
      <c r="BY836" t="b">
        <f t="shared" si="108"/>
        <v>1</v>
      </c>
      <c r="BZ836" t="b">
        <f t="shared" si="111"/>
        <v>1</v>
      </c>
      <c r="CA836">
        <f>IF(tblemployee[[#This Row],[Attrition]]="Yes",1,0)</f>
        <v>0</v>
      </c>
      <c r="CB836">
        <f>IF(tblemployee[[#This Row],[OverTime]]="Yes",1,0)</f>
        <v>0</v>
      </c>
    </row>
    <row r="837" spans="1:80">
      <c r="A837">
        <v>35</v>
      </c>
      <c r="B837" t="s">
        <v>43</v>
      </c>
      <c r="C837" t="s">
        <v>36</v>
      </c>
      <c r="D837">
        <v>528</v>
      </c>
      <c r="E837" t="s">
        <v>61</v>
      </c>
      <c r="F837">
        <v>8</v>
      </c>
      <c r="G837" t="str" cm="1">
        <f t="array" ref="G837">_xlfn.IFS(
F837 &lt;= 10, "Near",
F837 &lt;= 20, "Far",
TRUE, "Very Far")</f>
        <v>Near</v>
      </c>
      <c r="H837">
        <v>4</v>
      </c>
      <c r="I837" t="str">
        <f>_xlfn.XLOOKUP(H837,Lookup!C:C,Lookup!D:D)</f>
        <v>Master</v>
      </c>
      <c r="J837" t="s">
        <v>60</v>
      </c>
      <c r="K837">
        <v>1</v>
      </c>
      <c r="L837">
        <v>1164</v>
      </c>
      <c r="M837">
        <v>3</v>
      </c>
      <c r="N837" t="str">
        <f>_xlfn.XLOOKUP(M837,Lookup!E:E,Lookup!F:F)</f>
        <v>High</v>
      </c>
      <c r="O837" t="s">
        <v>46</v>
      </c>
      <c r="P837">
        <v>100</v>
      </c>
      <c r="Q837">
        <v>3</v>
      </c>
      <c r="R837" t="str">
        <f>_xlfn.XLOOKUP(Q837,Lookup!G:G,Lookup!H:H)</f>
        <v>High</v>
      </c>
      <c r="S837">
        <v>1</v>
      </c>
      <c r="T837" s="7" t="str">
        <f>_xlfn.XLOOKUP(S837,Lookup!A:A,Lookup!B:B)</f>
        <v>Entry Level</v>
      </c>
      <c r="U837" t="s">
        <v>61</v>
      </c>
      <c r="V837">
        <v>3</v>
      </c>
      <c r="W837" t="str">
        <f>_xlfn.XLOOKUP(V837,Lookup!I:I,Lookup!J:J)</f>
        <v>High</v>
      </c>
      <c r="X837" t="s">
        <v>41</v>
      </c>
      <c r="Y837">
        <v>4323</v>
      </c>
      <c r="Z837" t="str" cm="1">
        <f t="array" ref="Z837">_xlfn.IFS(Y837&lt;3000,"Low",Y837&lt;7000,"Medium",TRUE,"High")</f>
        <v>Medium</v>
      </c>
      <c r="AA837">
        <v>7108</v>
      </c>
      <c r="AB837">
        <v>1</v>
      </c>
      <c r="AC837" t="s">
        <v>42</v>
      </c>
      <c r="AD837" t="s">
        <v>43</v>
      </c>
      <c r="AE837">
        <v>17</v>
      </c>
      <c r="AF837">
        <v>3</v>
      </c>
      <c r="AG837" t="str">
        <f>_xlfn.XLOOKUP(AF837,Lookup!K:K,Lookup!L:L)</f>
        <v>Meet Expect</v>
      </c>
      <c r="AH837">
        <v>2</v>
      </c>
      <c r="AI837" t="str">
        <f>LOOKUP(AH837,Lookup!M:M,Lookup!N:N)</f>
        <v>Medium</v>
      </c>
      <c r="AJ837">
        <v>80</v>
      </c>
      <c r="AK837">
        <v>0</v>
      </c>
      <c r="AL837" t="str">
        <f>_xlfn.XLOOKUP(AK837,Lookup!O:O,Lookup!P:P)</f>
        <v>None</v>
      </c>
      <c r="AM837">
        <v>6</v>
      </c>
      <c r="AN837" t="str" cm="1">
        <f t="array" ref="AN837">_xlfn.IFS(
AM837&lt;=5,"0-5",
AM837&lt;=10,"6-10",
AM837&lt;=20,"11-20",
TRUE,"20+")</f>
        <v>6-10</v>
      </c>
      <c r="AO837">
        <v>2</v>
      </c>
      <c r="AP837">
        <v>1</v>
      </c>
      <c r="AQ837" t="str">
        <f>_xlfn.XLOOKUP(AP837,Lookup!Q:Q,Lookup!R:R)</f>
        <v>Bad</v>
      </c>
      <c r="AR837">
        <v>5</v>
      </c>
      <c r="AS837" t="str" cm="1">
        <f t="array" ref="AS837">_xlfn.IFS(
AR837 &lt;=1,"New Employee",
AR837 &lt;=3, "Early Career",
AR837 &lt;=7, "Experienced",
TRUE, "Veteran")</f>
        <v>Experienced</v>
      </c>
      <c r="AT837">
        <v>4</v>
      </c>
      <c r="AU837">
        <v>1</v>
      </c>
      <c r="AV837" t="str" cm="1">
        <f t="array" ref="AV837">_xlfn.IFS(
AU837=0,"Recently Promoted",
AU837&lt;=3, "Normal",
TRUE, "Long Time No Promotion")</f>
        <v>Normal</v>
      </c>
      <c r="AW837">
        <v>4</v>
      </c>
      <c r="AX837">
        <f>IF(COUNTIF(L837:$L$1471,L837)&gt;1,1,0)</f>
        <v>0</v>
      </c>
      <c r="BA837">
        <f t="shared" si="109"/>
        <v>0</v>
      </c>
      <c r="BC837">
        <f t="shared" si="110"/>
        <v>0</v>
      </c>
      <c r="BE837">
        <f t="shared" si="104"/>
        <v>0</v>
      </c>
      <c r="BG837">
        <f t="shared" si="105"/>
        <v>0</v>
      </c>
      <c r="BI837">
        <f t="shared" si="106"/>
        <v>0</v>
      </c>
      <c r="BR837" t="str" cm="1">
        <f t="array" ref="BR837">_xlfn.IFS(
A837&lt;=25,"18-25",
A837&lt;=35,"26-35",
A837&lt;=45,"36-45",
A837&lt;=59,"46-59",
TRUE,"60+")</f>
        <v>26-35</v>
      </c>
      <c r="BX837" t="b">
        <f t="shared" si="107"/>
        <v>1</v>
      </c>
      <c r="BY837" t="b">
        <f t="shared" si="108"/>
        <v>1</v>
      </c>
      <c r="BZ837" t="b">
        <f t="shared" si="111"/>
        <v>1</v>
      </c>
      <c r="CA837">
        <f>IF(tblemployee[[#This Row],[Attrition]]="Yes",1,0)</f>
        <v>0</v>
      </c>
      <c r="CB837">
        <f>IF(tblemployee[[#This Row],[OverTime]]="Yes",1,0)</f>
        <v>0</v>
      </c>
    </row>
    <row r="838" spans="1:80" hidden="1">
      <c r="A838">
        <v>29</v>
      </c>
      <c r="B838" t="s">
        <v>35</v>
      </c>
      <c r="C838" t="s">
        <v>36</v>
      </c>
      <c r="D838">
        <v>408</v>
      </c>
      <c r="E838" t="s">
        <v>37</v>
      </c>
      <c r="F838">
        <v>23</v>
      </c>
      <c r="G838" t="str" cm="1">
        <f t="array" ref="G838">_xlfn.IFS(
F838 &lt;= 10, "Near",
F838 &lt;= 20, "Far",
TRUE, "Very Far")</f>
        <v>Very Far</v>
      </c>
      <c r="H838">
        <v>1</v>
      </c>
      <c r="I838" t="str">
        <f>_xlfn.XLOOKUP(H838,Lookup!C:C,Lookup!D:D)</f>
        <v>Below College</v>
      </c>
      <c r="J838" t="s">
        <v>38</v>
      </c>
      <c r="K838">
        <v>1</v>
      </c>
      <c r="L838">
        <v>1165</v>
      </c>
      <c r="M838">
        <v>4</v>
      </c>
      <c r="N838" t="str">
        <f>_xlfn.XLOOKUP(M838,Lookup!E:E,Lookup!F:F)</f>
        <v>Very High</v>
      </c>
      <c r="O838" t="s">
        <v>39</v>
      </c>
      <c r="P838">
        <v>45</v>
      </c>
      <c r="Q838">
        <v>2</v>
      </c>
      <c r="R838" t="str">
        <f>_xlfn.XLOOKUP(Q838,Lookup!G:G,Lookup!H:H)</f>
        <v>Medium</v>
      </c>
      <c r="S838">
        <v>3</v>
      </c>
      <c r="T838" s="7" t="str">
        <f>_xlfn.XLOOKUP(S838,Lookup!A:A,Lookup!B:B)</f>
        <v>Senior</v>
      </c>
      <c r="U838" t="s">
        <v>40</v>
      </c>
      <c r="V838">
        <v>1</v>
      </c>
      <c r="W838" t="str">
        <f>_xlfn.XLOOKUP(V838,Lookup!I:I,Lookup!J:J)</f>
        <v>Low</v>
      </c>
      <c r="X838" t="s">
        <v>48</v>
      </c>
      <c r="Y838">
        <v>7336</v>
      </c>
      <c r="Z838" t="str" cm="1">
        <f t="array" ref="Z838">_xlfn.IFS(Y838&lt;3000,"Low",Y838&lt;7000,"Medium",TRUE,"High")</f>
        <v>High</v>
      </c>
      <c r="AA838">
        <v>11162</v>
      </c>
      <c r="AB838">
        <v>1</v>
      </c>
      <c r="AC838" t="s">
        <v>42</v>
      </c>
      <c r="AD838" t="s">
        <v>43</v>
      </c>
      <c r="AE838">
        <v>13</v>
      </c>
      <c r="AF838">
        <v>3</v>
      </c>
      <c r="AG838" t="str">
        <f>_xlfn.XLOOKUP(AF838,Lookup!K:K,Lookup!L:L)</f>
        <v>Meet Expect</v>
      </c>
      <c r="AH838">
        <v>1</v>
      </c>
      <c r="AI838" t="str">
        <f>LOOKUP(AH838,Lookup!M:M,Lookup!N:N)</f>
        <v>Low</v>
      </c>
      <c r="AJ838">
        <v>80</v>
      </c>
      <c r="AK838">
        <v>1</v>
      </c>
      <c r="AL838" t="str">
        <f>_xlfn.XLOOKUP(AK838,Lookup!O:O,Lookup!P:P)</f>
        <v>Basic</v>
      </c>
      <c r="AM838">
        <v>11</v>
      </c>
      <c r="AN838" t="str" cm="1">
        <f t="array" ref="AN838">_xlfn.IFS(
AM838&lt;=5,"0-5",
AM838&lt;=10,"6-10",
AM838&lt;=20,"11-20",
TRUE,"20+")</f>
        <v>11-20</v>
      </c>
      <c r="AO838">
        <v>3</v>
      </c>
      <c r="AP838">
        <v>1</v>
      </c>
      <c r="AQ838" t="str">
        <f>_xlfn.XLOOKUP(AP838,Lookup!Q:Q,Lookup!R:R)</f>
        <v>Bad</v>
      </c>
      <c r="AR838">
        <v>11</v>
      </c>
      <c r="AS838" t="str" cm="1">
        <f t="array" ref="AS838">_xlfn.IFS(
AR838 &lt;=1,"New Employee",
AR838 &lt;=3, "Early Career",
AR838 &lt;=7, "Experienced",
TRUE, "Veteran")</f>
        <v>Veteran</v>
      </c>
      <c r="AT838">
        <v>8</v>
      </c>
      <c r="AU838">
        <v>3</v>
      </c>
      <c r="AV838" t="str" cm="1">
        <f t="array" ref="AV838">_xlfn.IFS(
AU838=0,"Recently Promoted",
AU838&lt;=3, "Normal",
TRUE, "Long Time No Promotion")</f>
        <v>Normal</v>
      </c>
      <c r="AW838">
        <v>10</v>
      </c>
      <c r="AX838">
        <f>IF(COUNTIF(L838:$L$1471,L838)&gt;1,1,0)</f>
        <v>0</v>
      </c>
      <c r="BA838">
        <f t="shared" si="109"/>
        <v>0</v>
      </c>
      <c r="BC838">
        <f t="shared" si="110"/>
        <v>0</v>
      </c>
      <c r="BE838">
        <f t="shared" si="104"/>
        <v>0</v>
      </c>
      <c r="BG838">
        <f t="shared" si="105"/>
        <v>0</v>
      </c>
      <c r="BI838">
        <f t="shared" si="106"/>
        <v>0</v>
      </c>
      <c r="BR838" t="str" cm="1">
        <f t="array" ref="BR838">_xlfn.IFS(
A838&lt;=25,"18-25",
A838&lt;=35,"26-35",
A838&lt;=45,"36-45",
A838&lt;=59,"46-59",
TRUE,"60+")</f>
        <v>26-35</v>
      </c>
      <c r="BX838" t="b">
        <f t="shared" si="107"/>
        <v>1</v>
      </c>
      <c r="BY838" t="b">
        <f t="shared" si="108"/>
        <v>1</v>
      </c>
      <c r="BZ838" t="b">
        <f t="shared" si="111"/>
        <v>1</v>
      </c>
      <c r="CA838">
        <f>IF(tblemployee[[#This Row],[Attrition]]="Yes",1,0)</f>
        <v>1</v>
      </c>
      <c r="CB838">
        <f>IF(tblemployee[[#This Row],[OverTime]]="Yes",1,0)</f>
        <v>0</v>
      </c>
    </row>
    <row r="839" spans="1:80" hidden="1">
      <c r="A839">
        <v>40</v>
      </c>
      <c r="B839" t="s">
        <v>43</v>
      </c>
      <c r="C839" t="s">
        <v>44</v>
      </c>
      <c r="D839">
        <v>593</v>
      </c>
      <c r="E839" t="s">
        <v>45</v>
      </c>
      <c r="F839">
        <v>9</v>
      </c>
      <c r="G839" t="str" cm="1">
        <f t="array" ref="G839">_xlfn.IFS(
F839 &lt;= 10, "Near",
F839 &lt;= 20, "Far",
TRUE, "Very Far")</f>
        <v>Near</v>
      </c>
      <c r="H839">
        <v>4</v>
      </c>
      <c r="I839" t="str">
        <f>_xlfn.XLOOKUP(H839,Lookup!C:C,Lookup!D:D)</f>
        <v>Master</v>
      </c>
      <c r="J839" t="s">
        <v>51</v>
      </c>
      <c r="K839">
        <v>1</v>
      </c>
      <c r="L839">
        <v>1166</v>
      </c>
      <c r="M839">
        <v>2</v>
      </c>
      <c r="N839" t="str">
        <f>_xlfn.XLOOKUP(M839,Lookup!E:E,Lookup!F:F)</f>
        <v>Medium</v>
      </c>
      <c r="O839" t="s">
        <v>39</v>
      </c>
      <c r="P839">
        <v>88</v>
      </c>
      <c r="Q839">
        <v>3</v>
      </c>
      <c r="R839" t="str">
        <f>_xlfn.XLOOKUP(Q839,Lookup!G:G,Lookup!H:H)</f>
        <v>High</v>
      </c>
      <c r="S839">
        <v>3</v>
      </c>
      <c r="T839" s="7" t="str">
        <f>_xlfn.XLOOKUP(S839,Lookup!A:A,Lookup!B:B)</f>
        <v>Senior</v>
      </c>
      <c r="U839" t="s">
        <v>58</v>
      </c>
      <c r="V839">
        <v>3</v>
      </c>
      <c r="W839" t="str">
        <f>_xlfn.XLOOKUP(V839,Lookup!I:I,Lookup!J:J)</f>
        <v>High</v>
      </c>
      <c r="X839" t="s">
        <v>41</v>
      </c>
      <c r="Y839">
        <v>13499</v>
      </c>
      <c r="Z839" t="str" cm="1">
        <f t="array" ref="Z839">_xlfn.IFS(Y839&lt;3000,"Low",Y839&lt;7000,"Medium",TRUE,"High")</f>
        <v>High</v>
      </c>
      <c r="AA839">
        <v>13782</v>
      </c>
      <c r="AB839">
        <v>9</v>
      </c>
      <c r="AC839" t="s">
        <v>42</v>
      </c>
      <c r="AD839" t="s">
        <v>43</v>
      </c>
      <c r="AE839">
        <v>17</v>
      </c>
      <c r="AF839">
        <v>3</v>
      </c>
      <c r="AG839" t="str">
        <f>_xlfn.XLOOKUP(AF839,Lookup!K:K,Lookup!L:L)</f>
        <v>Meet Expect</v>
      </c>
      <c r="AH839">
        <v>3</v>
      </c>
      <c r="AI839" t="str">
        <f>LOOKUP(AH839,Lookup!M:M,Lookup!N:N)</f>
        <v>High</v>
      </c>
      <c r="AJ839">
        <v>80</v>
      </c>
      <c r="AK839">
        <v>0</v>
      </c>
      <c r="AL839" t="str">
        <f>_xlfn.XLOOKUP(AK839,Lookup!O:O,Lookup!P:P)</f>
        <v>None</v>
      </c>
      <c r="AM839">
        <v>20</v>
      </c>
      <c r="AN839" t="str" cm="1">
        <f t="array" ref="AN839">_xlfn.IFS(
AM839&lt;=5,"0-5",
AM839&lt;=10,"6-10",
AM839&lt;=20,"11-20",
TRUE,"20+")</f>
        <v>11-20</v>
      </c>
      <c r="AO839">
        <v>3</v>
      </c>
      <c r="AP839">
        <v>2</v>
      </c>
      <c r="AQ839" t="str">
        <f>_xlfn.XLOOKUP(AP839,Lookup!Q:Q,Lookup!R:R)</f>
        <v>Good</v>
      </c>
      <c r="AR839">
        <v>18</v>
      </c>
      <c r="AS839" t="str" cm="1">
        <f t="array" ref="AS839">_xlfn.IFS(
AR839 &lt;=1,"New Employee",
AR839 &lt;=3, "Early Career",
AR839 &lt;=7, "Experienced",
TRUE, "Veteran")</f>
        <v>Veteran</v>
      </c>
      <c r="AT839">
        <v>7</v>
      </c>
      <c r="AU839">
        <v>2</v>
      </c>
      <c r="AV839" t="str" cm="1">
        <f t="array" ref="AV839">_xlfn.IFS(
AU839=0,"Recently Promoted",
AU839&lt;=3, "Normal",
TRUE, "Long Time No Promotion")</f>
        <v>Normal</v>
      </c>
      <c r="AW839">
        <v>13</v>
      </c>
      <c r="AX839">
        <f>IF(COUNTIF(L839:$L$1471,L839)&gt;1,1,0)</f>
        <v>0</v>
      </c>
      <c r="BA839">
        <f t="shared" si="109"/>
        <v>0</v>
      </c>
      <c r="BC839">
        <f t="shared" si="110"/>
        <v>0</v>
      </c>
      <c r="BE839">
        <f t="shared" si="104"/>
        <v>0</v>
      </c>
      <c r="BG839">
        <f t="shared" si="105"/>
        <v>0</v>
      </c>
      <c r="BI839">
        <f t="shared" si="106"/>
        <v>0</v>
      </c>
      <c r="BR839" t="str" cm="1">
        <f t="array" ref="BR839">_xlfn.IFS(
A839&lt;=25,"18-25",
A839&lt;=35,"26-35",
A839&lt;=45,"36-45",
A839&lt;=59,"46-59",
TRUE,"60+")</f>
        <v>36-45</v>
      </c>
      <c r="BX839" t="b">
        <f t="shared" si="107"/>
        <v>1</v>
      </c>
      <c r="BY839" t="b">
        <f t="shared" si="108"/>
        <v>1</v>
      </c>
      <c r="BZ839" t="b">
        <f t="shared" si="111"/>
        <v>1</v>
      </c>
      <c r="CA839">
        <f>IF(tblemployee[[#This Row],[Attrition]]="Yes",1,0)</f>
        <v>0</v>
      </c>
      <c r="CB839">
        <f>IF(tblemployee[[#This Row],[OverTime]]="Yes",1,0)</f>
        <v>0</v>
      </c>
    </row>
    <row r="840" spans="1:80" hidden="1">
      <c r="A840">
        <v>42</v>
      </c>
      <c r="B840" t="s">
        <v>35</v>
      </c>
      <c r="C840" t="s">
        <v>44</v>
      </c>
      <c r="D840">
        <v>481</v>
      </c>
      <c r="E840" t="s">
        <v>37</v>
      </c>
      <c r="F840">
        <v>12</v>
      </c>
      <c r="G840" t="str" cm="1">
        <f t="array" ref="G840">_xlfn.IFS(
F840 &lt;= 10, "Near",
F840 &lt;= 20, "Far",
TRUE, "Very Far")</f>
        <v>Far</v>
      </c>
      <c r="H840">
        <v>3</v>
      </c>
      <c r="I840" t="str">
        <f>_xlfn.XLOOKUP(H840,Lookup!C:C,Lookup!D:D)</f>
        <v>Bachelor</v>
      </c>
      <c r="J840" t="s">
        <v>38</v>
      </c>
      <c r="K840">
        <v>1</v>
      </c>
      <c r="L840">
        <v>1167</v>
      </c>
      <c r="M840">
        <v>3</v>
      </c>
      <c r="N840" t="str">
        <f>_xlfn.XLOOKUP(M840,Lookup!E:E,Lookup!F:F)</f>
        <v>High</v>
      </c>
      <c r="O840" t="s">
        <v>46</v>
      </c>
      <c r="P840">
        <v>44</v>
      </c>
      <c r="Q840">
        <v>3</v>
      </c>
      <c r="R840" t="str">
        <f>_xlfn.XLOOKUP(Q840,Lookup!G:G,Lookup!H:H)</f>
        <v>High</v>
      </c>
      <c r="S840">
        <v>4</v>
      </c>
      <c r="T840" s="7" t="str">
        <f>_xlfn.XLOOKUP(S840,Lookup!A:A,Lookup!B:B)</f>
        <v>Manager</v>
      </c>
      <c r="U840" t="s">
        <v>40</v>
      </c>
      <c r="V840">
        <v>1</v>
      </c>
      <c r="W840" t="str">
        <f>_xlfn.XLOOKUP(V840,Lookup!I:I,Lookup!J:J)</f>
        <v>Low</v>
      </c>
      <c r="X840" t="s">
        <v>41</v>
      </c>
      <c r="Y840">
        <v>13758</v>
      </c>
      <c r="Z840" t="str" cm="1">
        <f t="array" ref="Z840">_xlfn.IFS(Y840&lt;3000,"Low",Y840&lt;7000,"Medium",TRUE,"High")</f>
        <v>High</v>
      </c>
      <c r="AA840">
        <v>2447</v>
      </c>
      <c r="AB840">
        <v>0</v>
      </c>
      <c r="AC840" t="s">
        <v>42</v>
      </c>
      <c r="AD840" t="s">
        <v>35</v>
      </c>
      <c r="AE840">
        <v>12</v>
      </c>
      <c r="AF840">
        <v>3</v>
      </c>
      <c r="AG840" t="str">
        <f>_xlfn.XLOOKUP(AF840,Lookup!K:K,Lookup!L:L)</f>
        <v>Meet Expect</v>
      </c>
      <c r="AH840">
        <v>2</v>
      </c>
      <c r="AI840" t="str">
        <f>LOOKUP(AH840,Lookup!M:M,Lookup!N:N)</f>
        <v>Medium</v>
      </c>
      <c r="AJ840">
        <v>80</v>
      </c>
      <c r="AK840">
        <v>0</v>
      </c>
      <c r="AL840" t="str">
        <f>_xlfn.XLOOKUP(AK840,Lookup!O:O,Lookup!P:P)</f>
        <v>None</v>
      </c>
      <c r="AM840">
        <v>22</v>
      </c>
      <c r="AN840" t="str" cm="1">
        <f t="array" ref="AN840">_xlfn.IFS(
AM840&lt;=5,"0-5",
AM840&lt;=10,"6-10",
AM840&lt;=20,"11-20",
TRUE,"20+")</f>
        <v>20+</v>
      </c>
      <c r="AO840">
        <v>2</v>
      </c>
      <c r="AP840">
        <v>2</v>
      </c>
      <c r="AQ840" t="str">
        <f>_xlfn.XLOOKUP(AP840,Lookup!Q:Q,Lookup!R:R)</f>
        <v>Good</v>
      </c>
      <c r="AR840">
        <v>21</v>
      </c>
      <c r="AS840" t="str" cm="1">
        <f t="array" ref="AS840">_xlfn.IFS(
AR840 &lt;=1,"New Employee",
AR840 &lt;=3, "Early Career",
AR840 &lt;=7, "Experienced",
TRUE, "Veteran")</f>
        <v>Veteran</v>
      </c>
      <c r="AT840">
        <v>9</v>
      </c>
      <c r="AU840">
        <v>13</v>
      </c>
      <c r="AV840" t="str" cm="1">
        <f t="array" ref="AV840">_xlfn.IFS(
AU840=0,"Recently Promoted",
AU840&lt;=3, "Normal",
TRUE, "Long Time No Promotion")</f>
        <v>Long Time No Promotion</v>
      </c>
      <c r="AW840">
        <v>14</v>
      </c>
      <c r="AX840">
        <f>IF(COUNTIF(L840:$L$1471,L840)&gt;1,1,0)</f>
        <v>0</v>
      </c>
      <c r="BA840">
        <f t="shared" si="109"/>
        <v>0</v>
      </c>
      <c r="BC840">
        <f t="shared" si="110"/>
        <v>0</v>
      </c>
      <c r="BE840">
        <f t="shared" si="104"/>
        <v>0</v>
      </c>
      <c r="BG840">
        <f t="shared" si="105"/>
        <v>0</v>
      </c>
      <c r="BI840">
        <f t="shared" si="106"/>
        <v>0</v>
      </c>
      <c r="BR840" t="str" cm="1">
        <f t="array" ref="BR840">_xlfn.IFS(
A840&lt;=25,"18-25",
A840&lt;=35,"26-35",
A840&lt;=45,"36-45",
A840&lt;=59,"46-59",
TRUE,"60+")</f>
        <v>36-45</v>
      </c>
      <c r="BX840" t="b">
        <f t="shared" si="107"/>
        <v>1</v>
      </c>
      <c r="BY840" t="b">
        <f t="shared" si="108"/>
        <v>1</v>
      </c>
      <c r="BZ840" t="b">
        <f t="shared" si="111"/>
        <v>1</v>
      </c>
      <c r="CA840">
        <f>IF(tblemployee[[#This Row],[Attrition]]="Yes",1,0)</f>
        <v>1</v>
      </c>
      <c r="CB840">
        <f>IF(tblemployee[[#This Row],[OverTime]]="Yes",1,0)</f>
        <v>1</v>
      </c>
    </row>
    <row r="841" spans="1:80" hidden="1">
      <c r="A841">
        <v>42</v>
      </c>
      <c r="B841" t="s">
        <v>43</v>
      </c>
      <c r="C841" t="s">
        <v>36</v>
      </c>
      <c r="D841">
        <v>647</v>
      </c>
      <c r="E841" t="s">
        <v>37</v>
      </c>
      <c r="F841">
        <v>4</v>
      </c>
      <c r="G841" t="str" cm="1">
        <f t="array" ref="G841">_xlfn.IFS(
F841 &lt;= 10, "Near",
F841 &lt;= 20, "Far",
TRUE, "Very Far")</f>
        <v>Near</v>
      </c>
      <c r="H841">
        <v>4</v>
      </c>
      <c r="I841" t="str">
        <f>_xlfn.XLOOKUP(H841,Lookup!C:C,Lookup!D:D)</f>
        <v>Master</v>
      </c>
      <c r="J841" t="s">
        <v>59</v>
      </c>
      <c r="K841">
        <v>1</v>
      </c>
      <c r="L841">
        <v>1171</v>
      </c>
      <c r="M841">
        <v>2</v>
      </c>
      <c r="N841" t="str">
        <f>_xlfn.XLOOKUP(M841,Lookup!E:E,Lookup!F:F)</f>
        <v>Medium</v>
      </c>
      <c r="O841" t="s">
        <v>46</v>
      </c>
      <c r="P841">
        <v>45</v>
      </c>
      <c r="Q841">
        <v>3</v>
      </c>
      <c r="R841" t="str">
        <f>_xlfn.XLOOKUP(Q841,Lookup!G:G,Lookup!H:H)</f>
        <v>High</v>
      </c>
      <c r="S841">
        <v>2</v>
      </c>
      <c r="T841" s="7" t="str">
        <f>_xlfn.XLOOKUP(S841,Lookup!A:A,Lookup!B:B)</f>
        <v>Junior</v>
      </c>
      <c r="U841" t="s">
        <v>40</v>
      </c>
      <c r="V841">
        <v>1</v>
      </c>
      <c r="W841" t="str">
        <f>_xlfn.XLOOKUP(V841,Lookup!I:I,Lookup!J:J)</f>
        <v>Low</v>
      </c>
      <c r="X841" t="s">
        <v>41</v>
      </c>
      <c r="Y841">
        <v>5155</v>
      </c>
      <c r="Z841" t="str" cm="1">
        <f t="array" ref="Z841">_xlfn.IFS(Y841&lt;3000,"Low",Y841&lt;7000,"Medium",TRUE,"High")</f>
        <v>Medium</v>
      </c>
      <c r="AA841">
        <v>2253</v>
      </c>
      <c r="AB841">
        <v>7</v>
      </c>
      <c r="AC841" t="s">
        <v>42</v>
      </c>
      <c r="AD841" t="s">
        <v>43</v>
      </c>
      <c r="AE841">
        <v>13</v>
      </c>
      <c r="AF841">
        <v>3</v>
      </c>
      <c r="AG841" t="str">
        <f>_xlfn.XLOOKUP(AF841,Lookup!K:K,Lookup!L:L)</f>
        <v>Meet Expect</v>
      </c>
      <c r="AH841">
        <v>4</v>
      </c>
      <c r="AI841" t="str">
        <f>LOOKUP(AH841,Lookup!M:M,Lookup!N:N)</f>
        <v>Very High</v>
      </c>
      <c r="AJ841">
        <v>80</v>
      </c>
      <c r="AK841">
        <v>0</v>
      </c>
      <c r="AL841" t="str">
        <f>_xlfn.XLOOKUP(AK841,Lookup!O:O,Lookup!P:P)</f>
        <v>None</v>
      </c>
      <c r="AM841">
        <v>9</v>
      </c>
      <c r="AN841" t="str" cm="1">
        <f t="array" ref="AN841">_xlfn.IFS(
AM841&lt;=5,"0-5",
AM841&lt;=10,"6-10",
AM841&lt;=20,"11-20",
TRUE,"20+")</f>
        <v>6-10</v>
      </c>
      <c r="AO841">
        <v>3</v>
      </c>
      <c r="AP841">
        <v>4</v>
      </c>
      <c r="AQ841" t="str">
        <f>_xlfn.XLOOKUP(AP841,Lookup!Q:Q,Lookup!R:R)</f>
        <v>Best</v>
      </c>
      <c r="AR841">
        <v>6</v>
      </c>
      <c r="AS841" t="str" cm="1">
        <f t="array" ref="AS841">_xlfn.IFS(
AR841 &lt;=1,"New Employee",
AR841 &lt;=3, "Early Career",
AR841 &lt;=7, "Experienced",
TRUE, "Veteran")</f>
        <v>Experienced</v>
      </c>
      <c r="AT841">
        <v>4</v>
      </c>
      <c r="AU841">
        <v>1</v>
      </c>
      <c r="AV841" t="str" cm="1">
        <f t="array" ref="AV841">_xlfn.IFS(
AU841=0,"Recently Promoted",
AU841&lt;=3, "Normal",
TRUE, "Long Time No Promotion")</f>
        <v>Normal</v>
      </c>
      <c r="AW841">
        <v>5</v>
      </c>
      <c r="AX841">
        <f>IF(COUNTIF(L841:$L$1471,L841)&gt;1,1,0)</f>
        <v>0</v>
      </c>
      <c r="BA841">
        <f t="shared" si="109"/>
        <v>0</v>
      </c>
      <c r="BC841">
        <f t="shared" si="110"/>
        <v>0</v>
      </c>
      <c r="BE841">
        <f t="shared" si="104"/>
        <v>0</v>
      </c>
      <c r="BG841">
        <f t="shared" si="105"/>
        <v>0</v>
      </c>
      <c r="BI841">
        <f t="shared" si="106"/>
        <v>0</v>
      </c>
      <c r="BR841" t="str" cm="1">
        <f t="array" ref="BR841">_xlfn.IFS(
A841&lt;=25,"18-25",
A841&lt;=35,"26-35",
A841&lt;=45,"36-45",
A841&lt;=59,"46-59",
TRUE,"60+")</f>
        <v>36-45</v>
      </c>
      <c r="BX841" t="b">
        <f t="shared" si="107"/>
        <v>1</v>
      </c>
      <c r="BY841" t="b">
        <f t="shared" si="108"/>
        <v>1</v>
      </c>
      <c r="BZ841" t="b">
        <f t="shared" si="111"/>
        <v>1</v>
      </c>
      <c r="CA841">
        <f>IF(tblemployee[[#This Row],[Attrition]]="Yes",1,0)</f>
        <v>0</v>
      </c>
      <c r="CB841">
        <f>IF(tblemployee[[#This Row],[OverTime]]="Yes",1,0)</f>
        <v>0</v>
      </c>
    </row>
    <row r="842" spans="1:80" hidden="1">
      <c r="A842">
        <v>35</v>
      </c>
      <c r="B842" t="s">
        <v>43</v>
      </c>
      <c r="C842" t="s">
        <v>36</v>
      </c>
      <c r="D842">
        <v>982</v>
      </c>
      <c r="E842" t="s">
        <v>45</v>
      </c>
      <c r="F842">
        <v>1</v>
      </c>
      <c r="G842" t="str" cm="1">
        <f t="array" ref="G842">_xlfn.IFS(
F842 &lt;= 10, "Near",
F842 &lt;= 20, "Far",
TRUE, "Very Far")</f>
        <v>Near</v>
      </c>
      <c r="H842">
        <v>4</v>
      </c>
      <c r="I842" t="str">
        <f>_xlfn.XLOOKUP(H842,Lookup!C:C,Lookup!D:D)</f>
        <v>Master</v>
      </c>
      <c r="J842" t="s">
        <v>51</v>
      </c>
      <c r="K842">
        <v>1</v>
      </c>
      <c r="L842">
        <v>1172</v>
      </c>
      <c r="M842">
        <v>4</v>
      </c>
      <c r="N842" t="str">
        <f>_xlfn.XLOOKUP(M842,Lookup!E:E,Lookup!F:F)</f>
        <v>Very High</v>
      </c>
      <c r="O842" t="s">
        <v>46</v>
      </c>
      <c r="P842">
        <v>58</v>
      </c>
      <c r="Q842">
        <v>2</v>
      </c>
      <c r="R842" t="str">
        <f>_xlfn.XLOOKUP(Q842,Lookup!G:G,Lookup!H:H)</f>
        <v>Medium</v>
      </c>
      <c r="S842">
        <v>1</v>
      </c>
      <c r="T842" s="7" t="str">
        <f>_xlfn.XLOOKUP(S842,Lookup!A:A,Lookup!B:B)</f>
        <v>Entry Level</v>
      </c>
      <c r="U842" t="s">
        <v>50</v>
      </c>
      <c r="V842">
        <v>3</v>
      </c>
      <c r="W842" t="str">
        <f>_xlfn.XLOOKUP(V842,Lookup!I:I,Lookup!J:J)</f>
        <v>High</v>
      </c>
      <c r="X842" t="s">
        <v>48</v>
      </c>
      <c r="Y842">
        <v>2258</v>
      </c>
      <c r="Z842" t="str" cm="1">
        <f t="array" ref="Z842">_xlfn.IFS(Y842&lt;3000,"Low",Y842&lt;7000,"Medium",TRUE,"High")</f>
        <v>Low</v>
      </c>
      <c r="AA842">
        <v>16340</v>
      </c>
      <c r="AB842">
        <v>6</v>
      </c>
      <c r="AC842" t="s">
        <v>42</v>
      </c>
      <c r="AD842" t="s">
        <v>43</v>
      </c>
      <c r="AE842">
        <v>12</v>
      </c>
      <c r="AF842">
        <v>3</v>
      </c>
      <c r="AG842" t="str">
        <f>_xlfn.XLOOKUP(AF842,Lookup!K:K,Lookup!L:L)</f>
        <v>Meet Expect</v>
      </c>
      <c r="AH842">
        <v>2</v>
      </c>
      <c r="AI842" t="str">
        <f>LOOKUP(AH842,Lookup!M:M,Lookup!N:N)</f>
        <v>Medium</v>
      </c>
      <c r="AJ842">
        <v>80</v>
      </c>
      <c r="AK842">
        <v>1</v>
      </c>
      <c r="AL842" t="str">
        <f>_xlfn.XLOOKUP(AK842,Lookup!O:O,Lookup!P:P)</f>
        <v>Basic</v>
      </c>
      <c r="AM842">
        <v>10</v>
      </c>
      <c r="AN842" t="str" cm="1">
        <f t="array" ref="AN842">_xlfn.IFS(
AM842&lt;=5,"0-5",
AM842&lt;=10,"6-10",
AM842&lt;=20,"11-20",
TRUE,"20+")</f>
        <v>6-10</v>
      </c>
      <c r="AO842">
        <v>2</v>
      </c>
      <c r="AP842">
        <v>3</v>
      </c>
      <c r="AQ842" t="str">
        <f>_xlfn.XLOOKUP(AP842,Lookup!Q:Q,Lookup!R:R)</f>
        <v>Better</v>
      </c>
      <c r="AR842">
        <v>8</v>
      </c>
      <c r="AS842" t="str" cm="1">
        <f t="array" ref="AS842">_xlfn.IFS(
AR842 &lt;=1,"New Employee",
AR842 &lt;=3, "Early Career",
AR842 &lt;=7, "Experienced",
TRUE, "Veteran")</f>
        <v>Veteran</v>
      </c>
      <c r="AT842">
        <v>0</v>
      </c>
      <c r="AU842">
        <v>1</v>
      </c>
      <c r="AV842" t="str" cm="1">
        <f t="array" ref="AV842">_xlfn.IFS(
AU842=0,"Recently Promoted",
AU842&lt;=3, "Normal",
TRUE, "Long Time No Promotion")</f>
        <v>Normal</v>
      </c>
      <c r="AW842">
        <v>7</v>
      </c>
      <c r="AX842">
        <f>IF(COUNTIF(L842:$L$1471,L842)&gt;1,1,0)</f>
        <v>0</v>
      </c>
      <c r="BA842">
        <f t="shared" si="109"/>
        <v>0</v>
      </c>
      <c r="BC842">
        <f t="shared" si="110"/>
        <v>0</v>
      </c>
      <c r="BE842">
        <f t="shared" si="104"/>
        <v>0</v>
      </c>
      <c r="BG842">
        <f t="shared" si="105"/>
        <v>0</v>
      </c>
      <c r="BI842">
        <f t="shared" si="106"/>
        <v>0</v>
      </c>
      <c r="BR842" t="str" cm="1">
        <f t="array" ref="BR842">_xlfn.IFS(
A842&lt;=25,"18-25",
A842&lt;=35,"26-35",
A842&lt;=45,"36-45",
A842&lt;=59,"46-59",
TRUE,"60+")</f>
        <v>26-35</v>
      </c>
      <c r="BX842" t="b">
        <f t="shared" si="107"/>
        <v>1</v>
      </c>
      <c r="BY842" t="b">
        <f t="shared" si="108"/>
        <v>1</v>
      </c>
      <c r="BZ842" t="b">
        <f t="shared" si="111"/>
        <v>1</v>
      </c>
      <c r="CA842">
        <f>IF(tblemployee[[#This Row],[Attrition]]="Yes",1,0)</f>
        <v>0</v>
      </c>
      <c r="CB842">
        <f>IF(tblemployee[[#This Row],[OverTime]]="Yes",1,0)</f>
        <v>0</v>
      </c>
    </row>
    <row r="843" spans="1:80" hidden="1">
      <c r="A843">
        <v>24</v>
      </c>
      <c r="B843" t="s">
        <v>43</v>
      </c>
      <c r="C843" t="s">
        <v>36</v>
      </c>
      <c r="D843">
        <v>477</v>
      </c>
      <c r="E843" t="s">
        <v>45</v>
      </c>
      <c r="F843">
        <v>24</v>
      </c>
      <c r="G843" t="str" cm="1">
        <f t="array" ref="G843">_xlfn.IFS(
F843 &lt;= 10, "Near",
F843 &lt;= 20, "Far",
TRUE, "Very Far")</f>
        <v>Very Far</v>
      </c>
      <c r="H843">
        <v>3</v>
      </c>
      <c r="I843" t="str">
        <f>_xlfn.XLOOKUP(H843,Lookup!C:C,Lookup!D:D)</f>
        <v>Bachelor</v>
      </c>
      <c r="J843" t="s">
        <v>51</v>
      </c>
      <c r="K843">
        <v>1</v>
      </c>
      <c r="L843">
        <v>1173</v>
      </c>
      <c r="M843">
        <v>4</v>
      </c>
      <c r="N843" t="str">
        <f>_xlfn.XLOOKUP(M843,Lookup!E:E,Lookup!F:F)</f>
        <v>Very High</v>
      </c>
      <c r="O843" t="s">
        <v>46</v>
      </c>
      <c r="P843">
        <v>49</v>
      </c>
      <c r="Q843">
        <v>3</v>
      </c>
      <c r="R843" t="str">
        <f>_xlfn.XLOOKUP(Q843,Lookup!G:G,Lookup!H:H)</f>
        <v>High</v>
      </c>
      <c r="S843">
        <v>1</v>
      </c>
      <c r="T843" s="7" t="str">
        <f>_xlfn.XLOOKUP(S843,Lookup!A:A,Lookup!B:B)</f>
        <v>Entry Level</v>
      </c>
      <c r="U843" t="s">
        <v>50</v>
      </c>
      <c r="V843">
        <v>2</v>
      </c>
      <c r="W843" t="str">
        <f>_xlfn.XLOOKUP(V843,Lookup!I:I,Lookup!J:J)</f>
        <v>Medium</v>
      </c>
      <c r="X843" t="s">
        <v>41</v>
      </c>
      <c r="Y843">
        <v>3597</v>
      </c>
      <c r="Z843" t="str" cm="1">
        <f t="array" ref="Z843">_xlfn.IFS(Y843&lt;3000,"Low",Y843&lt;7000,"Medium",TRUE,"High")</f>
        <v>Medium</v>
      </c>
      <c r="AA843">
        <v>6409</v>
      </c>
      <c r="AB843">
        <v>8</v>
      </c>
      <c r="AC843" t="s">
        <v>42</v>
      </c>
      <c r="AD843" t="s">
        <v>43</v>
      </c>
      <c r="AE843">
        <v>22</v>
      </c>
      <c r="AF843">
        <v>4</v>
      </c>
      <c r="AG843" t="str">
        <f>_xlfn.XLOOKUP(AF843,Lookup!K:K,Lookup!L:L)</f>
        <v>Exceed Expect</v>
      </c>
      <c r="AH843">
        <v>4</v>
      </c>
      <c r="AI843" t="str">
        <f>LOOKUP(AH843,Lookup!M:M,Lookup!N:N)</f>
        <v>Very High</v>
      </c>
      <c r="AJ843">
        <v>80</v>
      </c>
      <c r="AK843">
        <v>0</v>
      </c>
      <c r="AL843" t="str">
        <f>_xlfn.XLOOKUP(AK843,Lookup!O:O,Lookup!P:P)</f>
        <v>None</v>
      </c>
      <c r="AM843">
        <v>6</v>
      </c>
      <c r="AN843" t="str" cm="1">
        <f t="array" ref="AN843">_xlfn.IFS(
AM843&lt;=5,"0-5",
AM843&lt;=10,"6-10",
AM843&lt;=20,"11-20",
TRUE,"20+")</f>
        <v>6-10</v>
      </c>
      <c r="AO843">
        <v>2</v>
      </c>
      <c r="AP843">
        <v>3</v>
      </c>
      <c r="AQ843" t="str">
        <f>_xlfn.XLOOKUP(AP843,Lookup!Q:Q,Lookup!R:R)</f>
        <v>Better</v>
      </c>
      <c r="AR843">
        <v>4</v>
      </c>
      <c r="AS843" t="str" cm="1">
        <f t="array" ref="AS843">_xlfn.IFS(
AR843 &lt;=1,"New Employee",
AR843 &lt;=3, "Early Career",
AR843 &lt;=7, "Experienced",
TRUE, "Veteran")</f>
        <v>Experienced</v>
      </c>
      <c r="AT843">
        <v>3</v>
      </c>
      <c r="AU843">
        <v>1</v>
      </c>
      <c r="AV843" t="str" cm="1">
        <f t="array" ref="AV843">_xlfn.IFS(
AU843=0,"Recently Promoted",
AU843&lt;=3, "Normal",
TRUE, "Long Time No Promotion")</f>
        <v>Normal</v>
      </c>
      <c r="AW843">
        <v>2</v>
      </c>
      <c r="AX843">
        <f>IF(COUNTIF(L843:$L$1471,L843)&gt;1,1,0)</f>
        <v>0</v>
      </c>
      <c r="BA843">
        <f t="shared" si="109"/>
        <v>0</v>
      </c>
      <c r="BC843">
        <f t="shared" si="110"/>
        <v>0</v>
      </c>
      <c r="BE843">
        <f t="shared" si="104"/>
        <v>0</v>
      </c>
      <c r="BG843">
        <f t="shared" si="105"/>
        <v>0</v>
      </c>
      <c r="BI843">
        <f t="shared" si="106"/>
        <v>0</v>
      </c>
      <c r="BR843" t="str" cm="1">
        <f t="array" ref="BR843">_xlfn.IFS(
A843&lt;=25,"18-25",
A843&lt;=35,"26-35",
A843&lt;=45,"36-45",
A843&lt;=59,"46-59",
TRUE,"60+")</f>
        <v>18-25</v>
      </c>
      <c r="BX843" t="b">
        <f t="shared" si="107"/>
        <v>1</v>
      </c>
      <c r="BY843" t="b">
        <f t="shared" si="108"/>
        <v>1</v>
      </c>
      <c r="BZ843" t="b">
        <f t="shared" si="111"/>
        <v>1</v>
      </c>
      <c r="CA843">
        <f>IF(tblemployee[[#This Row],[Attrition]]="Yes",1,0)</f>
        <v>0</v>
      </c>
      <c r="CB843">
        <f>IF(tblemployee[[#This Row],[OverTime]]="Yes",1,0)</f>
        <v>0</v>
      </c>
    </row>
    <row r="844" spans="1:80" hidden="1">
      <c r="A844">
        <v>28</v>
      </c>
      <c r="B844" t="s">
        <v>35</v>
      </c>
      <c r="C844" t="s">
        <v>36</v>
      </c>
      <c r="D844">
        <v>1485</v>
      </c>
      <c r="E844" t="s">
        <v>45</v>
      </c>
      <c r="F844">
        <v>12</v>
      </c>
      <c r="G844" t="str" cm="1">
        <f t="array" ref="G844">_xlfn.IFS(
F844 &lt;= 10, "Near",
F844 &lt;= 20, "Far",
TRUE, "Very Far")</f>
        <v>Far</v>
      </c>
      <c r="H844">
        <v>1</v>
      </c>
      <c r="I844" t="str">
        <f>_xlfn.XLOOKUP(H844,Lookup!C:C,Lookup!D:D)</f>
        <v>Below College</v>
      </c>
      <c r="J844" t="s">
        <v>38</v>
      </c>
      <c r="K844">
        <v>1</v>
      </c>
      <c r="L844">
        <v>1175</v>
      </c>
      <c r="M844">
        <v>3</v>
      </c>
      <c r="N844" t="str">
        <f>_xlfn.XLOOKUP(M844,Lookup!E:E,Lookup!F:F)</f>
        <v>High</v>
      </c>
      <c r="O844" t="s">
        <v>39</v>
      </c>
      <c r="P844">
        <v>79</v>
      </c>
      <c r="Q844">
        <v>3</v>
      </c>
      <c r="R844" t="str">
        <f>_xlfn.XLOOKUP(Q844,Lookup!G:G,Lookup!H:H)</f>
        <v>High</v>
      </c>
      <c r="S844">
        <v>1</v>
      </c>
      <c r="T844" s="7" t="str">
        <f>_xlfn.XLOOKUP(S844,Lookup!A:A,Lookup!B:B)</f>
        <v>Entry Level</v>
      </c>
      <c r="U844" t="s">
        <v>50</v>
      </c>
      <c r="V844">
        <v>4</v>
      </c>
      <c r="W844" t="str">
        <f>_xlfn.XLOOKUP(V844,Lookup!I:I,Lookup!J:J)</f>
        <v>Very High</v>
      </c>
      <c r="X844" t="s">
        <v>48</v>
      </c>
      <c r="Y844">
        <v>2515</v>
      </c>
      <c r="Z844" t="str" cm="1">
        <f t="array" ref="Z844">_xlfn.IFS(Y844&lt;3000,"Low",Y844&lt;7000,"Medium",TRUE,"High")</f>
        <v>Low</v>
      </c>
      <c r="AA844">
        <v>22955</v>
      </c>
      <c r="AB844">
        <v>1</v>
      </c>
      <c r="AC844" t="s">
        <v>42</v>
      </c>
      <c r="AD844" t="s">
        <v>35</v>
      </c>
      <c r="AE844">
        <v>11</v>
      </c>
      <c r="AF844">
        <v>3</v>
      </c>
      <c r="AG844" t="str">
        <f>_xlfn.XLOOKUP(AF844,Lookup!K:K,Lookup!L:L)</f>
        <v>Meet Expect</v>
      </c>
      <c r="AH844">
        <v>4</v>
      </c>
      <c r="AI844" t="str">
        <f>LOOKUP(AH844,Lookup!M:M,Lookup!N:N)</f>
        <v>Very High</v>
      </c>
      <c r="AJ844">
        <v>80</v>
      </c>
      <c r="AK844">
        <v>0</v>
      </c>
      <c r="AL844" t="str">
        <f>_xlfn.XLOOKUP(AK844,Lookup!O:O,Lookup!P:P)</f>
        <v>None</v>
      </c>
      <c r="AM844">
        <v>1</v>
      </c>
      <c r="AN844" t="str" cm="1">
        <f t="array" ref="AN844">_xlfn.IFS(
AM844&lt;=5,"0-5",
AM844&lt;=10,"6-10",
AM844&lt;=20,"11-20",
TRUE,"20+")</f>
        <v>0-5</v>
      </c>
      <c r="AO844">
        <v>4</v>
      </c>
      <c r="AP844">
        <v>2</v>
      </c>
      <c r="AQ844" t="str">
        <f>_xlfn.XLOOKUP(AP844,Lookup!Q:Q,Lookup!R:R)</f>
        <v>Good</v>
      </c>
      <c r="AR844">
        <v>1</v>
      </c>
      <c r="AS844" t="str" cm="1">
        <f t="array" ref="AS844">_xlfn.IFS(
AR844 &lt;=1,"New Employee",
AR844 &lt;=3, "Early Career",
AR844 &lt;=7, "Experienced",
TRUE, "Veteran")</f>
        <v>New Employee</v>
      </c>
      <c r="AT844">
        <v>1</v>
      </c>
      <c r="AU844">
        <v>0</v>
      </c>
      <c r="AV844" t="str" cm="1">
        <f t="array" ref="AV844">_xlfn.IFS(
AU844=0,"Recently Promoted",
AU844&lt;=3, "Normal",
TRUE, "Long Time No Promotion")</f>
        <v>Recently Promoted</v>
      </c>
      <c r="AW844">
        <v>0</v>
      </c>
      <c r="AX844">
        <f>IF(COUNTIF(L844:$L$1471,L844)&gt;1,1,0)</f>
        <v>0</v>
      </c>
      <c r="BA844">
        <f t="shared" si="109"/>
        <v>0</v>
      </c>
      <c r="BC844">
        <f t="shared" si="110"/>
        <v>0</v>
      </c>
      <c r="BE844">
        <f t="shared" si="104"/>
        <v>0</v>
      </c>
      <c r="BG844">
        <f t="shared" si="105"/>
        <v>0</v>
      </c>
      <c r="BI844">
        <f t="shared" si="106"/>
        <v>0</v>
      </c>
      <c r="BR844" t="str" cm="1">
        <f t="array" ref="BR844">_xlfn.IFS(
A844&lt;=25,"18-25",
A844&lt;=35,"26-35",
A844&lt;=45,"36-45",
A844&lt;=59,"46-59",
TRUE,"60+")</f>
        <v>26-35</v>
      </c>
      <c r="BX844" t="b">
        <f t="shared" si="107"/>
        <v>1</v>
      </c>
      <c r="BY844" t="b">
        <f t="shared" si="108"/>
        <v>1</v>
      </c>
      <c r="BZ844" t="b">
        <f t="shared" si="111"/>
        <v>1</v>
      </c>
      <c r="CA844">
        <f>IF(tblemployee[[#This Row],[Attrition]]="Yes",1,0)</f>
        <v>1</v>
      </c>
      <c r="CB844">
        <f>IF(tblemployee[[#This Row],[OverTime]]="Yes",1,0)</f>
        <v>1</v>
      </c>
    </row>
    <row r="845" spans="1:80" hidden="1">
      <c r="A845">
        <v>26</v>
      </c>
      <c r="B845" t="s">
        <v>43</v>
      </c>
      <c r="C845" t="s">
        <v>36</v>
      </c>
      <c r="D845">
        <v>1384</v>
      </c>
      <c r="E845" t="s">
        <v>45</v>
      </c>
      <c r="F845">
        <v>3</v>
      </c>
      <c r="G845" t="str" cm="1">
        <f t="array" ref="G845">_xlfn.IFS(
F845 &lt;= 10, "Near",
F845 &lt;= 20, "Far",
TRUE, "Very Far")</f>
        <v>Near</v>
      </c>
      <c r="H845">
        <v>4</v>
      </c>
      <c r="I845" t="str">
        <f>_xlfn.XLOOKUP(H845,Lookup!C:C,Lookup!D:D)</f>
        <v>Master</v>
      </c>
      <c r="J845" t="s">
        <v>51</v>
      </c>
      <c r="K845">
        <v>1</v>
      </c>
      <c r="L845">
        <v>1177</v>
      </c>
      <c r="M845">
        <v>1</v>
      </c>
      <c r="N845" t="str">
        <f>_xlfn.XLOOKUP(M845,Lookup!E:E,Lookup!F:F)</f>
        <v>Low</v>
      </c>
      <c r="O845" t="s">
        <v>46</v>
      </c>
      <c r="P845">
        <v>82</v>
      </c>
      <c r="Q845">
        <v>4</v>
      </c>
      <c r="R845" t="str">
        <f>_xlfn.XLOOKUP(Q845,Lookup!G:G,Lookup!H:H)</f>
        <v>Very High</v>
      </c>
      <c r="S845">
        <v>1</v>
      </c>
      <c r="T845" s="7" t="str">
        <f>_xlfn.XLOOKUP(S845,Lookup!A:A,Lookup!B:B)</f>
        <v>Entry Level</v>
      </c>
      <c r="U845" t="s">
        <v>50</v>
      </c>
      <c r="V845">
        <v>4</v>
      </c>
      <c r="W845" t="str">
        <f>_xlfn.XLOOKUP(V845,Lookup!I:I,Lookup!J:J)</f>
        <v>Very High</v>
      </c>
      <c r="X845" t="s">
        <v>48</v>
      </c>
      <c r="Y845">
        <v>4420</v>
      </c>
      <c r="Z845" t="str" cm="1">
        <f t="array" ref="Z845">_xlfn.IFS(Y845&lt;3000,"Low",Y845&lt;7000,"Medium",TRUE,"High")</f>
        <v>Medium</v>
      </c>
      <c r="AA845">
        <v>13421</v>
      </c>
      <c r="AB845">
        <v>1</v>
      </c>
      <c r="AC845" t="s">
        <v>42</v>
      </c>
      <c r="AD845" t="s">
        <v>43</v>
      </c>
      <c r="AE845">
        <v>22</v>
      </c>
      <c r="AF845">
        <v>4</v>
      </c>
      <c r="AG845" t="str">
        <f>_xlfn.XLOOKUP(AF845,Lookup!K:K,Lookup!L:L)</f>
        <v>Exceed Expect</v>
      </c>
      <c r="AH845">
        <v>2</v>
      </c>
      <c r="AI845" t="str">
        <f>LOOKUP(AH845,Lookup!M:M,Lookup!N:N)</f>
        <v>Medium</v>
      </c>
      <c r="AJ845">
        <v>80</v>
      </c>
      <c r="AK845">
        <v>1</v>
      </c>
      <c r="AL845" t="str">
        <f>_xlfn.XLOOKUP(AK845,Lookup!O:O,Lookup!P:P)</f>
        <v>Basic</v>
      </c>
      <c r="AM845">
        <v>8</v>
      </c>
      <c r="AN845" t="str" cm="1">
        <f t="array" ref="AN845">_xlfn.IFS(
AM845&lt;=5,"0-5",
AM845&lt;=10,"6-10",
AM845&lt;=20,"11-20",
TRUE,"20+")</f>
        <v>6-10</v>
      </c>
      <c r="AO845">
        <v>2</v>
      </c>
      <c r="AP845">
        <v>3</v>
      </c>
      <c r="AQ845" t="str">
        <f>_xlfn.XLOOKUP(AP845,Lookup!Q:Q,Lookup!R:R)</f>
        <v>Better</v>
      </c>
      <c r="AR845">
        <v>8</v>
      </c>
      <c r="AS845" t="str" cm="1">
        <f t="array" ref="AS845">_xlfn.IFS(
AR845 &lt;=1,"New Employee",
AR845 &lt;=3, "Early Career",
AR845 &lt;=7, "Experienced",
TRUE, "Veteran")</f>
        <v>Veteran</v>
      </c>
      <c r="AT845">
        <v>7</v>
      </c>
      <c r="AU845">
        <v>0</v>
      </c>
      <c r="AV845" t="str" cm="1">
        <f t="array" ref="AV845">_xlfn.IFS(
AU845=0,"Recently Promoted",
AU845&lt;=3, "Normal",
TRUE, "Long Time No Promotion")</f>
        <v>Recently Promoted</v>
      </c>
      <c r="AW845">
        <v>7</v>
      </c>
      <c r="AX845">
        <f>IF(COUNTIF(L845:$L$1471,L845)&gt;1,1,0)</f>
        <v>0</v>
      </c>
      <c r="BA845">
        <f t="shared" si="109"/>
        <v>0</v>
      </c>
      <c r="BC845">
        <f t="shared" si="110"/>
        <v>0</v>
      </c>
      <c r="BE845">
        <f t="shared" si="104"/>
        <v>0</v>
      </c>
      <c r="BG845">
        <f t="shared" si="105"/>
        <v>0</v>
      </c>
      <c r="BI845">
        <f t="shared" si="106"/>
        <v>0</v>
      </c>
      <c r="BR845" t="str" cm="1">
        <f t="array" ref="BR845">_xlfn.IFS(
A845&lt;=25,"18-25",
A845&lt;=35,"26-35",
A845&lt;=45,"36-45",
A845&lt;=59,"46-59",
TRUE,"60+")</f>
        <v>26-35</v>
      </c>
      <c r="BX845" t="b">
        <f t="shared" si="107"/>
        <v>1</v>
      </c>
      <c r="BY845" t="b">
        <f t="shared" si="108"/>
        <v>1</v>
      </c>
      <c r="BZ845" t="b">
        <f t="shared" si="111"/>
        <v>1</v>
      </c>
      <c r="CA845">
        <f>IF(tblemployee[[#This Row],[Attrition]]="Yes",1,0)</f>
        <v>0</v>
      </c>
      <c r="CB845">
        <f>IF(tblemployee[[#This Row],[OverTime]]="Yes",1,0)</f>
        <v>0</v>
      </c>
    </row>
    <row r="846" spans="1:80" hidden="1">
      <c r="A846">
        <v>30</v>
      </c>
      <c r="B846" t="s">
        <v>43</v>
      </c>
      <c r="C846" t="s">
        <v>36</v>
      </c>
      <c r="D846">
        <v>852</v>
      </c>
      <c r="E846" t="s">
        <v>37</v>
      </c>
      <c r="F846">
        <v>10</v>
      </c>
      <c r="G846" t="str" cm="1">
        <f t="array" ref="G846">_xlfn.IFS(
F846 &lt;= 10, "Near",
F846 &lt;= 20, "Far",
TRUE, "Very Far")</f>
        <v>Near</v>
      </c>
      <c r="H846">
        <v>3</v>
      </c>
      <c r="I846" t="str">
        <f>_xlfn.XLOOKUP(H846,Lookup!C:C,Lookup!D:D)</f>
        <v>Bachelor</v>
      </c>
      <c r="J846" t="s">
        <v>59</v>
      </c>
      <c r="K846">
        <v>1</v>
      </c>
      <c r="L846">
        <v>1179</v>
      </c>
      <c r="M846">
        <v>3</v>
      </c>
      <c r="N846" t="str">
        <f>_xlfn.XLOOKUP(M846,Lookup!E:E,Lookup!F:F)</f>
        <v>High</v>
      </c>
      <c r="O846" t="s">
        <v>46</v>
      </c>
      <c r="P846">
        <v>72</v>
      </c>
      <c r="Q846">
        <v>2</v>
      </c>
      <c r="R846" t="str">
        <f>_xlfn.XLOOKUP(Q846,Lookup!G:G,Lookup!H:H)</f>
        <v>Medium</v>
      </c>
      <c r="S846">
        <v>2</v>
      </c>
      <c r="T846" s="7" t="str">
        <f>_xlfn.XLOOKUP(S846,Lookup!A:A,Lookup!B:B)</f>
        <v>Junior</v>
      </c>
      <c r="U846" t="s">
        <v>40</v>
      </c>
      <c r="V846">
        <v>3</v>
      </c>
      <c r="W846" t="str">
        <f>_xlfn.XLOOKUP(V846,Lookup!I:I,Lookup!J:J)</f>
        <v>High</v>
      </c>
      <c r="X846" t="s">
        <v>48</v>
      </c>
      <c r="Y846">
        <v>6578</v>
      </c>
      <c r="Z846" t="str" cm="1">
        <f t="array" ref="Z846">_xlfn.IFS(Y846&lt;3000,"Low",Y846&lt;7000,"Medium",TRUE,"High")</f>
        <v>Medium</v>
      </c>
      <c r="AA846">
        <v>2706</v>
      </c>
      <c r="AB846">
        <v>1</v>
      </c>
      <c r="AC846" t="s">
        <v>42</v>
      </c>
      <c r="AD846" t="s">
        <v>43</v>
      </c>
      <c r="AE846">
        <v>18</v>
      </c>
      <c r="AF846">
        <v>3</v>
      </c>
      <c r="AG846" t="str">
        <f>_xlfn.XLOOKUP(AF846,Lookup!K:K,Lookup!L:L)</f>
        <v>Meet Expect</v>
      </c>
      <c r="AH846">
        <v>1</v>
      </c>
      <c r="AI846" t="str">
        <f>LOOKUP(AH846,Lookup!M:M,Lookup!N:N)</f>
        <v>Low</v>
      </c>
      <c r="AJ846">
        <v>80</v>
      </c>
      <c r="AK846">
        <v>1</v>
      </c>
      <c r="AL846" t="str">
        <f>_xlfn.XLOOKUP(AK846,Lookup!O:O,Lookup!P:P)</f>
        <v>Basic</v>
      </c>
      <c r="AM846">
        <v>10</v>
      </c>
      <c r="AN846" t="str" cm="1">
        <f t="array" ref="AN846">_xlfn.IFS(
AM846&lt;=5,"0-5",
AM846&lt;=10,"6-10",
AM846&lt;=20,"11-20",
TRUE,"20+")</f>
        <v>6-10</v>
      </c>
      <c r="AO846">
        <v>3</v>
      </c>
      <c r="AP846">
        <v>3</v>
      </c>
      <c r="AQ846" t="str">
        <f>_xlfn.XLOOKUP(AP846,Lookup!Q:Q,Lookup!R:R)</f>
        <v>Better</v>
      </c>
      <c r="AR846">
        <v>10</v>
      </c>
      <c r="AS846" t="str" cm="1">
        <f t="array" ref="AS846">_xlfn.IFS(
AR846 &lt;=1,"New Employee",
AR846 &lt;=3, "Early Career",
AR846 &lt;=7, "Experienced",
TRUE, "Veteran")</f>
        <v>Veteran</v>
      </c>
      <c r="AT846">
        <v>3</v>
      </c>
      <c r="AU846">
        <v>1</v>
      </c>
      <c r="AV846" t="str" cm="1">
        <f t="array" ref="AV846">_xlfn.IFS(
AU846=0,"Recently Promoted",
AU846&lt;=3, "Normal",
TRUE, "Long Time No Promotion")</f>
        <v>Normal</v>
      </c>
      <c r="AW846">
        <v>4</v>
      </c>
      <c r="AX846">
        <f>IF(COUNTIF(L846:$L$1471,L846)&gt;1,1,0)</f>
        <v>0</v>
      </c>
      <c r="BA846">
        <f t="shared" si="109"/>
        <v>0</v>
      </c>
      <c r="BC846">
        <f t="shared" si="110"/>
        <v>0</v>
      </c>
      <c r="BE846">
        <f t="shared" si="104"/>
        <v>0</v>
      </c>
      <c r="BG846">
        <f t="shared" si="105"/>
        <v>0</v>
      </c>
      <c r="BI846">
        <f t="shared" si="106"/>
        <v>0</v>
      </c>
      <c r="BR846" t="str" cm="1">
        <f t="array" ref="BR846">_xlfn.IFS(
A846&lt;=25,"18-25",
A846&lt;=35,"26-35",
A846&lt;=45,"36-45",
A846&lt;=59,"46-59",
TRUE,"60+")</f>
        <v>26-35</v>
      </c>
      <c r="BX846" t="b">
        <f t="shared" si="107"/>
        <v>1</v>
      </c>
      <c r="BY846" t="b">
        <f t="shared" si="108"/>
        <v>1</v>
      </c>
      <c r="BZ846" t="b">
        <f t="shared" si="111"/>
        <v>1</v>
      </c>
      <c r="CA846">
        <f>IF(tblemployee[[#This Row],[Attrition]]="Yes",1,0)</f>
        <v>0</v>
      </c>
      <c r="CB846">
        <f>IF(tblemployee[[#This Row],[OverTime]]="Yes",1,0)</f>
        <v>0</v>
      </c>
    </row>
    <row r="847" spans="1:80" hidden="1">
      <c r="A847">
        <v>40</v>
      </c>
      <c r="B847" t="s">
        <v>43</v>
      </c>
      <c r="C847" t="s">
        <v>44</v>
      </c>
      <c r="D847">
        <v>902</v>
      </c>
      <c r="E847" t="s">
        <v>45</v>
      </c>
      <c r="F847">
        <v>26</v>
      </c>
      <c r="G847" t="str" cm="1">
        <f t="array" ref="G847">_xlfn.IFS(
F847 &lt;= 10, "Near",
F847 &lt;= 20, "Far",
TRUE, "Very Far")</f>
        <v>Very Far</v>
      </c>
      <c r="H847">
        <v>2</v>
      </c>
      <c r="I847" t="str">
        <f>_xlfn.XLOOKUP(H847,Lookup!C:C,Lookup!D:D)</f>
        <v>College</v>
      </c>
      <c r="J847" t="s">
        <v>51</v>
      </c>
      <c r="K847">
        <v>1</v>
      </c>
      <c r="L847">
        <v>1180</v>
      </c>
      <c r="M847">
        <v>3</v>
      </c>
      <c r="N847" t="str">
        <f>_xlfn.XLOOKUP(M847,Lookup!E:E,Lookup!F:F)</f>
        <v>High</v>
      </c>
      <c r="O847" t="s">
        <v>39</v>
      </c>
      <c r="P847">
        <v>92</v>
      </c>
      <c r="Q847">
        <v>2</v>
      </c>
      <c r="R847" t="str">
        <f>_xlfn.XLOOKUP(Q847,Lookup!G:G,Lookup!H:H)</f>
        <v>Medium</v>
      </c>
      <c r="S847">
        <v>2</v>
      </c>
      <c r="T847" s="7" t="str">
        <f>_xlfn.XLOOKUP(S847,Lookup!A:A,Lookup!B:B)</f>
        <v>Junior</v>
      </c>
      <c r="U847" t="s">
        <v>47</v>
      </c>
      <c r="V847">
        <v>4</v>
      </c>
      <c r="W847" t="str">
        <f>_xlfn.XLOOKUP(V847,Lookup!I:I,Lookup!J:J)</f>
        <v>Very High</v>
      </c>
      <c r="X847" t="s">
        <v>48</v>
      </c>
      <c r="Y847">
        <v>4422</v>
      </c>
      <c r="Z847" t="str" cm="1">
        <f t="array" ref="Z847">_xlfn.IFS(Y847&lt;3000,"Low",Y847&lt;7000,"Medium",TRUE,"High")</f>
        <v>Medium</v>
      </c>
      <c r="AA847">
        <v>21203</v>
      </c>
      <c r="AB847">
        <v>3</v>
      </c>
      <c r="AC847" t="s">
        <v>42</v>
      </c>
      <c r="AD847" t="s">
        <v>35</v>
      </c>
      <c r="AE847">
        <v>13</v>
      </c>
      <c r="AF847">
        <v>3</v>
      </c>
      <c r="AG847" t="str">
        <f>_xlfn.XLOOKUP(AF847,Lookup!K:K,Lookup!L:L)</f>
        <v>Meet Expect</v>
      </c>
      <c r="AH847">
        <v>4</v>
      </c>
      <c r="AI847" t="str">
        <f>LOOKUP(AH847,Lookup!M:M,Lookup!N:N)</f>
        <v>Very High</v>
      </c>
      <c r="AJ847">
        <v>80</v>
      </c>
      <c r="AK847">
        <v>1</v>
      </c>
      <c r="AL847" t="str">
        <f>_xlfn.XLOOKUP(AK847,Lookup!O:O,Lookup!P:P)</f>
        <v>Basic</v>
      </c>
      <c r="AM847">
        <v>16</v>
      </c>
      <c r="AN847" t="str" cm="1">
        <f t="array" ref="AN847">_xlfn.IFS(
AM847&lt;=5,"0-5",
AM847&lt;=10,"6-10",
AM847&lt;=20,"11-20",
TRUE,"20+")</f>
        <v>11-20</v>
      </c>
      <c r="AO847">
        <v>3</v>
      </c>
      <c r="AP847">
        <v>1</v>
      </c>
      <c r="AQ847" t="str">
        <f>_xlfn.XLOOKUP(AP847,Lookup!Q:Q,Lookup!R:R)</f>
        <v>Bad</v>
      </c>
      <c r="AR847">
        <v>1</v>
      </c>
      <c r="AS847" t="str" cm="1">
        <f t="array" ref="AS847">_xlfn.IFS(
AR847 &lt;=1,"New Employee",
AR847 &lt;=3, "Early Career",
AR847 &lt;=7, "Experienced",
TRUE, "Veteran")</f>
        <v>New Employee</v>
      </c>
      <c r="AT847">
        <v>1</v>
      </c>
      <c r="AU847">
        <v>0</v>
      </c>
      <c r="AV847" t="str" cm="1">
        <f t="array" ref="AV847">_xlfn.IFS(
AU847=0,"Recently Promoted",
AU847&lt;=3, "Normal",
TRUE, "Long Time No Promotion")</f>
        <v>Recently Promoted</v>
      </c>
      <c r="AW847">
        <v>0</v>
      </c>
      <c r="AX847">
        <f>IF(COUNTIF(L847:$L$1471,L847)&gt;1,1,0)</f>
        <v>0</v>
      </c>
      <c r="BA847">
        <f t="shared" si="109"/>
        <v>0</v>
      </c>
      <c r="BC847">
        <f t="shared" si="110"/>
        <v>0</v>
      </c>
      <c r="BE847">
        <f t="shared" si="104"/>
        <v>0</v>
      </c>
      <c r="BG847">
        <f t="shared" si="105"/>
        <v>0</v>
      </c>
      <c r="BI847">
        <f t="shared" si="106"/>
        <v>0</v>
      </c>
      <c r="BR847" t="str" cm="1">
        <f t="array" ref="BR847">_xlfn.IFS(
A847&lt;=25,"18-25",
A847&lt;=35,"26-35",
A847&lt;=45,"36-45",
A847&lt;=59,"46-59",
TRUE,"60+")</f>
        <v>36-45</v>
      </c>
      <c r="BX847" t="b">
        <f t="shared" si="107"/>
        <v>1</v>
      </c>
      <c r="BY847" t="b">
        <f t="shared" si="108"/>
        <v>1</v>
      </c>
      <c r="BZ847" t="b">
        <f t="shared" si="111"/>
        <v>1</v>
      </c>
      <c r="CA847">
        <f>IF(tblemployee[[#This Row],[Attrition]]="Yes",1,0)</f>
        <v>0</v>
      </c>
      <c r="CB847">
        <f>IF(tblemployee[[#This Row],[OverTime]]="Yes",1,0)</f>
        <v>1</v>
      </c>
    </row>
    <row r="848" spans="1:80" hidden="1">
      <c r="A848">
        <v>35</v>
      </c>
      <c r="B848" t="s">
        <v>43</v>
      </c>
      <c r="C848" t="s">
        <v>36</v>
      </c>
      <c r="D848">
        <v>819</v>
      </c>
      <c r="E848" t="s">
        <v>45</v>
      </c>
      <c r="F848">
        <v>2</v>
      </c>
      <c r="G848" t="str" cm="1">
        <f t="array" ref="G848">_xlfn.IFS(
F848 &lt;= 10, "Near",
F848 &lt;= 20, "Far",
TRUE, "Very Far")</f>
        <v>Near</v>
      </c>
      <c r="H848">
        <v>3</v>
      </c>
      <c r="I848" t="str">
        <f>_xlfn.XLOOKUP(H848,Lookup!C:C,Lookup!D:D)</f>
        <v>Bachelor</v>
      </c>
      <c r="J848" t="s">
        <v>38</v>
      </c>
      <c r="K848">
        <v>1</v>
      </c>
      <c r="L848">
        <v>1182</v>
      </c>
      <c r="M848">
        <v>3</v>
      </c>
      <c r="N848" t="str">
        <f>_xlfn.XLOOKUP(M848,Lookup!E:E,Lookup!F:F)</f>
        <v>High</v>
      </c>
      <c r="O848" t="s">
        <v>46</v>
      </c>
      <c r="P848">
        <v>44</v>
      </c>
      <c r="Q848">
        <v>2</v>
      </c>
      <c r="R848" t="str">
        <f>_xlfn.XLOOKUP(Q848,Lookup!G:G,Lookup!H:H)</f>
        <v>Medium</v>
      </c>
      <c r="S848">
        <v>3</v>
      </c>
      <c r="T848" s="7" t="str">
        <f>_xlfn.XLOOKUP(S848,Lookup!A:A,Lookup!B:B)</f>
        <v>Senior</v>
      </c>
      <c r="U848" t="s">
        <v>53</v>
      </c>
      <c r="V848">
        <v>2</v>
      </c>
      <c r="W848" t="str">
        <f>_xlfn.XLOOKUP(V848,Lookup!I:I,Lookup!J:J)</f>
        <v>Medium</v>
      </c>
      <c r="X848" t="s">
        <v>52</v>
      </c>
      <c r="Y848">
        <v>10274</v>
      </c>
      <c r="Z848" t="str" cm="1">
        <f t="array" ref="Z848">_xlfn.IFS(Y848&lt;3000,"Low",Y848&lt;7000,"Medium",TRUE,"High")</f>
        <v>High</v>
      </c>
      <c r="AA848">
        <v>19588</v>
      </c>
      <c r="AB848">
        <v>2</v>
      </c>
      <c r="AC848" t="s">
        <v>42</v>
      </c>
      <c r="AD848" t="s">
        <v>43</v>
      </c>
      <c r="AE848">
        <v>18</v>
      </c>
      <c r="AF848">
        <v>3</v>
      </c>
      <c r="AG848" t="str">
        <f>_xlfn.XLOOKUP(AF848,Lookup!K:K,Lookup!L:L)</f>
        <v>Meet Expect</v>
      </c>
      <c r="AH848">
        <v>2</v>
      </c>
      <c r="AI848" t="str">
        <f>LOOKUP(AH848,Lookup!M:M,Lookup!N:N)</f>
        <v>Medium</v>
      </c>
      <c r="AJ848">
        <v>80</v>
      </c>
      <c r="AK848">
        <v>1</v>
      </c>
      <c r="AL848" t="str">
        <f>_xlfn.XLOOKUP(AK848,Lookup!O:O,Lookup!P:P)</f>
        <v>Basic</v>
      </c>
      <c r="AM848">
        <v>15</v>
      </c>
      <c r="AN848" t="str" cm="1">
        <f t="array" ref="AN848">_xlfn.IFS(
AM848&lt;=5,"0-5",
AM848&lt;=10,"6-10",
AM848&lt;=20,"11-20",
TRUE,"20+")</f>
        <v>11-20</v>
      </c>
      <c r="AO848">
        <v>2</v>
      </c>
      <c r="AP848">
        <v>4</v>
      </c>
      <c r="AQ848" t="str">
        <f>_xlfn.XLOOKUP(AP848,Lookup!Q:Q,Lookup!R:R)</f>
        <v>Best</v>
      </c>
      <c r="AR848">
        <v>7</v>
      </c>
      <c r="AS848" t="str" cm="1">
        <f t="array" ref="AS848">_xlfn.IFS(
AR848 &lt;=1,"New Employee",
AR848 &lt;=3, "Early Career",
AR848 &lt;=7, "Experienced",
TRUE, "Veteran")</f>
        <v>Experienced</v>
      </c>
      <c r="AT848">
        <v>7</v>
      </c>
      <c r="AU848">
        <v>6</v>
      </c>
      <c r="AV848" t="str" cm="1">
        <f t="array" ref="AV848">_xlfn.IFS(
AU848=0,"Recently Promoted",
AU848&lt;=3, "Normal",
TRUE, "Long Time No Promotion")</f>
        <v>Long Time No Promotion</v>
      </c>
      <c r="AW848">
        <v>4</v>
      </c>
      <c r="AX848">
        <f>IF(COUNTIF(L848:$L$1471,L848)&gt;1,1,0)</f>
        <v>0</v>
      </c>
      <c r="BA848">
        <f t="shared" si="109"/>
        <v>0</v>
      </c>
      <c r="BC848">
        <f t="shared" si="110"/>
        <v>0</v>
      </c>
      <c r="BE848">
        <f t="shared" si="104"/>
        <v>0</v>
      </c>
      <c r="BG848">
        <f t="shared" si="105"/>
        <v>0</v>
      </c>
      <c r="BI848">
        <f t="shared" si="106"/>
        <v>0</v>
      </c>
      <c r="BR848" t="str" cm="1">
        <f t="array" ref="BR848">_xlfn.IFS(
A848&lt;=25,"18-25",
A848&lt;=35,"26-35",
A848&lt;=45,"36-45",
A848&lt;=59,"46-59",
TRUE,"60+")</f>
        <v>26-35</v>
      </c>
      <c r="BX848" t="b">
        <f t="shared" si="107"/>
        <v>1</v>
      </c>
      <c r="BY848" t="b">
        <f t="shared" si="108"/>
        <v>1</v>
      </c>
      <c r="BZ848" t="b">
        <f t="shared" si="111"/>
        <v>1</v>
      </c>
      <c r="CA848">
        <f>IF(tblemployee[[#This Row],[Attrition]]="Yes",1,0)</f>
        <v>0</v>
      </c>
      <c r="CB848">
        <f>IF(tblemployee[[#This Row],[OverTime]]="Yes",1,0)</f>
        <v>0</v>
      </c>
    </row>
    <row r="849" spans="1:80" hidden="1">
      <c r="A849">
        <v>34</v>
      </c>
      <c r="B849" t="s">
        <v>43</v>
      </c>
      <c r="C849" t="s">
        <v>44</v>
      </c>
      <c r="D849">
        <v>669</v>
      </c>
      <c r="E849" t="s">
        <v>45</v>
      </c>
      <c r="F849">
        <v>1</v>
      </c>
      <c r="G849" t="str" cm="1">
        <f t="array" ref="G849">_xlfn.IFS(
F849 &lt;= 10, "Near",
F849 &lt;= 20, "Far",
TRUE, "Very Far")</f>
        <v>Near</v>
      </c>
      <c r="H849">
        <v>3</v>
      </c>
      <c r="I849" t="str">
        <f>_xlfn.XLOOKUP(H849,Lookup!C:C,Lookup!D:D)</f>
        <v>Bachelor</v>
      </c>
      <c r="J849" t="s">
        <v>51</v>
      </c>
      <c r="K849">
        <v>1</v>
      </c>
      <c r="L849">
        <v>1184</v>
      </c>
      <c r="M849">
        <v>4</v>
      </c>
      <c r="N849" t="str">
        <f>_xlfn.XLOOKUP(M849,Lookup!E:E,Lookup!F:F)</f>
        <v>Very High</v>
      </c>
      <c r="O849" t="s">
        <v>46</v>
      </c>
      <c r="P849">
        <v>97</v>
      </c>
      <c r="Q849">
        <v>2</v>
      </c>
      <c r="R849" t="str">
        <f>_xlfn.XLOOKUP(Q849,Lookup!G:G,Lookup!H:H)</f>
        <v>Medium</v>
      </c>
      <c r="S849">
        <v>2</v>
      </c>
      <c r="T849" s="7" t="str">
        <f>_xlfn.XLOOKUP(S849,Lookup!A:A,Lookup!B:B)</f>
        <v>Junior</v>
      </c>
      <c r="U849" t="s">
        <v>54</v>
      </c>
      <c r="V849">
        <v>1</v>
      </c>
      <c r="W849" t="str">
        <f>_xlfn.XLOOKUP(V849,Lookup!I:I,Lookup!J:J)</f>
        <v>Low</v>
      </c>
      <c r="X849" t="s">
        <v>41</v>
      </c>
      <c r="Y849">
        <v>5343</v>
      </c>
      <c r="Z849" t="str" cm="1">
        <f t="array" ref="Z849">_xlfn.IFS(Y849&lt;3000,"Low",Y849&lt;7000,"Medium",TRUE,"High")</f>
        <v>Medium</v>
      </c>
      <c r="AA849">
        <v>25755</v>
      </c>
      <c r="AB849">
        <v>0</v>
      </c>
      <c r="AC849" t="s">
        <v>42</v>
      </c>
      <c r="AD849" t="s">
        <v>43</v>
      </c>
      <c r="AE849">
        <v>20</v>
      </c>
      <c r="AF849">
        <v>4</v>
      </c>
      <c r="AG849" t="str">
        <f>_xlfn.XLOOKUP(AF849,Lookup!K:K,Lookup!L:L)</f>
        <v>Exceed Expect</v>
      </c>
      <c r="AH849">
        <v>3</v>
      </c>
      <c r="AI849" t="str">
        <f>LOOKUP(AH849,Lookup!M:M,Lookup!N:N)</f>
        <v>High</v>
      </c>
      <c r="AJ849">
        <v>80</v>
      </c>
      <c r="AK849">
        <v>0</v>
      </c>
      <c r="AL849" t="str">
        <f>_xlfn.XLOOKUP(AK849,Lookup!O:O,Lookup!P:P)</f>
        <v>None</v>
      </c>
      <c r="AM849">
        <v>14</v>
      </c>
      <c r="AN849" t="str" cm="1">
        <f t="array" ref="AN849">_xlfn.IFS(
AM849&lt;=5,"0-5",
AM849&lt;=10,"6-10",
AM849&lt;=20,"11-20",
TRUE,"20+")</f>
        <v>11-20</v>
      </c>
      <c r="AO849">
        <v>3</v>
      </c>
      <c r="AP849">
        <v>3</v>
      </c>
      <c r="AQ849" t="str">
        <f>_xlfn.XLOOKUP(AP849,Lookup!Q:Q,Lookup!R:R)</f>
        <v>Better</v>
      </c>
      <c r="AR849">
        <v>13</v>
      </c>
      <c r="AS849" t="str" cm="1">
        <f t="array" ref="AS849">_xlfn.IFS(
AR849 &lt;=1,"New Employee",
AR849 &lt;=3, "Early Career",
AR849 &lt;=7, "Experienced",
TRUE, "Veteran")</f>
        <v>Veteran</v>
      </c>
      <c r="AT849">
        <v>9</v>
      </c>
      <c r="AU849">
        <v>4</v>
      </c>
      <c r="AV849" t="str" cm="1">
        <f t="array" ref="AV849">_xlfn.IFS(
AU849=0,"Recently Promoted",
AU849&lt;=3, "Normal",
TRUE, "Long Time No Promotion")</f>
        <v>Long Time No Promotion</v>
      </c>
      <c r="AW849">
        <v>9</v>
      </c>
      <c r="AX849">
        <f>IF(COUNTIF(L849:$L$1471,L849)&gt;1,1,0)</f>
        <v>0</v>
      </c>
      <c r="BA849">
        <f t="shared" si="109"/>
        <v>0</v>
      </c>
      <c r="BC849">
        <f t="shared" si="110"/>
        <v>0</v>
      </c>
      <c r="BE849">
        <f t="shared" si="104"/>
        <v>0</v>
      </c>
      <c r="BG849">
        <f t="shared" si="105"/>
        <v>0</v>
      </c>
      <c r="BI849">
        <f t="shared" si="106"/>
        <v>0</v>
      </c>
      <c r="BR849" t="str" cm="1">
        <f t="array" ref="BR849">_xlfn.IFS(
A849&lt;=25,"18-25",
A849&lt;=35,"26-35",
A849&lt;=45,"36-45",
A849&lt;=59,"46-59",
TRUE,"60+")</f>
        <v>26-35</v>
      </c>
      <c r="BX849" t="b">
        <f t="shared" si="107"/>
        <v>1</v>
      </c>
      <c r="BY849" t="b">
        <f t="shared" si="108"/>
        <v>1</v>
      </c>
      <c r="BZ849" t="b">
        <f t="shared" si="111"/>
        <v>1</v>
      </c>
      <c r="CA849">
        <f>IF(tblemployee[[#This Row],[Attrition]]="Yes",1,0)</f>
        <v>0</v>
      </c>
      <c r="CB849">
        <f>IF(tblemployee[[#This Row],[OverTime]]="Yes",1,0)</f>
        <v>0</v>
      </c>
    </row>
    <row r="850" spans="1:80" hidden="1">
      <c r="A850">
        <v>35</v>
      </c>
      <c r="B850" t="s">
        <v>43</v>
      </c>
      <c r="C850" t="s">
        <v>44</v>
      </c>
      <c r="D850">
        <v>636</v>
      </c>
      <c r="E850" t="s">
        <v>45</v>
      </c>
      <c r="F850">
        <v>4</v>
      </c>
      <c r="G850" t="str" cm="1">
        <f t="array" ref="G850">_xlfn.IFS(
F850 &lt;= 10, "Near",
F850 &lt;= 20, "Far",
TRUE, "Very Far")</f>
        <v>Near</v>
      </c>
      <c r="H850">
        <v>4</v>
      </c>
      <c r="I850" t="str">
        <f>_xlfn.XLOOKUP(H850,Lookup!C:C,Lookup!D:D)</f>
        <v>Master</v>
      </c>
      <c r="J850" t="s">
        <v>49</v>
      </c>
      <c r="K850">
        <v>1</v>
      </c>
      <c r="L850">
        <v>1185</v>
      </c>
      <c r="M850">
        <v>4</v>
      </c>
      <c r="N850" t="str">
        <f>_xlfn.XLOOKUP(M850,Lookup!E:E,Lookup!F:F)</f>
        <v>Very High</v>
      </c>
      <c r="O850" t="s">
        <v>46</v>
      </c>
      <c r="P850">
        <v>47</v>
      </c>
      <c r="Q850">
        <v>2</v>
      </c>
      <c r="R850" t="str">
        <f>_xlfn.XLOOKUP(Q850,Lookup!G:G,Lookup!H:H)</f>
        <v>Medium</v>
      </c>
      <c r="S850">
        <v>1</v>
      </c>
      <c r="T850" s="7" t="str">
        <f>_xlfn.XLOOKUP(S850,Lookup!A:A,Lookup!B:B)</f>
        <v>Entry Level</v>
      </c>
      <c r="U850" t="s">
        <v>50</v>
      </c>
      <c r="V850">
        <v>4</v>
      </c>
      <c r="W850" t="str">
        <f>_xlfn.XLOOKUP(V850,Lookup!I:I,Lookup!J:J)</f>
        <v>Very High</v>
      </c>
      <c r="X850" t="s">
        <v>48</v>
      </c>
      <c r="Y850">
        <v>2376</v>
      </c>
      <c r="Z850" t="str" cm="1">
        <f t="array" ref="Z850">_xlfn.IFS(Y850&lt;3000,"Low",Y850&lt;7000,"Medium",TRUE,"High")</f>
        <v>Low</v>
      </c>
      <c r="AA850">
        <v>26537</v>
      </c>
      <c r="AB850">
        <v>1</v>
      </c>
      <c r="AC850" t="s">
        <v>42</v>
      </c>
      <c r="AD850" t="s">
        <v>43</v>
      </c>
      <c r="AE850">
        <v>13</v>
      </c>
      <c r="AF850">
        <v>3</v>
      </c>
      <c r="AG850" t="str">
        <f>_xlfn.XLOOKUP(AF850,Lookup!K:K,Lookup!L:L)</f>
        <v>Meet Expect</v>
      </c>
      <c r="AH850">
        <v>2</v>
      </c>
      <c r="AI850" t="str">
        <f>LOOKUP(AH850,Lookup!M:M,Lookup!N:N)</f>
        <v>Medium</v>
      </c>
      <c r="AJ850">
        <v>80</v>
      </c>
      <c r="AK850">
        <v>1</v>
      </c>
      <c r="AL850" t="str">
        <f>_xlfn.XLOOKUP(AK850,Lookup!O:O,Lookup!P:P)</f>
        <v>Basic</v>
      </c>
      <c r="AM850">
        <v>2</v>
      </c>
      <c r="AN850" t="str" cm="1">
        <f t="array" ref="AN850">_xlfn.IFS(
AM850&lt;=5,"0-5",
AM850&lt;=10,"6-10",
AM850&lt;=20,"11-20",
TRUE,"20+")</f>
        <v>0-5</v>
      </c>
      <c r="AO850">
        <v>2</v>
      </c>
      <c r="AP850">
        <v>4</v>
      </c>
      <c r="AQ850" t="str">
        <f>_xlfn.XLOOKUP(AP850,Lookup!Q:Q,Lookup!R:R)</f>
        <v>Best</v>
      </c>
      <c r="AR850">
        <v>2</v>
      </c>
      <c r="AS850" t="str" cm="1">
        <f t="array" ref="AS850">_xlfn.IFS(
AR850 &lt;=1,"New Employee",
AR850 &lt;=3, "Early Career",
AR850 &lt;=7, "Experienced",
TRUE, "Veteran")</f>
        <v>Early Career</v>
      </c>
      <c r="AT850">
        <v>2</v>
      </c>
      <c r="AU850">
        <v>2</v>
      </c>
      <c r="AV850" t="str" cm="1">
        <f t="array" ref="AV850">_xlfn.IFS(
AU850=0,"Recently Promoted",
AU850&lt;=3, "Normal",
TRUE, "Long Time No Promotion")</f>
        <v>Normal</v>
      </c>
      <c r="AW850">
        <v>2</v>
      </c>
      <c r="AX850">
        <f>IF(COUNTIF(L850:$L$1471,L850)&gt;1,1,0)</f>
        <v>0</v>
      </c>
      <c r="BA850">
        <f t="shared" si="109"/>
        <v>0</v>
      </c>
      <c r="BC850">
        <f t="shared" si="110"/>
        <v>0</v>
      </c>
      <c r="BE850">
        <f t="shared" si="104"/>
        <v>0</v>
      </c>
      <c r="BG850">
        <f t="shared" si="105"/>
        <v>0</v>
      </c>
      <c r="BI850">
        <f t="shared" si="106"/>
        <v>0</v>
      </c>
      <c r="BR850" t="str" cm="1">
        <f t="array" ref="BR850">_xlfn.IFS(
A850&lt;=25,"18-25",
A850&lt;=35,"26-35",
A850&lt;=45,"36-45",
A850&lt;=59,"46-59",
TRUE,"60+")</f>
        <v>26-35</v>
      </c>
      <c r="BX850" t="b">
        <f t="shared" si="107"/>
        <v>1</v>
      </c>
      <c r="BY850" t="b">
        <f t="shared" si="108"/>
        <v>1</v>
      </c>
      <c r="BZ850" t="b">
        <f t="shared" si="111"/>
        <v>1</v>
      </c>
      <c r="CA850">
        <f>IF(tblemployee[[#This Row],[Attrition]]="Yes",1,0)</f>
        <v>0</v>
      </c>
      <c r="CB850">
        <f>IF(tblemployee[[#This Row],[OverTime]]="Yes",1,0)</f>
        <v>0</v>
      </c>
    </row>
    <row r="851" spans="1:80" hidden="1">
      <c r="A851">
        <v>43</v>
      </c>
      <c r="B851" t="s">
        <v>35</v>
      </c>
      <c r="C851" t="s">
        <v>36</v>
      </c>
      <c r="D851">
        <v>1372</v>
      </c>
      <c r="E851" t="s">
        <v>37</v>
      </c>
      <c r="F851">
        <v>9</v>
      </c>
      <c r="G851" t="str" cm="1">
        <f t="array" ref="G851">_xlfn.IFS(
F851 &lt;= 10, "Near",
F851 &lt;= 20, "Far",
TRUE, "Very Far")</f>
        <v>Near</v>
      </c>
      <c r="H851">
        <v>3</v>
      </c>
      <c r="I851" t="str">
        <f>_xlfn.XLOOKUP(H851,Lookup!C:C,Lookup!D:D)</f>
        <v>Bachelor</v>
      </c>
      <c r="J851" t="s">
        <v>59</v>
      </c>
      <c r="K851">
        <v>1</v>
      </c>
      <c r="L851">
        <v>1188</v>
      </c>
      <c r="M851">
        <v>1</v>
      </c>
      <c r="N851" t="str">
        <f>_xlfn.XLOOKUP(M851,Lookup!E:E,Lookup!F:F)</f>
        <v>Low</v>
      </c>
      <c r="O851" t="s">
        <v>39</v>
      </c>
      <c r="P851">
        <v>85</v>
      </c>
      <c r="Q851">
        <v>1</v>
      </c>
      <c r="R851" t="str">
        <f>_xlfn.XLOOKUP(Q851,Lookup!G:G,Lookup!H:H)</f>
        <v>Low</v>
      </c>
      <c r="S851">
        <v>2</v>
      </c>
      <c r="T851" s="7" t="str">
        <f>_xlfn.XLOOKUP(S851,Lookup!A:A,Lookup!B:B)</f>
        <v>Junior</v>
      </c>
      <c r="U851" t="s">
        <v>40</v>
      </c>
      <c r="V851">
        <v>3</v>
      </c>
      <c r="W851" t="str">
        <f>_xlfn.XLOOKUP(V851,Lookup!I:I,Lookup!J:J)</f>
        <v>High</v>
      </c>
      <c r="X851" t="s">
        <v>41</v>
      </c>
      <c r="Y851">
        <v>5346</v>
      </c>
      <c r="Z851" t="str" cm="1">
        <f t="array" ref="Z851">_xlfn.IFS(Y851&lt;3000,"Low",Y851&lt;7000,"Medium",TRUE,"High")</f>
        <v>Medium</v>
      </c>
      <c r="AA851">
        <v>9489</v>
      </c>
      <c r="AB851">
        <v>8</v>
      </c>
      <c r="AC851" t="s">
        <v>42</v>
      </c>
      <c r="AD851" t="s">
        <v>43</v>
      </c>
      <c r="AE851">
        <v>13</v>
      </c>
      <c r="AF851">
        <v>3</v>
      </c>
      <c r="AG851" t="str">
        <f>_xlfn.XLOOKUP(AF851,Lookup!K:K,Lookup!L:L)</f>
        <v>Meet Expect</v>
      </c>
      <c r="AH851">
        <v>2</v>
      </c>
      <c r="AI851" t="str">
        <f>LOOKUP(AH851,Lookup!M:M,Lookup!N:N)</f>
        <v>Medium</v>
      </c>
      <c r="AJ851">
        <v>80</v>
      </c>
      <c r="AK851">
        <v>0</v>
      </c>
      <c r="AL851" t="str">
        <f>_xlfn.XLOOKUP(AK851,Lookup!O:O,Lookup!P:P)</f>
        <v>None</v>
      </c>
      <c r="AM851">
        <v>7</v>
      </c>
      <c r="AN851" t="str" cm="1">
        <f t="array" ref="AN851">_xlfn.IFS(
AM851&lt;=5,"0-5",
AM851&lt;=10,"6-10",
AM851&lt;=20,"11-20",
TRUE,"20+")</f>
        <v>6-10</v>
      </c>
      <c r="AO851">
        <v>2</v>
      </c>
      <c r="AP851">
        <v>2</v>
      </c>
      <c r="AQ851" t="str">
        <f>_xlfn.XLOOKUP(AP851,Lookup!Q:Q,Lookup!R:R)</f>
        <v>Good</v>
      </c>
      <c r="AR851">
        <v>4</v>
      </c>
      <c r="AS851" t="str" cm="1">
        <f t="array" ref="AS851">_xlfn.IFS(
AR851 &lt;=1,"New Employee",
AR851 &lt;=3, "Early Career",
AR851 &lt;=7, "Experienced",
TRUE, "Veteran")</f>
        <v>Experienced</v>
      </c>
      <c r="AT851">
        <v>3</v>
      </c>
      <c r="AU851">
        <v>1</v>
      </c>
      <c r="AV851" t="str" cm="1">
        <f t="array" ref="AV851">_xlfn.IFS(
AU851=0,"Recently Promoted",
AU851&lt;=3, "Normal",
TRUE, "Long Time No Promotion")</f>
        <v>Normal</v>
      </c>
      <c r="AW851">
        <v>3</v>
      </c>
      <c r="AX851">
        <f>IF(COUNTIF(L851:$L$1471,L851)&gt;1,1,0)</f>
        <v>0</v>
      </c>
      <c r="BA851">
        <f t="shared" si="109"/>
        <v>0</v>
      </c>
      <c r="BC851">
        <f t="shared" si="110"/>
        <v>0</v>
      </c>
      <c r="BE851">
        <f t="shared" si="104"/>
        <v>0</v>
      </c>
      <c r="BG851">
        <f t="shared" si="105"/>
        <v>0</v>
      </c>
      <c r="BI851">
        <f t="shared" si="106"/>
        <v>0</v>
      </c>
      <c r="BR851" t="str" cm="1">
        <f t="array" ref="BR851">_xlfn.IFS(
A851&lt;=25,"18-25",
A851&lt;=35,"26-35",
A851&lt;=45,"36-45",
A851&lt;=59,"46-59",
TRUE,"60+")</f>
        <v>36-45</v>
      </c>
      <c r="BX851" t="b">
        <f t="shared" si="107"/>
        <v>1</v>
      </c>
      <c r="BY851" t="b">
        <f t="shared" si="108"/>
        <v>1</v>
      </c>
      <c r="BZ851" t="b">
        <f t="shared" si="111"/>
        <v>1</v>
      </c>
      <c r="CA851">
        <f>IF(tblemployee[[#This Row],[Attrition]]="Yes",1,0)</f>
        <v>1</v>
      </c>
      <c r="CB851">
        <f>IF(tblemployee[[#This Row],[OverTime]]="Yes",1,0)</f>
        <v>0</v>
      </c>
    </row>
    <row r="852" spans="1:80" hidden="1">
      <c r="A852">
        <v>32</v>
      </c>
      <c r="B852" t="s">
        <v>43</v>
      </c>
      <c r="C852" t="s">
        <v>55</v>
      </c>
      <c r="D852">
        <v>862</v>
      </c>
      <c r="E852" t="s">
        <v>37</v>
      </c>
      <c r="F852">
        <v>2</v>
      </c>
      <c r="G852" t="str" cm="1">
        <f t="array" ref="G852">_xlfn.IFS(
F852 &lt;= 10, "Near",
F852 &lt;= 20, "Far",
TRUE, "Very Far")</f>
        <v>Near</v>
      </c>
      <c r="H852">
        <v>1</v>
      </c>
      <c r="I852" t="str">
        <f>_xlfn.XLOOKUP(H852,Lookup!C:C,Lookup!D:D)</f>
        <v>Below College</v>
      </c>
      <c r="J852" t="s">
        <v>38</v>
      </c>
      <c r="K852">
        <v>1</v>
      </c>
      <c r="L852">
        <v>1190</v>
      </c>
      <c r="M852">
        <v>3</v>
      </c>
      <c r="N852" t="str">
        <f>_xlfn.XLOOKUP(M852,Lookup!E:E,Lookup!F:F)</f>
        <v>High</v>
      </c>
      <c r="O852" t="s">
        <v>39</v>
      </c>
      <c r="P852">
        <v>76</v>
      </c>
      <c r="Q852">
        <v>3</v>
      </c>
      <c r="R852" t="str">
        <f>_xlfn.XLOOKUP(Q852,Lookup!G:G,Lookup!H:H)</f>
        <v>High</v>
      </c>
      <c r="S852">
        <v>1</v>
      </c>
      <c r="T852" s="7" t="str">
        <f>_xlfn.XLOOKUP(S852,Lookup!A:A,Lookup!B:B)</f>
        <v>Entry Level</v>
      </c>
      <c r="U852" t="s">
        <v>57</v>
      </c>
      <c r="V852">
        <v>1</v>
      </c>
      <c r="W852" t="str">
        <f>_xlfn.XLOOKUP(V852,Lookup!I:I,Lookup!J:J)</f>
        <v>Low</v>
      </c>
      <c r="X852" t="s">
        <v>52</v>
      </c>
      <c r="Y852">
        <v>2827</v>
      </c>
      <c r="Z852" t="str" cm="1">
        <f t="array" ref="Z852">_xlfn.IFS(Y852&lt;3000,"Low",Y852&lt;7000,"Medium",TRUE,"High")</f>
        <v>Low</v>
      </c>
      <c r="AA852">
        <v>14947</v>
      </c>
      <c r="AB852">
        <v>1</v>
      </c>
      <c r="AC852" t="s">
        <v>42</v>
      </c>
      <c r="AD852" t="s">
        <v>43</v>
      </c>
      <c r="AE852">
        <v>12</v>
      </c>
      <c r="AF852">
        <v>3</v>
      </c>
      <c r="AG852" t="str">
        <f>_xlfn.XLOOKUP(AF852,Lookup!K:K,Lookup!L:L)</f>
        <v>Meet Expect</v>
      </c>
      <c r="AH852">
        <v>3</v>
      </c>
      <c r="AI852" t="str">
        <f>LOOKUP(AH852,Lookup!M:M,Lookup!N:N)</f>
        <v>High</v>
      </c>
      <c r="AJ852">
        <v>80</v>
      </c>
      <c r="AK852">
        <v>3</v>
      </c>
      <c r="AL852" t="str">
        <f>_xlfn.XLOOKUP(AK852,Lookup!O:O,Lookup!P:P)</f>
        <v>High</v>
      </c>
      <c r="AM852">
        <v>1</v>
      </c>
      <c r="AN852" t="str" cm="1">
        <f t="array" ref="AN852">_xlfn.IFS(
AM852&lt;=5,"0-5",
AM852&lt;=10,"6-10",
AM852&lt;=20,"11-20",
TRUE,"20+")</f>
        <v>0-5</v>
      </c>
      <c r="AO852">
        <v>3</v>
      </c>
      <c r="AP852">
        <v>3</v>
      </c>
      <c r="AQ852" t="str">
        <f>_xlfn.XLOOKUP(AP852,Lookup!Q:Q,Lookup!R:R)</f>
        <v>Better</v>
      </c>
      <c r="AR852">
        <v>1</v>
      </c>
      <c r="AS852" t="str" cm="1">
        <f t="array" ref="AS852">_xlfn.IFS(
AR852 &lt;=1,"New Employee",
AR852 &lt;=3, "Early Career",
AR852 &lt;=7, "Experienced",
TRUE, "Veteran")</f>
        <v>New Employee</v>
      </c>
      <c r="AT852">
        <v>0</v>
      </c>
      <c r="AU852">
        <v>0</v>
      </c>
      <c r="AV852" t="str" cm="1">
        <f t="array" ref="AV852">_xlfn.IFS(
AU852=0,"Recently Promoted",
AU852&lt;=3, "Normal",
TRUE, "Long Time No Promotion")</f>
        <v>Recently Promoted</v>
      </c>
      <c r="AW852">
        <v>0</v>
      </c>
      <c r="AX852">
        <f>IF(COUNTIF(L852:$L$1471,L852)&gt;1,1,0)</f>
        <v>0</v>
      </c>
      <c r="BA852">
        <f t="shared" si="109"/>
        <v>0</v>
      </c>
      <c r="BC852">
        <f t="shared" si="110"/>
        <v>0</v>
      </c>
      <c r="BE852">
        <f t="shared" si="104"/>
        <v>0</v>
      </c>
      <c r="BG852">
        <f t="shared" si="105"/>
        <v>0</v>
      </c>
      <c r="BI852">
        <f t="shared" si="106"/>
        <v>0</v>
      </c>
      <c r="BR852" t="str" cm="1">
        <f t="array" ref="BR852">_xlfn.IFS(
A852&lt;=25,"18-25",
A852&lt;=35,"26-35",
A852&lt;=45,"36-45",
A852&lt;=59,"46-59",
TRUE,"60+")</f>
        <v>26-35</v>
      </c>
      <c r="BX852" t="b">
        <f t="shared" si="107"/>
        <v>1</v>
      </c>
      <c r="BY852" t="b">
        <f t="shared" si="108"/>
        <v>1</v>
      </c>
      <c r="BZ852" t="b">
        <f t="shared" si="111"/>
        <v>1</v>
      </c>
      <c r="CA852">
        <f>IF(tblemployee[[#This Row],[Attrition]]="Yes",1,0)</f>
        <v>0</v>
      </c>
      <c r="CB852">
        <f>IF(tblemployee[[#This Row],[OverTime]]="Yes",1,0)</f>
        <v>0</v>
      </c>
    </row>
    <row r="853" spans="1:80" hidden="1">
      <c r="A853">
        <v>56</v>
      </c>
      <c r="B853" t="s">
        <v>43</v>
      </c>
      <c r="C853" t="s">
        <v>36</v>
      </c>
      <c r="D853">
        <v>718</v>
      </c>
      <c r="E853" t="s">
        <v>45</v>
      </c>
      <c r="F853">
        <v>4</v>
      </c>
      <c r="G853" t="str" cm="1">
        <f t="array" ref="G853">_xlfn.IFS(
F853 &lt;= 10, "Near",
F853 &lt;= 20, "Far",
TRUE, "Very Far")</f>
        <v>Near</v>
      </c>
      <c r="H853">
        <v>4</v>
      </c>
      <c r="I853" t="str">
        <f>_xlfn.XLOOKUP(H853,Lookup!C:C,Lookup!D:D)</f>
        <v>Master</v>
      </c>
      <c r="J853" t="s">
        <v>60</v>
      </c>
      <c r="K853">
        <v>1</v>
      </c>
      <c r="L853">
        <v>1191</v>
      </c>
      <c r="M853">
        <v>4</v>
      </c>
      <c r="N853" t="str">
        <f>_xlfn.XLOOKUP(M853,Lookup!E:E,Lookup!F:F)</f>
        <v>Very High</v>
      </c>
      <c r="O853" t="s">
        <v>39</v>
      </c>
      <c r="P853">
        <v>92</v>
      </c>
      <c r="Q853">
        <v>3</v>
      </c>
      <c r="R853" t="str">
        <f>_xlfn.XLOOKUP(Q853,Lookup!G:G,Lookup!H:H)</f>
        <v>High</v>
      </c>
      <c r="S853">
        <v>5</v>
      </c>
      <c r="T853" s="7" t="str">
        <f>_xlfn.XLOOKUP(S853,Lookup!A:A,Lookup!B:B)</f>
        <v>Director</v>
      </c>
      <c r="U853" t="s">
        <v>56</v>
      </c>
      <c r="V853">
        <v>1</v>
      </c>
      <c r="W853" t="str">
        <f>_xlfn.XLOOKUP(V853,Lookup!I:I,Lookup!J:J)</f>
        <v>Low</v>
      </c>
      <c r="X853" t="s">
        <v>52</v>
      </c>
      <c r="Y853">
        <v>19943</v>
      </c>
      <c r="Z853" t="str" cm="1">
        <f t="array" ref="Z853">_xlfn.IFS(Y853&lt;3000,"Low",Y853&lt;7000,"Medium",TRUE,"High")</f>
        <v>High</v>
      </c>
      <c r="AA853">
        <v>18575</v>
      </c>
      <c r="AB853">
        <v>4</v>
      </c>
      <c r="AC853" t="s">
        <v>42</v>
      </c>
      <c r="AD853" t="s">
        <v>43</v>
      </c>
      <c r="AE853">
        <v>13</v>
      </c>
      <c r="AF853">
        <v>3</v>
      </c>
      <c r="AG853" t="str">
        <f>_xlfn.XLOOKUP(AF853,Lookup!K:K,Lookup!L:L)</f>
        <v>Meet Expect</v>
      </c>
      <c r="AH853">
        <v>4</v>
      </c>
      <c r="AI853" t="str">
        <f>LOOKUP(AH853,Lookup!M:M,Lookup!N:N)</f>
        <v>Very High</v>
      </c>
      <c r="AJ853">
        <v>80</v>
      </c>
      <c r="AK853">
        <v>1</v>
      </c>
      <c r="AL853" t="str">
        <f>_xlfn.XLOOKUP(AK853,Lookup!O:O,Lookup!P:P)</f>
        <v>Basic</v>
      </c>
      <c r="AM853">
        <v>28</v>
      </c>
      <c r="AN853" t="str" cm="1">
        <f t="array" ref="AN853">_xlfn.IFS(
AM853&lt;=5,"0-5",
AM853&lt;=10,"6-10",
AM853&lt;=20,"11-20",
TRUE,"20+")</f>
        <v>20+</v>
      </c>
      <c r="AO853">
        <v>2</v>
      </c>
      <c r="AP853">
        <v>3</v>
      </c>
      <c r="AQ853" t="str">
        <f>_xlfn.XLOOKUP(AP853,Lookup!Q:Q,Lookup!R:R)</f>
        <v>Better</v>
      </c>
      <c r="AR853">
        <v>5</v>
      </c>
      <c r="AS853" t="str" cm="1">
        <f t="array" ref="AS853">_xlfn.IFS(
AR853 &lt;=1,"New Employee",
AR853 &lt;=3, "Early Career",
AR853 &lt;=7, "Experienced",
TRUE, "Veteran")</f>
        <v>Experienced</v>
      </c>
      <c r="AT853">
        <v>2</v>
      </c>
      <c r="AU853">
        <v>4</v>
      </c>
      <c r="AV853" t="str" cm="1">
        <f t="array" ref="AV853">_xlfn.IFS(
AU853=0,"Recently Promoted",
AU853&lt;=3, "Normal",
TRUE, "Long Time No Promotion")</f>
        <v>Long Time No Promotion</v>
      </c>
      <c r="AW853">
        <v>2</v>
      </c>
      <c r="AX853">
        <f>IF(COUNTIF(L853:$L$1471,L853)&gt;1,1,0)</f>
        <v>0</v>
      </c>
      <c r="BA853">
        <f t="shared" si="109"/>
        <v>0</v>
      </c>
      <c r="BC853">
        <f t="shared" si="110"/>
        <v>0</v>
      </c>
      <c r="BE853">
        <f t="shared" si="104"/>
        <v>0</v>
      </c>
      <c r="BG853">
        <f t="shared" si="105"/>
        <v>0</v>
      </c>
      <c r="BI853">
        <f t="shared" si="106"/>
        <v>0</v>
      </c>
      <c r="BR853" t="str" cm="1">
        <f t="array" ref="BR853">_xlfn.IFS(
A853&lt;=25,"18-25",
A853&lt;=35,"26-35",
A853&lt;=45,"36-45",
A853&lt;=59,"46-59",
TRUE,"60+")</f>
        <v>46-59</v>
      </c>
      <c r="BX853" t="b">
        <f t="shared" si="107"/>
        <v>1</v>
      </c>
      <c r="BY853" t="b">
        <f t="shared" si="108"/>
        <v>1</v>
      </c>
      <c r="BZ853" t="b">
        <f t="shared" si="111"/>
        <v>1</v>
      </c>
      <c r="CA853">
        <f>IF(tblemployee[[#This Row],[Attrition]]="Yes",1,0)</f>
        <v>0</v>
      </c>
      <c r="CB853">
        <f>IF(tblemployee[[#This Row],[OverTime]]="Yes",1,0)</f>
        <v>0</v>
      </c>
    </row>
    <row r="854" spans="1:80" hidden="1">
      <c r="A854">
        <v>29</v>
      </c>
      <c r="B854" t="s">
        <v>43</v>
      </c>
      <c r="C854" t="s">
        <v>36</v>
      </c>
      <c r="D854">
        <v>1401</v>
      </c>
      <c r="E854" t="s">
        <v>45</v>
      </c>
      <c r="F854">
        <v>6</v>
      </c>
      <c r="G854" t="str" cm="1">
        <f t="array" ref="G854">_xlfn.IFS(
F854 &lt;= 10, "Near",
F854 &lt;= 20, "Far",
TRUE, "Very Far")</f>
        <v>Near</v>
      </c>
      <c r="H854">
        <v>1</v>
      </c>
      <c r="I854" t="str">
        <f>_xlfn.XLOOKUP(H854,Lookup!C:C,Lookup!D:D)</f>
        <v>Below College</v>
      </c>
      <c r="J854" t="s">
        <v>51</v>
      </c>
      <c r="K854">
        <v>1</v>
      </c>
      <c r="L854">
        <v>1192</v>
      </c>
      <c r="M854">
        <v>2</v>
      </c>
      <c r="N854" t="str">
        <f>_xlfn.XLOOKUP(M854,Lookup!E:E,Lookup!F:F)</f>
        <v>Medium</v>
      </c>
      <c r="O854" t="s">
        <v>39</v>
      </c>
      <c r="P854">
        <v>54</v>
      </c>
      <c r="Q854">
        <v>3</v>
      </c>
      <c r="R854" t="str">
        <f>_xlfn.XLOOKUP(Q854,Lookup!G:G,Lookup!H:H)</f>
        <v>High</v>
      </c>
      <c r="S854">
        <v>1</v>
      </c>
      <c r="T854" s="7" t="str">
        <f>_xlfn.XLOOKUP(S854,Lookup!A:A,Lookup!B:B)</f>
        <v>Entry Level</v>
      </c>
      <c r="U854" t="s">
        <v>50</v>
      </c>
      <c r="V854">
        <v>4</v>
      </c>
      <c r="W854" t="str">
        <f>_xlfn.XLOOKUP(V854,Lookup!I:I,Lookup!J:J)</f>
        <v>Very High</v>
      </c>
      <c r="X854" t="s">
        <v>48</v>
      </c>
      <c r="Y854">
        <v>3131</v>
      </c>
      <c r="Z854" t="str" cm="1">
        <f t="array" ref="Z854">_xlfn.IFS(Y854&lt;3000,"Low",Y854&lt;7000,"Medium",TRUE,"High")</f>
        <v>Medium</v>
      </c>
      <c r="AA854">
        <v>26342</v>
      </c>
      <c r="AB854">
        <v>1</v>
      </c>
      <c r="AC854" t="s">
        <v>42</v>
      </c>
      <c r="AD854" t="s">
        <v>43</v>
      </c>
      <c r="AE854">
        <v>13</v>
      </c>
      <c r="AF854">
        <v>3</v>
      </c>
      <c r="AG854" t="str">
        <f>_xlfn.XLOOKUP(AF854,Lookup!K:K,Lookup!L:L)</f>
        <v>Meet Expect</v>
      </c>
      <c r="AH854">
        <v>1</v>
      </c>
      <c r="AI854" t="str">
        <f>LOOKUP(AH854,Lookup!M:M,Lookup!N:N)</f>
        <v>Low</v>
      </c>
      <c r="AJ854">
        <v>80</v>
      </c>
      <c r="AK854">
        <v>1</v>
      </c>
      <c r="AL854" t="str">
        <f>_xlfn.XLOOKUP(AK854,Lookup!O:O,Lookup!P:P)</f>
        <v>Basic</v>
      </c>
      <c r="AM854">
        <v>10</v>
      </c>
      <c r="AN854" t="str" cm="1">
        <f t="array" ref="AN854">_xlfn.IFS(
AM854&lt;=5,"0-5",
AM854&lt;=10,"6-10",
AM854&lt;=20,"11-20",
TRUE,"20+")</f>
        <v>6-10</v>
      </c>
      <c r="AO854">
        <v>5</v>
      </c>
      <c r="AP854">
        <v>3</v>
      </c>
      <c r="AQ854" t="str">
        <f>_xlfn.XLOOKUP(AP854,Lookup!Q:Q,Lookup!R:R)</f>
        <v>Better</v>
      </c>
      <c r="AR854">
        <v>10</v>
      </c>
      <c r="AS854" t="str" cm="1">
        <f t="array" ref="AS854">_xlfn.IFS(
AR854 &lt;=1,"New Employee",
AR854 &lt;=3, "Early Career",
AR854 &lt;=7, "Experienced",
TRUE, "Veteran")</f>
        <v>Veteran</v>
      </c>
      <c r="AT854">
        <v>8</v>
      </c>
      <c r="AU854">
        <v>0</v>
      </c>
      <c r="AV854" t="str" cm="1">
        <f t="array" ref="AV854">_xlfn.IFS(
AU854=0,"Recently Promoted",
AU854&lt;=3, "Normal",
TRUE, "Long Time No Promotion")</f>
        <v>Recently Promoted</v>
      </c>
      <c r="AW854">
        <v>8</v>
      </c>
      <c r="AX854">
        <f>IF(COUNTIF(L854:$L$1471,L854)&gt;1,1,0)</f>
        <v>0</v>
      </c>
      <c r="BA854">
        <f t="shared" si="109"/>
        <v>0</v>
      </c>
      <c r="BC854">
        <f t="shared" si="110"/>
        <v>0</v>
      </c>
      <c r="BE854">
        <f t="shared" si="104"/>
        <v>0</v>
      </c>
      <c r="BG854">
        <f t="shared" si="105"/>
        <v>0</v>
      </c>
      <c r="BI854">
        <f t="shared" si="106"/>
        <v>0</v>
      </c>
      <c r="BR854" t="str" cm="1">
        <f t="array" ref="BR854">_xlfn.IFS(
A854&lt;=25,"18-25",
A854&lt;=35,"26-35",
A854&lt;=45,"36-45",
A854&lt;=59,"46-59",
TRUE,"60+")</f>
        <v>26-35</v>
      </c>
      <c r="BX854" t="b">
        <f t="shared" si="107"/>
        <v>1</v>
      </c>
      <c r="BY854" t="b">
        <f t="shared" si="108"/>
        <v>1</v>
      </c>
      <c r="BZ854" t="b">
        <f t="shared" si="111"/>
        <v>1</v>
      </c>
      <c r="CA854">
        <f>IF(tblemployee[[#This Row],[Attrition]]="Yes",1,0)</f>
        <v>0</v>
      </c>
      <c r="CB854">
        <f>IF(tblemployee[[#This Row],[OverTime]]="Yes",1,0)</f>
        <v>0</v>
      </c>
    </row>
    <row r="855" spans="1:80" hidden="1">
      <c r="A855">
        <v>19</v>
      </c>
      <c r="B855" t="s">
        <v>43</v>
      </c>
      <c r="C855" t="s">
        <v>36</v>
      </c>
      <c r="D855">
        <v>645</v>
      </c>
      <c r="E855" t="s">
        <v>45</v>
      </c>
      <c r="F855">
        <v>9</v>
      </c>
      <c r="G855" t="str" cm="1">
        <f t="array" ref="G855">_xlfn.IFS(
F855 &lt;= 10, "Near",
F855 &lt;= 20, "Far",
TRUE, "Very Far")</f>
        <v>Near</v>
      </c>
      <c r="H855">
        <v>2</v>
      </c>
      <c r="I855" t="str">
        <f>_xlfn.XLOOKUP(H855,Lookup!C:C,Lookup!D:D)</f>
        <v>College</v>
      </c>
      <c r="J855" t="s">
        <v>38</v>
      </c>
      <c r="K855">
        <v>1</v>
      </c>
      <c r="L855">
        <v>1193</v>
      </c>
      <c r="M855">
        <v>3</v>
      </c>
      <c r="N855" t="str">
        <f>_xlfn.XLOOKUP(M855,Lookup!E:E,Lookup!F:F)</f>
        <v>High</v>
      </c>
      <c r="O855" t="s">
        <v>46</v>
      </c>
      <c r="P855">
        <v>54</v>
      </c>
      <c r="Q855">
        <v>3</v>
      </c>
      <c r="R855" t="str">
        <f>_xlfn.XLOOKUP(Q855,Lookup!G:G,Lookup!H:H)</f>
        <v>High</v>
      </c>
      <c r="S855">
        <v>1</v>
      </c>
      <c r="T855" s="7" t="str">
        <f>_xlfn.XLOOKUP(S855,Lookup!A:A,Lookup!B:B)</f>
        <v>Entry Level</v>
      </c>
      <c r="U855" t="s">
        <v>47</v>
      </c>
      <c r="V855">
        <v>1</v>
      </c>
      <c r="W855" t="str">
        <f>_xlfn.XLOOKUP(V855,Lookup!I:I,Lookup!J:J)</f>
        <v>Low</v>
      </c>
      <c r="X855" t="s">
        <v>41</v>
      </c>
      <c r="Y855">
        <v>2552</v>
      </c>
      <c r="Z855" t="str" cm="1">
        <f t="array" ref="Z855">_xlfn.IFS(Y855&lt;3000,"Low",Y855&lt;7000,"Medium",TRUE,"High")</f>
        <v>Low</v>
      </c>
      <c r="AA855">
        <v>7172</v>
      </c>
      <c r="AB855">
        <v>1</v>
      </c>
      <c r="AC855" t="s">
        <v>42</v>
      </c>
      <c r="AD855" t="s">
        <v>43</v>
      </c>
      <c r="AE855">
        <v>25</v>
      </c>
      <c r="AF855">
        <v>4</v>
      </c>
      <c r="AG855" t="str">
        <f>_xlfn.XLOOKUP(AF855,Lookup!K:K,Lookup!L:L)</f>
        <v>Exceed Expect</v>
      </c>
      <c r="AH855">
        <v>3</v>
      </c>
      <c r="AI855" t="str">
        <f>LOOKUP(AH855,Lookup!M:M,Lookup!N:N)</f>
        <v>High</v>
      </c>
      <c r="AJ855">
        <v>80</v>
      </c>
      <c r="AK855">
        <v>0</v>
      </c>
      <c r="AL855" t="str">
        <f>_xlfn.XLOOKUP(AK855,Lookup!O:O,Lookup!P:P)</f>
        <v>None</v>
      </c>
      <c r="AM855">
        <v>1</v>
      </c>
      <c r="AN855" t="str" cm="1">
        <f t="array" ref="AN855">_xlfn.IFS(
AM855&lt;=5,"0-5",
AM855&lt;=10,"6-10",
AM855&lt;=20,"11-20",
TRUE,"20+")</f>
        <v>0-5</v>
      </c>
      <c r="AO855">
        <v>4</v>
      </c>
      <c r="AP855">
        <v>3</v>
      </c>
      <c r="AQ855" t="str">
        <f>_xlfn.XLOOKUP(AP855,Lookup!Q:Q,Lookup!R:R)</f>
        <v>Better</v>
      </c>
      <c r="AR855">
        <v>1</v>
      </c>
      <c r="AS855" t="str" cm="1">
        <f t="array" ref="AS855">_xlfn.IFS(
AR855 &lt;=1,"New Employee",
AR855 &lt;=3, "Early Career",
AR855 &lt;=7, "Experienced",
TRUE, "Veteran")</f>
        <v>New Employee</v>
      </c>
      <c r="AT855">
        <v>1</v>
      </c>
      <c r="AU855">
        <v>0</v>
      </c>
      <c r="AV855" t="str" cm="1">
        <f t="array" ref="AV855">_xlfn.IFS(
AU855=0,"Recently Promoted",
AU855&lt;=3, "Normal",
TRUE, "Long Time No Promotion")</f>
        <v>Recently Promoted</v>
      </c>
      <c r="AW855">
        <v>0</v>
      </c>
      <c r="AX855">
        <f>IF(COUNTIF(L855:$L$1471,L855)&gt;1,1,0)</f>
        <v>0</v>
      </c>
      <c r="BA855">
        <f t="shared" si="109"/>
        <v>0</v>
      </c>
      <c r="BC855">
        <f t="shared" si="110"/>
        <v>0</v>
      </c>
      <c r="BE855">
        <f t="shared" si="104"/>
        <v>0</v>
      </c>
      <c r="BG855">
        <f t="shared" si="105"/>
        <v>0</v>
      </c>
      <c r="BI855">
        <f t="shared" si="106"/>
        <v>0</v>
      </c>
      <c r="BR855" t="str" cm="1">
        <f t="array" ref="BR855">_xlfn.IFS(
A855&lt;=25,"18-25",
A855&lt;=35,"26-35",
A855&lt;=45,"36-45",
A855&lt;=59,"46-59",
TRUE,"60+")</f>
        <v>18-25</v>
      </c>
      <c r="BX855" t="b">
        <f t="shared" si="107"/>
        <v>1</v>
      </c>
      <c r="BY855" t="b">
        <f t="shared" si="108"/>
        <v>1</v>
      </c>
      <c r="BZ855" t="b">
        <f t="shared" si="111"/>
        <v>1</v>
      </c>
      <c r="CA855">
        <f>IF(tblemployee[[#This Row],[Attrition]]="Yes",1,0)</f>
        <v>0</v>
      </c>
      <c r="CB855">
        <f>IF(tblemployee[[#This Row],[OverTime]]="Yes",1,0)</f>
        <v>0</v>
      </c>
    </row>
    <row r="856" spans="1:80" hidden="1">
      <c r="A856">
        <v>45</v>
      </c>
      <c r="B856" t="s">
        <v>43</v>
      </c>
      <c r="C856" t="s">
        <v>36</v>
      </c>
      <c r="D856">
        <v>1457</v>
      </c>
      <c r="E856" t="s">
        <v>45</v>
      </c>
      <c r="F856">
        <v>7</v>
      </c>
      <c r="G856" t="str" cm="1">
        <f t="array" ref="G856">_xlfn.IFS(
F856 &lt;= 10, "Near",
F856 &lt;= 20, "Far",
TRUE, "Very Far")</f>
        <v>Near</v>
      </c>
      <c r="H856">
        <v>3</v>
      </c>
      <c r="I856" t="str">
        <f>_xlfn.XLOOKUP(H856,Lookup!C:C,Lookup!D:D)</f>
        <v>Bachelor</v>
      </c>
      <c r="J856" t="s">
        <v>51</v>
      </c>
      <c r="K856">
        <v>1</v>
      </c>
      <c r="L856">
        <v>1195</v>
      </c>
      <c r="M856">
        <v>1</v>
      </c>
      <c r="N856" t="str">
        <f>_xlfn.XLOOKUP(M856,Lookup!E:E,Lookup!F:F)</f>
        <v>Low</v>
      </c>
      <c r="O856" t="s">
        <v>39</v>
      </c>
      <c r="P856">
        <v>83</v>
      </c>
      <c r="Q856">
        <v>3</v>
      </c>
      <c r="R856" t="str">
        <f>_xlfn.XLOOKUP(Q856,Lookup!G:G,Lookup!H:H)</f>
        <v>High</v>
      </c>
      <c r="S856">
        <v>1</v>
      </c>
      <c r="T856" s="7" t="str">
        <f>_xlfn.XLOOKUP(S856,Lookup!A:A,Lookup!B:B)</f>
        <v>Entry Level</v>
      </c>
      <c r="U856" t="s">
        <v>47</v>
      </c>
      <c r="V856">
        <v>3</v>
      </c>
      <c r="W856" t="str">
        <f>_xlfn.XLOOKUP(V856,Lookup!I:I,Lookup!J:J)</f>
        <v>High</v>
      </c>
      <c r="X856" t="s">
        <v>48</v>
      </c>
      <c r="Y856">
        <v>4477</v>
      </c>
      <c r="Z856" t="str" cm="1">
        <f t="array" ref="Z856">_xlfn.IFS(Y856&lt;3000,"Low",Y856&lt;7000,"Medium",TRUE,"High")</f>
        <v>Medium</v>
      </c>
      <c r="AA856">
        <v>20100</v>
      </c>
      <c r="AB856">
        <v>4</v>
      </c>
      <c r="AC856" t="s">
        <v>42</v>
      </c>
      <c r="AD856" t="s">
        <v>35</v>
      </c>
      <c r="AE856">
        <v>19</v>
      </c>
      <c r="AF856">
        <v>3</v>
      </c>
      <c r="AG856" t="str">
        <f>_xlfn.XLOOKUP(AF856,Lookup!K:K,Lookup!L:L)</f>
        <v>Meet Expect</v>
      </c>
      <c r="AH856">
        <v>3</v>
      </c>
      <c r="AI856" t="str">
        <f>LOOKUP(AH856,Lookup!M:M,Lookup!N:N)</f>
        <v>High</v>
      </c>
      <c r="AJ856">
        <v>80</v>
      </c>
      <c r="AK856">
        <v>1</v>
      </c>
      <c r="AL856" t="str">
        <f>_xlfn.XLOOKUP(AK856,Lookup!O:O,Lookup!P:P)</f>
        <v>Basic</v>
      </c>
      <c r="AM856">
        <v>7</v>
      </c>
      <c r="AN856" t="str" cm="1">
        <f t="array" ref="AN856">_xlfn.IFS(
AM856&lt;=5,"0-5",
AM856&lt;=10,"6-10",
AM856&lt;=20,"11-20",
TRUE,"20+")</f>
        <v>6-10</v>
      </c>
      <c r="AO856">
        <v>2</v>
      </c>
      <c r="AP856">
        <v>2</v>
      </c>
      <c r="AQ856" t="str">
        <f>_xlfn.XLOOKUP(AP856,Lookup!Q:Q,Lookup!R:R)</f>
        <v>Good</v>
      </c>
      <c r="AR856">
        <v>3</v>
      </c>
      <c r="AS856" t="str" cm="1">
        <f t="array" ref="AS856">_xlfn.IFS(
AR856 &lt;=1,"New Employee",
AR856 &lt;=3, "Early Career",
AR856 &lt;=7, "Experienced",
TRUE, "Veteran")</f>
        <v>Early Career</v>
      </c>
      <c r="AT856">
        <v>2</v>
      </c>
      <c r="AU856">
        <v>0</v>
      </c>
      <c r="AV856" t="str" cm="1">
        <f t="array" ref="AV856">_xlfn.IFS(
AU856=0,"Recently Promoted",
AU856&lt;=3, "Normal",
TRUE, "Long Time No Promotion")</f>
        <v>Recently Promoted</v>
      </c>
      <c r="AW856">
        <v>2</v>
      </c>
      <c r="AX856">
        <f>IF(COUNTIF(L856:$L$1471,L856)&gt;1,1,0)</f>
        <v>0</v>
      </c>
      <c r="BA856">
        <f t="shared" si="109"/>
        <v>0</v>
      </c>
      <c r="BC856">
        <f t="shared" si="110"/>
        <v>0</v>
      </c>
      <c r="BE856">
        <f t="shared" si="104"/>
        <v>0</v>
      </c>
      <c r="BG856">
        <f t="shared" si="105"/>
        <v>0</v>
      </c>
      <c r="BI856">
        <f t="shared" si="106"/>
        <v>0</v>
      </c>
      <c r="BR856" t="str" cm="1">
        <f t="array" ref="BR856">_xlfn.IFS(
A856&lt;=25,"18-25",
A856&lt;=35,"26-35",
A856&lt;=45,"36-45",
A856&lt;=59,"46-59",
TRUE,"60+")</f>
        <v>36-45</v>
      </c>
      <c r="BX856" t="b">
        <f t="shared" si="107"/>
        <v>1</v>
      </c>
      <c r="BY856" t="b">
        <f t="shared" si="108"/>
        <v>1</v>
      </c>
      <c r="BZ856" t="b">
        <f t="shared" si="111"/>
        <v>1</v>
      </c>
      <c r="CA856">
        <f>IF(tblemployee[[#This Row],[Attrition]]="Yes",1,0)</f>
        <v>0</v>
      </c>
      <c r="CB856">
        <f>IF(tblemployee[[#This Row],[OverTime]]="Yes",1,0)</f>
        <v>1</v>
      </c>
    </row>
    <row r="857" spans="1:80" hidden="1">
      <c r="A857">
        <v>37</v>
      </c>
      <c r="B857" t="s">
        <v>43</v>
      </c>
      <c r="C857" t="s">
        <v>36</v>
      </c>
      <c r="D857">
        <v>977</v>
      </c>
      <c r="E857" t="s">
        <v>45</v>
      </c>
      <c r="F857">
        <v>1</v>
      </c>
      <c r="G857" t="str" cm="1">
        <f t="array" ref="G857">_xlfn.IFS(
F857 &lt;= 10, "Near",
F857 &lt;= 20, "Far",
TRUE, "Very Far")</f>
        <v>Near</v>
      </c>
      <c r="H857">
        <v>3</v>
      </c>
      <c r="I857" t="str">
        <f>_xlfn.XLOOKUP(H857,Lookup!C:C,Lookup!D:D)</f>
        <v>Bachelor</v>
      </c>
      <c r="J857" t="s">
        <v>38</v>
      </c>
      <c r="K857">
        <v>1</v>
      </c>
      <c r="L857">
        <v>1196</v>
      </c>
      <c r="M857">
        <v>4</v>
      </c>
      <c r="N857" t="str">
        <f>_xlfn.XLOOKUP(M857,Lookup!E:E,Lookup!F:F)</f>
        <v>Very High</v>
      </c>
      <c r="O857" t="s">
        <v>39</v>
      </c>
      <c r="P857">
        <v>56</v>
      </c>
      <c r="Q857">
        <v>2</v>
      </c>
      <c r="R857" t="str">
        <f>_xlfn.XLOOKUP(Q857,Lookup!G:G,Lookup!H:H)</f>
        <v>Medium</v>
      </c>
      <c r="S857">
        <v>2</v>
      </c>
      <c r="T857" s="7" t="str">
        <f>_xlfn.XLOOKUP(S857,Lookup!A:A,Lookup!B:B)</f>
        <v>Junior</v>
      </c>
      <c r="U857" t="s">
        <v>53</v>
      </c>
      <c r="V857">
        <v>4</v>
      </c>
      <c r="W857" t="str">
        <f>_xlfn.XLOOKUP(V857,Lookup!I:I,Lookup!J:J)</f>
        <v>Very High</v>
      </c>
      <c r="X857" t="s">
        <v>48</v>
      </c>
      <c r="Y857">
        <v>6474</v>
      </c>
      <c r="Z857" t="str" cm="1">
        <f t="array" ref="Z857">_xlfn.IFS(Y857&lt;3000,"Low",Y857&lt;7000,"Medium",TRUE,"High")</f>
        <v>Medium</v>
      </c>
      <c r="AA857">
        <v>9961</v>
      </c>
      <c r="AB857">
        <v>1</v>
      </c>
      <c r="AC857" t="s">
        <v>42</v>
      </c>
      <c r="AD857" t="s">
        <v>43</v>
      </c>
      <c r="AE857">
        <v>13</v>
      </c>
      <c r="AF857">
        <v>3</v>
      </c>
      <c r="AG857" t="str">
        <f>_xlfn.XLOOKUP(AF857,Lookup!K:K,Lookup!L:L)</f>
        <v>Meet Expect</v>
      </c>
      <c r="AH857">
        <v>2</v>
      </c>
      <c r="AI857" t="str">
        <f>LOOKUP(AH857,Lookup!M:M,Lookup!N:N)</f>
        <v>Medium</v>
      </c>
      <c r="AJ857">
        <v>80</v>
      </c>
      <c r="AK857">
        <v>1</v>
      </c>
      <c r="AL857" t="str">
        <f>_xlfn.XLOOKUP(AK857,Lookup!O:O,Lookup!P:P)</f>
        <v>Basic</v>
      </c>
      <c r="AM857">
        <v>14</v>
      </c>
      <c r="AN857" t="str" cm="1">
        <f t="array" ref="AN857">_xlfn.IFS(
AM857&lt;=5,"0-5",
AM857&lt;=10,"6-10",
AM857&lt;=20,"11-20",
TRUE,"20+")</f>
        <v>11-20</v>
      </c>
      <c r="AO857">
        <v>2</v>
      </c>
      <c r="AP857">
        <v>2</v>
      </c>
      <c r="AQ857" t="str">
        <f>_xlfn.XLOOKUP(AP857,Lookup!Q:Q,Lookup!R:R)</f>
        <v>Good</v>
      </c>
      <c r="AR857">
        <v>14</v>
      </c>
      <c r="AS857" t="str" cm="1">
        <f t="array" ref="AS857">_xlfn.IFS(
AR857 &lt;=1,"New Employee",
AR857 &lt;=3, "Early Career",
AR857 &lt;=7, "Experienced",
TRUE, "Veteran")</f>
        <v>Veteran</v>
      </c>
      <c r="AT857">
        <v>8</v>
      </c>
      <c r="AU857">
        <v>3</v>
      </c>
      <c r="AV857" t="str" cm="1">
        <f t="array" ref="AV857">_xlfn.IFS(
AU857=0,"Recently Promoted",
AU857&lt;=3, "Normal",
TRUE, "Long Time No Promotion")</f>
        <v>Normal</v>
      </c>
      <c r="AW857">
        <v>11</v>
      </c>
      <c r="AX857">
        <f>IF(COUNTIF(L857:$L$1471,L857)&gt;1,1,0)</f>
        <v>0</v>
      </c>
      <c r="BA857">
        <f t="shared" si="109"/>
        <v>0</v>
      </c>
      <c r="BC857">
        <f t="shared" si="110"/>
        <v>0</v>
      </c>
      <c r="BE857">
        <f t="shared" si="104"/>
        <v>0</v>
      </c>
      <c r="BG857">
        <f t="shared" si="105"/>
        <v>0</v>
      </c>
      <c r="BI857">
        <f t="shared" si="106"/>
        <v>0</v>
      </c>
      <c r="BR857" t="str" cm="1">
        <f t="array" ref="BR857">_xlfn.IFS(
A857&lt;=25,"18-25",
A857&lt;=35,"26-35",
A857&lt;=45,"36-45",
A857&lt;=59,"46-59",
TRUE,"60+")</f>
        <v>36-45</v>
      </c>
      <c r="BX857" t="b">
        <f t="shared" si="107"/>
        <v>1</v>
      </c>
      <c r="BY857" t="b">
        <f t="shared" si="108"/>
        <v>1</v>
      </c>
      <c r="BZ857" t="b">
        <f t="shared" si="111"/>
        <v>1</v>
      </c>
      <c r="CA857">
        <f>IF(tblemployee[[#This Row],[Attrition]]="Yes",1,0)</f>
        <v>0</v>
      </c>
      <c r="CB857">
        <f>IF(tblemployee[[#This Row],[OverTime]]="Yes",1,0)</f>
        <v>0</v>
      </c>
    </row>
    <row r="858" spans="1:80" hidden="1">
      <c r="A858">
        <v>20</v>
      </c>
      <c r="B858" t="s">
        <v>43</v>
      </c>
      <c r="C858" t="s">
        <v>36</v>
      </c>
      <c r="D858">
        <v>805</v>
      </c>
      <c r="E858" t="s">
        <v>45</v>
      </c>
      <c r="F858">
        <v>3</v>
      </c>
      <c r="G858" t="str" cm="1">
        <f t="array" ref="G858">_xlfn.IFS(
F858 &lt;= 10, "Near",
F858 &lt;= 20, "Far",
TRUE, "Very Far")</f>
        <v>Near</v>
      </c>
      <c r="H858">
        <v>3</v>
      </c>
      <c r="I858" t="str">
        <f>_xlfn.XLOOKUP(H858,Lookup!C:C,Lookup!D:D)</f>
        <v>Bachelor</v>
      </c>
      <c r="J858" t="s">
        <v>38</v>
      </c>
      <c r="K858">
        <v>1</v>
      </c>
      <c r="L858">
        <v>1198</v>
      </c>
      <c r="M858">
        <v>1</v>
      </c>
      <c r="N858" t="str">
        <f>_xlfn.XLOOKUP(M858,Lookup!E:E,Lookup!F:F)</f>
        <v>Low</v>
      </c>
      <c r="O858" t="s">
        <v>46</v>
      </c>
      <c r="P858">
        <v>87</v>
      </c>
      <c r="Q858">
        <v>2</v>
      </c>
      <c r="R858" t="str">
        <f>_xlfn.XLOOKUP(Q858,Lookup!G:G,Lookup!H:H)</f>
        <v>Medium</v>
      </c>
      <c r="S858">
        <v>1</v>
      </c>
      <c r="T858" s="7" t="str">
        <f>_xlfn.XLOOKUP(S858,Lookup!A:A,Lookup!B:B)</f>
        <v>Entry Level</v>
      </c>
      <c r="U858" t="s">
        <v>50</v>
      </c>
      <c r="V858">
        <v>3</v>
      </c>
      <c r="W858" t="str">
        <f>_xlfn.XLOOKUP(V858,Lookup!I:I,Lookup!J:J)</f>
        <v>High</v>
      </c>
      <c r="X858" t="s">
        <v>41</v>
      </c>
      <c r="Y858">
        <v>3033</v>
      </c>
      <c r="Z858" t="str" cm="1">
        <f t="array" ref="Z858">_xlfn.IFS(Y858&lt;3000,"Low",Y858&lt;7000,"Medium",TRUE,"High")</f>
        <v>Medium</v>
      </c>
      <c r="AA858">
        <v>12828</v>
      </c>
      <c r="AB858">
        <v>1</v>
      </c>
      <c r="AC858" t="s">
        <v>42</v>
      </c>
      <c r="AD858" t="s">
        <v>43</v>
      </c>
      <c r="AE858">
        <v>12</v>
      </c>
      <c r="AF858">
        <v>3</v>
      </c>
      <c r="AG858" t="str">
        <f>_xlfn.XLOOKUP(AF858,Lookup!K:K,Lookup!L:L)</f>
        <v>Meet Expect</v>
      </c>
      <c r="AH858">
        <v>1</v>
      </c>
      <c r="AI858" t="str">
        <f>LOOKUP(AH858,Lookup!M:M,Lookup!N:N)</f>
        <v>Low</v>
      </c>
      <c r="AJ858">
        <v>80</v>
      </c>
      <c r="AK858">
        <v>0</v>
      </c>
      <c r="AL858" t="str">
        <f>_xlfn.XLOOKUP(AK858,Lookup!O:O,Lookup!P:P)</f>
        <v>None</v>
      </c>
      <c r="AM858">
        <v>2</v>
      </c>
      <c r="AN858" t="str" cm="1">
        <f t="array" ref="AN858">_xlfn.IFS(
AM858&lt;=5,"0-5",
AM858&lt;=10,"6-10",
AM858&lt;=20,"11-20",
TRUE,"20+")</f>
        <v>0-5</v>
      </c>
      <c r="AO858">
        <v>2</v>
      </c>
      <c r="AP858">
        <v>2</v>
      </c>
      <c r="AQ858" t="str">
        <f>_xlfn.XLOOKUP(AP858,Lookup!Q:Q,Lookup!R:R)</f>
        <v>Good</v>
      </c>
      <c r="AR858">
        <v>2</v>
      </c>
      <c r="AS858" t="str" cm="1">
        <f t="array" ref="AS858">_xlfn.IFS(
AR858 &lt;=1,"New Employee",
AR858 &lt;=3, "Early Career",
AR858 &lt;=7, "Experienced",
TRUE, "Veteran")</f>
        <v>Early Career</v>
      </c>
      <c r="AT858">
        <v>2</v>
      </c>
      <c r="AU858">
        <v>1</v>
      </c>
      <c r="AV858" t="str" cm="1">
        <f t="array" ref="AV858">_xlfn.IFS(
AU858=0,"Recently Promoted",
AU858&lt;=3, "Normal",
TRUE, "Long Time No Promotion")</f>
        <v>Normal</v>
      </c>
      <c r="AW858">
        <v>2</v>
      </c>
      <c r="AX858">
        <f>IF(COUNTIF(L858:$L$1471,L858)&gt;1,1,0)</f>
        <v>0</v>
      </c>
      <c r="BA858">
        <f t="shared" si="109"/>
        <v>0</v>
      </c>
      <c r="BC858">
        <f t="shared" si="110"/>
        <v>0</v>
      </c>
      <c r="BE858">
        <f t="shared" si="104"/>
        <v>0</v>
      </c>
      <c r="BG858">
        <f t="shared" si="105"/>
        <v>0</v>
      </c>
      <c r="BI858">
        <f t="shared" si="106"/>
        <v>0</v>
      </c>
      <c r="BR858" t="str" cm="1">
        <f t="array" ref="BR858">_xlfn.IFS(
A858&lt;=25,"18-25",
A858&lt;=35,"26-35",
A858&lt;=45,"36-45",
A858&lt;=59,"46-59",
TRUE,"60+")</f>
        <v>18-25</v>
      </c>
      <c r="BX858" t="b">
        <f t="shared" si="107"/>
        <v>1</v>
      </c>
      <c r="BY858" t="b">
        <f t="shared" si="108"/>
        <v>1</v>
      </c>
      <c r="BZ858" t="b">
        <f t="shared" si="111"/>
        <v>1</v>
      </c>
      <c r="CA858">
        <f>IF(tblemployee[[#This Row],[Attrition]]="Yes",1,0)</f>
        <v>0</v>
      </c>
      <c r="CB858">
        <f>IF(tblemployee[[#This Row],[OverTime]]="Yes",1,0)</f>
        <v>0</v>
      </c>
    </row>
    <row r="859" spans="1:80" hidden="1">
      <c r="A859">
        <v>44</v>
      </c>
      <c r="B859" t="s">
        <v>35</v>
      </c>
      <c r="C859" t="s">
        <v>36</v>
      </c>
      <c r="D859">
        <v>1097</v>
      </c>
      <c r="E859" t="s">
        <v>45</v>
      </c>
      <c r="F859">
        <v>10</v>
      </c>
      <c r="G859" t="str" cm="1">
        <f t="array" ref="G859">_xlfn.IFS(
F859 &lt;= 10, "Near",
F859 &lt;= 20, "Far",
TRUE, "Very Far")</f>
        <v>Near</v>
      </c>
      <c r="H859">
        <v>4</v>
      </c>
      <c r="I859" t="str">
        <f>_xlfn.XLOOKUP(H859,Lookup!C:C,Lookup!D:D)</f>
        <v>Master</v>
      </c>
      <c r="J859" t="s">
        <v>38</v>
      </c>
      <c r="K859">
        <v>1</v>
      </c>
      <c r="L859">
        <v>1200</v>
      </c>
      <c r="M859">
        <v>3</v>
      </c>
      <c r="N859" t="str">
        <f>_xlfn.XLOOKUP(M859,Lookup!E:E,Lookup!F:F)</f>
        <v>High</v>
      </c>
      <c r="O859" t="s">
        <v>46</v>
      </c>
      <c r="P859">
        <v>96</v>
      </c>
      <c r="Q859">
        <v>3</v>
      </c>
      <c r="R859" t="str">
        <f>_xlfn.XLOOKUP(Q859,Lookup!G:G,Lookup!H:H)</f>
        <v>High</v>
      </c>
      <c r="S859">
        <v>1</v>
      </c>
      <c r="T859" s="7" t="str">
        <f>_xlfn.XLOOKUP(S859,Lookup!A:A,Lookup!B:B)</f>
        <v>Entry Level</v>
      </c>
      <c r="U859" t="s">
        <v>47</v>
      </c>
      <c r="V859">
        <v>3</v>
      </c>
      <c r="W859" t="str">
        <f>_xlfn.XLOOKUP(V859,Lookup!I:I,Lookup!J:J)</f>
        <v>High</v>
      </c>
      <c r="X859" t="s">
        <v>41</v>
      </c>
      <c r="Y859">
        <v>2936</v>
      </c>
      <c r="Z859" t="str" cm="1">
        <f t="array" ref="Z859">_xlfn.IFS(Y859&lt;3000,"Low",Y859&lt;7000,"Medium",TRUE,"High")</f>
        <v>Low</v>
      </c>
      <c r="AA859">
        <v>10826</v>
      </c>
      <c r="AB859">
        <v>1</v>
      </c>
      <c r="AC859" t="s">
        <v>42</v>
      </c>
      <c r="AD859" t="s">
        <v>35</v>
      </c>
      <c r="AE859">
        <v>11</v>
      </c>
      <c r="AF859">
        <v>3</v>
      </c>
      <c r="AG859" t="str">
        <f>_xlfn.XLOOKUP(AF859,Lookup!K:K,Lookup!L:L)</f>
        <v>Meet Expect</v>
      </c>
      <c r="AH859">
        <v>3</v>
      </c>
      <c r="AI859" t="str">
        <f>LOOKUP(AH859,Lookup!M:M,Lookup!N:N)</f>
        <v>High</v>
      </c>
      <c r="AJ859">
        <v>80</v>
      </c>
      <c r="AK859">
        <v>0</v>
      </c>
      <c r="AL859" t="str">
        <f>_xlfn.XLOOKUP(AK859,Lookup!O:O,Lookup!P:P)</f>
        <v>None</v>
      </c>
      <c r="AM859">
        <v>6</v>
      </c>
      <c r="AN859" t="str" cm="1">
        <f t="array" ref="AN859">_xlfn.IFS(
AM859&lt;=5,"0-5",
AM859&lt;=10,"6-10",
AM859&lt;=20,"11-20",
TRUE,"20+")</f>
        <v>6-10</v>
      </c>
      <c r="AO859">
        <v>4</v>
      </c>
      <c r="AP859">
        <v>3</v>
      </c>
      <c r="AQ859" t="str">
        <f>_xlfn.XLOOKUP(AP859,Lookup!Q:Q,Lookup!R:R)</f>
        <v>Better</v>
      </c>
      <c r="AR859">
        <v>6</v>
      </c>
      <c r="AS859" t="str" cm="1">
        <f t="array" ref="AS859">_xlfn.IFS(
AR859 &lt;=1,"New Employee",
AR859 &lt;=3, "Early Career",
AR859 &lt;=7, "Experienced",
TRUE, "Veteran")</f>
        <v>Experienced</v>
      </c>
      <c r="AT859">
        <v>4</v>
      </c>
      <c r="AU859">
        <v>0</v>
      </c>
      <c r="AV859" t="str" cm="1">
        <f t="array" ref="AV859">_xlfn.IFS(
AU859=0,"Recently Promoted",
AU859&lt;=3, "Normal",
TRUE, "Long Time No Promotion")</f>
        <v>Recently Promoted</v>
      </c>
      <c r="AW859">
        <v>2</v>
      </c>
      <c r="AX859">
        <f>IF(COUNTIF(L859:$L$1471,L859)&gt;1,1,0)</f>
        <v>0</v>
      </c>
      <c r="BA859">
        <f t="shared" si="109"/>
        <v>0</v>
      </c>
      <c r="BC859">
        <f t="shared" si="110"/>
        <v>0</v>
      </c>
      <c r="BE859">
        <f t="shared" si="104"/>
        <v>0</v>
      </c>
      <c r="BG859">
        <f t="shared" si="105"/>
        <v>0</v>
      </c>
      <c r="BI859">
        <f t="shared" si="106"/>
        <v>0</v>
      </c>
      <c r="BR859" t="str" cm="1">
        <f t="array" ref="BR859">_xlfn.IFS(
A859&lt;=25,"18-25",
A859&lt;=35,"26-35",
A859&lt;=45,"36-45",
A859&lt;=59,"46-59",
TRUE,"60+")</f>
        <v>36-45</v>
      </c>
      <c r="BX859" t="b">
        <f t="shared" si="107"/>
        <v>1</v>
      </c>
      <c r="BY859" t="b">
        <f t="shared" si="108"/>
        <v>1</v>
      </c>
      <c r="BZ859" t="b">
        <f t="shared" si="111"/>
        <v>1</v>
      </c>
      <c r="CA859">
        <f>IF(tblemployee[[#This Row],[Attrition]]="Yes",1,0)</f>
        <v>1</v>
      </c>
      <c r="CB859">
        <f>IF(tblemployee[[#This Row],[OverTime]]="Yes",1,0)</f>
        <v>1</v>
      </c>
    </row>
    <row r="860" spans="1:80" hidden="1">
      <c r="A860">
        <v>53</v>
      </c>
      <c r="B860" t="s">
        <v>43</v>
      </c>
      <c r="C860" t="s">
        <v>36</v>
      </c>
      <c r="D860">
        <v>1223</v>
      </c>
      <c r="E860" t="s">
        <v>45</v>
      </c>
      <c r="F860">
        <v>7</v>
      </c>
      <c r="G860" t="str" cm="1">
        <f t="array" ref="G860">_xlfn.IFS(
F860 &lt;= 10, "Near",
F860 &lt;= 20, "Far",
TRUE, "Very Far")</f>
        <v>Near</v>
      </c>
      <c r="H860">
        <v>2</v>
      </c>
      <c r="I860" t="str">
        <f>_xlfn.XLOOKUP(H860,Lookup!C:C,Lookup!D:D)</f>
        <v>College</v>
      </c>
      <c r="J860" t="s">
        <v>51</v>
      </c>
      <c r="K860">
        <v>1</v>
      </c>
      <c r="L860">
        <v>1201</v>
      </c>
      <c r="M860">
        <v>4</v>
      </c>
      <c r="N860" t="str">
        <f>_xlfn.XLOOKUP(M860,Lookup!E:E,Lookup!F:F)</f>
        <v>Very High</v>
      </c>
      <c r="O860" t="s">
        <v>39</v>
      </c>
      <c r="P860">
        <v>50</v>
      </c>
      <c r="Q860">
        <v>3</v>
      </c>
      <c r="R860" t="str">
        <f>_xlfn.XLOOKUP(Q860,Lookup!G:G,Lookup!H:H)</f>
        <v>High</v>
      </c>
      <c r="S860">
        <v>5</v>
      </c>
      <c r="T860" s="7" t="str">
        <f>_xlfn.XLOOKUP(S860,Lookup!A:A,Lookup!B:B)</f>
        <v>Director</v>
      </c>
      <c r="U860" t="s">
        <v>56</v>
      </c>
      <c r="V860">
        <v>3</v>
      </c>
      <c r="W860" t="str">
        <f>_xlfn.XLOOKUP(V860,Lookup!I:I,Lookup!J:J)</f>
        <v>High</v>
      </c>
      <c r="X860" t="s">
        <v>52</v>
      </c>
      <c r="Y860">
        <v>18606</v>
      </c>
      <c r="Z860" t="str" cm="1">
        <f t="array" ref="Z860">_xlfn.IFS(Y860&lt;3000,"Low",Y860&lt;7000,"Medium",TRUE,"High")</f>
        <v>High</v>
      </c>
      <c r="AA860">
        <v>18640</v>
      </c>
      <c r="AB860">
        <v>3</v>
      </c>
      <c r="AC860" t="s">
        <v>42</v>
      </c>
      <c r="AD860" t="s">
        <v>43</v>
      </c>
      <c r="AE860">
        <v>18</v>
      </c>
      <c r="AF860">
        <v>3</v>
      </c>
      <c r="AG860" t="str">
        <f>_xlfn.XLOOKUP(AF860,Lookup!K:K,Lookup!L:L)</f>
        <v>Meet Expect</v>
      </c>
      <c r="AH860">
        <v>2</v>
      </c>
      <c r="AI860" t="str">
        <f>LOOKUP(AH860,Lookup!M:M,Lookup!N:N)</f>
        <v>Medium</v>
      </c>
      <c r="AJ860">
        <v>80</v>
      </c>
      <c r="AK860">
        <v>1</v>
      </c>
      <c r="AL860" t="str">
        <f>_xlfn.XLOOKUP(AK860,Lookup!O:O,Lookup!P:P)</f>
        <v>Basic</v>
      </c>
      <c r="AM860">
        <v>26</v>
      </c>
      <c r="AN860" t="str" cm="1">
        <f t="array" ref="AN860">_xlfn.IFS(
AM860&lt;=5,"0-5",
AM860&lt;=10,"6-10",
AM860&lt;=20,"11-20",
TRUE,"20+")</f>
        <v>20+</v>
      </c>
      <c r="AO860">
        <v>6</v>
      </c>
      <c r="AP860">
        <v>3</v>
      </c>
      <c r="AQ860" t="str">
        <f>_xlfn.XLOOKUP(AP860,Lookup!Q:Q,Lookup!R:R)</f>
        <v>Better</v>
      </c>
      <c r="AR860">
        <v>7</v>
      </c>
      <c r="AS860" t="str" cm="1">
        <f t="array" ref="AS860">_xlfn.IFS(
AR860 &lt;=1,"New Employee",
AR860 &lt;=3, "Early Career",
AR860 &lt;=7, "Experienced",
TRUE, "Veteran")</f>
        <v>Experienced</v>
      </c>
      <c r="AT860">
        <v>7</v>
      </c>
      <c r="AU860">
        <v>4</v>
      </c>
      <c r="AV860" t="str" cm="1">
        <f t="array" ref="AV860">_xlfn.IFS(
AU860=0,"Recently Promoted",
AU860&lt;=3, "Normal",
TRUE, "Long Time No Promotion")</f>
        <v>Long Time No Promotion</v>
      </c>
      <c r="AW860">
        <v>7</v>
      </c>
      <c r="AX860">
        <f>IF(COUNTIF(L860:$L$1471,L860)&gt;1,1,0)</f>
        <v>0</v>
      </c>
      <c r="BA860">
        <f t="shared" si="109"/>
        <v>0</v>
      </c>
      <c r="BC860">
        <f t="shared" si="110"/>
        <v>0</v>
      </c>
      <c r="BE860">
        <f t="shared" si="104"/>
        <v>0</v>
      </c>
      <c r="BG860">
        <f t="shared" si="105"/>
        <v>0</v>
      </c>
      <c r="BI860">
        <f t="shared" si="106"/>
        <v>0</v>
      </c>
      <c r="BR860" t="str" cm="1">
        <f t="array" ref="BR860">_xlfn.IFS(
A860&lt;=25,"18-25",
A860&lt;=35,"26-35",
A860&lt;=45,"36-45",
A860&lt;=59,"46-59",
TRUE,"60+")</f>
        <v>46-59</v>
      </c>
      <c r="BX860" t="b">
        <f t="shared" si="107"/>
        <v>1</v>
      </c>
      <c r="BY860" t="b">
        <f t="shared" si="108"/>
        <v>1</v>
      </c>
      <c r="BZ860" t="b">
        <f t="shared" si="111"/>
        <v>1</v>
      </c>
      <c r="CA860">
        <f>IF(tblemployee[[#This Row],[Attrition]]="Yes",1,0)</f>
        <v>0</v>
      </c>
      <c r="CB860">
        <f>IF(tblemployee[[#This Row],[OverTime]]="Yes",1,0)</f>
        <v>0</v>
      </c>
    </row>
    <row r="861" spans="1:80" hidden="1">
      <c r="A861">
        <v>29</v>
      </c>
      <c r="B861" t="s">
        <v>43</v>
      </c>
      <c r="C861" t="s">
        <v>36</v>
      </c>
      <c r="D861">
        <v>942</v>
      </c>
      <c r="E861" t="s">
        <v>45</v>
      </c>
      <c r="F861">
        <v>15</v>
      </c>
      <c r="G861" t="str" cm="1">
        <f t="array" ref="G861">_xlfn.IFS(
F861 &lt;= 10, "Near",
F861 &lt;= 20, "Far",
TRUE, "Very Far")</f>
        <v>Far</v>
      </c>
      <c r="H861">
        <v>1</v>
      </c>
      <c r="I861" t="str">
        <f>_xlfn.XLOOKUP(H861,Lookup!C:C,Lookup!D:D)</f>
        <v>Below College</v>
      </c>
      <c r="J861" t="s">
        <v>38</v>
      </c>
      <c r="K861">
        <v>1</v>
      </c>
      <c r="L861">
        <v>1202</v>
      </c>
      <c r="M861">
        <v>2</v>
      </c>
      <c r="N861" t="str">
        <f>_xlfn.XLOOKUP(M861,Lookup!E:E,Lookup!F:F)</f>
        <v>Medium</v>
      </c>
      <c r="O861" t="s">
        <v>39</v>
      </c>
      <c r="P861">
        <v>69</v>
      </c>
      <c r="Q861">
        <v>1</v>
      </c>
      <c r="R861" t="str">
        <f>_xlfn.XLOOKUP(Q861,Lookup!G:G,Lookup!H:H)</f>
        <v>Low</v>
      </c>
      <c r="S861">
        <v>1</v>
      </c>
      <c r="T861" s="7" t="str">
        <f>_xlfn.XLOOKUP(S861,Lookup!A:A,Lookup!B:B)</f>
        <v>Entry Level</v>
      </c>
      <c r="U861" t="s">
        <v>47</v>
      </c>
      <c r="V861">
        <v>4</v>
      </c>
      <c r="W861" t="str">
        <f>_xlfn.XLOOKUP(V861,Lookup!I:I,Lookup!J:J)</f>
        <v>Very High</v>
      </c>
      <c r="X861" t="s">
        <v>48</v>
      </c>
      <c r="Y861">
        <v>2168</v>
      </c>
      <c r="Z861" t="str" cm="1">
        <f t="array" ref="Z861">_xlfn.IFS(Y861&lt;3000,"Low",Y861&lt;7000,"Medium",TRUE,"High")</f>
        <v>Low</v>
      </c>
      <c r="AA861">
        <v>26933</v>
      </c>
      <c r="AB861">
        <v>0</v>
      </c>
      <c r="AC861" t="s">
        <v>42</v>
      </c>
      <c r="AD861" t="s">
        <v>35</v>
      </c>
      <c r="AE861">
        <v>18</v>
      </c>
      <c r="AF861">
        <v>3</v>
      </c>
      <c r="AG861" t="str">
        <f>_xlfn.XLOOKUP(AF861,Lookup!K:K,Lookup!L:L)</f>
        <v>Meet Expect</v>
      </c>
      <c r="AH861">
        <v>1</v>
      </c>
      <c r="AI861" t="str">
        <f>LOOKUP(AH861,Lookup!M:M,Lookup!N:N)</f>
        <v>Low</v>
      </c>
      <c r="AJ861">
        <v>80</v>
      </c>
      <c r="AK861">
        <v>1</v>
      </c>
      <c r="AL861" t="str">
        <f>_xlfn.XLOOKUP(AK861,Lookup!O:O,Lookup!P:P)</f>
        <v>Basic</v>
      </c>
      <c r="AM861">
        <v>6</v>
      </c>
      <c r="AN861" t="str" cm="1">
        <f t="array" ref="AN861">_xlfn.IFS(
AM861&lt;=5,"0-5",
AM861&lt;=10,"6-10",
AM861&lt;=20,"11-20",
TRUE,"20+")</f>
        <v>6-10</v>
      </c>
      <c r="AO861">
        <v>2</v>
      </c>
      <c r="AP861">
        <v>2</v>
      </c>
      <c r="AQ861" t="str">
        <f>_xlfn.XLOOKUP(AP861,Lookup!Q:Q,Lookup!R:R)</f>
        <v>Good</v>
      </c>
      <c r="AR861">
        <v>5</v>
      </c>
      <c r="AS861" t="str" cm="1">
        <f t="array" ref="AS861">_xlfn.IFS(
AR861 &lt;=1,"New Employee",
AR861 &lt;=3, "Early Career",
AR861 &lt;=7, "Experienced",
TRUE, "Veteran")</f>
        <v>Experienced</v>
      </c>
      <c r="AT861">
        <v>4</v>
      </c>
      <c r="AU861">
        <v>1</v>
      </c>
      <c r="AV861" t="str" cm="1">
        <f t="array" ref="AV861">_xlfn.IFS(
AU861=0,"Recently Promoted",
AU861&lt;=3, "Normal",
TRUE, "Long Time No Promotion")</f>
        <v>Normal</v>
      </c>
      <c r="AW861">
        <v>3</v>
      </c>
      <c r="AX861">
        <f>IF(COUNTIF(L861:$L$1471,L861)&gt;1,1,0)</f>
        <v>0</v>
      </c>
      <c r="BA861">
        <f t="shared" si="109"/>
        <v>0</v>
      </c>
      <c r="BC861">
        <f t="shared" si="110"/>
        <v>0</v>
      </c>
      <c r="BE861">
        <f t="shared" si="104"/>
        <v>0</v>
      </c>
      <c r="BG861">
        <f t="shared" si="105"/>
        <v>0</v>
      </c>
      <c r="BI861">
        <f t="shared" si="106"/>
        <v>0</v>
      </c>
      <c r="BR861" t="str" cm="1">
        <f t="array" ref="BR861">_xlfn.IFS(
A861&lt;=25,"18-25",
A861&lt;=35,"26-35",
A861&lt;=45,"36-45",
A861&lt;=59,"46-59",
TRUE,"60+")</f>
        <v>26-35</v>
      </c>
      <c r="BX861" t="b">
        <f t="shared" si="107"/>
        <v>1</v>
      </c>
      <c r="BY861" t="b">
        <f t="shared" si="108"/>
        <v>1</v>
      </c>
      <c r="BZ861" t="b">
        <f t="shared" si="111"/>
        <v>1</v>
      </c>
      <c r="CA861">
        <f>IF(tblemployee[[#This Row],[Attrition]]="Yes",1,0)</f>
        <v>0</v>
      </c>
      <c r="CB861">
        <f>IF(tblemployee[[#This Row],[OverTime]]="Yes",1,0)</f>
        <v>1</v>
      </c>
    </row>
    <row r="862" spans="1:80" hidden="1">
      <c r="A862">
        <v>22</v>
      </c>
      <c r="B862" t="s">
        <v>35</v>
      </c>
      <c r="C862" t="s">
        <v>44</v>
      </c>
      <c r="D862">
        <v>1256</v>
      </c>
      <c r="E862" t="s">
        <v>45</v>
      </c>
      <c r="F862">
        <v>3</v>
      </c>
      <c r="G862" t="str" cm="1">
        <f t="array" ref="G862">_xlfn.IFS(
F862 &lt;= 10, "Near",
F862 &lt;= 20, "Far",
TRUE, "Very Far")</f>
        <v>Near</v>
      </c>
      <c r="H862">
        <v>4</v>
      </c>
      <c r="I862" t="str">
        <f>_xlfn.XLOOKUP(H862,Lookup!C:C,Lookup!D:D)</f>
        <v>Master</v>
      </c>
      <c r="J862" t="s">
        <v>38</v>
      </c>
      <c r="K862">
        <v>1</v>
      </c>
      <c r="L862">
        <v>1203</v>
      </c>
      <c r="M862">
        <v>3</v>
      </c>
      <c r="N862" t="str">
        <f>_xlfn.XLOOKUP(M862,Lookup!E:E,Lookup!F:F)</f>
        <v>High</v>
      </c>
      <c r="O862" t="s">
        <v>46</v>
      </c>
      <c r="P862">
        <v>48</v>
      </c>
      <c r="Q862">
        <v>2</v>
      </c>
      <c r="R862" t="str">
        <f>_xlfn.XLOOKUP(Q862,Lookup!G:G,Lookup!H:H)</f>
        <v>Medium</v>
      </c>
      <c r="S862">
        <v>1</v>
      </c>
      <c r="T862" s="7" t="str">
        <f>_xlfn.XLOOKUP(S862,Lookup!A:A,Lookup!B:B)</f>
        <v>Entry Level</v>
      </c>
      <c r="U862" t="s">
        <v>47</v>
      </c>
      <c r="V862">
        <v>4</v>
      </c>
      <c r="W862" t="str">
        <f>_xlfn.XLOOKUP(V862,Lookup!I:I,Lookup!J:J)</f>
        <v>Very High</v>
      </c>
      <c r="X862" t="s">
        <v>48</v>
      </c>
      <c r="Y862">
        <v>2853</v>
      </c>
      <c r="Z862" t="str" cm="1">
        <f t="array" ref="Z862">_xlfn.IFS(Y862&lt;3000,"Low",Y862&lt;7000,"Medium",TRUE,"High")</f>
        <v>Low</v>
      </c>
      <c r="AA862">
        <v>4223</v>
      </c>
      <c r="AB862">
        <v>0</v>
      </c>
      <c r="AC862" t="s">
        <v>42</v>
      </c>
      <c r="AD862" t="s">
        <v>35</v>
      </c>
      <c r="AE862">
        <v>11</v>
      </c>
      <c r="AF862">
        <v>3</v>
      </c>
      <c r="AG862" t="str">
        <f>_xlfn.XLOOKUP(AF862,Lookup!K:K,Lookup!L:L)</f>
        <v>Meet Expect</v>
      </c>
      <c r="AH862">
        <v>2</v>
      </c>
      <c r="AI862" t="str">
        <f>LOOKUP(AH862,Lookup!M:M,Lookup!N:N)</f>
        <v>Medium</v>
      </c>
      <c r="AJ862">
        <v>80</v>
      </c>
      <c r="AK862">
        <v>1</v>
      </c>
      <c r="AL862" t="str">
        <f>_xlfn.XLOOKUP(AK862,Lookup!O:O,Lookup!P:P)</f>
        <v>Basic</v>
      </c>
      <c r="AM862">
        <v>1</v>
      </c>
      <c r="AN862" t="str" cm="1">
        <f t="array" ref="AN862">_xlfn.IFS(
AM862&lt;=5,"0-5",
AM862&lt;=10,"6-10",
AM862&lt;=20,"11-20",
TRUE,"20+")</f>
        <v>0-5</v>
      </c>
      <c r="AO862">
        <v>5</v>
      </c>
      <c r="AP862">
        <v>3</v>
      </c>
      <c r="AQ862" t="str">
        <f>_xlfn.XLOOKUP(AP862,Lookup!Q:Q,Lookup!R:R)</f>
        <v>Better</v>
      </c>
      <c r="AR862">
        <v>0</v>
      </c>
      <c r="AS862" t="str" cm="1">
        <f t="array" ref="AS862">_xlfn.IFS(
AR862 &lt;=1,"New Employee",
AR862 &lt;=3, "Early Career",
AR862 &lt;=7, "Experienced",
TRUE, "Veteran")</f>
        <v>New Employee</v>
      </c>
      <c r="AT862">
        <v>0</v>
      </c>
      <c r="AU862">
        <v>0</v>
      </c>
      <c r="AV862" t="str" cm="1">
        <f t="array" ref="AV862">_xlfn.IFS(
AU862=0,"Recently Promoted",
AU862&lt;=3, "Normal",
TRUE, "Long Time No Promotion")</f>
        <v>Recently Promoted</v>
      </c>
      <c r="AW862">
        <v>0</v>
      </c>
      <c r="AX862">
        <f>IF(COUNTIF(L862:$L$1471,L862)&gt;1,1,0)</f>
        <v>0</v>
      </c>
      <c r="BA862">
        <f t="shared" si="109"/>
        <v>0</v>
      </c>
      <c r="BC862">
        <f t="shared" si="110"/>
        <v>0</v>
      </c>
      <c r="BE862">
        <f t="shared" si="104"/>
        <v>0</v>
      </c>
      <c r="BG862">
        <f t="shared" si="105"/>
        <v>0</v>
      </c>
      <c r="BI862">
        <f t="shared" si="106"/>
        <v>0</v>
      </c>
      <c r="BR862" t="str" cm="1">
        <f t="array" ref="BR862">_xlfn.IFS(
A862&lt;=25,"18-25",
A862&lt;=35,"26-35",
A862&lt;=45,"36-45",
A862&lt;=59,"46-59",
TRUE,"60+")</f>
        <v>18-25</v>
      </c>
      <c r="BX862" t="b">
        <f t="shared" si="107"/>
        <v>1</v>
      </c>
      <c r="BY862" t="b">
        <f t="shared" si="108"/>
        <v>1</v>
      </c>
      <c r="BZ862" t="b">
        <f t="shared" si="111"/>
        <v>1</v>
      </c>
      <c r="CA862">
        <f>IF(tblemployee[[#This Row],[Attrition]]="Yes",1,0)</f>
        <v>1</v>
      </c>
      <c r="CB862">
        <f>IF(tblemployee[[#This Row],[OverTime]]="Yes",1,0)</f>
        <v>1</v>
      </c>
    </row>
    <row r="863" spans="1:80" hidden="1">
      <c r="A863">
        <v>46</v>
      </c>
      <c r="B863" t="s">
        <v>43</v>
      </c>
      <c r="C863" t="s">
        <v>36</v>
      </c>
      <c r="D863">
        <v>1402</v>
      </c>
      <c r="E863" t="s">
        <v>37</v>
      </c>
      <c r="F863">
        <v>2</v>
      </c>
      <c r="G863" t="str" cm="1">
        <f t="array" ref="G863">_xlfn.IFS(
F863 &lt;= 10, "Near",
F863 &lt;= 20, "Far",
TRUE, "Very Far")</f>
        <v>Near</v>
      </c>
      <c r="H863">
        <v>3</v>
      </c>
      <c r="I863" t="str">
        <f>_xlfn.XLOOKUP(H863,Lookup!C:C,Lookup!D:D)</f>
        <v>Bachelor</v>
      </c>
      <c r="J863" t="s">
        <v>59</v>
      </c>
      <c r="K863">
        <v>1</v>
      </c>
      <c r="L863">
        <v>1204</v>
      </c>
      <c r="M863">
        <v>3</v>
      </c>
      <c r="N863" t="str">
        <f>_xlfn.XLOOKUP(M863,Lookup!E:E,Lookup!F:F)</f>
        <v>High</v>
      </c>
      <c r="O863" t="s">
        <v>39</v>
      </c>
      <c r="P863">
        <v>69</v>
      </c>
      <c r="Q863">
        <v>3</v>
      </c>
      <c r="R863" t="str">
        <f>_xlfn.XLOOKUP(Q863,Lookup!G:G,Lookup!H:H)</f>
        <v>High</v>
      </c>
      <c r="S863">
        <v>4</v>
      </c>
      <c r="T863" s="7" t="str">
        <f>_xlfn.XLOOKUP(S863,Lookup!A:A,Lookup!B:B)</f>
        <v>Manager</v>
      </c>
      <c r="U863" t="s">
        <v>56</v>
      </c>
      <c r="V863">
        <v>1</v>
      </c>
      <c r="W863" t="str">
        <f>_xlfn.XLOOKUP(V863,Lookup!I:I,Lookup!J:J)</f>
        <v>Low</v>
      </c>
      <c r="X863" t="s">
        <v>48</v>
      </c>
      <c r="Y863">
        <v>17048</v>
      </c>
      <c r="Z863" t="str" cm="1">
        <f t="array" ref="Z863">_xlfn.IFS(Y863&lt;3000,"Low",Y863&lt;7000,"Medium",TRUE,"High")</f>
        <v>High</v>
      </c>
      <c r="AA863">
        <v>24097</v>
      </c>
      <c r="AB863">
        <v>8</v>
      </c>
      <c r="AC863" t="s">
        <v>42</v>
      </c>
      <c r="AD863" t="s">
        <v>43</v>
      </c>
      <c r="AE863">
        <v>23</v>
      </c>
      <c r="AF863">
        <v>4</v>
      </c>
      <c r="AG863" t="str">
        <f>_xlfn.XLOOKUP(AF863,Lookup!K:K,Lookup!L:L)</f>
        <v>Exceed Expect</v>
      </c>
      <c r="AH863">
        <v>1</v>
      </c>
      <c r="AI863" t="str">
        <f>LOOKUP(AH863,Lookup!M:M,Lookup!N:N)</f>
        <v>Low</v>
      </c>
      <c r="AJ863">
        <v>80</v>
      </c>
      <c r="AK863">
        <v>0</v>
      </c>
      <c r="AL863" t="str">
        <f>_xlfn.XLOOKUP(AK863,Lookup!O:O,Lookup!P:P)</f>
        <v>None</v>
      </c>
      <c r="AM863">
        <v>28</v>
      </c>
      <c r="AN863" t="str" cm="1">
        <f t="array" ref="AN863">_xlfn.IFS(
AM863&lt;=5,"0-5",
AM863&lt;=10,"6-10",
AM863&lt;=20,"11-20",
TRUE,"20+")</f>
        <v>20+</v>
      </c>
      <c r="AO863">
        <v>2</v>
      </c>
      <c r="AP863">
        <v>3</v>
      </c>
      <c r="AQ863" t="str">
        <f>_xlfn.XLOOKUP(AP863,Lookup!Q:Q,Lookup!R:R)</f>
        <v>Better</v>
      </c>
      <c r="AR863">
        <v>26</v>
      </c>
      <c r="AS863" t="str" cm="1">
        <f t="array" ref="AS863">_xlfn.IFS(
AR863 &lt;=1,"New Employee",
AR863 &lt;=3, "Early Career",
AR863 &lt;=7, "Experienced",
TRUE, "Veteran")</f>
        <v>Veteran</v>
      </c>
      <c r="AT863">
        <v>15</v>
      </c>
      <c r="AU863">
        <v>15</v>
      </c>
      <c r="AV863" t="str" cm="1">
        <f t="array" ref="AV863">_xlfn.IFS(
AU863=0,"Recently Promoted",
AU863&lt;=3, "Normal",
TRUE, "Long Time No Promotion")</f>
        <v>Long Time No Promotion</v>
      </c>
      <c r="AW863">
        <v>9</v>
      </c>
      <c r="AX863">
        <f>IF(COUNTIF(L863:$L$1471,L863)&gt;1,1,0)</f>
        <v>0</v>
      </c>
      <c r="BA863">
        <f t="shared" si="109"/>
        <v>0</v>
      </c>
      <c r="BC863">
        <f t="shared" si="110"/>
        <v>0</v>
      </c>
      <c r="BE863">
        <f t="shared" si="104"/>
        <v>0</v>
      </c>
      <c r="BG863">
        <f t="shared" si="105"/>
        <v>0</v>
      </c>
      <c r="BI863">
        <f t="shared" si="106"/>
        <v>0</v>
      </c>
      <c r="BR863" t="str" cm="1">
        <f t="array" ref="BR863">_xlfn.IFS(
A863&lt;=25,"18-25",
A863&lt;=35,"26-35",
A863&lt;=45,"36-45",
A863&lt;=59,"46-59",
TRUE,"60+")</f>
        <v>46-59</v>
      </c>
      <c r="BX863" t="b">
        <f t="shared" si="107"/>
        <v>1</v>
      </c>
      <c r="BY863" t="b">
        <f t="shared" si="108"/>
        <v>1</v>
      </c>
      <c r="BZ863" t="b">
        <f t="shared" si="111"/>
        <v>1</v>
      </c>
      <c r="CA863">
        <f>IF(tblemployee[[#This Row],[Attrition]]="Yes",1,0)</f>
        <v>0</v>
      </c>
      <c r="CB863">
        <f>IF(tblemployee[[#This Row],[OverTime]]="Yes",1,0)</f>
        <v>0</v>
      </c>
    </row>
    <row r="864" spans="1:80" hidden="1">
      <c r="A864">
        <v>44</v>
      </c>
      <c r="B864" t="s">
        <v>43</v>
      </c>
      <c r="C864" t="s">
        <v>55</v>
      </c>
      <c r="D864">
        <v>111</v>
      </c>
      <c r="E864" t="s">
        <v>45</v>
      </c>
      <c r="F864">
        <v>17</v>
      </c>
      <c r="G864" t="str" cm="1">
        <f t="array" ref="G864">_xlfn.IFS(
F864 &lt;= 10, "Near",
F864 &lt;= 20, "Far",
TRUE, "Very Far")</f>
        <v>Far</v>
      </c>
      <c r="H864">
        <v>3</v>
      </c>
      <c r="I864" t="str">
        <f>_xlfn.XLOOKUP(H864,Lookup!C:C,Lookup!D:D)</f>
        <v>Bachelor</v>
      </c>
      <c r="J864" t="s">
        <v>38</v>
      </c>
      <c r="K864">
        <v>1</v>
      </c>
      <c r="L864">
        <v>1206</v>
      </c>
      <c r="M864">
        <v>4</v>
      </c>
      <c r="N864" t="str">
        <f>_xlfn.XLOOKUP(M864,Lookup!E:E,Lookup!F:F)</f>
        <v>Very High</v>
      </c>
      <c r="O864" t="s">
        <v>46</v>
      </c>
      <c r="P864">
        <v>74</v>
      </c>
      <c r="Q864">
        <v>1</v>
      </c>
      <c r="R864" t="str">
        <f>_xlfn.XLOOKUP(Q864,Lookup!G:G,Lookup!H:H)</f>
        <v>Low</v>
      </c>
      <c r="S864">
        <v>1</v>
      </c>
      <c r="T864" s="7" t="str">
        <f>_xlfn.XLOOKUP(S864,Lookup!A:A,Lookup!B:B)</f>
        <v>Entry Level</v>
      </c>
      <c r="U864" t="s">
        <v>47</v>
      </c>
      <c r="V864">
        <v>3</v>
      </c>
      <c r="W864" t="str">
        <f>_xlfn.XLOOKUP(V864,Lookup!I:I,Lookup!J:J)</f>
        <v>High</v>
      </c>
      <c r="X864" t="s">
        <v>41</v>
      </c>
      <c r="Y864">
        <v>2290</v>
      </c>
      <c r="Z864" t="str" cm="1">
        <f t="array" ref="Z864">_xlfn.IFS(Y864&lt;3000,"Low",Y864&lt;7000,"Medium",TRUE,"High")</f>
        <v>Low</v>
      </c>
      <c r="AA864">
        <v>4279</v>
      </c>
      <c r="AB864">
        <v>2</v>
      </c>
      <c r="AC864" t="s">
        <v>42</v>
      </c>
      <c r="AD864" t="s">
        <v>43</v>
      </c>
      <c r="AE864">
        <v>13</v>
      </c>
      <c r="AF864">
        <v>3</v>
      </c>
      <c r="AG864" t="str">
        <f>_xlfn.XLOOKUP(AF864,Lookup!K:K,Lookup!L:L)</f>
        <v>Meet Expect</v>
      </c>
      <c r="AH864">
        <v>4</v>
      </c>
      <c r="AI864" t="str">
        <f>LOOKUP(AH864,Lookup!M:M,Lookup!N:N)</f>
        <v>Very High</v>
      </c>
      <c r="AJ864">
        <v>80</v>
      </c>
      <c r="AK864">
        <v>0</v>
      </c>
      <c r="AL864" t="str">
        <f>_xlfn.XLOOKUP(AK864,Lookup!O:O,Lookup!P:P)</f>
        <v>None</v>
      </c>
      <c r="AM864">
        <v>6</v>
      </c>
      <c r="AN864" t="str" cm="1">
        <f t="array" ref="AN864">_xlfn.IFS(
AM864&lt;=5,"0-5",
AM864&lt;=10,"6-10",
AM864&lt;=20,"11-20",
TRUE,"20+")</f>
        <v>6-10</v>
      </c>
      <c r="AO864">
        <v>3</v>
      </c>
      <c r="AP864">
        <v>3</v>
      </c>
      <c r="AQ864" t="str">
        <f>_xlfn.XLOOKUP(AP864,Lookup!Q:Q,Lookup!R:R)</f>
        <v>Better</v>
      </c>
      <c r="AR864">
        <v>0</v>
      </c>
      <c r="AS864" t="str" cm="1">
        <f t="array" ref="AS864">_xlfn.IFS(
AR864 &lt;=1,"New Employee",
AR864 &lt;=3, "Early Career",
AR864 &lt;=7, "Experienced",
TRUE, "Veteran")</f>
        <v>New Employee</v>
      </c>
      <c r="AT864">
        <v>0</v>
      </c>
      <c r="AU864">
        <v>0</v>
      </c>
      <c r="AV864" t="str" cm="1">
        <f t="array" ref="AV864">_xlfn.IFS(
AU864=0,"Recently Promoted",
AU864&lt;=3, "Normal",
TRUE, "Long Time No Promotion")</f>
        <v>Recently Promoted</v>
      </c>
      <c r="AW864">
        <v>0</v>
      </c>
      <c r="AX864">
        <f>IF(COUNTIF(L864:$L$1471,L864)&gt;1,1,0)</f>
        <v>0</v>
      </c>
      <c r="BA864">
        <f t="shared" si="109"/>
        <v>0</v>
      </c>
      <c r="BC864">
        <f t="shared" si="110"/>
        <v>0</v>
      </c>
      <c r="BE864">
        <f t="shared" si="104"/>
        <v>0</v>
      </c>
      <c r="BG864">
        <f t="shared" si="105"/>
        <v>0</v>
      </c>
      <c r="BI864">
        <f t="shared" si="106"/>
        <v>0</v>
      </c>
      <c r="BR864" t="str" cm="1">
        <f t="array" ref="BR864">_xlfn.IFS(
A864&lt;=25,"18-25",
A864&lt;=35,"26-35",
A864&lt;=45,"36-45",
A864&lt;=59,"46-59",
TRUE,"60+")</f>
        <v>36-45</v>
      </c>
      <c r="BX864" t="b">
        <f t="shared" si="107"/>
        <v>1</v>
      </c>
      <c r="BY864" t="b">
        <f t="shared" si="108"/>
        <v>1</v>
      </c>
      <c r="BZ864" t="b">
        <f t="shared" si="111"/>
        <v>1</v>
      </c>
      <c r="CA864">
        <f>IF(tblemployee[[#This Row],[Attrition]]="Yes",1,0)</f>
        <v>0</v>
      </c>
      <c r="CB864">
        <f>IF(tblemployee[[#This Row],[OverTime]]="Yes",1,0)</f>
        <v>0</v>
      </c>
    </row>
    <row r="865" spans="1:80">
      <c r="A865">
        <v>33</v>
      </c>
      <c r="B865" t="s">
        <v>43</v>
      </c>
      <c r="C865" t="s">
        <v>36</v>
      </c>
      <c r="D865">
        <v>147</v>
      </c>
      <c r="E865" t="s">
        <v>61</v>
      </c>
      <c r="F865">
        <v>2</v>
      </c>
      <c r="G865" t="str" cm="1">
        <f t="array" ref="G865">_xlfn.IFS(
F865 &lt;= 10, "Near",
F865 &lt;= 20, "Far",
TRUE, "Very Far")</f>
        <v>Near</v>
      </c>
      <c r="H865">
        <v>3</v>
      </c>
      <c r="I865" t="str">
        <f>_xlfn.XLOOKUP(H865,Lookup!C:C,Lookup!D:D)</f>
        <v>Bachelor</v>
      </c>
      <c r="J865" t="s">
        <v>61</v>
      </c>
      <c r="K865">
        <v>1</v>
      </c>
      <c r="L865">
        <v>1207</v>
      </c>
      <c r="M865">
        <v>2</v>
      </c>
      <c r="N865" t="str">
        <f>_xlfn.XLOOKUP(M865,Lookup!E:E,Lookup!F:F)</f>
        <v>Medium</v>
      </c>
      <c r="O865" t="s">
        <v>46</v>
      </c>
      <c r="P865">
        <v>99</v>
      </c>
      <c r="Q865">
        <v>3</v>
      </c>
      <c r="R865" t="str">
        <f>_xlfn.XLOOKUP(Q865,Lookup!G:G,Lookup!H:H)</f>
        <v>High</v>
      </c>
      <c r="S865">
        <v>1</v>
      </c>
      <c r="T865" s="7" t="str">
        <f>_xlfn.XLOOKUP(S865,Lookup!A:A,Lookup!B:B)</f>
        <v>Entry Level</v>
      </c>
      <c r="U865" t="s">
        <v>61</v>
      </c>
      <c r="V865">
        <v>3</v>
      </c>
      <c r="W865" t="str">
        <f>_xlfn.XLOOKUP(V865,Lookup!I:I,Lookup!J:J)</f>
        <v>High</v>
      </c>
      <c r="X865" t="s">
        <v>48</v>
      </c>
      <c r="Y865">
        <v>3600</v>
      </c>
      <c r="Z865" t="str" cm="1">
        <f t="array" ref="Z865">_xlfn.IFS(Y865&lt;3000,"Low",Y865&lt;7000,"Medium",TRUE,"High")</f>
        <v>Medium</v>
      </c>
      <c r="AA865">
        <v>8429</v>
      </c>
      <c r="AB865">
        <v>1</v>
      </c>
      <c r="AC865" t="s">
        <v>42</v>
      </c>
      <c r="AD865" t="s">
        <v>43</v>
      </c>
      <c r="AE865">
        <v>13</v>
      </c>
      <c r="AF865">
        <v>3</v>
      </c>
      <c r="AG865" t="str">
        <f>_xlfn.XLOOKUP(AF865,Lookup!K:K,Lookup!L:L)</f>
        <v>Meet Expect</v>
      </c>
      <c r="AH865">
        <v>4</v>
      </c>
      <c r="AI865" t="str">
        <f>LOOKUP(AH865,Lookup!M:M,Lookup!N:N)</f>
        <v>Very High</v>
      </c>
      <c r="AJ865">
        <v>80</v>
      </c>
      <c r="AK865">
        <v>1</v>
      </c>
      <c r="AL865" t="str">
        <f>_xlfn.XLOOKUP(AK865,Lookup!O:O,Lookup!P:P)</f>
        <v>Basic</v>
      </c>
      <c r="AM865">
        <v>5</v>
      </c>
      <c r="AN865" t="str" cm="1">
        <f t="array" ref="AN865">_xlfn.IFS(
AM865&lt;=5,"0-5",
AM865&lt;=10,"6-10",
AM865&lt;=20,"11-20",
TRUE,"20+")</f>
        <v>0-5</v>
      </c>
      <c r="AO865">
        <v>2</v>
      </c>
      <c r="AP865">
        <v>3</v>
      </c>
      <c r="AQ865" t="str">
        <f>_xlfn.XLOOKUP(AP865,Lookup!Q:Q,Lookup!R:R)</f>
        <v>Better</v>
      </c>
      <c r="AR865">
        <v>5</v>
      </c>
      <c r="AS865" t="str" cm="1">
        <f t="array" ref="AS865">_xlfn.IFS(
AR865 &lt;=1,"New Employee",
AR865 &lt;=3, "Early Career",
AR865 &lt;=7, "Experienced",
TRUE, "Veteran")</f>
        <v>Experienced</v>
      </c>
      <c r="AT865">
        <v>4</v>
      </c>
      <c r="AU865">
        <v>1</v>
      </c>
      <c r="AV865" t="str" cm="1">
        <f t="array" ref="AV865">_xlfn.IFS(
AU865=0,"Recently Promoted",
AU865&lt;=3, "Normal",
TRUE, "Long Time No Promotion")</f>
        <v>Normal</v>
      </c>
      <c r="AW865">
        <v>4</v>
      </c>
      <c r="AX865">
        <f>IF(COUNTIF(L865:$L$1471,L865)&gt;1,1,0)</f>
        <v>0</v>
      </c>
      <c r="BA865">
        <f t="shared" si="109"/>
        <v>0</v>
      </c>
      <c r="BC865">
        <f t="shared" si="110"/>
        <v>0</v>
      </c>
      <c r="BE865">
        <f t="shared" si="104"/>
        <v>0</v>
      </c>
      <c r="BG865">
        <f t="shared" si="105"/>
        <v>0</v>
      </c>
      <c r="BI865">
        <f t="shared" si="106"/>
        <v>0</v>
      </c>
      <c r="BR865" t="str" cm="1">
        <f t="array" ref="BR865">_xlfn.IFS(
A865&lt;=25,"18-25",
A865&lt;=35,"26-35",
A865&lt;=45,"36-45",
A865&lt;=59,"46-59",
TRUE,"60+")</f>
        <v>26-35</v>
      </c>
      <c r="BX865" t="b">
        <f t="shared" si="107"/>
        <v>1</v>
      </c>
      <c r="BY865" t="b">
        <f t="shared" si="108"/>
        <v>1</v>
      </c>
      <c r="BZ865" t="b">
        <f t="shared" si="111"/>
        <v>1</v>
      </c>
      <c r="CA865">
        <f>IF(tblemployee[[#This Row],[Attrition]]="Yes",1,0)</f>
        <v>0</v>
      </c>
      <c r="CB865">
        <f>IF(tblemployee[[#This Row],[OverTime]]="Yes",1,0)</f>
        <v>0</v>
      </c>
    </row>
    <row r="866" spans="1:80" hidden="1">
      <c r="A866">
        <v>41</v>
      </c>
      <c r="B866" t="s">
        <v>35</v>
      </c>
      <c r="C866" t="s">
        <v>55</v>
      </c>
      <c r="D866">
        <v>906</v>
      </c>
      <c r="E866" t="s">
        <v>45</v>
      </c>
      <c r="F866">
        <v>5</v>
      </c>
      <c r="G866" t="str" cm="1">
        <f t="array" ref="G866">_xlfn.IFS(
F866 &lt;= 10, "Near",
F866 &lt;= 20, "Far",
TRUE, "Very Far")</f>
        <v>Near</v>
      </c>
      <c r="H866">
        <v>2</v>
      </c>
      <c r="I866" t="str">
        <f>_xlfn.XLOOKUP(H866,Lookup!C:C,Lookup!D:D)</f>
        <v>College</v>
      </c>
      <c r="J866" t="s">
        <v>38</v>
      </c>
      <c r="K866">
        <v>1</v>
      </c>
      <c r="L866">
        <v>1210</v>
      </c>
      <c r="M866">
        <v>1</v>
      </c>
      <c r="N866" t="str">
        <f>_xlfn.XLOOKUP(M866,Lookup!E:E,Lookup!F:F)</f>
        <v>Low</v>
      </c>
      <c r="O866" t="s">
        <v>46</v>
      </c>
      <c r="P866">
        <v>95</v>
      </c>
      <c r="Q866">
        <v>2</v>
      </c>
      <c r="R866" t="str">
        <f>_xlfn.XLOOKUP(Q866,Lookup!G:G,Lookup!H:H)</f>
        <v>Medium</v>
      </c>
      <c r="S866">
        <v>1</v>
      </c>
      <c r="T866" s="7" t="str">
        <f>_xlfn.XLOOKUP(S866,Lookup!A:A,Lookup!B:B)</f>
        <v>Entry Level</v>
      </c>
      <c r="U866" t="s">
        <v>47</v>
      </c>
      <c r="V866">
        <v>1</v>
      </c>
      <c r="W866" t="str">
        <f>_xlfn.XLOOKUP(V866,Lookup!I:I,Lookup!J:J)</f>
        <v>Low</v>
      </c>
      <c r="X866" t="s">
        <v>52</v>
      </c>
      <c r="Y866">
        <v>2107</v>
      </c>
      <c r="Z866" t="str" cm="1">
        <f t="array" ref="Z866">_xlfn.IFS(Y866&lt;3000,"Low",Y866&lt;7000,"Medium",TRUE,"High")</f>
        <v>Low</v>
      </c>
      <c r="AA866">
        <v>20293</v>
      </c>
      <c r="AB866">
        <v>6</v>
      </c>
      <c r="AC866" t="s">
        <v>42</v>
      </c>
      <c r="AD866" t="s">
        <v>43</v>
      </c>
      <c r="AE866">
        <v>17</v>
      </c>
      <c r="AF866">
        <v>3</v>
      </c>
      <c r="AG866" t="str">
        <f>_xlfn.XLOOKUP(AF866,Lookup!K:K,Lookup!L:L)</f>
        <v>Meet Expect</v>
      </c>
      <c r="AH866">
        <v>1</v>
      </c>
      <c r="AI866" t="str">
        <f>LOOKUP(AH866,Lookup!M:M,Lookup!N:N)</f>
        <v>Low</v>
      </c>
      <c r="AJ866">
        <v>80</v>
      </c>
      <c r="AK866">
        <v>1</v>
      </c>
      <c r="AL866" t="str">
        <f>_xlfn.XLOOKUP(AK866,Lookup!O:O,Lookup!P:P)</f>
        <v>Basic</v>
      </c>
      <c r="AM866">
        <v>5</v>
      </c>
      <c r="AN866" t="str" cm="1">
        <f t="array" ref="AN866">_xlfn.IFS(
AM866&lt;=5,"0-5",
AM866&lt;=10,"6-10",
AM866&lt;=20,"11-20",
TRUE,"20+")</f>
        <v>0-5</v>
      </c>
      <c r="AO866">
        <v>2</v>
      </c>
      <c r="AP866">
        <v>1</v>
      </c>
      <c r="AQ866" t="str">
        <f>_xlfn.XLOOKUP(AP866,Lookup!Q:Q,Lookup!R:R)</f>
        <v>Bad</v>
      </c>
      <c r="AR866">
        <v>1</v>
      </c>
      <c r="AS866" t="str" cm="1">
        <f t="array" ref="AS866">_xlfn.IFS(
AR866 &lt;=1,"New Employee",
AR866 &lt;=3, "Early Career",
AR866 &lt;=7, "Experienced",
TRUE, "Veteran")</f>
        <v>New Employee</v>
      </c>
      <c r="AT866">
        <v>0</v>
      </c>
      <c r="AU866">
        <v>0</v>
      </c>
      <c r="AV866" t="str" cm="1">
        <f t="array" ref="AV866">_xlfn.IFS(
AU866=0,"Recently Promoted",
AU866&lt;=3, "Normal",
TRUE, "Long Time No Promotion")</f>
        <v>Recently Promoted</v>
      </c>
      <c r="AW866">
        <v>0</v>
      </c>
      <c r="AX866">
        <f>IF(COUNTIF(L866:$L$1471,L866)&gt;1,1,0)</f>
        <v>0</v>
      </c>
      <c r="BA866">
        <f t="shared" si="109"/>
        <v>0</v>
      </c>
      <c r="BC866">
        <f t="shared" si="110"/>
        <v>0</v>
      </c>
      <c r="BE866">
        <f t="shared" si="104"/>
        <v>0</v>
      </c>
      <c r="BG866">
        <f t="shared" si="105"/>
        <v>0</v>
      </c>
      <c r="BI866">
        <f t="shared" si="106"/>
        <v>0</v>
      </c>
      <c r="BR866" t="str" cm="1">
        <f t="array" ref="BR866">_xlfn.IFS(
A866&lt;=25,"18-25",
A866&lt;=35,"26-35",
A866&lt;=45,"36-45",
A866&lt;=59,"46-59",
TRUE,"60+")</f>
        <v>36-45</v>
      </c>
      <c r="BX866" t="b">
        <f t="shared" si="107"/>
        <v>1</v>
      </c>
      <c r="BY866" t="b">
        <f t="shared" si="108"/>
        <v>1</v>
      </c>
      <c r="BZ866" t="b">
        <f t="shared" si="111"/>
        <v>1</v>
      </c>
      <c r="CA866">
        <f>IF(tblemployee[[#This Row],[Attrition]]="Yes",1,0)</f>
        <v>1</v>
      </c>
      <c r="CB866">
        <f>IF(tblemployee[[#This Row],[OverTime]]="Yes",1,0)</f>
        <v>0</v>
      </c>
    </row>
    <row r="867" spans="1:80" hidden="1">
      <c r="A867">
        <v>30</v>
      </c>
      <c r="B867" t="s">
        <v>43</v>
      </c>
      <c r="C867" t="s">
        <v>36</v>
      </c>
      <c r="D867">
        <v>1329</v>
      </c>
      <c r="E867" t="s">
        <v>37</v>
      </c>
      <c r="F867">
        <v>29</v>
      </c>
      <c r="G867" t="str" cm="1">
        <f t="array" ref="G867">_xlfn.IFS(
F867 &lt;= 10, "Near",
F867 &lt;= 20, "Far",
TRUE, "Very Far")</f>
        <v>Very Far</v>
      </c>
      <c r="H867">
        <v>4</v>
      </c>
      <c r="I867" t="str">
        <f>_xlfn.XLOOKUP(H867,Lookup!C:C,Lookup!D:D)</f>
        <v>Master</v>
      </c>
      <c r="J867" t="s">
        <v>38</v>
      </c>
      <c r="K867">
        <v>1</v>
      </c>
      <c r="L867">
        <v>1211</v>
      </c>
      <c r="M867">
        <v>3</v>
      </c>
      <c r="N867" t="str">
        <f>_xlfn.XLOOKUP(M867,Lookup!E:E,Lookup!F:F)</f>
        <v>High</v>
      </c>
      <c r="O867" t="s">
        <v>46</v>
      </c>
      <c r="P867">
        <v>61</v>
      </c>
      <c r="Q867">
        <v>3</v>
      </c>
      <c r="R867" t="str">
        <f>_xlfn.XLOOKUP(Q867,Lookup!G:G,Lookup!H:H)</f>
        <v>High</v>
      </c>
      <c r="S867">
        <v>2</v>
      </c>
      <c r="T867" s="7" t="str">
        <f>_xlfn.XLOOKUP(S867,Lookup!A:A,Lookup!B:B)</f>
        <v>Junior</v>
      </c>
      <c r="U867" t="s">
        <v>40</v>
      </c>
      <c r="V867">
        <v>1</v>
      </c>
      <c r="W867" t="str">
        <f>_xlfn.XLOOKUP(V867,Lookup!I:I,Lookup!J:J)</f>
        <v>Low</v>
      </c>
      <c r="X867" t="s">
        <v>52</v>
      </c>
      <c r="Y867">
        <v>4115</v>
      </c>
      <c r="Z867" t="str" cm="1">
        <f t="array" ref="Z867">_xlfn.IFS(Y867&lt;3000,"Low",Y867&lt;7000,"Medium",TRUE,"High")</f>
        <v>Medium</v>
      </c>
      <c r="AA867">
        <v>13192</v>
      </c>
      <c r="AB867">
        <v>8</v>
      </c>
      <c r="AC867" t="s">
        <v>42</v>
      </c>
      <c r="AD867" t="s">
        <v>43</v>
      </c>
      <c r="AE867">
        <v>19</v>
      </c>
      <c r="AF867">
        <v>3</v>
      </c>
      <c r="AG867" t="str">
        <f>_xlfn.XLOOKUP(AF867,Lookup!K:K,Lookup!L:L)</f>
        <v>Meet Expect</v>
      </c>
      <c r="AH867">
        <v>3</v>
      </c>
      <c r="AI867" t="str">
        <f>LOOKUP(AH867,Lookup!M:M,Lookup!N:N)</f>
        <v>High</v>
      </c>
      <c r="AJ867">
        <v>80</v>
      </c>
      <c r="AK867">
        <v>3</v>
      </c>
      <c r="AL867" t="str">
        <f>_xlfn.XLOOKUP(AK867,Lookup!O:O,Lookup!P:P)</f>
        <v>High</v>
      </c>
      <c r="AM867">
        <v>8</v>
      </c>
      <c r="AN867" t="str" cm="1">
        <f t="array" ref="AN867">_xlfn.IFS(
AM867&lt;=5,"0-5",
AM867&lt;=10,"6-10",
AM867&lt;=20,"11-20",
TRUE,"20+")</f>
        <v>6-10</v>
      </c>
      <c r="AO867">
        <v>3</v>
      </c>
      <c r="AP867">
        <v>3</v>
      </c>
      <c r="AQ867" t="str">
        <f>_xlfn.XLOOKUP(AP867,Lookup!Q:Q,Lookup!R:R)</f>
        <v>Better</v>
      </c>
      <c r="AR867">
        <v>4</v>
      </c>
      <c r="AS867" t="str" cm="1">
        <f t="array" ref="AS867">_xlfn.IFS(
AR867 &lt;=1,"New Employee",
AR867 &lt;=3, "Early Career",
AR867 &lt;=7, "Experienced",
TRUE, "Veteran")</f>
        <v>Experienced</v>
      </c>
      <c r="AT867">
        <v>3</v>
      </c>
      <c r="AU867">
        <v>0</v>
      </c>
      <c r="AV867" t="str" cm="1">
        <f t="array" ref="AV867">_xlfn.IFS(
AU867=0,"Recently Promoted",
AU867&lt;=3, "Normal",
TRUE, "Long Time No Promotion")</f>
        <v>Recently Promoted</v>
      </c>
      <c r="AW867">
        <v>3</v>
      </c>
      <c r="AX867">
        <f>IF(COUNTIF(L867:$L$1471,L867)&gt;1,1,0)</f>
        <v>0</v>
      </c>
      <c r="BA867">
        <f t="shared" si="109"/>
        <v>0</v>
      </c>
      <c r="BC867">
        <f t="shared" si="110"/>
        <v>0</v>
      </c>
      <c r="BE867">
        <f t="shared" si="104"/>
        <v>0</v>
      </c>
      <c r="BG867">
        <f t="shared" si="105"/>
        <v>0</v>
      </c>
      <c r="BI867">
        <f t="shared" si="106"/>
        <v>0</v>
      </c>
      <c r="BR867" t="str" cm="1">
        <f t="array" ref="BR867">_xlfn.IFS(
A867&lt;=25,"18-25",
A867&lt;=35,"26-35",
A867&lt;=45,"36-45",
A867&lt;=59,"46-59",
TRUE,"60+")</f>
        <v>26-35</v>
      </c>
      <c r="BX867" t="b">
        <f t="shared" si="107"/>
        <v>1</v>
      </c>
      <c r="BY867" t="b">
        <f t="shared" si="108"/>
        <v>1</v>
      </c>
      <c r="BZ867" t="b">
        <f t="shared" si="111"/>
        <v>1</v>
      </c>
      <c r="CA867">
        <f>IF(tblemployee[[#This Row],[Attrition]]="Yes",1,0)</f>
        <v>0</v>
      </c>
      <c r="CB867">
        <f>IF(tblemployee[[#This Row],[OverTime]]="Yes",1,0)</f>
        <v>0</v>
      </c>
    </row>
    <row r="868" spans="1:80" hidden="1">
      <c r="A868">
        <v>40</v>
      </c>
      <c r="B868" t="s">
        <v>43</v>
      </c>
      <c r="C868" t="s">
        <v>44</v>
      </c>
      <c r="D868">
        <v>1184</v>
      </c>
      <c r="E868" t="s">
        <v>37</v>
      </c>
      <c r="F868">
        <v>2</v>
      </c>
      <c r="G868" t="str" cm="1">
        <f t="array" ref="G868">_xlfn.IFS(
F868 &lt;= 10, "Near",
F868 &lt;= 20, "Far",
TRUE, "Very Far")</f>
        <v>Near</v>
      </c>
      <c r="H868">
        <v>4</v>
      </c>
      <c r="I868" t="str">
        <f>_xlfn.XLOOKUP(H868,Lookup!C:C,Lookup!D:D)</f>
        <v>Master</v>
      </c>
      <c r="J868" t="s">
        <v>51</v>
      </c>
      <c r="K868">
        <v>1</v>
      </c>
      <c r="L868">
        <v>1212</v>
      </c>
      <c r="M868">
        <v>2</v>
      </c>
      <c r="N868" t="str">
        <f>_xlfn.XLOOKUP(M868,Lookup!E:E,Lookup!F:F)</f>
        <v>Medium</v>
      </c>
      <c r="O868" t="s">
        <v>46</v>
      </c>
      <c r="P868">
        <v>62</v>
      </c>
      <c r="Q868">
        <v>3</v>
      </c>
      <c r="R868" t="str">
        <f>_xlfn.XLOOKUP(Q868,Lookup!G:G,Lookup!H:H)</f>
        <v>High</v>
      </c>
      <c r="S868">
        <v>2</v>
      </c>
      <c r="T868" s="7" t="str">
        <f>_xlfn.XLOOKUP(S868,Lookup!A:A,Lookup!B:B)</f>
        <v>Junior</v>
      </c>
      <c r="U868" t="s">
        <v>40</v>
      </c>
      <c r="V868">
        <v>2</v>
      </c>
      <c r="W868" t="str">
        <f>_xlfn.XLOOKUP(V868,Lookup!I:I,Lookup!J:J)</f>
        <v>Medium</v>
      </c>
      <c r="X868" t="s">
        <v>48</v>
      </c>
      <c r="Y868">
        <v>4327</v>
      </c>
      <c r="Z868" t="str" cm="1">
        <f t="array" ref="Z868">_xlfn.IFS(Y868&lt;3000,"Low",Y868&lt;7000,"Medium",TRUE,"High")</f>
        <v>Medium</v>
      </c>
      <c r="AA868">
        <v>25440</v>
      </c>
      <c r="AB868">
        <v>5</v>
      </c>
      <c r="AC868" t="s">
        <v>42</v>
      </c>
      <c r="AD868" t="s">
        <v>43</v>
      </c>
      <c r="AE868">
        <v>12</v>
      </c>
      <c r="AF868">
        <v>3</v>
      </c>
      <c r="AG868" t="str">
        <f>_xlfn.XLOOKUP(AF868,Lookup!K:K,Lookup!L:L)</f>
        <v>Meet Expect</v>
      </c>
      <c r="AH868">
        <v>4</v>
      </c>
      <c r="AI868" t="str">
        <f>LOOKUP(AH868,Lookup!M:M,Lookup!N:N)</f>
        <v>Very High</v>
      </c>
      <c r="AJ868">
        <v>80</v>
      </c>
      <c r="AK868">
        <v>3</v>
      </c>
      <c r="AL868" t="str">
        <f>_xlfn.XLOOKUP(AK868,Lookup!O:O,Lookup!P:P)</f>
        <v>High</v>
      </c>
      <c r="AM868">
        <v>5</v>
      </c>
      <c r="AN868" t="str" cm="1">
        <f t="array" ref="AN868">_xlfn.IFS(
AM868&lt;=5,"0-5",
AM868&lt;=10,"6-10",
AM868&lt;=20,"11-20",
TRUE,"20+")</f>
        <v>0-5</v>
      </c>
      <c r="AO868">
        <v>2</v>
      </c>
      <c r="AP868">
        <v>3</v>
      </c>
      <c r="AQ868" t="str">
        <f>_xlfn.XLOOKUP(AP868,Lookup!Q:Q,Lookup!R:R)</f>
        <v>Better</v>
      </c>
      <c r="AR868">
        <v>0</v>
      </c>
      <c r="AS868" t="str" cm="1">
        <f t="array" ref="AS868">_xlfn.IFS(
AR868 &lt;=1,"New Employee",
AR868 &lt;=3, "Early Career",
AR868 &lt;=7, "Experienced",
TRUE, "Veteran")</f>
        <v>New Employee</v>
      </c>
      <c r="AT868">
        <v>0</v>
      </c>
      <c r="AU868">
        <v>0</v>
      </c>
      <c r="AV868" t="str" cm="1">
        <f t="array" ref="AV868">_xlfn.IFS(
AU868=0,"Recently Promoted",
AU868&lt;=3, "Normal",
TRUE, "Long Time No Promotion")</f>
        <v>Recently Promoted</v>
      </c>
      <c r="AW868">
        <v>0</v>
      </c>
      <c r="AX868">
        <f>IF(COUNTIF(L868:$L$1471,L868)&gt;1,1,0)</f>
        <v>0</v>
      </c>
      <c r="BA868">
        <f t="shared" si="109"/>
        <v>0</v>
      </c>
      <c r="BC868">
        <f t="shared" si="110"/>
        <v>0</v>
      </c>
      <c r="BE868">
        <f t="shared" si="104"/>
        <v>0</v>
      </c>
      <c r="BG868">
        <f t="shared" si="105"/>
        <v>0</v>
      </c>
      <c r="BI868">
        <f t="shared" si="106"/>
        <v>0</v>
      </c>
      <c r="BR868" t="str" cm="1">
        <f t="array" ref="BR868">_xlfn.IFS(
A868&lt;=25,"18-25",
A868&lt;=35,"26-35",
A868&lt;=45,"36-45",
A868&lt;=59,"46-59",
TRUE,"60+")</f>
        <v>36-45</v>
      </c>
      <c r="BX868" t="b">
        <f t="shared" si="107"/>
        <v>1</v>
      </c>
      <c r="BY868" t="b">
        <f t="shared" si="108"/>
        <v>1</v>
      </c>
      <c r="BZ868" t="b">
        <f t="shared" si="111"/>
        <v>1</v>
      </c>
      <c r="CA868">
        <f>IF(tblemployee[[#This Row],[Attrition]]="Yes",1,0)</f>
        <v>0</v>
      </c>
      <c r="CB868">
        <f>IF(tblemployee[[#This Row],[OverTime]]="Yes",1,0)</f>
        <v>0</v>
      </c>
    </row>
    <row r="869" spans="1:80" hidden="1">
      <c r="A869">
        <v>50</v>
      </c>
      <c r="B869" t="s">
        <v>43</v>
      </c>
      <c r="C869" t="s">
        <v>44</v>
      </c>
      <c r="D869">
        <v>1421</v>
      </c>
      <c r="E869" t="s">
        <v>45</v>
      </c>
      <c r="F869">
        <v>2</v>
      </c>
      <c r="G869" t="str" cm="1">
        <f t="array" ref="G869">_xlfn.IFS(
F869 &lt;= 10, "Near",
F869 &lt;= 20, "Far",
TRUE, "Very Far")</f>
        <v>Near</v>
      </c>
      <c r="H869">
        <v>3</v>
      </c>
      <c r="I869" t="str">
        <f>_xlfn.XLOOKUP(H869,Lookup!C:C,Lookup!D:D)</f>
        <v>Bachelor</v>
      </c>
      <c r="J869" t="s">
        <v>51</v>
      </c>
      <c r="K869">
        <v>1</v>
      </c>
      <c r="L869">
        <v>1215</v>
      </c>
      <c r="M869">
        <v>4</v>
      </c>
      <c r="N869" t="str">
        <f>_xlfn.XLOOKUP(M869,Lookup!E:E,Lookup!F:F)</f>
        <v>Very High</v>
      </c>
      <c r="O869" t="s">
        <v>39</v>
      </c>
      <c r="P869">
        <v>30</v>
      </c>
      <c r="Q869">
        <v>3</v>
      </c>
      <c r="R869" t="str">
        <f>_xlfn.XLOOKUP(Q869,Lookup!G:G,Lookup!H:H)</f>
        <v>High</v>
      </c>
      <c r="S869">
        <v>4</v>
      </c>
      <c r="T869" s="7" t="str">
        <f>_xlfn.XLOOKUP(S869,Lookup!A:A,Lookup!B:B)</f>
        <v>Manager</v>
      </c>
      <c r="U869" t="s">
        <v>56</v>
      </c>
      <c r="V869">
        <v>1</v>
      </c>
      <c r="W869" t="str">
        <f>_xlfn.XLOOKUP(V869,Lookup!I:I,Lookup!J:J)</f>
        <v>Low</v>
      </c>
      <c r="X869" t="s">
        <v>48</v>
      </c>
      <c r="Y869">
        <v>17856</v>
      </c>
      <c r="Z869" t="str" cm="1">
        <f t="array" ref="Z869">_xlfn.IFS(Y869&lt;3000,"Low",Y869&lt;7000,"Medium",TRUE,"High")</f>
        <v>High</v>
      </c>
      <c r="AA869">
        <v>9490</v>
      </c>
      <c r="AB869">
        <v>2</v>
      </c>
      <c r="AC869" t="s">
        <v>42</v>
      </c>
      <c r="AD869" t="s">
        <v>43</v>
      </c>
      <c r="AE869">
        <v>22</v>
      </c>
      <c r="AF869">
        <v>4</v>
      </c>
      <c r="AG869" t="str">
        <f>_xlfn.XLOOKUP(AF869,Lookup!K:K,Lookup!L:L)</f>
        <v>Exceed Expect</v>
      </c>
      <c r="AH869">
        <v>3</v>
      </c>
      <c r="AI869" t="str">
        <f>LOOKUP(AH869,Lookup!M:M,Lookup!N:N)</f>
        <v>High</v>
      </c>
      <c r="AJ869">
        <v>80</v>
      </c>
      <c r="AK869">
        <v>1</v>
      </c>
      <c r="AL869" t="str">
        <f>_xlfn.XLOOKUP(AK869,Lookup!O:O,Lookup!P:P)</f>
        <v>Basic</v>
      </c>
      <c r="AM869">
        <v>32</v>
      </c>
      <c r="AN869" t="str" cm="1">
        <f t="array" ref="AN869">_xlfn.IFS(
AM869&lt;=5,"0-5",
AM869&lt;=10,"6-10",
AM869&lt;=20,"11-20",
TRUE,"20+")</f>
        <v>20+</v>
      </c>
      <c r="AO869">
        <v>3</v>
      </c>
      <c r="AP869">
        <v>3</v>
      </c>
      <c r="AQ869" t="str">
        <f>_xlfn.XLOOKUP(AP869,Lookup!Q:Q,Lookup!R:R)</f>
        <v>Better</v>
      </c>
      <c r="AR869">
        <v>2</v>
      </c>
      <c r="AS869" t="str" cm="1">
        <f t="array" ref="AS869">_xlfn.IFS(
AR869 &lt;=1,"New Employee",
AR869 &lt;=3, "Early Career",
AR869 &lt;=7, "Experienced",
TRUE, "Veteran")</f>
        <v>Early Career</v>
      </c>
      <c r="AT869">
        <v>2</v>
      </c>
      <c r="AU869">
        <v>2</v>
      </c>
      <c r="AV869" t="str" cm="1">
        <f t="array" ref="AV869">_xlfn.IFS(
AU869=0,"Recently Promoted",
AU869&lt;=3, "Normal",
TRUE, "Long Time No Promotion")</f>
        <v>Normal</v>
      </c>
      <c r="AW869">
        <v>2</v>
      </c>
      <c r="AX869">
        <f>IF(COUNTIF(L869:$L$1471,L869)&gt;1,1,0)</f>
        <v>0</v>
      </c>
      <c r="BA869">
        <f t="shared" si="109"/>
        <v>0</v>
      </c>
      <c r="BC869">
        <f t="shared" si="110"/>
        <v>0</v>
      </c>
      <c r="BE869">
        <f t="shared" si="104"/>
        <v>0</v>
      </c>
      <c r="BG869">
        <f t="shared" si="105"/>
        <v>0</v>
      </c>
      <c r="BI869">
        <f t="shared" si="106"/>
        <v>0</v>
      </c>
      <c r="BR869" t="str" cm="1">
        <f t="array" ref="BR869">_xlfn.IFS(
A869&lt;=25,"18-25",
A869&lt;=35,"26-35",
A869&lt;=45,"36-45",
A869&lt;=59,"46-59",
TRUE,"60+")</f>
        <v>46-59</v>
      </c>
      <c r="BX869" t="b">
        <f t="shared" si="107"/>
        <v>1</v>
      </c>
      <c r="BY869" t="b">
        <f t="shared" si="108"/>
        <v>1</v>
      </c>
      <c r="BZ869" t="b">
        <f t="shared" si="111"/>
        <v>1</v>
      </c>
      <c r="CA869">
        <f>IF(tblemployee[[#This Row],[Attrition]]="Yes",1,0)</f>
        <v>0</v>
      </c>
      <c r="CB869">
        <f>IF(tblemployee[[#This Row],[OverTime]]="Yes",1,0)</f>
        <v>0</v>
      </c>
    </row>
    <row r="870" spans="1:80" hidden="1">
      <c r="A870">
        <v>28</v>
      </c>
      <c r="B870" t="s">
        <v>43</v>
      </c>
      <c r="C870" t="s">
        <v>36</v>
      </c>
      <c r="D870">
        <v>1179</v>
      </c>
      <c r="E870" t="s">
        <v>45</v>
      </c>
      <c r="F870">
        <v>19</v>
      </c>
      <c r="G870" t="str" cm="1">
        <f t="array" ref="G870">_xlfn.IFS(
F870 &lt;= 10, "Near",
F870 &lt;= 20, "Far",
TRUE, "Very Far")</f>
        <v>Far</v>
      </c>
      <c r="H870">
        <v>4</v>
      </c>
      <c r="I870" t="str">
        <f>_xlfn.XLOOKUP(H870,Lookup!C:C,Lookup!D:D)</f>
        <v>Master</v>
      </c>
      <c r="J870" t="s">
        <v>51</v>
      </c>
      <c r="K870">
        <v>1</v>
      </c>
      <c r="L870">
        <v>1216</v>
      </c>
      <c r="M870">
        <v>4</v>
      </c>
      <c r="N870" t="str">
        <f>_xlfn.XLOOKUP(M870,Lookup!E:E,Lookup!F:F)</f>
        <v>Very High</v>
      </c>
      <c r="O870" t="s">
        <v>46</v>
      </c>
      <c r="P870">
        <v>78</v>
      </c>
      <c r="Q870">
        <v>2</v>
      </c>
      <c r="R870" t="str">
        <f>_xlfn.XLOOKUP(Q870,Lookup!G:G,Lookup!H:H)</f>
        <v>Medium</v>
      </c>
      <c r="S870">
        <v>1</v>
      </c>
      <c r="T870" s="7" t="str">
        <f>_xlfn.XLOOKUP(S870,Lookup!A:A,Lookup!B:B)</f>
        <v>Entry Level</v>
      </c>
      <c r="U870" t="s">
        <v>50</v>
      </c>
      <c r="V870">
        <v>1</v>
      </c>
      <c r="W870" t="str">
        <f>_xlfn.XLOOKUP(V870,Lookup!I:I,Lookup!J:J)</f>
        <v>Low</v>
      </c>
      <c r="X870" t="s">
        <v>48</v>
      </c>
      <c r="Y870">
        <v>3196</v>
      </c>
      <c r="Z870" t="str" cm="1">
        <f t="array" ref="Z870">_xlfn.IFS(Y870&lt;3000,"Low",Y870&lt;7000,"Medium",TRUE,"High")</f>
        <v>Medium</v>
      </c>
      <c r="AA870">
        <v>12449</v>
      </c>
      <c r="AB870">
        <v>1</v>
      </c>
      <c r="AC870" t="s">
        <v>42</v>
      </c>
      <c r="AD870" t="s">
        <v>43</v>
      </c>
      <c r="AE870">
        <v>12</v>
      </c>
      <c r="AF870">
        <v>3</v>
      </c>
      <c r="AG870" t="str">
        <f>_xlfn.XLOOKUP(AF870,Lookup!K:K,Lookup!L:L)</f>
        <v>Meet Expect</v>
      </c>
      <c r="AH870">
        <v>3</v>
      </c>
      <c r="AI870" t="str">
        <f>LOOKUP(AH870,Lookup!M:M,Lookup!N:N)</f>
        <v>High</v>
      </c>
      <c r="AJ870">
        <v>80</v>
      </c>
      <c r="AK870">
        <v>3</v>
      </c>
      <c r="AL870" t="str">
        <f>_xlfn.XLOOKUP(AK870,Lookup!O:O,Lookup!P:P)</f>
        <v>High</v>
      </c>
      <c r="AM870">
        <v>6</v>
      </c>
      <c r="AN870" t="str" cm="1">
        <f t="array" ref="AN870">_xlfn.IFS(
AM870&lt;=5,"0-5",
AM870&lt;=10,"6-10",
AM870&lt;=20,"11-20",
TRUE,"20+")</f>
        <v>6-10</v>
      </c>
      <c r="AO870">
        <v>2</v>
      </c>
      <c r="AP870">
        <v>3</v>
      </c>
      <c r="AQ870" t="str">
        <f>_xlfn.XLOOKUP(AP870,Lookup!Q:Q,Lookup!R:R)</f>
        <v>Better</v>
      </c>
      <c r="AR870">
        <v>6</v>
      </c>
      <c r="AS870" t="str" cm="1">
        <f t="array" ref="AS870">_xlfn.IFS(
AR870 &lt;=1,"New Employee",
AR870 &lt;=3, "Early Career",
AR870 &lt;=7, "Experienced",
TRUE, "Veteran")</f>
        <v>Experienced</v>
      </c>
      <c r="AT870">
        <v>5</v>
      </c>
      <c r="AU870">
        <v>3</v>
      </c>
      <c r="AV870" t="str" cm="1">
        <f t="array" ref="AV870">_xlfn.IFS(
AU870=0,"Recently Promoted",
AU870&lt;=3, "Normal",
TRUE, "Long Time No Promotion")</f>
        <v>Normal</v>
      </c>
      <c r="AW870">
        <v>3</v>
      </c>
      <c r="AX870">
        <f>IF(COUNTIF(L870:$L$1471,L870)&gt;1,1,0)</f>
        <v>0</v>
      </c>
      <c r="BA870">
        <f t="shared" si="109"/>
        <v>0</v>
      </c>
      <c r="BC870">
        <f t="shared" si="110"/>
        <v>0</v>
      </c>
      <c r="BE870">
        <f t="shared" si="104"/>
        <v>0</v>
      </c>
      <c r="BG870">
        <f t="shared" si="105"/>
        <v>0</v>
      </c>
      <c r="BI870">
        <f t="shared" si="106"/>
        <v>0</v>
      </c>
      <c r="BR870" t="str" cm="1">
        <f t="array" ref="BR870">_xlfn.IFS(
A870&lt;=25,"18-25",
A870&lt;=35,"26-35",
A870&lt;=45,"36-45",
A870&lt;=59,"46-59",
TRUE,"60+")</f>
        <v>26-35</v>
      </c>
      <c r="BX870" t="b">
        <f t="shared" si="107"/>
        <v>1</v>
      </c>
      <c r="BY870" t="b">
        <f t="shared" si="108"/>
        <v>1</v>
      </c>
      <c r="BZ870" t="b">
        <f t="shared" si="111"/>
        <v>1</v>
      </c>
      <c r="CA870">
        <f>IF(tblemployee[[#This Row],[Attrition]]="Yes",1,0)</f>
        <v>0</v>
      </c>
      <c r="CB870">
        <f>IF(tblemployee[[#This Row],[OverTime]]="Yes",1,0)</f>
        <v>0</v>
      </c>
    </row>
    <row r="871" spans="1:80" hidden="1">
      <c r="A871">
        <v>46</v>
      </c>
      <c r="B871" t="s">
        <v>43</v>
      </c>
      <c r="C871" t="s">
        <v>36</v>
      </c>
      <c r="D871">
        <v>1450</v>
      </c>
      <c r="E871" t="s">
        <v>45</v>
      </c>
      <c r="F871">
        <v>15</v>
      </c>
      <c r="G871" t="str" cm="1">
        <f t="array" ref="G871">_xlfn.IFS(
F871 &lt;= 10, "Near",
F871 &lt;= 20, "Far",
TRUE, "Very Far")</f>
        <v>Far</v>
      </c>
      <c r="H871">
        <v>2</v>
      </c>
      <c r="I871" t="str">
        <f>_xlfn.XLOOKUP(H871,Lookup!C:C,Lookup!D:D)</f>
        <v>College</v>
      </c>
      <c r="J871" t="s">
        <v>38</v>
      </c>
      <c r="K871">
        <v>1</v>
      </c>
      <c r="L871">
        <v>1217</v>
      </c>
      <c r="M871">
        <v>4</v>
      </c>
      <c r="N871" t="str">
        <f>_xlfn.XLOOKUP(M871,Lookup!E:E,Lookup!F:F)</f>
        <v>Very High</v>
      </c>
      <c r="O871" t="s">
        <v>46</v>
      </c>
      <c r="P871">
        <v>52</v>
      </c>
      <c r="Q871">
        <v>3</v>
      </c>
      <c r="R871" t="str">
        <f>_xlfn.XLOOKUP(Q871,Lookup!G:G,Lookup!H:H)</f>
        <v>High</v>
      </c>
      <c r="S871">
        <v>5</v>
      </c>
      <c r="T871" s="7" t="str">
        <f>_xlfn.XLOOKUP(S871,Lookup!A:A,Lookup!B:B)</f>
        <v>Director</v>
      </c>
      <c r="U871" t="s">
        <v>58</v>
      </c>
      <c r="V871">
        <v>2</v>
      </c>
      <c r="W871" t="str">
        <f>_xlfn.XLOOKUP(V871,Lookup!I:I,Lookup!J:J)</f>
        <v>Medium</v>
      </c>
      <c r="X871" t="s">
        <v>48</v>
      </c>
      <c r="Y871">
        <v>19081</v>
      </c>
      <c r="Z871" t="str" cm="1">
        <f t="array" ref="Z871">_xlfn.IFS(Y871&lt;3000,"Low",Y871&lt;7000,"Medium",TRUE,"High")</f>
        <v>High</v>
      </c>
      <c r="AA871">
        <v>10849</v>
      </c>
      <c r="AB871">
        <v>5</v>
      </c>
      <c r="AC871" t="s">
        <v>42</v>
      </c>
      <c r="AD871" t="s">
        <v>43</v>
      </c>
      <c r="AE871">
        <v>11</v>
      </c>
      <c r="AF871">
        <v>3</v>
      </c>
      <c r="AG871" t="str">
        <f>_xlfn.XLOOKUP(AF871,Lookup!K:K,Lookup!L:L)</f>
        <v>Meet Expect</v>
      </c>
      <c r="AH871">
        <v>1</v>
      </c>
      <c r="AI871" t="str">
        <f>LOOKUP(AH871,Lookup!M:M,Lookup!N:N)</f>
        <v>Low</v>
      </c>
      <c r="AJ871">
        <v>80</v>
      </c>
      <c r="AK871">
        <v>1</v>
      </c>
      <c r="AL871" t="str">
        <f>_xlfn.XLOOKUP(AK871,Lookup!O:O,Lookup!P:P)</f>
        <v>Basic</v>
      </c>
      <c r="AM871">
        <v>25</v>
      </c>
      <c r="AN871" t="str" cm="1">
        <f t="array" ref="AN871">_xlfn.IFS(
AM871&lt;=5,"0-5",
AM871&lt;=10,"6-10",
AM871&lt;=20,"11-20",
TRUE,"20+")</f>
        <v>20+</v>
      </c>
      <c r="AO871">
        <v>2</v>
      </c>
      <c r="AP871">
        <v>3</v>
      </c>
      <c r="AQ871" t="str">
        <f>_xlfn.XLOOKUP(AP871,Lookup!Q:Q,Lookup!R:R)</f>
        <v>Better</v>
      </c>
      <c r="AR871">
        <v>4</v>
      </c>
      <c r="AS871" t="str" cm="1">
        <f t="array" ref="AS871">_xlfn.IFS(
AR871 &lt;=1,"New Employee",
AR871 &lt;=3, "Early Career",
AR871 &lt;=7, "Experienced",
TRUE, "Veteran")</f>
        <v>Experienced</v>
      </c>
      <c r="AT871">
        <v>2</v>
      </c>
      <c r="AU871">
        <v>0</v>
      </c>
      <c r="AV871" t="str" cm="1">
        <f t="array" ref="AV871">_xlfn.IFS(
AU871=0,"Recently Promoted",
AU871&lt;=3, "Normal",
TRUE, "Long Time No Promotion")</f>
        <v>Recently Promoted</v>
      </c>
      <c r="AW871">
        <v>3</v>
      </c>
      <c r="AX871">
        <f>IF(COUNTIF(L871:$L$1471,L871)&gt;1,1,0)</f>
        <v>0</v>
      </c>
      <c r="BA871">
        <f t="shared" si="109"/>
        <v>0</v>
      </c>
      <c r="BC871">
        <f t="shared" si="110"/>
        <v>0</v>
      </c>
      <c r="BE871">
        <f t="shared" si="104"/>
        <v>0</v>
      </c>
      <c r="BG871">
        <f t="shared" si="105"/>
        <v>0</v>
      </c>
      <c r="BI871">
        <f t="shared" si="106"/>
        <v>0</v>
      </c>
      <c r="BR871" t="str" cm="1">
        <f t="array" ref="BR871">_xlfn.IFS(
A871&lt;=25,"18-25",
A871&lt;=35,"26-35",
A871&lt;=45,"36-45",
A871&lt;=59,"46-59",
TRUE,"60+")</f>
        <v>46-59</v>
      </c>
      <c r="BX871" t="b">
        <f t="shared" si="107"/>
        <v>1</v>
      </c>
      <c r="BY871" t="b">
        <f t="shared" si="108"/>
        <v>1</v>
      </c>
      <c r="BZ871" t="b">
        <f t="shared" si="111"/>
        <v>1</v>
      </c>
      <c r="CA871">
        <f>IF(tblemployee[[#This Row],[Attrition]]="Yes",1,0)</f>
        <v>0</v>
      </c>
      <c r="CB871">
        <f>IF(tblemployee[[#This Row],[OverTime]]="Yes",1,0)</f>
        <v>0</v>
      </c>
    </row>
    <row r="872" spans="1:80" hidden="1">
      <c r="A872">
        <v>35</v>
      </c>
      <c r="B872" t="s">
        <v>43</v>
      </c>
      <c r="C872" t="s">
        <v>36</v>
      </c>
      <c r="D872">
        <v>1361</v>
      </c>
      <c r="E872" t="s">
        <v>37</v>
      </c>
      <c r="F872">
        <v>17</v>
      </c>
      <c r="G872" t="str" cm="1">
        <f t="array" ref="G872">_xlfn.IFS(
F872 &lt;= 10, "Near",
F872 &lt;= 20, "Far",
TRUE, "Very Far")</f>
        <v>Far</v>
      </c>
      <c r="H872">
        <v>4</v>
      </c>
      <c r="I872" t="str">
        <f>_xlfn.XLOOKUP(H872,Lookup!C:C,Lookup!D:D)</f>
        <v>Master</v>
      </c>
      <c r="J872" t="s">
        <v>38</v>
      </c>
      <c r="K872">
        <v>1</v>
      </c>
      <c r="L872">
        <v>1218</v>
      </c>
      <c r="M872">
        <v>3</v>
      </c>
      <c r="N872" t="str">
        <f>_xlfn.XLOOKUP(M872,Lookup!E:E,Lookup!F:F)</f>
        <v>High</v>
      </c>
      <c r="O872" t="s">
        <v>46</v>
      </c>
      <c r="P872">
        <v>94</v>
      </c>
      <c r="Q872">
        <v>3</v>
      </c>
      <c r="R872" t="str">
        <f>_xlfn.XLOOKUP(Q872,Lookup!G:G,Lookup!H:H)</f>
        <v>High</v>
      </c>
      <c r="S872">
        <v>2</v>
      </c>
      <c r="T872" s="7" t="str">
        <f>_xlfn.XLOOKUP(S872,Lookup!A:A,Lookup!B:B)</f>
        <v>Junior</v>
      </c>
      <c r="U872" t="s">
        <v>40</v>
      </c>
      <c r="V872">
        <v>1</v>
      </c>
      <c r="W872" t="str">
        <f>_xlfn.XLOOKUP(V872,Lookup!I:I,Lookup!J:J)</f>
        <v>Low</v>
      </c>
      <c r="X872" t="s">
        <v>48</v>
      </c>
      <c r="Y872">
        <v>8966</v>
      </c>
      <c r="Z872" t="str" cm="1">
        <f t="array" ref="Z872">_xlfn.IFS(Y872&lt;3000,"Low",Y872&lt;7000,"Medium",TRUE,"High")</f>
        <v>High</v>
      </c>
      <c r="AA872">
        <v>21026</v>
      </c>
      <c r="AB872">
        <v>3</v>
      </c>
      <c r="AC872" t="s">
        <v>42</v>
      </c>
      <c r="AD872" t="s">
        <v>35</v>
      </c>
      <c r="AE872">
        <v>15</v>
      </c>
      <c r="AF872">
        <v>3</v>
      </c>
      <c r="AG872" t="str">
        <f>_xlfn.XLOOKUP(AF872,Lookup!K:K,Lookup!L:L)</f>
        <v>Meet Expect</v>
      </c>
      <c r="AH872">
        <v>4</v>
      </c>
      <c r="AI872" t="str">
        <f>LOOKUP(AH872,Lookup!M:M,Lookup!N:N)</f>
        <v>Very High</v>
      </c>
      <c r="AJ872">
        <v>80</v>
      </c>
      <c r="AK872">
        <v>3</v>
      </c>
      <c r="AL872" t="str">
        <f>_xlfn.XLOOKUP(AK872,Lookup!O:O,Lookup!P:P)</f>
        <v>High</v>
      </c>
      <c r="AM872">
        <v>15</v>
      </c>
      <c r="AN872" t="str" cm="1">
        <f t="array" ref="AN872">_xlfn.IFS(
AM872&lt;=5,"0-5",
AM872&lt;=10,"6-10",
AM872&lt;=20,"11-20",
TRUE,"20+")</f>
        <v>11-20</v>
      </c>
      <c r="AO872">
        <v>2</v>
      </c>
      <c r="AP872">
        <v>3</v>
      </c>
      <c r="AQ872" t="str">
        <f>_xlfn.XLOOKUP(AP872,Lookup!Q:Q,Lookup!R:R)</f>
        <v>Better</v>
      </c>
      <c r="AR872">
        <v>7</v>
      </c>
      <c r="AS872" t="str" cm="1">
        <f t="array" ref="AS872">_xlfn.IFS(
AR872 &lt;=1,"New Employee",
AR872 &lt;=3, "Early Career",
AR872 &lt;=7, "Experienced",
TRUE, "Veteran")</f>
        <v>Experienced</v>
      </c>
      <c r="AT872">
        <v>7</v>
      </c>
      <c r="AU872">
        <v>1</v>
      </c>
      <c r="AV872" t="str" cm="1">
        <f t="array" ref="AV872">_xlfn.IFS(
AU872=0,"Recently Promoted",
AU872&lt;=3, "Normal",
TRUE, "Long Time No Promotion")</f>
        <v>Normal</v>
      </c>
      <c r="AW872">
        <v>7</v>
      </c>
      <c r="AX872">
        <f>IF(COUNTIF(L872:$L$1471,L872)&gt;1,1,0)</f>
        <v>0</v>
      </c>
      <c r="BA872">
        <f t="shared" si="109"/>
        <v>0</v>
      </c>
      <c r="BC872">
        <f t="shared" si="110"/>
        <v>0</v>
      </c>
      <c r="BE872">
        <f t="shared" si="104"/>
        <v>0</v>
      </c>
      <c r="BG872">
        <f t="shared" si="105"/>
        <v>0</v>
      </c>
      <c r="BI872">
        <f t="shared" si="106"/>
        <v>0</v>
      </c>
      <c r="BR872" t="str" cm="1">
        <f t="array" ref="BR872">_xlfn.IFS(
A872&lt;=25,"18-25",
A872&lt;=35,"26-35",
A872&lt;=45,"36-45",
A872&lt;=59,"46-59",
TRUE,"60+")</f>
        <v>26-35</v>
      </c>
      <c r="BX872" t="b">
        <f t="shared" si="107"/>
        <v>1</v>
      </c>
      <c r="BY872" t="b">
        <f t="shared" si="108"/>
        <v>1</v>
      </c>
      <c r="BZ872" t="b">
        <f t="shared" si="111"/>
        <v>1</v>
      </c>
      <c r="CA872">
        <f>IF(tblemployee[[#This Row],[Attrition]]="Yes",1,0)</f>
        <v>0</v>
      </c>
      <c r="CB872">
        <f>IF(tblemployee[[#This Row],[OverTime]]="Yes",1,0)</f>
        <v>1</v>
      </c>
    </row>
    <row r="873" spans="1:80" hidden="1">
      <c r="A873">
        <v>24</v>
      </c>
      <c r="B873" t="s">
        <v>35</v>
      </c>
      <c r="C873" t="s">
        <v>36</v>
      </c>
      <c r="D873">
        <v>984</v>
      </c>
      <c r="E873" t="s">
        <v>45</v>
      </c>
      <c r="F873">
        <v>17</v>
      </c>
      <c r="G873" t="str" cm="1">
        <f t="array" ref="G873">_xlfn.IFS(
F873 &lt;= 10, "Near",
F873 &lt;= 20, "Far",
TRUE, "Very Far")</f>
        <v>Far</v>
      </c>
      <c r="H873">
        <v>2</v>
      </c>
      <c r="I873" t="str">
        <f>_xlfn.XLOOKUP(H873,Lookup!C:C,Lookup!D:D)</f>
        <v>College</v>
      </c>
      <c r="J873" t="s">
        <v>38</v>
      </c>
      <c r="K873">
        <v>1</v>
      </c>
      <c r="L873">
        <v>1219</v>
      </c>
      <c r="M873">
        <v>4</v>
      </c>
      <c r="N873" t="str">
        <f>_xlfn.XLOOKUP(M873,Lookup!E:E,Lookup!F:F)</f>
        <v>Very High</v>
      </c>
      <c r="O873" t="s">
        <v>39</v>
      </c>
      <c r="P873">
        <v>97</v>
      </c>
      <c r="Q873">
        <v>3</v>
      </c>
      <c r="R873" t="str">
        <f>_xlfn.XLOOKUP(Q873,Lookup!G:G,Lookup!H:H)</f>
        <v>High</v>
      </c>
      <c r="S873">
        <v>1</v>
      </c>
      <c r="T873" s="7" t="str">
        <f>_xlfn.XLOOKUP(S873,Lookup!A:A,Lookup!B:B)</f>
        <v>Entry Level</v>
      </c>
      <c r="U873" t="s">
        <v>50</v>
      </c>
      <c r="V873">
        <v>2</v>
      </c>
      <c r="W873" t="str">
        <f>_xlfn.XLOOKUP(V873,Lookup!I:I,Lookup!J:J)</f>
        <v>Medium</v>
      </c>
      <c r="X873" t="s">
        <v>48</v>
      </c>
      <c r="Y873">
        <v>2210</v>
      </c>
      <c r="Z873" t="str" cm="1">
        <f t="array" ref="Z873">_xlfn.IFS(Y873&lt;3000,"Low",Y873&lt;7000,"Medium",TRUE,"High")</f>
        <v>Low</v>
      </c>
      <c r="AA873">
        <v>3372</v>
      </c>
      <c r="AB873">
        <v>1</v>
      </c>
      <c r="AC873" t="s">
        <v>42</v>
      </c>
      <c r="AD873" t="s">
        <v>43</v>
      </c>
      <c r="AE873">
        <v>13</v>
      </c>
      <c r="AF873">
        <v>3</v>
      </c>
      <c r="AG873" t="str">
        <f>_xlfn.XLOOKUP(AF873,Lookup!K:K,Lookup!L:L)</f>
        <v>Meet Expect</v>
      </c>
      <c r="AH873">
        <v>1</v>
      </c>
      <c r="AI873" t="str">
        <f>LOOKUP(AH873,Lookup!M:M,Lookup!N:N)</f>
        <v>Low</v>
      </c>
      <c r="AJ873">
        <v>80</v>
      </c>
      <c r="AK873">
        <v>1</v>
      </c>
      <c r="AL873" t="str">
        <f>_xlfn.XLOOKUP(AK873,Lookup!O:O,Lookup!P:P)</f>
        <v>Basic</v>
      </c>
      <c r="AM873">
        <v>1</v>
      </c>
      <c r="AN873" t="str" cm="1">
        <f t="array" ref="AN873">_xlfn.IFS(
AM873&lt;=5,"0-5",
AM873&lt;=10,"6-10",
AM873&lt;=20,"11-20",
TRUE,"20+")</f>
        <v>0-5</v>
      </c>
      <c r="AO873">
        <v>3</v>
      </c>
      <c r="AP873">
        <v>1</v>
      </c>
      <c r="AQ873" t="str">
        <f>_xlfn.XLOOKUP(AP873,Lookup!Q:Q,Lookup!R:R)</f>
        <v>Bad</v>
      </c>
      <c r="AR873">
        <v>1</v>
      </c>
      <c r="AS873" t="str" cm="1">
        <f t="array" ref="AS873">_xlfn.IFS(
AR873 &lt;=1,"New Employee",
AR873 &lt;=3, "Early Career",
AR873 &lt;=7, "Experienced",
TRUE, "Veteran")</f>
        <v>New Employee</v>
      </c>
      <c r="AT873">
        <v>0</v>
      </c>
      <c r="AU873">
        <v>0</v>
      </c>
      <c r="AV873" t="str" cm="1">
        <f t="array" ref="AV873">_xlfn.IFS(
AU873=0,"Recently Promoted",
AU873&lt;=3, "Normal",
TRUE, "Long Time No Promotion")</f>
        <v>Recently Promoted</v>
      </c>
      <c r="AW873">
        <v>0</v>
      </c>
      <c r="AX873">
        <f>IF(COUNTIF(L873:$L$1471,L873)&gt;1,1,0)</f>
        <v>0</v>
      </c>
      <c r="BA873">
        <f t="shared" si="109"/>
        <v>0</v>
      </c>
      <c r="BC873">
        <f t="shared" si="110"/>
        <v>0</v>
      </c>
      <c r="BE873">
        <f t="shared" si="104"/>
        <v>0</v>
      </c>
      <c r="BG873">
        <f t="shared" si="105"/>
        <v>0</v>
      </c>
      <c r="BI873">
        <f t="shared" si="106"/>
        <v>0</v>
      </c>
      <c r="BR873" t="str" cm="1">
        <f t="array" ref="BR873">_xlfn.IFS(
A873&lt;=25,"18-25",
A873&lt;=35,"26-35",
A873&lt;=45,"36-45",
A873&lt;=59,"46-59",
TRUE,"60+")</f>
        <v>18-25</v>
      </c>
      <c r="BX873" t="b">
        <f t="shared" si="107"/>
        <v>1</v>
      </c>
      <c r="BY873" t="b">
        <f t="shared" si="108"/>
        <v>1</v>
      </c>
      <c r="BZ873" t="b">
        <f t="shared" si="111"/>
        <v>1</v>
      </c>
      <c r="CA873">
        <f>IF(tblemployee[[#This Row],[Attrition]]="Yes",1,0)</f>
        <v>1</v>
      </c>
      <c r="CB873">
        <f>IF(tblemployee[[#This Row],[OverTime]]="Yes",1,0)</f>
        <v>0</v>
      </c>
    </row>
    <row r="874" spans="1:80" hidden="1">
      <c r="A874">
        <v>33</v>
      </c>
      <c r="B874" t="s">
        <v>43</v>
      </c>
      <c r="C874" t="s">
        <v>44</v>
      </c>
      <c r="D874">
        <v>1146</v>
      </c>
      <c r="E874" t="s">
        <v>37</v>
      </c>
      <c r="F874">
        <v>25</v>
      </c>
      <c r="G874" t="str" cm="1">
        <f t="array" ref="G874">_xlfn.IFS(
F874 &lt;= 10, "Near",
F874 &lt;= 20, "Far",
TRUE, "Very Far")</f>
        <v>Very Far</v>
      </c>
      <c r="H874">
        <v>3</v>
      </c>
      <c r="I874" t="str">
        <f>_xlfn.XLOOKUP(H874,Lookup!C:C,Lookup!D:D)</f>
        <v>Bachelor</v>
      </c>
      <c r="J874" t="s">
        <v>51</v>
      </c>
      <c r="K874">
        <v>1</v>
      </c>
      <c r="L874">
        <v>1220</v>
      </c>
      <c r="M874">
        <v>2</v>
      </c>
      <c r="N874" t="str">
        <f>_xlfn.XLOOKUP(M874,Lookup!E:E,Lookup!F:F)</f>
        <v>Medium</v>
      </c>
      <c r="O874" t="s">
        <v>39</v>
      </c>
      <c r="P874">
        <v>82</v>
      </c>
      <c r="Q874">
        <v>3</v>
      </c>
      <c r="R874" t="str">
        <f>_xlfn.XLOOKUP(Q874,Lookup!G:G,Lookup!H:H)</f>
        <v>High</v>
      </c>
      <c r="S874">
        <v>2</v>
      </c>
      <c r="T874" s="7" t="str">
        <f>_xlfn.XLOOKUP(S874,Lookup!A:A,Lookup!B:B)</f>
        <v>Junior</v>
      </c>
      <c r="U874" t="s">
        <v>40</v>
      </c>
      <c r="V874">
        <v>3</v>
      </c>
      <c r="W874" t="str">
        <f>_xlfn.XLOOKUP(V874,Lookup!I:I,Lookup!J:J)</f>
        <v>High</v>
      </c>
      <c r="X874" t="s">
        <v>48</v>
      </c>
      <c r="Y874">
        <v>4539</v>
      </c>
      <c r="Z874" t="str" cm="1">
        <f t="array" ref="Z874">_xlfn.IFS(Y874&lt;3000,"Low",Y874&lt;7000,"Medium",TRUE,"High")</f>
        <v>Medium</v>
      </c>
      <c r="AA874">
        <v>4905</v>
      </c>
      <c r="AB874">
        <v>1</v>
      </c>
      <c r="AC874" t="s">
        <v>42</v>
      </c>
      <c r="AD874" t="s">
        <v>43</v>
      </c>
      <c r="AE874">
        <v>12</v>
      </c>
      <c r="AF874">
        <v>3</v>
      </c>
      <c r="AG874" t="str">
        <f>_xlfn.XLOOKUP(AF874,Lookup!K:K,Lookup!L:L)</f>
        <v>Meet Expect</v>
      </c>
      <c r="AH874">
        <v>1</v>
      </c>
      <c r="AI874" t="str">
        <f>LOOKUP(AH874,Lookup!M:M,Lookup!N:N)</f>
        <v>Low</v>
      </c>
      <c r="AJ874">
        <v>80</v>
      </c>
      <c r="AK874">
        <v>1</v>
      </c>
      <c r="AL874" t="str">
        <f>_xlfn.XLOOKUP(AK874,Lookup!O:O,Lookup!P:P)</f>
        <v>Basic</v>
      </c>
      <c r="AM874">
        <v>10</v>
      </c>
      <c r="AN874" t="str" cm="1">
        <f t="array" ref="AN874">_xlfn.IFS(
AM874&lt;=5,"0-5",
AM874&lt;=10,"6-10",
AM874&lt;=20,"11-20",
TRUE,"20+")</f>
        <v>6-10</v>
      </c>
      <c r="AO874">
        <v>3</v>
      </c>
      <c r="AP874">
        <v>2</v>
      </c>
      <c r="AQ874" t="str">
        <f>_xlfn.XLOOKUP(AP874,Lookup!Q:Q,Lookup!R:R)</f>
        <v>Good</v>
      </c>
      <c r="AR874">
        <v>10</v>
      </c>
      <c r="AS874" t="str" cm="1">
        <f t="array" ref="AS874">_xlfn.IFS(
AR874 &lt;=1,"New Employee",
AR874 &lt;=3, "Early Career",
AR874 &lt;=7, "Experienced",
TRUE, "Veteran")</f>
        <v>Veteran</v>
      </c>
      <c r="AT874">
        <v>7</v>
      </c>
      <c r="AU874">
        <v>0</v>
      </c>
      <c r="AV874" t="str" cm="1">
        <f t="array" ref="AV874">_xlfn.IFS(
AU874=0,"Recently Promoted",
AU874&lt;=3, "Normal",
TRUE, "Long Time No Promotion")</f>
        <v>Recently Promoted</v>
      </c>
      <c r="AW874">
        <v>1</v>
      </c>
      <c r="AX874">
        <f>IF(COUNTIF(L874:$L$1471,L874)&gt;1,1,0)</f>
        <v>0</v>
      </c>
      <c r="BA874">
        <f t="shared" si="109"/>
        <v>0</v>
      </c>
      <c r="BC874">
        <f t="shared" si="110"/>
        <v>0</v>
      </c>
      <c r="BE874">
        <f t="shared" si="104"/>
        <v>0</v>
      </c>
      <c r="BG874">
        <f t="shared" si="105"/>
        <v>0</v>
      </c>
      <c r="BI874">
        <f t="shared" si="106"/>
        <v>0</v>
      </c>
      <c r="BR874" t="str" cm="1">
        <f t="array" ref="BR874">_xlfn.IFS(
A874&lt;=25,"18-25",
A874&lt;=35,"26-35",
A874&lt;=45,"36-45",
A874&lt;=59,"46-59",
TRUE,"60+")</f>
        <v>26-35</v>
      </c>
      <c r="BX874" t="b">
        <f t="shared" si="107"/>
        <v>1</v>
      </c>
      <c r="BY874" t="b">
        <f t="shared" si="108"/>
        <v>1</v>
      </c>
      <c r="BZ874" t="b">
        <f t="shared" si="111"/>
        <v>1</v>
      </c>
      <c r="CA874">
        <f>IF(tblemployee[[#This Row],[Attrition]]="Yes",1,0)</f>
        <v>0</v>
      </c>
      <c r="CB874">
        <f>IF(tblemployee[[#This Row],[OverTime]]="Yes",1,0)</f>
        <v>0</v>
      </c>
    </row>
    <row r="875" spans="1:80" hidden="1">
      <c r="A875">
        <v>36</v>
      </c>
      <c r="B875" t="s">
        <v>43</v>
      </c>
      <c r="C875" t="s">
        <v>36</v>
      </c>
      <c r="D875">
        <v>917</v>
      </c>
      <c r="E875" t="s">
        <v>45</v>
      </c>
      <c r="F875">
        <v>6</v>
      </c>
      <c r="G875" t="str" cm="1">
        <f t="array" ref="G875">_xlfn.IFS(
F875 &lt;= 10, "Near",
F875 &lt;= 20, "Far",
TRUE, "Very Far")</f>
        <v>Near</v>
      </c>
      <c r="H875">
        <v>4</v>
      </c>
      <c r="I875" t="str">
        <f>_xlfn.XLOOKUP(H875,Lookup!C:C,Lookup!D:D)</f>
        <v>Master</v>
      </c>
      <c r="J875" t="s">
        <v>38</v>
      </c>
      <c r="K875">
        <v>1</v>
      </c>
      <c r="L875">
        <v>1221</v>
      </c>
      <c r="M875">
        <v>3</v>
      </c>
      <c r="N875" t="str">
        <f>_xlfn.XLOOKUP(M875,Lookup!E:E,Lookup!F:F)</f>
        <v>High</v>
      </c>
      <c r="O875" t="s">
        <v>46</v>
      </c>
      <c r="P875">
        <v>60</v>
      </c>
      <c r="Q875">
        <v>1</v>
      </c>
      <c r="R875" t="str">
        <f>_xlfn.XLOOKUP(Q875,Lookup!G:G,Lookup!H:H)</f>
        <v>Low</v>
      </c>
      <c r="S875">
        <v>1</v>
      </c>
      <c r="T875" s="7" t="str">
        <f>_xlfn.XLOOKUP(S875,Lookup!A:A,Lookup!B:B)</f>
        <v>Entry Level</v>
      </c>
      <c r="U875" t="s">
        <v>50</v>
      </c>
      <c r="V875">
        <v>3</v>
      </c>
      <c r="W875" t="str">
        <f>_xlfn.XLOOKUP(V875,Lookup!I:I,Lookup!J:J)</f>
        <v>High</v>
      </c>
      <c r="X875" t="s">
        <v>52</v>
      </c>
      <c r="Y875">
        <v>2741</v>
      </c>
      <c r="Z875" t="str" cm="1">
        <f t="array" ref="Z875">_xlfn.IFS(Y875&lt;3000,"Low",Y875&lt;7000,"Medium",TRUE,"High")</f>
        <v>Low</v>
      </c>
      <c r="AA875">
        <v>6865</v>
      </c>
      <c r="AB875">
        <v>1</v>
      </c>
      <c r="AC875" t="s">
        <v>42</v>
      </c>
      <c r="AD875" t="s">
        <v>43</v>
      </c>
      <c r="AE875">
        <v>14</v>
      </c>
      <c r="AF875">
        <v>3</v>
      </c>
      <c r="AG875" t="str">
        <f>_xlfn.XLOOKUP(AF875,Lookup!K:K,Lookup!L:L)</f>
        <v>Meet Expect</v>
      </c>
      <c r="AH875">
        <v>3</v>
      </c>
      <c r="AI875" t="str">
        <f>LOOKUP(AH875,Lookup!M:M,Lookup!N:N)</f>
        <v>High</v>
      </c>
      <c r="AJ875">
        <v>80</v>
      </c>
      <c r="AK875">
        <v>1</v>
      </c>
      <c r="AL875" t="str">
        <f>_xlfn.XLOOKUP(AK875,Lookup!O:O,Lookup!P:P)</f>
        <v>Basic</v>
      </c>
      <c r="AM875">
        <v>7</v>
      </c>
      <c r="AN875" t="str" cm="1">
        <f t="array" ref="AN875">_xlfn.IFS(
AM875&lt;=5,"0-5",
AM875&lt;=10,"6-10",
AM875&lt;=20,"11-20",
TRUE,"20+")</f>
        <v>6-10</v>
      </c>
      <c r="AO875">
        <v>4</v>
      </c>
      <c r="AP875">
        <v>3</v>
      </c>
      <c r="AQ875" t="str">
        <f>_xlfn.XLOOKUP(AP875,Lookup!Q:Q,Lookup!R:R)</f>
        <v>Better</v>
      </c>
      <c r="AR875">
        <v>7</v>
      </c>
      <c r="AS875" t="str" cm="1">
        <f t="array" ref="AS875">_xlfn.IFS(
AR875 &lt;=1,"New Employee",
AR875 &lt;=3, "Early Career",
AR875 &lt;=7, "Experienced",
TRUE, "Veteran")</f>
        <v>Experienced</v>
      </c>
      <c r="AT875">
        <v>7</v>
      </c>
      <c r="AU875">
        <v>1</v>
      </c>
      <c r="AV875" t="str" cm="1">
        <f t="array" ref="AV875">_xlfn.IFS(
AU875=0,"Recently Promoted",
AU875&lt;=3, "Normal",
TRUE, "Long Time No Promotion")</f>
        <v>Normal</v>
      </c>
      <c r="AW875">
        <v>7</v>
      </c>
      <c r="AX875">
        <f>IF(COUNTIF(L875:$L$1471,L875)&gt;1,1,0)</f>
        <v>0</v>
      </c>
      <c r="BA875">
        <f t="shared" si="109"/>
        <v>0</v>
      </c>
      <c r="BC875">
        <f t="shared" si="110"/>
        <v>0</v>
      </c>
      <c r="BE875">
        <f t="shared" si="104"/>
        <v>0</v>
      </c>
      <c r="BG875">
        <f t="shared" si="105"/>
        <v>0</v>
      </c>
      <c r="BI875">
        <f t="shared" si="106"/>
        <v>0</v>
      </c>
      <c r="BR875" t="str" cm="1">
        <f t="array" ref="BR875">_xlfn.IFS(
A875&lt;=25,"18-25",
A875&lt;=35,"26-35",
A875&lt;=45,"36-45",
A875&lt;=59,"46-59",
TRUE,"60+")</f>
        <v>36-45</v>
      </c>
      <c r="BX875" t="b">
        <f t="shared" si="107"/>
        <v>1</v>
      </c>
      <c r="BY875" t="b">
        <f t="shared" si="108"/>
        <v>1</v>
      </c>
      <c r="BZ875" t="b">
        <f t="shared" si="111"/>
        <v>1</v>
      </c>
      <c r="CA875">
        <f>IF(tblemployee[[#This Row],[Attrition]]="Yes",1,0)</f>
        <v>0</v>
      </c>
      <c r="CB875">
        <f>IF(tblemployee[[#This Row],[OverTime]]="Yes",1,0)</f>
        <v>0</v>
      </c>
    </row>
    <row r="876" spans="1:80" hidden="1">
      <c r="A876">
        <v>30</v>
      </c>
      <c r="B876" t="s">
        <v>43</v>
      </c>
      <c r="C876" t="s">
        <v>36</v>
      </c>
      <c r="D876">
        <v>853</v>
      </c>
      <c r="E876" t="s">
        <v>45</v>
      </c>
      <c r="F876">
        <v>7</v>
      </c>
      <c r="G876" t="str" cm="1">
        <f t="array" ref="G876">_xlfn.IFS(
F876 &lt;= 10, "Near",
F876 &lt;= 20, "Far",
TRUE, "Very Far")</f>
        <v>Near</v>
      </c>
      <c r="H876">
        <v>4</v>
      </c>
      <c r="I876" t="str">
        <f>_xlfn.XLOOKUP(H876,Lookup!C:C,Lookup!D:D)</f>
        <v>Master</v>
      </c>
      <c r="J876" t="s">
        <v>38</v>
      </c>
      <c r="K876">
        <v>1</v>
      </c>
      <c r="L876">
        <v>1224</v>
      </c>
      <c r="M876">
        <v>3</v>
      </c>
      <c r="N876" t="str">
        <f>_xlfn.XLOOKUP(M876,Lookup!E:E,Lookup!F:F)</f>
        <v>High</v>
      </c>
      <c r="O876" t="s">
        <v>46</v>
      </c>
      <c r="P876">
        <v>49</v>
      </c>
      <c r="Q876">
        <v>3</v>
      </c>
      <c r="R876" t="str">
        <f>_xlfn.XLOOKUP(Q876,Lookup!G:G,Lookup!H:H)</f>
        <v>High</v>
      </c>
      <c r="S876">
        <v>2</v>
      </c>
      <c r="T876" s="7" t="str">
        <f>_xlfn.XLOOKUP(S876,Lookup!A:A,Lookup!B:B)</f>
        <v>Junior</v>
      </c>
      <c r="U876" t="s">
        <v>50</v>
      </c>
      <c r="V876">
        <v>3</v>
      </c>
      <c r="W876" t="str">
        <f>_xlfn.XLOOKUP(V876,Lookup!I:I,Lookup!J:J)</f>
        <v>High</v>
      </c>
      <c r="X876" t="s">
        <v>52</v>
      </c>
      <c r="Y876">
        <v>3491</v>
      </c>
      <c r="Z876" t="str" cm="1">
        <f t="array" ref="Z876">_xlfn.IFS(Y876&lt;3000,"Low",Y876&lt;7000,"Medium",TRUE,"High")</f>
        <v>Medium</v>
      </c>
      <c r="AA876">
        <v>11309</v>
      </c>
      <c r="AB876">
        <v>1</v>
      </c>
      <c r="AC876" t="s">
        <v>42</v>
      </c>
      <c r="AD876" t="s">
        <v>43</v>
      </c>
      <c r="AE876">
        <v>13</v>
      </c>
      <c r="AF876">
        <v>3</v>
      </c>
      <c r="AG876" t="str">
        <f>_xlfn.XLOOKUP(AF876,Lookup!K:K,Lookup!L:L)</f>
        <v>Meet Expect</v>
      </c>
      <c r="AH876">
        <v>1</v>
      </c>
      <c r="AI876" t="str">
        <f>LOOKUP(AH876,Lookup!M:M,Lookup!N:N)</f>
        <v>Low</v>
      </c>
      <c r="AJ876">
        <v>80</v>
      </c>
      <c r="AK876">
        <v>3</v>
      </c>
      <c r="AL876" t="str">
        <f>_xlfn.XLOOKUP(AK876,Lookup!O:O,Lookup!P:P)</f>
        <v>High</v>
      </c>
      <c r="AM876">
        <v>10</v>
      </c>
      <c r="AN876" t="str" cm="1">
        <f t="array" ref="AN876">_xlfn.IFS(
AM876&lt;=5,"0-5",
AM876&lt;=10,"6-10",
AM876&lt;=20,"11-20",
TRUE,"20+")</f>
        <v>6-10</v>
      </c>
      <c r="AO876">
        <v>4</v>
      </c>
      <c r="AP876">
        <v>2</v>
      </c>
      <c r="AQ876" t="str">
        <f>_xlfn.XLOOKUP(AP876,Lookup!Q:Q,Lookup!R:R)</f>
        <v>Good</v>
      </c>
      <c r="AR876">
        <v>10</v>
      </c>
      <c r="AS876" t="str" cm="1">
        <f t="array" ref="AS876">_xlfn.IFS(
AR876 &lt;=1,"New Employee",
AR876 &lt;=3, "Early Career",
AR876 &lt;=7, "Experienced",
TRUE, "Veteran")</f>
        <v>Veteran</v>
      </c>
      <c r="AT876">
        <v>7</v>
      </c>
      <c r="AU876">
        <v>8</v>
      </c>
      <c r="AV876" t="str" cm="1">
        <f t="array" ref="AV876">_xlfn.IFS(
AU876=0,"Recently Promoted",
AU876&lt;=3, "Normal",
TRUE, "Long Time No Promotion")</f>
        <v>Long Time No Promotion</v>
      </c>
      <c r="AW876">
        <v>9</v>
      </c>
      <c r="AX876">
        <f>IF(COUNTIF(L876:$L$1471,L876)&gt;1,1,0)</f>
        <v>0</v>
      </c>
      <c r="BA876">
        <f t="shared" si="109"/>
        <v>0</v>
      </c>
      <c r="BC876">
        <f t="shared" si="110"/>
        <v>0</v>
      </c>
      <c r="BE876">
        <f t="shared" si="104"/>
        <v>0</v>
      </c>
      <c r="BG876">
        <f t="shared" si="105"/>
        <v>0</v>
      </c>
      <c r="BI876">
        <f t="shared" si="106"/>
        <v>0</v>
      </c>
      <c r="BR876" t="str" cm="1">
        <f t="array" ref="BR876">_xlfn.IFS(
A876&lt;=25,"18-25",
A876&lt;=35,"26-35",
A876&lt;=45,"36-45",
A876&lt;=59,"46-59",
TRUE,"60+")</f>
        <v>26-35</v>
      </c>
      <c r="BX876" t="b">
        <f t="shared" si="107"/>
        <v>1</v>
      </c>
      <c r="BY876" t="b">
        <f t="shared" si="108"/>
        <v>1</v>
      </c>
      <c r="BZ876" t="b">
        <f t="shared" si="111"/>
        <v>1</v>
      </c>
      <c r="CA876">
        <f>IF(tblemployee[[#This Row],[Attrition]]="Yes",1,0)</f>
        <v>0</v>
      </c>
      <c r="CB876">
        <f>IF(tblemployee[[#This Row],[OverTime]]="Yes",1,0)</f>
        <v>0</v>
      </c>
    </row>
    <row r="877" spans="1:80" hidden="1">
      <c r="A877">
        <v>44</v>
      </c>
      <c r="B877" t="s">
        <v>43</v>
      </c>
      <c r="C877" t="s">
        <v>36</v>
      </c>
      <c r="D877">
        <v>200</v>
      </c>
      <c r="E877" t="s">
        <v>45</v>
      </c>
      <c r="F877">
        <v>29</v>
      </c>
      <c r="G877" t="str" cm="1">
        <f t="array" ref="G877">_xlfn.IFS(
F877 &lt;= 10, "Near",
F877 &lt;= 20, "Far",
TRUE, "Very Far")</f>
        <v>Very Far</v>
      </c>
      <c r="H877">
        <v>4</v>
      </c>
      <c r="I877" t="str">
        <f>_xlfn.XLOOKUP(H877,Lookup!C:C,Lookup!D:D)</f>
        <v>Master</v>
      </c>
      <c r="J877" t="s">
        <v>49</v>
      </c>
      <c r="K877">
        <v>1</v>
      </c>
      <c r="L877">
        <v>1225</v>
      </c>
      <c r="M877">
        <v>4</v>
      </c>
      <c r="N877" t="str">
        <f>_xlfn.XLOOKUP(M877,Lookup!E:E,Lookup!F:F)</f>
        <v>Very High</v>
      </c>
      <c r="O877" t="s">
        <v>46</v>
      </c>
      <c r="P877">
        <v>32</v>
      </c>
      <c r="Q877">
        <v>3</v>
      </c>
      <c r="R877" t="str">
        <f>_xlfn.XLOOKUP(Q877,Lookup!G:G,Lookup!H:H)</f>
        <v>High</v>
      </c>
      <c r="S877">
        <v>2</v>
      </c>
      <c r="T877" s="7" t="str">
        <f>_xlfn.XLOOKUP(S877,Lookup!A:A,Lookup!B:B)</f>
        <v>Junior</v>
      </c>
      <c r="U877" t="s">
        <v>47</v>
      </c>
      <c r="V877">
        <v>4</v>
      </c>
      <c r="W877" t="str">
        <f>_xlfn.XLOOKUP(V877,Lookup!I:I,Lookup!J:J)</f>
        <v>Very High</v>
      </c>
      <c r="X877" t="s">
        <v>41</v>
      </c>
      <c r="Y877">
        <v>4541</v>
      </c>
      <c r="Z877" t="str" cm="1">
        <f t="array" ref="Z877">_xlfn.IFS(Y877&lt;3000,"Low",Y877&lt;7000,"Medium",TRUE,"High")</f>
        <v>Medium</v>
      </c>
      <c r="AA877">
        <v>7744</v>
      </c>
      <c r="AB877">
        <v>1</v>
      </c>
      <c r="AC877" t="s">
        <v>42</v>
      </c>
      <c r="AD877" t="s">
        <v>43</v>
      </c>
      <c r="AE877">
        <v>25</v>
      </c>
      <c r="AF877">
        <v>4</v>
      </c>
      <c r="AG877" t="str">
        <f>_xlfn.XLOOKUP(AF877,Lookup!K:K,Lookup!L:L)</f>
        <v>Exceed Expect</v>
      </c>
      <c r="AH877">
        <v>2</v>
      </c>
      <c r="AI877" t="str">
        <f>LOOKUP(AH877,Lookup!M:M,Lookup!N:N)</f>
        <v>Medium</v>
      </c>
      <c r="AJ877">
        <v>80</v>
      </c>
      <c r="AK877">
        <v>0</v>
      </c>
      <c r="AL877" t="str">
        <f>_xlfn.XLOOKUP(AK877,Lookup!O:O,Lookup!P:P)</f>
        <v>None</v>
      </c>
      <c r="AM877">
        <v>20</v>
      </c>
      <c r="AN877" t="str" cm="1">
        <f t="array" ref="AN877">_xlfn.IFS(
AM877&lt;=5,"0-5",
AM877&lt;=10,"6-10",
AM877&lt;=20,"11-20",
TRUE,"20+")</f>
        <v>11-20</v>
      </c>
      <c r="AO877">
        <v>3</v>
      </c>
      <c r="AP877">
        <v>3</v>
      </c>
      <c r="AQ877" t="str">
        <f>_xlfn.XLOOKUP(AP877,Lookup!Q:Q,Lookup!R:R)</f>
        <v>Better</v>
      </c>
      <c r="AR877">
        <v>20</v>
      </c>
      <c r="AS877" t="str" cm="1">
        <f t="array" ref="AS877">_xlfn.IFS(
AR877 &lt;=1,"New Employee",
AR877 &lt;=3, "Early Career",
AR877 &lt;=7, "Experienced",
TRUE, "Veteran")</f>
        <v>Veteran</v>
      </c>
      <c r="AT877">
        <v>11</v>
      </c>
      <c r="AU877">
        <v>13</v>
      </c>
      <c r="AV877" t="str" cm="1">
        <f t="array" ref="AV877">_xlfn.IFS(
AU877=0,"Recently Promoted",
AU877&lt;=3, "Normal",
TRUE, "Long Time No Promotion")</f>
        <v>Long Time No Promotion</v>
      </c>
      <c r="AW877">
        <v>17</v>
      </c>
      <c r="AX877">
        <f>IF(COUNTIF(L877:$L$1471,L877)&gt;1,1,0)</f>
        <v>0</v>
      </c>
      <c r="BA877">
        <f t="shared" si="109"/>
        <v>0</v>
      </c>
      <c r="BC877">
        <f t="shared" si="110"/>
        <v>0</v>
      </c>
      <c r="BE877">
        <f t="shared" si="104"/>
        <v>0</v>
      </c>
      <c r="BG877">
        <f t="shared" si="105"/>
        <v>0</v>
      </c>
      <c r="BI877">
        <f t="shared" si="106"/>
        <v>0</v>
      </c>
      <c r="BR877" t="str" cm="1">
        <f t="array" ref="BR877">_xlfn.IFS(
A877&lt;=25,"18-25",
A877&lt;=35,"26-35",
A877&lt;=45,"36-45",
A877&lt;=59,"46-59",
TRUE,"60+")</f>
        <v>36-45</v>
      </c>
      <c r="BX877" t="b">
        <f t="shared" si="107"/>
        <v>1</v>
      </c>
      <c r="BY877" t="b">
        <f t="shared" si="108"/>
        <v>1</v>
      </c>
      <c r="BZ877" t="b">
        <f t="shared" si="111"/>
        <v>1</v>
      </c>
      <c r="CA877">
        <f>IF(tblemployee[[#This Row],[Attrition]]="Yes",1,0)</f>
        <v>0</v>
      </c>
      <c r="CB877">
        <f>IF(tblemployee[[#This Row],[OverTime]]="Yes",1,0)</f>
        <v>0</v>
      </c>
    </row>
    <row r="878" spans="1:80" hidden="1">
      <c r="A878">
        <v>20</v>
      </c>
      <c r="B878" t="s">
        <v>43</v>
      </c>
      <c r="C878" t="s">
        <v>36</v>
      </c>
      <c r="D878">
        <v>654</v>
      </c>
      <c r="E878" t="s">
        <v>37</v>
      </c>
      <c r="F878">
        <v>21</v>
      </c>
      <c r="G878" t="str" cm="1">
        <f t="array" ref="G878">_xlfn.IFS(
F878 &lt;= 10, "Near",
F878 &lt;= 20, "Far",
TRUE, "Very Far")</f>
        <v>Very Far</v>
      </c>
      <c r="H878">
        <v>3</v>
      </c>
      <c r="I878" t="str">
        <f>_xlfn.XLOOKUP(H878,Lookup!C:C,Lookup!D:D)</f>
        <v>Bachelor</v>
      </c>
      <c r="J878" t="s">
        <v>59</v>
      </c>
      <c r="K878">
        <v>1</v>
      </c>
      <c r="L878">
        <v>1226</v>
      </c>
      <c r="M878">
        <v>3</v>
      </c>
      <c r="N878" t="str">
        <f>_xlfn.XLOOKUP(M878,Lookup!E:E,Lookup!F:F)</f>
        <v>High</v>
      </c>
      <c r="O878" t="s">
        <v>46</v>
      </c>
      <c r="P878">
        <v>43</v>
      </c>
      <c r="Q878">
        <v>4</v>
      </c>
      <c r="R878" t="str">
        <f>_xlfn.XLOOKUP(Q878,Lookup!G:G,Lookup!H:H)</f>
        <v>Very High</v>
      </c>
      <c r="S878">
        <v>1</v>
      </c>
      <c r="T878" s="7" t="str">
        <f>_xlfn.XLOOKUP(S878,Lookup!A:A,Lookup!B:B)</f>
        <v>Entry Level</v>
      </c>
      <c r="U878" t="s">
        <v>57</v>
      </c>
      <c r="V878">
        <v>4</v>
      </c>
      <c r="W878" t="str">
        <f>_xlfn.XLOOKUP(V878,Lookup!I:I,Lookup!J:J)</f>
        <v>Very High</v>
      </c>
      <c r="X878" t="s">
        <v>41</v>
      </c>
      <c r="Y878">
        <v>2678</v>
      </c>
      <c r="Z878" t="str" cm="1">
        <f t="array" ref="Z878">_xlfn.IFS(Y878&lt;3000,"Low",Y878&lt;7000,"Medium",TRUE,"High")</f>
        <v>Low</v>
      </c>
      <c r="AA878">
        <v>5050</v>
      </c>
      <c r="AB878">
        <v>1</v>
      </c>
      <c r="AC878" t="s">
        <v>42</v>
      </c>
      <c r="AD878" t="s">
        <v>43</v>
      </c>
      <c r="AE878">
        <v>17</v>
      </c>
      <c r="AF878">
        <v>3</v>
      </c>
      <c r="AG878" t="str">
        <f>_xlfn.XLOOKUP(AF878,Lookup!K:K,Lookup!L:L)</f>
        <v>Meet Expect</v>
      </c>
      <c r="AH878">
        <v>4</v>
      </c>
      <c r="AI878" t="str">
        <f>LOOKUP(AH878,Lookup!M:M,Lookup!N:N)</f>
        <v>Very High</v>
      </c>
      <c r="AJ878">
        <v>80</v>
      </c>
      <c r="AK878">
        <v>0</v>
      </c>
      <c r="AL878" t="str">
        <f>_xlfn.XLOOKUP(AK878,Lookup!O:O,Lookup!P:P)</f>
        <v>None</v>
      </c>
      <c r="AM878">
        <v>2</v>
      </c>
      <c r="AN878" t="str" cm="1">
        <f t="array" ref="AN878">_xlfn.IFS(
AM878&lt;=5,"0-5",
AM878&lt;=10,"6-10",
AM878&lt;=20,"11-20",
TRUE,"20+")</f>
        <v>0-5</v>
      </c>
      <c r="AO878">
        <v>2</v>
      </c>
      <c r="AP878">
        <v>3</v>
      </c>
      <c r="AQ878" t="str">
        <f>_xlfn.XLOOKUP(AP878,Lookup!Q:Q,Lookup!R:R)</f>
        <v>Better</v>
      </c>
      <c r="AR878">
        <v>2</v>
      </c>
      <c r="AS878" t="str" cm="1">
        <f t="array" ref="AS878">_xlfn.IFS(
AR878 &lt;=1,"New Employee",
AR878 &lt;=3, "Early Career",
AR878 &lt;=7, "Experienced",
TRUE, "Veteran")</f>
        <v>Early Career</v>
      </c>
      <c r="AT878">
        <v>1</v>
      </c>
      <c r="AU878">
        <v>2</v>
      </c>
      <c r="AV878" t="str" cm="1">
        <f t="array" ref="AV878">_xlfn.IFS(
AU878=0,"Recently Promoted",
AU878&lt;=3, "Normal",
TRUE, "Long Time No Promotion")</f>
        <v>Normal</v>
      </c>
      <c r="AW878">
        <v>2</v>
      </c>
      <c r="AX878">
        <f>IF(COUNTIF(L878:$L$1471,L878)&gt;1,1,0)</f>
        <v>0</v>
      </c>
      <c r="BA878">
        <f t="shared" si="109"/>
        <v>0</v>
      </c>
      <c r="BC878">
        <f t="shared" si="110"/>
        <v>0</v>
      </c>
      <c r="BE878">
        <f t="shared" si="104"/>
        <v>0</v>
      </c>
      <c r="BG878">
        <f t="shared" si="105"/>
        <v>0</v>
      </c>
      <c r="BI878">
        <f t="shared" si="106"/>
        <v>0</v>
      </c>
      <c r="BR878" t="str" cm="1">
        <f t="array" ref="BR878">_xlfn.IFS(
A878&lt;=25,"18-25",
A878&lt;=35,"26-35",
A878&lt;=45,"36-45",
A878&lt;=59,"46-59",
TRUE,"60+")</f>
        <v>18-25</v>
      </c>
      <c r="BX878" t="b">
        <f t="shared" si="107"/>
        <v>1</v>
      </c>
      <c r="BY878" t="b">
        <f t="shared" si="108"/>
        <v>1</v>
      </c>
      <c r="BZ878" t="b">
        <f t="shared" si="111"/>
        <v>1</v>
      </c>
      <c r="CA878">
        <f>IF(tblemployee[[#This Row],[Attrition]]="Yes",1,0)</f>
        <v>0</v>
      </c>
      <c r="CB878">
        <f>IF(tblemployee[[#This Row],[OverTime]]="Yes",1,0)</f>
        <v>0</v>
      </c>
    </row>
    <row r="879" spans="1:80" hidden="1">
      <c r="A879">
        <v>46</v>
      </c>
      <c r="B879" t="s">
        <v>43</v>
      </c>
      <c r="C879" t="s">
        <v>36</v>
      </c>
      <c r="D879">
        <v>150</v>
      </c>
      <c r="E879" t="s">
        <v>45</v>
      </c>
      <c r="F879">
        <v>2</v>
      </c>
      <c r="G879" t="str" cm="1">
        <f t="array" ref="G879">_xlfn.IFS(
F879 &lt;= 10, "Near",
F879 &lt;= 20, "Far",
TRUE, "Very Far")</f>
        <v>Near</v>
      </c>
      <c r="H879">
        <v>4</v>
      </c>
      <c r="I879" t="str">
        <f>_xlfn.XLOOKUP(H879,Lookup!C:C,Lookup!D:D)</f>
        <v>Master</v>
      </c>
      <c r="J879" t="s">
        <v>60</v>
      </c>
      <c r="K879">
        <v>1</v>
      </c>
      <c r="L879">
        <v>1228</v>
      </c>
      <c r="M879">
        <v>4</v>
      </c>
      <c r="N879" t="str">
        <f>_xlfn.XLOOKUP(M879,Lookup!E:E,Lookup!F:F)</f>
        <v>Very High</v>
      </c>
      <c r="O879" t="s">
        <v>46</v>
      </c>
      <c r="P879">
        <v>60</v>
      </c>
      <c r="Q879">
        <v>3</v>
      </c>
      <c r="R879" t="str">
        <f>_xlfn.XLOOKUP(Q879,Lookup!G:G,Lookup!H:H)</f>
        <v>High</v>
      </c>
      <c r="S879">
        <v>2</v>
      </c>
      <c r="T879" s="7" t="str">
        <f>_xlfn.XLOOKUP(S879,Lookup!A:A,Lookup!B:B)</f>
        <v>Junior</v>
      </c>
      <c r="U879" t="s">
        <v>53</v>
      </c>
      <c r="V879">
        <v>4</v>
      </c>
      <c r="W879" t="str">
        <f>_xlfn.XLOOKUP(V879,Lookup!I:I,Lookup!J:J)</f>
        <v>Very High</v>
      </c>
      <c r="X879" t="s">
        <v>52</v>
      </c>
      <c r="Y879">
        <v>7379</v>
      </c>
      <c r="Z879" t="str" cm="1">
        <f t="array" ref="Z879">_xlfn.IFS(Y879&lt;3000,"Low",Y879&lt;7000,"Medium",TRUE,"High")</f>
        <v>High</v>
      </c>
      <c r="AA879">
        <v>17433</v>
      </c>
      <c r="AB879">
        <v>2</v>
      </c>
      <c r="AC879" t="s">
        <v>42</v>
      </c>
      <c r="AD879" t="s">
        <v>43</v>
      </c>
      <c r="AE879">
        <v>11</v>
      </c>
      <c r="AF879">
        <v>3</v>
      </c>
      <c r="AG879" t="str">
        <f>_xlfn.XLOOKUP(AF879,Lookup!K:K,Lookup!L:L)</f>
        <v>Meet Expect</v>
      </c>
      <c r="AH879">
        <v>3</v>
      </c>
      <c r="AI879" t="str">
        <f>LOOKUP(AH879,Lookup!M:M,Lookup!N:N)</f>
        <v>High</v>
      </c>
      <c r="AJ879">
        <v>80</v>
      </c>
      <c r="AK879">
        <v>1</v>
      </c>
      <c r="AL879" t="str">
        <f>_xlfn.XLOOKUP(AK879,Lookup!O:O,Lookup!P:P)</f>
        <v>Basic</v>
      </c>
      <c r="AM879">
        <v>12</v>
      </c>
      <c r="AN879" t="str" cm="1">
        <f t="array" ref="AN879">_xlfn.IFS(
AM879&lt;=5,"0-5",
AM879&lt;=10,"6-10",
AM879&lt;=20,"11-20",
TRUE,"20+")</f>
        <v>11-20</v>
      </c>
      <c r="AO879">
        <v>3</v>
      </c>
      <c r="AP879">
        <v>2</v>
      </c>
      <c r="AQ879" t="str">
        <f>_xlfn.XLOOKUP(AP879,Lookup!Q:Q,Lookup!R:R)</f>
        <v>Good</v>
      </c>
      <c r="AR879">
        <v>6</v>
      </c>
      <c r="AS879" t="str" cm="1">
        <f t="array" ref="AS879">_xlfn.IFS(
AR879 &lt;=1,"New Employee",
AR879 &lt;=3, "Early Career",
AR879 &lt;=7, "Experienced",
TRUE, "Veteran")</f>
        <v>Experienced</v>
      </c>
      <c r="AT879">
        <v>3</v>
      </c>
      <c r="AU879">
        <v>1</v>
      </c>
      <c r="AV879" t="str" cm="1">
        <f t="array" ref="AV879">_xlfn.IFS(
AU879=0,"Recently Promoted",
AU879&lt;=3, "Normal",
TRUE, "Long Time No Promotion")</f>
        <v>Normal</v>
      </c>
      <c r="AW879">
        <v>4</v>
      </c>
      <c r="AX879">
        <f>IF(COUNTIF(L879:$L$1471,L879)&gt;1,1,0)</f>
        <v>0</v>
      </c>
      <c r="BA879">
        <f t="shared" si="109"/>
        <v>0</v>
      </c>
      <c r="BC879">
        <f t="shared" si="110"/>
        <v>0</v>
      </c>
      <c r="BE879">
        <f t="shared" si="104"/>
        <v>0</v>
      </c>
      <c r="BG879">
        <f t="shared" si="105"/>
        <v>0</v>
      </c>
      <c r="BI879">
        <f t="shared" si="106"/>
        <v>0</v>
      </c>
      <c r="BR879" t="str" cm="1">
        <f t="array" ref="BR879">_xlfn.IFS(
A879&lt;=25,"18-25",
A879&lt;=35,"26-35",
A879&lt;=45,"36-45",
A879&lt;=59,"46-59",
TRUE,"60+")</f>
        <v>46-59</v>
      </c>
      <c r="BX879" t="b">
        <f t="shared" si="107"/>
        <v>1</v>
      </c>
      <c r="BY879" t="b">
        <f t="shared" si="108"/>
        <v>1</v>
      </c>
      <c r="BZ879" t="b">
        <f t="shared" si="111"/>
        <v>1</v>
      </c>
      <c r="CA879">
        <f>IF(tblemployee[[#This Row],[Attrition]]="Yes",1,0)</f>
        <v>0</v>
      </c>
      <c r="CB879">
        <f>IF(tblemployee[[#This Row],[OverTime]]="Yes",1,0)</f>
        <v>0</v>
      </c>
    </row>
    <row r="880" spans="1:80">
      <c r="A880">
        <v>42</v>
      </c>
      <c r="B880" t="s">
        <v>43</v>
      </c>
      <c r="C880" t="s">
        <v>55</v>
      </c>
      <c r="D880">
        <v>179</v>
      </c>
      <c r="E880" t="s">
        <v>61</v>
      </c>
      <c r="F880">
        <v>2</v>
      </c>
      <c r="G880" t="str" cm="1">
        <f t="array" ref="G880">_xlfn.IFS(
F880 &lt;= 10, "Near",
F880 &lt;= 20, "Far",
TRUE, "Very Far")</f>
        <v>Near</v>
      </c>
      <c r="H880">
        <v>5</v>
      </c>
      <c r="I880" t="str">
        <f>_xlfn.XLOOKUP(H880,Lookup!C:C,Lookup!D:D)</f>
        <v>Doctor</v>
      </c>
      <c r="J880" t="s">
        <v>51</v>
      </c>
      <c r="K880">
        <v>1</v>
      </c>
      <c r="L880">
        <v>1231</v>
      </c>
      <c r="M880">
        <v>4</v>
      </c>
      <c r="N880" t="str">
        <f>_xlfn.XLOOKUP(M880,Lookup!E:E,Lookup!F:F)</f>
        <v>Very High</v>
      </c>
      <c r="O880" t="s">
        <v>46</v>
      </c>
      <c r="P880">
        <v>79</v>
      </c>
      <c r="Q880">
        <v>4</v>
      </c>
      <c r="R880" t="str">
        <f>_xlfn.XLOOKUP(Q880,Lookup!G:G,Lookup!H:H)</f>
        <v>Very High</v>
      </c>
      <c r="S880">
        <v>2</v>
      </c>
      <c r="T880" s="7" t="str">
        <f>_xlfn.XLOOKUP(S880,Lookup!A:A,Lookup!B:B)</f>
        <v>Junior</v>
      </c>
      <c r="U880" t="s">
        <v>61</v>
      </c>
      <c r="V880">
        <v>1</v>
      </c>
      <c r="W880" t="str">
        <f>_xlfn.XLOOKUP(V880,Lookup!I:I,Lookup!J:J)</f>
        <v>Low</v>
      </c>
      <c r="X880" t="s">
        <v>48</v>
      </c>
      <c r="Y880">
        <v>6272</v>
      </c>
      <c r="Z880" t="str" cm="1">
        <f t="array" ref="Z880">_xlfn.IFS(Y880&lt;3000,"Low",Y880&lt;7000,"Medium",TRUE,"High")</f>
        <v>Medium</v>
      </c>
      <c r="AA880">
        <v>12858</v>
      </c>
      <c r="AB880">
        <v>7</v>
      </c>
      <c r="AC880" t="s">
        <v>42</v>
      </c>
      <c r="AD880" t="s">
        <v>43</v>
      </c>
      <c r="AE880">
        <v>16</v>
      </c>
      <c r="AF880">
        <v>3</v>
      </c>
      <c r="AG880" t="str">
        <f>_xlfn.XLOOKUP(AF880,Lookup!K:K,Lookup!L:L)</f>
        <v>Meet Expect</v>
      </c>
      <c r="AH880">
        <v>1</v>
      </c>
      <c r="AI880" t="str">
        <f>LOOKUP(AH880,Lookup!M:M,Lookup!N:N)</f>
        <v>Low</v>
      </c>
      <c r="AJ880">
        <v>80</v>
      </c>
      <c r="AK880">
        <v>1</v>
      </c>
      <c r="AL880" t="str">
        <f>_xlfn.XLOOKUP(AK880,Lookup!O:O,Lookup!P:P)</f>
        <v>Basic</v>
      </c>
      <c r="AM880">
        <v>10</v>
      </c>
      <c r="AN880" t="str" cm="1">
        <f t="array" ref="AN880">_xlfn.IFS(
AM880&lt;=5,"0-5",
AM880&lt;=10,"6-10",
AM880&lt;=20,"11-20",
TRUE,"20+")</f>
        <v>6-10</v>
      </c>
      <c r="AO880">
        <v>3</v>
      </c>
      <c r="AP880">
        <v>4</v>
      </c>
      <c r="AQ880" t="str">
        <f>_xlfn.XLOOKUP(AP880,Lookup!Q:Q,Lookup!R:R)</f>
        <v>Best</v>
      </c>
      <c r="AR880">
        <v>4</v>
      </c>
      <c r="AS880" t="str" cm="1">
        <f t="array" ref="AS880">_xlfn.IFS(
AR880 &lt;=1,"New Employee",
AR880 &lt;=3, "Early Career",
AR880 &lt;=7, "Experienced",
TRUE, "Veteran")</f>
        <v>Experienced</v>
      </c>
      <c r="AT880">
        <v>3</v>
      </c>
      <c r="AU880">
        <v>0</v>
      </c>
      <c r="AV880" t="str" cm="1">
        <f t="array" ref="AV880">_xlfn.IFS(
AU880=0,"Recently Promoted",
AU880&lt;=3, "Normal",
TRUE, "Long Time No Promotion")</f>
        <v>Recently Promoted</v>
      </c>
      <c r="AW880">
        <v>3</v>
      </c>
      <c r="AX880">
        <f>IF(COUNTIF(L880:$L$1471,L880)&gt;1,1,0)</f>
        <v>0</v>
      </c>
      <c r="BA880">
        <f t="shared" si="109"/>
        <v>0</v>
      </c>
      <c r="BC880">
        <f t="shared" si="110"/>
        <v>0</v>
      </c>
      <c r="BE880">
        <f t="shared" si="104"/>
        <v>0</v>
      </c>
      <c r="BG880">
        <f t="shared" si="105"/>
        <v>0</v>
      </c>
      <c r="BI880">
        <f t="shared" si="106"/>
        <v>0</v>
      </c>
      <c r="BR880" t="str" cm="1">
        <f t="array" ref="BR880">_xlfn.IFS(
A880&lt;=25,"18-25",
A880&lt;=35,"26-35",
A880&lt;=45,"36-45",
A880&lt;=59,"46-59",
TRUE,"60+")</f>
        <v>36-45</v>
      </c>
      <c r="BX880" t="b">
        <f t="shared" si="107"/>
        <v>1</v>
      </c>
      <c r="BY880" t="b">
        <f t="shared" si="108"/>
        <v>1</v>
      </c>
      <c r="BZ880" t="b">
        <f t="shared" si="111"/>
        <v>1</v>
      </c>
      <c r="CA880">
        <f>IF(tblemployee[[#This Row],[Attrition]]="Yes",1,0)</f>
        <v>0</v>
      </c>
      <c r="CB880">
        <f>IF(tblemployee[[#This Row],[OverTime]]="Yes",1,0)</f>
        <v>0</v>
      </c>
    </row>
    <row r="881" spans="1:80" hidden="1">
      <c r="A881">
        <v>60</v>
      </c>
      <c r="B881" t="s">
        <v>43</v>
      </c>
      <c r="C881" t="s">
        <v>36</v>
      </c>
      <c r="D881">
        <v>696</v>
      </c>
      <c r="E881" t="s">
        <v>37</v>
      </c>
      <c r="F881">
        <v>7</v>
      </c>
      <c r="G881" t="str" cm="1">
        <f t="array" ref="G881">_xlfn.IFS(
F881 &lt;= 10, "Near",
F881 &lt;= 20, "Far",
TRUE, "Very Far")</f>
        <v>Near</v>
      </c>
      <c r="H881">
        <v>4</v>
      </c>
      <c r="I881" t="str">
        <f>_xlfn.XLOOKUP(H881,Lookup!C:C,Lookup!D:D)</f>
        <v>Master</v>
      </c>
      <c r="J881" t="s">
        <v>59</v>
      </c>
      <c r="K881">
        <v>1</v>
      </c>
      <c r="L881">
        <v>1233</v>
      </c>
      <c r="M881">
        <v>2</v>
      </c>
      <c r="N881" t="str">
        <f>_xlfn.XLOOKUP(M881,Lookup!E:E,Lookup!F:F)</f>
        <v>Medium</v>
      </c>
      <c r="O881" t="s">
        <v>46</v>
      </c>
      <c r="P881">
        <v>52</v>
      </c>
      <c r="Q881">
        <v>4</v>
      </c>
      <c r="R881" t="str">
        <f>_xlfn.XLOOKUP(Q881,Lookup!G:G,Lookup!H:H)</f>
        <v>Very High</v>
      </c>
      <c r="S881">
        <v>2</v>
      </c>
      <c r="T881" s="7" t="str">
        <f>_xlfn.XLOOKUP(S881,Lookup!A:A,Lookup!B:B)</f>
        <v>Junior</v>
      </c>
      <c r="U881" t="s">
        <v>40</v>
      </c>
      <c r="V881">
        <v>4</v>
      </c>
      <c r="W881" t="str">
        <f>_xlfn.XLOOKUP(V881,Lookup!I:I,Lookup!J:J)</f>
        <v>Very High</v>
      </c>
      <c r="X881" t="s">
        <v>52</v>
      </c>
      <c r="Y881">
        <v>5220</v>
      </c>
      <c r="Z881" t="str" cm="1">
        <f t="array" ref="Z881">_xlfn.IFS(Y881&lt;3000,"Low",Y881&lt;7000,"Medium",TRUE,"High")</f>
        <v>Medium</v>
      </c>
      <c r="AA881">
        <v>10893</v>
      </c>
      <c r="AB881">
        <v>0</v>
      </c>
      <c r="AC881" t="s">
        <v>42</v>
      </c>
      <c r="AD881" t="s">
        <v>35</v>
      </c>
      <c r="AE881">
        <v>18</v>
      </c>
      <c r="AF881">
        <v>3</v>
      </c>
      <c r="AG881" t="str">
        <f>_xlfn.XLOOKUP(AF881,Lookup!K:K,Lookup!L:L)</f>
        <v>Meet Expect</v>
      </c>
      <c r="AH881">
        <v>2</v>
      </c>
      <c r="AI881" t="str">
        <f>LOOKUP(AH881,Lookup!M:M,Lookup!N:N)</f>
        <v>Medium</v>
      </c>
      <c r="AJ881">
        <v>80</v>
      </c>
      <c r="AK881">
        <v>1</v>
      </c>
      <c r="AL881" t="str">
        <f>_xlfn.XLOOKUP(AK881,Lookup!O:O,Lookup!P:P)</f>
        <v>Basic</v>
      </c>
      <c r="AM881">
        <v>12</v>
      </c>
      <c r="AN881" t="str" cm="1">
        <f t="array" ref="AN881">_xlfn.IFS(
AM881&lt;=5,"0-5",
AM881&lt;=10,"6-10",
AM881&lt;=20,"11-20",
TRUE,"20+")</f>
        <v>11-20</v>
      </c>
      <c r="AO881">
        <v>3</v>
      </c>
      <c r="AP881">
        <v>3</v>
      </c>
      <c r="AQ881" t="str">
        <f>_xlfn.XLOOKUP(AP881,Lookup!Q:Q,Lookup!R:R)</f>
        <v>Better</v>
      </c>
      <c r="AR881">
        <v>11</v>
      </c>
      <c r="AS881" t="str" cm="1">
        <f t="array" ref="AS881">_xlfn.IFS(
AR881 &lt;=1,"New Employee",
AR881 &lt;=3, "Early Career",
AR881 &lt;=7, "Experienced",
TRUE, "Veteran")</f>
        <v>Veteran</v>
      </c>
      <c r="AT881">
        <v>7</v>
      </c>
      <c r="AU881">
        <v>1</v>
      </c>
      <c r="AV881" t="str" cm="1">
        <f t="array" ref="AV881">_xlfn.IFS(
AU881=0,"Recently Promoted",
AU881&lt;=3, "Normal",
TRUE, "Long Time No Promotion")</f>
        <v>Normal</v>
      </c>
      <c r="AW881">
        <v>9</v>
      </c>
      <c r="AX881">
        <f>IF(COUNTIF(L881:$L$1471,L881)&gt;1,1,0)</f>
        <v>0</v>
      </c>
      <c r="BA881">
        <f t="shared" si="109"/>
        <v>0</v>
      </c>
      <c r="BC881">
        <f t="shared" si="110"/>
        <v>0</v>
      </c>
      <c r="BE881">
        <f t="shared" si="104"/>
        <v>0</v>
      </c>
      <c r="BG881">
        <f t="shared" si="105"/>
        <v>0</v>
      </c>
      <c r="BI881">
        <f t="shared" si="106"/>
        <v>0</v>
      </c>
      <c r="BR881" t="str" cm="1">
        <f t="array" ref="BR881">_xlfn.IFS(
A881&lt;=25,"18-25",
A881&lt;=35,"26-35",
A881&lt;=45,"36-45",
A881&lt;=59,"46-59",
TRUE,"60+")</f>
        <v>60+</v>
      </c>
      <c r="BX881" t="b">
        <f t="shared" si="107"/>
        <v>1</v>
      </c>
      <c r="BY881" t="b">
        <f t="shared" si="108"/>
        <v>1</v>
      </c>
      <c r="BZ881" t="b">
        <f t="shared" si="111"/>
        <v>1</v>
      </c>
      <c r="CA881">
        <f>IF(tblemployee[[#This Row],[Attrition]]="Yes",1,0)</f>
        <v>0</v>
      </c>
      <c r="CB881">
        <f>IF(tblemployee[[#This Row],[OverTime]]="Yes",1,0)</f>
        <v>1</v>
      </c>
    </row>
    <row r="882" spans="1:80" hidden="1">
      <c r="A882">
        <v>32</v>
      </c>
      <c r="B882" t="s">
        <v>43</v>
      </c>
      <c r="C882" t="s">
        <v>44</v>
      </c>
      <c r="D882">
        <v>116</v>
      </c>
      <c r="E882" t="s">
        <v>45</v>
      </c>
      <c r="F882">
        <v>13</v>
      </c>
      <c r="G882" t="str" cm="1">
        <f t="array" ref="G882">_xlfn.IFS(
F882 &lt;= 10, "Near",
F882 &lt;= 20, "Far",
TRUE, "Very Far")</f>
        <v>Far</v>
      </c>
      <c r="H882">
        <v>3</v>
      </c>
      <c r="I882" t="str">
        <f>_xlfn.XLOOKUP(H882,Lookup!C:C,Lookup!D:D)</f>
        <v>Bachelor</v>
      </c>
      <c r="J882" t="s">
        <v>49</v>
      </c>
      <c r="K882">
        <v>1</v>
      </c>
      <c r="L882">
        <v>1234</v>
      </c>
      <c r="M882">
        <v>3</v>
      </c>
      <c r="N882" t="str">
        <f>_xlfn.XLOOKUP(M882,Lookup!E:E,Lookup!F:F)</f>
        <v>High</v>
      </c>
      <c r="O882" t="s">
        <v>39</v>
      </c>
      <c r="P882">
        <v>77</v>
      </c>
      <c r="Q882">
        <v>2</v>
      </c>
      <c r="R882" t="str">
        <f>_xlfn.XLOOKUP(Q882,Lookup!G:G,Lookup!H:H)</f>
        <v>Medium</v>
      </c>
      <c r="S882">
        <v>1</v>
      </c>
      <c r="T882" s="7" t="str">
        <f>_xlfn.XLOOKUP(S882,Lookup!A:A,Lookup!B:B)</f>
        <v>Entry Level</v>
      </c>
      <c r="U882" t="s">
        <v>50</v>
      </c>
      <c r="V882">
        <v>2</v>
      </c>
      <c r="W882" t="str">
        <f>_xlfn.XLOOKUP(V882,Lookup!I:I,Lookup!J:J)</f>
        <v>Medium</v>
      </c>
      <c r="X882" t="s">
        <v>48</v>
      </c>
      <c r="Y882">
        <v>2743</v>
      </c>
      <c r="Z882" t="str" cm="1">
        <f t="array" ref="Z882">_xlfn.IFS(Y882&lt;3000,"Low",Y882&lt;7000,"Medium",TRUE,"High")</f>
        <v>Low</v>
      </c>
      <c r="AA882">
        <v>7331</v>
      </c>
      <c r="AB882">
        <v>1</v>
      </c>
      <c r="AC882" t="s">
        <v>42</v>
      </c>
      <c r="AD882" t="s">
        <v>43</v>
      </c>
      <c r="AE882">
        <v>20</v>
      </c>
      <c r="AF882">
        <v>4</v>
      </c>
      <c r="AG882" t="str">
        <f>_xlfn.XLOOKUP(AF882,Lookup!K:K,Lookup!L:L)</f>
        <v>Exceed Expect</v>
      </c>
      <c r="AH882">
        <v>3</v>
      </c>
      <c r="AI882" t="str">
        <f>LOOKUP(AH882,Lookup!M:M,Lookup!N:N)</f>
        <v>High</v>
      </c>
      <c r="AJ882">
        <v>80</v>
      </c>
      <c r="AK882">
        <v>1</v>
      </c>
      <c r="AL882" t="str">
        <f>_xlfn.XLOOKUP(AK882,Lookup!O:O,Lookup!P:P)</f>
        <v>Basic</v>
      </c>
      <c r="AM882">
        <v>2</v>
      </c>
      <c r="AN882" t="str" cm="1">
        <f t="array" ref="AN882">_xlfn.IFS(
AM882&lt;=5,"0-5",
AM882&lt;=10,"6-10",
AM882&lt;=20,"11-20",
TRUE,"20+")</f>
        <v>0-5</v>
      </c>
      <c r="AO882">
        <v>2</v>
      </c>
      <c r="AP882">
        <v>3</v>
      </c>
      <c r="AQ882" t="str">
        <f>_xlfn.XLOOKUP(AP882,Lookup!Q:Q,Lookup!R:R)</f>
        <v>Better</v>
      </c>
      <c r="AR882">
        <v>2</v>
      </c>
      <c r="AS882" t="str" cm="1">
        <f t="array" ref="AS882">_xlfn.IFS(
AR882 &lt;=1,"New Employee",
AR882 &lt;=3, "Early Career",
AR882 &lt;=7, "Experienced",
TRUE, "Veteran")</f>
        <v>Early Career</v>
      </c>
      <c r="AT882">
        <v>2</v>
      </c>
      <c r="AU882">
        <v>2</v>
      </c>
      <c r="AV882" t="str" cm="1">
        <f t="array" ref="AV882">_xlfn.IFS(
AU882=0,"Recently Promoted",
AU882&lt;=3, "Normal",
TRUE, "Long Time No Promotion")</f>
        <v>Normal</v>
      </c>
      <c r="AW882">
        <v>2</v>
      </c>
      <c r="AX882">
        <f>IF(COUNTIF(L882:$L$1471,L882)&gt;1,1,0)</f>
        <v>0</v>
      </c>
      <c r="BA882">
        <f t="shared" si="109"/>
        <v>0</v>
      </c>
      <c r="BC882">
        <f t="shared" si="110"/>
        <v>0</v>
      </c>
      <c r="BE882">
        <f t="shared" si="104"/>
        <v>0</v>
      </c>
      <c r="BG882">
        <f t="shared" si="105"/>
        <v>0</v>
      </c>
      <c r="BI882">
        <f t="shared" si="106"/>
        <v>0</v>
      </c>
      <c r="BR882" t="str" cm="1">
        <f t="array" ref="BR882">_xlfn.IFS(
A882&lt;=25,"18-25",
A882&lt;=35,"26-35",
A882&lt;=45,"36-45",
A882&lt;=59,"46-59",
TRUE,"60+")</f>
        <v>26-35</v>
      </c>
      <c r="BX882" t="b">
        <f t="shared" si="107"/>
        <v>1</v>
      </c>
      <c r="BY882" t="b">
        <f t="shared" si="108"/>
        <v>1</v>
      </c>
      <c r="BZ882" t="b">
        <f t="shared" si="111"/>
        <v>1</v>
      </c>
      <c r="CA882">
        <f>IF(tblemployee[[#This Row],[Attrition]]="Yes",1,0)</f>
        <v>0</v>
      </c>
      <c r="CB882">
        <f>IF(tblemployee[[#This Row],[OverTime]]="Yes",1,0)</f>
        <v>0</v>
      </c>
    </row>
    <row r="883" spans="1:80" hidden="1">
      <c r="A883">
        <v>32</v>
      </c>
      <c r="B883" t="s">
        <v>43</v>
      </c>
      <c r="C883" t="s">
        <v>44</v>
      </c>
      <c r="D883">
        <v>1316</v>
      </c>
      <c r="E883" t="s">
        <v>45</v>
      </c>
      <c r="F883">
        <v>2</v>
      </c>
      <c r="G883" t="str" cm="1">
        <f t="array" ref="G883">_xlfn.IFS(
F883 &lt;= 10, "Near",
F883 &lt;= 20, "Far",
TRUE, "Very Far")</f>
        <v>Near</v>
      </c>
      <c r="H883">
        <v>2</v>
      </c>
      <c r="I883" t="str">
        <f>_xlfn.XLOOKUP(H883,Lookup!C:C,Lookup!D:D)</f>
        <v>College</v>
      </c>
      <c r="J883" t="s">
        <v>38</v>
      </c>
      <c r="K883">
        <v>1</v>
      </c>
      <c r="L883">
        <v>1235</v>
      </c>
      <c r="M883">
        <v>4</v>
      </c>
      <c r="N883" t="str">
        <f>_xlfn.XLOOKUP(M883,Lookup!E:E,Lookup!F:F)</f>
        <v>Very High</v>
      </c>
      <c r="O883" t="s">
        <v>39</v>
      </c>
      <c r="P883">
        <v>38</v>
      </c>
      <c r="Q883">
        <v>3</v>
      </c>
      <c r="R883" t="str">
        <f>_xlfn.XLOOKUP(Q883,Lookup!G:G,Lookup!H:H)</f>
        <v>High</v>
      </c>
      <c r="S883">
        <v>2</v>
      </c>
      <c r="T883" s="7" t="str">
        <f>_xlfn.XLOOKUP(S883,Lookup!A:A,Lookup!B:B)</f>
        <v>Junior</v>
      </c>
      <c r="U883" t="s">
        <v>47</v>
      </c>
      <c r="V883">
        <v>3</v>
      </c>
      <c r="W883" t="str">
        <f>_xlfn.XLOOKUP(V883,Lookup!I:I,Lookup!J:J)</f>
        <v>High</v>
      </c>
      <c r="X883" t="s">
        <v>41</v>
      </c>
      <c r="Y883">
        <v>4998</v>
      </c>
      <c r="Z883" t="str" cm="1">
        <f t="array" ref="Z883">_xlfn.IFS(Y883&lt;3000,"Low",Y883&lt;7000,"Medium",TRUE,"High")</f>
        <v>Medium</v>
      </c>
      <c r="AA883">
        <v>2338</v>
      </c>
      <c r="AB883">
        <v>4</v>
      </c>
      <c r="AC883" t="s">
        <v>42</v>
      </c>
      <c r="AD883" t="s">
        <v>35</v>
      </c>
      <c r="AE883">
        <v>14</v>
      </c>
      <c r="AF883">
        <v>3</v>
      </c>
      <c r="AG883" t="str">
        <f>_xlfn.XLOOKUP(AF883,Lookup!K:K,Lookup!L:L)</f>
        <v>Meet Expect</v>
      </c>
      <c r="AH883">
        <v>4</v>
      </c>
      <c r="AI883" t="str">
        <f>LOOKUP(AH883,Lookup!M:M,Lookup!N:N)</f>
        <v>Very High</v>
      </c>
      <c r="AJ883">
        <v>80</v>
      </c>
      <c r="AK883">
        <v>0</v>
      </c>
      <c r="AL883" t="str">
        <f>_xlfn.XLOOKUP(AK883,Lookup!O:O,Lookup!P:P)</f>
        <v>None</v>
      </c>
      <c r="AM883">
        <v>10</v>
      </c>
      <c r="AN883" t="str" cm="1">
        <f t="array" ref="AN883">_xlfn.IFS(
AM883&lt;=5,"0-5",
AM883&lt;=10,"6-10",
AM883&lt;=20,"11-20",
TRUE,"20+")</f>
        <v>6-10</v>
      </c>
      <c r="AO883">
        <v>2</v>
      </c>
      <c r="AP883">
        <v>3</v>
      </c>
      <c r="AQ883" t="str">
        <f>_xlfn.XLOOKUP(AP883,Lookup!Q:Q,Lookup!R:R)</f>
        <v>Better</v>
      </c>
      <c r="AR883">
        <v>8</v>
      </c>
      <c r="AS883" t="str" cm="1">
        <f t="array" ref="AS883">_xlfn.IFS(
AR883 &lt;=1,"New Employee",
AR883 &lt;=3, "Early Career",
AR883 &lt;=7, "Experienced",
TRUE, "Veteran")</f>
        <v>Veteran</v>
      </c>
      <c r="AT883">
        <v>7</v>
      </c>
      <c r="AU883">
        <v>0</v>
      </c>
      <c r="AV883" t="str" cm="1">
        <f t="array" ref="AV883">_xlfn.IFS(
AU883=0,"Recently Promoted",
AU883&lt;=3, "Normal",
TRUE, "Long Time No Promotion")</f>
        <v>Recently Promoted</v>
      </c>
      <c r="AW883">
        <v>7</v>
      </c>
      <c r="AX883">
        <f>IF(COUNTIF(L883:$L$1471,L883)&gt;1,1,0)</f>
        <v>0</v>
      </c>
      <c r="BA883">
        <f t="shared" si="109"/>
        <v>0</v>
      </c>
      <c r="BC883">
        <f t="shared" si="110"/>
        <v>0</v>
      </c>
      <c r="BE883">
        <f t="shared" si="104"/>
        <v>0</v>
      </c>
      <c r="BG883">
        <f t="shared" si="105"/>
        <v>0</v>
      </c>
      <c r="BI883">
        <f t="shared" si="106"/>
        <v>0</v>
      </c>
      <c r="BR883" t="str" cm="1">
        <f t="array" ref="BR883">_xlfn.IFS(
A883&lt;=25,"18-25",
A883&lt;=35,"26-35",
A883&lt;=45,"36-45",
A883&lt;=59,"46-59",
TRUE,"60+")</f>
        <v>26-35</v>
      </c>
      <c r="BX883" t="b">
        <f t="shared" si="107"/>
        <v>1</v>
      </c>
      <c r="BY883" t="b">
        <f t="shared" si="108"/>
        <v>1</v>
      </c>
      <c r="BZ883" t="b">
        <f t="shared" si="111"/>
        <v>1</v>
      </c>
      <c r="CA883">
        <f>IF(tblemployee[[#This Row],[Attrition]]="Yes",1,0)</f>
        <v>0</v>
      </c>
      <c r="CB883">
        <f>IF(tblemployee[[#This Row],[OverTime]]="Yes",1,0)</f>
        <v>1</v>
      </c>
    </row>
    <row r="884" spans="1:80" hidden="1">
      <c r="A884">
        <v>36</v>
      </c>
      <c r="B884" t="s">
        <v>43</v>
      </c>
      <c r="C884" t="s">
        <v>36</v>
      </c>
      <c r="D884">
        <v>363</v>
      </c>
      <c r="E884" t="s">
        <v>45</v>
      </c>
      <c r="F884">
        <v>1</v>
      </c>
      <c r="G884" t="str" cm="1">
        <f t="array" ref="G884">_xlfn.IFS(
F884 &lt;= 10, "Near",
F884 &lt;= 20, "Far",
TRUE, "Very Far")</f>
        <v>Near</v>
      </c>
      <c r="H884">
        <v>3</v>
      </c>
      <c r="I884" t="str">
        <f>_xlfn.XLOOKUP(H884,Lookup!C:C,Lookup!D:D)</f>
        <v>Bachelor</v>
      </c>
      <c r="J884" t="s">
        <v>60</v>
      </c>
      <c r="K884">
        <v>1</v>
      </c>
      <c r="L884">
        <v>1237</v>
      </c>
      <c r="M884">
        <v>3</v>
      </c>
      <c r="N884" t="str">
        <f>_xlfn.XLOOKUP(M884,Lookup!E:E,Lookup!F:F)</f>
        <v>High</v>
      </c>
      <c r="O884" t="s">
        <v>39</v>
      </c>
      <c r="P884">
        <v>77</v>
      </c>
      <c r="Q884">
        <v>1</v>
      </c>
      <c r="R884" t="str">
        <f>_xlfn.XLOOKUP(Q884,Lookup!G:G,Lookup!H:H)</f>
        <v>Low</v>
      </c>
      <c r="S884">
        <v>3</v>
      </c>
      <c r="T884" s="7" t="str">
        <f>_xlfn.XLOOKUP(S884,Lookup!A:A,Lookup!B:B)</f>
        <v>Senior</v>
      </c>
      <c r="U884" t="s">
        <v>53</v>
      </c>
      <c r="V884">
        <v>1</v>
      </c>
      <c r="W884" t="str">
        <f>_xlfn.XLOOKUP(V884,Lookup!I:I,Lookup!J:J)</f>
        <v>Low</v>
      </c>
      <c r="X884" t="s">
        <v>52</v>
      </c>
      <c r="Y884">
        <v>10252</v>
      </c>
      <c r="Z884" t="str" cm="1">
        <f t="array" ref="Z884">_xlfn.IFS(Y884&lt;3000,"Low",Y884&lt;7000,"Medium",TRUE,"High")</f>
        <v>High</v>
      </c>
      <c r="AA884">
        <v>4235</v>
      </c>
      <c r="AB884">
        <v>2</v>
      </c>
      <c r="AC884" t="s">
        <v>42</v>
      </c>
      <c r="AD884" t="s">
        <v>35</v>
      </c>
      <c r="AE884">
        <v>21</v>
      </c>
      <c r="AF884">
        <v>4</v>
      </c>
      <c r="AG884" t="str">
        <f>_xlfn.XLOOKUP(AF884,Lookup!K:K,Lookup!L:L)</f>
        <v>Exceed Expect</v>
      </c>
      <c r="AH884">
        <v>3</v>
      </c>
      <c r="AI884" t="str">
        <f>LOOKUP(AH884,Lookup!M:M,Lookup!N:N)</f>
        <v>High</v>
      </c>
      <c r="AJ884">
        <v>80</v>
      </c>
      <c r="AK884">
        <v>1</v>
      </c>
      <c r="AL884" t="str">
        <f>_xlfn.XLOOKUP(AK884,Lookup!O:O,Lookup!P:P)</f>
        <v>Basic</v>
      </c>
      <c r="AM884">
        <v>17</v>
      </c>
      <c r="AN884" t="str" cm="1">
        <f t="array" ref="AN884">_xlfn.IFS(
AM884&lt;=5,"0-5",
AM884&lt;=10,"6-10",
AM884&lt;=20,"11-20",
TRUE,"20+")</f>
        <v>11-20</v>
      </c>
      <c r="AO884">
        <v>2</v>
      </c>
      <c r="AP884">
        <v>3</v>
      </c>
      <c r="AQ884" t="str">
        <f>_xlfn.XLOOKUP(AP884,Lookup!Q:Q,Lookup!R:R)</f>
        <v>Better</v>
      </c>
      <c r="AR884">
        <v>7</v>
      </c>
      <c r="AS884" t="str" cm="1">
        <f t="array" ref="AS884">_xlfn.IFS(
AR884 &lt;=1,"New Employee",
AR884 &lt;=3, "Early Career",
AR884 &lt;=7, "Experienced",
TRUE, "Veteran")</f>
        <v>Experienced</v>
      </c>
      <c r="AT884">
        <v>7</v>
      </c>
      <c r="AU884">
        <v>7</v>
      </c>
      <c r="AV884" t="str" cm="1">
        <f t="array" ref="AV884">_xlfn.IFS(
AU884=0,"Recently Promoted",
AU884&lt;=3, "Normal",
TRUE, "Long Time No Promotion")</f>
        <v>Long Time No Promotion</v>
      </c>
      <c r="AW884">
        <v>7</v>
      </c>
      <c r="AX884">
        <f>IF(COUNTIF(L884:$L$1471,L884)&gt;1,1,0)</f>
        <v>0</v>
      </c>
      <c r="BA884">
        <f t="shared" si="109"/>
        <v>0</v>
      </c>
      <c r="BC884">
        <f t="shared" si="110"/>
        <v>0</v>
      </c>
      <c r="BE884">
        <f t="shared" si="104"/>
        <v>0</v>
      </c>
      <c r="BG884">
        <f t="shared" si="105"/>
        <v>0</v>
      </c>
      <c r="BI884">
        <f t="shared" si="106"/>
        <v>0</v>
      </c>
      <c r="BR884" t="str" cm="1">
        <f t="array" ref="BR884">_xlfn.IFS(
A884&lt;=25,"18-25",
A884&lt;=35,"26-35",
A884&lt;=45,"36-45",
A884&lt;=59,"46-59",
TRUE,"60+")</f>
        <v>36-45</v>
      </c>
      <c r="BX884" t="b">
        <f t="shared" si="107"/>
        <v>1</v>
      </c>
      <c r="BY884" t="b">
        <f t="shared" si="108"/>
        <v>1</v>
      </c>
      <c r="BZ884" t="b">
        <f t="shared" si="111"/>
        <v>1</v>
      </c>
      <c r="CA884">
        <f>IF(tblemployee[[#This Row],[Attrition]]="Yes",1,0)</f>
        <v>0</v>
      </c>
      <c r="CB884">
        <f>IF(tblemployee[[#This Row],[OverTime]]="Yes",1,0)</f>
        <v>1</v>
      </c>
    </row>
    <row r="885" spans="1:80" hidden="1">
      <c r="A885">
        <v>33</v>
      </c>
      <c r="B885" t="s">
        <v>43</v>
      </c>
      <c r="C885" t="s">
        <v>36</v>
      </c>
      <c r="D885">
        <v>117</v>
      </c>
      <c r="E885" t="s">
        <v>45</v>
      </c>
      <c r="F885">
        <v>9</v>
      </c>
      <c r="G885" t="str" cm="1">
        <f t="array" ref="G885">_xlfn.IFS(
F885 &lt;= 10, "Near",
F885 &lt;= 20, "Far",
TRUE, "Very Far")</f>
        <v>Near</v>
      </c>
      <c r="H885">
        <v>3</v>
      </c>
      <c r="I885" t="str">
        <f>_xlfn.XLOOKUP(H885,Lookup!C:C,Lookup!D:D)</f>
        <v>Bachelor</v>
      </c>
      <c r="J885" t="s">
        <v>51</v>
      </c>
      <c r="K885">
        <v>1</v>
      </c>
      <c r="L885">
        <v>1238</v>
      </c>
      <c r="M885">
        <v>1</v>
      </c>
      <c r="N885" t="str">
        <f>_xlfn.XLOOKUP(M885,Lookup!E:E,Lookup!F:F)</f>
        <v>Low</v>
      </c>
      <c r="O885" t="s">
        <v>46</v>
      </c>
      <c r="P885">
        <v>60</v>
      </c>
      <c r="Q885">
        <v>3</v>
      </c>
      <c r="R885" t="str">
        <f>_xlfn.XLOOKUP(Q885,Lookup!G:G,Lookup!H:H)</f>
        <v>High</v>
      </c>
      <c r="S885">
        <v>1</v>
      </c>
      <c r="T885" s="7" t="str">
        <f>_xlfn.XLOOKUP(S885,Lookup!A:A,Lookup!B:B)</f>
        <v>Entry Level</v>
      </c>
      <c r="U885" t="s">
        <v>47</v>
      </c>
      <c r="V885">
        <v>4</v>
      </c>
      <c r="W885" t="str">
        <f>_xlfn.XLOOKUP(V885,Lookup!I:I,Lookup!J:J)</f>
        <v>Very High</v>
      </c>
      <c r="X885" t="s">
        <v>48</v>
      </c>
      <c r="Y885">
        <v>2781</v>
      </c>
      <c r="Z885" t="str" cm="1">
        <f t="array" ref="Z885">_xlfn.IFS(Y885&lt;3000,"Low",Y885&lt;7000,"Medium",TRUE,"High")</f>
        <v>Low</v>
      </c>
      <c r="AA885">
        <v>6311</v>
      </c>
      <c r="AB885">
        <v>0</v>
      </c>
      <c r="AC885" t="s">
        <v>42</v>
      </c>
      <c r="AD885" t="s">
        <v>43</v>
      </c>
      <c r="AE885">
        <v>13</v>
      </c>
      <c r="AF885">
        <v>3</v>
      </c>
      <c r="AG885" t="str">
        <f>_xlfn.XLOOKUP(AF885,Lookup!K:K,Lookup!L:L)</f>
        <v>Meet Expect</v>
      </c>
      <c r="AH885">
        <v>2</v>
      </c>
      <c r="AI885" t="str">
        <f>LOOKUP(AH885,Lookup!M:M,Lookup!N:N)</f>
        <v>Medium</v>
      </c>
      <c r="AJ885">
        <v>80</v>
      </c>
      <c r="AK885">
        <v>1</v>
      </c>
      <c r="AL885" t="str">
        <f>_xlfn.XLOOKUP(AK885,Lookup!O:O,Lookup!P:P)</f>
        <v>Basic</v>
      </c>
      <c r="AM885">
        <v>15</v>
      </c>
      <c r="AN885" t="str" cm="1">
        <f t="array" ref="AN885">_xlfn.IFS(
AM885&lt;=5,"0-5",
AM885&lt;=10,"6-10",
AM885&lt;=20,"11-20",
TRUE,"20+")</f>
        <v>11-20</v>
      </c>
      <c r="AO885">
        <v>5</v>
      </c>
      <c r="AP885">
        <v>3</v>
      </c>
      <c r="AQ885" t="str">
        <f>_xlfn.XLOOKUP(AP885,Lookup!Q:Q,Lookup!R:R)</f>
        <v>Better</v>
      </c>
      <c r="AR885">
        <v>14</v>
      </c>
      <c r="AS885" t="str" cm="1">
        <f t="array" ref="AS885">_xlfn.IFS(
AR885 &lt;=1,"New Employee",
AR885 &lt;=3, "Early Career",
AR885 &lt;=7, "Experienced",
TRUE, "Veteran")</f>
        <v>Veteran</v>
      </c>
      <c r="AT885">
        <v>10</v>
      </c>
      <c r="AU885">
        <v>4</v>
      </c>
      <c r="AV885" t="str" cm="1">
        <f t="array" ref="AV885">_xlfn.IFS(
AU885=0,"Recently Promoted",
AU885&lt;=3, "Normal",
TRUE, "Long Time No Promotion")</f>
        <v>Long Time No Promotion</v>
      </c>
      <c r="AW885">
        <v>10</v>
      </c>
      <c r="AX885">
        <f>IF(COUNTIF(L885:$L$1471,L885)&gt;1,1,0)</f>
        <v>0</v>
      </c>
      <c r="BA885">
        <f t="shared" si="109"/>
        <v>0</v>
      </c>
      <c r="BC885">
        <f t="shared" si="110"/>
        <v>0</v>
      </c>
      <c r="BE885">
        <f t="shared" si="104"/>
        <v>0</v>
      </c>
      <c r="BG885">
        <f t="shared" si="105"/>
        <v>0</v>
      </c>
      <c r="BI885">
        <f t="shared" si="106"/>
        <v>0</v>
      </c>
      <c r="BR885" t="str" cm="1">
        <f t="array" ref="BR885">_xlfn.IFS(
A885&lt;=25,"18-25",
A885&lt;=35,"26-35",
A885&lt;=45,"36-45",
A885&lt;=59,"46-59",
TRUE,"60+")</f>
        <v>26-35</v>
      </c>
      <c r="BX885" t="b">
        <f t="shared" si="107"/>
        <v>1</v>
      </c>
      <c r="BY885" t="b">
        <f t="shared" si="108"/>
        <v>1</v>
      </c>
      <c r="BZ885" t="b">
        <f t="shared" si="111"/>
        <v>1</v>
      </c>
      <c r="CA885">
        <f>IF(tblemployee[[#This Row],[Attrition]]="Yes",1,0)</f>
        <v>0</v>
      </c>
      <c r="CB885">
        <f>IF(tblemployee[[#This Row],[OverTime]]="Yes",1,0)</f>
        <v>0</v>
      </c>
    </row>
    <row r="886" spans="1:80" hidden="1">
      <c r="A886">
        <v>40</v>
      </c>
      <c r="B886" t="s">
        <v>43</v>
      </c>
      <c r="C886" t="s">
        <v>36</v>
      </c>
      <c r="D886">
        <v>107</v>
      </c>
      <c r="E886" t="s">
        <v>37</v>
      </c>
      <c r="F886">
        <v>10</v>
      </c>
      <c r="G886" t="str" cm="1">
        <f t="array" ref="G886">_xlfn.IFS(
F886 &lt;= 10, "Near",
F886 &lt;= 20, "Far",
TRUE, "Very Far")</f>
        <v>Near</v>
      </c>
      <c r="H886">
        <v>3</v>
      </c>
      <c r="I886" t="str">
        <f>_xlfn.XLOOKUP(H886,Lookup!C:C,Lookup!D:D)</f>
        <v>Bachelor</v>
      </c>
      <c r="J886" t="s">
        <v>60</v>
      </c>
      <c r="K886">
        <v>1</v>
      </c>
      <c r="L886">
        <v>1239</v>
      </c>
      <c r="M886">
        <v>2</v>
      </c>
      <c r="N886" t="str">
        <f>_xlfn.XLOOKUP(M886,Lookup!E:E,Lookup!F:F)</f>
        <v>Medium</v>
      </c>
      <c r="O886" t="s">
        <v>39</v>
      </c>
      <c r="P886">
        <v>84</v>
      </c>
      <c r="Q886">
        <v>2</v>
      </c>
      <c r="R886" t="str">
        <f>_xlfn.XLOOKUP(Q886,Lookup!G:G,Lookup!H:H)</f>
        <v>Medium</v>
      </c>
      <c r="S886">
        <v>2</v>
      </c>
      <c r="T886" s="7" t="str">
        <f>_xlfn.XLOOKUP(S886,Lookup!A:A,Lookup!B:B)</f>
        <v>Junior</v>
      </c>
      <c r="U886" t="s">
        <v>40</v>
      </c>
      <c r="V886">
        <v>2</v>
      </c>
      <c r="W886" t="str">
        <f>_xlfn.XLOOKUP(V886,Lookup!I:I,Lookup!J:J)</f>
        <v>Medium</v>
      </c>
      <c r="X886" t="s">
        <v>52</v>
      </c>
      <c r="Y886">
        <v>6852</v>
      </c>
      <c r="Z886" t="str" cm="1">
        <f t="array" ref="Z886">_xlfn.IFS(Y886&lt;3000,"Low",Y886&lt;7000,"Medium",TRUE,"High")</f>
        <v>Medium</v>
      </c>
      <c r="AA886">
        <v>11591</v>
      </c>
      <c r="AB886">
        <v>7</v>
      </c>
      <c r="AC886" t="s">
        <v>42</v>
      </c>
      <c r="AD886" t="s">
        <v>43</v>
      </c>
      <c r="AE886">
        <v>12</v>
      </c>
      <c r="AF886">
        <v>3</v>
      </c>
      <c r="AG886" t="str">
        <f>_xlfn.XLOOKUP(AF886,Lookup!K:K,Lookup!L:L)</f>
        <v>Meet Expect</v>
      </c>
      <c r="AH886">
        <v>2</v>
      </c>
      <c r="AI886" t="str">
        <f>LOOKUP(AH886,Lookup!M:M,Lookup!N:N)</f>
        <v>Medium</v>
      </c>
      <c r="AJ886">
        <v>80</v>
      </c>
      <c r="AK886">
        <v>1</v>
      </c>
      <c r="AL886" t="str">
        <f>_xlfn.XLOOKUP(AK886,Lookup!O:O,Lookup!P:P)</f>
        <v>Basic</v>
      </c>
      <c r="AM886">
        <v>7</v>
      </c>
      <c r="AN886" t="str" cm="1">
        <f t="array" ref="AN886">_xlfn.IFS(
AM886&lt;=5,"0-5",
AM886&lt;=10,"6-10",
AM886&lt;=20,"11-20",
TRUE,"20+")</f>
        <v>6-10</v>
      </c>
      <c r="AO886">
        <v>2</v>
      </c>
      <c r="AP886">
        <v>4</v>
      </c>
      <c r="AQ886" t="str">
        <f>_xlfn.XLOOKUP(AP886,Lookup!Q:Q,Lookup!R:R)</f>
        <v>Best</v>
      </c>
      <c r="AR886">
        <v>5</v>
      </c>
      <c r="AS886" t="str" cm="1">
        <f t="array" ref="AS886">_xlfn.IFS(
AR886 &lt;=1,"New Employee",
AR886 &lt;=3, "Early Career",
AR886 &lt;=7, "Experienced",
TRUE, "Veteran")</f>
        <v>Experienced</v>
      </c>
      <c r="AT886">
        <v>1</v>
      </c>
      <c r="AU886">
        <v>1</v>
      </c>
      <c r="AV886" t="str" cm="1">
        <f t="array" ref="AV886">_xlfn.IFS(
AU886=0,"Recently Promoted",
AU886&lt;=3, "Normal",
TRUE, "Long Time No Promotion")</f>
        <v>Normal</v>
      </c>
      <c r="AW886">
        <v>3</v>
      </c>
      <c r="AX886">
        <f>IF(COUNTIF(L886:$L$1471,L886)&gt;1,1,0)</f>
        <v>0</v>
      </c>
      <c r="BA886">
        <f t="shared" si="109"/>
        <v>0</v>
      </c>
      <c r="BC886">
        <f t="shared" si="110"/>
        <v>0</v>
      </c>
      <c r="BE886">
        <f t="shared" si="104"/>
        <v>0</v>
      </c>
      <c r="BG886">
        <f t="shared" si="105"/>
        <v>0</v>
      </c>
      <c r="BI886">
        <f t="shared" si="106"/>
        <v>0</v>
      </c>
      <c r="BR886" t="str" cm="1">
        <f t="array" ref="BR886">_xlfn.IFS(
A886&lt;=25,"18-25",
A886&lt;=35,"26-35",
A886&lt;=45,"36-45",
A886&lt;=59,"46-59",
TRUE,"60+")</f>
        <v>36-45</v>
      </c>
      <c r="BX886" t="b">
        <f t="shared" si="107"/>
        <v>1</v>
      </c>
      <c r="BY886" t="b">
        <f t="shared" si="108"/>
        <v>1</v>
      </c>
      <c r="BZ886" t="b">
        <f t="shared" si="111"/>
        <v>1</v>
      </c>
      <c r="CA886">
        <f>IF(tblemployee[[#This Row],[Attrition]]="Yes",1,0)</f>
        <v>0</v>
      </c>
      <c r="CB886">
        <f>IF(tblemployee[[#This Row],[OverTime]]="Yes",1,0)</f>
        <v>0</v>
      </c>
    </row>
    <row r="887" spans="1:80" hidden="1">
      <c r="A887">
        <v>25</v>
      </c>
      <c r="B887" t="s">
        <v>43</v>
      </c>
      <c r="C887" t="s">
        <v>36</v>
      </c>
      <c r="D887">
        <v>1356</v>
      </c>
      <c r="E887" t="s">
        <v>37</v>
      </c>
      <c r="F887">
        <v>10</v>
      </c>
      <c r="G887" t="str" cm="1">
        <f t="array" ref="G887">_xlfn.IFS(
F887 &lt;= 10, "Near",
F887 &lt;= 20, "Far",
TRUE, "Very Far")</f>
        <v>Near</v>
      </c>
      <c r="H887">
        <v>4</v>
      </c>
      <c r="I887" t="str">
        <f>_xlfn.XLOOKUP(H887,Lookup!C:C,Lookup!D:D)</f>
        <v>Master</v>
      </c>
      <c r="J887" t="s">
        <v>38</v>
      </c>
      <c r="K887">
        <v>1</v>
      </c>
      <c r="L887">
        <v>1240</v>
      </c>
      <c r="M887">
        <v>3</v>
      </c>
      <c r="N887" t="str">
        <f>_xlfn.XLOOKUP(M887,Lookup!E:E,Lookup!F:F)</f>
        <v>High</v>
      </c>
      <c r="O887" t="s">
        <v>46</v>
      </c>
      <c r="P887">
        <v>57</v>
      </c>
      <c r="Q887">
        <v>3</v>
      </c>
      <c r="R887" t="str">
        <f>_xlfn.XLOOKUP(Q887,Lookup!G:G,Lookup!H:H)</f>
        <v>High</v>
      </c>
      <c r="S887">
        <v>2</v>
      </c>
      <c r="T887" s="7" t="str">
        <f>_xlfn.XLOOKUP(S887,Lookup!A:A,Lookup!B:B)</f>
        <v>Junior</v>
      </c>
      <c r="U887" t="s">
        <v>40</v>
      </c>
      <c r="V887">
        <v>4</v>
      </c>
      <c r="W887" t="str">
        <f>_xlfn.XLOOKUP(V887,Lookup!I:I,Lookup!J:J)</f>
        <v>Very High</v>
      </c>
      <c r="X887" t="s">
        <v>41</v>
      </c>
      <c r="Y887">
        <v>4950</v>
      </c>
      <c r="Z887" t="str" cm="1">
        <f t="array" ref="Z887">_xlfn.IFS(Y887&lt;3000,"Low",Y887&lt;7000,"Medium",TRUE,"High")</f>
        <v>Medium</v>
      </c>
      <c r="AA887">
        <v>20623</v>
      </c>
      <c r="AB887">
        <v>0</v>
      </c>
      <c r="AC887" t="s">
        <v>42</v>
      </c>
      <c r="AD887" t="s">
        <v>43</v>
      </c>
      <c r="AE887">
        <v>14</v>
      </c>
      <c r="AF887">
        <v>3</v>
      </c>
      <c r="AG887" t="str">
        <f>_xlfn.XLOOKUP(AF887,Lookup!K:K,Lookup!L:L)</f>
        <v>Meet Expect</v>
      </c>
      <c r="AH887">
        <v>2</v>
      </c>
      <c r="AI887" t="str">
        <f>LOOKUP(AH887,Lookup!M:M,Lookup!N:N)</f>
        <v>Medium</v>
      </c>
      <c r="AJ887">
        <v>80</v>
      </c>
      <c r="AK887">
        <v>0</v>
      </c>
      <c r="AL887" t="str">
        <f>_xlfn.XLOOKUP(AK887,Lookup!O:O,Lookup!P:P)</f>
        <v>None</v>
      </c>
      <c r="AM887">
        <v>5</v>
      </c>
      <c r="AN887" t="str" cm="1">
        <f t="array" ref="AN887">_xlfn.IFS(
AM887&lt;=5,"0-5",
AM887&lt;=10,"6-10",
AM887&lt;=20,"11-20",
TRUE,"20+")</f>
        <v>0-5</v>
      </c>
      <c r="AO887">
        <v>4</v>
      </c>
      <c r="AP887">
        <v>3</v>
      </c>
      <c r="AQ887" t="str">
        <f>_xlfn.XLOOKUP(AP887,Lookup!Q:Q,Lookup!R:R)</f>
        <v>Better</v>
      </c>
      <c r="AR887">
        <v>4</v>
      </c>
      <c r="AS887" t="str" cm="1">
        <f t="array" ref="AS887">_xlfn.IFS(
AR887 &lt;=1,"New Employee",
AR887 &lt;=3, "Early Career",
AR887 &lt;=7, "Experienced",
TRUE, "Veteran")</f>
        <v>Experienced</v>
      </c>
      <c r="AT887">
        <v>3</v>
      </c>
      <c r="AU887">
        <v>1</v>
      </c>
      <c r="AV887" t="str" cm="1">
        <f t="array" ref="AV887">_xlfn.IFS(
AU887=0,"Recently Promoted",
AU887&lt;=3, "Normal",
TRUE, "Long Time No Promotion")</f>
        <v>Normal</v>
      </c>
      <c r="AW887">
        <v>1</v>
      </c>
      <c r="AX887">
        <f>IF(COUNTIF(L887:$L$1471,L887)&gt;1,1,0)</f>
        <v>0</v>
      </c>
      <c r="BA887">
        <f t="shared" si="109"/>
        <v>0</v>
      </c>
      <c r="BC887">
        <f t="shared" si="110"/>
        <v>0</v>
      </c>
      <c r="BE887">
        <f t="shared" si="104"/>
        <v>0</v>
      </c>
      <c r="BG887">
        <f t="shared" si="105"/>
        <v>0</v>
      </c>
      <c r="BI887">
        <f t="shared" si="106"/>
        <v>0</v>
      </c>
      <c r="BR887" t="str" cm="1">
        <f t="array" ref="BR887">_xlfn.IFS(
A887&lt;=25,"18-25",
A887&lt;=35,"26-35",
A887&lt;=45,"36-45",
A887&lt;=59,"46-59",
TRUE,"60+")</f>
        <v>18-25</v>
      </c>
      <c r="BX887" t="b">
        <f t="shared" si="107"/>
        <v>1</v>
      </c>
      <c r="BY887" t="b">
        <f t="shared" si="108"/>
        <v>1</v>
      </c>
      <c r="BZ887" t="b">
        <f t="shared" si="111"/>
        <v>1</v>
      </c>
      <c r="CA887">
        <f>IF(tblemployee[[#This Row],[Attrition]]="Yes",1,0)</f>
        <v>0</v>
      </c>
      <c r="CB887">
        <f>IF(tblemployee[[#This Row],[OverTime]]="Yes",1,0)</f>
        <v>0</v>
      </c>
    </row>
    <row r="888" spans="1:80" hidden="1">
      <c r="A888">
        <v>30</v>
      </c>
      <c r="B888" t="s">
        <v>43</v>
      </c>
      <c r="C888" t="s">
        <v>36</v>
      </c>
      <c r="D888">
        <v>1465</v>
      </c>
      <c r="E888" t="s">
        <v>45</v>
      </c>
      <c r="F888">
        <v>1</v>
      </c>
      <c r="G888" t="str" cm="1">
        <f t="array" ref="G888">_xlfn.IFS(
F888 &lt;= 10, "Near",
F888 &lt;= 20, "Far",
TRUE, "Very Far")</f>
        <v>Near</v>
      </c>
      <c r="H888">
        <v>3</v>
      </c>
      <c r="I888" t="str">
        <f>_xlfn.XLOOKUP(H888,Lookup!C:C,Lookup!D:D)</f>
        <v>Bachelor</v>
      </c>
      <c r="J888" t="s">
        <v>51</v>
      </c>
      <c r="K888">
        <v>1</v>
      </c>
      <c r="L888">
        <v>1241</v>
      </c>
      <c r="M888">
        <v>4</v>
      </c>
      <c r="N888" t="str">
        <f>_xlfn.XLOOKUP(M888,Lookup!E:E,Lookup!F:F)</f>
        <v>Very High</v>
      </c>
      <c r="O888" t="s">
        <v>46</v>
      </c>
      <c r="P888">
        <v>63</v>
      </c>
      <c r="Q888">
        <v>3</v>
      </c>
      <c r="R888" t="str">
        <f>_xlfn.XLOOKUP(Q888,Lookup!G:G,Lookup!H:H)</f>
        <v>High</v>
      </c>
      <c r="S888">
        <v>1</v>
      </c>
      <c r="T888" s="7" t="str">
        <f>_xlfn.XLOOKUP(S888,Lookup!A:A,Lookup!B:B)</f>
        <v>Entry Level</v>
      </c>
      <c r="U888" t="s">
        <v>47</v>
      </c>
      <c r="V888">
        <v>2</v>
      </c>
      <c r="W888" t="str">
        <f>_xlfn.XLOOKUP(V888,Lookup!I:I,Lookup!J:J)</f>
        <v>Medium</v>
      </c>
      <c r="X888" t="s">
        <v>48</v>
      </c>
      <c r="Y888">
        <v>3579</v>
      </c>
      <c r="Z888" t="str" cm="1">
        <f t="array" ref="Z888">_xlfn.IFS(Y888&lt;3000,"Low",Y888&lt;7000,"Medium",TRUE,"High")</f>
        <v>Medium</v>
      </c>
      <c r="AA888">
        <v>9369</v>
      </c>
      <c r="AB888">
        <v>0</v>
      </c>
      <c r="AC888" t="s">
        <v>42</v>
      </c>
      <c r="AD888" t="s">
        <v>35</v>
      </c>
      <c r="AE888">
        <v>21</v>
      </c>
      <c r="AF888">
        <v>4</v>
      </c>
      <c r="AG888" t="str">
        <f>_xlfn.XLOOKUP(AF888,Lookup!K:K,Lookup!L:L)</f>
        <v>Exceed Expect</v>
      </c>
      <c r="AH888">
        <v>1</v>
      </c>
      <c r="AI888" t="str">
        <f>LOOKUP(AH888,Lookup!M:M,Lookup!N:N)</f>
        <v>Low</v>
      </c>
      <c r="AJ888">
        <v>80</v>
      </c>
      <c r="AK888">
        <v>1</v>
      </c>
      <c r="AL888" t="str">
        <f>_xlfn.XLOOKUP(AK888,Lookup!O:O,Lookup!P:P)</f>
        <v>Basic</v>
      </c>
      <c r="AM888">
        <v>12</v>
      </c>
      <c r="AN888" t="str" cm="1">
        <f t="array" ref="AN888">_xlfn.IFS(
AM888&lt;=5,"0-5",
AM888&lt;=10,"6-10",
AM888&lt;=20,"11-20",
TRUE,"20+")</f>
        <v>11-20</v>
      </c>
      <c r="AO888">
        <v>2</v>
      </c>
      <c r="AP888">
        <v>3</v>
      </c>
      <c r="AQ888" t="str">
        <f>_xlfn.XLOOKUP(AP888,Lookup!Q:Q,Lookup!R:R)</f>
        <v>Better</v>
      </c>
      <c r="AR888">
        <v>11</v>
      </c>
      <c r="AS888" t="str" cm="1">
        <f t="array" ref="AS888">_xlfn.IFS(
AR888 &lt;=1,"New Employee",
AR888 &lt;=3, "Early Career",
AR888 &lt;=7, "Experienced",
TRUE, "Veteran")</f>
        <v>Veteran</v>
      </c>
      <c r="AT888">
        <v>9</v>
      </c>
      <c r="AU888">
        <v>5</v>
      </c>
      <c r="AV888" t="str" cm="1">
        <f t="array" ref="AV888">_xlfn.IFS(
AU888=0,"Recently Promoted",
AU888&lt;=3, "Normal",
TRUE, "Long Time No Promotion")</f>
        <v>Long Time No Promotion</v>
      </c>
      <c r="AW888">
        <v>7</v>
      </c>
      <c r="AX888">
        <f>IF(COUNTIF(L888:$L$1471,L888)&gt;1,1,0)</f>
        <v>0</v>
      </c>
      <c r="BA888">
        <f t="shared" si="109"/>
        <v>0</v>
      </c>
      <c r="BC888">
        <f t="shared" si="110"/>
        <v>0</v>
      </c>
      <c r="BE888">
        <f t="shared" si="104"/>
        <v>0</v>
      </c>
      <c r="BG888">
        <f t="shared" si="105"/>
        <v>0</v>
      </c>
      <c r="BI888">
        <f t="shared" si="106"/>
        <v>0</v>
      </c>
      <c r="BR888" t="str" cm="1">
        <f t="array" ref="BR888">_xlfn.IFS(
A888&lt;=25,"18-25",
A888&lt;=35,"26-35",
A888&lt;=45,"36-45",
A888&lt;=59,"46-59",
TRUE,"60+")</f>
        <v>26-35</v>
      </c>
      <c r="BX888" t="b">
        <f t="shared" si="107"/>
        <v>1</v>
      </c>
      <c r="BY888" t="b">
        <f t="shared" si="108"/>
        <v>1</v>
      </c>
      <c r="BZ888" t="b">
        <f t="shared" si="111"/>
        <v>1</v>
      </c>
      <c r="CA888">
        <f>IF(tblemployee[[#This Row],[Attrition]]="Yes",1,0)</f>
        <v>0</v>
      </c>
      <c r="CB888">
        <f>IF(tblemployee[[#This Row],[OverTime]]="Yes",1,0)</f>
        <v>1</v>
      </c>
    </row>
    <row r="889" spans="1:80" hidden="1">
      <c r="A889">
        <v>42</v>
      </c>
      <c r="B889" t="s">
        <v>43</v>
      </c>
      <c r="C889" t="s">
        <v>44</v>
      </c>
      <c r="D889">
        <v>458</v>
      </c>
      <c r="E889" t="s">
        <v>45</v>
      </c>
      <c r="F889">
        <v>26</v>
      </c>
      <c r="G889" t="str" cm="1">
        <f t="array" ref="G889">_xlfn.IFS(
F889 &lt;= 10, "Near",
F889 &lt;= 20, "Far",
TRUE, "Very Far")</f>
        <v>Very Far</v>
      </c>
      <c r="H889">
        <v>5</v>
      </c>
      <c r="I889" t="str">
        <f>_xlfn.XLOOKUP(H889,Lookup!C:C,Lookup!D:D)</f>
        <v>Doctor</v>
      </c>
      <c r="J889" t="s">
        <v>51</v>
      </c>
      <c r="K889">
        <v>1</v>
      </c>
      <c r="L889">
        <v>1242</v>
      </c>
      <c r="M889">
        <v>1</v>
      </c>
      <c r="N889" t="str">
        <f>_xlfn.XLOOKUP(M889,Lookup!E:E,Lookup!F:F)</f>
        <v>Low</v>
      </c>
      <c r="O889" t="s">
        <v>39</v>
      </c>
      <c r="P889">
        <v>60</v>
      </c>
      <c r="Q889">
        <v>3</v>
      </c>
      <c r="R889" t="str">
        <f>_xlfn.XLOOKUP(Q889,Lookup!G:G,Lookup!H:H)</f>
        <v>High</v>
      </c>
      <c r="S889">
        <v>3</v>
      </c>
      <c r="T889" s="7" t="str">
        <f>_xlfn.XLOOKUP(S889,Lookup!A:A,Lookup!B:B)</f>
        <v>Senior</v>
      </c>
      <c r="U889" t="s">
        <v>58</v>
      </c>
      <c r="V889">
        <v>1</v>
      </c>
      <c r="W889" t="str">
        <f>_xlfn.XLOOKUP(V889,Lookup!I:I,Lookup!J:J)</f>
        <v>Low</v>
      </c>
      <c r="X889" t="s">
        <v>48</v>
      </c>
      <c r="Y889">
        <v>13191</v>
      </c>
      <c r="Z889" t="str" cm="1">
        <f t="array" ref="Z889">_xlfn.IFS(Y889&lt;3000,"Low",Y889&lt;7000,"Medium",TRUE,"High")</f>
        <v>High</v>
      </c>
      <c r="AA889">
        <v>23281</v>
      </c>
      <c r="AB889">
        <v>3</v>
      </c>
      <c r="AC889" t="s">
        <v>42</v>
      </c>
      <c r="AD889" t="s">
        <v>35</v>
      </c>
      <c r="AE889">
        <v>17</v>
      </c>
      <c r="AF889">
        <v>3</v>
      </c>
      <c r="AG889" t="str">
        <f>_xlfn.XLOOKUP(AF889,Lookup!K:K,Lookup!L:L)</f>
        <v>Meet Expect</v>
      </c>
      <c r="AH889">
        <v>3</v>
      </c>
      <c r="AI889" t="str">
        <f>LOOKUP(AH889,Lookup!M:M,Lookup!N:N)</f>
        <v>High</v>
      </c>
      <c r="AJ889">
        <v>80</v>
      </c>
      <c r="AK889">
        <v>0</v>
      </c>
      <c r="AL889" t="str">
        <f>_xlfn.XLOOKUP(AK889,Lookup!O:O,Lookup!P:P)</f>
        <v>None</v>
      </c>
      <c r="AM889">
        <v>20</v>
      </c>
      <c r="AN889" t="str" cm="1">
        <f t="array" ref="AN889">_xlfn.IFS(
AM889&lt;=5,"0-5",
AM889&lt;=10,"6-10",
AM889&lt;=20,"11-20",
TRUE,"20+")</f>
        <v>11-20</v>
      </c>
      <c r="AO889">
        <v>6</v>
      </c>
      <c r="AP889">
        <v>3</v>
      </c>
      <c r="AQ889" t="str">
        <f>_xlfn.XLOOKUP(AP889,Lookup!Q:Q,Lookup!R:R)</f>
        <v>Better</v>
      </c>
      <c r="AR889">
        <v>1</v>
      </c>
      <c r="AS889" t="str" cm="1">
        <f t="array" ref="AS889">_xlfn.IFS(
AR889 &lt;=1,"New Employee",
AR889 &lt;=3, "Early Career",
AR889 &lt;=7, "Experienced",
TRUE, "Veteran")</f>
        <v>New Employee</v>
      </c>
      <c r="AT889">
        <v>0</v>
      </c>
      <c r="AU889">
        <v>0</v>
      </c>
      <c r="AV889" t="str" cm="1">
        <f t="array" ref="AV889">_xlfn.IFS(
AU889=0,"Recently Promoted",
AU889&lt;=3, "Normal",
TRUE, "Long Time No Promotion")</f>
        <v>Recently Promoted</v>
      </c>
      <c r="AW889">
        <v>0</v>
      </c>
      <c r="AX889">
        <f>IF(COUNTIF(L889:$L$1471,L889)&gt;1,1,0)</f>
        <v>0</v>
      </c>
      <c r="BA889">
        <f t="shared" si="109"/>
        <v>0</v>
      </c>
      <c r="BC889">
        <f t="shared" si="110"/>
        <v>0</v>
      </c>
      <c r="BE889">
        <f t="shared" si="104"/>
        <v>0</v>
      </c>
      <c r="BG889">
        <f t="shared" si="105"/>
        <v>0</v>
      </c>
      <c r="BI889">
        <f t="shared" si="106"/>
        <v>0</v>
      </c>
      <c r="BR889" t="str" cm="1">
        <f t="array" ref="BR889">_xlfn.IFS(
A889&lt;=25,"18-25",
A889&lt;=35,"26-35",
A889&lt;=45,"36-45",
A889&lt;=59,"46-59",
TRUE,"60+")</f>
        <v>36-45</v>
      </c>
      <c r="BX889" t="b">
        <f t="shared" si="107"/>
        <v>1</v>
      </c>
      <c r="BY889" t="b">
        <f t="shared" si="108"/>
        <v>1</v>
      </c>
      <c r="BZ889" t="b">
        <f t="shared" si="111"/>
        <v>1</v>
      </c>
      <c r="CA889">
        <f>IF(tblemployee[[#This Row],[Attrition]]="Yes",1,0)</f>
        <v>0</v>
      </c>
      <c r="CB889">
        <f>IF(tblemployee[[#This Row],[OverTime]]="Yes",1,0)</f>
        <v>1</v>
      </c>
    </row>
    <row r="890" spans="1:80" hidden="1">
      <c r="A890">
        <v>35</v>
      </c>
      <c r="B890" t="s">
        <v>43</v>
      </c>
      <c r="C890" t="s">
        <v>55</v>
      </c>
      <c r="D890">
        <v>1212</v>
      </c>
      <c r="E890" t="s">
        <v>37</v>
      </c>
      <c r="F890">
        <v>8</v>
      </c>
      <c r="G890" t="str" cm="1">
        <f t="array" ref="G890">_xlfn.IFS(
F890 &lt;= 10, "Near",
F890 &lt;= 20, "Far",
TRUE, "Very Far")</f>
        <v>Near</v>
      </c>
      <c r="H890">
        <v>2</v>
      </c>
      <c r="I890" t="str">
        <f>_xlfn.XLOOKUP(H890,Lookup!C:C,Lookup!D:D)</f>
        <v>College</v>
      </c>
      <c r="J890" t="s">
        <v>59</v>
      </c>
      <c r="K890">
        <v>1</v>
      </c>
      <c r="L890">
        <v>1243</v>
      </c>
      <c r="M890">
        <v>3</v>
      </c>
      <c r="N890" t="str">
        <f>_xlfn.XLOOKUP(M890,Lookup!E:E,Lookup!F:F)</f>
        <v>High</v>
      </c>
      <c r="O890" t="s">
        <v>39</v>
      </c>
      <c r="P890">
        <v>78</v>
      </c>
      <c r="Q890">
        <v>2</v>
      </c>
      <c r="R890" t="str">
        <f>_xlfn.XLOOKUP(Q890,Lookup!G:G,Lookup!H:H)</f>
        <v>Medium</v>
      </c>
      <c r="S890">
        <v>3</v>
      </c>
      <c r="T890" s="7" t="str">
        <f>_xlfn.XLOOKUP(S890,Lookup!A:A,Lookup!B:B)</f>
        <v>Senior</v>
      </c>
      <c r="U890" t="s">
        <v>40</v>
      </c>
      <c r="V890">
        <v>4</v>
      </c>
      <c r="W890" t="str">
        <f>_xlfn.XLOOKUP(V890,Lookup!I:I,Lookup!J:J)</f>
        <v>Very High</v>
      </c>
      <c r="X890" t="s">
        <v>48</v>
      </c>
      <c r="Y890">
        <v>10377</v>
      </c>
      <c r="Z890" t="str" cm="1">
        <f t="array" ref="Z890">_xlfn.IFS(Y890&lt;3000,"Low",Y890&lt;7000,"Medium",TRUE,"High")</f>
        <v>High</v>
      </c>
      <c r="AA890">
        <v>13755</v>
      </c>
      <c r="AB890">
        <v>4</v>
      </c>
      <c r="AC890" t="s">
        <v>42</v>
      </c>
      <c r="AD890" t="s">
        <v>35</v>
      </c>
      <c r="AE890">
        <v>11</v>
      </c>
      <c r="AF890">
        <v>3</v>
      </c>
      <c r="AG890" t="str">
        <f>_xlfn.XLOOKUP(AF890,Lookup!K:K,Lookup!L:L)</f>
        <v>Meet Expect</v>
      </c>
      <c r="AH890">
        <v>2</v>
      </c>
      <c r="AI890" t="str">
        <f>LOOKUP(AH890,Lookup!M:M,Lookup!N:N)</f>
        <v>Medium</v>
      </c>
      <c r="AJ890">
        <v>80</v>
      </c>
      <c r="AK890">
        <v>1</v>
      </c>
      <c r="AL890" t="str">
        <f>_xlfn.XLOOKUP(AK890,Lookup!O:O,Lookup!P:P)</f>
        <v>Basic</v>
      </c>
      <c r="AM890">
        <v>16</v>
      </c>
      <c r="AN890" t="str" cm="1">
        <f t="array" ref="AN890">_xlfn.IFS(
AM890&lt;=5,"0-5",
AM890&lt;=10,"6-10",
AM890&lt;=20,"11-20",
TRUE,"20+")</f>
        <v>11-20</v>
      </c>
      <c r="AO890">
        <v>6</v>
      </c>
      <c r="AP890">
        <v>2</v>
      </c>
      <c r="AQ890" t="str">
        <f>_xlfn.XLOOKUP(AP890,Lookup!Q:Q,Lookup!R:R)</f>
        <v>Good</v>
      </c>
      <c r="AR890">
        <v>13</v>
      </c>
      <c r="AS890" t="str" cm="1">
        <f t="array" ref="AS890">_xlfn.IFS(
AR890 &lt;=1,"New Employee",
AR890 &lt;=3, "Early Career",
AR890 &lt;=7, "Experienced",
TRUE, "Veteran")</f>
        <v>Veteran</v>
      </c>
      <c r="AT890">
        <v>2</v>
      </c>
      <c r="AU890">
        <v>4</v>
      </c>
      <c r="AV890" t="str" cm="1">
        <f t="array" ref="AV890">_xlfn.IFS(
AU890=0,"Recently Promoted",
AU890&lt;=3, "Normal",
TRUE, "Long Time No Promotion")</f>
        <v>Long Time No Promotion</v>
      </c>
      <c r="AW890">
        <v>12</v>
      </c>
      <c r="AX890">
        <f>IF(COUNTIF(L890:$L$1471,L890)&gt;1,1,0)</f>
        <v>0</v>
      </c>
      <c r="BA890">
        <f t="shared" si="109"/>
        <v>0</v>
      </c>
      <c r="BC890">
        <f t="shared" si="110"/>
        <v>0</v>
      </c>
      <c r="BE890">
        <f t="shared" si="104"/>
        <v>0</v>
      </c>
      <c r="BG890">
        <f t="shared" si="105"/>
        <v>0</v>
      </c>
      <c r="BI890">
        <f t="shared" si="106"/>
        <v>0</v>
      </c>
      <c r="BR890" t="str" cm="1">
        <f t="array" ref="BR890">_xlfn.IFS(
A890&lt;=25,"18-25",
A890&lt;=35,"26-35",
A890&lt;=45,"36-45",
A890&lt;=59,"46-59",
TRUE,"60+")</f>
        <v>26-35</v>
      </c>
      <c r="BX890" t="b">
        <f t="shared" si="107"/>
        <v>1</v>
      </c>
      <c r="BY890" t="b">
        <f t="shared" si="108"/>
        <v>1</v>
      </c>
      <c r="BZ890" t="b">
        <f t="shared" si="111"/>
        <v>1</v>
      </c>
      <c r="CA890">
        <f>IF(tblemployee[[#This Row],[Attrition]]="Yes",1,0)</f>
        <v>0</v>
      </c>
      <c r="CB890">
        <f>IF(tblemployee[[#This Row],[OverTime]]="Yes",1,0)</f>
        <v>1</v>
      </c>
    </row>
    <row r="891" spans="1:80" hidden="1">
      <c r="A891">
        <v>27</v>
      </c>
      <c r="B891" t="s">
        <v>43</v>
      </c>
      <c r="C891" t="s">
        <v>36</v>
      </c>
      <c r="D891">
        <v>1103</v>
      </c>
      <c r="E891" t="s">
        <v>45</v>
      </c>
      <c r="F891">
        <v>14</v>
      </c>
      <c r="G891" t="str" cm="1">
        <f t="array" ref="G891">_xlfn.IFS(
F891 &lt;= 10, "Near",
F891 &lt;= 20, "Far",
TRUE, "Very Far")</f>
        <v>Far</v>
      </c>
      <c r="H891">
        <v>3</v>
      </c>
      <c r="I891" t="str">
        <f>_xlfn.XLOOKUP(H891,Lookup!C:C,Lookup!D:D)</f>
        <v>Bachelor</v>
      </c>
      <c r="J891" t="s">
        <v>38</v>
      </c>
      <c r="K891">
        <v>1</v>
      </c>
      <c r="L891">
        <v>1244</v>
      </c>
      <c r="M891">
        <v>1</v>
      </c>
      <c r="N891" t="str">
        <f>_xlfn.XLOOKUP(M891,Lookup!E:E,Lookup!F:F)</f>
        <v>Low</v>
      </c>
      <c r="O891" t="s">
        <v>46</v>
      </c>
      <c r="P891">
        <v>42</v>
      </c>
      <c r="Q891">
        <v>3</v>
      </c>
      <c r="R891" t="str">
        <f>_xlfn.XLOOKUP(Q891,Lookup!G:G,Lookup!H:H)</f>
        <v>High</v>
      </c>
      <c r="S891">
        <v>1</v>
      </c>
      <c r="T891" s="7" t="str">
        <f>_xlfn.XLOOKUP(S891,Lookup!A:A,Lookup!B:B)</f>
        <v>Entry Level</v>
      </c>
      <c r="U891" t="s">
        <v>47</v>
      </c>
      <c r="V891">
        <v>1</v>
      </c>
      <c r="W891" t="str">
        <f>_xlfn.XLOOKUP(V891,Lookup!I:I,Lookup!J:J)</f>
        <v>Low</v>
      </c>
      <c r="X891" t="s">
        <v>48</v>
      </c>
      <c r="Y891">
        <v>2235</v>
      </c>
      <c r="Z891" t="str" cm="1">
        <f t="array" ref="Z891">_xlfn.IFS(Y891&lt;3000,"Low",Y891&lt;7000,"Medium",TRUE,"High")</f>
        <v>Low</v>
      </c>
      <c r="AA891">
        <v>14377</v>
      </c>
      <c r="AB891">
        <v>1</v>
      </c>
      <c r="AC891" t="s">
        <v>42</v>
      </c>
      <c r="AD891" t="s">
        <v>35</v>
      </c>
      <c r="AE891">
        <v>14</v>
      </c>
      <c r="AF891">
        <v>3</v>
      </c>
      <c r="AG891" t="str">
        <f>_xlfn.XLOOKUP(AF891,Lookup!K:K,Lookup!L:L)</f>
        <v>Meet Expect</v>
      </c>
      <c r="AH891">
        <v>4</v>
      </c>
      <c r="AI891" t="str">
        <f>LOOKUP(AH891,Lookup!M:M,Lookup!N:N)</f>
        <v>Very High</v>
      </c>
      <c r="AJ891">
        <v>80</v>
      </c>
      <c r="AK891">
        <v>2</v>
      </c>
      <c r="AL891" t="str">
        <f>_xlfn.XLOOKUP(AK891,Lookup!O:O,Lookup!P:P)</f>
        <v>Medium</v>
      </c>
      <c r="AM891">
        <v>9</v>
      </c>
      <c r="AN891" t="str" cm="1">
        <f t="array" ref="AN891">_xlfn.IFS(
AM891&lt;=5,"0-5",
AM891&lt;=10,"6-10",
AM891&lt;=20,"11-20",
TRUE,"20+")</f>
        <v>6-10</v>
      </c>
      <c r="AO891">
        <v>3</v>
      </c>
      <c r="AP891">
        <v>2</v>
      </c>
      <c r="AQ891" t="str">
        <f>_xlfn.XLOOKUP(AP891,Lookup!Q:Q,Lookup!R:R)</f>
        <v>Good</v>
      </c>
      <c r="AR891">
        <v>9</v>
      </c>
      <c r="AS891" t="str" cm="1">
        <f t="array" ref="AS891">_xlfn.IFS(
AR891 &lt;=1,"New Employee",
AR891 &lt;=3, "Early Career",
AR891 &lt;=7, "Experienced",
TRUE, "Veteran")</f>
        <v>Veteran</v>
      </c>
      <c r="AT891">
        <v>7</v>
      </c>
      <c r="AU891">
        <v>6</v>
      </c>
      <c r="AV891" t="str" cm="1">
        <f t="array" ref="AV891">_xlfn.IFS(
AU891=0,"Recently Promoted",
AU891&lt;=3, "Normal",
TRUE, "Long Time No Promotion")</f>
        <v>Long Time No Promotion</v>
      </c>
      <c r="AW891">
        <v>8</v>
      </c>
      <c r="AX891">
        <f>IF(COUNTIF(L891:$L$1471,L891)&gt;1,1,0)</f>
        <v>0</v>
      </c>
      <c r="BA891">
        <f t="shared" si="109"/>
        <v>0</v>
      </c>
      <c r="BC891">
        <f t="shared" si="110"/>
        <v>0</v>
      </c>
      <c r="BE891">
        <f t="shared" si="104"/>
        <v>0</v>
      </c>
      <c r="BG891">
        <f t="shared" si="105"/>
        <v>0</v>
      </c>
      <c r="BI891">
        <f t="shared" si="106"/>
        <v>0</v>
      </c>
      <c r="BR891" t="str" cm="1">
        <f t="array" ref="BR891">_xlfn.IFS(
A891&lt;=25,"18-25",
A891&lt;=35,"26-35",
A891&lt;=45,"36-45",
A891&lt;=59,"46-59",
TRUE,"60+")</f>
        <v>26-35</v>
      </c>
      <c r="BX891" t="b">
        <f t="shared" si="107"/>
        <v>1</v>
      </c>
      <c r="BY891" t="b">
        <f t="shared" si="108"/>
        <v>1</v>
      </c>
      <c r="BZ891" t="b">
        <f t="shared" si="111"/>
        <v>1</v>
      </c>
      <c r="CA891">
        <f>IF(tblemployee[[#This Row],[Attrition]]="Yes",1,0)</f>
        <v>0</v>
      </c>
      <c r="CB891">
        <f>IF(tblemployee[[#This Row],[OverTime]]="Yes",1,0)</f>
        <v>1</v>
      </c>
    </row>
    <row r="892" spans="1:80" hidden="1">
      <c r="A892">
        <v>54</v>
      </c>
      <c r="B892" t="s">
        <v>43</v>
      </c>
      <c r="C892" t="s">
        <v>44</v>
      </c>
      <c r="D892">
        <v>966</v>
      </c>
      <c r="E892" t="s">
        <v>45</v>
      </c>
      <c r="F892">
        <v>1</v>
      </c>
      <c r="G892" t="str" cm="1">
        <f t="array" ref="G892">_xlfn.IFS(
F892 &lt;= 10, "Near",
F892 &lt;= 20, "Far",
TRUE, "Very Far")</f>
        <v>Near</v>
      </c>
      <c r="H892">
        <v>4</v>
      </c>
      <c r="I892" t="str">
        <f>_xlfn.XLOOKUP(H892,Lookup!C:C,Lookup!D:D)</f>
        <v>Master</v>
      </c>
      <c r="J892" t="s">
        <v>38</v>
      </c>
      <c r="K892">
        <v>1</v>
      </c>
      <c r="L892">
        <v>1245</v>
      </c>
      <c r="M892">
        <v>4</v>
      </c>
      <c r="N892" t="str">
        <f>_xlfn.XLOOKUP(M892,Lookup!E:E,Lookup!F:F)</f>
        <v>Very High</v>
      </c>
      <c r="O892" t="s">
        <v>39</v>
      </c>
      <c r="P892">
        <v>53</v>
      </c>
      <c r="Q892">
        <v>3</v>
      </c>
      <c r="R892" t="str">
        <f>_xlfn.XLOOKUP(Q892,Lookup!G:G,Lookup!H:H)</f>
        <v>High</v>
      </c>
      <c r="S892">
        <v>3</v>
      </c>
      <c r="T892" s="7" t="str">
        <f>_xlfn.XLOOKUP(S892,Lookup!A:A,Lookup!B:B)</f>
        <v>Senior</v>
      </c>
      <c r="U892" t="s">
        <v>53</v>
      </c>
      <c r="V892">
        <v>3</v>
      </c>
      <c r="W892" t="str">
        <f>_xlfn.XLOOKUP(V892,Lookup!I:I,Lookup!J:J)</f>
        <v>High</v>
      </c>
      <c r="X892" t="s">
        <v>52</v>
      </c>
      <c r="Y892">
        <v>10502</v>
      </c>
      <c r="Z892" t="str" cm="1">
        <f t="array" ref="Z892">_xlfn.IFS(Y892&lt;3000,"Low",Y892&lt;7000,"Medium",TRUE,"High")</f>
        <v>High</v>
      </c>
      <c r="AA892">
        <v>9659</v>
      </c>
      <c r="AB892">
        <v>7</v>
      </c>
      <c r="AC892" t="s">
        <v>42</v>
      </c>
      <c r="AD892" t="s">
        <v>43</v>
      </c>
      <c r="AE892">
        <v>17</v>
      </c>
      <c r="AF892">
        <v>3</v>
      </c>
      <c r="AG892" t="str">
        <f>_xlfn.XLOOKUP(AF892,Lookup!K:K,Lookup!L:L)</f>
        <v>Meet Expect</v>
      </c>
      <c r="AH892">
        <v>1</v>
      </c>
      <c r="AI892" t="str">
        <f>LOOKUP(AH892,Lookup!M:M,Lookup!N:N)</f>
        <v>Low</v>
      </c>
      <c r="AJ892">
        <v>80</v>
      </c>
      <c r="AK892">
        <v>1</v>
      </c>
      <c r="AL892" t="str">
        <f>_xlfn.XLOOKUP(AK892,Lookup!O:O,Lookup!P:P)</f>
        <v>Basic</v>
      </c>
      <c r="AM892">
        <v>33</v>
      </c>
      <c r="AN892" t="str" cm="1">
        <f t="array" ref="AN892">_xlfn.IFS(
AM892&lt;=5,"0-5",
AM892&lt;=10,"6-10",
AM892&lt;=20,"11-20",
TRUE,"20+")</f>
        <v>20+</v>
      </c>
      <c r="AO892">
        <v>2</v>
      </c>
      <c r="AP892">
        <v>1</v>
      </c>
      <c r="AQ892" t="str">
        <f>_xlfn.XLOOKUP(AP892,Lookup!Q:Q,Lookup!R:R)</f>
        <v>Bad</v>
      </c>
      <c r="AR892">
        <v>5</v>
      </c>
      <c r="AS892" t="str" cm="1">
        <f t="array" ref="AS892">_xlfn.IFS(
AR892 &lt;=1,"New Employee",
AR892 &lt;=3, "Early Career",
AR892 &lt;=7, "Experienced",
TRUE, "Veteran")</f>
        <v>Experienced</v>
      </c>
      <c r="AT892">
        <v>4</v>
      </c>
      <c r="AU892">
        <v>1</v>
      </c>
      <c r="AV892" t="str" cm="1">
        <f t="array" ref="AV892">_xlfn.IFS(
AU892=0,"Recently Promoted",
AU892&lt;=3, "Normal",
TRUE, "Long Time No Promotion")</f>
        <v>Normal</v>
      </c>
      <c r="AW892">
        <v>4</v>
      </c>
      <c r="AX892">
        <f>IF(COUNTIF(L892:$L$1471,L892)&gt;1,1,0)</f>
        <v>0</v>
      </c>
      <c r="BA892">
        <f t="shared" si="109"/>
        <v>0</v>
      </c>
      <c r="BC892">
        <f t="shared" si="110"/>
        <v>0</v>
      </c>
      <c r="BE892">
        <f t="shared" si="104"/>
        <v>0</v>
      </c>
      <c r="BG892">
        <f t="shared" si="105"/>
        <v>0</v>
      </c>
      <c r="BI892">
        <f t="shared" si="106"/>
        <v>0</v>
      </c>
      <c r="BR892" t="str" cm="1">
        <f t="array" ref="BR892">_xlfn.IFS(
A892&lt;=25,"18-25",
A892&lt;=35,"26-35",
A892&lt;=45,"36-45",
A892&lt;=59,"46-59",
TRUE,"60+")</f>
        <v>46-59</v>
      </c>
      <c r="BX892" t="b">
        <f t="shared" si="107"/>
        <v>1</v>
      </c>
      <c r="BY892" t="b">
        <f t="shared" si="108"/>
        <v>1</v>
      </c>
      <c r="BZ892" t="b">
        <f t="shared" si="111"/>
        <v>1</v>
      </c>
      <c r="CA892">
        <f>IF(tblemployee[[#This Row],[Attrition]]="Yes",1,0)</f>
        <v>0</v>
      </c>
      <c r="CB892">
        <f>IF(tblemployee[[#This Row],[OverTime]]="Yes",1,0)</f>
        <v>0</v>
      </c>
    </row>
    <row r="893" spans="1:80" hidden="1">
      <c r="A893">
        <v>44</v>
      </c>
      <c r="B893" t="s">
        <v>43</v>
      </c>
      <c r="C893" t="s">
        <v>36</v>
      </c>
      <c r="D893">
        <v>1117</v>
      </c>
      <c r="E893" t="s">
        <v>45</v>
      </c>
      <c r="F893">
        <v>2</v>
      </c>
      <c r="G893" t="str" cm="1">
        <f t="array" ref="G893">_xlfn.IFS(
F893 &lt;= 10, "Near",
F893 &lt;= 20, "Far",
TRUE, "Very Far")</f>
        <v>Near</v>
      </c>
      <c r="H893">
        <v>1</v>
      </c>
      <c r="I893" t="str">
        <f>_xlfn.XLOOKUP(H893,Lookup!C:C,Lookup!D:D)</f>
        <v>Below College</v>
      </c>
      <c r="J893" t="s">
        <v>38</v>
      </c>
      <c r="K893">
        <v>1</v>
      </c>
      <c r="L893">
        <v>1246</v>
      </c>
      <c r="M893">
        <v>1</v>
      </c>
      <c r="N893" t="str">
        <f>_xlfn.XLOOKUP(M893,Lookup!E:E,Lookup!F:F)</f>
        <v>Low</v>
      </c>
      <c r="O893" t="s">
        <v>39</v>
      </c>
      <c r="P893">
        <v>72</v>
      </c>
      <c r="Q893">
        <v>4</v>
      </c>
      <c r="R893" t="str">
        <f>_xlfn.XLOOKUP(Q893,Lookup!G:G,Lookup!H:H)</f>
        <v>Very High</v>
      </c>
      <c r="S893">
        <v>1</v>
      </c>
      <c r="T893" s="7" t="str">
        <f>_xlfn.XLOOKUP(S893,Lookup!A:A,Lookup!B:B)</f>
        <v>Entry Level</v>
      </c>
      <c r="U893" t="s">
        <v>47</v>
      </c>
      <c r="V893">
        <v>4</v>
      </c>
      <c r="W893" t="str">
        <f>_xlfn.XLOOKUP(V893,Lookup!I:I,Lookup!J:J)</f>
        <v>Very High</v>
      </c>
      <c r="X893" t="s">
        <v>48</v>
      </c>
      <c r="Y893">
        <v>2011</v>
      </c>
      <c r="Z893" t="str" cm="1">
        <f t="array" ref="Z893">_xlfn.IFS(Y893&lt;3000,"Low",Y893&lt;7000,"Medium",TRUE,"High")</f>
        <v>Low</v>
      </c>
      <c r="AA893">
        <v>19982</v>
      </c>
      <c r="AB893">
        <v>1</v>
      </c>
      <c r="AC893" t="s">
        <v>42</v>
      </c>
      <c r="AD893" t="s">
        <v>43</v>
      </c>
      <c r="AE893">
        <v>13</v>
      </c>
      <c r="AF893">
        <v>3</v>
      </c>
      <c r="AG893" t="str">
        <f>_xlfn.XLOOKUP(AF893,Lookup!K:K,Lookup!L:L)</f>
        <v>Meet Expect</v>
      </c>
      <c r="AH893">
        <v>4</v>
      </c>
      <c r="AI893" t="str">
        <f>LOOKUP(AH893,Lookup!M:M,Lookup!N:N)</f>
        <v>Very High</v>
      </c>
      <c r="AJ893">
        <v>80</v>
      </c>
      <c r="AK893">
        <v>1</v>
      </c>
      <c r="AL893" t="str">
        <f>_xlfn.XLOOKUP(AK893,Lookup!O:O,Lookup!P:P)</f>
        <v>Basic</v>
      </c>
      <c r="AM893">
        <v>10</v>
      </c>
      <c r="AN893" t="str" cm="1">
        <f t="array" ref="AN893">_xlfn.IFS(
AM893&lt;=5,"0-5",
AM893&lt;=10,"6-10",
AM893&lt;=20,"11-20",
TRUE,"20+")</f>
        <v>6-10</v>
      </c>
      <c r="AO893">
        <v>5</v>
      </c>
      <c r="AP893">
        <v>3</v>
      </c>
      <c r="AQ893" t="str">
        <f>_xlfn.XLOOKUP(AP893,Lookup!Q:Q,Lookup!R:R)</f>
        <v>Better</v>
      </c>
      <c r="AR893">
        <v>10</v>
      </c>
      <c r="AS893" t="str" cm="1">
        <f t="array" ref="AS893">_xlfn.IFS(
AR893 &lt;=1,"New Employee",
AR893 &lt;=3, "Early Career",
AR893 &lt;=7, "Experienced",
TRUE, "Veteran")</f>
        <v>Veteran</v>
      </c>
      <c r="AT893">
        <v>5</v>
      </c>
      <c r="AU893">
        <v>7</v>
      </c>
      <c r="AV893" t="str" cm="1">
        <f t="array" ref="AV893">_xlfn.IFS(
AU893=0,"Recently Promoted",
AU893&lt;=3, "Normal",
TRUE, "Long Time No Promotion")</f>
        <v>Long Time No Promotion</v>
      </c>
      <c r="AW893">
        <v>7</v>
      </c>
      <c r="AX893">
        <f>IF(COUNTIF(L893:$L$1471,L893)&gt;1,1,0)</f>
        <v>0</v>
      </c>
      <c r="BA893">
        <f t="shared" si="109"/>
        <v>0</v>
      </c>
      <c r="BC893">
        <f t="shared" si="110"/>
        <v>0</v>
      </c>
      <c r="BE893">
        <f t="shared" si="104"/>
        <v>0</v>
      </c>
      <c r="BG893">
        <f t="shared" si="105"/>
        <v>0</v>
      </c>
      <c r="BI893">
        <f t="shared" si="106"/>
        <v>0</v>
      </c>
      <c r="BR893" t="str" cm="1">
        <f t="array" ref="BR893">_xlfn.IFS(
A893&lt;=25,"18-25",
A893&lt;=35,"26-35",
A893&lt;=45,"36-45",
A893&lt;=59,"46-59",
TRUE,"60+")</f>
        <v>36-45</v>
      </c>
      <c r="BX893" t="b">
        <f t="shared" si="107"/>
        <v>1</v>
      </c>
      <c r="BY893" t="b">
        <f t="shared" si="108"/>
        <v>1</v>
      </c>
      <c r="BZ893" t="b">
        <f t="shared" si="111"/>
        <v>1</v>
      </c>
      <c r="CA893">
        <f>IF(tblemployee[[#This Row],[Attrition]]="Yes",1,0)</f>
        <v>0</v>
      </c>
      <c r="CB893">
        <f>IF(tblemployee[[#This Row],[OverTime]]="Yes",1,0)</f>
        <v>0</v>
      </c>
    </row>
    <row r="894" spans="1:80" hidden="1">
      <c r="A894">
        <v>19</v>
      </c>
      <c r="B894" t="s">
        <v>35</v>
      </c>
      <c r="C894" t="s">
        <v>55</v>
      </c>
      <c r="D894">
        <v>504</v>
      </c>
      <c r="E894" t="s">
        <v>45</v>
      </c>
      <c r="F894">
        <v>10</v>
      </c>
      <c r="G894" t="str" cm="1">
        <f t="array" ref="G894">_xlfn.IFS(
F894 &lt;= 10, "Near",
F894 &lt;= 20, "Far",
TRUE, "Very Far")</f>
        <v>Near</v>
      </c>
      <c r="H894">
        <v>3</v>
      </c>
      <c r="I894" t="str">
        <f>_xlfn.XLOOKUP(H894,Lookup!C:C,Lookup!D:D)</f>
        <v>Bachelor</v>
      </c>
      <c r="J894" t="s">
        <v>51</v>
      </c>
      <c r="K894">
        <v>1</v>
      </c>
      <c r="L894">
        <v>1248</v>
      </c>
      <c r="M894">
        <v>1</v>
      </c>
      <c r="N894" t="str">
        <f>_xlfn.XLOOKUP(M894,Lookup!E:E,Lookup!F:F)</f>
        <v>Low</v>
      </c>
      <c r="O894" t="s">
        <v>39</v>
      </c>
      <c r="P894">
        <v>96</v>
      </c>
      <c r="Q894">
        <v>2</v>
      </c>
      <c r="R894" t="str">
        <f>_xlfn.XLOOKUP(Q894,Lookup!G:G,Lookup!H:H)</f>
        <v>Medium</v>
      </c>
      <c r="S894">
        <v>1</v>
      </c>
      <c r="T894" s="7" t="str">
        <f>_xlfn.XLOOKUP(S894,Lookup!A:A,Lookup!B:B)</f>
        <v>Entry Level</v>
      </c>
      <c r="U894" t="s">
        <v>47</v>
      </c>
      <c r="V894">
        <v>2</v>
      </c>
      <c r="W894" t="str">
        <f>_xlfn.XLOOKUP(V894,Lookup!I:I,Lookup!J:J)</f>
        <v>Medium</v>
      </c>
      <c r="X894" t="s">
        <v>41</v>
      </c>
      <c r="Y894">
        <v>1859</v>
      </c>
      <c r="Z894" t="str" cm="1">
        <f t="array" ref="Z894">_xlfn.IFS(Y894&lt;3000,"Low",Y894&lt;7000,"Medium",TRUE,"High")</f>
        <v>Low</v>
      </c>
      <c r="AA894">
        <v>6148</v>
      </c>
      <c r="AB894">
        <v>1</v>
      </c>
      <c r="AC894" t="s">
        <v>42</v>
      </c>
      <c r="AD894" t="s">
        <v>35</v>
      </c>
      <c r="AE894">
        <v>25</v>
      </c>
      <c r="AF894">
        <v>4</v>
      </c>
      <c r="AG894" t="str">
        <f>_xlfn.XLOOKUP(AF894,Lookup!K:K,Lookup!L:L)</f>
        <v>Exceed Expect</v>
      </c>
      <c r="AH894">
        <v>2</v>
      </c>
      <c r="AI894" t="str">
        <f>LOOKUP(AH894,Lookup!M:M,Lookup!N:N)</f>
        <v>Medium</v>
      </c>
      <c r="AJ894">
        <v>80</v>
      </c>
      <c r="AK894">
        <v>0</v>
      </c>
      <c r="AL894" t="str">
        <f>_xlfn.XLOOKUP(AK894,Lookup!O:O,Lookup!P:P)</f>
        <v>None</v>
      </c>
      <c r="AM894">
        <v>1</v>
      </c>
      <c r="AN894" t="str" cm="1">
        <f t="array" ref="AN894">_xlfn.IFS(
AM894&lt;=5,"0-5",
AM894&lt;=10,"6-10",
AM894&lt;=20,"11-20",
TRUE,"20+")</f>
        <v>0-5</v>
      </c>
      <c r="AO894">
        <v>2</v>
      </c>
      <c r="AP894">
        <v>4</v>
      </c>
      <c r="AQ894" t="str">
        <f>_xlfn.XLOOKUP(AP894,Lookup!Q:Q,Lookup!R:R)</f>
        <v>Best</v>
      </c>
      <c r="AR894">
        <v>1</v>
      </c>
      <c r="AS894" t="str" cm="1">
        <f t="array" ref="AS894">_xlfn.IFS(
AR894 &lt;=1,"New Employee",
AR894 &lt;=3, "Early Career",
AR894 &lt;=7, "Experienced",
TRUE, "Veteran")</f>
        <v>New Employee</v>
      </c>
      <c r="AT894">
        <v>1</v>
      </c>
      <c r="AU894">
        <v>0</v>
      </c>
      <c r="AV894" t="str" cm="1">
        <f t="array" ref="AV894">_xlfn.IFS(
AU894=0,"Recently Promoted",
AU894&lt;=3, "Normal",
TRUE, "Long Time No Promotion")</f>
        <v>Recently Promoted</v>
      </c>
      <c r="AW894">
        <v>0</v>
      </c>
      <c r="AX894">
        <f>IF(COUNTIF(L894:$L$1471,L894)&gt;1,1,0)</f>
        <v>0</v>
      </c>
      <c r="BA894">
        <f t="shared" si="109"/>
        <v>0</v>
      </c>
      <c r="BC894">
        <f t="shared" si="110"/>
        <v>0</v>
      </c>
      <c r="BE894">
        <f t="shared" si="104"/>
        <v>0</v>
      </c>
      <c r="BG894">
        <f t="shared" si="105"/>
        <v>0</v>
      </c>
      <c r="BI894">
        <f t="shared" si="106"/>
        <v>0</v>
      </c>
      <c r="BR894" t="str" cm="1">
        <f t="array" ref="BR894">_xlfn.IFS(
A894&lt;=25,"18-25",
A894&lt;=35,"26-35",
A894&lt;=45,"36-45",
A894&lt;=59,"46-59",
TRUE,"60+")</f>
        <v>18-25</v>
      </c>
      <c r="BX894" t="b">
        <f t="shared" si="107"/>
        <v>1</v>
      </c>
      <c r="BY894" t="b">
        <f t="shared" si="108"/>
        <v>1</v>
      </c>
      <c r="BZ894" t="b">
        <f t="shared" si="111"/>
        <v>1</v>
      </c>
      <c r="CA894">
        <f>IF(tblemployee[[#This Row],[Attrition]]="Yes",1,0)</f>
        <v>1</v>
      </c>
      <c r="CB894">
        <f>IF(tblemployee[[#This Row],[OverTime]]="Yes",1,0)</f>
        <v>1</v>
      </c>
    </row>
    <row r="895" spans="1:80" hidden="1">
      <c r="A895">
        <v>29</v>
      </c>
      <c r="B895" t="s">
        <v>43</v>
      </c>
      <c r="C895" t="s">
        <v>36</v>
      </c>
      <c r="D895">
        <v>1010</v>
      </c>
      <c r="E895" t="s">
        <v>45</v>
      </c>
      <c r="F895">
        <v>1</v>
      </c>
      <c r="G895" t="str" cm="1">
        <f t="array" ref="G895">_xlfn.IFS(
F895 &lt;= 10, "Near",
F895 &lt;= 20, "Far",
TRUE, "Very Far")</f>
        <v>Near</v>
      </c>
      <c r="H895">
        <v>3</v>
      </c>
      <c r="I895" t="str">
        <f>_xlfn.XLOOKUP(H895,Lookup!C:C,Lookup!D:D)</f>
        <v>Bachelor</v>
      </c>
      <c r="J895" t="s">
        <v>38</v>
      </c>
      <c r="K895">
        <v>1</v>
      </c>
      <c r="L895">
        <v>1249</v>
      </c>
      <c r="M895">
        <v>1</v>
      </c>
      <c r="N895" t="str">
        <f>_xlfn.XLOOKUP(M895,Lookup!E:E,Lookup!F:F)</f>
        <v>Low</v>
      </c>
      <c r="O895" t="s">
        <v>39</v>
      </c>
      <c r="P895">
        <v>97</v>
      </c>
      <c r="Q895">
        <v>3</v>
      </c>
      <c r="R895" t="str">
        <f>_xlfn.XLOOKUP(Q895,Lookup!G:G,Lookup!H:H)</f>
        <v>High</v>
      </c>
      <c r="S895">
        <v>1</v>
      </c>
      <c r="T895" s="7" t="str">
        <f>_xlfn.XLOOKUP(S895,Lookup!A:A,Lookup!B:B)</f>
        <v>Entry Level</v>
      </c>
      <c r="U895" t="s">
        <v>47</v>
      </c>
      <c r="V895">
        <v>4</v>
      </c>
      <c r="W895" t="str">
        <f>_xlfn.XLOOKUP(V895,Lookup!I:I,Lookup!J:J)</f>
        <v>Very High</v>
      </c>
      <c r="X895" t="s">
        <v>52</v>
      </c>
      <c r="Y895">
        <v>3760</v>
      </c>
      <c r="Z895" t="str" cm="1">
        <f t="array" ref="Z895">_xlfn.IFS(Y895&lt;3000,"Low",Y895&lt;7000,"Medium",TRUE,"High")</f>
        <v>Medium</v>
      </c>
      <c r="AA895">
        <v>5598</v>
      </c>
      <c r="AB895">
        <v>1</v>
      </c>
      <c r="AC895" t="s">
        <v>42</v>
      </c>
      <c r="AD895" t="s">
        <v>43</v>
      </c>
      <c r="AE895">
        <v>15</v>
      </c>
      <c r="AF895">
        <v>3</v>
      </c>
      <c r="AG895" t="str">
        <f>_xlfn.XLOOKUP(AF895,Lookup!K:K,Lookup!L:L)</f>
        <v>Meet Expect</v>
      </c>
      <c r="AH895">
        <v>1</v>
      </c>
      <c r="AI895" t="str">
        <f>LOOKUP(AH895,Lookup!M:M,Lookup!N:N)</f>
        <v>Low</v>
      </c>
      <c r="AJ895">
        <v>80</v>
      </c>
      <c r="AK895">
        <v>3</v>
      </c>
      <c r="AL895" t="str">
        <f>_xlfn.XLOOKUP(AK895,Lookup!O:O,Lookup!P:P)</f>
        <v>High</v>
      </c>
      <c r="AM895">
        <v>3</v>
      </c>
      <c r="AN895" t="str" cm="1">
        <f t="array" ref="AN895">_xlfn.IFS(
AM895&lt;=5,"0-5",
AM895&lt;=10,"6-10",
AM895&lt;=20,"11-20",
TRUE,"20+")</f>
        <v>0-5</v>
      </c>
      <c r="AO895">
        <v>5</v>
      </c>
      <c r="AP895">
        <v>3</v>
      </c>
      <c r="AQ895" t="str">
        <f>_xlfn.XLOOKUP(AP895,Lookup!Q:Q,Lookup!R:R)</f>
        <v>Better</v>
      </c>
      <c r="AR895">
        <v>3</v>
      </c>
      <c r="AS895" t="str" cm="1">
        <f t="array" ref="AS895">_xlfn.IFS(
AR895 &lt;=1,"New Employee",
AR895 &lt;=3, "Early Career",
AR895 &lt;=7, "Experienced",
TRUE, "Veteran")</f>
        <v>Early Career</v>
      </c>
      <c r="AT895">
        <v>2</v>
      </c>
      <c r="AU895">
        <v>1</v>
      </c>
      <c r="AV895" t="str" cm="1">
        <f t="array" ref="AV895">_xlfn.IFS(
AU895=0,"Recently Promoted",
AU895&lt;=3, "Normal",
TRUE, "Long Time No Promotion")</f>
        <v>Normal</v>
      </c>
      <c r="AW895">
        <v>2</v>
      </c>
      <c r="AX895">
        <f>IF(COUNTIF(L895:$L$1471,L895)&gt;1,1,0)</f>
        <v>0</v>
      </c>
      <c r="BA895">
        <f t="shared" si="109"/>
        <v>0</v>
      </c>
      <c r="BC895">
        <f t="shared" si="110"/>
        <v>0</v>
      </c>
      <c r="BE895">
        <f t="shared" si="104"/>
        <v>0</v>
      </c>
      <c r="BG895">
        <f t="shared" si="105"/>
        <v>0</v>
      </c>
      <c r="BI895">
        <f t="shared" si="106"/>
        <v>0</v>
      </c>
      <c r="BR895" t="str" cm="1">
        <f t="array" ref="BR895">_xlfn.IFS(
A895&lt;=25,"18-25",
A895&lt;=35,"26-35",
A895&lt;=45,"36-45",
A895&lt;=59,"46-59",
TRUE,"60+")</f>
        <v>26-35</v>
      </c>
      <c r="BX895" t="b">
        <f t="shared" si="107"/>
        <v>1</v>
      </c>
      <c r="BY895" t="b">
        <f t="shared" si="108"/>
        <v>1</v>
      </c>
      <c r="BZ895" t="b">
        <f t="shared" si="111"/>
        <v>1</v>
      </c>
      <c r="CA895">
        <f>IF(tblemployee[[#This Row],[Attrition]]="Yes",1,0)</f>
        <v>0</v>
      </c>
      <c r="CB895">
        <f>IF(tblemployee[[#This Row],[OverTime]]="Yes",1,0)</f>
        <v>0</v>
      </c>
    </row>
    <row r="896" spans="1:80" hidden="1">
      <c r="A896">
        <v>54</v>
      </c>
      <c r="B896" t="s">
        <v>43</v>
      </c>
      <c r="C896" t="s">
        <v>36</v>
      </c>
      <c r="D896">
        <v>685</v>
      </c>
      <c r="E896" t="s">
        <v>45</v>
      </c>
      <c r="F896">
        <v>3</v>
      </c>
      <c r="G896" t="str" cm="1">
        <f t="array" ref="G896">_xlfn.IFS(
F896 &lt;= 10, "Near",
F896 &lt;= 20, "Far",
TRUE, "Very Far")</f>
        <v>Near</v>
      </c>
      <c r="H896">
        <v>3</v>
      </c>
      <c r="I896" t="str">
        <f>_xlfn.XLOOKUP(H896,Lookup!C:C,Lookup!D:D)</f>
        <v>Bachelor</v>
      </c>
      <c r="J896" t="s">
        <v>38</v>
      </c>
      <c r="K896">
        <v>1</v>
      </c>
      <c r="L896">
        <v>1250</v>
      </c>
      <c r="M896">
        <v>4</v>
      </c>
      <c r="N896" t="str">
        <f>_xlfn.XLOOKUP(M896,Lookup!E:E,Lookup!F:F)</f>
        <v>Very High</v>
      </c>
      <c r="O896" t="s">
        <v>46</v>
      </c>
      <c r="P896">
        <v>85</v>
      </c>
      <c r="Q896">
        <v>3</v>
      </c>
      <c r="R896" t="str">
        <f>_xlfn.XLOOKUP(Q896,Lookup!G:G,Lookup!H:H)</f>
        <v>High</v>
      </c>
      <c r="S896">
        <v>4</v>
      </c>
      <c r="T896" s="7" t="str">
        <f>_xlfn.XLOOKUP(S896,Lookup!A:A,Lookup!B:B)</f>
        <v>Manager</v>
      </c>
      <c r="U896" t="s">
        <v>58</v>
      </c>
      <c r="V896">
        <v>4</v>
      </c>
      <c r="W896" t="str">
        <f>_xlfn.XLOOKUP(V896,Lookup!I:I,Lookup!J:J)</f>
        <v>Very High</v>
      </c>
      <c r="X896" t="s">
        <v>48</v>
      </c>
      <c r="Y896">
        <v>17779</v>
      </c>
      <c r="Z896" t="str" cm="1">
        <f t="array" ref="Z896">_xlfn.IFS(Y896&lt;3000,"Low",Y896&lt;7000,"Medium",TRUE,"High")</f>
        <v>High</v>
      </c>
      <c r="AA896">
        <v>23474</v>
      </c>
      <c r="AB896">
        <v>3</v>
      </c>
      <c r="AC896" t="s">
        <v>42</v>
      </c>
      <c r="AD896" t="s">
        <v>43</v>
      </c>
      <c r="AE896">
        <v>14</v>
      </c>
      <c r="AF896">
        <v>3</v>
      </c>
      <c r="AG896" t="str">
        <f>_xlfn.XLOOKUP(AF896,Lookup!K:K,Lookup!L:L)</f>
        <v>Meet Expect</v>
      </c>
      <c r="AH896">
        <v>1</v>
      </c>
      <c r="AI896" t="str">
        <f>LOOKUP(AH896,Lookup!M:M,Lookup!N:N)</f>
        <v>Low</v>
      </c>
      <c r="AJ896">
        <v>80</v>
      </c>
      <c r="AK896">
        <v>0</v>
      </c>
      <c r="AL896" t="str">
        <f>_xlfn.XLOOKUP(AK896,Lookup!O:O,Lookup!P:P)</f>
        <v>None</v>
      </c>
      <c r="AM896">
        <v>36</v>
      </c>
      <c r="AN896" t="str" cm="1">
        <f t="array" ref="AN896">_xlfn.IFS(
AM896&lt;=5,"0-5",
AM896&lt;=10,"6-10",
AM896&lt;=20,"11-20",
TRUE,"20+")</f>
        <v>20+</v>
      </c>
      <c r="AO896">
        <v>2</v>
      </c>
      <c r="AP896">
        <v>3</v>
      </c>
      <c r="AQ896" t="str">
        <f>_xlfn.XLOOKUP(AP896,Lookup!Q:Q,Lookup!R:R)</f>
        <v>Better</v>
      </c>
      <c r="AR896">
        <v>10</v>
      </c>
      <c r="AS896" t="str" cm="1">
        <f t="array" ref="AS896">_xlfn.IFS(
AR896 &lt;=1,"New Employee",
AR896 &lt;=3, "Early Career",
AR896 &lt;=7, "Experienced",
TRUE, "Veteran")</f>
        <v>Veteran</v>
      </c>
      <c r="AT896">
        <v>9</v>
      </c>
      <c r="AU896">
        <v>0</v>
      </c>
      <c r="AV896" t="str" cm="1">
        <f t="array" ref="AV896">_xlfn.IFS(
AU896=0,"Recently Promoted",
AU896&lt;=3, "Normal",
TRUE, "Long Time No Promotion")</f>
        <v>Recently Promoted</v>
      </c>
      <c r="AW896">
        <v>9</v>
      </c>
      <c r="AX896">
        <f>IF(COUNTIF(L896:$L$1471,L896)&gt;1,1,0)</f>
        <v>0</v>
      </c>
      <c r="BA896">
        <f t="shared" si="109"/>
        <v>0</v>
      </c>
      <c r="BC896">
        <f t="shared" si="110"/>
        <v>0</v>
      </c>
      <c r="BE896">
        <f t="shared" si="104"/>
        <v>0</v>
      </c>
      <c r="BG896">
        <f t="shared" si="105"/>
        <v>0</v>
      </c>
      <c r="BI896">
        <f t="shared" si="106"/>
        <v>0</v>
      </c>
      <c r="BR896" t="str" cm="1">
        <f t="array" ref="BR896">_xlfn.IFS(
A896&lt;=25,"18-25",
A896&lt;=35,"26-35",
A896&lt;=45,"36-45",
A896&lt;=59,"46-59",
TRUE,"60+")</f>
        <v>46-59</v>
      </c>
      <c r="BX896" t="b">
        <f t="shared" si="107"/>
        <v>1</v>
      </c>
      <c r="BY896" t="b">
        <f t="shared" si="108"/>
        <v>1</v>
      </c>
      <c r="BZ896" t="b">
        <f t="shared" si="111"/>
        <v>1</v>
      </c>
      <c r="CA896">
        <f>IF(tblemployee[[#This Row],[Attrition]]="Yes",1,0)</f>
        <v>0</v>
      </c>
      <c r="CB896">
        <f>IF(tblemployee[[#This Row],[OverTime]]="Yes",1,0)</f>
        <v>0</v>
      </c>
    </row>
    <row r="897" spans="1:80" hidden="1">
      <c r="A897">
        <v>31</v>
      </c>
      <c r="B897" t="s">
        <v>43</v>
      </c>
      <c r="C897" t="s">
        <v>36</v>
      </c>
      <c r="D897">
        <v>1332</v>
      </c>
      <c r="E897" t="s">
        <v>45</v>
      </c>
      <c r="F897">
        <v>11</v>
      </c>
      <c r="G897" t="str" cm="1">
        <f t="array" ref="G897">_xlfn.IFS(
F897 &lt;= 10, "Near",
F897 &lt;= 20, "Far",
TRUE, "Very Far")</f>
        <v>Far</v>
      </c>
      <c r="H897">
        <v>2</v>
      </c>
      <c r="I897" t="str">
        <f>_xlfn.XLOOKUP(H897,Lookup!C:C,Lookup!D:D)</f>
        <v>College</v>
      </c>
      <c r="J897" t="s">
        <v>51</v>
      </c>
      <c r="K897">
        <v>1</v>
      </c>
      <c r="L897">
        <v>1251</v>
      </c>
      <c r="M897">
        <v>3</v>
      </c>
      <c r="N897" t="str">
        <f>_xlfn.XLOOKUP(M897,Lookup!E:E,Lookup!F:F)</f>
        <v>High</v>
      </c>
      <c r="O897" t="s">
        <v>46</v>
      </c>
      <c r="P897">
        <v>80</v>
      </c>
      <c r="Q897">
        <v>3</v>
      </c>
      <c r="R897" t="str">
        <f>_xlfn.XLOOKUP(Q897,Lookup!G:G,Lookup!H:H)</f>
        <v>High</v>
      </c>
      <c r="S897">
        <v>2</v>
      </c>
      <c r="T897" s="7" t="str">
        <f>_xlfn.XLOOKUP(S897,Lookup!A:A,Lookup!B:B)</f>
        <v>Junior</v>
      </c>
      <c r="U897" t="s">
        <v>54</v>
      </c>
      <c r="V897">
        <v>1</v>
      </c>
      <c r="W897" t="str">
        <f>_xlfn.XLOOKUP(V897,Lookup!I:I,Lookup!J:J)</f>
        <v>Low</v>
      </c>
      <c r="X897" t="s">
        <v>48</v>
      </c>
      <c r="Y897">
        <v>6833</v>
      </c>
      <c r="Z897" t="str" cm="1">
        <f t="array" ref="Z897">_xlfn.IFS(Y897&lt;3000,"Low",Y897&lt;7000,"Medium",TRUE,"High")</f>
        <v>Medium</v>
      </c>
      <c r="AA897">
        <v>17089</v>
      </c>
      <c r="AB897">
        <v>1</v>
      </c>
      <c r="AC897" t="s">
        <v>42</v>
      </c>
      <c r="AD897" t="s">
        <v>35</v>
      </c>
      <c r="AE897">
        <v>12</v>
      </c>
      <c r="AF897">
        <v>3</v>
      </c>
      <c r="AG897" t="str">
        <f>_xlfn.XLOOKUP(AF897,Lookup!K:K,Lookup!L:L)</f>
        <v>Meet Expect</v>
      </c>
      <c r="AH897">
        <v>4</v>
      </c>
      <c r="AI897" t="str">
        <f>LOOKUP(AH897,Lookup!M:M,Lookup!N:N)</f>
        <v>Very High</v>
      </c>
      <c r="AJ897">
        <v>80</v>
      </c>
      <c r="AK897">
        <v>0</v>
      </c>
      <c r="AL897" t="str">
        <f>_xlfn.XLOOKUP(AK897,Lookup!O:O,Lookup!P:P)</f>
        <v>None</v>
      </c>
      <c r="AM897">
        <v>6</v>
      </c>
      <c r="AN897" t="str" cm="1">
        <f t="array" ref="AN897">_xlfn.IFS(
AM897&lt;=5,"0-5",
AM897&lt;=10,"6-10",
AM897&lt;=20,"11-20",
TRUE,"20+")</f>
        <v>6-10</v>
      </c>
      <c r="AO897">
        <v>2</v>
      </c>
      <c r="AP897">
        <v>2</v>
      </c>
      <c r="AQ897" t="str">
        <f>_xlfn.XLOOKUP(AP897,Lookup!Q:Q,Lookup!R:R)</f>
        <v>Good</v>
      </c>
      <c r="AR897">
        <v>6</v>
      </c>
      <c r="AS897" t="str" cm="1">
        <f t="array" ref="AS897">_xlfn.IFS(
AR897 &lt;=1,"New Employee",
AR897 &lt;=3, "Early Career",
AR897 &lt;=7, "Experienced",
TRUE, "Veteran")</f>
        <v>Experienced</v>
      </c>
      <c r="AT897">
        <v>5</v>
      </c>
      <c r="AU897">
        <v>0</v>
      </c>
      <c r="AV897" t="str" cm="1">
        <f t="array" ref="AV897">_xlfn.IFS(
AU897=0,"Recently Promoted",
AU897&lt;=3, "Normal",
TRUE, "Long Time No Promotion")</f>
        <v>Recently Promoted</v>
      </c>
      <c r="AW897">
        <v>1</v>
      </c>
      <c r="AX897">
        <f>IF(COUNTIF(L897:$L$1471,L897)&gt;1,1,0)</f>
        <v>0</v>
      </c>
      <c r="BA897">
        <f t="shared" si="109"/>
        <v>0</v>
      </c>
      <c r="BC897">
        <f t="shared" si="110"/>
        <v>0</v>
      </c>
      <c r="BE897">
        <f t="shared" si="104"/>
        <v>0</v>
      </c>
      <c r="BG897">
        <f t="shared" si="105"/>
        <v>0</v>
      </c>
      <c r="BI897">
        <f t="shared" si="106"/>
        <v>0</v>
      </c>
      <c r="BR897" t="str" cm="1">
        <f t="array" ref="BR897">_xlfn.IFS(
A897&lt;=25,"18-25",
A897&lt;=35,"26-35",
A897&lt;=45,"36-45",
A897&lt;=59,"46-59",
TRUE,"60+")</f>
        <v>26-35</v>
      </c>
      <c r="BX897" t="b">
        <f t="shared" si="107"/>
        <v>1</v>
      </c>
      <c r="BY897" t="b">
        <f t="shared" si="108"/>
        <v>1</v>
      </c>
      <c r="BZ897" t="b">
        <f t="shared" si="111"/>
        <v>1</v>
      </c>
      <c r="CA897">
        <f>IF(tblemployee[[#This Row],[Attrition]]="Yes",1,0)</f>
        <v>0</v>
      </c>
      <c r="CB897">
        <f>IF(tblemployee[[#This Row],[OverTime]]="Yes",1,0)</f>
        <v>1</v>
      </c>
    </row>
    <row r="898" spans="1:80" hidden="1">
      <c r="A898">
        <v>31</v>
      </c>
      <c r="B898" t="s">
        <v>43</v>
      </c>
      <c r="C898" t="s">
        <v>36</v>
      </c>
      <c r="D898">
        <v>1062</v>
      </c>
      <c r="E898" t="s">
        <v>45</v>
      </c>
      <c r="F898">
        <v>24</v>
      </c>
      <c r="G898" t="str" cm="1">
        <f t="array" ref="G898">_xlfn.IFS(
F898 &lt;= 10, "Near",
F898 &lt;= 20, "Far",
TRUE, "Very Far")</f>
        <v>Very Far</v>
      </c>
      <c r="H898">
        <v>3</v>
      </c>
      <c r="I898" t="str">
        <f>_xlfn.XLOOKUP(H898,Lookup!C:C,Lookup!D:D)</f>
        <v>Bachelor</v>
      </c>
      <c r="J898" t="s">
        <v>51</v>
      </c>
      <c r="K898">
        <v>1</v>
      </c>
      <c r="L898">
        <v>1252</v>
      </c>
      <c r="M898">
        <v>3</v>
      </c>
      <c r="N898" t="str">
        <f>_xlfn.XLOOKUP(M898,Lookup!E:E,Lookup!F:F)</f>
        <v>High</v>
      </c>
      <c r="O898" t="s">
        <v>39</v>
      </c>
      <c r="P898">
        <v>96</v>
      </c>
      <c r="Q898">
        <v>2</v>
      </c>
      <c r="R898" t="str">
        <f>_xlfn.XLOOKUP(Q898,Lookup!G:G,Lookup!H:H)</f>
        <v>Medium</v>
      </c>
      <c r="S898">
        <v>2</v>
      </c>
      <c r="T898" s="7" t="str">
        <f>_xlfn.XLOOKUP(S898,Lookup!A:A,Lookup!B:B)</f>
        <v>Junior</v>
      </c>
      <c r="U898" t="s">
        <v>54</v>
      </c>
      <c r="V898">
        <v>1</v>
      </c>
      <c r="W898" t="str">
        <f>_xlfn.XLOOKUP(V898,Lookup!I:I,Lookup!J:J)</f>
        <v>Low</v>
      </c>
      <c r="X898" t="s">
        <v>41</v>
      </c>
      <c r="Y898">
        <v>6812</v>
      </c>
      <c r="Z898" t="str" cm="1">
        <f t="array" ref="Z898">_xlfn.IFS(Y898&lt;3000,"Low",Y898&lt;7000,"Medium",TRUE,"High")</f>
        <v>Medium</v>
      </c>
      <c r="AA898">
        <v>17198</v>
      </c>
      <c r="AB898">
        <v>1</v>
      </c>
      <c r="AC898" t="s">
        <v>42</v>
      </c>
      <c r="AD898" t="s">
        <v>43</v>
      </c>
      <c r="AE898">
        <v>19</v>
      </c>
      <c r="AF898">
        <v>3</v>
      </c>
      <c r="AG898" t="str">
        <f>_xlfn.XLOOKUP(AF898,Lookup!K:K,Lookup!L:L)</f>
        <v>Meet Expect</v>
      </c>
      <c r="AH898">
        <v>2</v>
      </c>
      <c r="AI898" t="str">
        <f>LOOKUP(AH898,Lookup!M:M,Lookup!N:N)</f>
        <v>Medium</v>
      </c>
      <c r="AJ898">
        <v>80</v>
      </c>
      <c r="AK898">
        <v>0</v>
      </c>
      <c r="AL898" t="str">
        <f>_xlfn.XLOOKUP(AK898,Lookup!O:O,Lookup!P:P)</f>
        <v>None</v>
      </c>
      <c r="AM898">
        <v>10</v>
      </c>
      <c r="AN898" t="str" cm="1">
        <f t="array" ref="AN898">_xlfn.IFS(
AM898&lt;=5,"0-5",
AM898&lt;=10,"6-10",
AM898&lt;=20,"11-20",
TRUE,"20+")</f>
        <v>6-10</v>
      </c>
      <c r="AO898">
        <v>2</v>
      </c>
      <c r="AP898">
        <v>3</v>
      </c>
      <c r="AQ898" t="str">
        <f>_xlfn.XLOOKUP(AP898,Lookup!Q:Q,Lookup!R:R)</f>
        <v>Better</v>
      </c>
      <c r="AR898">
        <v>10</v>
      </c>
      <c r="AS898" t="str" cm="1">
        <f t="array" ref="AS898">_xlfn.IFS(
AR898 &lt;=1,"New Employee",
AR898 &lt;=3, "Early Career",
AR898 &lt;=7, "Experienced",
TRUE, "Veteran")</f>
        <v>Veteran</v>
      </c>
      <c r="AT898">
        <v>9</v>
      </c>
      <c r="AU898">
        <v>1</v>
      </c>
      <c r="AV898" t="str" cm="1">
        <f t="array" ref="AV898">_xlfn.IFS(
AU898=0,"Recently Promoted",
AU898&lt;=3, "Normal",
TRUE, "Long Time No Promotion")</f>
        <v>Normal</v>
      </c>
      <c r="AW898">
        <v>8</v>
      </c>
      <c r="AX898">
        <f>IF(COUNTIF(L898:$L$1471,L898)&gt;1,1,0)</f>
        <v>0</v>
      </c>
      <c r="BA898">
        <f t="shared" si="109"/>
        <v>0</v>
      </c>
      <c r="BC898">
        <f t="shared" si="110"/>
        <v>0</v>
      </c>
      <c r="BE898">
        <f t="shared" ref="BE898:BE961" si="112">IF(BD898=J898,1,0)</f>
        <v>0</v>
      </c>
      <c r="BG898">
        <f t="shared" ref="BG898:BG961" si="113">IF(BF898=E898,1,0)</f>
        <v>0</v>
      </c>
      <c r="BI898">
        <f t="shared" ref="BI898:BI961" si="114">IF(C898=BH898,1,0)</f>
        <v>0</v>
      </c>
      <c r="BR898" t="str" cm="1">
        <f t="array" ref="BR898">_xlfn.IFS(
A898&lt;=25,"18-25",
A898&lt;=35,"26-35",
A898&lt;=45,"36-45",
A898&lt;=59,"46-59",
TRUE,"60+")</f>
        <v>26-35</v>
      </c>
      <c r="BX898" t="b">
        <f t="shared" ref="BX898:BX961" si="115">AND(ISNUMBER(A898),ISNUMBER(D898),ISNUMBER(A898),ISNUMBER(F898),ISNUMBER(H898),ISNUMBER(K898),ISNUMBER(L898),ISNUMBER(M898),ISNUMBER(P898),ISNUMBER(Q898),ISNUMBER(S898),ISNUMBER(V898),ISNUMBER(Y898),ISNUMBER(AA898),ISNUMBER(AB898))</f>
        <v>1</v>
      </c>
      <c r="BY898" t="b">
        <f t="shared" ref="BY898:BY961" si="116">AND(ISNUMBER(A898),ISNUMBER(D898),ISNUMBER(A898),ISNUMBER(F898),ISNUMBER(H898),ISNUMBER(K898),ISNUMBER(L898),ISNUMBER(M898),ISNUMBER(P898),ISNUMBER(Q898),ISNUMBER(S898),ISNUMBER(V898),ISNUMBER(Y898),ISNUMBER(AA898),ISNUMBER(AB898))&gt;0</f>
        <v>1</v>
      </c>
      <c r="BZ898" t="b">
        <f t="shared" si="111"/>
        <v>1</v>
      </c>
      <c r="CA898">
        <f>IF(tblemployee[[#This Row],[Attrition]]="Yes",1,0)</f>
        <v>0</v>
      </c>
      <c r="CB898">
        <f>IF(tblemployee[[#This Row],[OverTime]]="Yes",1,0)</f>
        <v>0</v>
      </c>
    </row>
    <row r="899" spans="1:80" hidden="1">
      <c r="A899">
        <v>59</v>
      </c>
      <c r="B899" t="s">
        <v>43</v>
      </c>
      <c r="C899" t="s">
        <v>36</v>
      </c>
      <c r="D899">
        <v>326</v>
      </c>
      <c r="E899" t="s">
        <v>37</v>
      </c>
      <c r="F899">
        <v>3</v>
      </c>
      <c r="G899" t="str" cm="1">
        <f t="array" ref="G899">_xlfn.IFS(
F899 &lt;= 10, "Near",
F899 &lt;= 20, "Far",
TRUE, "Very Far")</f>
        <v>Near</v>
      </c>
      <c r="H899">
        <v>3</v>
      </c>
      <c r="I899" t="str">
        <f>_xlfn.XLOOKUP(H899,Lookup!C:C,Lookup!D:D)</f>
        <v>Bachelor</v>
      </c>
      <c r="J899" t="s">
        <v>38</v>
      </c>
      <c r="K899">
        <v>1</v>
      </c>
      <c r="L899">
        <v>1254</v>
      </c>
      <c r="M899">
        <v>3</v>
      </c>
      <c r="N899" t="str">
        <f>_xlfn.XLOOKUP(M899,Lookup!E:E,Lookup!F:F)</f>
        <v>High</v>
      </c>
      <c r="O899" t="s">
        <v>39</v>
      </c>
      <c r="P899">
        <v>48</v>
      </c>
      <c r="Q899">
        <v>2</v>
      </c>
      <c r="R899" t="str">
        <f>_xlfn.XLOOKUP(Q899,Lookup!G:G,Lookup!H:H)</f>
        <v>Medium</v>
      </c>
      <c r="S899">
        <v>2</v>
      </c>
      <c r="T899" s="7" t="str">
        <f>_xlfn.XLOOKUP(S899,Lookup!A:A,Lookup!B:B)</f>
        <v>Junior</v>
      </c>
      <c r="U899" t="s">
        <v>40</v>
      </c>
      <c r="V899">
        <v>4</v>
      </c>
      <c r="W899" t="str">
        <f>_xlfn.XLOOKUP(V899,Lookup!I:I,Lookup!J:J)</f>
        <v>Very High</v>
      </c>
      <c r="X899" t="s">
        <v>41</v>
      </c>
      <c r="Y899">
        <v>5171</v>
      </c>
      <c r="Z899" t="str" cm="1">
        <f t="array" ref="Z899">_xlfn.IFS(Y899&lt;3000,"Low",Y899&lt;7000,"Medium",TRUE,"High")</f>
        <v>Medium</v>
      </c>
      <c r="AA899">
        <v>16490</v>
      </c>
      <c r="AB899">
        <v>5</v>
      </c>
      <c r="AC899" t="s">
        <v>42</v>
      </c>
      <c r="AD899" t="s">
        <v>43</v>
      </c>
      <c r="AE899">
        <v>17</v>
      </c>
      <c r="AF899">
        <v>3</v>
      </c>
      <c r="AG899" t="str">
        <f>_xlfn.XLOOKUP(AF899,Lookup!K:K,Lookup!L:L)</f>
        <v>Meet Expect</v>
      </c>
      <c r="AH899">
        <v>4</v>
      </c>
      <c r="AI899" t="str">
        <f>LOOKUP(AH899,Lookup!M:M,Lookup!N:N)</f>
        <v>Very High</v>
      </c>
      <c r="AJ899">
        <v>80</v>
      </c>
      <c r="AK899">
        <v>0</v>
      </c>
      <c r="AL899" t="str">
        <f>_xlfn.XLOOKUP(AK899,Lookup!O:O,Lookup!P:P)</f>
        <v>None</v>
      </c>
      <c r="AM899">
        <v>13</v>
      </c>
      <c r="AN899" t="str" cm="1">
        <f t="array" ref="AN899">_xlfn.IFS(
AM899&lt;=5,"0-5",
AM899&lt;=10,"6-10",
AM899&lt;=20,"11-20",
TRUE,"20+")</f>
        <v>11-20</v>
      </c>
      <c r="AO899">
        <v>2</v>
      </c>
      <c r="AP899">
        <v>3</v>
      </c>
      <c r="AQ899" t="str">
        <f>_xlfn.XLOOKUP(AP899,Lookup!Q:Q,Lookup!R:R)</f>
        <v>Better</v>
      </c>
      <c r="AR899">
        <v>6</v>
      </c>
      <c r="AS899" t="str" cm="1">
        <f t="array" ref="AS899">_xlfn.IFS(
AR899 &lt;=1,"New Employee",
AR899 &lt;=3, "Early Career",
AR899 &lt;=7, "Experienced",
TRUE, "Veteran")</f>
        <v>Experienced</v>
      </c>
      <c r="AT899">
        <v>1</v>
      </c>
      <c r="AU899">
        <v>0</v>
      </c>
      <c r="AV899" t="str" cm="1">
        <f t="array" ref="AV899">_xlfn.IFS(
AU899=0,"Recently Promoted",
AU899&lt;=3, "Normal",
TRUE, "Long Time No Promotion")</f>
        <v>Recently Promoted</v>
      </c>
      <c r="AW899">
        <v>5</v>
      </c>
      <c r="AX899">
        <f>IF(COUNTIF(L899:$L$1471,L899)&gt;1,1,0)</f>
        <v>0</v>
      </c>
      <c r="BA899">
        <f t="shared" ref="BA899:BA962" si="117">IF(AZ899=X899,1,0)</f>
        <v>0</v>
      </c>
      <c r="BC899">
        <f t="shared" ref="BC899:BC962" si="118">IF(U899=BB899,1,0)</f>
        <v>0</v>
      </c>
      <c r="BE899">
        <f t="shared" si="112"/>
        <v>0</v>
      </c>
      <c r="BG899">
        <f t="shared" si="113"/>
        <v>0</v>
      </c>
      <c r="BI899">
        <f t="shared" si="114"/>
        <v>0</v>
      </c>
      <c r="BR899" t="str" cm="1">
        <f t="array" ref="BR899">_xlfn.IFS(
A899&lt;=25,"18-25",
A899&lt;=35,"26-35",
A899&lt;=45,"36-45",
A899&lt;=59,"46-59",
TRUE,"60+")</f>
        <v>46-59</v>
      </c>
      <c r="BX899" t="b">
        <f t="shared" si="115"/>
        <v>1</v>
      </c>
      <c r="BY899" t="b">
        <f t="shared" si="116"/>
        <v>1</v>
      </c>
      <c r="BZ899" t="b">
        <f t="shared" ref="BZ899:BZ962" si="119">COUNT(AE899:AW899)&gt;0</f>
        <v>1</v>
      </c>
      <c r="CA899">
        <f>IF(tblemployee[[#This Row],[Attrition]]="Yes",1,0)</f>
        <v>0</v>
      </c>
      <c r="CB899">
        <f>IF(tblemployee[[#This Row],[OverTime]]="Yes",1,0)</f>
        <v>0</v>
      </c>
    </row>
    <row r="900" spans="1:80" hidden="1">
      <c r="A900">
        <v>43</v>
      </c>
      <c r="B900" t="s">
        <v>43</v>
      </c>
      <c r="C900" t="s">
        <v>36</v>
      </c>
      <c r="D900">
        <v>920</v>
      </c>
      <c r="E900" t="s">
        <v>45</v>
      </c>
      <c r="F900">
        <v>3</v>
      </c>
      <c r="G900" t="str" cm="1">
        <f t="array" ref="G900">_xlfn.IFS(
F900 &lt;= 10, "Near",
F900 &lt;= 20, "Far",
TRUE, "Very Far")</f>
        <v>Near</v>
      </c>
      <c r="H900">
        <v>3</v>
      </c>
      <c r="I900" t="str">
        <f>_xlfn.XLOOKUP(H900,Lookup!C:C,Lookup!D:D)</f>
        <v>Bachelor</v>
      </c>
      <c r="J900" t="s">
        <v>38</v>
      </c>
      <c r="K900">
        <v>1</v>
      </c>
      <c r="L900">
        <v>1255</v>
      </c>
      <c r="M900">
        <v>3</v>
      </c>
      <c r="N900" t="str">
        <f>_xlfn.XLOOKUP(M900,Lookup!E:E,Lookup!F:F)</f>
        <v>High</v>
      </c>
      <c r="O900" t="s">
        <v>46</v>
      </c>
      <c r="P900">
        <v>96</v>
      </c>
      <c r="Q900">
        <v>1</v>
      </c>
      <c r="R900" t="str">
        <f>_xlfn.XLOOKUP(Q900,Lookup!G:G,Lookup!H:H)</f>
        <v>Low</v>
      </c>
      <c r="S900">
        <v>5</v>
      </c>
      <c r="T900" s="7" t="str">
        <f>_xlfn.XLOOKUP(S900,Lookup!A:A,Lookup!B:B)</f>
        <v>Director</v>
      </c>
      <c r="U900" t="s">
        <v>58</v>
      </c>
      <c r="V900">
        <v>4</v>
      </c>
      <c r="W900" t="str">
        <f>_xlfn.XLOOKUP(V900,Lookup!I:I,Lookup!J:J)</f>
        <v>Very High</v>
      </c>
      <c r="X900" t="s">
        <v>48</v>
      </c>
      <c r="Y900">
        <v>19740</v>
      </c>
      <c r="Z900" t="str" cm="1">
        <f t="array" ref="Z900">_xlfn.IFS(Y900&lt;3000,"Low",Y900&lt;7000,"Medium",TRUE,"High")</f>
        <v>High</v>
      </c>
      <c r="AA900">
        <v>18625</v>
      </c>
      <c r="AB900">
        <v>3</v>
      </c>
      <c r="AC900" t="s">
        <v>42</v>
      </c>
      <c r="AD900" t="s">
        <v>43</v>
      </c>
      <c r="AE900">
        <v>14</v>
      </c>
      <c r="AF900">
        <v>3</v>
      </c>
      <c r="AG900" t="str">
        <f>_xlfn.XLOOKUP(AF900,Lookup!K:K,Lookup!L:L)</f>
        <v>Meet Expect</v>
      </c>
      <c r="AH900">
        <v>2</v>
      </c>
      <c r="AI900" t="str">
        <f>LOOKUP(AH900,Lookup!M:M,Lookup!N:N)</f>
        <v>Medium</v>
      </c>
      <c r="AJ900">
        <v>80</v>
      </c>
      <c r="AK900">
        <v>1</v>
      </c>
      <c r="AL900" t="str">
        <f>_xlfn.XLOOKUP(AK900,Lookup!O:O,Lookup!P:P)</f>
        <v>Basic</v>
      </c>
      <c r="AM900">
        <v>25</v>
      </c>
      <c r="AN900" t="str" cm="1">
        <f t="array" ref="AN900">_xlfn.IFS(
AM900&lt;=5,"0-5",
AM900&lt;=10,"6-10",
AM900&lt;=20,"11-20",
TRUE,"20+")</f>
        <v>20+</v>
      </c>
      <c r="AO900">
        <v>2</v>
      </c>
      <c r="AP900">
        <v>3</v>
      </c>
      <c r="AQ900" t="str">
        <f>_xlfn.XLOOKUP(AP900,Lookup!Q:Q,Lookup!R:R)</f>
        <v>Better</v>
      </c>
      <c r="AR900">
        <v>8</v>
      </c>
      <c r="AS900" t="str" cm="1">
        <f t="array" ref="AS900">_xlfn.IFS(
AR900 &lt;=1,"New Employee",
AR900 &lt;=3, "Early Career",
AR900 &lt;=7, "Experienced",
TRUE, "Veteran")</f>
        <v>Veteran</v>
      </c>
      <c r="AT900">
        <v>7</v>
      </c>
      <c r="AU900">
        <v>0</v>
      </c>
      <c r="AV900" t="str" cm="1">
        <f t="array" ref="AV900">_xlfn.IFS(
AU900=0,"Recently Promoted",
AU900&lt;=3, "Normal",
TRUE, "Long Time No Promotion")</f>
        <v>Recently Promoted</v>
      </c>
      <c r="AW900">
        <v>7</v>
      </c>
      <c r="AX900">
        <f>IF(COUNTIF(L900:$L$1471,L900)&gt;1,1,0)</f>
        <v>0</v>
      </c>
      <c r="BA900">
        <f t="shared" si="117"/>
        <v>0</v>
      </c>
      <c r="BC900">
        <f t="shared" si="118"/>
        <v>0</v>
      </c>
      <c r="BE900">
        <f t="shared" si="112"/>
        <v>0</v>
      </c>
      <c r="BG900">
        <f t="shared" si="113"/>
        <v>0</v>
      </c>
      <c r="BI900">
        <f t="shared" si="114"/>
        <v>0</v>
      </c>
      <c r="BR900" t="str" cm="1">
        <f t="array" ref="BR900">_xlfn.IFS(
A900&lt;=25,"18-25",
A900&lt;=35,"26-35",
A900&lt;=45,"36-45",
A900&lt;=59,"46-59",
TRUE,"60+")</f>
        <v>36-45</v>
      </c>
      <c r="BX900" t="b">
        <f t="shared" si="115"/>
        <v>1</v>
      </c>
      <c r="BY900" t="b">
        <f t="shared" si="116"/>
        <v>1</v>
      </c>
      <c r="BZ900" t="b">
        <f t="shared" si="119"/>
        <v>1</v>
      </c>
      <c r="CA900">
        <f>IF(tblemployee[[#This Row],[Attrition]]="Yes",1,0)</f>
        <v>0</v>
      </c>
      <c r="CB900">
        <f>IF(tblemployee[[#This Row],[OverTime]]="Yes",1,0)</f>
        <v>0</v>
      </c>
    </row>
    <row r="901" spans="1:80" hidden="1">
      <c r="A901">
        <v>49</v>
      </c>
      <c r="B901" t="s">
        <v>43</v>
      </c>
      <c r="C901" t="s">
        <v>36</v>
      </c>
      <c r="D901">
        <v>1098</v>
      </c>
      <c r="E901" t="s">
        <v>45</v>
      </c>
      <c r="F901">
        <v>4</v>
      </c>
      <c r="G901" t="str" cm="1">
        <f t="array" ref="G901">_xlfn.IFS(
F901 &lt;= 10, "Near",
F901 &lt;= 20, "Far",
TRUE, "Very Far")</f>
        <v>Near</v>
      </c>
      <c r="H901">
        <v>2</v>
      </c>
      <c r="I901" t="str">
        <f>_xlfn.XLOOKUP(H901,Lookup!C:C,Lookup!D:D)</f>
        <v>College</v>
      </c>
      <c r="J901" t="s">
        <v>51</v>
      </c>
      <c r="K901">
        <v>1</v>
      </c>
      <c r="L901">
        <v>1256</v>
      </c>
      <c r="M901">
        <v>1</v>
      </c>
      <c r="N901" t="str">
        <f>_xlfn.XLOOKUP(M901,Lookup!E:E,Lookup!F:F)</f>
        <v>Low</v>
      </c>
      <c r="O901" t="s">
        <v>46</v>
      </c>
      <c r="P901">
        <v>85</v>
      </c>
      <c r="Q901">
        <v>2</v>
      </c>
      <c r="R901" t="str">
        <f>_xlfn.XLOOKUP(Q901,Lookup!G:G,Lookup!H:H)</f>
        <v>Medium</v>
      </c>
      <c r="S901">
        <v>5</v>
      </c>
      <c r="T901" s="7" t="str">
        <f>_xlfn.XLOOKUP(S901,Lookup!A:A,Lookup!B:B)</f>
        <v>Director</v>
      </c>
      <c r="U901" t="s">
        <v>56</v>
      </c>
      <c r="V901">
        <v>3</v>
      </c>
      <c r="W901" t="str">
        <f>_xlfn.XLOOKUP(V901,Lookup!I:I,Lookup!J:J)</f>
        <v>High</v>
      </c>
      <c r="X901" t="s">
        <v>48</v>
      </c>
      <c r="Y901">
        <v>18711</v>
      </c>
      <c r="Z901" t="str" cm="1">
        <f t="array" ref="Z901">_xlfn.IFS(Y901&lt;3000,"Low",Y901&lt;7000,"Medium",TRUE,"High")</f>
        <v>High</v>
      </c>
      <c r="AA901">
        <v>12124</v>
      </c>
      <c r="AB901">
        <v>2</v>
      </c>
      <c r="AC901" t="s">
        <v>42</v>
      </c>
      <c r="AD901" t="s">
        <v>43</v>
      </c>
      <c r="AE901">
        <v>13</v>
      </c>
      <c r="AF901">
        <v>3</v>
      </c>
      <c r="AG901" t="str">
        <f>_xlfn.XLOOKUP(AF901,Lookup!K:K,Lookup!L:L)</f>
        <v>Meet Expect</v>
      </c>
      <c r="AH901">
        <v>3</v>
      </c>
      <c r="AI901" t="str">
        <f>LOOKUP(AH901,Lookup!M:M,Lookup!N:N)</f>
        <v>High</v>
      </c>
      <c r="AJ901">
        <v>80</v>
      </c>
      <c r="AK901">
        <v>1</v>
      </c>
      <c r="AL901" t="str">
        <f>_xlfn.XLOOKUP(AK901,Lookup!O:O,Lookup!P:P)</f>
        <v>Basic</v>
      </c>
      <c r="AM901">
        <v>23</v>
      </c>
      <c r="AN901" t="str" cm="1">
        <f t="array" ref="AN901">_xlfn.IFS(
AM901&lt;=5,"0-5",
AM901&lt;=10,"6-10",
AM901&lt;=20,"11-20",
TRUE,"20+")</f>
        <v>20+</v>
      </c>
      <c r="AO901">
        <v>2</v>
      </c>
      <c r="AP901">
        <v>4</v>
      </c>
      <c r="AQ901" t="str">
        <f>_xlfn.XLOOKUP(AP901,Lookup!Q:Q,Lookup!R:R)</f>
        <v>Best</v>
      </c>
      <c r="AR901">
        <v>1</v>
      </c>
      <c r="AS901" t="str" cm="1">
        <f t="array" ref="AS901">_xlfn.IFS(
AR901 &lt;=1,"New Employee",
AR901 &lt;=3, "Early Career",
AR901 &lt;=7, "Experienced",
TRUE, "Veteran")</f>
        <v>New Employee</v>
      </c>
      <c r="AT901">
        <v>0</v>
      </c>
      <c r="AU901">
        <v>0</v>
      </c>
      <c r="AV901" t="str" cm="1">
        <f t="array" ref="AV901">_xlfn.IFS(
AU901=0,"Recently Promoted",
AU901&lt;=3, "Normal",
TRUE, "Long Time No Promotion")</f>
        <v>Recently Promoted</v>
      </c>
      <c r="AW901">
        <v>0</v>
      </c>
      <c r="AX901">
        <f>IF(COUNTIF(L901:$L$1471,L901)&gt;1,1,0)</f>
        <v>0</v>
      </c>
      <c r="BA901">
        <f t="shared" si="117"/>
        <v>0</v>
      </c>
      <c r="BC901">
        <f t="shared" si="118"/>
        <v>0</v>
      </c>
      <c r="BE901">
        <f t="shared" si="112"/>
        <v>0</v>
      </c>
      <c r="BG901">
        <f t="shared" si="113"/>
        <v>0</v>
      </c>
      <c r="BI901">
        <f t="shared" si="114"/>
        <v>0</v>
      </c>
      <c r="BR901" t="str" cm="1">
        <f t="array" ref="BR901">_xlfn.IFS(
A901&lt;=25,"18-25",
A901&lt;=35,"26-35",
A901&lt;=45,"36-45",
A901&lt;=59,"46-59",
TRUE,"60+")</f>
        <v>46-59</v>
      </c>
      <c r="BX901" t="b">
        <f t="shared" si="115"/>
        <v>1</v>
      </c>
      <c r="BY901" t="b">
        <f t="shared" si="116"/>
        <v>1</v>
      </c>
      <c r="BZ901" t="b">
        <f t="shared" si="119"/>
        <v>1</v>
      </c>
      <c r="CA901">
        <f>IF(tblemployee[[#This Row],[Attrition]]="Yes",1,0)</f>
        <v>0</v>
      </c>
      <c r="CB901">
        <f>IF(tblemployee[[#This Row],[OverTime]]="Yes",1,0)</f>
        <v>0</v>
      </c>
    </row>
    <row r="902" spans="1:80" hidden="1">
      <c r="A902">
        <v>36</v>
      </c>
      <c r="B902" t="s">
        <v>43</v>
      </c>
      <c r="C902" t="s">
        <v>44</v>
      </c>
      <c r="D902">
        <v>469</v>
      </c>
      <c r="E902" t="s">
        <v>45</v>
      </c>
      <c r="F902">
        <v>3</v>
      </c>
      <c r="G902" t="str" cm="1">
        <f t="array" ref="G902">_xlfn.IFS(
F902 &lt;= 10, "Near",
F902 &lt;= 20, "Far",
TRUE, "Very Far")</f>
        <v>Near</v>
      </c>
      <c r="H902">
        <v>3</v>
      </c>
      <c r="I902" t="str">
        <f>_xlfn.XLOOKUP(H902,Lookup!C:C,Lookup!D:D)</f>
        <v>Bachelor</v>
      </c>
      <c r="J902" t="s">
        <v>60</v>
      </c>
      <c r="K902">
        <v>1</v>
      </c>
      <c r="L902">
        <v>1257</v>
      </c>
      <c r="M902">
        <v>3</v>
      </c>
      <c r="N902" t="str">
        <f>_xlfn.XLOOKUP(M902,Lookup!E:E,Lookup!F:F)</f>
        <v>High</v>
      </c>
      <c r="O902" t="s">
        <v>46</v>
      </c>
      <c r="P902">
        <v>46</v>
      </c>
      <c r="Q902">
        <v>3</v>
      </c>
      <c r="R902" t="str">
        <f>_xlfn.XLOOKUP(Q902,Lookup!G:G,Lookup!H:H)</f>
        <v>High</v>
      </c>
      <c r="S902">
        <v>1</v>
      </c>
      <c r="T902" s="7" t="str">
        <f>_xlfn.XLOOKUP(S902,Lookup!A:A,Lookup!B:B)</f>
        <v>Entry Level</v>
      </c>
      <c r="U902" t="s">
        <v>47</v>
      </c>
      <c r="V902">
        <v>2</v>
      </c>
      <c r="W902" t="str">
        <f>_xlfn.XLOOKUP(V902,Lookup!I:I,Lookup!J:J)</f>
        <v>Medium</v>
      </c>
      <c r="X902" t="s">
        <v>48</v>
      </c>
      <c r="Y902">
        <v>3692</v>
      </c>
      <c r="Z902" t="str" cm="1">
        <f t="array" ref="Z902">_xlfn.IFS(Y902&lt;3000,"Low",Y902&lt;7000,"Medium",TRUE,"High")</f>
        <v>Medium</v>
      </c>
      <c r="AA902">
        <v>9256</v>
      </c>
      <c r="AB902">
        <v>1</v>
      </c>
      <c r="AC902" t="s">
        <v>42</v>
      </c>
      <c r="AD902" t="s">
        <v>43</v>
      </c>
      <c r="AE902">
        <v>12</v>
      </c>
      <c r="AF902">
        <v>3</v>
      </c>
      <c r="AG902" t="str">
        <f>_xlfn.XLOOKUP(AF902,Lookup!K:K,Lookup!L:L)</f>
        <v>Meet Expect</v>
      </c>
      <c r="AH902">
        <v>3</v>
      </c>
      <c r="AI902" t="str">
        <f>LOOKUP(AH902,Lookup!M:M,Lookup!N:N)</f>
        <v>High</v>
      </c>
      <c r="AJ902">
        <v>80</v>
      </c>
      <c r="AK902">
        <v>0</v>
      </c>
      <c r="AL902" t="str">
        <f>_xlfn.XLOOKUP(AK902,Lookup!O:O,Lookup!P:P)</f>
        <v>None</v>
      </c>
      <c r="AM902">
        <v>12</v>
      </c>
      <c r="AN902" t="str" cm="1">
        <f t="array" ref="AN902">_xlfn.IFS(
AM902&lt;=5,"0-5",
AM902&lt;=10,"6-10",
AM902&lt;=20,"11-20",
TRUE,"20+")</f>
        <v>11-20</v>
      </c>
      <c r="AO902">
        <v>2</v>
      </c>
      <c r="AP902">
        <v>2</v>
      </c>
      <c r="AQ902" t="str">
        <f>_xlfn.XLOOKUP(AP902,Lookup!Q:Q,Lookup!R:R)</f>
        <v>Good</v>
      </c>
      <c r="AR902">
        <v>11</v>
      </c>
      <c r="AS902" t="str" cm="1">
        <f t="array" ref="AS902">_xlfn.IFS(
AR902 &lt;=1,"New Employee",
AR902 &lt;=3, "Early Career",
AR902 &lt;=7, "Experienced",
TRUE, "Veteran")</f>
        <v>Veteran</v>
      </c>
      <c r="AT902">
        <v>10</v>
      </c>
      <c r="AU902">
        <v>0</v>
      </c>
      <c r="AV902" t="str" cm="1">
        <f t="array" ref="AV902">_xlfn.IFS(
AU902=0,"Recently Promoted",
AU902&lt;=3, "Normal",
TRUE, "Long Time No Promotion")</f>
        <v>Recently Promoted</v>
      </c>
      <c r="AW902">
        <v>7</v>
      </c>
      <c r="AX902">
        <f>IF(COUNTIF(L902:$L$1471,L902)&gt;1,1,0)</f>
        <v>0</v>
      </c>
      <c r="BA902">
        <f t="shared" si="117"/>
        <v>0</v>
      </c>
      <c r="BC902">
        <f t="shared" si="118"/>
        <v>0</v>
      </c>
      <c r="BE902">
        <f t="shared" si="112"/>
        <v>0</v>
      </c>
      <c r="BG902">
        <f t="shared" si="113"/>
        <v>0</v>
      </c>
      <c r="BI902">
        <f t="shared" si="114"/>
        <v>0</v>
      </c>
      <c r="BR902" t="str" cm="1">
        <f t="array" ref="BR902">_xlfn.IFS(
A902&lt;=25,"18-25",
A902&lt;=35,"26-35",
A902&lt;=45,"36-45",
A902&lt;=59,"46-59",
TRUE,"60+")</f>
        <v>36-45</v>
      </c>
      <c r="BX902" t="b">
        <f t="shared" si="115"/>
        <v>1</v>
      </c>
      <c r="BY902" t="b">
        <f t="shared" si="116"/>
        <v>1</v>
      </c>
      <c r="BZ902" t="b">
        <f t="shared" si="119"/>
        <v>1</v>
      </c>
      <c r="CA902">
        <f>IF(tblemployee[[#This Row],[Attrition]]="Yes",1,0)</f>
        <v>0</v>
      </c>
      <c r="CB902">
        <f>IF(tblemployee[[#This Row],[OverTime]]="Yes",1,0)</f>
        <v>0</v>
      </c>
    </row>
    <row r="903" spans="1:80" hidden="1">
      <c r="A903">
        <v>48</v>
      </c>
      <c r="B903" t="s">
        <v>43</v>
      </c>
      <c r="C903" t="s">
        <v>36</v>
      </c>
      <c r="D903">
        <v>969</v>
      </c>
      <c r="E903" t="s">
        <v>45</v>
      </c>
      <c r="F903">
        <v>2</v>
      </c>
      <c r="G903" t="str" cm="1">
        <f t="array" ref="G903">_xlfn.IFS(
F903 &lt;= 10, "Near",
F903 &lt;= 20, "Far",
TRUE, "Very Far")</f>
        <v>Near</v>
      </c>
      <c r="H903">
        <v>2</v>
      </c>
      <c r="I903" t="str">
        <f>_xlfn.XLOOKUP(H903,Lookup!C:C,Lookup!D:D)</f>
        <v>College</v>
      </c>
      <c r="J903" t="s">
        <v>60</v>
      </c>
      <c r="K903">
        <v>1</v>
      </c>
      <c r="L903">
        <v>1258</v>
      </c>
      <c r="M903">
        <v>4</v>
      </c>
      <c r="N903" t="str">
        <f>_xlfn.XLOOKUP(M903,Lookup!E:E,Lookup!F:F)</f>
        <v>Very High</v>
      </c>
      <c r="O903" t="s">
        <v>46</v>
      </c>
      <c r="P903">
        <v>76</v>
      </c>
      <c r="Q903">
        <v>4</v>
      </c>
      <c r="R903" t="str">
        <f>_xlfn.XLOOKUP(Q903,Lookup!G:G,Lookup!H:H)</f>
        <v>Very High</v>
      </c>
      <c r="S903">
        <v>1</v>
      </c>
      <c r="T903" s="7" t="str">
        <f>_xlfn.XLOOKUP(S903,Lookup!A:A,Lookup!B:B)</f>
        <v>Entry Level</v>
      </c>
      <c r="U903" t="s">
        <v>50</v>
      </c>
      <c r="V903">
        <v>2</v>
      </c>
      <c r="W903" t="str">
        <f>_xlfn.XLOOKUP(V903,Lookup!I:I,Lookup!J:J)</f>
        <v>Medium</v>
      </c>
      <c r="X903" t="s">
        <v>41</v>
      </c>
      <c r="Y903">
        <v>2559</v>
      </c>
      <c r="Z903" t="str" cm="1">
        <f t="array" ref="Z903">_xlfn.IFS(Y903&lt;3000,"Low",Y903&lt;7000,"Medium",TRUE,"High")</f>
        <v>Low</v>
      </c>
      <c r="AA903">
        <v>16620</v>
      </c>
      <c r="AB903">
        <v>5</v>
      </c>
      <c r="AC903" t="s">
        <v>42</v>
      </c>
      <c r="AD903" t="s">
        <v>43</v>
      </c>
      <c r="AE903">
        <v>11</v>
      </c>
      <c r="AF903">
        <v>3</v>
      </c>
      <c r="AG903" t="str">
        <f>_xlfn.XLOOKUP(AF903,Lookup!K:K,Lookup!L:L)</f>
        <v>Meet Expect</v>
      </c>
      <c r="AH903">
        <v>3</v>
      </c>
      <c r="AI903" t="str">
        <f>LOOKUP(AH903,Lookup!M:M,Lookup!N:N)</f>
        <v>High</v>
      </c>
      <c r="AJ903">
        <v>80</v>
      </c>
      <c r="AK903">
        <v>0</v>
      </c>
      <c r="AL903" t="str">
        <f>_xlfn.XLOOKUP(AK903,Lookup!O:O,Lookup!P:P)</f>
        <v>None</v>
      </c>
      <c r="AM903">
        <v>7</v>
      </c>
      <c r="AN903" t="str" cm="1">
        <f t="array" ref="AN903">_xlfn.IFS(
AM903&lt;=5,"0-5",
AM903&lt;=10,"6-10",
AM903&lt;=20,"11-20",
TRUE,"20+")</f>
        <v>6-10</v>
      </c>
      <c r="AO903">
        <v>4</v>
      </c>
      <c r="AP903">
        <v>2</v>
      </c>
      <c r="AQ903" t="str">
        <f>_xlfn.XLOOKUP(AP903,Lookup!Q:Q,Lookup!R:R)</f>
        <v>Good</v>
      </c>
      <c r="AR903">
        <v>1</v>
      </c>
      <c r="AS903" t="str" cm="1">
        <f t="array" ref="AS903">_xlfn.IFS(
AR903 &lt;=1,"New Employee",
AR903 &lt;=3, "Early Career",
AR903 &lt;=7, "Experienced",
TRUE, "Veteran")</f>
        <v>New Employee</v>
      </c>
      <c r="AT903">
        <v>0</v>
      </c>
      <c r="AU903">
        <v>0</v>
      </c>
      <c r="AV903" t="str" cm="1">
        <f t="array" ref="AV903">_xlfn.IFS(
AU903=0,"Recently Promoted",
AU903&lt;=3, "Normal",
TRUE, "Long Time No Promotion")</f>
        <v>Recently Promoted</v>
      </c>
      <c r="AW903">
        <v>0</v>
      </c>
      <c r="AX903">
        <f>IF(COUNTIF(L903:$L$1471,L903)&gt;1,1,0)</f>
        <v>0</v>
      </c>
      <c r="BA903">
        <f t="shared" si="117"/>
        <v>0</v>
      </c>
      <c r="BC903">
        <f t="shared" si="118"/>
        <v>0</v>
      </c>
      <c r="BE903">
        <f t="shared" si="112"/>
        <v>0</v>
      </c>
      <c r="BG903">
        <f t="shared" si="113"/>
        <v>0</v>
      </c>
      <c r="BI903">
        <f t="shared" si="114"/>
        <v>0</v>
      </c>
      <c r="BR903" t="str" cm="1">
        <f t="array" ref="BR903">_xlfn.IFS(
A903&lt;=25,"18-25",
A903&lt;=35,"26-35",
A903&lt;=45,"36-45",
A903&lt;=59,"46-59",
TRUE,"60+")</f>
        <v>46-59</v>
      </c>
      <c r="BX903" t="b">
        <f t="shared" si="115"/>
        <v>1</v>
      </c>
      <c r="BY903" t="b">
        <f t="shared" si="116"/>
        <v>1</v>
      </c>
      <c r="BZ903" t="b">
        <f t="shared" si="119"/>
        <v>1</v>
      </c>
      <c r="CA903">
        <f>IF(tblemployee[[#This Row],[Attrition]]="Yes",1,0)</f>
        <v>0</v>
      </c>
      <c r="CB903">
        <f>IF(tblemployee[[#This Row],[OverTime]]="Yes",1,0)</f>
        <v>0</v>
      </c>
    </row>
    <row r="904" spans="1:80" hidden="1">
      <c r="A904">
        <v>27</v>
      </c>
      <c r="B904" t="s">
        <v>43</v>
      </c>
      <c r="C904" t="s">
        <v>36</v>
      </c>
      <c r="D904">
        <v>1167</v>
      </c>
      <c r="E904" t="s">
        <v>45</v>
      </c>
      <c r="F904">
        <v>4</v>
      </c>
      <c r="G904" t="str" cm="1">
        <f t="array" ref="G904">_xlfn.IFS(
F904 &lt;= 10, "Near",
F904 &lt;= 20, "Far",
TRUE, "Very Far")</f>
        <v>Near</v>
      </c>
      <c r="H904">
        <v>2</v>
      </c>
      <c r="I904" t="str">
        <f>_xlfn.XLOOKUP(H904,Lookup!C:C,Lookup!D:D)</f>
        <v>College</v>
      </c>
      <c r="J904" t="s">
        <v>38</v>
      </c>
      <c r="K904">
        <v>1</v>
      </c>
      <c r="L904">
        <v>1259</v>
      </c>
      <c r="M904">
        <v>1</v>
      </c>
      <c r="N904" t="str">
        <f>_xlfn.XLOOKUP(M904,Lookup!E:E,Lookup!F:F)</f>
        <v>Low</v>
      </c>
      <c r="O904" t="s">
        <v>46</v>
      </c>
      <c r="P904">
        <v>76</v>
      </c>
      <c r="Q904">
        <v>3</v>
      </c>
      <c r="R904" t="str">
        <f>_xlfn.XLOOKUP(Q904,Lookup!G:G,Lookup!H:H)</f>
        <v>High</v>
      </c>
      <c r="S904">
        <v>1</v>
      </c>
      <c r="T904" s="7" t="str">
        <f>_xlfn.XLOOKUP(S904,Lookup!A:A,Lookup!B:B)</f>
        <v>Entry Level</v>
      </c>
      <c r="U904" t="s">
        <v>47</v>
      </c>
      <c r="V904">
        <v>3</v>
      </c>
      <c r="W904" t="str">
        <f>_xlfn.XLOOKUP(V904,Lookup!I:I,Lookup!J:J)</f>
        <v>High</v>
      </c>
      <c r="X904" t="s">
        <v>52</v>
      </c>
      <c r="Y904">
        <v>2517</v>
      </c>
      <c r="Z904" t="str" cm="1">
        <f t="array" ref="Z904">_xlfn.IFS(Y904&lt;3000,"Low",Y904&lt;7000,"Medium",TRUE,"High")</f>
        <v>Low</v>
      </c>
      <c r="AA904">
        <v>3208</v>
      </c>
      <c r="AB904">
        <v>1</v>
      </c>
      <c r="AC904" t="s">
        <v>42</v>
      </c>
      <c r="AD904" t="s">
        <v>43</v>
      </c>
      <c r="AE904">
        <v>11</v>
      </c>
      <c r="AF904">
        <v>3</v>
      </c>
      <c r="AG904" t="str">
        <f>_xlfn.XLOOKUP(AF904,Lookup!K:K,Lookup!L:L)</f>
        <v>Meet Expect</v>
      </c>
      <c r="AH904">
        <v>2</v>
      </c>
      <c r="AI904" t="str">
        <f>LOOKUP(AH904,Lookup!M:M,Lookup!N:N)</f>
        <v>Medium</v>
      </c>
      <c r="AJ904">
        <v>80</v>
      </c>
      <c r="AK904">
        <v>3</v>
      </c>
      <c r="AL904" t="str">
        <f>_xlfn.XLOOKUP(AK904,Lookup!O:O,Lookup!P:P)</f>
        <v>High</v>
      </c>
      <c r="AM904">
        <v>5</v>
      </c>
      <c r="AN904" t="str" cm="1">
        <f t="array" ref="AN904">_xlfn.IFS(
AM904&lt;=5,"0-5",
AM904&lt;=10,"6-10",
AM904&lt;=20,"11-20",
TRUE,"20+")</f>
        <v>0-5</v>
      </c>
      <c r="AO904">
        <v>2</v>
      </c>
      <c r="AP904">
        <v>3</v>
      </c>
      <c r="AQ904" t="str">
        <f>_xlfn.XLOOKUP(AP904,Lookup!Q:Q,Lookup!R:R)</f>
        <v>Better</v>
      </c>
      <c r="AR904">
        <v>5</v>
      </c>
      <c r="AS904" t="str" cm="1">
        <f t="array" ref="AS904">_xlfn.IFS(
AR904 &lt;=1,"New Employee",
AR904 &lt;=3, "Early Career",
AR904 &lt;=7, "Experienced",
TRUE, "Veteran")</f>
        <v>Experienced</v>
      </c>
      <c r="AT904">
        <v>3</v>
      </c>
      <c r="AU904">
        <v>0</v>
      </c>
      <c r="AV904" t="str" cm="1">
        <f t="array" ref="AV904">_xlfn.IFS(
AU904=0,"Recently Promoted",
AU904&lt;=3, "Normal",
TRUE, "Long Time No Promotion")</f>
        <v>Recently Promoted</v>
      </c>
      <c r="AW904">
        <v>3</v>
      </c>
      <c r="AX904">
        <f>IF(COUNTIF(L904:$L$1471,L904)&gt;1,1,0)</f>
        <v>0</v>
      </c>
      <c r="BA904">
        <f t="shared" si="117"/>
        <v>0</v>
      </c>
      <c r="BC904">
        <f t="shared" si="118"/>
        <v>0</v>
      </c>
      <c r="BE904">
        <f t="shared" si="112"/>
        <v>0</v>
      </c>
      <c r="BG904">
        <f t="shared" si="113"/>
        <v>0</v>
      </c>
      <c r="BI904">
        <f t="shared" si="114"/>
        <v>0</v>
      </c>
      <c r="BR904" t="str" cm="1">
        <f t="array" ref="BR904">_xlfn.IFS(
A904&lt;=25,"18-25",
A904&lt;=35,"26-35",
A904&lt;=45,"36-45",
A904&lt;=59,"46-59",
TRUE,"60+")</f>
        <v>26-35</v>
      </c>
      <c r="BX904" t="b">
        <f t="shared" si="115"/>
        <v>1</v>
      </c>
      <c r="BY904" t="b">
        <f t="shared" si="116"/>
        <v>1</v>
      </c>
      <c r="BZ904" t="b">
        <f t="shared" si="119"/>
        <v>1</v>
      </c>
      <c r="CA904">
        <f>IF(tblemployee[[#This Row],[Attrition]]="Yes",1,0)</f>
        <v>0</v>
      </c>
      <c r="CB904">
        <f>IF(tblemployee[[#This Row],[OverTime]]="Yes",1,0)</f>
        <v>0</v>
      </c>
    </row>
    <row r="905" spans="1:80" hidden="1">
      <c r="A905">
        <v>29</v>
      </c>
      <c r="B905" t="s">
        <v>43</v>
      </c>
      <c r="C905" t="s">
        <v>36</v>
      </c>
      <c r="D905">
        <v>1329</v>
      </c>
      <c r="E905" t="s">
        <v>45</v>
      </c>
      <c r="F905">
        <v>7</v>
      </c>
      <c r="G905" t="str" cm="1">
        <f t="array" ref="G905">_xlfn.IFS(
F905 &lt;= 10, "Near",
F905 &lt;= 20, "Far",
TRUE, "Very Far")</f>
        <v>Near</v>
      </c>
      <c r="H905">
        <v>3</v>
      </c>
      <c r="I905" t="str">
        <f>_xlfn.XLOOKUP(H905,Lookup!C:C,Lookup!D:D)</f>
        <v>Bachelor</v>
      </c>
      <c r="J905" t="s">
        <v>38</v>
      </c>
      <c r="K905">
        <v>1</v>
      </c>
      <c r="L905">
        <v>1260</v>
      </c>
      <c r="M905">
        <v>3</v>
      </c>
      <c r="N905" t="str">
        <f>_xlfn.XLOOKUP(M905,Lookup!E:E,Lookup!F:F)</f>
        <v>High</v>
      </c>
      <c r="O905" t="s">
        <v>46</v>
      </c>
      <c r="P905">
        <v>82</v>
      </c>
      <c r="Q905">
        <v>3</v>
      </c>
      <c r="R905" t="str">
        <f>_xlfn.XLOOKUP(Q905,Lookup!G:G,Lookup!H:H)</f>
        <v>High</v>
      </c>
      <c r="S905">
        <v>2</v>
      </c>
      <c r="T905" s="7" t="str">
        <f>_xlfn.XLOOKUP(S905,Lookup!A:A,Lookup!B:B)</f>
        <v>Junior</v>
      </c>
      <c r="U905" t="s">
        <v>54</v>
      </c>
      <c r="V905">
        <v>4</v>
      </c>
      <c r="W905" t="str">
        <f>_xlfn.XLOOKUP(V905,Lookup!I:I,Lookup!J:J)</f>
        <v>Very High</v>
      </c>
      <c r="X905" t="s">
        <v>52</v>
      </c>
      <c r="Y905">
        <v>6623</v>
      </c>
      <c r="Z905" t="str" cm="1">
        <f t="array" ref="Z905">_xlfn.IFS(Y905&lt;3000,"Low",Y905&lt;7000,"Medium",TRUE,"High")</f>
        <v>Medium</v>
      </c>
      <c r="AA905">
        <v>4204</v>
      </c>
      <c r="AB905">
        <v>1</v>
      </c>
      <c r="AC905" t="s">
        <v>42</v>
      </c>
      <c r="AD905" t="s">
        <v>35</v>
      </c>
      <c r="AE905">
        <v>11</v>
      </c>
      <c r="AF905">
        <v>3</v>
      </c>
      <c r="AG905" t="str">
        <f>_xlfn.XLOOKUP(AF905,Lookup!K:K,Lookup!L:L)</f>
        <v>Meet Expect</v>
      </c>
      <c r="AH905">
        <v>2</v>
      </c>
      <c r="AI905" t="str">
        <f>LOOKUP(AH905,Lookup!M:M,Lookup!N:N)</f>
        <v>Medium</v>
      </c>
      <c r="AJ905">
        <v>80</v>
      </c>
      <c r="AK905">
        <v>2</v>
      </c>
      <c r="AL905" t="str">
        <f>_xlfn.XLOOKUP(AK905,Lookup!O:O,Lookup!P:P)</f>
        <v>Medium</v>
      </c>
      <c r="AM905">
        <v>6</v>
      </c>
      <c r="AN905" t="str" cm="1">
        <f t="array" ref="AN905">_xlfn.IFS(
AM905&lt;=5,"0-5",
AM905&lt;=10,"6-10",
AM905&lt;=20,"11-20",
TRUE,"20+")</f>
        <v>6-10</v>
      </c>
      <c r="AO905">
        <v>2</v>
      </c>
      <c r="AP905">
        <v>3</v>
      </c>
      <c r="AQ905" t="str">
        <f>_xlfn.XLOOKUP(AP905,Lookup!Q:Q,Lookup!R:R)</f>
        <v>Better</v>
      </c>
      <c r="AR905">
        <v>6</v>
      </c>
      <c r="AS905" t="str" cm="1">
        <f t="array" ref="AS905">_xlfn.IFS(
AR905 &lt;=1,"New Employee",
AR905 &lt;=3, "Early Career",
AR905 &lt;=7, "Experienced",
TRUE, "Veteran")</f>
        <v>Experienced</v>
      </c>
      <c r="AT905">
        <v>0</v>
      </c>
      <c r="AU905">
        <v>1</v>
      </c>
      <c r="AV905" t="str" cm="1">
        <f t="array" ref="AV905">_xlfn.IFS(
AU905=0,"Recently Promoted",
AU905&lt;=3, "Normal",
TRUE, "Long Time No Promotion")</f>
        <v>Normal</v>
      </c>
      <c r="AW905">
        <v>0</v>
      </c>
      <c r="AX905">
        <f>IF(COUNTIF(L905:$L$1471,L905)&gt;1,1,0)</f>
        <v>0</v>
      </c>
      <c r="BA905">
        <f t="shared" si="117"/>
        <v>0</v>
      </c>
      <c r="BC905">
        <f t="shared" si="118"/>
        <v>0</v>
      </c>
      <c r="BE905">
        <f t="shared" si="112"/>
        <v>0</v>
      </c>
      <c r="BG905">
        <f t="shared" si="113"/>
        <v>0</v>
      </c>
      <c r="BI905">
        <f t="shared" si="114"/>
        <v>0</v>
      </c>
      <c r="BR905" t="str" cm="1">
        <f t="array" ref="BR905">_xlfn.IFS(
A905&lt;=25,"18-25",
A905&lt;=35,"26-35",
A905&lt;=45,"36-45",
A905&lt;=59,"46-59",
TRUE,"60+")</f>
        <v>26-35</v>
      </c>
      <c r="BX905" t="b">
        <f t="shared" si="115"/>
        <v>1</v>
      </c>
      <c r="BY905" t="b">
        <f t="shared" si="116"/>
        <v>1</v>
      </c>
      <c r="BZ905" t="b">
        <f t="shared" si="119"/>
        <v>1</v>
      </c>
      <c r="CA905">
        <f>IF(tblemployee[[#This Row],[Attrition]]="Yes",1,0)</f>
        <v>0</v>
      </c>
      <c r="CB905">
        <f>IF(tblemployee[[#This Row],[OverTime]]="Yes",1,0)</f>
        <v>1</v>
      </c>
    </row>
    <row r="906" spans="1:80" hidden="1">
      <c r="A906">
        <v>48</v>
      </c>
      <c r="B906" t="s">
        <v>43</v>
      </c>
      <c r="C906" t="s">
        <v>36</v>
      </c>
      <c r="D906">
        <v>715</v>
      </c>
      <c r="E906" t="s">
        <v>45</v>
      </c>
      <c r="F906">
        <v>1</v>
      </c>
      <c r="G906" t="str" cm="1">
        <f t="array" ref="G906">_xlfn.IFS(
F906 &lt;= 10, "Near",
F906 &lt;= 20, "Far",
TRUE, "Very Far")</f>
        <v>Near</v>
      </c>
      <c r="H906">
        <v>3</v>
      </c>
      <c r="I906" t="str">
        <f>_xlfn.XLOOKUP(H906,Lookup!C:C,Lookup!D:D)</f>
        <v>Bachelor</v>
      </c>
      <c r="J906" t="s">
        <v>38</v>
      </c>
      <c r="K906">
        <v>1</v>
      </c>
      <c r="L906">
        <v>1263</v>
      </c>
      <c r="M906">
        <v>4</v>
      </c>
      <c r="N906" t="str">
        <f>_xlfn.XLOOKUP(M906,Lookup!E:E,Lookup!F:F)</f>
        <v>Very High</v>
      </c>
      <c r="O906" t="s">
        <v>46</v>
      </c>
      <c r="P906">
        <v>76</v>
      </c>
      <c r="Q906">
        <v>2</v>
      </c>
      <c r="R906" t="str">
        <f>_xlfn.XLOOKUP(Q906,Lookup!G:G,Lookup!H:H)</f>
        <v>Medium</v>
      </c>
      <c r="S906">
        <v>5</v>
      </c>
      <c r="T906" s="7" t="str">
        <f>_xlfn.XLOOKUP(S906,Lookup!A:A,Lookup!B:B)</f>
        <v>Director</v>
      </c>
      <c r="U906" t="s">
        <v>58</v>
      </c>
      <c r="V906">
        <v>4</v>
      </c>
      <c r="W906" t="str">
        <f>_xlfn.XLOOKUP(V906,Lookup!I:I,Lookup!J:J)</f>
        <v>Very High</v>
      </c>
      <c r="X906" t="s">
        <v>41</v>
      </c>
      <c r="Y906">
        <v>18265</v>
      </c>
      <c r="Z906" t="str" cm="1">
        <f t="array" ref="Z906">_xlfn.IFS(Y906&lt;3000,"Low",Y906&lt;7000,"Medium",TRUE,"High")</f>
        <v>High</v>
      </c>
      <c r="AA906">
        <v>8733</v>
      </c>
      <c r="AB906">
        <v>6</v>
      </c>
      <c r="AC906" t="s">
        <v>42</v>
      </c>
      <c r="AD906" t="s">
        <v>43</v>
      </c>
      <c r="AE906">
        <v>12</v>
      </c>
      <c r="AF906">
        <v>3</v>
      </c>
      <c r="AG906" t="str">
        <f>_xlfn.XLOOKUP(AF906,Lookup!K:K,Lookup!L:L)</f>
        <v>Meet Expect</v>
      </c>
      <c r="AH906">
        <v>3</v>
      </c>
      <c r="AI906" t="str">
        <f>LOOKUP(AH906,Lookup!M:M,Lookup!N:N)</f>
        <v>High</v>
      </c>
      <c r="AJ906">
        <v>80</v>
      </c>
      <c r="AK906">
        <v>0</v>
      </c>
      <c r="AL906" t="str">
        <f>_xlfn.XLOOKUP(AK906,Lookup!O:O,Lookup!P:P)</f>
        <v>None</v>
      </c>
      <c r="AM906">
        <v>25</v>
      </c>
      <c r="AN906" t="str" cm="1">
        <f t="array" ref="AN906">_xlfn.IFS(
AM906&lt;=5,"0-5",
AM906&lt;=10,"6-10",
AM906&lt;=20,"11-20",
TRUE,"20+")</f>
        <v>20+</v>
      </c>
      <c r="AO906">
        <v>3</v>
      </c>
      <c r="AP906">
        <v>4</v>
      </c>
      <c r="AQ906" t="str">
        <f>_xlfn.XLOOKUP(AP906,Lookup!Q:Q,Lookup!R:R)</f>
        <v>Best</v>
      </c>
      <c r="AR906">
        <v>1</v>
      </c>
      <c r="AS906" t="str" cm="1">
        <f t="array" ref="AS906">_xlfn.IFS(
AR906 &lt;=1,"New Employee",
AR906 &lt;=3, "Early Career",
AR906 &lt;=7, "Experienced",
TRUE, "Veteran")</f>
        <v>New Employee</v>
      </c>
      <c r="AT906">
        <v>0</v>
      </c>
      <c r="AU906">
        <v>0</v>
      </c>
      <c r="AV906" t="str" cm="1">
        <f t="array" ref="AV906">_xlfn.IFS(
AU906=0,"Recently Promoted",
AU906&lt;=3, "Normal",
TRUE, "Long Time No Promotion")</f>
        <v>Recently Promoted</v>
      </c>
      <c r="AW906">
        <v>0</v>
      </c>
      <c r="AX906">
        <f>IF(COUNTIF(L906:$L$1471,L906)&gt;1,1,0)</f>
        <v>0</v>
      </c>
      <c r="BA906">
        <f t="shared" si="117"/>
        <v>0</v>
      </c>
      <c r="BC906">
        <f t="shared" si="118"/>
        <v>0</v>
      </c>
      <c r="BE906">
        <f t="shared" si="112"/>
        <v>0</v>
      </c>
      <c r="BG906">
        <f t="shared" si="113"/>
        <v>0</v>
      </c>
      <c r="BI906">
        <f t="shared" si="114"/>
        <v>0</v>
      </c>
      <c r="BR906" t="str" cm="1">
        <f t="array" ref="BR906">_xlfn.IFS(
A906&lt;=25,"18-25",
A906&lt;=35,"26-35",
A906&lt;=45,"36-45",
A906&lt;=59,"46-59",
TRUE,"60+")</f>
        <v>46-59</v>
      </c>
      <c r="BX906" t="b">
        <f t="shared" si="115"/>
        <v>1</v>
      </c>
      <c r="BY906" t="b">
        <f t="shared" si="116"/>
        <v>1</v>
      </c>
      <c r="BZ906" t="b">
        <f t="shared" si="119"/>
        <v>1</v>
      </c>
      <c r="CA906">
        <f>IF(tblemployee[[#This Row],[Attrition]]="Yes",1,0)</f>
        <v>0</v>
      </c>
      <c r="CB906">
        <f>IF(tblemployee[[#This Row],[OverTime]]="Yes",1,0)</f>
        <v>0</v>
      </c>
    </row>
    <row r="907" spans="1:80" hidden="1">
      <c r="A907">
        <v>29</v>
      </c>
      <c r="B907" t="s">
        <v>43</v>
      </c>
      <c r="C907" t="s">
        <v>36</v>
      </c>
      <c r="D907">
        <v>694</v>
      </c>
      <c r="E907" t="s">
        <v>45</v>
      </c>
      <c r="F907">
        <v>1</v>
      </c>
      <c r="G907" t="str" cm="1">
        <f t="array" ref="G907">_xlfn.IFS(
F907 &lt;= 10, "Near",
F907 &lt;= 20, "Far",
TRUE, "Very Far")</f>
        <v>Near</v>
      </c>
      <c r="H907">
        <v>3</v>
      </c>
      <c r="I907" t="str">
        <f>_xlfn.XLOOKUP(H907,Lookup!C:C,Lookup!D:D)</f>
        <v>Bachelor</v>
      </c>
      <c r="J907" t="s">
        <v>38</v>
      </c>
      <c r="K907">
        <v>1</v>
      </c>
      <c r="L907">
        <v>1264</v>
      </c>
      <c r="M907">
        <v>4</v>
      </c>
      <c r="N907" t="str">
        <f>_xlfn.XLOOKUP(M907,Lookup!E:E,Lookup!F:F)</f>
        <v>Very High</v>
      </c>
      <c r="O907" t="s">
        <v>39</v>
      </c>
      <c r="P907">
        <v>87</v>
      </c>
      <c r="Q907">
        <v>2</v>
      </c>
      <c r="R907" t="str">
        <f>_xlfn.XLOOKUP(Q907,Lookup!G:G,Lookup!H:H)</f>
        <v>Medium</v>
      </c>
      <c r="S907">
        <v>4</v>
      </c>
      <c r="T907" s="7" t="str">
        <f>_xlfn.XLOOKUP(S907,Lookup!A:A,Lookup!B:B)</f>
        <v>Manager</v>
      </c>
      <c r="U907" t="s">
        <v>58</v>
      </c>
      <c r="V907">
        <v>4</v>
      </c>
      <c r="W907" t="str">
        <f>_xlfn.XLOOKUP(V907,Lookup!I:I,Lookup!J:J)</f>
        <v>Very High</v>
      </c>
      <c r="X907" t="s">
        <v>52</v>
      </c>
      <c r="Y907">
        <v>16124</v>
      </c>
      <c r="Z907" t="str" cm="1">
        <f t="array" ref="Z907">_xlfn.IFS(Y907&lt;3000,"Low",Y907&lt;7000,"Medium",TRUE,"High")</f>
        <v>High</v>
      </c>
      <c r="AA907">
        <v>3423</v>
      </c>
      <c r="AB907">
        <v>3</v>
      </c>
      <c r="AC907" t="s">
        <v>42</v>
      </c>
      <c r="AD907" t="s">
        <v>43</v>
      </c>
      <c r="AE907">
        <v>14</v>
      </c>
      <c r="AF907">
        <v>3</v>
      </c>
      <c r="AG907" t="str">
        <f>_xlfn.XLOOKUP(AF907,Lookup!K:K,Lookup!L:L)</f>
        <v>Meet Expect</v>
      </c>
      <c r="AH907">
        <v>2</v>
      </c>
      <c r="AI907" t="str">
        <f>LOOKUP(AH907,Lookup!M:M,Lookup!N:N)</f>
        <v>Medium</v>
      </c>
      <c r="AJ907">
        <v>80</v>
      </c>
      <c r="AK907">
        <v>2</v>
      </c>
      <c r="AL907" t="str">
        <f>_xlfn.XLOOKUP(AK907,Lookup!O:O,Lookup!P:P)</f>
        <v>Medium</v>
      </c>
      <c r="AM907">
        <v>9</v>
      </c>
      <c r="AN907" t="str" cm="1">
        <f t="array" ref="AN907">_xlfn.IFS(
AM907&lt;=5,"0-5",
AM907&lt;=10,"6-10",
AM907&lt;=20,"11-20",
TRUE,"20+")</f>
        <v>6-10</v>
      </c>
      <c r="AO907">
        <v>2</v>
      </c>
      <c r="AP907">
        <v>2</v>
      </c>
      <c r="AQ907" t="str">
        <f>_xlfn.XLOOKUP(AP907,Lookup!Q:Q,Lookup!R:R)</f>
        <v>Good</v>
      </c>
      <c r="AR907">
        <v>7</v>
      </c>
      <c r="AS907" t="str" cm="1">
        <f t="array" ref="AS907">_xlfn.IFS(
AR907 &lt;=1,"New Employee",
AR907 &lt;=3, "Early Career",
AR907 &lt;=7, "Experienced",
TRUE, "Veteran")</f>
        <v>Experienced</v>
      </c>
      <c r="AT907">
        <v>7</v>
      </c>
      <c r="AU907">
        <v>1</v>
      </c>
      <c r="AV907" t="str" cm="1">
        <f t="array" ref="AV907">_xlfn.IFS(
AU907=0,"Recently Promoted",
AU907&lt;=3, "Normal",
TRUE, "Long Time No Promotion")</f>
        <v>Normal</v>
      </c>
      <c r="AW907">
        <v>7</v>
      </c>
      <c r="AX907">
        <f>IF(COUNTIF(L907:$L$1471,L907)&gt;1,1,0)</f>
        <v>0</v>
      </c>
      <c r="BA907">
        <f t="shared" si="117"/>
        <v>0</v>
      </c>
      <c r="BC907">
        <f t="shared" si="118"/>
        <v>0</v>
      </c>
      <c r="BE907">
        <f t="shared" si="112"/>
        <v>0</v>
      </c>
      <c r="BG907">
        <f t="shared" si="113"/>
        <v>0</v>
      </c>
      <c r="BI907">
        <f t="shared" si="114"/>
        <v>0</v>
      </c>
      <c r="BR907" t="str" cm="1">
        <f t="array" ref="BR907">_xlfn.IFS(
A907&lt;=25,"18-25",
A907&lt;=35,"26-35",
A907&lt;=45,"36-45",
A907&lt;=59,"46-59",
TRUE,"60+")</f>
        <v>26-35</v>
      </c>
      <c r="BX907" t="b">
        <f t="shared" si="115"/>
        <v>1</v>
      </c>
      <c r="BY907" t="b">
        <f t="shared" si="116"/>
        <v>1</v>
      </c>
      <c r="BZ907" t="b">
        <f t="shared" si="119"/>
        <v>1</v>
      </c>
      <c r="CA907">
        <f>IF(tblemployee[[#This Row],[Attrition]]="Yes",1,0)</f>
        <v>0</v>
      </c>
      <c r="CB907">
        <f>IF(tblemployee[[#This Row],[OverTime]]="Yes",1,0)</f>
        <v>0</v>
      </c>
    </row>
    <row r="908" spans="1:80" hidden="1">
      <c r="A908">
        <v>34</v>
      </c>
      <c r="B908" t="s">
        <v>43</v>
      </c>
      <c r="C908" t="s">
        <v>36</v>
      </c>
      <c r="D908">
        <v>1320</v>
      </c>
      <c r="E908" t="s">
        <v>45</v>
      </c>
      <c r="F908">
        <v>20</v>
      </c>
      <c r="G908" t="str" cm="1">
        <f t="array" ref="G908">_xlfn.IFS(
F908 &lt;= 10, "Near",
F908 &lt;= 20, "Far",
TRUE, "Very Far")</f>
        <v>Far</v>
      </c>
      <c r="H908">
        <v>3</v>
      </c>
      <c r="I908" t="str">
        <f>_xlfn.XLOOKUP(H908,Lookup!C:C,Lookup!D:D)</f>
        <v>Bachelor</v>
      </c>
      <c r="J908" t="s">
        <v>60</v>
      </c>
      <c r="K908">
        <v>1</v>
      </c>
      <c r="L908">
        <v>1265</v>
      </c>
      <c r="M908">
        <v>3</v>
      </c>
      <c r="N908" t="str">
        <f>_xlfn.XLOOKUP(M908,Lookup!E:E,Lookup!F:F)</f>
        <v>High</v>
      </c>
      <c r="O908" t="s">
        <v>39</v>
      </c>
      <c r="P908">
        <v>89</v>
      </c>
      <c r="Q908">
        <v>4</v>
      </c>
      <c r="R908" t="str">
        <f>_xlfn.XLOOKUP(Q908,Lookup!G:G,Lookup!H:H)</f>
        <v>Very High</v>
      </c>
      <c r="S908">
        <v>1</v>
      </c>
      <c r="T908" s="7" t="str">
        <f>_xlfn.XLOOKUP(S908,Lookup!A:A,Lookup!B:B)</f>
        <v>Entry Level</v>
      </c>
      <c r="U908" t="s">
        <v>47</v>
      </c>
      <c r="V908">
        <v>3</v>
      </c>
      <c r="W908" t="str">
        <f>_xlfn.XLOOKUP(V908,Lookup!I:I,Lookup!J:J)</f>
        <v>High</v>
      </c>
      <c r="X908" t="s">
        <v>48</v>
      </c>
      <c r="Y908">
        <v>2585</v>
      </c>
      <c r="Z908" t="str" cm="1">
        <f t="array" ref="Z908">_xlfn.IFS(Y908&lt;3000,"Low",Y908&lt;7000,"Medium",TRUE,"High")</f>
        <v>Low</v>
      </c>
      <c r="AA908">
        <v>21643</v>
      </c>
      <c r="AB908">
        <v>0</v>
      </c>
      <c r="AC908" t="s">
        <v>42</v>
      </c>
      <c r="AD908" t="s">
        <v>43</v>
      </c>
      <c r="AE908">
        <v>17</v>
      </c>
      <c r="AF908">
        <v>3</v>
      </c>
      <c r="AG908" t="str">
        <f>_xlfn.XLOOKUP(AF908,Lookup!K:K,Lookup!L:L)</f>
        <v>Meet Expect</v>
      </c>
      <c r="AH908">
        <v>4</v>
      </c>
      <c r="AI908" t="str">
        <f>LOOKUP(AH908,Lookup!M:M,Lookup!N:N)</f>
        <v>Very High</v>
      </c>
      <c r="AJ908">
        <v>80</v>
      </c>
      <c r="AK908">
        <v>0</v>
      </c>
      <c r="AL908" t="str">
        <f>_xlfn.XLOOKUP(AK908,Lookup!O:O,Lookup!P:P)</f>
        <v>None</v>
      </c>
      <c r="AM908">
        <v>2</v>
      </c>
      <c r="AN908" t="str" cm="1">
        <f t="array" ref="AN908">_xlfn.IFS(
AM908&lt;=5,"0-5",
AM908&lt;=10,"6-10",
AM908&lt;=20,"11-20",
TRUE,"20+")</f>
        <v>0-5</v>
      </c>
      <c r="AO908">
        <v>5</v>
      </c>
      <c r="AP908">
        <v>2</v>
      </c>
      <c r="AQ908" t="str">
        <f>_xlfn.XLOOKUP(AP908,Lookup!Q:Q,Lookup!R:R)</f>
        <v>Good</v>
      </c>
      <c r="AR908">
        <v>1</v>
      </c>
      <c r="AS908" t="str" cm="1">
        <f t="array" ref="AS908">_xlfn.IFS(
AR908 &lt;=1,"New Employee",
AR908 &lt;=3, "Early Career",
AR908 &lt;=7, "Experienced",
TRUE, "Veteran")</f>
        <v>New Employee</v>
      </c>
      <c r="AT908">
        <v>0</v>
      </c>
      <c r="AU908">
        <v>0</v>
      </c>
      <c r="AV908" t="str" cm="1">
        <f t="array" ref="AV908">_xlfn.IFS(
AU908=0,"Recently Promoted",
AU908&lt;=3, "Normal",
TRUE, "Long Time No Promotion")</f>
        <v>Recently Promoted</v>
      </c>
      <c r="AW908">
        <v>0</v>
      </c>
      <c r="AX908">
        <f>IF(COUNTIF(L908:$L$1471,L908)&gt;1,1,0)</f>
        <v>0</v>
      </c>
      <c r="BA908">
        <f t="shared" si="117"/>
        <v>0</v>
      </c>
      <c r="BC908">
        <f t="shared" si="118"/>
        <v>0</v>
      </c>
      <c r="BE908">
        <f t="shared" si="112"/>
        <v>0</v>
      </c>
      <c r="BG908">
        <f t="shared" si="113"/>
        <v>0</v>
      </c>
      <c r="BI908">
        <f t="shared" si="114"/>
        <v>0</v>
      </c>
      <c r="BR908" t="str" cm="1">
        <f t="array" ref="BR908">_xlfn.IFS(
A908&lt;=25,"18-25",
A908&lt;=35,"26-35",
A908&lt;=45,"36-45",
A908&lt;=59,"46-59",
TRUE,"60+")</f>
        <v>26-35</v>
      </c>
      <c r="BX908" t="b">
        <f t="shared" si="115"/>
        <v>1</v>
      </c>
      <c r="BY908" t="b">
        <f t="shared" si="116"/>
        <v>1</v>
      </c>
      <c r="BZ908" t="b">
        <f t="shared" si="119"/>
        <v>1</v>
      </c>
      <c r="CA908">
        <f>IF(tblemployee[[#This Row],[Attrition]]="Yes",1,0)</f>
        <v>0</v>
      </c>
      <c r="CB908">
        <f>IF(tblemployee[[#This Row],[OverTime]]="Yes",1,0)</f>
        <v>0</v>
      </c>
    </row>
    <row r="909" spans="1:80" hidden="1">
      <c r="A909">
        <v>44</v>
      </c>
      <c r="B909" t="s">
        <v>43</v>
      </c>
      <c r="C909" t="s">
        <v>36</v>
      </c>
      <c r="D909">
        <v>1099</v>
      </c>
      <c r="E909" t="s">
        <v>37</v>
      </c>
      <c r="F909">
        <v>5</v>
      </c>
      <c r="G909" t="str" cm="1">
        <f t="array" ref="G909">_xlfn.IFS(
F909 &lt;= 10, "Near",
F909 &lt;= 20, "Far",
TRUE, "Very Far")</f>
        <v>Near</v>
      </c>
      <c r="H909">
        <v>3</v>
      </c>
      <c r="I909" t="str">
        <f>_xlfn.XLOOKUP(H909,Lookup!C:C,Lookup!D:D)</f>
        <v>Bachelor</v>
      </c>
      <c r="J909" t="s">
        <v>59</v>
      </c>
      <c r="K909">
        <v>1</v>
      </c>
      <c r="L909">
        <v>1267</v>
      </c>
      <c r="M909">
        <v>2</v>
      </c>
      <c r="N909" t="str">
        <f>_xlfn.XLOOKUP(M909,Lookup!E:E,Lookup!F:F)</f>
        <v>Medium</v>
      </c>
      <c r="O909" t="s">
        <v>46</v>
      </c>
      <c r="P909">
        <v>88</v>
      </c>
      <c r="Q909">
        <v>3</v>
      </c>
      <c r="R909" t="str">
        <f>_xlfn.XLOOKUP(Q909,Lookup!G:G,Lookup!H:H)</f>
        <v>High</v>
      </c>
      <c r="S909">
        <v>5</v>
      </c>
      <c r="T909" s="7" t="str">
        <f>_xlfn.XLOOKUP(S909,Lookup!A:A,Lookup!B:B)</f>
        <v>Director</v>
      </c>
      <c r="U909" t="s">
        <v>56</v>
      </c>
      <c r="V909">
        <v>2</v>
      </c>
      <c r="W909" t="str">
        <f>_xlfn.XLOOKUP(V909,Lookup!I:I,Lookup!J:J)</f>
        <v>Medium</v>
      </c>
      <c r="X909" t="s">
        <v>48</v>
      </c>
      <c r="Y909">
        <v>18213</v>
      </c>
      <c r="Z909" t="str" cm="1">
        <f t="array" ref="Z909">_xlfn.IFS(Y909&lt;3000,"Low",Y909&lt;7000,"Medium",TRUE,"High")</f>
        <v>High</v>
      </c>
      <c r="AA909">
        <v>8751</v>
      </c>
      <c r="AB909">
        <v>7</v>
      </c>
      <c r="AC909" t="s">
        <v>42</v>
      </c>
      <c r="AD909" t="s">
        <v>43</v>
      </c>
      <c r="AE909">
        <v>11</v>
      </c>
      <c r="AF909">
        <v>3</v>
      </c>
      <c r="AG909" t="str">
        <f>_xlfn.XLOOKUP(AF909,Lookup!K:K,Lookup!L:L)</f>
        <v>Meet Expect</v>
      </c>
      <c r="AH909">
        <v>3</v>
      </c>
      <c r="AI909" t="str">
        <f>LOOKUP(AH909,Lookup!M:M,Lookup!N:N)</f>
        <v>High</v>
      </c>
      <c r="AJ909">
        <v>80</v>
      </c>
      <c r="AK909">
        <v>1</v>
      </c>
      <c r="AL909" t="str">
        <f>_xlfn.XLOOKUP(AK909,Lookup!O:O,Lookup!P:P)</f>
        <v>Basic</v>
      </c>
      <c r="AM909">
        <v>26</v>
      </c>
      <c r="AN909" t="str" cm="1">
        <f t="array" ref="AN909">_xlfn.IFS(
AM909&lt;=5,"0-5",
AM909&lt;=10,"6-10",
AM909&lt;=20,"11-20",
TRUE,"20+")</f>
        <v>20+</v>
      </c>
      <c r="AO909">
        <v>5</v>
      </c>
      <c r="AP909">
        <v>3</v>
      </c>
      <c r="AQ909" t="str">
        <f>_xlfn.XLOOKUP(AP909,Lookup!Q:Q,Lookup!R:R)</f>
        <v>Better</v>
      </c>
      <c r="AR909">
        <v>22</v>
      </c>
      <c r="AS909" t="str" cm="1">
        <f t="array" ref="AS909">_xlfn.IFS(
AR909 &lt;=1,"New Employee",
AR909 &lt;=3, "Early Career",
AR909 &lt;=7, "Experienced",
TRUE, "Veteran")</f>
        <v>Veteran</v>
      </c>
      <c r="AT909">
        <v>9</v>
      </c>
      <c r="AU909">
        <v>3</v>
      </c>
      <c r="AV909" t="str" cm="1">
        <f t="array" ref="AV909">_xlfn.IFS(
AU909=0,"Recently Promoted",
AU909&lt;=3, "Normal",
TRUE, "Long Time No Promotion")</f>
        <v>Normal</v>
      </c>
      <c r="AW909">
        <v>10</v>
      </c>
      <c r="AX909">
        <f>IF(COUNTIF(L909:$L$1471,L909)&gt;1,1,0)</f>
        <v>0</v>
      </c>
      <c r="BA909">
        <f t="shared" si="117"/>
        <v>0</v>
      </c>
      <c r="BC909">
        <f t="shared" si="118"/>
        <v>0</v>
      </c>
      <c r="BE909">
        <f t="shared" si="112"/>
        <v>0</v>
      </c>
      <c r="BG909">
        <f t="shared" si="113"/>
        <v>0</v>
      </c>
      <c r="BI909">
        <f t="shared" si="114"/>
        <v>0</v>
      </c>
      <c r="BR909" t="str" cm="1">
        <f t="array" ref="BR909">_xlfn.IFS(
A909&lt;=25,"18-25",
A909&lt;=35,"26-35",
A909&lt;=45,"36-45",
A909&lt;=59,"46-59",
TRUE,"60+")</f>
        <v>36-45</v>
      </c>
      <c r="BX909" t="b">
        <f t="shared" si="115"/>
        <v>1</v>
      </c>
      <c r="BY909" t="b">
        <f t="shared" si="116"/>
        <v>1</v>
      </c>
      <c r="BZ909" t="b">
        <f t="shared" si="119"/>
        <v>1</v>
      </c>
      <c r="CA909">
        <f>IF(tblemployee[[#This Row],[Attrition]]="Yes",1,0)</f>
        <v>0</v>
      </c>
      <c r="CB909">
        <f>IF(tblemployee[[#This Row],[OverTime]]="Yes",1,0)</f>
        <v>0</v>
      </c>
    </row>
    <row r="910" spans="1:80" hidden="1">
      <c r="A910">
        <v>33</v>
      </c>
      <c r="B910" t="s">
        <v>43</v>
      </c>
      <c r="C910" t="s">
        <v>36</v>
      </c>
      <c r="D910">
        <v>536</v>
      </c>
      <c r="E910" t="s">
        <v>37</v>
      </c>
      <c r="F910">
        <v>10</v>
      </c>
      <c r="G910" t="str" cm="1">
        <f t="array" ref="G910">_xlfn.IFS(
F910 &lt;= 10, "Near",
F910 &lt;= 20, "Far",
TRUE, "Very Far")</f>
        <v>Near</v>
      </c>
      <c r="H910">
        <v>5</v>
      </c>
      <c r="I910" t="str">
        <f>_xlfn.XLOOKUP(H910,Lookup!C:C,Lookup!D:D)</f>
        <v>Doctor</v>
      </c>
      <c r="J910" t="s">
        <v>59</v>
      </c>
      <c r="K910">
        <v>1</v>
      </c>
      <c r="L910">
        <v>1268</v>
      </c>
      <c r="M910">
        <v>4</v>
      </c>
      <c r="N910" t="str">
        <f>_xlfn.XLOOKUP(M910,Lookup!E:E,Lookup!F:F)</f>
        <v>Very High</v>
      </c>
      <c r="O910" t="s">
        <v>46</v>
      </c>
      <c r="P910">
        <v>82</v>
      </c>
      <c r="Q910">
        <v>4</v>
      </c>
      <c r="R910" t="str">
        <f>_xlfn.XLOOKUP(Q910,Lookup!G:G,Lookup!H:H)</f>
        <v>Very High</v>
      </c>
      <c r="S910">
        <v>3</v>
      </c>
      <c r="T910" s="7" t="str">
        <f>_xlfn.XLOOKUP(S910,Lookup!A:A,Lookup!B:B)</f>
        <v>Senior</v>
      </c>
      <c r="U910" t="s">
        <v>40</v>
      </c>
      <c r="V910">
        <v>3</v>
      </c>
      <c r="W910" t="str">
        <f>_xlfn.XLOOKUP(V910,Lookup!I:I,Lookup!J:J)</f>
        <v>High</v>
      </c>
      <c r="X910" t="s">
        <v>52</v>
      </c>
      <c r="Y910">
        <v>8380</v>
      </c>
      <c r="Z910" t="str" cm="1">
        <f t="array" ref="Z910">_xlfn.IFS(Y910&lt;3000,"Low",Y910&lt;7000,"Medium",TRUE,"High")</f>
        <v>High</v>
      </c>
      <c r="AA910">
        <v>21708</v>
      </c>
      <c r="AB910">
        <v>0</v>
      </c>
      <c r="AC910" t="s">
        <v>42</v>
      </c>
      <c r="AD910" t="s">
        <v>35</v>
      </c>
      <c r="AE910">
        <v>14</v>
      </c>
      <c r="AF910">
        <v>3</v>
      </c>
      <c r="AG910" t="str">
        <f>_xlfn.XLOOKUP(AF910,Lookup!K:K,Lookup!L:L)</f>
        <v>Meet Expect</v>
      </c>
      <c r="AH910">
        <v>4</v>
      </c>
      <c r="AI910" t="str">
        <f>LOOKUP(AH910,Lookup!M:M,Lookup!N:N)</f>
        <v>Very High</v>
      </c>
      <c r="AJ910">
        <v>80</v>
      </c>
      <c r="AK910">
        <v>2</v>
      </c>
      <c r="AL910" t="str">
        <f>_xlfn.XLOOKUP(AK910,Lookup!O:O,Lookup!P:P)</f>
        <v>Medium</v>
      </c>
      <c r="AM910">
        <v>10</v>
      </c>
      <c r="AN910" t="str" cm="1">
        <f t="array" ref="AN910">_xlfn.IFS(
AM910&lt;=5,"0-5",
AM910&lt;=10,"6-10",
AM910&lt;=20,"11-20",
TRUE,"20+")</f>
        <v>6-10</v>
      </c>
      <c r="AO910">
        <v>3</v>
      </c>
      <c r="AP910">
        <v>3</v>
      </c>
      <c r="AQ910" t="str">
        <f>_xlfn.XLOOKUP(AP910,Lookup!Q:Q,Lookup!R:R)</f>
        <v>Better</v>
      </c>
      <c r="AR910">
        <v>9</v>
      </c>
      <c r="AS910" t="str" cm="1">
        <f t="array" ref="AS910">_xlfn.IFS(
AR910 &lt;=1,"New Employee",
AR910 &lt;=3, "Early Career",
AR910 &lt;=7, "Experienced",
TRUE, "Veteran")</f>
        <v>Veteran</v>
      </c>
      <c r="AT910">
        <v>8</v>
      </c>
      <c r="AU910">
        <v>0</v>
      </c>
      <c r="AV910" t="str" cm="1">
        <f t="array" ref="AV910">_xlfn.IFS(
AU910=0,"Recently Promoted",
AU910&lt;=3, "Normal",
TRUE, "Long Time No Promotion")</f>
        <v>Recently Promoted</v>
      </c>
      <c r="AW910">
        <v>8</v>
      </c>
      <c r="AX910">
        <f>IF(COUNTIF(L910:$L$1471,L910)&gt;1,1,0)</f>
        <v>0</v>
      </c>
      <c r="BA910">
        <f t="shared" si="117"/>
        <v>0</v>
      </c>
      <c r="BC910">
        <f t="shared" si="118"/>
        <v>0</v>
      </c>
      <c r="BE910">
        <f t="shared" si="112"/>
        <v>0</v>
      </c>
      <c r="BG910">
        <f t="shared" si="113"/>
        <v>0</v>
      </c>
      <c r="BI910">
        <f t="shared" si="114"/>
        <v>0</v>
      </c>
      <c r="BR910" t="str" cm="1">
        <f t="array" ref="BR910">_xlfn.IFS(
A910&lt;=25,"18-25",
A910&lt;=35,"26-35",
A910&lt;=45,"36-45",
A910&lt;=59,"46-59",
TRUE,"60+")</f>
        <v>26-35</v>
      </c>
      <c r="BX910" t="b">
        <f t="shared" si="115"/>
        <v>1</v>
      </c>
      <c r="BY910" t="b">
        <f t="shared" si="116"/>
        <v>1</v>
      </c>
      <c r="BZ910" t="b">
        <f t="shared" si="119"/>
        <v>1</v>
      </c>
      <c r="CA910">
        <f>IF(tblemployee[[#This Row],[Attrition]]="Yes",1,0)</f>
        <v>0</v>
      </c>
      <c r="CB910">
        <f>IF(tblemployee[[#This Row],[OverTime]]="Yes",1,0)</f>
        <v>1</v>
      </c>
    </row>
    <row r="911" spans="1:80" hidden="1">
      <c r="A911">
        <v>19</v>
      </c>
      <c r="B911" t="s">
        <v>43</v>
      </c>
      <c r="C911" t="s">
        <v>36</v>
      </c>
      <c r="D911">
        <v>265</v>
      </c>
      <c r="E911" t="s">
        <v>45</v>
      </c>
      <c r="F911">
        <v>25</v>
      </c>
      <c r="G911" t="str" cm="1">
        <f t="array" ref="G911">_xlfn.IFS(
F911 &lt;= 10, "Near",
F911 &lt;= 20, "Far",
TRUE, "Very Far")</f>
        <v>Very Far</v>
      </c>
      <c r="H911">
        <v>3</v>
      </c>
      <c r="I911" t="str">
        <f>_xlfn.XLOOKUP(H911,Lookup!C:C,Lookup!D:D)</f>
        <v>Bachelor</v>
      </c>
      <c r="J911" t="s">
        <v>38</v>
      </c>
      <c r="K911">
        <v>1</v>
      </c>
      <c r="L911">
        <v>1269</v>
      </c>
      <c r="M911">
        <v>2</v>
      </c>
      <c r="N911" t="str">
        <f>_xlfn.XLOOKUP(M911,Lookup!E:E,Lookup!F:F)</f>
        <v>Medium</v>
      </c>
      <c r="O911" t="s">
        <v>39</v>
      </c>
      <c r="P911">
        <v>57</v>
      </c>
      <c r="Q911">
        <v>4</v>
      </c>
      <c r="R911" t="str">
        <f>_xlfn.XLOOKUP(Q911,Lookup!G:G,Lookup!H:H)</f>
        <v>Very High</v>
      </c>
      <c r="S911">
        <v>1</v>
      </c>
      <c r="T911" s="7" t="str">
        <f>_xlfn.XLOOKUP(S911,Lookup!A:A,Lookup!B:B)</f>
        <v>Entry Level</v>
      </c>
      <c r="U911" t="s">
        <v>47</v>
      </c>
      <c r="V911">
        <v>4</v>
      </c>
      <c r="W911" t="str">
        <f>_xlfn.XLOOKUP(V911,Lookup!I:I,Lookup!J:J)</f>
        <v>Very High</v>
      </c>
      <c r="X911" t="s">
        <v>41</v>
      </c>
      <c r="Y911">
        <v>2994</v>
      </c>
      <c r="Z911" t="str" cm="1">
        <f t="array" ref="Z911">_xlfn.IFS(Y911&lt;3000,"Low",Y911&lt;7000,"Medium",TRUE,"High")</f>
        <v>Low</v>
      </c>
      <c r="AA911">
        <v>21221</v>
      </c>
      <c r="AB911">
        <v>1</v>
      </c>
      <c r="AC911" t="s">
        <v>42</v>
      </c>
      <c r="AD911" t="s">
        <v>35</v>
      </c>
      <c r="AE911">
        <v>12</v>
      </c>
      <c r="AF911">
        <v>3</v>
      </c>
      <c r="AG911" t="str">
        <f>_xlfn.XLOOKUP(AF911,Lookup!K:K,Lookup!L:L)</f>
        <v>Meet Expect</v>
      </c>
      <c r="AH911">
        <v>4</v>
      </c>
      <c r="AI911" t="str">
        <f>LOOKUP(AH911,Lookup!M:M,Lookup!N:N)</f>
        <v>Very High</v>
      </c>
      <c r="AJ911">
        <v>80</v>
      </c>
      <c r="AK911">
        <v>0</v>
      </c>
      <c r="AL911" t="str">
        <f>_xlfn.XLOOKUP(AK911,Lookup!O:O,Lookup!P:P)</f>
        <v>None</v>
      </c>
      <c r="AM911">
        <v>1</v>
      </c>
      <c r="AN911" t="str" cm="1">
        <f t="array" ref="AN911">_xlfn.IFS(
AM911&lt;=5,"0-5",
AM911&lt;=10,"6-10",
AM911&lt;=20,"11-20",
TRUE,"20+")</f>
        <v>0-5</v>
      </c>
      <c r="AO911">
        <v>2</v>
      </c>
      <c r="AP911">
        <v>3</v>
      </c>
      <c r="AQ911" t="str">
        <f>_xlfn.XLOOKUP(AP911,Lookup!Q:Q,Lookup!R:R)</f>
        <v>Better</v>
      </c>
      <c r="AR911">
        <v>1</v>
      </c>
      <c r="AS911" t="str" cm="1">
        <f t="array" ref="AS911">_xlfn.IFS(
AR911 &lt;=1,"New Employee",
AR911 &lt;=3, "Early Career",
AR911 &lt;=7, "Experienced",
TRUE, "Veteran")</f>
        <v>New Employee</v>
      </c>
      <c r="AT911">
        <v>0</v>
      </c>
      <c r="AU911">
        <v>0</v>
      </c>
      <c r="AV911" t="str" cm="1">
        <f t="array" ref="AV911">_xlfn.IFS(
AU911=0,"Recently Promoted",
AU911&lt;=3, "Normal",
TRUE, "Long Time No Promotion")</f>
        <v>Recently Promoted</v>
      </c>
      <c r="AW911">
        <v>1</v>
      </c>
      <c r="AX911">
        <f>IF(COUNTIF(L911:$L$1471,L911)&gt;1,1,0)</f>
        <v>0</v>
      </c>
      <c r="BA911">
        <f t="shared" si="117"/>
        <v>0</v>
      </c>
      <c r="BC911">
        <f t="shared" si="118"/>
        <v>0</v>
      </c>
      <c r="BE911">
        <f t="shared" si="112"/>
        <v>0</v>
      </c>
      <c r="BG911">
        <f t="shared" si="113"/>
        <v>0</v>
      </c>
      <c r="BI911">
        <f t="shared" si="114"/>
        <v>0</v>
      </c>
      <c r="BR911" t="str" cm="1">
        <f t="array" ref="BR911">_xlfn.IFS(
A911&lt;=25,"18-25",
A911&lt;=35,"26-35",
A911&lt;=45,"36-45",
A911&lt;=59,"46-59",
TRUE,"60+")</f>
        <v>18-25</v>
      </c>
      <c r="BX911" t="b">
        <f t="shared" si="115"/>
        <v>1</v>
      </c>
      <c r="BY911" t="b">
        <f t="shared" si="116"/>
        <v>1</v>
      </c>
      <c r="BZ911" t="b">
        <f t="shared" si="119"/>
        <v>1</v>
      </c>
      <c r="CA911">
        <f>IF(tblemployee[[#This Row],[Attrition]]="Yes",1,0)</f>
        <v>0</v>
      </c>
      <c r="CB911">
        <f>IF(tblemployee[[#This Row],[OverTime]]="Yes",1,0)</f>
        <v>1</v>
      </c>
    </row>
    <row r="912" spans="1:80" hidden="1">
      <c r="A912">
        <v>23</v>
      </c>
      <c r="B912" t="s">
        <v>43</v>
      </c>
      <c r="C912" t="s">
        <v>36</v>
      </c>
      <c r="D912">
        <v>373</v>
      </c>
      <c r="E912" t="s">
        <v>45</v>
      </c>
      <c r="F912">
        <v>1</v>
      </c>
      <c r="G912" t="str" cm="1">
        <f t="array" ref="G912">_xlfn.IFS(
F912 &lt;= 10, "Near",
F912 &lt;= 20, "Far",
TRUE, "Very Far")</f>
        <v>Near</v>
      </c>
      <c r="H912">
        <v>2</v>
      </c>
      <c r="I912" t="str">
        <f>_xlfn.XLOOKUP(H912,Lookup!C:C,Lookup!D:D)</f>
        <v>College</v>
      </c>
      <c r="J912" t="s">
        <v>38</v>
      </c>
      <c r="K912">
        <v>1</v>
      </c>
      <c r="L912">
        <v>1270</v>
      </c>
      <c r="M912">
        <v>4</v>
      </c>
      <c r="N912" t="str">
        <f>_xlfn.XLOOKUP(M912,Lookup!E:E,Lookup!F:F)</f>
        <v>Very High</v>
      </c>
      <c r="O912" t="s">
        <v>46</v>
      </c>
      <c r="P912">
        <v>47</v>
      </c>
      <c r="Q912">
        <v>3</v>
      </c>
      <c r="R912" t="str">
        <f>_xlfn.XLOOKUP(Q912,Lookup!G:G,Lookup!H:H)</f>
        <v>High</v>
      </c>
      <c r="S912">
        <v>1</v>
      </c>
      <c r="T912" s="7" t="str">
        <f>_xlfn.XLOOKUP(S912,Lookup!A:A,Lookup!B:B)</f>
        <v>Entry Level</v>
      </c>
      <c r="U912" t="s">
        <v>47</v>
      </c>
      <c r="V912">
        <v>3</v>
      </c>
      <c r="W912" t="str">
        <f>_xlfn.XLOOKUP(V912,Lookup!I:I,Lookup!J:J)</f>
        <v>High</v>
      </c>
      <c r="X912" t="s">
        <v>48</v>
      </c>
      <c r="Y912">
        <v>1223</v>
      </c>
      <c r="Z912" t="str" cm="1">
        <f t="array" ref="Z912">_xlfn.IFS(Y912&lt;3000,"Low",Y912&lt;7000,"Medium",TRUE,"High")</f>
        <v>Low</v>
      </c>
      <c r="AA912">
        <v>16901</v>
      </c>
      <c r="AB912">
        <v>1</v>
      </c>
      <c r="AC912" t="s">
        <v>42</v>
      </c>
      <c r="AD912" t="s">
        <v>43</v>
      </c>
      <c r="AE912">
        <v>22</v>
      </c>
      <c r="AF912">
        <v>4</v>
      </c>
      <c r="AG912" t="str">
        <f>_xlfn.XLOOKUP(AF912,Lookup!K:K,Lookup!L:L)</f>
        <v>Exceed Expect</v>
      </c>
      <c r="AH912">
        <v>4</v>
      </c>
      <c r="AI912" t="str">
        <f>LOOKUP(AH912,Lookup!M:M,Lookup!N:N)</f>
        <v>Very High</v>
      </c>
      <c r="AJ912">
        <v>80</v>
      </c>
      <c r="AK912">
        <v>1</v>
      </c>
      <c r="AL912" t="str">
        <f>_xlfn.XLOOKUP(AK912,Lookup!O:O,Lookup!P:P)</f>
        <v>Basic</v>
      </c>
      <c r="AM912">
        <v>1</v>
      </c>
      <c r="AN912" t="str" cm="1">
        <f t="array" ref="AN912">_xlfn.IFS(
AM912&lt;=5,"0-5",
AM912&lt;=10,"6-10",
AM912&lt;=20,"11-20",
TRUE,"20+")</f>
        <v>0-5</v>
      </c>
      <c r="AO912">
        <v>2</v>
      </c>
      <c r="AP912">
        <v>3</v>
      </c>
      <c r="AQ912" t="str">
        <f>_xlfn.XLOOKUP(AP912,Lookup!Q:Q,Lookup!R:R)</f>
        <v>Better</v>
      </c>
      <c r="AR912">
        <v>1</v>
      </c>
      <c r="AS912" t="str" cm="1">
        <f t="array" ref="AS912">_xlfn.IFS(
AR912 &lt;=1,"New Employee",
AR912 &lt;=3, "Early Career",
AR912 &lt;=7, "Experienced",
TRUE, "Veteran")</f>
        <v>New Employee</v>
      </c>
      <c r="AT912">
        <v>0</v>
      </c>
      <c r="AU912">
        <v>0</v>
      </c>
      <c r="AV912" t="str" cm="1">
        <f t="array" ref="AV912">_xlfn.IFS(
AU912=0,"Recently Promoted",
AU912&lt;=3, "Normal",
TRUE, "Long Time No Promotion")</f>
        <v>Recently Promoted</v>
      </c>
      <c r="AW912">
        <v>1</v>
      </c>
      <c r="AX912">
        <f>IF(COUNTIF(L912:$L$1471,L912)&gt;1,1,0)</f>
        <v>0</v>
      </c>
      <c r="BA912">
        <f t="shared" si="117"/>
        <v>0</v>
      </c>
      <c r="BC912">
        <f t="shared" si="118"/>
        <v>0</v>
      </c>
      <c r="BE912">
        <f t="shared" si="112"/>
        <v>0</v>
      </c>
      <c r="BG912">
        <f t="shared" si="113"/>
        <v>0</v>
      </c>
      <c r="BI912">
        <f t="shared" si="114"/>
        <v>0</v>
      </c>
      <c r="BR912" t="str" cm="1">
        <f t="array" ref="BR912">_xlfn.IFS(
A912&lt;=25,"18-25",
A912&lt;=35,"26-35",
A912&lt;=45,"36-45",
A912&lt;=59,"46-59",
TRUE,"60+")</f>
        <v>18-25</v>
      </c>
      <c r="BX912" t="b">
        <f t="shared" si="115"/>
        <v>1</v>
      </c>
      <c r="BY912" t="b">
        <f t="shared" si="116"/>
        <v>1</v>
      </c>
      <c r="BZ912" t="b">
        <f t="shared" si="119"/>
        <v>1</v>
      </c>
      <c r="CA912">
        <f>IF(tblemployee[[#This Row],[Attrition]]="Yes",1,0)</f>
        <v>0</v>
      </c>
      <c r="CB912">
        <f>IF(tblemployee[[#This Row],[OverTime]]="Yes",1,0)</f>
        <v>0</v>
      </c>
    </row>
    <row r="913" spans="1:80" hidden="1">
      <c r="A913">
        <v>25</v>
      </c>
      <c r="B913" t="s">
        <v>35</v>
      </c>
      <c r="C913" t="s">
        <v>44</v>
      </c>
      <c r="D913">
        <v>599</v>
      </c>
      <c r="E913" t="s">
        <v>37</v>
      </c>
      <c r="F913">
        <v>24</v>
      </c>
      <c r="G913" t="str" cm="1">
        <f t="array" ref="G913">_xlfn.IFS(
F913 &lt;= 10, "Near",
F913 &lt;= 20, "Far",
TRUE, "Very Far")</f>
        <v>Very Far</v>
      </c>
      <c r="H913">
        <v>1</v>
      </c>
      <c r="I913" t="str">
        <f>_xlfn.XLOOKUP(H913,Lookup!C:C,Lookup!D:D)</f>
        <v>Below College</v>
      </c>
      <c r="J913" t="s">
        <v>38</v>
      </c>
      <c r="K913">
        <v>1</v>
      </c>
      <c r="L913">
        <v>1273</v>
      </c>
      <c r="M913">
        <v>3</v>
      </c>
      <c r="N913" t="str">
        <f>_xlfn.XLOOKUP(M913,Lookup!E:E,Lookup!F:F)</f>
        <v>High</v>
      </c>
      <c r="O913" t="s">
        <v>46</v>
      </c>
      <c r="P913">
        <v>73</v>
      </c>
      <c r="Q913">
        <v>1</v>
      </c>
      <c r="R913" t="str">
        <f>_xlfn.XLOOKUP(Q913,Lookup!G:G,Lookup!H:H)</f>
        <v>Low</v>
      </c>
      <c r="S913">
        <v>1</v>
      </c>
      <c r="T913" s="7" t="str">
        <f>_xlfn.XLOOKUP(S913,Lookup!A:A,Lookup!B:B)</f>
        <v>Entry Level</v>
      </c>
      <c r="U913" t="s">
        <v>57</v>
      </c>
      <c r="V913">
        <v>4</v>
      </c>
      <c r="W913" t="str">
        <f>_xlfn.XLOOKUP(V913,Lookup!I:I,Lookup!J:J)</f>
        <v>Very High</v>
      </c>
      <c r="X913" t="s">
        <v>41</v>
      </c>
      <c r="Y913">
        <v>1118</v>
      </c>
      <c r="Z913" t="str" cm="1">
        <f t="array" ref="Z913">_xlfn.IFS(Y913&lt;3000,"Low",Y913&lt;7000,"Medium",TRUE,"High")</f>
        <v>Low</v>
      </c>
      <c r="AA913">
        <v>8040</v>
      </c>
      <c r="AB913">
        <v>1</v>
      </c>
      <c r="AC913" t="s">
        <v>42</v>
      </c>
      <c r="AD913" t="s">
        <v>35</v>
      </c>
      <c r="AE913">
        <v>14</v>
      </c>
      <c r="AF913">
        <v>3</v>
      </c>
      <c r="AG913" t="str">
        <f>_xlfn.XLOOKUP(AF913,Lookup!K:K,Lookup!L:L)</f>
        <v>Meet Expect</v>
      </c>
      <c r="AH913">
        <v>4</v>
      </c>
      <c r="AI913" t="str">
        <f>LOOKUP(AH913,Lookup!M:M,Lookup!N:N)</f>
        <v>Very High</v>
      </c>
      <c r="AJ913">
        <v>80</v>
      </c>
      <c r="AK913">
        <v>0</v>
      </c>
      <c r="AL913" t="str">
        <f>_xlfn.XLOOKUP(AK913,Lookup!O:O,Lookup!P:P)</f>
        <v>None</v>
      </c>
      <c r="AM913">
        <v>1</v>
      </c>
      <c r="AN913" t="str" cm="1">
        <f t="array" ref="AN913">_xlfn.IFS(
AM913&lt;=5,"0-5",
AM913&lt;=10,"6-10",
AM913&lt;=20,"11-20",
TRUE,"20+")</f>
        <v>0-5</v>
      </c>
      <c r="AO913">
        <v>4</v>
      </c>
      <c r="AP913">
        <v>3</v>
      </c>
      <c r="AQ913" t="str">
        <f>_xlfn.XLOOKUP(AP913,Lookup!Q:Q,Lookup!R:R)</f>
        <v>Better</v>
      </c>
      <c r="AR913">
        <v>1</v>
      </c>
      <c r="AS913" t="str" cm="1">
        <f t="array" ref="AS913">_xlfn.IFS(
AR913 &lt;=1,"New Employee",
AR913 &lt;=3, "Early Career",
AR913 &lt;=7, "Experienced",
TRUE, "Veteran")</f>
        <v>New Employee</v>
      </c>
      <c r="AT913">
        <v>0</v>
      </c>
      <c r="AU913">
        <v>1</v>
      </c>
      <c r="AV913" t="str" cm="1">
        <f t="array" ref="AV913">_xlfn.IFS(
AU913=0,"Recently Promoted",
AU913&lt;=3, "Normal",
TRUE, "Long Time No Promotion")</f>
        <v>Normal</v>
      </c>
      <c r="AW913">
        <v>0</v>
      </c>
      <c r="AX913">
        <f>IF(COUNTIF(L913:$L$1471,L913)&gt;1,1,0)</f>
        <v>0</v>
      </c>
      <c r="BA913">
        <f t="shared" si="117"/>
        <v>0</v>
      </c>
      <c r="BC913">
        <f t="shared" si="118"/>
        <v>0</v>
      </c>
      <c r="BE913">
        <f t="shared" si="112"/>
        <v>0</v>
      </c>
      <c r="BG913">
        <f t="shared" si="113"/>
        <v>0</v>
      </c>
      <c r="BI913">
        <f t="shared" si="114"/>
        <v>0</v>
      </c>
      <c r="BR913" t="str" cm="1">
        <f t="array" ref="BR913">_xlfn.IFS(
A913&lt;=25,"18-25",
A913&lt;=35,"26-35",
A913&lt;=45,"36-45",
A913&lt;=59,"46-59",
TRUE,"60+")</f>
        <v>18-25</v>
      </c>
      <c r="BX913" t="b">
        <f t="shared" si="115"/>
        <v>1</v>
      </c>
      <c r="BY913" t="b">
        <f t="shared" si="116"/>
        <v>1</v>
      </c>
      <c r="BZ913" t="b">
        <f t="shared" si="119"/>
        <v>1</v>
      </c>
      <c r="CA913">
        <f>IF(tblemployee[[#This Row],[Attrition]]="Yes",1,0)</f>
        <v>1</v>
      </c>
      <c r="CB913">
        <f>IF(tblemployee[[#This Row],[OverTime]]="Yes",1,0)</f>
        <v>1</v>
      </c>
    </row>
    <row r="914" spans="1:80" hidden="1">
      <c r="A914">
        <v>26</v>
      </c>
      <c r="B914" t="s">
        <v>43</v>
      </c>
      <c r="C914" t="s">
        <v>36</v>
      </c>
      <c r="D914">
        <v>583</v>
      </c>
      <c r="E914" t="s">
        <v>45</v>
      </c>
      <c r="F914">
        <v>4</v>
      </c>
      <c r="G914" t="str" cm="1">
        <f t="array" ref="G914">_xlfn.IFS(
F914 &lt;= 10, "Near",
F914 &lt;= 20, "Far",
TRUE, "Very Far")</f>
        <v>Near</v>
      </c>
      <c r="H914">
        <v>2</v>
      </c>
      <c r="I914" t="str">
        <f>_xlfn.XLOOKUP(H914,Lookup!C:C,Lookup!D:D)</f>
        <v>College</v>
      </c>
      <c r="J914" t="s">
        <v>38</v>
      </c>
      <c r="K914">
        <v>1</v>
      </c>
      <c r="L914">
        <v>1275</v>
      </c>
      <c r="M914">
        <v>3</v>
      </c>
      <c r="N914" t="str">
        <f>_xlfn.XLOOKUP(M914,Lookup!E:E,Lookup!F:F)</f>
        <v>High</v>
      </c>
      <c r="O914" t="s">
        <v>46</v>
      </c>
      <c r="P914">
        <v>53</v>
      </c>
      <c r="Q914">
        <v>3</v>
      </c>
      <c r="R914" t="str">
        <f>_xlfn.XLOOKUP(Q914,Lookup!G:G,Lookup!H:H)</f>
        <v>High</v>
      </c>
      <c r="S914">
        <v>1</v>
      </c>
      <c r="T914" s="7" t="str">
        <f>_xlfn.XLOOKUP(S914,Lookup!A:A,Lookup!B:B)</f>
        <v>Entry Level</v>
      </c>
      <c r="U914" t="s">
        <v>47</v>
      </c>
      <c r="V914">
        <v>4</v>
      </c>
      <c r="W914" t="str">
        <f>_xlfn.XLOOKUP(V914,Lookup!I:I,Lookup!J:J)</f>
        <v>Very High</v>
      </c>
      <c r="X914" t="s">
        <v>41</v>
      </c>
      <c r="Y914">
        <v>2875</v>
      </c>
      <c r="Z914" t="str" cm="1">
        <f t="array" ref="Z914">_xlfn.IFS(Y914&lt;3000,"Low",Y914&lt;7000,"Medium",TRUE,"High")</f>
        <v>Low</v>
      </c>
      <c r="AA914">
        <v>9973</v>
      </c>
      <c r="AB914">
        <v>1</v>
      </c>
      <c r="AC914" t="s">
        <v>42</v>
      </c>
      <c r="AD914" t="s">
        <v>35</v>
      </c>
      <c r="AE914">
        <v>20</v>
      </c>
      <c r="AF914">
        <v>4</v>
      </c>
      <c r="AG914" t="str">
        <f>_xlfn.XLOOKUP(AF914,Lookup!K:K,Lookup!L:L)</f>
        <v>Exceed Expect</v>
      </c>
      <c r="AH914">
        <v>2</v>
      </c>
      <c r="AI914" t="str">
        <f>LOOKUP(AH914,Lookup!M:M,Lookup!N:N)</f>
        <v>Medium</v>
      </c>
      <c r="AJ914">
        <v>80</v>
      </c>
      <c r="AK914">
        <v>0</v>
      </c>
      <c r="AL914" t="str">
        <f>_xlfn.XLOOKUP(AK914,Lookup!O:O,Lookup!P:P)</f>
        <v>None</v>
      </c>
      <c r="AM914">
        <v>8</v>
      </c>
      <c r="AN914" t="str" cm="1">
        <f t="array" ref="AN914">_xlfn.IFS(
AM914&lt;=5,"0-5",
AM914&lt;=10,"6-10",
AM914&lt;=20,"11-20",
TRUE,"20+")</f>
        <v>6-10</v>
      </c>
      <c r="AO914">
        <v>2</v>
      </c>
      <c r="AP914">
        <v>2</v>
      </c>
      <c r="AQ914" t="str">
        <f>_xlfn.XLOOKUP(AP914,Lookup!Q:Q,Lookup!R:R)</f>
        <v>Good</v>
      </c>
      <c r="AR914">
        <v>8</v>
      </c>
      <c r="AS914" t="str" cm="1">
        <f t="array" ref="AS914">_xlfn.IFS(
AR914 &lt;=1,"New Employee",
AR914 &lt;=3, "Early Career",
AR914 &lt;=7, "Experienced",
TRUE, "Veteran")</f>
        <v>Veteran</v>
      </c>
      <c r="AT914">
        <v>5</v>
      </c>
      <c r="AU914">
        <v>2</v>
      </c>
      <c r="AV914" t="str" cm="1">
        <f t="array" ref="AV914">_xlfn.IFS(
AU914=0,"Recently Promoted",
AU914&lt;=3, "Normal",
TRUE, "Long Time No Promotion")</f>
        <v>Normal</v>
      </c>
      <c r="AW914">
        <v>2</v>
      </c>
      <c r="AX914">
        <f>IF(COUNTIF(L914:$L$1471,L914)&gt;1,1,0)</f>
        <v>0</v>
      </c>
      <c r="BA914">
        <f t="shared" si="117"/>
        <v>0</v>
      </c>
      <c r="BC914">
        <f t="shared" si="118"/>
        <v>0</v>
      </c>
      <c r="BE914">
        <f t="shared" si="112"/>
        <v>0</v>
      </c>
      <c r="BG914">
        <f t="shared" si="113"/>
        <v>0</v>
      </c>
      <c r="BI914">
        <f t="shared" si="114"/>
        <v>0</v>
      </c>
      <c r="BR914" t="str" cm="1">
        <f t="array" ref="BR914">_xlfn.IFS(
A914&lt;=25,"18-25",
A914&lt;=35,"26-35",
A914&lt;=45,"36-45",
A914&lt;=59,"46-59",
TRUE,"60+")</f>
        <v>26-35</v>
      </c>
      <c r="BX914" t="b">
        <f t="shared" si="115"/>
        <v>1</v>
      </c>
      <c r="BY914" t="b">
        <f t="shared" si="116"/>
        <v>1</v>
      </c>
      <c r="BZ914" t="b">
        <f t="shared" si="119"/>
        <v>1</v>
      </c>
      <c r="CA914">
        <f>IF(tblemployee[[#This Row],[Attrition]]="Yes",1,0)</f>
        <v>0</v>
      </c>
      <c r="CB914">
        <f>IF(tblemployee[[#This Row],[OverTime]]="Yes",1,0)</f>
        <v>1</v>
      </c>
    </row>
    <row r="915" spans="1:80" hidden="1">
      <c r="A915">
        <v>45</v>
      </c>
      <c r="B915" t="s">
        <v>35</v>
      </c>
      <c r="C915" t="s">
        <v>36</v>
      </c>
      <c r="D915">
        <v>1449</v>
      </c>
      <c r="E915" t="s">
        <v>37</v>
      </c>
      <c r="F915">
        <v>2</v>
      </c>
      <c r="G915" t="str" cm="1">
        <f t="array" ref="G915">_xlfn.IFS(
F915 &lt;= 10, "Near",
F915 &lt;= 20, "Far",
TRUE, "Very Far")</f>
        <v>Near</v>
      </c>
      <c r="H915">
        <v>3</v>
      </c>
      <c r="I915" t="str">
        <f>_xlfn.XLOOKUP(H915,Lookup!C:C,Lookup!D:D)</f>
        <v>Bachelor</v>
      </c>
      <c r="J915" t="s">
        <v>59</v>
      </c>
      <c r="K915">
        <v>1</v>
      </c>
      <c r="L915">
        <v>1277</v>
      </c>
      <c r="M915">
        <v>1</v>
      </c>
      <c r="N915" t="str">
        <f>_xlfn.XLOOKUP(M915,Lookup!E:E,Lookup!F:F)</f>
        <v>Low</v>
      </c>
      <c r="O915" t="s">
        <v>39</v>
      </c>
      <c r="P915">
        <v>94</v>
      </c>
      <c r="Q915">
        <v>1</v>
      </c>
      <c r="R915" t="str">
        <f>_xlfn.XLOOKUP(Q915,Lookup!G:G,Lookup!H:H)</f>
        <v>Low</v>
      </c>
      <c r="S915">
        <v>5</v>
      </c>
      <c r="T915" s="7" t="str">
        <f>_xlfn.XLOOKUP(S915,Lookup!A:A,Lookup!B:B)</f>
        <v>Director</v>
      </c>
      <c r="U915" t="s">
        <v>56</v>
      </c>
      <c r="V915">
        <v>2</v>
      </c>
      <c r="W915" t="str">
        <f>_xlfn.XLOOKUP(V915,Lookup!I:I,Lookup!J:J)</f>
        <v>Medium</v>
      </c>
      <c r="X915" t="s">
        <v>41</v>
      </c>
      <c r="Y915">
        <v>18824</v>
      </c>
      <c r="Z915" t="str" cm="1">
        <f t="array" ref="Z915">_xlfn.IFS(Y915&lt;3000,"Low",Y915&lt;7000,"Medium",TRUE,"High")</f>
        <v>High</v>
      </c>
      <c r="AA915">
        <v>2493</v>
      </c>
      <c r="AB915">
        <v>2</v>
      </c>
      <c r="AC915" t="s">
        <v>42</v>
      </c>
      <c r="AD915" t="s">
        <v>35</v>
      </c>
      <c r="AE915">
        <v>16</v>
      </c>
      <c r="AF915">
        <v>3</v>
      </c>
      <c r="AG915" t="str">
        <f>_xlfn.XLOOKUP(AF915,Lookup!K:K,Lookup!L:L)</f>
        <v>Meet Expect</v>
      </c>
      <c r="AH915">
        <v>1</v>
      </c>
      <c r="AI915" t="str">
        <f>LOOKUP(AH915,Lookup!M:M,Lookup!N:N)</f>
        <v>Low</v>
      </c>
      <c r="AJ915">
        <v>80</v>
      </c>
      <c r="AK915">
        <v>0</v>
      </c>
      <c r="AL915" t="str">
        <f>_xlfn.XLOOKUP(AK915,Lookup!O:O,Lookup!P:P)</f>
        <v>None</v>
      </c>
      <c r="AM915">
        <v>26</v>
      </c>
      <c r="AN915" t="str" cm="1">
        <f t="array" ref="AN915">_xlfn.IFS(
AM915&lt;=5,"0-5",
AM915&lt;=10,"6-10",
AM915&lt;=20,"11-20",
TRUE,"20+")</f>
        <v>20+</v>
      </c>
      <c r="AO915">
        <v>2</v>
      </c>
      <c r="AP915">
        <v>3</v>
      </c>
      <c r="AQ915" t="str">
        <f>_xlfn.XLOOKUP(AP915,Lookup!Q:Q,Lookup!R:R)</f>
        <v>Better</v>
      </c>
      <c r="AR915">
        <v>24</v>
      </c>
      <c r="AS915" t="str" cm="1">
        <f t="array" ref="AS915">_xlfn.IFS(
AR915 &lt;=1,"New Employee",
AR915 &lt;=3, "Early Career",
AR915 &lt;=7, "Experienced",
TRUE, "Veteran")</f>
        <v>Veteran</v>
      </c>
      <c r="AT915">
        <v>10</v>
      </c>
      <c r="AU915">
        <v>1</v>
      </c>
      <c r="AV915" t="str" cm="1">
        <f t="array" ref="AV915">_xlfn.IFS(
AU915=0,"Recently Promoted",
AU915&lt;=3, "Normal",
TRUE, "Long Time No Promotion")</f>
        <v>Normal</v>
      </c>
      <c r="AW915">
        <v>11</v>
      </c>
      <c r="AX915">
        <f>IF(COUNTIF(L915:$L$1471,L915)&gt;1,1,0)</f>
        <v>0</v>
      </c>
      <c r="BA915">
        <f t="shared" si="117"/>
        <v>0</v>
      </c>
      <c r="BC915">
        <f t="shared" si="118"/>
        <v>0</v>
      </c>
      <c r="BE915">
        <f t="shared" si="112"/>
        <v>0</v>
      </c>
      <c r="BG915">
        <f t="shared" si="113"/>
        <v>0</v>
      </c>
      <c r="BI915">
        <f t="shared" si="114"/>
        <v>0</v>
      </c>
      <c r="BR915" t="str" cm="1">
        <f t="array" ref="BR915">_xlfn.IFS(
A915&lt;=25,"18-25",
A915&lt;=35,"26-35",
A915&lt;=45,"36-45",
A915&lt;=59,"46-59",
TRUE,"60+")</f>
        <v>36-45</v>
      </c>
      <c r="BX915" t="b">
        <f t="shared" si="115"/>
        <v>1</v>
      </c>
      <c r="BY915" t="b">
        <f t="shared" si="116"/>
        <v>1</v>
      </c>
      <c r="BZ915" t="b">
        <f t="shared" si="119"/>
        <v>1</v>
      </c>
      <c r="CA915">
        <f>IF(tblemployee[[#This Row],[Attrition]]="Yes",1,0)</f>
        <v>1</v>
      </c>
      <c r="CB915">
        <f>IF(tblemployee[[#This Row],[OverTime]]="Yes",1,0)</f>
        <v>1</v>
      </c>
    </row>
    <row r="916" spans="1:80" hidden="1">
      <c r="A916">
        <v>55</v>
      </c>
      <c r="B916" t="s">
        <v>43</v>
      </c>
      <c r="C916" t="s">
        <v>55</v>
      </c>
      <c r="D916">
        <v>177</v>
      </c>
      <c r="E916" t="s">
        <v>45</v>
      </c>
      <c r="F916">
        <v>8</v>
      </c>
      <c r="G916" t="str" cm="1">
        <f t="array" ref="G916">_xlfn.IFS(
F916 &lt;= 10, "Near",
F916 &lt;= 20, "Far",
TRUE, "Very Far")</f>
        <v>Near</v>
      </c>
      <c r="H916">
        <v>1</v>
      </c>
      <c r="I916" t="str">
        <f>_xlfn.XLOOKUP(H916,Lookup!C:C,Lookup!D:D)</f>
        <v>Below College</v>
      </c>
      <c r="J916" t="s">
        <v>51</v>
      </c>
      <c r="K916">
        <v>1</v>
      </c>
      <c r="L916">
        <v>1278</v>
      </c>
      <c r="M916">
        <v>4</v>
      </c>
      <c r="N916" t="str">
        <f>_xlfn.XLOOKUP(M916,Lookup!E:E,Lookup!F:F)</f>
        <v>Very High</v>
      </c>
      <c r="O916" t="s">
        <v>46</v>
      </c>
      <c r="P916">
        <v>37</v>
      </c>
      <c r="Q916">
        <v>2</v>
      </c>
      <c r="R916" t="str">
        <f>_xlfn.XLOOKUP(Q916,Lookup!G:G,Lookup!H:H)</f>
        <v>Medium</v>
      </c>
      <c r="S916">
        <v>4</v>
      </c>
      <c r="T916" s="7" t="str">
        <f>_xlfn.XLOOKUP(S916,Lookup!A:A,Lookup!B:B)</f>
        <v>Manager</v>
      </c>
      <c r="U916" t="s">
        <v>54</v>
      </c>
      <c r="V916">
        <v>2</v>
      </c>
      <c r="W916" t="str">
        <f>_xlfn.XLOOKUP(V916,Lookup!I:I,Lookup!J:J)</f>
        <v>Medium</v>
      </c>
      <c r="X916" t="s">
        <v>52</v>
      </c>
      <c r="Y916">
        <v>13577</v>
      </c>
      <c r="Z916" t="str" cm="1">
        <f t="array" ref="Z916">_xlfn.IFS(Y916&lt;3000,"Low",Y916&lt;7000,"Medium",TRUE,"High")</f>
        <v>High</v>
      </c>
      <c r="AA916">
        <v>25592</v>
      </c>
      <c r="AB916">
        <v>1</v>
      </c>
      <c r="AC916" t="s">
        <v>42</v>
      </c>
      <c r="AD916" t="s">
        <v>35</v>
      </c>
      <c r="AE916">
        <v>15</v>
      </c>
      <c r="AF916">
        <v>3</v>
      </c>
      <c r="AG916" t="str">
        <f>_xlfn.XLOOKUP(AF916,Lookup!K:K,Lookup!L:L)</f>
        <v>Meet Expect</v>
      </c>
      <c r="AH916">
        <v>4</v>
      </c>
      <c r="AI916" t="str">
        <f>LOOKUP(AH916,Lookup!M:M,Lookup!N:N)</f>
        <v>Very High</v>
      </c>
      <c r="AJ916">
        <v>80</v>
      </c>
      <c r="AK916">
        <v>1</v>
      </c>
      <c r="AL916" t="str">
        <f>_xlfn.XLOOKUP(AK916,Lookup!O:O,Lookup!P:P)</f>
        <v>Basic</v>
      </c>
      <c r="AM916">
        <v>34</v>
      </c>
      <c r="AN916" t="str" cm="1">
        <f t="array" ref="AN916">_xlfn.IFS(
AM916&lt;=5,"0-5",
AM916&lt;=10,"6-10",
AM916&lt;=20,"11-20",
TRUE,"20+")</f>
        <v>20+</v>
      </c>
      <c r="AO916">
        <v>3</v>
      </c>
      <c r="AP916">
        <v>3</v>
      </c>
      <c r="AQ916" t="str">
        <f>_xlfn.XLOOKUP(AP916,Lookup!Q:Q,Lookup!R:R)</f>
        <v>Better</v>
      </c>
      <c r="AR916">
        <v>33</v>
      </c>
      <c r="AS916" t="str" cm="1">
        <f t="array" ref="AS916">_xlfn.IFS(
AR916 &lt;=1,"New Employee",
AR916 &lt;=3, "Early Career",
AR916 &lt;=7, "Experienced",
TRUE, "Veteran")</f>
        <v>Veteran</v>
      </c>
      <c r="AT916">
        <v>9</v>
      </c>
      <c r="AU916">
        <v>15</v>
      </c>
      <c r="AV916" t="str" cm="1">
        <f t="array" ref="AV916">_xlfn.IFS(
AU916=0,"Recently Promoted",
AU916&lt;=3, "Normal",
TRUE, "Long Time No Promotion")</f>
        <v>Long Time No Promotion</v>
      </c>
      <c r="AW916">
        <v>0</v>
      </c>
      <c r="AX916">
        <f>IF(COUNTIF(L916:$L$1471,L916)&gt;1,1,0)</f>
        <v>0</v>
      </c>
      <c r="BA916">
        <f t="shared" si="117"/>
        <v>0</v>
      </c>
      <c r="BC916">
        <f t="shared" si="118"/>
        <v>0</v>
      </c>
      <c r="BE916">
        <f t="shared" si="112"/>
        <v>0</v>
      </c>
      <c r="BG916">
        <f t="shared" si="113"/>
        <v>0</v>
      </c>
      <c r="BI916">
        <f t="shared" si="114"/>
        <v>0</v>
      </c>
      <c r="BR916" t="str" cm="1">
        <f t="array" ref="BR916">_xlfn.IFS(
A916&lt;=25,"18-25",
A916&lt;=35,"26-35",
A916&lt;=45,"36-45",
A916&lt;=59,"46-59",
TRUE,"60+")</f>
        <v>46-59</v>
      </c>
      <c r="BX916" t="b">
        <f t="shared" si="115"/>
        <v>1</v>
      </c>
      <c r="BY916" t="b">
        <f t="shared" si="116"/>
        <v>1</v>
      </c>
      <c r="BZ916" t="b">
        <f t="shared" si="119"/>
        <v>1</v>
      </c>
      <c r="CA916">
        <f>IF(tblemployee[[#This Row],[Attrition]]="Yes",1,0)</f>
        <v>0</v>
      </c>
      <c r="CB916">
        <f>IF(tblemployee[[#This Row],[OverTime]]="Yes",1,0)</f>
        <v>1</v>
      </c>
    </row>
    <row r="917" spans="1:80" hidden="1">
      <c r="A917">
        <v>21</v>
      </c>
      <c r="B917" t="s">
        <v>35</v>
      </c>
      <c r="C917" t="s">
        <v>44</v>
      </c>
      <c r="D917">
        <v>251</v>
      </c>
      <c r="E917" t="s">
        <v>45</v>
      </c>
      <c r="F917">
        <v>10</v>
      </c>
      <c r="G917" t="str" cm="1">
        <f t="array" ref="G917">_xlfn.IFS(
F917 &lt;= 10, "Near",
F917 &lt;= 20, "Far",
TRUE, "Very Far")</f>
        <v>Near</v>
      </c>
      <c r="H917">
        <v>2</v>
      </c>
      <c r="I917" t="str">
        <f>_xlfn.XLOOKUP(H917,Lookup!C:C,Lookup!D:D)</f>
        <v>College</v>
      </c>
      <c r="J917" t="s">
        <v>38</v>
      </c>
      <c r="K917">
        <v>1</v>
      </c>
      <c r="L917">
        <v>1279</v>
      </c>
      <c r="M917">
        <v>1</v>
      </c>
      <c r="N917" t="str">
        <f>_xlfn.XLOOKUP(M917,Lookup!E:E,Lookup!F:F)</f>
        <v>Low</v>
      </c>
      <c r="O917" t="s">
        <v>39</v>
      </c>
      <c r="P917">
        <v>45</v>
      </c>
      <c r="Q917">
        <v>2</v>
      </c>
      <c r="R917" t="str">
        <f>_xlfn.XLOOKUP(Q917,Lookup!G:G,Lookup!H:H)</f>
        <v>Medium</v>
      </c>
      <c r="S917">
        <v>1</v>
      </c>
      <c r="T917" s="7" t="str">
        <f>_xlfn.XLOOKUP(S917,Lookup!A:A,Lookup!B:B)</f>
        <v>Entry Level</v>
      </c>
      <c r="U917" t="s">
        <v>50</v>
      </c>
      <c r="V917">
        <v>3</v>
      </c>
      <c r="W917" t="str">
        <f>_xlfn.XLOOKUP(V917,Lookup!I:I,Lookup!J:J)</f>
        <v>High</v>
      </c>
      <c r="X917" t="s">
        <v>41</v>
      </c>
      <c r="Y917">
        <v>2625</v>
      </c>
      <c r="Z917" t="str" cm="1">
        <f t="array" ref="Z917">_xlfn.IFS(Y917&lt;3000,"Low",Y917&lt;7000,"Medium",TRUE,"High")</f>
        <v>Low</v>
      </c>
      <c r="AA917">
        <v>25308</v>
      </c>
      <c r="AB917">
        <v>1</v>
      </c>
      <c r="AC917" t="s">
        <v>42</v>
      </c>
      <c r="AD917" t="s">
        <v>43</v>
      </c>
      <c r="AE917">
        <v>20</v>
      </c>
      <c r="AF917">
        <v>4</v>
      </c>
      <c r="AG917" t="str">
        <f>_xlfn.XLOOKUP(AF917,Lookup!K:K,Lookup!L:L)</f>
        <v>Exceed Expect</v>
      </c>
      <c r="AH917">
        <v>3</v>
      </c>
      <c r="AI917" t="str">
        <f>LOOKUP(AH917,Lookup!M:M,Lookup!N:N)</f>
        <v>High</v>
      </c>
      <c r="AJ917">
        <v>80</v>
      </c>
      <c r="AK917">
        <v>0</v>
      </c>
      <c r="AL917" t="str">
        <f>_xlfn.XLOOKUP(AK917,Lookup!O:O,Lookup!P:P)</f>
        <v>None</v>
      </c>
      <c r="AM917">
        <v>2</v>
      </c>
      <c r="AN917" t="str" cm="1">
        <f t="array" ref="AN917">_xlfn.IFS(
AM917&lt;=5,"0-5",
AM917&lt;=10,"6-10",
AM917&lt;=20,"11-20",
TRUE,"20+")</f>
        <v>0-5</v>
      </c>
      <c r="AO917">
        <v>2</v>
      </c>
      <c r="AP917">
        <v>1</v>
      </c>
      <c r="AQ917" t="str">
        <f>_xlfn.XLOOKUP(AP917,Lookup!Q:Q,Lookup!R:R)</f>
        <v>Bad</v>
      </c>
      <c r="AR917">
        <v>2</v>
      </c>
      <c r="AS917" t="str" cm="1">
        <f t="array" ref="AS917">_xlfn.IFS(
AR917 &lt;=1,"New Employee",
AR917 &lt;=3, "Early Career",
AR917 &lt;=7, "Experienced",
TRUE, "Veteran")</f>
        <v>Early Career</v>
      </c>
      <c r="AT917">
        <v>2</v>
      </c>
      <c r="AU917">
        <v>2</v>
      </c>
      <c r="AV917" t="str" cm="1">
        <f t="array" ref="AV917">_xlfn.IFS(
AU917=0,"Recently Promoted",
AU917&lt;=3, "Normal",
TRUE, "Long Time No Promotion")</f>
        <v>Normal</v>
      </c>
      <c r="AW917">
        <v>2</v>
      </c>
      <c r="AX917">
        <f>IF(COUNTIF(L917:$L$1471,L917)&gt;1,1,0)</f>
        <v>0</v>
      </c>
      <c r="BA917">
        <f t="shared" si="117"/>
        <v>0</v>
      </c>
      <c r="BC917">
        <f t="shared" si="118"/>
        <v>0</v>
      </c>
      <c r="BE917">
        <f t="shared" si="112"/>
        <v>0</v>
      </c>
      <c r="BG917">
        <f t="shared" si="113"/>
        <v>0</v>
      </c>
      <c r="BI917">
        <f t="shared" si="114"/>
        <v>0</v>
      </c>
      <c r="BR917" t="str" cm="1">
        <f t="array" ref="BR917">_xlfn.IFS(
A917&lt;=25,"18-25",
A917&lt;=35,"26-35",
A917&lt;=45,"36-45",
A917&lt;=59,"46-59",
TRUE,"60+")</f>
        <v>18-25</v>
      </c>
      <c r="BX917" t="b">
        <f t="shared" si="115"/>
        <v>1</v>
      </c>
      <c r="BY917" t="b">
        <f t="shared" si="116"/>
        <v>1</v>
      </c>
      <c r="BZ917" t="b">
        <f t="shared" si="119"/>
        <v>1</v>
      </c>
      <c r="CA917">
        <f>IF(tblemployee[[#This Row],[Attrition]]="Yes",1,0)</f>
        <v>1</v>
      </c>
      <c r="CB917">
        <f>IF(tblemployee[[#This Row],[OverTime]]="Yes",1,0)</f>
        <v>0</v>
      </c>
    </row>
    <row r="918" spans="1:80" hidden="1">
      <c r="A918">
        <v>46</v>
      </c>
      <c r="B918" t="s">
        <v>43</v>
      </c>
      <c r="C918" t="s">
        <v>36</v>
      </c>
      <c r="D918">
        <v>168</v>
      </c>
      <c r="E918" t="s">
        <v>37</v>
      </c>
      <c r="F918">
        <v>4</v>
      </c>
      <c r="G918" t="str" cm="1">
        <f t="array" ref="G918">_xlfn.IFS(
F918 &lt;= 10, "Near",
F918 &lt;= 20, "Far",
TRUE, "Very Far")</f>
        <v>Near</v>
      </c>
      <c r="H918">
        <v>2</v>
      </c>
      <c r="I918" t="str">
        <f>_xlfn.XLOOKUP(H918,Lookup!C:C,Lookup!D:D)</f>
        <v>College</v>
      </c>
      <c r="J918" t="s">
        <v>59</v>
      </c>
      <c r="K918">
        <v>1</v>
      </c>
      <c r="L918">
        <v>1280</v>
      </c>
      <c r="M918">
        <v>4</v>
      </c>
      <c r="N918" t="str">
        <f>_xlfn.XLOOKUP(M918,Lookup!E:E,Lookup!F:F)</f>
        <v>Very High</v>
      </c>
      <c r="O918" t="s">
        <v>39</v>
      </c>
      <c r="P918">
        <v>33</v>
      </c>
      <c r="Q918">
        <v>2</v>
      </c>
      <c r="R918" t="str">
        <f>_xlfn.XLOOKUP(Q918,Lookup!G:G,Lookup!H:H)</f>
        <v>Medium</v>
      </c>
      <c r="S918">
        <v>5</v>
      </c>
      <c r="T918" s="7" t="str">
        <f>_xlfn.XLOOKUP(S918,Lookup!A:A,Lookup!B:B)</f>
        <v>Director</v>
      </c>
      <c r="U918" t="s">
        <v>56</v>
      </c>
      <c r="V918">
        <v>2</v>
      </c>
      <c r="W918" t="str">
        <f>_xlfn.XLOOKUP(V918,Lookup!I:I,Lookup!J:J)</f>
        <v>Medium</v>
      </c>
      <c r="X918" t="s">
        <v>48</v>
      </c>
      <c r="Y918">
        <v>18789</v>
      </c>
      <c r="Z918" t="str" cm="1">
        <f t="array" ref="Z918">_xlfn.IFS(Y918&lt;3000,"Low",Y918&lt;7000,"Medium",TRUE,"High")</f>
        <v>High</v>
      </c>
      <c r="AA918">
        <v>9946</v>
      </c>
      <c r="AB918">
        <v>2</v>
      </c>
      <c r="AC918" t="s">
        <v>42</v>
      </c>
      <c r="AD918" t="s">
        <v>43</v>
      </c>
      <c r="AE918">
        <v>14</v>
      </c>
      <c r="AF918">
        <v>3</v>
      </c>
      <c r="AG918" t="str">
        <f>_xlfn.XLOOKUP(AF918,Lookup!K:K,Lookup!L:L)</f>
        <v>Meet Expect</v>
      </c>
      <c r="AH918">
        <v>3</v>
      </c>
      <c r="AI918" t="str">
        <f>LOOKUP(AH918,Lookup!M:M,Lookup!N:N)</f>
        <v>High</v>
      </c>
      <c r="AJ918">
        <v>80</v>
      </c>
      <c r="AK918">
        <v>1</v>
      </c>
      <c r="AL918" t="str">
        <f>_xlfn.XLOOKUP(AK918,Lookup!O:O,Lookup!P:P)</f>
        <v>Basic</v>
      </c>
      <c r="AM918">
        <v>26</v>
      </c>
      <c r="AN918" t="str" cm="1">
        <f t="array" ref="AN918">_xlfn.IFS(
AM918&lt;=5,"0-5",
AM918&lt;=10,"6-10",
AM918&lt;=20,"11-20",
TRUE,"20+")</f>
        <v>20+</v>
      </c>
      <c r="AO918">
        <v>2</v>
      </c>
      <c r="AP918">
        <v>3</v>
      </c>
      <c r="AQ918" t="str">
        <f>_xlfn.XLOOKUP(AP918,Lookup!Q:Q,Lookup!R:R)</f>
        <v>Better</v>
      </c>
      <c r="AR918">
        <v>11</v>
      </c>
      <c r="AS918" t="str" cm="1">
        <f t="array" ref="AS918">_xlfn.IFS(
AR918 &lt;=1,"New Employee",
AR918 &lt;=3, "Early Career",
AR918 &lt;=7, "Experienced",
TRUE, "Veteran")</f>
        <v>Veteran</v>
      </c>
      <c r="AT918">
        <v>4</v>
      </c>
      <c r="AU918">
        <v>0</v>
      </c>
      <c r="AV918" t="str" cm="1">
        <f t="array" ref="AV918">_xlfn.IFS(
AU918=0,"Recently Promoted",
AU918&lt;=3, "Normal",
TRUE, "Long Time No Promotion")</f>
        <v>Recently Promoted</v>
      </c>
      <c r="AW918">
        <v>8</v>
      </c>
      <c r="AX918">
        <f>IF(COUNTIF(L918:$L$1471,L918)&gt;1,1,0)</f>
        <v>0</v>
      </c>
      <c r="BA918">
        <f t="shared" si="117"/>
        <v>0</v>
      </c>
      <c r="BC918">
        <f t="shared" si="118"/>
        <v>0</v>
      </c>
      <c r="BE918">
        <f t="shared" si="112"/>
        <v>0</v>
      </c>
      <c r="BG918">
        <f t="shared" si="113"/>
        <v>0</v>
      </c>
      <c r="BI918">
        <f t="shared" si="114"/>
        <v>0</v>
      </c>
      <c r="BR918" t="str" cm="1">
        <f t="array" ref="BR918">_xlfn.IFS(
A918&lt;=25,"18-25",
A918&lt;=35,"26-35",
A918&lt;=45,"36-45",
A918&lt;=59,"46-59",
TRUE,"60+")</f>
        <v>46-59</v>
      </c>
      <c r="BX918" t="b">
        <f t="shared" si="115"/>
        <v>1</v>
      </c>
      <c r="BY918" t="b">
        <f t="shared" si="116"/>
        <v>1</v>
      </c>
      <c r="BZ918" t="b">
        <f t="shared" si="119"/>
        <v>1</v>
      </c>
      <c r="CA918">
        <f>IF(tblemployee[[#This Row],[Attrition]]="Yes",1,0)</f>
        <v>0</v>
      </c>
      <c r="CB918">
        <f>IF(tblemployee[[#This Row],[OverTime]]="Yes",1,0)</f>
        <v>0</v>
      </c>
    </row>
    <row r="919" spans="1:80" hidden="1">
      <c r="A919">
        <v>34</v>
      </c>
      <c r="B919" t="s">
        <v>43</v>
      </c>
      <c r="C919" t="s">
        <v>36</v>
      </c>
      <c r="D919">
        <v>131</v>
      </c>
      <c r="E919" t="s">
        <v>37</v>
      </c>
      <c r="F919">
        <v>2</v>
      </c>
      <c r="G919" t="str" cm="1">
        <f t="array" ref="G919">_xlfn.IFS(
F919 &lt;= 10, "Near",
F919 &lt;= 20, "Far",
TRUE, "Very Far")</f>
        <v>Near</v>
      </c>
      <c r="H919">
        <v>3</v>
      </c>
      <c r="I919" t="str">
        <f>_xlfn.XLOOKUP(H919,Lookup!C:C,Lookup!D:D)</f>
        <v>Bachelor</v>
      </c>
      <c r="J919" t="s">
        <v>59</v>
      </c>
      <c r="K919">
        <v>1</v>
      </c>
      <c r="L919">
        <v>1281</v>
      </c>
      <c r="M919">
        <v>3</v>
      </c>
      <c r="N919" t="str">
        <f>_xlfn.XLOOKUP(M919,Lookup!E:E,Lookup!F:F)</f>
        <v>High</v>
      </c>
      <c r="O919" t="s">
        <v>39</v>
      </c>
      <c r="P919">
        <v>86</v>
      </c>
      <c r="Q919">
        <v>3</v>
      </c>
      <c r="R919" t="str">
        <f>_xlfn.XLOOKUP(Q919,Lookup!G:G,Lookup!H:H)</f>
        <v>High</v>
      </c>
      <c r="S919">
        <v>2</v>
      </c>
      <c r="T919" s="7" t="str">
        <f>_xlfn.XLOOKUP(S919,Lookup!A:A,Lookup!B:B)</f>
        <v>Junior</v>
      </c>
      <c r="U919" t="s">
        <v>40</v>
      </c>
      <c r="V919">
        <v>1</v>
      </c>
      <c r="W919" t="str">
        <f>_xlfn.XLOOKUP(V919,Lookup!I:I,Lookup!J:J)</f>
        <v>Low</v>
      </c>
      <c r="X919" t="s">
        <v>41</v>
      </c>
      <c r="Y919">
        <v>4538</v>
      </c>
      <c r="Z919" t="str" cm="1">
        <f t="array" ref="Z919">_xlfn.IFS(Y919&lt;3000,"Low",Y919&lt;7000,"Medium",TRUE,"High")</f>
        <v>Medium</v>
      </c>
      <c r="AA919">
        <v>6039</v>
      </c>
      <c r="AB919">
        <v>0</v>
      </c>
      <c r="AC919" t="s">
        <v>42</v>
      </c>
      <c r="AD919" t="s">
        <v>35</v>
      </c>
      <c r="AE919">
        <v>12</v>
      </c>
      <c r="AF919">
        <v>3</v>
      </c>
      <c r="AG919" t="str">
        <f>_xlfn.XLOOKUP(AF919,Lookup!K:K,Lookup!L:L)</f>
        <v>Meet Expect</v>
      </c>
      <c r="AH919">
        <v>4</v>
      </c>
      <c r="AI919" t="str">
        <f>LOOKUP(AH919,Lookup!M:M,Lookup!N:N)</f>
        <v>Very High</v>
      </c>
      <c r="AJ919">
        <v>80</v>
      </c>
      <c r="AK919">
        <v>0</v>
      </c>
      <c r="AL919" t="str">
        <f>_xlfn.XLOOKUP(AK919,Lookup!O:O,Lookup!P:P)</f>
        <v>None</v>
      </c>
      <c r="AM919">
        <v>4</v>
      </c>
      <c r="AN919" t="str" cm="1">
        <f t="array" ref="AN919">_xlfn.IFS(
AM919&lt;=5,"0-5",
AM919&lt;=10,"6-10",
AM919&lt;=20,"11-20",
TRUE,"20+")</f>
        <v>0-5</v>
      </c>
      <c r="AO919">
        <v>3</v>
      </c>
      <c r="AP919">
        <v>3</v>
      </c>
      <c r="AQ919" t="str">
        <f>_xlfn.XLOOKUP(AP919,Lookup!Q:Q,Lookup!R:R)</f>
        <v>Better</v>
      </c>
      <c r="AR919">
        <v>3</v>
      </c>
      <c r="AS919" t="str" cm="1">
        <f t="array" ref="AS919">_xlfn.IFS(
AR919 &lt;=1,"New Employee",
AR919 &lt;=3, "Early Career",
AR919 &lt;=7, "Experienced",
TRUE, "Veteran")</f>
        <v>Early Career</v>
      </c>
      <c r="AT919">
        <v>2</v>
      </c>
      <c r="AU919">
        <v>0</v>
      </c>
      <c r="AV919" t="str" cm="1">
        <f t="array" ref="AV919">_xlfn.IFS(
AU919=0,"Recently Promoted",
AU919&lt;=3, "Normal",
TRUE, "Long Time No Promotion")</f>
        <v>Recently Promoted</v>
      </c>
      <c r="AW919">
        <v>2</v>
      </c>
      <c r="AX919">
        <f>IF(COUNTIF(L919:$L$1471,L919)&gt;1,1,0)</f>
        <v>0</v>
      </c>
      <c r="BA919">
        <f t="shared" si="117"/>
        <v>0</v>
      </c>
      <c r="BC919">
        <f t="shared" si="118"/>
        <v>0</v>
      </c>
      <c r="BE919">
        <f t="shared" si="112"/>
        <v>0</v>
      </c>
      <c r="BG919">
        <f t="shared" si="113"/>
        <v>0</v>
      </c>
      <c r="BI919">
        <f t="shared" si="114"/>
        <v>0</v>
      </c>
      <c r="BR919" t="str" cm="1">
        <f t="array" ref="BR919">_xlfn.IFS(
A919&lt;=25,"18-25",
A919&lt;=35,"26-35",
A919&lt;=45,"36-45",
A919&lt;=59,"46-59",
TRUE,"60+")</f>
        <v>26-35</v>
      </c>
      <c r="BX919" t="b">
        <f t="shared" si="115"/>
        <v>1</v>
      </c>
      <c r="BY919" t="b">
        <f t="shared" si="116"/>
        <v>1</v>
      </c>
      <c r="BZ919" t="b">
        <f t="shared" si="119"/>
        <v>1</v>
      </c>
      <c r="CA919">
        <f>IF(tblemployee[[#This Row],[Attrition]]="Yes",1,0)</f>
        <v>0</v>
      </c>
      <c r="CB919">
        <f>IF(tblemployee[[#This Row],[OverTime]]="Yes",1,0)</f>
        <v>1</v>
      </c>
    </row>
    <row r="920" spans="1:80" hidden="1">
      <c r="A920">
        <v>51</v>
      </c>
      <c r="B920" t="s">
        <v>43</v>
      </c>
      <c r="C920" t="s">
        <v>44</v>
      </c>
      <c r="D920">
        <v>237</v>
      </c>
      <c r="E920" t="s">
        <v>37</v>
      </c>
      <c r="F920">
        <v>9</v>
      </c>
      <c r="G920" t="str" cm="1">
        <f t="array" ref="G920">_xlfn.IFS(
F920 &lt;= 10, "Near",
F920 &lt;= 20, "Far",
TRUE, "Very Far")</f>
        <v>Near</v>
      </c>
      <c r="H920">
        <v>3</v>
      </c>
      <c r="I920" t="str">
        <f>_xlfn.XLOOKUP(H920,Lookup!C:C,Lookup!D:D)</f>
        <v>Bachelor</v>
      </c>
      <c r="J920" t="s">
        <v>38</v>
      </c>
      <c r="K920">
        <v>1</v>
      </c>
      <c r="L920">
        <v>1282</v>
      </c>
      <c r="M920">
        <v>4</v>
      </c>
      <c r="N920" t="str">
        <f>_xlfn.XLOOKUP(M920,Lookup!E:E,Lookup!F:F)</f>
        <v>Very High</v>
      </c>
      <c r="O920" t="s">
        <v>46</v>
      </c>
      <c r="P920">
        <v>83</v>
      </c>
      <c r="Q920">
        <v>3</v>
      </c>
      <c r="R920" t="str">
        <f>_xlfn.XLOOKUP(Q920,Lookup!G:G,Lookup!H:H)</f>
        <v>High</v>
      </c>
      <c r="S920">
        <v>5</v>
      </c>
      <c r="T920" s="7" t="str">
        <f>_xlfn.XLOOKUP(S920,Lookup!A:A,Lookup!B:B)</f>
        <v>Director</v>
      </c>
      <c r="U920" t="s">
        <v>56</v>
      </c>
      <c r="V920">
        <v>2</v>
      </c>
      <c r="W920" t="str">
        <f>_xlfn.XLOOKUP(V920,Lookup!I:I,Lookup!J:J)</f>
        <v>Medium</v>
      </c>
      <c r="X920" t="s">
        <v>52</v>
      </c>
      <c r="Y920">
        <v>19847</v>
      </c>
      <c r="Z920" t="str" cm="1">
        <f t="array" ref="Z920">_xlfn.IFS(Y920&lt;3000,"Low",Y920&lt;7000,"Medium",TRUE,"High")</f>
        <v>High</v>
      </c>
      <c r="AA920">
        <v>19196</v>
      </c>
      <c r="AB920">
        <v>4</v>
      </c>
      <c r="AC920" t="s">
        <v>42</v>
      </c>
      <c r="AD920" t="s">
        <v>35</v>
      </c>
      <c r="AE920">
        <v>24</v>
      </c>
      <c r="AF920">
        <v>4</v>
      </c>
      <c r="AG920" t="str">
        <f>_xlfn.XLOOKUP(AF920,Lookup!K:K,Lookup!L:L)</f>
        <v>Exceed Expect</v>
      </c>
      <c r="AH920">
        <v>1</v>
      </c>
      <c r="AI920" t="str">
        <f>LOOKUP(AH920,Lookup!M:M,Lookup!N:N)</f>
        <v>Low</v>
      </c>
      <c r="AJ920">
        <v>80</v>
      </c>
      <c r="AK920">
        <v>1</v>
      </c>
      <c r="AL920" t="str">
        <f>_xlfn.XLOOKUP(AK920,Lookup!O:O,Lookup!P:P)</f>
        <v>Basic</v>
      </c>
      <c r="AM920">
        <v>31</v>
      </c>
      <c r="AN920" t="str" cm="1">
        <f t="array" ref="AN920">_xlfn.IFS(
AM920&lt;=5,"0-5",
AM920&lt;=10,"6-10",
AM920&lt;=20,"11-20",
TRUE,"20+")</f>
        <v>20+</v>
      </c>
      <c r="AO920">
        <v>5</v>
      </c>
      <c r="AP920">
        <v>2</v>
      </c>
      <c r="AQ920" t="str">
        <f>_xlfn.XLOOKUP(AP920,Lookup!Q:Q,Lookup!R:R)</f>
        <v>Good</v>
      </c>
      <c r="AR920">
        <v>29</v>
      </c>
      <c r="AS920" t="str" cm="1">
        <f t="array" ref="AS920">_xlfn.IFS(
AR920 &lt;=1,"New Employee",
AR920 &lt;=3, "Early Career",
AR920 &lt;=7, "Experienced",
TRUE, "Veteran")</f>
        <v>Veteran</v>
      </c>
      <c r="AT920">
        <v>10</v>
      </c>
      <c r="AU920">
        <v>11</v>
      </c>
      <c r="AV920" t="str" cm="1">
        <f t="array" ref="AV920">_xlfn.IFS(
AU920=0,"Recently Promoted",
AU920&lt;=3, "Normal",
TRUE, "Long Time No Promotion")</f>
        <v>Long Time No Promotion</v>
      </c>
      <c r="AW920">
        <v>10</v>
      </c>
      <c r="AX920">
        <f>IF(COUNTIF(L920:$L$1471,L920)&gt;1,1,0)</f>
        <v>0</v>
      </c>
      <c r="BA920">
        <f t="shared" si="117"/>
        <v>0</v>
      </c>
      <c r="BC920">
        <f t="shared" si="118"/>
        <v>0</v>
      </c>
      <c r="BE920">
        <f t="shared" si="112"/>
        <v>0</v>
      </c>
      <c r="BG920">
        <f t="shared" si="113"/>
        <v>0</v>
      </c>
      <c r="BI920">
        <f t="shared" si="114"/>
        <v>0</v>
      </c>
      <c r="BR920" t="str" cm="1">
        <f t="array" ref="BR920">_xlfn.IFS(
A920&lt;=25,"18-25",
A920&lt;=35,"26-35",
A920&lt;=45,"36-45",
A920&lt;=59,"46-59",
TRUE,"60+")</f>
        <v>46-59</v>
      </c>
      <c r="BX920" t="b">
        <f t="shared" si="115"/>
        <v>1</v>
      </c>
      <c r="BY920" t="b">
        <f t="shared" si="116"/>
        <v>1</v>
      </c>
      <c r="BZ920" t="b">
        <f t="shared" si="119"/>
        <v>1</v>
      </c>
      <c r="CA920">
        <f>IF(tblemployee[[#This Row],[Attrition]]="Yes",1,0)</f>
        <v>0</v>
      </c>
      <c r="CB920">
        <f>IF(tblemployee[[#This Row],[OverTime]]="Yes",1,0)</f>
        <v>1</v>
      </c>
    </row>
    <row r="921" spans="1:80" hidden="1">
      <c r="A921">
        <v>59</v>
      </c>
      <c r="B921" t="s">
        <v>43</v>
      </c>
      <c r="C921" t="s">
        <v>36</v>
      </c>
      <c r="D921">
        <v>1429</v>
      </c>
      <c r="E921" t="s">
        <v>45</v>
      </c>
      <c r="F921">
        <v>18</v>
      </c>
      <c r="G921" t="str" cm="1">
        <f t="array" ref="G921">_xlfn.IFS(
F921 &lt;= 10, "Near",
F921 &lt;= 20, "Far",
TRUE, "Very Far")</f>
        <v>Far</v>
      </c>
      <c r="H921">
        <v>4</v>
      </c>
      <c r="I921" t="str">
        <f>_xlfn.XLOOKUP(H921,Lookup!C:C,Lookup!D:D)</f>
        <v>Master</v>
      </c>
      <c r="J921" t="s">
        <v>51</v>
      </c>
      <c r="K921">
        <v>1</v>
      </c>
      <c r="L921">
        <v>1283</v>
      </c>
      <c r="M921">
        <v>4</v>
      </c>
      <c r="N921" t="str">
        <f>_xlfn.XLOOKUP(M921,Lookup!E:E,Lookup!F:F)</f>
        <v>Very High</v>
      </c>
      <c r="O921" t="s">
        <v>46</v>
      </c>
      <c r="P921">
        <v>67</v>
      </c>
      <c r="Q921">
        <v>3</v>
      </c>
      <c r="R921" t="str">
        <f>_xlfn.XLOOKUP(Q921,Lookup!G:G,Lookup!H:H)</f>
        <v>High</v>
      </c>
      <c r="S921">
        <v>3</v>
      </c>
      <c r="T921" s="7" t="str">
        <f>_xlfn.XLOOKUP(S921,Lookup!A:A,Lookup!B:B)</f>
        <v>Senior</v>
      </c>
      <c r="U921" t="s">
        <v>53</v>
      </c>
      <c r="V921">
        <v>4</v>
      </c>
      <c r="W921" t="str">
        <f>_xlfn.XLOOKUP(V921,Lookup!I:I,Lookup!J:J)</f>
        <v>Very High</v>
      </c>
      <c r="X921" t="s">
        <v>41</v>
      </c>
      <c r="Y921">
        <v>10512</v>
      </c>
      <c r="Z921" t="str" cm="1">
        <f t="array" ref="Z921">_xlfn.IFS(Y921&lt;3000,"Low",Y921&lt;7000,"Medium",TRUE,"High")</f>
        <v>High</v>
      </c>
      <c r="AA921">
        <v>20002</v>
      </c>
      <c r="AB921">
        <v>6</v>
      </c>
      <c r="AC921" t="s">
        <v>42</v>
      </c>
      <c r="AD921" t="s">
        <v>43</v>
      </c>
      <c r="AE921">
        <v>12</v>
      </c>
      <c r="AF921">
        <v>3</v>
      </c>
      <c r="AG921" t="str">
        <f>_xlfn.XLOOKUP(AF921,Lookup!K:K,Lookup!L:L)</f>
        <v>Meet Expect</v>
      </c>
      <c r="AH921">
        <v>4</v>
      </c>
      <c r="AI921" t="str">
        <f>LOOKUP(AH921,Lookup!M:M,Lookup!N:N)</f>
        <v>Very High</v>
      </c>
      <c r="AJ921">
        <v>80</v>
      </c>
      <c r="AK921">
        <v>0</v>
      </c>
      <c r="AL921" t="str">
        <f>_xlfn.XLOOKUP(AK921,Lookup!O:O,Lookup!P:P)</f>
        <v>None</v>
      </c>
      <c r="AM921">
        <v>25</v>
      </c>
      <c r="AN921" t="str" cm="1">
        <f t="array" ref="AN921">_xlfn.IFS(
AM921&lt;=5,"0-5",
AM921&lt;=10,"6-10",
AM921&lt;=20,"11-20",
TRUE,"20+")</f>
        <v>20+</v>
      </c>
      <c r="AO921">
        <v>6</v>
      </c>
      <c r="AP921">
        <v>2</v>
      </c>
      <c r="AQ921" t="str">
        <f>_xlfn.XLOOKUP(AP921,Lookup!Q:Q,Lookup!R:R)</f>
        <v>Good</v>
      </c>
      <c r="AR921">
        <v>9</v>
      </c>
      <c r="AS921" t="str" cm="1">
        <f t="array" ref="AS921">_xlfn.IFS(
AR921 &lt;=1,"New Employee",
AR921 &lt;=3, "Early Career",
AR921 &lt;=7, "Experienced",
TRUE, "Veteran")</f>
        <v>Veteran</v>
      </c>
      <c r="AT921">
        <v>7</v>
      </c>
      <c r="AU921">
        <v>5</v>
      </c>
      <c r="AV921" t="str" cm="1">
        <f t="array" ref="AV921">_xlfn.IFS(
AU921=0,"Recently Promoted",
AU921&lt;=3, "Normal",
TRUE, "Long Time No Promotion")</f>
        <v>Long Time No Promotion</v>
      </c>
      <c r="AW921">
        <v>4</v>
      </c>
      <c r="AX921">
        <f>IF(COUNTIF(L921:$L$1471,L921)&gt;1,1,0)</f>
        <v>0</v>
      </c>
      <c r="BA921">
        <f t="shared" si="117"/>
        <v>0</v>
      </c>
      <c r="BC921">
        <f t="shared" si="118"/>
        <v>0</v>
      </c>
      <c r="BE921">
        <f t="shared" si="112"/>
        <v>0</v>
      </c>
      <c r="BG921">
        <f t="shared" si="113"/>
        <v>0</v>
      </c>
      <c r="BI921">
        <f t="shared" si="114"/>
        <v>0</v>
      </c>
      <c r="BR921" t="str" cm="1">
        <f t="array" ref="BR921">_xlfn.IFS(
A921&lt;=25,"18-25",
A921&lt;=35,"26-35",
A921&lt;=45,"36-45",
A921&lt;=59,"46-59",
TRUE,"60+")</f>
        <v>46-59</v>
      </c>
      <c r="BX921" t="b">
        <f t="shared" si="115"/>
        <v>1</v>
      </c>
      <c r="BY921" t="b">
        <f t="shared" si="116"/>
        <v>1</v>
      </c>
      <c r="BZ921" t="b">
        <f t="shared" si="119"/>
        <v>1</v>
      </c>
      <c r="CA921">
        <f>IF(tblemployee[[#This Row],[Attrition]]="Yes",1,0)</f>
        <v>0</v>
      </c>
      <c r="CB921">
        <f>IF(tblemployee[[#This Row],[OverTime]]="Yes",1,0)</f>
        <v>0</v>
      </c>
    </row>
    <row r="922" spans="1:80" hidden="1">
      <c r="A922">
        <v>34</v>
      </c>
      <c r="B922" t="s">
        <v>43</v>
      </c>
      <c r="C922" t="s">
        <v>44</v>
      </c>
      <c r="D922">
        <v>135</v>
      </c>
      <c r="E922" t="s">
        <v>45</v>
      </c>
      <c r="F922">
        <v>19</v>
      </c>
      <c r="G922" t="str" cm="1">
        <f t="array" ref="G922">_xlfn.IFS(
F922 &lt;= 10, "Near",
F922 &lt;= 20, "Far",
TRUE, "Very Far")</f>
        <v>Far</v>
      </c>
      <c r="H922">
        <v>3</v>
      </c>
      <c r="I922" t="str">
        <f>_xlfn.XLOOKUP(H922,Lookup!C:C,Lookup!D:D)</f>
        <v>Bachelor</v>
      </c>
      <c r="J922" t="s">
        <v>51</v>
      </c>
      <c r="K922">
        <v>1</v>
      </c>
      <c r="L922">
        <v>1285</v>
      </c>
      <c r="M922">
        <v>3</v>
      </c>
      <c r="N922" t="str">
        <f>_xlfn.XLOOKUP(M922,Lookup!E:E,Lookup!F:F)</f>
        <v>High</v>
      </c>
      <c r="O922" t="s">
        <v>39</v>
      </c>
      <c r="P922">
        <v>46</v>
      </c>
      <c r="Q922">
        <v>3</v>
      </c>
      <c r="R922" t="str">
        <f>_xlfn.XLOOKUP(Q922,Lookup!G:G,Lookup!H:H)</f>
        <v>High</v>
      </c>
      <c r="S922">
        <v>2</v>
      </c>
      <c r="T922" s="7" t="str">
        <f>_xlfn.XLOOKUP(S922,Lookup!A:A,Lookup!B:B)</f>
        <v>Junior</v>
      </c>
      <c r="U922" t="s">
        <v>50</v>
      </c>
      <c r="V922">
        <v>2</v>
      </c>
      <c r="W922" t="str">
        <f>_xlfn.XLOOKUP(V922,Lookup!I:I,Lookup!J:J)</f>
        <v>Medium</v>
      </c>
      <c r="X922" t="s">
        <v>52</v>
      </c>
      <c r="Y922">
        <v>4444</v>
      </c>
      <c r="Z922" t="str" cm="1">
        <f t="array" ref="Z922">_xlfn.IFS(Y922&lt;3000,"Low",Y922&lt;7000,"Medium",TRUE,"High")</f>
        <v>Medium</v>
      </c>
      <c r="AA922">
        <v>22534</v>
      </c>
      <c r="AB922">
        <v>4</v>
      </c>
      <c r="AC922" t="s">
        <v>42</v>
      </c>
      <c r="AD922" t="s">
        <v>43</v>
      </c>
      <c r="AE922">
        <v>13</v>
      </c>
      <c r="AF922">
        <v>3</v>
      </c>
      <c r="AG922" t="str">
        <f>_xlfn.XLOOKUP(AF922,Lookup!K:K,Lookup!L:L)</f>
        <v>Meet Expect</v>
      </c>
      <c r="AH922">
        <v>3</v>
      </c>
      <c r="AI922" t="str">
        <f>LOOKUP(AH922,Lookup!M:M,Lookup!N:N)</f>
        <v>High</v>
      </c>
      <c r="AJ922">
        <v>80</v>
      </c>
      <c r="AK922">
        <v>2</v>
      </c>
      <c r="AL922" t="str">
        <f>_xlfn.XLOOKUP(AK922,Lookup!O:O,Lookup!P:P)</f>
        <v>Medium</v>
      </c>
      <c r="AM922">
        <v>15</v>
      </c>
      <c r="AN922" t="str" cm="1">
        <f t="array" ref="AN922">_xlfn.IFS(
AM922&lt;=5,"0-5",
AM922&lt;=10,"6-10",
AM922&lt;=20,"11-20",
TRUE,"20+")</f>
        <v>11-20</v>
      </c>
      <c r="AO922">
        <v>2</v>
      </c>
      <c r="AP922">
        <v>4</v>
      </c>
      <c r="AQ922" t="str">
        <f>_xlfn.XLOOKUP(AP922,Lookup!Q:Q,Lookup!R:R)</f>
        <v>Best</v>
      </c>
      <c r="AR922">
        <v>11</v>
      </c>
      <c r="AS922" t="str" cm="1">
        <f t="array" ref="AS922">_xlfn.IFS(
AR922 &lt;=1,"New Employee",
AR922 &lt;=3, "Early Career",
AR922 &lt;=7, "Experienced",
TRUE, "Veteran")</f>
        <v>Veteran</v>
      </c>
      <c r="AT922">
        <v>8</v>
      </c>
      <c r="AU922">
        <v>5</v>
      </c>
      <c r="AV922" t="str" cm="1">
        <f t="array" ref="AV922">_xlfn.IFS(
AU922=0,"Recently Promoted",
AU922&lt;=3, "Normal",
TRUE, "Long Time No Promotion")</f>
        <v>Long Time No Promotion</v>
      </c>
      <c r="AW922">
        <v>10</v>
      </c>
      <c r="AX922">
        <f>IF(COUNTIF(L922:$L$1471,L922)&gt;1,1,0)</f>
        <v>0</v>
      </c>
      <c r="BA922">
        <f t="shared" si="117"/>
        <v>0</v>
      </c>
      <c r="BC922">
        <f t="shared" si="118"/>
        <v>0</v>
      </c>
      <c r="BE922">
        <f t="shared" si="112"/>
        <v>0</v>
      </c>
      <c r="BG922">
        <f t="shared" si="113"/>
        <v>0</v>
      </c>
      <c r="BI922">
        <f t="shared" si="114"/>
        <v>0</v>
      </c>
      <c r="BR922" t="str" cm="1">
        <f t="array" ref="BR922">_xlfn.IFS(
A922&lt;=25,"18-25",
A922&lt;=35,"26-35",
A922&lt;=45,"36-45",
A922&lt;=59,"46-59",
TRUE,"60+")</f>
        <v>26-35</v>
      </c>
      <c r="BX922" t="b">
        <f t="shared" si="115"/>
        <v>1</v>
      </c>
      <c r="BY922" t="b">
        <f t="shared" si="116"/>
        <v>1</v>
      </c>
      <c r="BZ922" t="b">
        <f t="shared" si="119"/>
        <v>1</v>
      </c>
      <c r="CA922">
        <f>IF(tblemployee[[#This Row],[Attrition]]="Yes",1,0)</f>
        <v>0</v>
      </c>
      <c r="CB922">
        <f>IF(tblemployee[[#This Row],[OverTime]]="Yes",1,0)</f>
        <v>0</v>
      </c>
    </row>
    <row r="923" spans="1:80" hidden="1">
      <c r="A923">
        <v>28</v>
      </c>
      <c r="B923" t="s">
        <v>43</v>
      </c>
      <c r="C923" t="s">
        <v>44</v>
      </c>
      <c r="D923">
        <v>791</v>
      </c>
      <c r="E923" t="s">
        <v>45</v>
      </c>
      <c r="F923">
        <v>1</v>
      </c>
      <c r="G923" t="str" cm="1">
        <f t="array" ref="G923">_xlfn.IFS(
F923 &lt;= 10, "Near",
F923 &lt;= 20, "Far",
TRUE, "Very Far")</f>
        <v>Near</v>
      </c>
      <c r="H923">
        <v>4</v>
      </c>
      <c r="I923" t="str">
        <f>_xlfn.XLOOKUP(H923,Lookup!C:C,Lookup!D:D)</f>
        <v>Master</v>
      </c>
      <c r="J923" t="s">
        <v>51</v>
      </c>
      <c r="K923">
        <v>1</v>
      </c>
      <c r="L923">
        <v>1286</v>
      </c>
      <c r="M923">
        <v>4</v>
      </c>
      <c r="N923" t="str">
        <f>_xlfn.XLOOKUP(M923,Lookup!E:E,Lookup!F:F)</f>
        <v>Very High</v>
      </c>
      <c r="O923" t="s">
        <v>46</v>
      </c>
      <c r="P923">
        <v>44</v>
      </c>
      <c r="Q923">
        <v>3</v>
      </c>
      <c r="R923" t="str">
        <f>_xlfn.XLOOKUP(Q923,Lookup!G:G,Lookup!H:H)</f>
        <v>High</v>
      </c>
      <c r="S923">
        <v>1</v>
      </c>
      <c r="T923" s="7" t="str">
        <f>_xlfn.XLOOKUP(S923,Lookup!A:A,Lookup!B:B)</f>
        <v>Entry Level</v>
      </c>
      <c r="U923" t="s">
        <v>50</v>
      </c>
      <c r="V923">
        <v>3</v>
      </c>
      <c r="W923" t="str">
        <f>_xlfn.XLOOKUP(V923,Lookup!I:I,Lookup!J:J)</f>
        <v>High</v>
      </c>
      <c r="X923" t="s">
        <v>41</v>
      </c>
      <c r="Y923">
        <v>2154</v>
      </c>
      <c r="Z923" t="str" cm="1">
        <f t="array" ref="Z923">_xlfn.IFS(Y923&lt;3000,"Low",Y923&lt;7000,"Medium",TRUE,"High")</f>
        <v>Low</v>
      </c>
      <c r="AA923">
        <v>6842</v>
      </c>
      <c r="AB923">
        <v>0</v>
      </c>
      <c r="AC923" t="s">
        <v>42</v>
      </c>
      <c r="AD923" t="s">
        <v>35</v>
      </c>
      <c r="AE923">
        <v>11</v>
      </c>
      <c r="AF923">
        <v>3</v>
      </c>
      <c r="AG923" t="str">
        <f>_xlfn.XLOOKUP(AF923,Lookup!K:K,Lookup!L:L)</f>
        <v>Meet Expect</v>
      </c>
      <c r="AH923">
        <v>3</v>
      </c>
      <c r="AI923" t="str">
        <f>LOOKUP(AH923,Lookup!M:M,Lookup!N:N)</f>
        <v>High</v>
      </c>
      <c r="AJ923">
        <v>80</v>
      </c>
      <c r="AK923">
        <v>0</v>
      </c>
      <c r="AL923" t="str">
        <f>_xlfn.XLOOKUP(AK923,Lookup!O:O,Lookup!P:P)</f>
        <v>None</v>
      </c>
      <c r="AM923">
        <v>5</v>
      </c>
      <c r="AN923" t="str" cm="1">
        <f t="array" ref="AN923">_xlfn.IFS(
AM923&lt;=5,"0-5",
AM923&lt;=10,"6-10",
AM923&lt;=20,"11-20",
TRUE,"20+")</f>
        <v>0-5</v>
      </c>
      <c r="AO923">
        <v>2</v>
      </c>
      <c r="AP923">
        <v>2</v>
      </c>
      <c r="AQ923" t="str">
        <f>_xlfn.XLOOKUP(AP923,Lookup!Q:Q,Lookup!R:R)</f>
        <v>Good</v>
      </c>
      <c r="AR923">
        <v>4</v>
      </c>
      <c r="AS923" t="str" cm="1">
        <f t="array" ref="AS923">_xlfn.IFS(
AR923 &lt;=1,"New Employee",
AR923 &lt;=3, "Early Career",
AR923 &lt;=7, "Experienced",
TRUE, "Veteran")</f>
        <v>Experienced</v>
      </c>
      <c r="AT923">
        <v>2</v>
      </c>
      <c r="AU923">
        <v>0</v>
      </c>
      <c r="AV923" t="str" cm="1">
        <f t="array" ref="AV923">_xlfn.IFS(
AU923=0,"Recently Promoted",
AU923&lt;=3, "Normal",
TRUE, "Long Time No Promotion")</f>
        <v>Recently Promoted</v>
      </c>
      <c r="AW923">
        <v>2</v>
      </c>
      <c r="AX923">
        <f>IF(COUNTIF(L923:$L$1471,L923)&gt;1,1,0)</f>
        <v>0</v>
      </c>
      <c r="BA923">
        <f t="shared" si="117"/>
        <v>0</v>
      </c>
      <c r="BC923">
        <f t="shared" si="118"/>
        <v>0</v>
      </c>
      <c r="BE923">
        <f t="shared" si="112"/>
        <v>0</v>
      </c>
      <c r="BG923">
        <f t="shared" si="113"/>
        <v>0</v>
      </c>
      <c r="BI923">
        <f t="shared" si="114"/>
        <v>0</v>
      </c>
      <c r="BR923" t="str" cm="1">
        <f t="array" ref="BR923">_xlfn.IFS(
A923&lt;=25,"18-25",
A923&lt;=35,"26-35",
A923&lt;=45,"36-45",
A923&lt;=59,"46-59",
TRUE,"60+")</f>
        <v>26-35</v>
      </c>
      <c r="BX923" t="b">
        <f t="shared" si="115"/>
        <v>1</v>
      </c>
      <c r="BY923" t="b">
        <f t="shared" si="116"/>
        <v>1</v>
      </c>
      <c r="BZ923" t="b">
        <f t="shared" si="119"/>
        <v>1</v>
      </c>
      <c r="CA923">
        <f>IF(tblemployee[[#This Row],[Attrition]]="Yes",1,0)</f>
        <v>0</v>
      </c>
      <c r="CB923">
        <f>IF(tblemployee[[#This Row],[OverTime]]="Yes",1,0)</f>
        <v>1</v>
      </c>
    </row>
    <row r="924" spans="1:80" hidden="1">
      <c r="A924">
        <v>44</v>
      </c>
      <c r="B924" t="s">
        <v>43</v>
      </c>
      <c r="C924" t="s">
        <v>36</v>
      </c>
      <c r="D924">
        <v>1199</v>
      </c>
      <c r="E924" t="s">
        <v>45</v>
      </c>
      <c r="F924">
        <v>4</v>
      </c>
      <c r="G924" t="str" cm="1">
        <f t="array" ref="G924">_xlfn.IFS(
F924 &lt;= 10, "Near",
F924 &lt;= 20, "Far",
TRUE, "Very Far")</f>
        <v>Near</v>
      </c>
      <c r="H924">
        <v>2</v>
      </c>
      <c r="I924" t="str">
        <f>_xlfn.XLOOKUP(H924,Lookup!C:C,Lookup!D:D)</f>
        <v>College</v>
      </c>
      <c r="J924" t="s">
        <v>38</v>
      </c>
      <c r="K924">
        <v>1</v>
      </c>
      <c r="L924">
        <v>1288</v>
      </c>
      <c r="M924">
        <v>3</v>
      </c>
      <c r="N924" t="str">
        <f>_xlfn.XLOOKUP(M924,Lookup!E:E,Lookup!F:F)</f>
        <v>High</v>
      </c>
      <c r="O924" t="s">
        <v>46</v>
      </c>
      <c r="P924">
        <v>92</v>
      </c>
      <c r="Q924">
        <v>4</v>
      </c>
      <c r="R924" t="str">
        <f>_xlfn.XLOOKUP(Q924,Lookup!G:G,Lookup!H:H)</f>
        <v>Very High</v>
      </c>
      <c r="S924">
        <v>5</v>
      </c>
      <c r="T924" s="7" t="str">
        <f>_xlfn.XLOOKUP(S924,Lookup!A:A,Lookup!B:B)</f>
        <v>Director</v>
      </c>
      <c r="U924" t="s">
        <v>56</v>
      </c>
      <c r="V924">
        <v>1</v>
      </c>
      <c r="W924" t="str">
        <f>_xlfn.XLOOKUP(V924,Lookup!I:I,Lookup!J:J)</f>
        <v>Low</v>
      </c>
      <c r="X924" t="s">
        <v>52</v>
      </c>
      <c r="Y924">
        <v>19190</v>
      </c>
      <c r="Z924" t="str" cm="1">
        <f t="array" ref="Z924">_xlfn.IFS(Y924&lt;3000,"Low",Y924&lt;7000,"Medium",TRUE,"High")</f>
        <v>High</v>
      </c>
      <c r="AA924">
        <v>17477</v>
      </c>
      <c r="AB924">
        <v>1</v>
      </c>
      <c r="AC924" t="s">
        <v>42</v>
      </c>
      <c r="AD924" t="s">
        <v>43</v>
      </c>
      <c r="AE924">
        <v>14</v>
      </c>
      <c r="AF924">
        <v>3</v>
      </c>
      <c r="AG924" t="str">
        <f>_xlfn.XLOOKUP(AF924,Lookup!K:K,Lookup!L:L)</f>
        <v>Meet Expect</v>
      </c>
      <c r="AH924">
        <v>4</v>
      </c>
      <c r="AI924" t="str">
        <f>LOOKUP(AH924,Lookup!M:M,Lookup!N:N)</f>
        <v>Very High</v>
      </c>
      <c r="AJ924">
        <v>80</v>
      </c>
      <c r="AK924">
        <v>2</v>
      </c>
      <c r="AL924" t="str">
        <f>_xlfn.XLOOKUP(AK924,Lookup!O:O,Lookup!P:P)</f>
        <v>Medium</v>
      </c>
      <c r="AM924">
        <v>26</v>
      </c>
      <c r="AN924" t="str" cm="1">
        <f t="array" ref="AN924">_xlfn.IFS(
AM924&lt;=5,"0-5",
AM924&lt;=10,"6-10",
AM924&lt;=20,"11-20",
TRUE,"20+")</f>
        <v>20+</v>
      </c>
      <c r="AO924">
        <v>4</v>
      </c>
      <c r="AP924">
        <v>2</v>
      </c>
      <c r="AQ924" t="str">
        <f>_xlfn.XLOOKUP(AP924,Lookup!Q:Q,Lookup!R:R)</f>
        <v>Good</v>
      </c>
      <c r="AR924">
        <v>25</v>
      </c>
      <c r="AS924" t="str" cm="1">
        <f t="array" ref="AS924">_xlfn.IFS(
AR924 &lt;=1,"New Employee",
AR924 &lt;=3, "Early Career",
AR924 &lt;=7, "Experienced",
TRUE, "Veteran")</f>
        <v>Veteran</v>
      </c>
      <c r="AT924">
        <v>9</v>
      </c>
      <c r="AU924">
        <v>14</v>
      </c>
      <c r="AV924" t="str" cm="1">
        <f t="array" ref="AV924">_xlfn.IFS(
AU924=0,"Recently Promoted",
AU924&lt;=3, "Normal",
TRUE, "Long Time No Promotion")</f>
        <v>Long Time No Promotion</v>
      </c>
      <c r="AW924">
        <v>13</v>
      </c>
      <c r="AX924">
        <f>IF(COUNTIF(L924:$L$1471,L924)&gt;1,1,0)</f>
        <v>0</v>
      </c>
      <c r="BA924">
        <f t="shared" si="117"/>
        <v>0</v>
      </c>
      <c r="BC924">
        <f t="shared" si="118"/>
        <v>0</v>
      </c>
      <c r="BE924">
        <f t="shared" si="112"/>
        <v>0</v>
      </c>
      <c r="BG924">
        <f t="shared" si="113"/>
        <v>0</v>
      </c>
      <c r="BI924">
        <f t="shared" si="114"/>
        <v>0</v>
      </c>
      <c r="BR924" t="str" cm="1">
        <f t="array" ref="BR924">_xlfn.IFS(
A924&lt;=25,"18-25",
A924&lt;=35,"26-35",
A924&lt;=45,"36-45",
A924&lt;=59,"46-59",
TRUE,"60+")</f>
        <v>36-45</v>
      </c>
      <c r="BX924" t="b">
        <f t="shared" si="115"/>
        <v>1</v>
      </c>
      <c r="BY924" t="b">
        <f t="shared" si="116"/>
        <v>1</v>
      </c>
      <c r="BZ924" t="b">
        <f t="shared" si="119"/>
        <v>1</v>
      </c>
      <c r="CA924">
        <f>IF(tblemployee[[#This Row],[Attrition]]="Yes",1,0)</f>
        <v>0</v>
      </c>
      <c r="CB924">
        <f>IF(tblemployee[[#This Row],[OverTime]]="Yes",1,0)</f>
        <v>0</v>
      </c>
    </row>
    <row r="925" spans="1:80">
      <c r="A925">
        <v>34</v>
      </c>
      <c r="B925" t="s">
        <v>43</v>
      </c>
      <c r="C925" t="s">
        <v>44</v>
      </c>
      <c r="D925">
        <v>648</v>
      </c>
      <c r="E925" t="s">
        <v>61</v>
      </c>
      <c r="F925">
        <v>11</v>
      </c>
      <c r="G925" t="str" cm="1">
        <f t="array" ref="G925">_xlfn.IFS(
F925 &lt;= 10, "Near",
F925 &lt;= 20, "Far",
TRUE, "Very Far")</f>
        <v>Far</v>
      </c>
      <c r="H925">
        <v>3</v>
      </c>
      <c r="I925" t="str">
        <f>_xlfn.XLOOKUP(H925,Lookup!C:C,Lookup!D:D)</f>
        <v>Bachelor</v>
      </c>
      <c r="J925" t="s">
        <v>38</v>
      </c>
      <c r="K925">
        <v>1</v>
      </c>
      <c r="L925">
        <v>1289</v>
      </c>
      <c r="M925">
        <v>3</v>
      </c>
      <c r="N925" t="str">
        <f>_xlfn.XLOOKUP(M925,Lookup!E:E,Lookup!F:F)</f>
        <v>High</v>
      </c>
      <c r="O925" t="s">
        <v>46</v>
      </c>
      <c r="P925">
        <v>56</v>
      </c>
      <c r="Q925">
        <v>2</v>
      </c>
      <c r="R925" t="str">
        <f>_xlfn.XLOOKUP(Q925,Lookup!G:G,Lookup!H:H)</f>
        <v>Medium</v>
      </c>
      <c r="S925">
        <v>2</v>
      </c>
      <c r="T925" s="7" t="str">
        <f>_xlfn.XLOOKUP(S925,Lookup!A:A,Lookup!B:B)</f>
        <v>Junior</v>
      </c>
      <c r="U925" t="s">
        <v>61</v>
      </c>
      <c r="V925">
        <v>2</v>
      </c>
      <c r="W925" t="str">
        <f>_xlfn.XLOOKUP(V925,Lookup!I:I,Lookup!J:J)</f>
        <v>Medium</v>
      </c>
      <c r="X925" t="s">
        <v>48</v>
      </c>
      <c r="Y925">
        <v>4490</v>
      </c>
      <c r="Z925" t="str" cm="1">
        <f t="array" ref="Z925">_xlfn.IFS(Y925&lt;3000,"Low",Y925&lt;7000,"Medium",TRUE,"High")</f>
        <v>Medium</v>
      </c>
      <c r="AA925">
        <v>21833</v>
      </c>
      <c r="AB925">
        <v>4</v>
      </c>
      <c r="AC925" t="s">
        <v>42</v>
      </c>
      <c r="AD925" t="s">
        <v>43</v>
      </c>
      <c r="AE925">
        <v>11</v>
      </c>
      <c r="AF925">
        <v>3</v>
      </c>
      <c r="AG925" t="str">
        <f>_xlfn.XLOOKUP(AF925,Lookup!K:K,Lookup!L:L)</f>
        <v>Meet Expect</v>
      </c>
      <c r="AH925">
        <v>4</v>
      </c>
      <c r="AI925" t="str">
        <f>LOOKUP(AH925,Lookup!M:M,Lookup!N:N)</f>
        <v>Very High</v>
      </c>
      <c r="AJ925">
        <v>80</v>
      </c>
      <c r="AK925">
        <v>2</v>
      </c>
      <c r="AL925" t="str">
        <f>_xlfn.XLOOKUP(AK925,Lookup!O:O,Lookup!P:P)</f>
        <v>Medium</v>
      </c>
      <c r="AM925">
        <v>14</v>
      </c>
      <c r="AN925" t="str" cm="1">
        <f t="array" ref="AN925">_xlfn.IFS(
AM925&lt;=5,"0-5",
AM925&lt;=10,"6-10",
AM925&lt;=20,"11-20",
TRUE,"20+")</f>
        <v>11-20</v>
      </c>
      <c r="AO925">
        <v>5</v>
      </c>
      <c r="AP925">
        <v>4</v>
      </c>
      <c r="AQ925" t="str">
        <f>_xlfn.XLOOKUP(AP925,Lookup!Q:Q,Lookup!R:R)</f>
        <v>Best</v>
      </c>
      <c r="AR925">
        <v>10</v>
      </c>
      <c r="AS925" t="str" cm="1">
        <f t="array" ref="AS925">_xlfn.IFS(
AR925 &lt;=1,"New Employee",
AR925 &lt;=3, "Early Career",
AR925 &lt;=7, "Experienced",
TRUE, "Veteran")</f>
        <v>Veteran</v>
      </c>
      <c r="AT925">
        <v>9</v>
      </c>
      <c r="AU925">
        <v>1</v>
      </c>
      <c r="AV925" t="str" cm="1">
        <f t="array" ref="AV925">_xlfn.IFS(
AU925=0,"Recently Promoted",
AU925&lt;=3, "Normal",
TRUE, "Long Time No Promotion")</f>
        <v>Normal</v>
      </c>
      <c r="AW925">
        <v>8</v>
      </c>
      <c r="AX925">
        <f>IF(COUNTIF(L925:$L$1471,L925)&gt;1,1,0)</f>
        <v>0</v>
      </c>
      <c r="BA925">
        <f t="shared" si="117"/>
        <v>0</v>
      </c>
      <c r="BC925">
        <f t="shared" si="118"/>
        <v>0</v>
      </c>
      <c r="BE925">
        <f t="shared" si="112"/>
        <v>0</v>
      </c>
      <c r="BG925">
        <f t="shared" si="113"/>
        <v>0</v>
      </c>
      <c r="BI925">
        <f t="shared" si="114"/>
        <v>0</v>
      </c>
      <c r="BR925" t="str" cm="1">
        <f t="array" ref="BR925">_xlfn.IFS(
A925&lt;=25,"18-25",
A925&lt;=35,"26-35",
A925&lt;=45,"36-45",
A925&lt;=59,"46-59",
TRUE,"60+")</f>
        <v>26-35</v>
      </c>
      <c r="BX925" t="b">
        <f t="shared" si="115"/>
        <v>1</v>
      </c>
      <c r="BY925" t="b">
        <f t="shared" si="116"/>
        <v>1</v>
      </c>
      <c r="BZ925" t="b">
        <f t="shared" si="119"/>
        <v>1</v>
      </c>
      <c r="CA925">
        <f>IF(tblemployee[[#This Row],[Attrition]]="Yes",1,0)</f>
        <v>0</v>
      </c>
      <c r="CB925">
        <f>IF(tblemployee[[#This Row],[OverTime]]="Yes",1,0)</f>
        <v>0</v>
      </c>
    </row>
    <row r="926" spans="1:80" hidden="1">
      <c r="A926">
        <v>35</v>
      </c>
      <c r="B926" t="s">
        <v>43</v>
      </c>
      <c r="C926" t="s">
        <v>36</v>
      </c>
      <c r="D926">
        <v>735</v>
      </c>
      <c r="E926" t="s">
        <v>45</v>
      </c>
      <c r="F926">
        <v>6</v>
      </c>
      <c r="G926" t="str" cm="1">
        <f t="array" ref="G926">_xlfn.IFS(
F926 &lt;= 10, "Near",
F926 &lt;= 20, "Far",
TRUE, "Very Far")</f>
        <v>Near</v>
      </c>
      <c r="H926">
        <v>1</v>
      </c>
      <c r="I926" t="str">
        <f>_xlfn.XLOOKUP(H926,Lookup!C:C,Lookup!D:D)</f>
        <v>Below College</v>
      </c>
      <c r="J926" t="s">
        <v>38</v>
      </c>
      <c r="K926">
        <v>1</v>
      </c>
      <c r="L926">
        <v>1291</v>
      </c>
      <c r="M926">
        <v>3</v>
      </c>
      <c r="N926" t="str">
        <f>_xlfn.XLOOKUP(M926,Lookup!E:E,Lookup!F:F)</f>
        <v>High</v>
      </c>
      <c r="O926" t="s">
        <v>46</v>
      </c>
      <c r="P926">
        <v>66</v>
      </c>
      <c r="Q926">
        <v>3</v>
      </c>
      <c r="R926" t="str">
        <f>_xlfn.XLOOKUP(Q926,Lookup!G:G,Lookup!H:H)</f>
        <v>High</v>
      </c>
      <c r="S926">
        <v>1</v>
      </c>
      <c r="T926" s="7" t="str">
        <f>_xlfn.XLOOKUP(S926,Lookup!A:A,Lookup!B:B)</f>
        <v>Entry Level</v>
      </c>
      <c r="U926" t="s">
        <v>47</v>
      </c>
      <c r="V926">
        <v>3</v>
      </c>
      <c r="W926" t="str">
        <f>_xlfn.XLOOKUP(V926,Lookup!I:I,Lookup!J:J)</f>
        <v>High</v>
      </c>
      <c r="X926" t="s">
        <v>48</v>
      </c>
      <c r="Y926">
        <v>3506</v>
      </c>
      <c r="Z926" t="str" cm="1">
        <f t="array" ref="Z926">_xlfn.IFS(Y926&lt;3000,"Low",Y926&lt;7000,"Medium",TRUE,"High")</f>
        <v>Medium</v>
      </c>
      <c r="AA926">
        <v>6020</v>
      </c>
      <c r="AB926">
        <v>0</v>
      </c>
      <c r="AC926" t="s">
        <v>42</v>
      </c>
      <c r="AD926" t="s">
        <v>35</v>
      </c>
      <c r="AE926">
        <v>14</v>
      </c>
      <c r="AF926">
        <v>3</v>
      </c>
      <c r="AG926" t="str">
        <f>_xlfn.XLOOKUP(AF926,Lookup!K:K,Lookup!L:L)</f>
        <v>Meet Expect</v>
      </c>
      <c r="AH926">
        <v>4</v>
      </c>
      <c r="AI926" t="str">
        <f>LOOKUP(AH926,Lookup!M:M,Lookup!N:N)</f>
        <v>Very High</v>
      </c>
      <c r="AJ926">
        <v>80</v>
      </c>
      <c r="AK926">
        <v>0</v>
      </c>
      <c r="AL926" t="str">
        <f>_xlfn.XLOOKUP(AK926,Lookup!O:O,Lookup!P:P)</f>
        <v>None</v>
      </c>
      <c r="AM926">
        <v>4</v>
      </c>
      <c r="AN926" t="str" cm="1">
        <f t="array" ref="AN926">_xlfn.IFS(
AM926&lt;=5,"0-5",
AM926&lt;=10,"6-10",
AM926&lt;=20,"11-20",
TRUE,"20+")</f>
        <v>0-5</v>
      </c>
      <c r="AO926">
        <v>3</v>
      </c>
      <c r="AP926">
        <v>3</v>
      </c>
      <c r="AQ926" t="str">
        <f>_xlfn.XLOOKUP(AP926,Lookup!Q:Q,Lookup!R:R)</f>
        <v>Better</v>
      </c>
      <c r="AR926">
        <v>3</v>
      </c>
      <c r="AS926" t="str" cm="1">
        <f t="array" ref="AS926">_xlfn.IFS(
AR926 &lt;=1,"New Employee",
AR926 &lt;=3, "Early Career",
AR926 &lt;=7, "Experienced",
TRUE, "Veteran")</f>
        <v>Early Career</v>
      </c>
      <c r="AT926">
        <v>2</v>
      </c>
      <c r="AU926">
        <v>2</v>
      </c>
      <c r="AV926" t="str" cm="1">
        <f t="array" ref="AV926">_xlfn.IFS(
AU926=0,"Recently Promoted",
AU926&lt;=3, "Normal",
TRUE, "Long Time No Promotion")</f>
        <v>Normal</v>
      </c>
      <c r="AW926">
        <v>2</v>
      </c>
      <c r="AX926">
        <f>IF(COUNTIF(L926:$L$1471,L926)&gt;1,1,0)</f>
        <v>0</v>
      </c>
      <c r="BA926">
        <f t="shared" si="117"/>
        <v>0</v>
      </c>
      <c r="BC926">
        <f t="shared" si="118"/>
        <v>0</v>
      </c>
      <c r="BE926">
        <f t="shared" si="112"/>
        <v>0</v>
      </c>
      <c r="BG926">
        <f t="shared" si="113"/>
        <v>0</v>
      </c>
      <c r="BI926">
        <f t="shared" si="114"/>
        <v>0</v>
      </c>
      <c r="BR926" t="str" cm="1">
        <f t="array" ref="BR926">_xlfn.IFS(
A926&lt;=25,"18-25",
A926&lt;=35,"26-35",
A926&lt;=45,"36-45",
A926&lt;=59,"46-59",
TRUE,"60+")</f>
        <v>26-35</v>
      </c>
      <c r="BX926" t="b">
        <f t="shared" si="115"/>
        <v>1</v>
      </c>
      <c r="BY926" t="b">
        <f t="shared" si="116"/>
        <v>1</v>
      </c>
      <c r="BZ926" t="b">
        <f t="shared" si="119"/>
        <v>1</v>
      </c>
      <c r="CA926">
        <f>IF(tblemployee[[#This Row],[Attrition]]="Yes",1,0)</f>
        <v>0</v>
      </c>
      <c r="CB926">
        <f>IF(tblemployee[[#This Row],[OverTime]]="Yes",1,0)</f>
        <v>1</v>
      </c>
    </row>
    <row r="927" spans="1:80" hidden="1">
      <c r="A927">
        <v>42</v>
      </c>
      <c r="B927" t="s">
        <v>43</v>
      </c>
      <c r="C927" t="s">
        <v>36</v>
      </c>
      <c r="D927">
        <v>603</v>
      </c>
      <c r="E927" t="s">
        <v>45</v>
      </c>
      <c r="F927">
        <v>7</v>
      </c>
      <c r="G927" t="str" cm="1">
        <f t="array" ref="G927">_xlfn.IFS(
F927 &lt;= 10, "Near",
F927 &lt;= 20, "Far",
TRUE, "Very Far")</f>
        <v>Near</v>
      </c>
      <c r="H927">
        <v>4</v>
      </c>
      <c r="I927" t="str">
        <f>_xlfn.XLOOKUP(H927,Lookup!C:C,Lookup!D:D)</f>
        <v>Master</v>
      </c>
      <c r="J927" t="s">
        <v>51</v>
      </c>
      <c r="K927">
        <v>1</v>
      </c>
      <c r="L927">
        <v>1292</v>
      </c>
      <c r="M927">
        <v>2</v>
      </c>
      <c r="N927" t="str">
        <f>_xlfn.XLOOKUP(M927,Lookup!E:E,Lookup!F:F)</f>
        <v>Medium</v>
      </c>
      <c r="O927" t="s">
        <v>39</v>
      </c>
      <c r="P927">
        <v>78</v>
      </c>
      <c r="Q927">
        <v>4</v>
      </c>
      <c r="R927" t="str">
        <f>_xlfn.XLOOKUP(Q927,Lookup!G:G,Lookup!H:H)</f>
        <v>Very High</v>
      </c>
      <c r="S927">
        <v>2</v>
      </c>
      <c r="T927" s="7" t="str">
        <f>_xlfn.XLOOKUP(S927,Lookup!A:A,Lookup!B:B)</f>
        <v>Junior</v>
      </c>
      <c r="U927" t="s">
        <v>47</v>
      </c>
      <c r="V927">
        <v>2</v>
      </c>
      <c r="W927" t="str">
        <f>_xlfn.XLOOKUP(V927,Lookup!I:I,Lookup!J:J)</f>
        <v>Medium</v>
      </c>
      <c r="X927" t="s">
        <v>48</v>
      </c>
      <c r="Y927">
        <v>2372</v>
      </c>
      <c r="Z927" t="str" cm="1">
        <f t="array" ref="Z927">_xlfn.IFS(Y927&lt;3000,"Low",Y927&lt;7000,"Medium",TRUE,"High")</f>
        <v>Low</v>
      </c>
      <c r="AA927">
        <v>5628</v>
      </c>
      <c r="AB927">
        <v>6</v>
      </c>
      <c r="AC927" t="s">
        <v>42</v>
      </c>
      <c r="AD927" t="s">
        <v>35</v>
      </c>
      <c r="AE927">
        <v>16</v>
      </c>
      <c r="AF927">
        <v>3</v>
      </c>
      <c r="AG927" t="str">
        <f>_xlfn.XLOOKUP(AF927,Lookup!K:K,Lookup!L:L)</f>
        <v>Meet Expect</v>
      </c>
      <c r="AH927">
        <v>4</v>
      </c>
      <c r="AI927" t="str">
        <f>LOOKUP(AH927,Lookup!M:M,Lookup!N:N)</f>
        <v>Very High</v>
      </c>
      <c r="AJ927">
        <v>80</v>
      </c>
      <c r="AK927">
        <v>0</v>
      </c>
      <c r="AL927" t="str">
        <f>_xlfn.XLOOKUP(AK927,Lookup!O:O,Lookup!P:P)</f>
        <v>None</v>
      </c>
      <c r="AM927">
        <v>18</v>
      </c>
      <c r="AN927" t="str" cm="1">
        <f t="array" ref="AN927">_xlfn.IFS(
AM927&lt;=5,"0-5",
AM927&lt;=10,"6-10",
AM927&lt;=20,"11-20",
TRUE,"20+")</f>
        <v>11-20</v>
      </c>
      <c r="AO927">
        <v>2</v>
      </c>
      <c r="AP927">
        <v>3</v>
      </c>
      <c r="AQ927" t="str">
        <f>_xlfn.XLOOKUP(AP927,Lookup!Q:Q,Lookup!R:R)</f>
        <v>Better</v>
      </c>
      <c r="AR927">
        <v>1</v>
      </c>
      <c r="AS927" t="str" cm="1">
        <f t="array" ref="AS927">_xlfn.IFS(
AR927 &lt;=1,"New Employee",
AR927 &lt;=3, "Early Career",
AR927 &lt;=7, "Experienced",
TRUE, "Veteran")</f>
        <v>New Employee</v>
      </c>
      <c r="AT927">
        <v>0</v>
      </c>
      <c r="AU927">
        <v>0</v>
      </c>
      <c r="AV927" t="str" cm="1">
        <f t="array" ref="AV927">_xlfn.IFS(
AU927=0,"Recently Promoted",
AU927&lt;=3, "Normal",
TRUE, "Long Time No Promotion")</f>
        <v>Recently Promoted</v>
      </c>
      <c r="AW927">
        <v>0</v>
      </c>
      <c r="AX927">
        <f>IF(COUNTIF(L927:$L$1471,L927)&gt;1,1,0)</f>
        <v>0</v>
      </c>
      <c r="BA927">
        <f t="shared" si="117"/>
        <v>0</v>
      </c>
      <c r="BC927">
        <f t="shared" si="118"/>
        <v>0</v>
      </c>
      <c r="BE927">
        <f t="shared" si="112"/>
        <v>0</v>
      </c>
      <c r="BG927">
        <f t="shared" si="113"/>
        <v>0</v>
      </c>
      <c r="BI927">
        <f t="shared" si="114"/>
        <v>0</v>
      </c>
      <c r="BR927" t="str" cm="1">
        <f t="array" ref="BR927">_xlfn.IFS(
A927&lt;=25,"18-25",
A927&lt;=35,"26-35",
A927&lt;=45,"36-45",
A927&lt;=59,"46-59",
TRUE,"60+")</f>
        <v>36-45</v>
      </c>
      <c r="BX927" t="b">
        <f t="shared" si="115"/>
        <v>1</v>
      </c>
      <c r="BY927" t="b">
        <f t="shared" si="116"/>
        <v>1</v>
      </c>
      <c r="BZ927" t="b">
        <f t="shared" si="119"/>
        <v>1</v>
      </c>
      <c r="CA927">
        <f>IF(tblemployee[[#This Row],[Attrition]]="Yes",1,0)</f>
        <v>0</v>
      </c>
      <c r="CB927">
        <f>IF(tblemployee[[#This Row],[OverTime]]="Yes",1,0)</f>
        <v>1</v>
      </c>
    </row>
    <row r="928" spans="1:80" hidden="1">
      <c r="A928">
        <v>43</v>
      </c>
      <c r="B928" t="s">
        <v>43</v>
      </c>
      <c r="C928" t="s">
        <v>36</v>
      </c>
      <c r="D928">
        <v>531</v>
      </c>
      <c r="E928" t="s">
        <v>37</v>
      </c>
      <c r="F928">
        <v>4</v>
      </c>
      <c r="G928" t="str" cm="1">
        <f t="array" ref="G928">_xlfn.IFS(
F928 &lt;= 10, "Near",
F928 &lt;= 20, "Far",
TRUE, "Very Far")</f>
        <v>Near</v>
      </c>
      <c r="H928">
        <v>4</v>
      </c>
      <c r="I928" t="str">
        <f>_xlfn.XLOOKUP(H928,Lookup!C:C,Lookup!D:D)</f>
        <v>Master</v>
      </c>
      <c r="J928" t="s">
        <v>59</v>
      </c>
      <c r="K928">
        <v>1</v>
      </c>
      <c r="L928">
        <v>1293</v>
      </c>
      <c r="M928">
        <v>4</v>
      </c>
      <c r="N928" t="str">
        <f>_xlfn.XLOOKUP(M928,Lookup!E:E,Lookup!F:F)</f>
        <v>Very High</v>
      </c>
      <c r="O928" t="s">
        <v>39</v>
      </c>
      <c r="P928">
        <v>56</v>
      </c>
      <c r="Q928">
        <v>2</v>
      </c>
      <c r="R928" t="str">
        <f>_xlfn.XLOOKUP(Q928,Lookup!G:G,Lookup!H:H)</f>
        <v>Medium</v>
      </c>
      <c r="S928">
        <v>3</v>
      </c>
      <c r="T928" s="7" t="str">
        <f>_xlfn.XLOOKUP(S928,Lookup!A:A,Lookup!B:B)</f>
        <v>Senior</v>
      </c>
      <c r="U928" t="s">
        <v>40</v>
      </c>
      <c r="V928">
        <v>4</v>
      </c>
      <c r="W928" t="str">
        <f>_xlfn.XLOOKUP(V928,Lookup!I:I,Lookup!J:J)</f>
        <v>Very High</v>
      </c>
      <c r="X928" t="s">
        <v>41</v>
      </c>
      <c r="Y928">
        <v>10231</v>
      </c>
      <c r="Z928" t="str" cm="1">
        <f t="array" ref="Z928">_xlfn.IFS(Y928&lt;3000,"Low",Y928&lt;7000,"Medium",TRUE,"High")</f>
        <v>High</v>
      </c>
      <c r="AA928">
        <v>20364</v>
      </c>
      <c r="AB928">
        <v>3</v>
      </c>
      <c r="AC928" t="s">
        <v>42</v>
      </c>
      <c r="AD928" t="s">
        <v>43</v>
      </c>
      <c r="AE928">
        <v>14</v>
      </c>
      <c r="AF928">
        <v>3</v>
      </c>
      <c r="AG928" t="str">
        <f>_xlfn.XLOOKUP(AF928,Lookup!K:K,Lookup!L:L)</f>
        <v>Meet Expect</v>
      </c>
      <c r="AH928">
        <v>4</v>
      </c>
      <c r="AI928" t="str">
        <f>LOOKUP(AH928,Lookup!M:M,Lookup!N:N)</f>
        <v>Very High</v>
      </c>
      <c r="AJ928">
        <v>80</v>
      </c>
      <c r="AK928">
        <v>0</v>
      </c>
      <c r="AL928" t="str">
        <f>_xlfn.XLOOKUP(AK928,Lookup!O:O,Lookup!P:P)</f>
        <v>None</v>
      </c>
      <c r="AM928">
        <v>23</v>
      </c>
      <c r="AN928" t="str" cm="1">
        <f t="array" ref="AN928">_xlfn.IFS(
AM928&lt;=5,"0-5",
AM928&lt;=10,"6-10",
AM928&lt;=20,"11-20",
TRUE,"20+")</f>
        <v>20+</v>
      </c>
      <c r="AO928">
        <v>3</v>
      </c>
      <c r="AP928">
        <v>4</v>
      </c>
      <c r="AQ928" t="str">
        <f>_xlfn.XLOOKUP(AP928,Lookup!Q:Q,Lookup!R:R)</f>
        <v>Best</v>
      </c>
      <c r="AR928">
        <v>21</v>
      </c>
      <c r="AS928" t="str" cm="1">
        <f t="array" ref="AS928">_xlfn.IFS(
AR928 &lt;=1,"New Employee",
AR928 &lt;=3, "Early Career",
AR928 &lt;=7, "Experienced",
TRUE, "Veteran")</f>
        <v>Veteran</v>
      </c>
      <c r="AT928">
        <v>7</v>
      </c>
      <c r="AU928">
        <v>15</v>
      </c>
      <c r="AV928" t="str" cm="1">
        <f t="array" ref="AV928">_xlfn.IFS(
AU928=0,"Recently Promoted",
AU928&lt;=3, "Normal",
TRUE, "Long Time No Promotion")</f>
        <v>Long Time No Promotion</v>
      </c>
      <c r="AW928">
        <v>17</v>
      </c>
      <c r="AX928">
        <f>IF(COUNTIF(L928:$L$1471,L928)&gt;1,1,0)</f>
        <v>0</v>
      </c>
      <c r="BA928">
        <f t="shared" si="117"/>
        <v>0</v>
      </c>
      <c r="BC928">
        <f t="shared" si="118"/>
        <v>0</v>
      </c>
      <c r="BE928">
        <f t="shared" si="112"/>
        <v>0</v>
      </c>
      <c r="BG928">
        <f t="shared" si="113"/>
        <v>0</v>
      </c>
      <c r="BI928">
        <f t="shared" si="114"/>
        <v>0</v>
      </c>
      <c r="BR928" t="str" cm="1">
        <f t="array" ref="BR928">_xlfn.IFS(
A928&lt;=25,"18-25",
A928&lt;=35,"26-35",
A928&lt;=45,"36-45",
A928&lt;=59,"46-59",
TRUE,"60+")</f>
        <v>36-45</v>
      </c>
      <c r="BX928" t="b">
        <f t="shared" si="115"/>
        <v>1</v>
      </c>
      <c r="BY928" t="b">
        <f t="shared" si="116"/>
        <v>1</v>
      </c>
      <c r="BZ928" t="b">
        <f t="shared" si="119"/>
        <v>1</v>
      </c>
      <c r="CA928">
        <f>IF(tblemployee[[#This Row],[Attrition]]="Yes",1,0)</f>
        <v>0</v>
      </c>
      <c r="CB928">
        <f>IF(tblemployee[[#This Row],[OverTime]]="Yes",1,0)</f>
        <v>0</v>
      </c>
    </row>
    <row r="929" spans="1:80" hidden="1">
      <c r="A929">
        <v>36</v>
      </c>
      <c r="B929" t="s">
        <v>43</v>
      </c>
      <c r="C929" t="s">
        <v>36</v>
      </c>
      <c r="D929">
        <v>429</v>
      </c>
      <c r="E929" t="s">
        <v>45</v>
      </c>
      <c r="F929">
        <v>2</v>
      </c>
      <c r="G929" t="str" cm="1">
        <f t="array" ref="G929">_xlfn.IFS(
F929 &lt;= 10, "Near",
F929 &lt;= 20, "Far",
TRUE, "Very Far")</f>
        <v>Near</v>
      </c>
      <c r="H929">
        <v>4</v>
      </c>
      <c r="I929" t="str">
        <f>_xlfn.XLOOKUP(H929,Lookup!C:C,Lookup!D:D)</f>
        <v>Master</v>
      </c>
      <c r="J929" t="s">
        <v>38</v>
      </c>
      <c r="K929">
        <v>1</v>
      </c>
      <c r="L929">
        <v>1294</v>
      </c>
      <c r="M929">
        <v>3</v>
      </c>
      <c r="N929" t="str">
        <f>_xlfn.XLOOKUP(M929,Lookup!E:E,Lookup!F:F)</f>
        <v>High</v>
      </c>
      <c r="O929" t="s">
        <v>39</v>
      </c>
      <c r="P929">
        <v>53</v>
      </c>
      <c r="Q929">
        <v>3</v>
      </c>
      <c r="R929" t="str">
        <f>_xlfn.XLOOKUP(Q929,Lookup!G:G,Lookup!H:H)</f>
        <v>High</v>
      </c>
      <c r="S929">
        <v>2</v>
      </c>
      <c r="T929" s="7" t="str">
        <f>_xlfn.XLOOKUP(S929,Lookup!A:A,Lookup!B:B)</f>
        <v>Junior</v>
      </c>
      <c r="U929" t="s">
        <v>53</v>
      </c>
      <c r="V929">
        <v>2</v>
      </c>
      <c r="W929" t="str">
        <f>_xlfn.XLOOKUP(V929,Lookup!I:I,Lookup!J:J)</f>
        <v>Medium</v>
      </c>
      <c r="X929" t="s">
        <v>41</v>
      </c>
      <c r="Y929">
        <v>5410</v>
      </c>
      <c r="Z929" t="str" cm="1">
        <f t="array" ref="Z929">_xlfn.IFS(Y929&lt;3000,"Low",Y929&lt;7000,"Medium",TRUE,"High")</f>
        <v>Medium</v>
      </c>
      <c r="AA929">
        <v>2323</v>
      </c>
      <c r="AB929">
        <v>9</v>
      </c>
      <c r="AC929" t="s">
        <v>42</v>
      </c>
      <c r="AD929" t="s">
        <v>35</v>
      </c>
      <c r="AE929">
        <v>11</v>
      </c>
      <c r="AF929">
        <v>3</v>
      </c>
      <c r="AG929" t="str">
        <f>_xlfn.XLOOKUP(AF929,Lookup!K:K,Lookup!L:L)</f>
        <v>Meet Expect</v>
      </c>
      <c r="AH929">
        <v>4</v>
      </c>
      <c r="AI929" t="str">
        <f>LOOKUP(AH929,Lookup!M:M,Lookup!N:N)</f>
        <v>Very High</v>
      </c>
      <c r="AJ929">
        <v>80</v>
      </c>
      <c r="AK929">
        <v>0</v>
      </c>
      <c r="AL929" t="str">
        <f>_xlfn.XLOOKUP(AK929,Lookup!O:O,Lookup!P:P)</f>
        <v>None</v>
      </c>
      <c r="AM929">
        <v>18</v>
      </c>
      <c r="AN929" t="str" cm="1">
        <f t="array" ref="AN929">_xlfn.IFS(
AM929&lt;=5,"0-5",
AM929&lt;=10,"6-10",
AM929&lt;=20,"11-20",
TRUE,"20+")</f>
        <v>11-20</v>
      </c>
      <c r="AO929">
        <v>2</v>
      </c>
      <c r="AP929">
        <v>3</v>
      </c>
      <c r="AQ929" t="str">
        <f>_xlfn.XLOOKUP(AP929,Lookup!Q:Q,Lookup!R:R)</f>
        <v>Better</v>
      </c>
      <c r="AR929">
        <v>16</v>
      </c>
      <c r="AS929" t="str" cm="1">
        <f t="array" ref="AS929">_xlfn.IFS(
AR929 &lt;=1,"New Employee",
AR929 &lt;=3, "Early Career",
AR929 &lt;=7, "Experienced",
TRUE, "Veteran")</f>
        <v>Veteran</v>
      </c>
      <c r="AT929">
        <v>14</v>
      </c>
      <c r="AU929">
        <v>5</v>
      </c>
      <c r="AV929" t="str" cm="1">
        <f t="array" ref="AV929">_xlfn.IFS(
AU929=0,"Recently Promoted",
AU929&lt;=3, "Normal",
TRUE, "Long Time No Promotion")</f>
        <v>Long Time No Promotion</v>
      </c>
      <c r="AW929">
        <v>12</v>
      </c>
      <c r="AX929">
        <f>IF(COUNTIF(L929:$L$1471,L929)&gt;1,1,0)</f>
        <v>0</v>
      </c>
      <c r="BA929">
        <f t="shared" si="117"/>
        <v>0</v>
      </c>
      <c r="BC929">
        <f t="shared" si="118"/>
        <v>0</v>
      </c>
      <c r="BE929">
        <f t="shared" si="112"/>
        <v>0</v>
      </c>
      <c r="BG929">
        <f t="shared" si="113"/>
        <v>0</v>
      </c>
      <c r="BI929">
        <f t="shared" si="114"/>
        <v>0</v>
      </c>
      <c r="BR929" t="str" cm="1">
        <f t="array" ref="BR929">_xlfn.IFS(
A929&lt;=25,"18-25",
A929&lt;=35,"26-35",
A929&lt;=45,"36-45",
A929&lt;=59,"46-59",
TRUE,"60+")</f>
        <v>36-45</v>
      </c>
      <c r="BX929" t="b">
        <f t="shared" si="115"/>
        <v>1</v>
      </c>
      <c r="BY929" t="b">
        <f t="shared" si="116"/>
        <v>1</v>
      </c>
      <c r="BZ929" t="b">
        <f t="shared" si="119"/>
        <v>1</v>
      </c>
      <c r="CA929">
        <f>IF(tblemployee[[#This Row],[Attrition]]="Yes",1,0)</f>
        <v>0</v>
      </c>
      <c r="CB929">
        <f>IF(tblemployee[[#This Row],[OverTime]]="Yes",1,0)</f>
        <v>1</v>
      </c>
    </row>
    <row r="930" spans="1:80" hidden="1">
      <c r="A930">
        <v>44</v>
      </c>
      <c r="B930" t="s">
        <v>35</v>
      </c>
      <c r="C930" t="s">
        <v>36</v>
      </c>
      <c r="D930">
        <v>621</v>
      </c>
      <c r="E930" t="s">
        <v>45</v>
      </c>
      <c r="F930">
        <v>15</v>
      </c>
      <c r="G930" t="str" cm="1">
        <f t="array" ref="G930">_xlfn.IFS(
F930 &lt;= 10, "Near",
F930 &lt;= 20, "Far",
TRUE, "Very Far")</f>
        <v>Far</v>
      </c>
      <c r="H930">
        <v>3</v>
      </c>
      <c r="I930" t="str">
        <f>_xlfn.XLOOKUP(H930,Lookup!C:C,Lookup!D:D)</f>
        <v>Bachelor</v>
      </c>
      <c r="J930" t="s">
        <v>51</v>
      </c>
      <c r="K930">
        <v>1</v>
      </c>
      <c r="L930">
        <v>1295</v>
      </c>
      <c r="M930">
        <v>1</v>
      </c>
      <c r="N930" t="str">
        <f>_xlfn.XLOOKUP(M930,Lookup!E:E,Lookup!F:F)</f>
        <v>Low</v>
      </c>
      <c r="O930" t="s">
        <v>39</v>
      </c>
      <c r="P930">
        <v>73</v>
      </c>
      <c r="Q930">
        <v>3</v>
      </c>
      <c r="R930" t="str">
        <f>_xlfn.XLOOKUP(Q930,Lookup!G:G,Lookup!H:H)</f>
        <v>High</v>
      </c>
      <c r="S930">
        <v>3</v>
      </c>
      <c r="T930" s="7" t="str">
        <f>_xlfn.XLOOKUP(S930,Lookup!A:A,Lookup!B:B)</f>
        <v>Senior</v>
      </c>
      <c r="U930" t="s">
        <v>54</v>
      </c>
      <c r="V930">
        <v>4</v>
      </c>
      <c r="W930" t="str">
        <f>_xlfn.XLOOKUP(V930,Lookup!I:I,Lookup!J:J)</f>
        <v>Very High</v>
      </c>
      <c r="X930" t="s">
        <v>48</v>
      </c>
      <c r="Y930">
        <v>7978</v>
      </c>
      <c r="Z930" t="str" cm="1">
        <f t="array" ref="Z930">_xlfn.IFS(Y930&lt;3000,"Low",Y930&lt;7000,"Medium",TRUE,"High")</f>
        <v>High</v>
      </c>
      <c r="AA930">
        <v>14075</v>
      </c>
      <c r="AB930">
        <v>1</v>
      </c>
      <c r="AC930" t="s">
        <v>42</v>
      </c>
      <c r="AD930" t="s">
        <v>43</v>
      </c>
      <c r="AE930">
        <v>11</v>
      </c>
      <c r="AF930">
        <v>3</v>
      </c>
      <c r="AG930" t="str">
        <f>_xlfn.XLOOKUP(AF930,Lookup!K:K,Lookup!L:L)</f>
        <v>Meet Expect</v>
      </c>
      <c r="AH930">
        <v>4</v>
      </c>
      <c r="AI930" t="str">
        <f>LOOKUP(AH930,Lookup!M:M,Lookup!N:N)</f>
        <v>Very High</v>
      </c>
      <c r="AJ930">
        <v>80</v>
      </c>
      <c r="AK930">
        <v>1</v>
      </c>
      <c r="AL930" t="str">
        <f>_xlfn.XLOOKUP(AK930,Lookup!O:O,Lookup!P:P)</f>
        <v>Basic</v>
      </c>
      <c r="AM930">
        <v>10</v>
      </c>
      <c r="AN930" t="str" cm="1">
        <f t="array" ref="AN930">_xlfn.IFS(
AM930&lt;=5,"0-5",
AM930&lt;=10,"6-10",
AM930&lt;=20,"11-20",
TRUE,"20+")</f>
        <v>6-10</v>
      </c>
      <c r="AO930">
        <v>2</v>
      </c>
      <c r="AP930">
        <v>3</v>
      </c>
      <c r="AQ930" t="str">
        <f>_xlfn.XLOOKUP(AP930,Lookup!Q:Q,Lookup!R:R)</f>
        <v>Better</v>
      </c>
      <c r="AR930">
        <v>10</v>
      </c>
      <c r="AS930" t="str" cm="1">
        <f t="array" ref="AS930">_xlfn.IFS(
AR930 &lt;=1,"New Employee",
AR930 &lt;=3, "Early Career",
AR930 &lt;=7, "Experienced",
TRUE, "Veteran")</f>
        <v>Veteran</v>
      </c>
      <c r="AT930">
        <v>7</v>
      </c>
      <c r="AU930">
        <v>0</v>
      </c>
      <c r="AV930" t="str" cm="1">
        <f t="array" ref="AV930">_xlfn.IFS(
AU930=0,"Recently Promoted",
AU930&lt;=3, "Normal",
TRUE, "Long Time No Promotion")</f>
        <v>Recently Promoted</v>
      </c>
      <c r="AW930">
        <v>5</v>
      </c>
      <c r="AX930">
        <f>IF(COUNTIF(L930:$L$1471,L930)&gt;1,1,0)</f>
        <v>0</v>
      </c>
      <c r="BA930">
        <f t="shared" si="117"/>
        <v>0</v>
      </c>
      <c r="BC930">
        <f t="shared" si="118"/>
        <v>0</v>
      </c>
      <c r="BE930">
        <f t="shared" si="112"/>
        <v>0</v>
      </c>
      <c r="BG930">
        <f t="shared" si="113"/>
        <v>0</v>
      </c>
      <c r="BI930">
        <f t="shared" si="114"/>
        <v>0</v>
      </c>
      <c r="BR930" t="str" cm="1">
        <f t="array" ref="BR930">_xlfn.IFS(
A930&lt;=25,"18-25",
A930&lt;=35,"26-35",
A930&lt;=45,"36-45",
A930&lt;=59,"46-59",
TRUE,"60+")</f>
        <v>36-45</v>
      </c>
      <c r="BX930" t="b">
        <f t="shared" si="115"/>
        <v>1</v>
      </c>
      <c r="BY930" t="b">
        <f t="shared" si="116"/>
        <v>1</v>
      </c>
      <c r="BZ930" t="b">
        <f t="shared" si="119"/>
        <v>1</v>
      </c>
      <c r="CA930">
        <f>IF(tblemployee[[#This Row],[Attrition]]="Yes",1,0)</f>
        <v>1</v>
      </c>
      <c r="CB930">
        <f>IF(tblemployee[[#This Row],[OverTime]]="Yes",1,0)</f>
        <v>0</v>
      </c>
    </row>
    <row r="931" spans="1:80" hidden="1">
      <c r="A931">
        <v>28</v>
      </c>
      <c r="B931" t="s">
        <v>43</v>
      </c>
      <c r="C931" t="s">
        <v>44</v>
      </c>
      <c r="D931">
        <v>193</v>
      </c>
      <c r="E931" t="s">
        <v>45</v>
      </c>
      <c r="F931">
        <v>2</v>
      </c>
      <c r="G931" t="str" cm="1">
        <f t="array" ref="G931">_xlfn.IFS(
F931 &lt;= 10, "Near",
F931 &lt;= 20, "Far",
TRUE, "Very Far")</f>
        <v>Near</v>
      </c>
      <c r="H931">
        <v>3</v>
      </c>
      <c r="I931" t="str">
        <f>_xlfn.XLOOKUP(H931,Lookup!C:C,Lookup!D:D)</f>
        <v>Bachelor</v>
      </c>
      <c r="J931" t="s">
        <v>38</v>
      </c>
      <c r="K931">
        <v>1</v>
      </c>
      <c r="L931">
        <v>1296</v>
      </c>
      <c r="M931">
        <v>4</v>
      </c>
      <c r="N931" t="str">
        <f>_xlfn.XLOOKUP(M931,Lookup!E:E,Lookup!F:F)</f>
        <v>Very High</v>
      </c>
      <c r="O931" t="s">
        <v>46</v>
      </c>
      <c r="P931">
        <v>52</v>
      </c>
      <c r="Q931">
        <v>2</v>
      </c>
      <c r="R931" t="str">
        <f>_xlfn.XLOOKUP(Q931,Lookup!G:G,Lookup!H:H)</f>
        <v>Medium</v>
      </c>
      <c r="S931">
        <v>1</v>
      </c>
      <c r="T931" s="7" t="str">
        <f>_xlfn.XLOOKUP(S931,Lookup!A:A,Lookup!B:B)</f>
        <v>Entry Level</v>
      </c>
      <c r="U931" t="s">
        <v>50</v>
      </c>
      <c r="V931">
        <v>4</v>
      </c>
      <c r="W931" t="str">
        <f>_xlfn.XLOOKUP(V931,Lookup!I:I,Lookup!J:J)</f>
        <v>Very High</v>
      </c>
      <c r="X931" t="s">
        <v>48</v>
      </c>
      <c r="Y931">
        <v>3867</v>
      </c>
      <c r="Z931" t="str" cm="1">
        <f t="array" ref="Z931">_xlfn.IFS(Y931&lt;3000,"Low",Y931&lt;7000,"Medium",TRUE,"High")</f>
        <v>Medium</v>
      </c>
      <c r="AA931">
        <v>14222</v>
      </c>
      <c r="AB931">
        <v>1</v>
      </c>
      <c r="AC931" t="s">
        <v>42</v>
      </c>
      <c r="AD931" t="s">
        <v>35</v>
      </c>
      <c r="AE931">
        <v>12</v>
      </c>
      <c r="AF931">
        <v>3</v>
      </c>
      <c r="AG931" t="str">
        <f>_xlfn.XLOOKUP(AF931,Lookup!K:K,Lookup!L:L)</f>
        <v>Meet Expect</v>
      </c>
      <c r="AH931">
        <v>2</v>
      </c>
      <c r="AI931" t="str">
        <f>LOOKUP(AH931,Lookup!M:M,Lookup!N:N)</f>
        <v>Medium</v>
      </c>
      <c r="AJ931">
        <v>80</v>
      </c>
      <c r="AK931">
        <v>1</v>
      </c>
      <c r="AL931" t="str">
        <f>_xlfn.XLOOKUP(AK931,Lookup!O:O,Lookup!P:P)</f>
        <v>Basic</v>
      </c>
      <c r="AM931">
        <v>2</v>
      </c>
      <c r="AN931" t="str" cm="1">
        <f t="array" ref="AN931">_xlfn.IFS(
AM931&lt;=5,"0-5",
AM931&lt;=10,"6-10",
AM931&lt;=20,"11-20",
TRUE,"20+")</f>
        <v>0-5</v>
      </c>
      <c r="AO931">
        <v>2</v>
      </c>
      <c r="AP931">
        <v>3</v>
      </c>
      <c r="AQ931" t="str">
        <f>_xlfn.XLOOKUP(AP931,Lookup!Q:Q,Lookup!R:R)</f>
        <v>Better</v>
      </c>
      <c r="AR931">
        <v>2</v>
      </c>
      <c r="AS931" t="str" cm="1">
        <f t="array" ref="AS931">_xlfn.IFS(
AR931 &lt;=1,"New Employee",
AR931 &lt;=3, "Early Career",
AR931 &lt;=7, "Experienced",
TRUE, "Veteran")</f>
        <v>Early Career</v>
      </c>
      <c r="AT931">
        <v>2</v>
      </c>
      <c r="AU931">
        <v>2</v>
      </c>
      <c r="AV931" t="str" cm="1">
        <f t="array" ref="AV931">_xlfn.IFS(
AU931=0,"Recently Promoted",
AU931&lt;=3, "Normal",
TRUE, "Long Time No Promotion")</f>
        <v>Normal</v>
      </c>
      <c r="AW931">
        <v>2</v>
      </c>
      <c r="AX931">
        <f>IF(COUNTIF(L931:$L$1471,L931)&gt;1,1,0)</f>
        <v>0</v>
      </c>
      <c r="BA931">
        <f t="shared" si="117"/>
        <v>0</v>
      </c>
      <c r="BC931">
        <f t="shared" si="118"/>
        <v>0</v>
      </c>
      <c r="BE931">
        <f t="shared" si="112"/>
        <v>0</v>
      </c>
      <c r="BG931">
        <f t="shared" si="113"/>
        <v>0</v>
      </c>
      <c r="BI931">
        <f t="shared" si="114"/>
        <v>0</v>
      </c>
      <c r="BR931" t="str" cm="1">
        <f t="array" ref="BR931">_xlfn.IFS(
A931&lt;=25,"18-25",
A931&lt;=35,"26-35",
A931&lt;=45,"36-45",
A931&lt;=59,"46-59",
TRUE,"60+")</f>
        <v>26-35</v>
      </c>
      <c r="BX931" t="b">
        <f t="shared" si="115"/>
        <v>1</v>
      </c>
      <c r="BY931" t="b">
        <f t="shared" si="116"/>
        <v>1</v>
      </c>
      <c r="BZ931" t="b">
        <f t="shared" si="119"/>
        <v>1</v>
      </c>
      <c r="CA931">
        <f>IF(tblemployee[[#This Row],[Attrition]]="Yes",1,0)</f>
        <v>0</v>
      </c>
      <c r="CB931">
        <f>IF(tblemployee[[#This Row],[OverTime]]="Yes",1,0)</f>
        <v>1</v>
      </c>
    </row>
    <row r="932" spans="1:80" hidden="1">
      <c r="A932">
        <v>51</v>
      </c>
      <c r="B932" t="s">
        <v>43</v>
      </c>
      <c r="C932" t="s">
        <v>44</v>
      </c>
      <c r="D932">
        <v>968</v>
      </c>
      <c r="E932" t="s">
        <v>45</v>
      </c>
      <c r="F932">
        <v>6</v>
      </c>
      <c r="G932" t="str" cm="1">
        <f t="array" ref="G932">_xlfn.IFS(
F932 &lt;= 10, "Near",
F932 &lt;= 20, "Far",
TRUE, "Very Far")</f>
        <v>Near</v>
      </c>
      <c r="H932">
        <v>2</v>
      </c>
      <c r="I932" t="str">
        <f>_xlfn.XLOOKUP(H932,Lookup!C:C,Lookup!D:D)</f>
        <v>College</v>
      </c>
      <c r="J932" t="s">
        <v>51</v>
      </c>
      <c r="K932">
        <v>1</v>
      </c>
      <c r="L932">
        <v>1297</v>
      </c>
      <c r="M932">
        <v>2</v>
      </c>
      <c r="N932" t="str">
        <f>_xlfn.XLOOKUP(M932,Lookup!E:E,Lookup!F:F)</f>
        <v>Medium</v>
      </c>
      <c r="O932" t="s">
        <v>39</v>
      </c>
      <c r="P932">
        <v>40</v>
      </c>
      <c r="Q932">
        <v>2</v>
      </c>
      <c r="R932" t="str">
        <f>_xlfn.XLOOKUP(Q932,Lookup!G:G,Lookup!H:H)</f>
        <v>Medium</v>
      </c>
      <c r="S932">
        <v>1</v>
      </c>
      <c r="T932" s="7" t="str">
        <f>_xlfn.XLOOKUP(S932,Lookup!A:A,Lookup!B:B)</f>
        <v>Entry Level</v>
      </c>
      <c r="U932" t="s">
        <v>50</v>
      </c>
      <c r="V932">
        <v>3</v>
      </c>
      <c r="W932" t="str">
        <f>_xlfn.XLOOKUP(V932,Lookup!I:I,Lookup!J:J)</f>
        <v>High</v>
      </c>
      <c r="X932" t="s">
        <v>41</v>
      </c>
      <c r="Y932">
        <v>2838</v>
      </c>
      <c r="Z932" t="str" cm="1">
        <f t="array" ref="Z932">_xlfn.IFS(Y932&lt;3000,"Low",Y932&lt;7000,"Medium",TRUE,"High")</f>
        <v>Low</v>
      </c>
      <c r="AA932">
        <v>4257</v>
      </c>
      <c r="AB932">
        <v>0</v>
      </c>
      <c r="AC932" t="s">
        <v>42</v>
      </c>
      <c r="AD932" t="s">
        <v>43</v>
      </c>
      <c r="AE932">
        <v>14</v>
      </c>
      <c r="AF932">
        <v>3</v>
      </c>
      <c r="AG932" t="str">
        <f>_xlfn.XLOOKUP(AF932,Lookup!K:K,Lookup!L:L)</f>
        <v>Meet Expect</v>
      </c>
      <c r="AH932">
        <v>2</v>
      </c>
      <c r="AI932" t="str">
        <f>LOOKUP(AH932,Lookup!M:M,Lookup!N:N)</f>
        <v>Medium</v>
      </c>
      <c r="AJ932">
        <v>80</v>
      </c>
      <c r="AK932">
        <v>0</v>
      </c>
      <c r="AL932" t="str">
        <f>_xlfn.XLOOKUP(AK932,Lookup!O:O,Lookup!P:P)</f>
        <v>None</v>
      </c>
      <c r="AM932">
        <v>8</v>
      </c>
      <c r="AN932" t="str" cm="1">
        <f t="array" ref="AN932">_xlfn.IFS(
AM932&lt;=5,"0-5",
AM932&lt;=10,"6-10",
AM932&lt;=20,"11-20",
TRUE,"20+")</f>
        <v>6-10</v>
      </c>
      <c r="AO932">
        <v>6</v>
      </c>
      <c r="AP932">
        <v>2</v>
      </c>
      <c r="AQ932" t="str">
        <f>_xlfn.XLOOKUP(AP932,Lookup!Q:Q,Lookup!R:R)</f>
        <v>Good</v>
      </c>
      <c r="AR932">
        <v>7</v>
      </c>
      <c r="AS932" t="str" cm="1">
        <f t="array" ref="AS932">_xlfn.IFS(
AR932 &lt;=1,"New Employee",
AR932 &lt;=3, "Early Career",
AR932 &lt;=7, "Experienced",
TRUE, "Veteran")</f>
        <v>Experienced</v>
      </c>
      <c r="AT932">
        <v>0</v>
      </c>
      <c r="AU932">
        <v>7</v>
      </c>
      <c r="AV932" t="str" cm="1">
        <f t="array" ref="AV932">_xlfn.IFS(
AU932=0,"Recently Promoted",
AU932&lt;=3, "Normal",
TRUE, "Long Time No Promotion")</f>
        <v>Long Time No Promotion</v>
      </c>
      <c r="AW932">
        <v>7</v>
      </c>
      <c r="AX932">
        <f>IF(COUNTIF(L932:$L$1471,L932)&gt;1,1,0)</f>
        <v>0</v>
      </c>
      <c r="BA932">
        <f t="shared" si="117"/>
        <v>0</v>
      </c>
      <c r="BC932">
        <f t="shared" si="118"/>
        <v>0</v>
      </c>
      <c r="BE932">
        <f t="shared" si="112"/>
        <v>0</v>
      </c>
      <c r="BG932">
        <f t="shared" si="113"/>
        <v>0</v>
      </c>
      <c r="BI932">
        <f t="shared" si="114"/>
        <v>0</v>
      </c>
      <c r="BR932" t="str" cm="1">
        <f t="array" ref="BR932">_xlfn.IFS(
A932&lt;=25,"18-25",
A932&lt;=35,"26-35",
A932&lt;=45,"36-45",
A932&lt;=59,"46-59",
TRUE,"60+")</f>
        <v>46-59</v>
      </c>
      <c r="BX932" t="b">
        <f t="shared" si="115"/>
        <v>1</v>
      </c>
      <c r="BY932" t="b">
        <f t="shared" si="116"/>
        <v>1</v>
      </c>
      <c r="BZ932" t="b">
        <f t="shared" si="119"/>
        <v>1</v>
      </c>
      <c r="CA932">
        <f>IF(tblemployee[[#This Row],[Attrition]]="Yes",1,0)</f>
        <v>0</v>
      </c>
      <c r="CB932">
        <f>IF(tblemployee[[#This Row],[OverTime]]="Yes",1,0)</f>
        <v>0</v>
      </c>
    </row>
    <row r="933" spans="1:80" hidden="1">
      <c r="A933">
        <v>30</v>
      </c>
      <c r="B933" t="s">
        <v>43</v>
      </c>
      <c r="C933" t="s">
        <v>55</v>
      </c>
      <c r="D933">
        <v>879</v>
      </c>
      <c r="E933" t="s">
        <v>45</v>
      </c>
      <c r="F933">
        <v>9</v>
      </c>
      <c r="G933" t="str" cm="1">
        <f t="array" ref="G933">_xlfn.IFS(
F933 &lt;= 10, "Near",
F933 &lt;= 20, "Far",
TRUE, "Very Far")</f>
        <v>Near</v>
      </c>
      <c r="H933">
        <v>2</v>
      </c>
      <c r="I933" t="str">
        <f>_xlfn.XLOOKUP(H933,Lookup!C:C,Lookup!D:D)</f>
        <v>College</v>
      </c>
      <c r="J933" t="s">
        <v>51</v>
      </c>
      <c r="K933">
        <v>1</v>
      </c>
      <c r="L933">
        <v>1298</v>
      </c>
      <c r="M933">
        <v>3</v>
      </c>
      <c r="N933" t="str">
        <f>_xlfn.XLOOKUP(M933,Lookup!E:E,Lookup!F:F)</f>
        <v>High</v>
      </c>
      <c r="O933" t="s">
        <v>39</v>
      </c>
      <c r="P933">
        <v>72</v>
      </c>
      <c r="Q933">
        <v>3</v>
      </c>
      <c r="R933" t="str">
        <f>_xlfn.XLOOKUP(Q933,Lookup!G:G,Lookup!H:H)</f>
        <v>High</v>
      </c>
      <c r="S933">
        <v>2</v>
      </c>
      <c r="T933" s="7" t="str">
        <f>_xlfn.XLOOKUP(S933,Lookup!A:A,Lookup!B:B)</f>
        <v>Junior</v>
      </c>
      <c r="U933" t="s">
        <v>53</v>
      </c>
      <c r="V933">
        <v>3</v>
      </c>
      <c r="W933" t="str">
        <f>_xlfn.XLOOKUP(V933,Lookup!I:I,Lookup!J:J)</f>
        <v>High</v>
      </c>
      <c r="X933" t="s">
        <v>41</v>
      </c>
      <c r="Y933">
        <v>4695</v>
      </c>
      <c r="Z933" t="str" cm="1">
        <f t="array" ref="Z933">_xlfn.IFS(Y933&lt;3000,"Low",Y933&lt;7000,"Medium",TRUE,"High")</f>
        <v>Medium</v>
      </c>
      <c r="AA933">
        <v>12858</v>
      </c>
      <c r="AB933">
        <v>7</v>
      </c>
      <c r="AC933" t="s">
        <v>42</v>
      </c>
      <c r="AD933" t="s">
        <v>35</v>
      </c>
      <c r="AE933">
        <v>18</v>
      </c>
      <c r="AF933">
        <v>3</v>
      </c>
      <c r="AG933" t="str">
        <f>_xlfn.XLOOKUP(AF933,Lookup!K:K,Lookup!L:L)</f>
        <v>Meet Expect</v>
      </c>
      <c r="AH933">
        <v>3</v>
      </c>
      <c r="AI933" t="str">
        <f>LOOKUP(AH933,Lookup!M:M,Lookup!N:N)</f>
        <v>High</v>
      </c>
      <c r="AJ933">
        <v>80</v>
      </c>
      <c r="AK933">
        <v>0</v>
      </c>
      <c r="AL933" t="str">
        <f>_xlfn.XLOOKUP(AK933,Lookup!O:O,Lookup!P:P)</f>
        <v>None</v>
      </c>
      <c r="AM933">
        <v>10</v>
      </c>
      <c r="AN933" t="str" cm="1">
        <f t="array" ref="AN933">_xlfn.IFS(
AM933&lt;=5,"0-5",
AM933&lt;=10,"6-10",
AM933&lt;=20,"11-20",
TRUE,"20+")</f>
        <v>6-10</v>
      </c>
      <c r="AO933">
        <v>3</v>
      </c>
      <c r="AP933">
        <v>3</v>
      </c>
      <c r="AQ933" t="str">
        <f>_xlfn.XLOOKUP(AP933,Lookup!Q:Q,Lookup!R:R)</f>
        <v>Better</v>
      </c>
      <c r="AR933">
        <v>8</v>
      </c>
      <c r="AS933" t="str" cm="1">
        <f t="array" ref="AS933">_xlfn.IFS(
AR933 &lt;=1,"New Employee",
AR933 &lt;=3, "Early Career",
AR933 &lt;=7, "Experienced",
TRUE, "Veteran")</f>
        <v>Veteran</v>
      </c>
      <c r="AT933">
        <v>4</v>
      </c>
      <c r="AU933">
        <v>1</v>
      </c>
      <c r="AV933" t="str" cm="1">
        <f t="array" ref="AV933">_xlfn.IFS(
AU933=0,"Recently Promoted",
AU933&lt;=3, "Normal",
TRUE, "Long Time No Promotion")</f>
        <v>Normal</v>
      </c>
      <c r="AW933">
        <v>7</v>
      </c>
      <c r="AX933">
        <f>IF(COUNTIF(L933:$L$1471,L933)&gt;1,1,0)</f>
        <v>0</v>
      </c>
      <c r="BA933">
        <f t="shared" si="117"/>
        <v>0</v>
      </c>
      <c r="BC933">
        <f t="shared" si="118"/>
        <v>0</v>
      </c>
      <c r="BE933">
        <f t="shared" si="112"/>
        <v>0</v>
      </c>
      <c r="BG933">
        <f t="shared" si="113"/>
        <v>0</v>
      </c>
      <c r="BI933">
        <f t="shared" si="114"/>
        <v>0</v>
      </c>
      <c r="BR933" t="str" cm="1">
        <f t="array" ref="BR933">_xlfn.IFS(
A933&lt;=25,"18-25",
A933&lt;=35,"26-35",
A933&lt;=45,"36-45",
A933&lt;=59,"46-59",
TRUE,"60+")</f>
        <v>26-35</v>
      </c>
      <c r="BX933" t="b">
        <f t="shared" si="115"/>
        <v>1</v>
      </c>
      <c r="BY933" t="b">
        <f t="shared" si="116"/>
        <v>1</v>
      </c>
      <c r="BZ933" t="b">
        <f t="shared" si="119"/>
        <v>1</v>
      </c>
      <c r="CA933">
        <f>IF(tblemployee[[#This Row],[Attrition]]="Yes",1,0)</f>
        <v>0</v>
      </c>
      <c r="CB933">
        <f>IF(tblemployee[[#This Row],[OverTime]]="Yes",1,0)</f>
        <v>1</v>
      </c>
    </row>
    <row r="934" spans="1:80" hidden="1">
      <c r="A934">
        <v>29</v>
      </c>
      <c r="B934" t="s">
        <v>35</v>
      </c>
      <c r="C934" t="s">
        <v>36</v>
      </c>
      <c r="D934">
        <v>806</v>
      </c>
      <c r="E934" t="s">
        <v>45</v>
      </c>
      <c r="F934">
        <v>7</v>
      </c>
      <c r="G934" t="str" cm="1">
        <f t="array" ref="G934">_xlfn.IFS(
F934 &lt;= 10, "Near",
F934 &lt;= 20, "Far",
TRUE, "Very Far")</f>
        <v>Near</v>
      </c>
      <c r="H934">
        <v>3</v>
      </c>
      <c r="I934" t="str">
        <f>_xlfn.XLOOKUP(H934,Lookup!C:C,Lookup!D:D)</f>
        <v>Bachelor</v>
      </c>
      <c r="J934" t="s">
        <v>60</v>
      </c>
      <c r="K934">
        <v>1</v>
      </c>
      <c r="L934">
        <v>1299</v>
      </c>
      <c r="M934">
        <v>2</v>
      </c>
      <c r="N934" t="str">
        <f>_xlfn.XLOOKUP(M934,Lookup!E:E,Lookup!F:F)</f>
        <v>Medium</v>
      </c>
      <c r="O934" t="s">
        <v>39</v>
      </c>
      <c r="P934">
        <v>39</v>
      </c>
      <c r="Q934">
        <v>3</v>
      </c>
      <c r="R934" t="str">
        <f>_xlfn.XLOOKUP(Q934,Lookup!G:G,Lookup!H:H)</f>
        <v>High</v>
      </c>
      <c r="S934">
        <v>1</v>
      </c>
      <c r="T934" s="7" t="str">
        <f>_xlfn.XLOOKUP(S934,Lookup!A:A,Lookup!B:B)</f>
        <v>Entry Level</v>
      </c>
      <c r="U934" t="s">
        <v>50</v>
      </c>
      <c r="V934">
        <v>3</v>
      </c>
      <c r="W934" t="str">
        <f>_xlfn.XLOOKUP(V934,Lookup!I:I,Lookup!J:J)</f>
        <v>High</v>
      </c>
      <c r="X934" t="s">
        <v>52</v>
      </c>
      <c r="Y934">
        <v>3339</v>
      </c>
      <c r="Z934" t="str" cm="1">
        <f t="array" ref="Z934">_xlfn.IFS(Y934&lt;3000,"Low",Y934&lt;7000,"Medium",TRUE,"High")</f>
        <v>Medium</v>
      </c>
      <c r="AA934">
        <v>17285</v>
      </c>
      <c r="AB934">
        <v>3</v>
      </c>
      <c r="AC934" t="s">
        <v>42</v>
      </c>
      <c r="AD934" t="s">
        <v>35</v>
      </c>
      <c r="AE934">
        <v>13</v>
      </c>
      <c r="AF934">
        <v>3</v>
      </c>
      <c r="AG934" t="str">
        <f>_xlfn.XLOOKUP(AF934,Lookup!K:K,Lookup!L:L)</f>
        <v>Meet Expect</v>
      </c>
      <c r="AH934">
        <v>1</v>
      </c>
      <c r="AI934" t="str">
        <f>LOOKUP(AH934,Lookup!M:M,Lookup!N:N)</f>
        <v>Low</v>
      </c>
      <c r="AJ934">
        <v>80</v>
      </c>
      <c r="AK934">
        <v>2</v>
      </c>
      <c r="AL934" t="str">
        <f>_xlfn.XLOOKUP(AK934,Lookup!O:O,Lookup!P:P)</f>
        <v>Medium</v>
      </c>
      <c r="AM934">
        <v>10</v>
      </c>
      <c r="AN934" t="str" cm="1">
        <f t="array" ref="AN934">_xlfn.IFS(
AM934&lt;=5,"0-5",
AM934&lt;=10,"6-10",
AM934&lt;=20,"11-20",
TRUE,"20+")</f>
        <v>6-10</v>
      </c>
      <c r="AO934">
        <v>2</v>
      </c>
      <c r="AP934">
        <v>3</v>
      </c>
      <c r="AQ934" t="str">
        <f>_xlfn.XLOOKUP(AP934,Lookup!Q:Q,Lookup!R:R)</f>
        <v>Better</v>
      </c>
      <c r="AR934">
        <v>7</v>
      </c>
      <c r="AS934" t="str" cm="1">
        <f t="array" ref="AS934">_xlfn.IFS(
AR934 &lt;=1,"New Employee",
AR934 &lt;=3, "Early Career",
AR934 &lt;=7, "Experienced",
TRUE, "Veteran")</f>
        <v>Experienced</v>
      </c>
      <c r="AT934">
        <v>7</v>
      </c>
      <c r="AU934">
        <v>7</v>
      </c>
      <c r="AV934" t="str" cm="1">
        <f t="array" ref="AV934">_xlfn.IFS(
AU934=0,"Recently Promoted",
AU934&lt;=3, "Normal",
TRUE, "Long Time No Promotion")</f>
        <v>Long Time No Promotion</v>
      </c>
      <c r="AW934">
        <v>7</v>
      </c>
      <c r="AX934">
        <f>IF(COUNTIF(L934:$L$1471,L934)&gt;1,1,0)</f>
        <v>0</v>
      </c>
      <c r="BA934">
        <f t="shared" si="117"/>
        <v>0</v>
      </c>
      <c r="BC934">
        <f t="shared" si="118"/>
        <v>0</v>
      </c>
      <c r="BE934">
        <f t="shared" si="112"/>
        <v>0</v>
      </c>
      <c r="BG934">
        <f t="shared" si="113"/>
        <v>0</v>
      </c>
      <c r="BI934">
        <f t="shared" si="114"/>
        <v>0</v>
      </c>
      <c r="BR934" t="str" cm="1">
        <f t="array" ref="BR934">_xlfn.IFS(
A934&lt;=25,"18-25",
A934&lt;=35,"26-35",
A934&lt;=45,"36-45",
A934&lt;=59,"46-59",
TRUE,"60+")</f>
        <v>26-35</v>
      </c>
      <c r="BX934" t="b">
        <f t="shared" si="115"/>
        <v>1</v>
      </c>
      <c r="BY934" t="b">
        <f t="shared" si="116"/>
        <v>1</v>
      </c>
      <c r="BZ934" t="b">
        <f t="shared" si="119"/>
        <v>1</v>
      </c>
      <c r="CA934">
        <f>IF(tblemployee[[#This Row],[Attrition]]="Yes",1,0)</f>
        <v>1</v>
      </c>
      <c r="CB934">
        <f>IF(tblemployee[[#This Row],[OverTime]]="Yes",1,0)</f>
        <v>1</v>
      </c>
    </row>
    <row r="935" spans="1:80" hidden="1">
      <c r="A935">
        <v>28</v>
      </c>
      <c r="B935" t="s">
        <v>43</v>
      </c>
      <c r="C935" t="s">
        <v>36</v>
      </c>
      <c r="D935">
        <v>640</v>
      </c>
      <c r="E935" t="s">
        <v>45</v>
      </c>
      <c r="F935">
        <v>1</v>
      </c>
      <c r="G935" t="str" cm="1">
        <f t="array" ref="G935">_xlfn.IFS(
F935 &lt;= 10, "Near",
F935 &lt;= 20, "Far",
TRUE, "Very Far")</f>
        <v>Near</v>
      </c>
      <c r="H935">
        <v>3</v>
      </c>
      <c r="I935" t="str">
        <f>_xlfn.XLOOKUP(H935,Lookup!C:C,Lookup!D:D)</f>
        <v>Bachelor</v>
      </c>
      <c r="J935" t="s">
        <v>60</v>
      </c>
      <c r="K935">
        <v>1</v>
      </c>
      <c r="L935">
        <v>1301</v>
      </c>
      <c r="M935">
        <v>4</v>
      </c>
      <c r="N935" t="str">
        <f>_xlfn.XLOOKUP(M935,Lookup!E:E,Lookup!F:F)</f>
        <v>Very High</v>
      </c>
      <c r="O935" t="s">
        <v>46</v>
      </c>
      <c r="P935">
        <v>84</v>
      </c>
      <c r="Q935">
        <v>3</v>
      </c>
      <c r="R935" t="str">
        <f>_xlfn.XLOOKUP(Q935,Lookup!G:G,Lookup!H:H)</f>
        <v>High</v>
      </c>
      <c r="S935">
        <v>1</v>
      </c>
      <c r="T935" s="7" t="str">
        <f>_xlfn.XLOOKUP(S935,Lookup!A:A,Lookup!B:B)</f>
        <v>Entry Level</v>
      </c>
      <c r="U935" t="s">
        <v>47</v>
      </c>
      <c r="V935">
        <v>1</v>
      </c>
      <c r="W935" t="str">
        <f>_xlfn.XLOOKUP(V935,Lookup!I:I,Lookup!J:J)</f>
        <v>Low</v>
      </c>
      <c r="X935" t="s">
        <v>41</v>
      </c>
      <c r="Y935">
        <v>2080</v>
      </c>
      <c r="Z935" t="str" cm="1">
        <f t="array" ref="Z935">_xlfn.IFS(Y935&lt;3000,"Low",Y935&lt;7000,"Medium",TRUE,"High")</f>
        <v>Low</v>
      </c>
      <c r="AA935">
        <v>4732</v>
      </c>
      <c r="AB935">
        <v>2</v>
      </c>
      <c r="AC935" t="s">
        <v>42</v>
      </c>
      <c r="AD935" t="s">
        <v>43</v>
      </c>
      <c r="AE935">
        <v>11</v>
      </c>
      <c r="AF935">
        <v>3</v>
      </c>
      <c r="AG935" t="str">
        <f>_xlfn.XLOOKUP(AF935,Lookup!K:K,Lookup!L:L)</f>
        <v>Meet Expect</v>
      </c>
      <c r="AH935">
        <v>2</v>
      </c>
      <c r="AI935" t="str">
        <f>LOOKUP(AH935,Lookup!M:M,Lookup!N:N)</f>
        <v>Medium</v>
      </c>
      <c r="AJ935">
        <v>80</v>
      </c>
      <c r="AK935">
        <v>0</v>
      </c>
      <c r="AL935" t="str">
        <f>_xlfn.XLOOKUP(AK935,Lookup!O:O,Lookup!P:P)</f>
        <v>None</v>
      </c>
      <c r="AM935">
        <v>5</v>
      </c>
      <c r="AN935" t="str" cm="1">
        <f t="array" ref="AN935">_xlfn.IFS(
AM935&lt;=5,"0-5",
AM935&lt;=10,"6-10",
AM935&lt;=20,"11-20",
TRUE,"20+")</f>
        <v>0-5</v>
      </c>
      <c r="AO935">
        <v>2</v>
      </c>
      <c r="AP935">
        <v>2</v>
      </c>
      <c r="AQ935" t="str">
        <f>_xlfn.XLOOKUP(AP935,Lookup!Q:Q,Lookup!R:R)</f>
        <v>Good</v>
      </c>
      <c r="AR935">
        <v>3</v>
      </c>
      <c r="AS935" t="str" cm="1">
        <f t="array" ref="AS935">_xlfn.IFS(
AR935 &lt;=1,"New Employee",
AR935 &lt;=3, "Early Career",
AR935 &lt;=7, "Experienced",
TRUE, "Veteran")</f>
        <v>Early Career</v>
      </c>
      <c r="AT935">
        <v>2</v>
      </c>
      <c r="AU935">
        <v>1</v>
      </c>
      <c r="AV935" t="str" cm="1">
        <f t="array" ref="AV935">_xlfn.IFS(
AU935=0,"Recently Promoted",
AU935&lt;=3, "Normal",
TRUE, "Long Time No Promotion")</f>
        <v>Normal</v>
      </c>
      <c r="AW935">
        <v>2</v>
      </c>
      <c r="AX935">
        <f>IF(COUNTIF(L935:$L$1471,L935)&gt;1,1,0)</f>
        <v>0</v>
      </c>
      <c r="BA935">
        <f t="shared" si="117"/>
        <v>0</v>
      </c>
      <c r="BC935">
        <f t="shared" si="118"/>
        <v>0</v>
      </c>
      <c r="BE935">
        <f t="shared" si="112"/>
        <v>0</v>
      </c>
      <c r="BG935">
        <f t="shared" si="113"/>
        <v>0</v>
      </c>
      <c r="BI935">
        <f t="shared" si="114"/>
        <v>0</v>
      </c>
      <c r="BR935" t="str" cm="1">
        <f t="array" ref="BR935">_xlfn.IFS(
A935&lt;=25,"18-25",
A935&lt;=35,"26-35",
A935&lt;=45,"36-45",
A935&lt;=59,"46-59",
TRUE,"60+")</f>
        <v>26-35</v>
      </c>
      <c r="BX935" t="b">
        <f t="shared" si="115"/>
        <v>1</v>
      </c>
      <c r="BY935" t="b">
        <f t="shared" si="116"/>
        <v>1</v>
      </c>
      <c r="BZ935" t="b">
        <f t="shared" si="119"/>
        <v>1</v>
      </c>
      <c r="CA935">
        <f>IF(tblemployee[[#This Row],[Attrition]]="Yes",1,0)</f>
        <v>0</v>
      </c>
      <c r="CB935">
        <f>IF(tblemployee[[#This Row],[OverTime]]="Yes",1,0)</f>
        <v>0</v>
      </c>
    </row>
    <row r="936" spans="1:80" hidden="1">
      <c r="A936">
        <v>25</v>
      </c>
      <c r="B936" t="s">
        <v>43</v>
      </c>
      <c r="C936" t="s">
        <v>36</v>
      </c>
      <c r="D936">
        <v>266</v>
      </c>
      <c r="E936" t="s">
        <v>45</v>
      </c>
      <c r="F936">
        <v>1</v>
      </c>
      <c r="G936" t="str" cm="1">
        <f t="array" ref="G936">_xlfn.IFS(
F936 &lt;= 10, "Near",
F936 &lt;= 20, "Far",
TRUE, "Very Far")</f>
        <v>Near</v>
      </c>
      <c r="H936">
        <v>3</v>
      </c>
      <c r="I936" t="str">
        <f>_xlfn.XLOOKUP(H936,Lookup!C:C,Lookup!D:D)</f>
        <v>Bachelor</v>
      </c>
      <c r="J936" t="s">
        <v>51</v>
      </c>
      <c r="K936">
        <v>1</v>
      </c>
      <c r="L936">
        <v>1303</v>
      </c>
      <c r="M936">
        <v>4</v>
      </c>
      <c r="N936" t="str">
        <f>_xlfn.XLOOKUP(M936,Lookup!E:E,Lookup!F:F)</f>
        <v>Very High</v>
      </c>
      <c r="O936" t="s">
        <v>39</v>
      </c>
      <c r="P936">
        <v>40</v>
      </c>
      <c r="Q936">
        <v>3</v>
      </c>
      <c r="R936" t="str">
        <f>_xlfn.XLOOKUP(Q936,Lookup!G:G,Lookup!H:H)</f>
        <v>High</v>
      </c>
      <c r="S936">
        <v>1</v>
      </c>
      <c r="T936" s="7" t="str">
        <f>_xlfn.XLOOKUP(S936,Lookup!A:A,Lookup!B:B)</f>
        <v>Entry Level</v>
      </c>
      <c r="U936" t="s">
        <v>47</v>
      </c>
      <c r="V936">
        <v>2</v>
      </c>
      <c r="W936" t="str">
        <f>_xlfn.XLOOKUP(V936,Lookup!I:I,Lookup!J:J)</f>
        <v>Medium</v>
      </c>
      <c r="X936" t="s">
        <v>41</v>
      </c>
      <c r="Y936">
        <v>2096</v>
      </c>
      <c r="Z936" t="str" cm="1">
        <f t="array" ref="Z936">_xlfn.IFS(Y936&lt;3000,"Low",Y936&lt;7000,"Medium",TRUE,"High")</f>
        <v>Low</v>
      </c>
      <c r="AA936">
        <v>18830</v>
      </c>
      <c r="AB936">
        <v>1</v>
      </c>
      <c r="AC936" t="s">
        <v>42</v>
      </c>
      <c r="AD936" t="s">
        <v>43</v>
      </c>
      <c r="AE936">
        <v>18</v>
      </c>
      <c r="AF936">
        <v>3</v>
      </c>
      <c r="AG936" t="str">
        <f>_xlfn.XLOOKUP(AF936,Lookup!K:K,Lookup!L:L)</f>
        <v>Meet Expect</v>
      </c>
      <c r="AH936">
        <v>4</v>
      </c>
      <c r="AI936" t="str">
        <f>LOOKUP(AH936,Lookup!M:M,Lookup!N:N)</f>
        <v>Very High</v>
      </c>
      <c r="AJ936">
        <v>80</v>
      </c>
      <c r="AK936">
        <v>0</v>
      </c>
      <c r="AL936" t="str">
        <f>_xlfn.XLOOKUP(AK936,Lookup!O:O,Lookup!P:P)</f>
        <v>None</v>
      </c>
      <c r="AM936">
        <v>2</v>
      </c>
      <c r="AN936" t="str" cm="1">
        <f t="array" ref="AN936">_xlfn.IFS(
AM936&lt;=5,"0-5",
AM936&lt;=10,"6-10",
AM936&lt;=20,"11-20",
TRUE,"20+")</f>
        <v>0-5</v>
      </c>
      <c r="AO936">
        <v>3</v>
      </c>
      <c r="AP936">
        <v>2</v>
      </c>
      <c r="AQ936" t="str">
        <f>_xlfn.XLOOKUP(AP936,Lookup!Q:Q,Lookup!R:R)</f>
        <v>Good</v>
      </c>
      <c r="AR936">
        <v>2</v>
      </c>
      <c r="AS936" t="str" cm="1">
        <f t="array" ref="AS936">_xlfn.IFS(
AR936 &lt;=1,"New Employee",
AR936 &lt;=3, "Early Career",
AR936 &lt;=7, "Experienced",
TRUE, "Veteran")</f>
        <v>Early Career</v>
      </c>
      <c r="AT936">
        <v>2</v>
      </c>
      <c r="AU936">
        <v>2</v>
      </c>
      <c r="AV936" t="str" cm="1">
        <f t="array" ref="AV936">_xlfn.IFS(
AU936=0,"Recently Promoted",
AU936&lt;=3, "Normal",
TRUE, "Long Time No Promotion")</f>
        <v>Normal</v>
      </c>
      <c r="AW936">
        <v>1</v>
      </c>
      <c r="AX936">
        <f>IF(COUNTIF(L936:$L$1471,L936)&gt;1,1,0)</f>
        <v>0</v>
      </c>
      <c r="BA936">
        <f t="shared" si="117"/>
        <v>0</v>
      </c>
      <c r="BC936">
        <f t="shared" si="118"/>
        <v>0</v>
      </c>
      <c r="BE936">
        <f t="shared" si="112"/>
        <v>0</v>
      </c>
      <c r="BG936">
        <f t="shared" si="113"/>
        <v>0</v>
      </c>
      <c r="BI936">
        <f t="shared" si="114"/>
        <v>0</v>
      </c>
      <c r="BR936" t="str" cm="1">
        <f t="array" ref="BR936">_xlfn.IFS(
A936&lt;=25,"18-25",
A936&lt;=35,"26-35",
A936&lt;=45,"36-45",
A936&lt;=59,"46-59",
TRUE,"60+")</f>
        <v>18-25</v>
      </c>
      <c r="BX936" t="b">
        <f t="shared" si="115"/>
        <v>1</v>
      </c>
      <c r="BY936" t="b">
        <f t="shared" si="116"/>
        <v>1</v>
      </c>
      <c r="BZ936" t="b">
        <f t="shared" si="119"/>
        <v>1</v>
      </c>
      <c r="CA936">
        <f>IF(tblemployee[[#This Row],[Attrition]]="Yes",1,0)</f>
        <v>0</v>
      </c>
      <c r="CB936">
        <f>IF(tblemployee[[#This Row],[OverTime]]="Yes",1,0)</f>
        <v>0</v>
      </c>
    </row>
    <row r="937" spans="1:80" hidden="1">
      <c r="A937">
        <v>32</v>
      </c>
      <c r="B937" t="s">
        <v>43</v>
      </c>
      <c r="C937" t="s">
        <v>36</v>
      </c>
      <c r="D937">
        <v>604</v>
      </c>
      <c r="E937" t="s">
        <v>37</v>
      </c>
      <c r="F937">
        <v>8</v>
      </c>
      <c r="G937" t="str" cm="1">
        <f t="array" ref="G937">_xlfn.IFS(
F937 &lt;= 10, "Near",
F937 &lt;= 20, "Far",
TRUE, "Very Far")</f>
        <v>Near</v>
      </c>
      <c r="H937">
        <v>3</v>
      </c>
      <c r="I937" t="str">
        <f>_xlfn.XLOOKUP(H937,Lookup!C:C,Lookup!D:D)</f>
        <v>Bachelor</v>
      </c>
      <c r="J937" t="s">
        <v>51</v>
      </c>
      <c r="K937">
        <v>1</v>
      </c>
      <c r="L937">
        <v>1304</v>
      </c>
      <c r="M937">
        <v>3</v>
      </c>
      <c r="N937" t="str">
        <f>_xlfn.XLOOKUP(M937,Lookup!E:E,Lookup!F:F)</f>
        <v>High</v>
      </c>
      <c r="O937" t="s">
        <v>46</v>
      </c>
      <c r="P937">
        <v>56</v>
      </c>
      <c r="Q937">
        <v>4</v>
      </c>
      <c r="R937" t="str">
        <f>_xlfn.XLOOKUP(Q937,Lookup!G:G,Lookup!H:H)</f>
        <v>Very High</v>
      </c>
      <c r="S937">
        <v>2</v>
      </c>
      <c r="T937" s="7" t="str">
        <f>_xlfn.XLOOKUP(S937,Lookup!A:A,Lookup!B:B)</f>
        <v>Junior</v>
      </c>
      <c r="U937" t="s">
        <v>40</v>
      </c>
      <c r="V937">
        <v>4</v>
      </c>
      <c r="W937" t="str">
        <f>_xlfn.XLOOKUP(V937,Lookup!I:I,Lookup!J:J)</f>
        <v>Very High</v>
      </c>
      <c r="X937" t="s">
        <v>48</v>
      </c>
      <c r="Y937">
        <v>6209</v>
      </c>
      <c r="Z937" t="str" cm="1">
        <f t="array" ref="Z937">_xlfn.IFS(Y937&lt;3000,"Low",Y937&lt;7000,"Medium",TRUE,"High")</f>
        <v>Medium</v>
      </c>
      <c r="AA937">
        <v>11693</v>
      </c>
      <c r="AB937">
        <v>1</v>
      </c>
      <c r="AC937" t="s">
        <v>42</v>
      </c>
      <c r="AD937" t="s">
        <v>43</v>
      </c>
      <c r="AE937">
        <v>15</v>
      </c>
      <c r="AF937">
        <v>3</v>
      </c>
      <c r="AG937" t="str">
        <f>_xlfn.XLOOKUP(AF937,Lookup!K:K,Lookup!L:L)</f>
        <v>Meet Expect</v>
      </c>
      <c r="AH937">
        <v>3</v>
      </c>
      <c r="AI937" t="str">
        <f>LOOKUP(AH937,Lookup!M:M,Lookup!N:N)</f>
        <v>High</v>
      </c>
      <c r="AJ937">
        <v>80</v>
      </c>
      <c r="AK937">
        <v>2</v>
      </c>
      <c r="AL937" t="str">
        <f>_xlfn.XLOOKUP(AK937,Lookup!O:O,Lookup!P:P)</f>
        <v>Medium</v>
      </c>
      <c r="AM937">
        <v>10</v>
      </c>
      <c r="AN937" t="str" cm="1">
        <f t="array" ref="AN937">_xlfn.IFS(
AM937&lt;=5,"0-5",
AM937&lt;=10,"6-10",
AM937&lt;=20,"11-20",
TRUE,"20+")</f>
        <v>6-10</v>
      </c>
      <c r="AO937">
        <v>4</v>
      </c>
      <c r="AP937">
        <v>4</v>
      </c>
      <c r="AQ937" t="str">
        <f>_xlfn.XLOOKUP(AP937,Lookup!Q:Q,Lookup!R:R)</f>
        <v>Best</v>
      </c>
      <c r="AR937">
        <v>10</v>
      </c>
      <c r="AS937" t="str" cm="1">
        <f t="array" ref="AS937">_xlfn.IFS(
AR937 &lt;=1,"New Employee",
AR937 &lt;=3, "Early Career",
AR937 &lt;=7, "Experienced",
TRUE, "Veteran")</f>
        <v>Veteran</v>
      </c>
      <c r="AT937">
        <v>7</v>
      </c>
      <c r="AU937">
        <v>0</v>
      </c>
      <c r="AV937" t="str" cm="1">
        <f t="array" ref="AV937">_xlfn.IFS(
AU937=0,"Recently Promoted",
AU937&lt;=3, "Normal",
TRUE, "Long Time No Promotion")</f>
        <v>Recently Promoted</v>
      </c>
      <c r="AW937">
        <v>8</v>
      </c>
      <c r="AX937">
        <f>IF(COUNTIF(L937:$L$1471,L937)&gt;1,1,0)</f>
        <v>0</v>
      </c>
      <c r="BA937">
        <f t="shared" si="117"/>
        <v>0</v>
      </c>
      <c r="BC937">
        <f t="shared" si="118"/>
        <v>0</v>
      </c>
      <c r="BE937">
        <f t="shared" si="112"/>
        <v>0</v>
      </c>
      <c r="BG937">
        <f t="shared" si="113"/>
        <v>0</v>
      </c>
      <c r="BI937">
        <f t="shared" si="114"/>
        <v>0</v>
      </c>
      <c r="BR937" t="str" cm="1">
        <f t="array" ref="BR937">_xlfn.IFS(
A937&lt;=25,"18-25",
A937&lt;=35,"26-35",
A937&lt;=45,"36-45",
A937&lt;=59,"46-59",
TRUE,"60+")</f>
        <v>26-35</v>
      </c>
      <c r="BX937" t="b">
        <f t="shared" si="115"/>
        <v>1</v>
      </c>
      <c r="BY937" t="b">
        <f t="shared" si="116"/>
        <v>1</v>
      </c>
      <c r="BZ937" t="b">
        <f t="shared" si="119"/>
        <v>1</v>
      </c>
      <c r="CA937">
        <f>IF(tblemployee[[#This Row],[Attrition]]="Yes",1,0)</f>
        <v>0</v>
      </c>
      <c r="CB937">
        <f>IF(tblemployee[[#This Row],[OverTime]]="Yes",1,0)</f>
        <v>0</v>
      </c>
    </row>
    <row r="938" spans="1:80" hidden="1">
      <c r="A938">
        <v>45</v>
      </c>
      <c r="B938" t="s">
        <v>43</v>
      </c>
      <c r="C938" t="s">
        <v>44</v>
      </c>
      <c r="D938">
        <v>364</v>
      </c>
      <c r="E938" t="s">
        <v>45</v>
      </c>
      <c r="F938">
        <v>25</v>
      </c>
      <c r="G938" t="str" cm="1">
        <f t="array" ref="G938">_xlfn.IFS(
F938 &lt;= 10, "Near",
F938 &lt;= 20, "Far",
TRUE, "Very Far")</f>
        <v>Very Far</v>
      </c>
      <c r="H938">
        <v>3</v>
      </c>
      <c r="I938" t="str">
        <f>_xlfn.XLOOKUP(H938,Lookup!C:C,Lookup!D:D)</f>
        <v>Bachelor</v>
      </c>
      <c r="J938" t="s">
        <v>51</v>
      </c>
      <c r="K938">
        <v>1</v>
      </c>
      <c r="L938">
        <v>1306</v>
      </c>
      <c r="M938">
        <v>2</v>
      </c>
      <c r="N938" t="str">
        <f>_xlfn.XLOOKUP(M938,Lookup!E:E,Lookup!F:F)</f>
        <v>Medium</v>
      </c>
      <c r="O938" t="s">
        <v>39</v>
      </c>
      <c r="P938">
        <v>83</v>
      </c>
      <c r="Q938">
        <v>3</v>
      </c>
      <c r="R938" t="str">
        <f>_xlfn.XLOOKUP(Q938,Lookup!G:G,Lookup!H:H)</f>
        <v>High</v>
      </c>
      <c r="S938">
        <v>5</v>
      </c>
      <c r="T938" s="7" t="str">
        <f>_xlfn.XLOOKUP(S938,Lookup!A:A,Lookup!B:B)</f>
        <v>Director</v>
      </c>
      <c r="U938" t="s">
        <v>56</v>
      </c>
      <c r="V938">
        <v>2</v>
      </c>
      <c r="W938" t="str">
        <f>_xlfn.XLOOKUP(V938,Lookup!I:I,Lookup!J:J)</f>
        <v>Medium</v>
      </c>
      <c r="X938" t="s">
        <v>41</v>
      </c>
      <c r="Y938">
        <v>18061</v>
      </c>
      <c r="Z938" t="str" cm="1">
        <f t="array" ref="Z938">_xlfn.IFS(Y938&lt;3000,"Low",Y938&lt;7000,"Medium",TRUE,"High")</f>
        <v>High</v>
      </c>
      <c r="AA938">
        <v>13035</v>
      </c>
      <c r="AB938">
        <v>3</v>
      </c>
      <c r="AC938" t="s">
        <v>42</v>
      </c>
      <c r="AD938" t="s">
        <v>43</v>
      </c>
      <c r="AE938">
        <v>22</v>
      </c>
      <c r="AF938">
        <v>4</v>
      </c>
      <c r="AG938" t="str">
        <f>_xlfn.XLOOKUP(AF938,Lookup!K:K,Lookup!L:L)</f>
        <v>Exceed Expect</v>
      </c>
      <c r="AH938">
        <v>3</v>
      </c>
      <c r="AI938" t="str">
        <f>LOOKUP(AH938,Lookup!M:M,Lookup!N:N)</f>
        <v>High</v>
      </c>
      <c r="AJ938">
        <v>80</v>
      </c>
      <c r="AK938">
        <v>0</v>
      </c>
      <c r="AL938" t="str">
        <f>_xlfn.XLOOKUP(AK938,Lookup!O:O,Lookup!P:P)</f>
        <v>None</v>
      </c>
      <c r="AM938">
        <v>22</v>
      </c>
      <c r="AN938" t="str" cm="1">
        <f t="array" ref="AN938">_xlfn.IFS(
AM938&lt;=5,"0-5",
AM938&lt;=10,"6-10",
AM938&lt;=20,"11-20",
TRUE,"20+")</f>
        <v>20+</v>
      </c>
      <c r="AO938">
        <v>4</v>
      </c>
      <c r="AP938">
        <v>3</v>
      </c>
      <c r="AQ938" t="str">
        <f>_xlfn.XLOOKUP(AP938,Lookup!Q:Q,Lookup!R:R)</f>
        <v>Better</v>
      </c>
      <c r="AR938">
        <v>0</v>
      </c>
      <c r="AS938" t="str" cm="1">
        <f t="array" ref="AS938">_xlfn.IFS(
AR938 &lt;=1,"New Employee",
AR938 &lt;=3, "Early Career",
AR938 &lt;=7, "Experienced",
TRUE, "Veteran")</f>
        <v>New Employee</v>
      </c>
      <c r="AT938">
        <v>0</v>
      </c>
      <c r="AU938">
        <v>0</v>
      </c>
      <c r="AV938" t="str" cm="1">
        <f t="array" ref="AV938">_xlfn.IFS(
AU938=0,"Recently Promoted",
AU938&lt;=3, "Normal",
TRUE, "Long Time No Promotion")</f>
        <v>Recently Promoted</v>
      </c>
      <c r="AW938">
        <v>0</v>
      </c>
      <c r="AX938">
        <f>IF(COUNTIF(L938:$L$1471,L938)&gt;1,1,0)</f>
        <v>0</v>
      </c>
      <c r="BA938">
        <f t="shared" si="117"/>
        <v>0</v>
      </c>
      <c r="BC938">
        <f t="shared" si="118"/>
        <v>0</v>
      </c>
      <c r="BE938">
        <f t="shared" si="112"/>
        <v>0</v>
      </c>
      <c r="BG938">
        <f t="shared" si="113"/>
        <v>0</v>
      </c>
      <c r="BI938">
        <f t="shared" si="114"/>
        <v>0</v>
      </c>
      <c r="BR938" t="str" cm="1">
        <f t="array" ref="BR938">_xlfn.IFS(
A938&lt;=25,"18-25",
A938&lt;=35,"26-35",
A938&lt;=45,"36-45",
A938&lt;=59,"46-59",
TRUE,"60+")</f>
        <v>36-45</v>
      </c>
      <c r="BX938" t="b">
        <f t="shared" si="115"/>
        <v>1</v>
      </c>
      <c r="BY938" t="b">
        <f t="shared" si="116"/>
        <v>1</v>
      </c>
      <c r="BZ938" t="b">
        <f t="shared" si="119"/>
        <v>1</v>
      </c>
      <c r="CA938">
        <f>IF(tblemployee[[#This Row],[Attrition]]="Yes",1,0)</f>
        <v>0</v>
      </c>
      <c r="CB938">
        <f>IF(tblemployee[[#This Row],[OverTime]]="Yes",1,0)</f>
        <v>0</v>
      </c>
    </row>
    <row r="939" spans="1:80" hidden="1">
      <c r="A939">
        <v>39</v>
      </c>
      <c r="B939" t="s">
        <v>43</v>
      </c>
      <c r="C939" t="s">
        <v>36</v>
      </c>
      <c r="D939">
        <v>412</v>
      </c>
      <c r="E939" t="s">
        <v>45</v>
      </c>
      <c r="F939">
        <v>13</v>
      </c>
      <c r="G939" t="str" cm="1">
        <f t="array" ref="G939">_xlfn.IFS(
F939 &lt;= 10, "Near",
F939 &lt;= 20, "Far",
TRUE, "Very Far")</f>
        <v>Far</v>
      </c>
      <c r="H939">
        <v>4</v>
      </c>
      <c r="I939" t="str">
        <f>_xlfn.XLOOKUP(H939,Lookup!C:C,Lookup!D:D)</f>
        <v>Master</v>
      </c>
      <c r="J939" t="s">
        <v>51</v>
      </c>
      <c r="K939">
        <v>1</v>
      </c>
      <c r="L939">
        <v>1307</v>
      </c>
      <c r="M939">
        <v>3</v>
      </c>
      <c r="N939" t="str">
        <f>_xlfn.XLOOKUP(M939,Lookup!E:E,Lookup!F:F)</f>
        <v>High</v>
      </c>
      <c r="O939" t="s">
        <v>39</v>
      </c>
      <c r="P939">
        <v>94</v>
      </c>
      <c r="Q939">
        <v>2</v>
      </c>
      <c r="R939" t="str">
        <f>_xlfn.XLOOKUP(Q939,Lookup!G:G,Lookup!H:H)</f>
        <v>Medium</v>
      </c>
      <c r="S939">
        <v>4</v>
      </c>
      <c r="T939" s="7" t="str">
        <f>_xlfn.XLOOKUP(S939,Lookup!A:A,Lookup!B:B)</f>
        <v>Manager</v>
      </c>
      <c r="U939" t="s">
        <v>56</v>
      </c>
      <c r="V939">
        <v>2</v>
      </c>
      <c r="W939" t="str">
        <f>_xlfn.XLOOKUP(V939,Lookup!I:I,Lookup!J:J)</f>
        <v>Medium</v>
      </c>
      <c r="X939" t="s">
        <v>52</v>
      </c>
      <c r="Y939">
        <v>17123</v>
      </c>
      <c r="Z939" t="str" cm="1">
        <f t="array" ref="Z939">_xlfn.IFS(Y939&lt;3000,"Low",Y939&lt;7000,"Medium",TRUE,"High")</f>
        <v>High</v>
      </c>
      <c r="AA939">
        <v>17334</v>
      </c>
      <c r="AB939">
        <v>6</v>
      </c>
      <c r="AC939" t="s">
        <v>42</v>
      </c>
      <c r="AD939" t="s">
        <v>35</v>
      </c>
      <c r="AE939">
        <v>13</v>
      </c>
      <c r="AF939">
        <v>3</v>
      </c>
      <c r="AG939" t="str">
        <f>_xlfn.XLOOKUP(AF939,Lookup!K:K,Lookup!L:L)</f>
        <v>Meet Expect</v>
      </c>
      <c r="AH939">
        <v>4</v>
      </c>
      <c r="AI939" t="str">
        <f>LOOKUP(AH939,Lookup!M:M,Lookup!N:N)</f>
        <v>Very High</v>
      </c>
      <c r="AJ939">
        <v>80</v>
      </c>
      <c r="AK939">
        <v>2</v>
      </c>
      <c r="AL939" t="str">
        <f>_xlfn.XLOOKUP(AK939,Lookup!O:O,Lookup!P:P)</f>
        <v>Medium</v>
      </c>
      <c r="AM939">
        <v>21</v>
      </c>
      <c r="AN939" t="str" cm="1">
        <f t="array" ref="AN939">_xlfn.IFS(
AM939&lt;=5,"0-5",
AM939&lt;=10,"6-10",
AM939&lt;=20,"11-20",
TRUE,"20+")</f>
        <v>20+</v>
      </c>
      <c r="AO939">
        <v>4</v>
      </c>
      <c r="AP939">
        <v>3</v>
      </c>
      <c r="AQ939" t="str">
        <f>_xlfn.XLOOKUP(AP939,Lookup!Q:Q,Lookup!R:R)</f>
        <v>Better</v>
      </c>
      <c r="AR939">
        <v>19</v>
      </c>
      <c r="AS939" t="str" cm="1">
        <f t="array" ref="AS939">_xlfn.IFS(
AR939 &lt;=1,"New Employee",
AR939 &lt;=3, "Early Career",
AR939 &lt;=7, "Experienced",
TRUE, "Veteran")</f>
        <v>Veteran</v>
      </c>
      <c r="AT939">
        <v>9</v>
      </c>
      <c r="AU939">
        <v>15</v>
      </c>
      <c r="AV939" t="str" cm="1">
        <f t="array" ref="AV939">_xlfn.IFS(
AU939=0,"Recently Promoted",
AU939&lt;=3, "Normal",
TRUE, "Long Time No Promotion")</f>
        <v>Long Time No Promotion</v>
      </c>
      <c r="AW939">
        <v>2</v>
      </c>
      <c r="AX939">
        <f>IF(COUNTIF(L939:$L$1471,L939)&gt;1,1,0)</f>
        <v>0</v>
      </c>
      <c r="BA939">
        <f t="shared" si="117"/>
        <v>0</v>
      </c>
      <c r="BC939">
        <f t="shared" si="118"/>
        <v>0</v>
      </c>
      <c r="BE939">
        <f t="shared" si="112"/>
        <v>0</v>
      </c>
      <c r="BG939">
        <f t="shared" si="113"/>
        <v>0</v>
      </c>
      <c r="BI939">
        <f t="shared" si="114"/>
        <v>0</v>
      </c>
      <c r="BR939" t="str" cm="1">
        <f t="array" ref="BR939">_xlfn.IFS(
A939&lt;=25,"18-25",
A939&lt;=35,"26-35",
A939&lt;=45,"36-45",
A939&lt;=59,"46-59",
TRUE,"60+")</f>
        <v>36-45</v>
      </c>
      <c r="BX939" t="b">
        <f t="shared" si="115"/>
        <v>1</v>
      </c>
      <c r="BY939" t="b">
        <f t="shared" si="116"/>
        <v>1</v>
      </c>
      <c r="BZ939" t="b">
        <f t="shared" si="119"/>
        <v>1</v>
      </c>
      <c r="CA939">
        <f>IF(tblemployee[[#This Row],[Attrition]]="Yes",1,0)</f>
        <v>0</v>
      </c>
      <c r="CB939">
        <f>IF(tblemployee[[#This Row],[OverTime]]="Yes",1,0)</f>
        <v>1</v>
      </c>
    </row>
    <row r="940" spans="1:80" hidden="1">
      <c r="A940">
        <v>58</v>
      </c>
      <c r="B940" t="s">
        <v>43</v>
      </c>
      <c r="C940" t="s">
        <v>36</v>
      </c>
      <c r="D940">
        <v>848</v>
      </c>
      <c r="E940" t="s">
        <v>45</v>
      </c>
      <c r="F940">
        <v>23</v>
      </c>
      <c r="G940" t="str" cm="1">
        <f t="array" ref="G940">_xlfn.IFS(
F940 &lt;= 10, "Near",
F940 &lt;= 20, "Far",
TRUE, "Very Far")</f>
        <v>Very Far</v>
      </c>
      <c r="H940">
        <v>4</v>
      </c>
      <c r="I940" t="str">
        <f>_xlfn.XLOOKUP(H940,Lookup!C:C,Lookup!D:D)</f>
        <v>Master</v>
      </c>
      <c r="J940" t="s">
        <v>38</v>
      </c>
      <c r="K940">
        <v>1</v>
      </c>
      <c r="L940">
        <v>1308</v>
      </c>
      <c r="M940">
        <v>1</v>
      </c>
      <c r="N940" t="str">
        <f>_xlfn.XLOOKUP(M940,Lookup!E:E,Lookup!F:F)</f>
        <v>Low</v>
      </c>
      <c r="O940" t="s">
        <v>46</v>
      </c>
      <c r="P940">
        <v>88</v>
      </c>
      <c r="Q940">
        <v>3</v>
      </c>
      <c r="R940" t="str">
        <f>_xlfn.XLOOKUP(Q940,Lookup!G:G,Lookup!H:H)</f>
        <v>High</v>
      </c>
      <c r="S940">
        <v>1</v>
      </c>
      <c r="T940" s="7" t="str">
        <f>_xlfn.XLOOKUP(S940,Lookup!A:A,Lookup!B:B)</f>
        <v>Entry Level</v>
      </c>
      <c r="U940" t="s">
        <v>47</v>
      </c>
      <c r="V940">
        <v>3</v>
      </c>
      <c r="W940" t="str">
        <f>_xlfn.XLOOKUP(V940,Lookup!I:I,Lookup!J:J)</f>
        <v>High</v>
      </c>
      <c r="X940" t="s">
        <v>52</v>
      </c>
      <c r="Y940">
        <v>2372</v>
      </c>
      <c r="Z940" t="str" cm="1">
        <f t="array" ref="Z940">_xlfn.IFS(Y940&lt;3000,"Low",Y940&lt;7000,"Medium",TRUE,"High")</f>
        <v>Low</v>
      </c>
      <c r="AA940">
        <v>26076</v>
      </c>
      <c r="AB940">
        <v>1</v>
      </c>
      <c r="AC940" t="s">
        <v>42</v>
      </c>
      <c r="AD940" t="s">
        <v>43</v>
      </c>
      <c r="AE940">
        <v>12</v>
      </c>
      <c r="AF940">
        <v>3</v>
      </c>
      <c r="AG940" t="str">
        <f>_xlfn.XLOOKUP(AF940,Lookup!K:K,Lookup!L:L)</f>
        <v>Meet Expect</v>
      </c>
      <c r="AH940">
        <v>4</v>
      </c>
      <c r="AI940" t="str">
        <f>LOOKUP(AH940,Lookup!M:M,Lookup!N:N)</f>
        <v>Very High</v>
      </c>
      <c r="AJ940">
        <v>80</v>
      </c>
      <c r="AK940">
        <v>2</v>
      </c>
      <c r="AL940" t="str">
        <f>_xlfn.XLOOKUP(AK940,Lookup!O:O,Lookup!P:P)</f>
        <v>Medium</v>
      </c>
      <c r="AM940">
        <v>2</v>
      </c>
      <c r="AN940" t="str" cm="1">
        <f t="array" ref="AN940">_xlfn.IFS(
AM940&lt;=5,"0-5",
AM940&lt;=10,"6-10",
AM940&lt;=20,"11-20",
TRUE,"20+")</f>
        <v>0-5</v>
      </c>
      <c r="AO940">
        <v>3</v>
      </c>
      <c r="AP940">
        <v>3</v>
      </c>
      <c r="AQ940" t="str">
        <f>_xlfn.XLOOKUP(AP940,Lookup!Q:Q,Lookup!R:R)</f>
        <v>Better</v>
      </c>
      <c r="AR940">
        <v>2</v>
      </c>
      <c r="AS940" t="str" cm="1">
        <f t="array" ref="AS940">_xlfn.IFS(
AR940 &lt;=1,"New Employee",
AR940 &lt;=3, "Early Career",
AR940 &lt;=7, "Experienced",
TRUE, "Veteran")</f>
        <v>Early Career</v>
      </c>
      <c r="AT940">
        <v>2</v>
      </c>
      <c r="AU940">
        <v>2</v>
      </c>
      <c r="AV940" t="str" cm="1">
        <f t="array" ref="AV940">_xlfn.IFS(
AU940=0,"Recently Promoted",
AU940&lt;=3, "Normal",
TRUE, "Long Time No Promotion")</f>
        <v>Normal</v>
      </c>
      <c r="AW940">
        <v>2</v>
      </c>
      <c r="AX940">
        <f>IF(COUNTIF(L940:$L$1471,L940)&gt;1,1,0)</f>
        <v>0</v>
      </c>
      <c r="BA940">
        <f t="shared" si="117"/>
        <v>0</v>
      </c>
      <c r="BC940">
        <f t="shared" si="118"/>
        <v>0</v>
      </c>
      <c r="BE940">
        <f t="shared" si="112"/>
        <v>0</v>
      </c>
      <c r="BG940">
        <f t="shared" si="113"/>
        <v>0</v>
      </c>
      <c r="BI940">
        <f t="shared" si="114"/>
        <v>0</v>
      </c>
      <c r="BR940" t="str" cm="1">
        <f t="array" ref="BR940">_xlfn.IFS(
A940&lt;=25,"18-25",
A940&lt;=35,"26-35",
A940&lt;=45,"36-45",
A940&lt;=59,"46-59",
TRUE,"60+")</f>
        <v>46-59</v>
      </c>
      <c r="BX940" t="b">
        <f t="shared" si="115"/>
        <v>1</v>
      </c>
      <c r="BY940" t="b">
        <f t="shared" si="116"/>
        <v>1</v>
      </c>
      <c r="BZ940" t="b">
        <f t="shared" si="119"/>
        <v>1</v>
      </c>
      <c r="CA940">
        <f>IF(tblemployee[[#This Row],[Attrition]]="Yes",1,0)</f>
        <v>0</v>
      </c>
      <c r="CB940">
        <f>IF(tblemployee[[#This Row],[OverTime]]="Yes",1,0)</f>
        <v>0</v>
      </c>
    </row>
    <row r="941" spans="1:80" hidden="1">
      <c r="A941">
        <v>32</v>
      </c>
      <c r="B941" t="s">
        <v>35</v>
      </c>
      <c r="C941" t="s">
        <v>36</v>
      </c>
      <c r="D941">
        <v>1089</v>
      </c>
      <c r="E941" t="s">
        <v>45</v>
      </c>
      <c r="F941">
        <v>7</v>
      </c>
      <c r="G941" t="str" cm="1">
        <f t="array" ref="G941">_xlfn.IFS(
F941 &lt;= 10, "Near",
F941 &lt;= 20, "Far",
TRUE, "Very Far")</f>
        <v>Near</v>
      </c>
      <c r="H941">
        <v>2</v>
      </c>
      <c r="I941" t="str">
        <f>_xlfn.XLOOKUP(H941,Lookup!C:C,Lookup!D:D)</f>
        <v>College</v>
      </c>
      <c r="J941" t="s">
        <v>38</v>
      </c>
      <c r="K941">
        <v>1</v>
      </c>
      <c r="L941">
        <v>1309</v>
      </c>
      <c r="M941">
        <v>4</v>
      </c>
      <c r="N941" t="str">
        <f>_xlfn.XLOOKUP(M941,Lookup!E:E,Lookup!F:F)</f>
        <v>Very High</v>
      </c>
      <c r="O941" t="s">
        <v>46</v>
      </c>
      <c r="P941">
        <v>79</v>
      </c>
      <c r="Q941">
        <v>3</v>
      </c>
      <c r="R941" t="str">
        <f>_xlfn.XLOOKUP(Q941,Lookup!G:G,Lookup!H:H)</f>
        <v>High</v>
      </c>
      <c r="S941">
        <v>2</v>
      </c>
      <c r="T941" s="7" t="str">
        <f>_xlfn.XLOOKUP(S941,Lookup!A:A,Lookup!B:B)</f>
        <v>Junior</v>
      </c>
      <c r="U941" t="s">
        <v>50</v>
      </c>
      <c r="V941">
        <v>3</v>
      </c>
      <c r="W941" t="str">
        <f>_xlfn.XLOOKUP(V941,Lookup!I:I,Lookup!J:J)</f>
        <v>High</v>
      </c>
      <c r="X941" t="s">
        <v>48</v>
      </c>
      <c r="Y941">
        <v>4883</v>
      </c>
      <c r="Z941" t="str" cm="1">
        <f t="array" ref="Z941">_xlfn.IFS(Y941&lt;3000,"Low",Y941&lt;7000,"Medium",TRUE,"High")</f>
        <v>Medium</v>
      </c>
      <c r="AA941">
        <v>22845</v>
      </c>
      <c r="AB941">
        <v>1</v>
      </c>
      <c r="AC941" t="s">
        <v>42</v>
      </c>
      <c r="AD941" t="s">
        <v>43</v>
      </c>
      <c r="AE941">
        <v>18</v>
      </c>
      <c r="AF941">
        <v>3</v>
      </c>
      <c r="AG941" t="str">
        <f>_xlfn.XLOOKUP(AF941,Lookup!K:K,Lookup!L:L)</f>
        <v>Meet Expect</v>
      </c>
      <c r="AH941">
        <v>1</v>
      </c>
      <c r="AI941" t="str">
        <f>LOOKUP(AH941,Lookup!M:M,Lookup!N:N)</f>
        <v>Low</v>
      </c>
      <c r="AJ941">
        <v>80</v>
      </c>
      <c r="AK941">
        <v>1</v>
      </c>
      <c r="AL941" t="str">
        <f>_xlfn.XLOOKUP(AK941,Lookup!O:O,Lookup!P:P)</f>
        <v>Basic</v>
      </c>
      <c r="AM941">
        <v>10</v>
      </c>
      <c r="AN941" t="str" cm="1">
        <f t="array" ref="AN941">_xlfn.IFS(
AM941&lt;=5,"0-5",
AM941&lt;=10,"6-10",
AM941&lt;=20,"11-20",
TRUE,"20+")</f>
        <v>6-10</v>
      </c>
      <c r="AO941">
        <v>3</v>
      </c>
      <c r="AP941">
        <v>3</v>
      </c>
      <c r="AQ941" t="str">
        <f>_xlfn.XLOOKUP(AP941,Lookup!Q:Q,Lookup!R:R)</f>
        <v>Better</v>
      </c>
      <c r="AR941">
        <v>10</v>
      </c>
      <c r="AS941" t="str" cm="1">
        <f t="array" ref="AS941">_xlfn.IFS(
AR941 &lt;=1,"New Employee",
AR941 &lt;=3, "Early Career",
AR941 &lt;=7, "Experienced",
TRUE, "Veteran")</f>
        <v>Veteran</v>
      </c>
      <c r="AT941">
        <v>4</v>
      </c>
      <c r="AU941">
        <v>1</v>
      </c>
      <c r="AV941" t="str" cm="1">
        <f t="array" ref="AV941">_xlfn.IFS(
AU941=0,"Recently Promoted",
AU941&lt;=3, "Normal",
TRUE, "Long Time No Promotion")</f>
        <v>Normal</v>
      </c>
      <c r="AW941">
        <v>1</v>
      </c>
      <c r="AX941">
        <f>IF(COUNTIF(L941:$L$1471,L941)&gt;1,1,0)</f>
        <v>0</v>
      </c>
      <c r="BA941">
        <f t="shared" si="117"/>
        <v>0</v>
      </c>
      <c r="BC941">
        <f t="shared" si="118"/>
        <v>0</v>
      </c>
      <c r="BE941">
        <f t="shared" si="112"/>
        <v>0</v>
      </c>
      <c r="BG941">
        <f t="shared" si="113"/>
        <v>0</v>
      </c>
      <c r="BI941">
        <f t="shared" si="114"/>
        <v>0</v>
      </c>
      <c r="BR941" t="str" cm="1">
        <f t="array" ref="BR941">_xlfn.IFS(
A941&lt;=25,"18-25",
A941&lt;=35,"26-35",
A941&lt;=45,"36-45",
A941&lt;=59,"46-59",
TRUE,"60+")</f>
        <v>26-35</v>
      </c>
      <c r="BX941" t="b">
        <f t="shared" si="115"/>
        <v>1</v>
      </c>
      <c r="BY941" t="b">
        <f t="shared" si="116"/>
        <v>1</v>
      </c>
      <c r="BZ941" t="b">
        <f t="shared" si="119"/>
        <v>1</v>
      </c>
      <c r="CA941">
        <f>IF(tblemployee[[#This Row],[Attrition]]="Yes",1,0)</f>
        <v>1</v>
      </c>
      <c r="CB941">
        <f>IF(tblemployee[[#This Row],[OverTime]]="Yes",1,0)</f>
        <v>0</v>
      </c>
    </row>
    <row r="942" spans="1:80" hidden="1">
      <c r="A942">
        <v>39</v>
      </c>
      <c r="B942" t="s">
        <v>35</v>
      </c>
      <c r="C942" t="s">
        <v>36</v>
      </c>
      <c r="D942">
        <v>360</v>
      </c>
      <c r="E942" t="s">
        <v>45</v>
      </c>
      <c r="F942">
        <v>23</v>
      </c>
      <c r="G942" t="str" cm="1">
        <f t="array" ref="G942">_xlfn.IFS(
F942 &lt;= 10, "Near",
F942 &lt;= 20, "Far",
TRUE, "Very Far")</f>
        <v>Very Far</v>
      </c>
      <c r="H942">
        <v>3</v>
      </c>
      <c r="I942" t="str">
        <f>_xlfn.XLOOKUP(H942,Lookup!C:C,Lookup!D:D)</f>
        <v>Bachelor</v>
      </c>
      <c r="J942" t="s">
        <v>51</v>
      </c>
      <c r="K942">
        <v>1</v>
      </c>
      <c r="L942">
        <v>1310</v>
      </c>
      <c r="M942">
        <v>3</v>
      </c>
      <c r="N942" t="str">
        <f>_xlfn.XLOOKUP(M942,Lookup!E:E,Lookup!F:F)</f>
        <v>High</v>
      </c>
      <c r="O942" t="s">
        <v>46</v>
      </c>
      <c r="P942">
        <v>93</v>
      </c>
      <c r="Q942">
        <v>3</v>
      </c>
      <c r="R942" t="str">
        <f>_xlfn.XLOOKUP(Q942,Lookup!G:G,Lookup!H:H)</f>
        <v>High</v>
      </c>
      <c r="S942">
        <v>1</v>
      </c>
      <c r="T942" s="7" t="str">
        <f>_xlfn.XLOOKUP(S942,Lookup!A:A,Lookup!B:B)</f>
        <v>Entry Level</v>
      </c>
      <c r="U942" t="s">
        <v>47</v>
      </c>
      <c r="V942">
        <v>1</v>
      </c>
      <c r="W942" t="str">
        <f>_xlfn.XLOOKUP(V942,Lookup!I:I,Lookup!J:J)</f>
        <v>Low</v>
      </c>
      <c r="X942" t="s">
        <v>41</v>
      </c>
      <c r="Y942">
        <v>3904</v>
      </c>
      <c r="Z942" t="str" cm="1">
        <f t="array" ref="Z942">_xlfn.IFS(Y942&lt;3000,"Low",Y942&lt;7000,"Medium",TRUE,"High")</f>
        <v>Medium</v>
      </c>
      <c r="AA942">
        <v>22154</v>
      </c>
      <c r="AB942">
        <v>0</v>
      </c>
      <c r="AC942" t="s">
        <v>42</v>
      </c>
      <c r="AD942" t="s">
        <v>43</v>
      </c>
      <c r="AE942">
        <v>13</v>
      </c>
      <c r="AF942">
        <v>3</v>
      </c>
      <c r="AG942" t="str">
        <f>_xlfn.XLOOKUP(AF942,Lookup!K:K,Lookup!L:L)</f>
        <v>Meet Expect</v>
      </c>
      <c r="AH942">
        <v>1</v>
      </c>
      <c r="AI942" t="str">
        <f>LOOKUP(AH942,Lookup!M:M,Lookup!N:N)</f>
        <v>Low</v>
      </c>
      <c r="AJ942">
        <v>80</v>
      </c>
      <c r="AK942">
        <v>0</v>
      </c>
      <c r="AL942" t="str">
        <f>_xlfn.XLOOKUP(AK942,Lookup!O:O,Lookup!P:P)</f>
        <v>None</v>
      </c>
      <c r="AM942">
        <v>6</v>
      </c>
      <c r="AN942" t="str" cm="1">
        <f t="array" ref="AN942">_xlfn.IFS(
AM942&lt;=5,"0-5",
AM942&lt;=10,"6-10",
AM942&lt;=20,"11-20",
TRUE,"20+")</f>
        <v>6-10</v>
      </c>
      <c r="AO942">
        <v>2</v>
      </c>
      <c r="AP942">
        <v>3</v>
      </c>
      <c r="AQ942" t="str">
        <f>_xlfn.XLOOKUP(AP942,Lookup!Q:Q,Lookup!R:R)</f>
        <v>Better</v>
      </c>
      <c r="AR942">
        <v>5</v>
      </c>
      <c r="AS942" t="str" cm="1">
        <f t="array" ref="AS942">_xlfn.IFS(
AR942 &lt;=1,"New Employee",
AR942 &lt;=3, "Early Career",
AR942 &lt;=7, "Experienced",
TRUE, "Veteran")</f>
        <v>Experienced</v>
      </c>
      <c r="AT942">
        <v>2</v>
      </c>
      <c r="AU942">
        <v>0</v>
      </c>
      <c r="AV942" t="str" cm="1">
        <f t="array" ref="AV942">_xlfn.IFS(
AU942=0,"Recently Promoted",
AU942&lt;=3, "Normal",
TRUE, "Long Time No Promotion")</f>
        <v>Recently Promoted</v>
      </c>
      <c r="AW942">
        <v>3</v>
      </c>
      <c r="AX942">
        <f>IF(COUNTIF(L942:$L$1471,L942)&gt;1,1,0)</f>
        <v>0</v>
      </c>
      <c r="BA942">
        <f t="shared" si="117"/>
        <v>0</v>
      </c>
      <c r="BC942">
        <f t="shared" si="118"/>
        <v>0</v>
      </c>
      <c r="BE942">
        <f t="shared" si="112"/>
        <v>0</v>
      </c>
      <c r="BG942">
        <f t="shared" si="113"/>
        <v>0</v>
      </c>
      <c r="BI942">
        <f t="shared" si="114"/>
        <v>0</v>
      </c>
      <c r="BR942" t="str" cm="1">
        <f t="array" ref="BR942">_xlfn.IFS(
A942&lt;=25,"18-25",
A942&lt;=35,"26-35",
A942&lt;=45,"36-45",
A942&lt;=59,"46-59",
TRUE,"60+")</f>
        <v>36-45</v>
      </c>
      <c r="BX942" t="b">
        <f t="shared" si="115"/>
        <v>1</v>
      </c>
      <c r="BY942" t="b">
        <f t="shared" si="116"/>
        <v>1</v>
      </c>
      <c r="BZ942" t="b">
        <f t="shared" si="119"/>
        <v>1</v>
      </c>
      <c r="CA942">
        <f>IF(tblemployee[[#This Row],[Attrition]]="Yes",1,0)</f>
        <v>1</v>
      </c>
      <c r="CB942">
        <f>IF(tblemployee[[#This Row],[OverTime]]="Yes",1,0)</f>
        <v>0</v>
      </c>
    </row>
    <row r="943" spans="1:80" hidden="1">
      <c r="A943">
        <v>30</v>
      </c>
      <c r="B943" t="s">
        <v>43</v>
      </c>
      <c r="C943" t="s">
        <v>36</v>
      </c>
      <c r="D943">
        <v>1138</v>
      </c>
      <c r="E943" t="s">
        <v>45</v>
      </c>
      <c r="F943">
        <v>6</v>
      </c>
      <c r="G943" t="str" cm="1">
        <f t="array" ref="G943">_xlfn.IFS(
F943 &lt;= 10, "Near",
F943 &lt;= 20, "Far",
TRUE, "Very Far")</f>
        <v>Near</v>
      </c>
      <c r="H943">
        <v>3</v>
      </c>
      <c r="I943" t="str">
        <f>_xlfn.XLOOKUP(H943,Lookup!C:C,Lookup!D:D)</f>
        <v>Bachelor</v>
      </c>
      <c r="J943" t="s">
        <v>60</v>
      </c>
      <c r="K943">
        <v>1</v>
      </c>
      <c r="L943">
        <v>1311</v>
      </c>
      <c r="M943">
        <v>1</v>
      </c>
      <c r="N943" t="str">
        <f>_xlfn.XLOOKUP(M943,Lookup!E:E,Lookup!F:F)</f>
        <v>Low</v>
      </c>
      <c r="O943" t="s">
        <v>39</v>
      </c>
      <c r="P943">
        <v>48</v>
      </c>
      <c r="Q943">
        <v>2</v>
      </c>
      <c r="R943" t="str">
        <f>_xlfn.XLOOKUP(Q943,Lookup!G:G,Lookup!H:H)</f>
        <v>Medium</v>
      </c>
      <c r="S943">
        <v>2</v>
      </c>
      <c r="T943" s="7" t="str">
        <f>_xlfn.XLOOKUP(S943,Lookup!A:A,Lookup!B:B)</f>
        <v>Junior</v>
      </c>
      <c r="U943" t="s">
        <v>50</v>
      </c>
      <c r="V943">
        <v>4</v>
      </c>
      <c r="W943" t="str">
        <f>_xlfn.XLOOKUP(V943,Lookup!I:I,Lookup!J:J)</f>
        <v>Very High</v>
      </c>
      <c r="X943" t="s">
        <v>48</v>
      </c>
      <c r="Y943">
        <v>4627</v>
      </c>
      <c r="Z943" t="str" cm="1">
        <f t="array" ref="Z943">_xlfn.IFS(Y943&lt;3000,"Low",Y943&lt;7000,"Medium",TRUE,"High")</f>
        <v>Medium</v>
      </c>
      <c r="AA943">
        <v>23631</v>
      </c>
      <c r="AB943">
        <v>0</v>
      </c>
      <c r="AC943" t="s">
        <v>42</v>
      </c>
      <c r="AD943" t="s">
        <v>43</v>
      </c>
      <c r="AE943">
        <v>12</v>
      </c>
      <c r="AF943">
        <v>3</v>
      </c>
      <c r="AG943" t="str">
        <f>_xlfn.XLOOKUP(AF943,Lookup!K:K,Lookup!L:L)</f>
        <v>Meet Expect</v>
      </c>
      <c r="AH943">
        <v>1</v>
      </c>
      <c r="AI943" t="str">
        <f>LOOKUP(AH943,Lookup!M:M,Lookup!N:N)</f>
        <v>Low</v>
      </c>
      <c r="AJ943">
        <v>80</v>
      </c>
      <c r="AK943">
        <v>1</v>
      </c>
      <c r="AL943" t="str">
        <f>_xlfn.XLOOKUP(AK943,Lookup!O:O,Lookup!P:P)</f>
        <v>Basic</v>
      </c>
      <c r="AM943">
        <v>10</v>
      </c>
      <c r="AN943" t="str" cm="1">
        <f t="array" ref="AN943">_xlfn.IFS(
AM943&lt;=5,"0-5",
AM943&lt;=10,"6-10",
AM943&lt;=20,"11-20",
TRUE,"20+")</f>
        <v>6-10</v>
      </c>
      <c r="AO943">
        <v>6</v>
      </c>
      <c r="AP943">
        <v>3</v>
      </c>
      <c r="AQ943" t="str">
        <f>_xlfn.XLOOKUP(AP943,Lookup!Q:Q,Lookup!R:R)</f>
        <v>Better</v>
      </c>
      <c r="AR943">
        <v>9</v>
      </c>
      <c r="AS943" t="str" cm="1">
        <f t="array" ref="AS943">_xlfn.IFS(
AR943 &lt;=1,"New Employee",
AR943 &lt;=3, "Early Career",
AR943 &lt;=7, "Experienced",
TRUE, "Veteran")</f>
        <v>Veteran</v>
      </c>
      <c r="AT943">
        <v>2</v>
      </c>
      <c r="AU943">
        <v>6</v>
      </c>
      <c r="AV943" t="str" cm="1">
        <f t="array" ref="AV943">_xlfn.IFS(
AU943=0,"Recently Promoted",
AU943&lt;=3, "Normal",
TRUE, "Long Time No Promotion")</f>
        <v>Long Time No Promotion</v>
      </c>
      <c r="AW943">
        <v>7</v>
      </c>
      <c r="AX943">
        <f>IF(COUNTIF(L943:$L$1471,L943)&gt;1,1,0)</f>
        <v>0</v>
      </c>
      <c r="BA943">
        <f t="shared" si="117"/>
        <v>0</v>
      </c>
      <c r="BC943">
        <f t="shared" si="118"/>
        <v>0</v>
      </c>
      <c r="BE943">
        <f t="shared" si="112"/>
        <v>0</v>
      </c>
      <c r="BG943">
        <f t="shared" si="113"/>
        <v>0</v>
      </c>
      <c r="BI943">
        <f t="shared" si="114"/>
        <v>0</v>
      </c>
      <c r="BR943" t="str" cm="1">
        <f t="array" ref="BR943">_xlfn.IFS(
A943&lt;=25,"18-25",
A943&lt;=35,"26-35",
A943&lt;=45,"36-45",
A943&lt;=59,"46-59",
TRUE,"60+")</f>
        <v>26-35</v>
      </c>
      <c r="BX943" t="b">
        <f t="shared" si="115"/>
        <v>1</v>
      </c>
      <c r="BY943" t="b">
        <f t="shared" si="116"/>
        <v>1</v>
      </c>
      <c r="BZ943" t="b">
        <f t="shared" si="119"/>
        <v>1</v>
      </c>
      <c r="CA943">
        <f>IF(tblemployee[[#This Row],[Attrition]]="Yes",1,0)</f>
        <v>0</v>
      </c>
      <c r="CB943">
        <f>IF(tblemployee[[#This Row],[OverTime]]="Yes",1,0)</f>
        <v>0</v>
      </c>
    </row>
    <row r="944" spans="1:80" hidden="1">
      <c r="A944">
        <v>36</v>
      </c>
      <c r="B944" t="s">
        <v>43</v>
      </c>
      <c r="C944" t="s">
        <v>36</v>
      </c>
      <c r="D944">
        <v>325</v>
      </c>
      <c r="E944" t="s">
        <v>45</v>
      </c>
      <c r="F944">
        <v>10</v>
      </c>
      <c r="G944" t="str" cm="1">
        <f t="array" ref="G944">_xlfn.IFS(
F944 &lt;= 10, "Near",
F944 &lt;= 20, "Far",
TRUE, "Very Far")</f>
        <v>Near</v>
      </c>
      <c r="H944">
        <v>4</v>
      </c>
      <c r="I944" t="str">
        <f>_xlfn.XLOOKUP(H944,Lookup!C:C,Lookup!D:D)</f>
        <v>Master</v>
      </c>
      <c r="J944" t="s">
        <v>60</v>
      </c>
      <c r="K944">
        <v>1</v>
      </c>
      <c r="L944">
        <v>1312</v>
      </c>
      <c r="M944">
        <v>4</v>
      </c>
      <c r="N944" t="str">
        <f>_xlfn.XLOOKUP(M944,Lookup!E:E,Lookup!F:F)</f>
        <v>Very High</v>
      </c>
      <c r="O944" t="s">
        <v>39</v>
      </c>
      <c r="P944">
        <v>63</v>
      </c>
      <c r="Q944">
        <v>3</v>
      </c>
      <c r="R944" t="str">
        <f>_xlfn.XLOOKUP(Q944,Lookup!G:G,Lookup!H:H)</f>
        <v>High</v>
      </c>
      <c r="S944">
        <v>3</v>
      </c>
      <c r="T944" s="7" t="str">
        <f>_xlfn.XLOOKUP(S944,Lookup!A:A,Lookup!B:B)</f>
        <v>Senior</v>
      </c>
      <c r="U944" t="s">
        <v>54</v>
      </c>
      <c r="V944">
        <v>3</v>
      </c>
      <c r="W944" t="str">
        <f>_xlfn.XLOOKUP(V944,Lookup!I:I,Lookup!J:J)</f>
        <v>High</v>
      </c>
      <c r="X944" t="s">
        <v>48</v>
      </c>
      <c r="Y944">
        <v>7094</v>
      </c>
      <c r="Z944" t="str" cm="1">
        <f t="array" ref="Z944">_xlfn.IFS(Y944&lt;3000,"Low",Y944&lt;7000,"Medium",TRUE,"High")</f>
        <v>High</v>
      </c>
      <c r="AA944">
        <v>5747</v>
      </c>
      <c r="AB944">
        <v>3</v>
      </c>
      <c r="AC944" t="s">
        <v>42</v>
      </c>
      <c r="AD944" t="s">
        <v>43</v>
      </c>
      <c r="AE944">
        <v>12</v>
      </c>
      <c r="AF944">
        <v>3</v>
      </c>
      <c r="AG944" t="str">
        <f>_xlfn.XLOOKUP(AF944,Lookup!K:K,Lookup!L:L)</f>
        <v>Meet Expect</v>
      </c>
      <c r="AH944">
        <v>1</v>
      </c>
      <c r="AI944" t="str">
        <f>LOOKUP(AH944,Lookup!M:M,Lookup!N:N)</f>
        <v>Low</v>
      </c>
      <c r="AJ944">
        <v>80</v>
      </c>
      <c r="AK944">
        <v>0</v>
      </c>
      <c r="AL944" t="str">
        <f>_xlfn.XLOOKUP(AK944,Lookup!O:O,Lookup!P:P)</f>
        <v>None</v>
      </c>
      <c r="AM944">
        <v>10</v>
      </c>
      <c r="AN944" t="str" cm="1">
        <f t="array" ref="AN944">_xlfn.IFS(
AM944&lt;=5,"0-5",
AM944&lt;=10,"6-10",
AM944&lt;=20,"11-20",
TRUE,"20+")</f>
        <v>6-10</v>
      </c>
      <c r="AO944">
        <v>0</v>
      </c>
      <c r="AP944">
        <v>3</v>
      </c>
      <c r="AQ944" t="str">
        <f>_xlfn.XLOOKUP(AP944,Lookup!Q:Q,Lookup!R:R)</f>
        <v>Better</v>
      </c>
      <c r="AR944">
        <v>7</v>
      </c>
      <c r="AS944" t="str" cm="1">
        <f t="array" ref="AS944">_xlfn.IFS(
AR944 &lt;=1,"New Employee",
AR944 &lt;=3, "Early Career",
AR944 &lt;=7, "Experienced",
TRUE, "Veteran")</f>
        <v>Experienced</v>
      </c>
      <c r="AT944">
        <v>7</v>
      </c>
      <c r="AU944">
        <v>1</v>
      </c>
      <c r="AV944" t="str" cm="1">
        <f t="array" ref="AV944">_xlfn.IFS(
AU944=0,"Recently Promoted",
AU944&lt;=3, "Normal",
TRUE, "Long Time No Promotion")</f>
        <v>Normal</v>
      </c>
      <c r="AW944">
        <v>7</v>
      </c>
      <c r="AX944">
        <f>IF(COUNTIF(L944:$L$1471,L944)&gt;1,1,0)</f>
        <v>0</v>
      </c>
      <c r="BA944">
        <f t="shared" si="117"/>
        <v>0</v>
      </c>
      <c r="BC944">
        <f t="shared" si="118"/>
        <v>0</v>
      </c>
      <c r="BE944">
        <f t="shared" si="112"/>
        <v>0</v>
      </c>
      <c r="BG944">
        <f t="shared" si="113"/>
        <v>0</v>
      </c>
      <c r="BI944">
        <f t="shared" si="114"/>
        <v>0</v>
      </c>
      <c r="BR944" t="str" cm="1">
        <f t="array" ref="BR944">_xlfn.IFS(
A944&lt;=25,"18-25",
A944&lt;=35,"26-35",
A944&lt;=45,"36-45",
A944&lt;=59,"46-59",
TRUE,"60+")</f>
        <v>36-45</v>
      </c>
      <c r="BX944" t="b">
        <f t="shared" si="115"/>
        <v>1</v>
      </c>
      <c r="BY944" t="b">
        <f t="shared" si="116"/>
        <v>1</v>
      </c>
      <c r="BZ944" t="b">
        <f t="shared" si="119"/>
        <v>1</v>
      </c>
      <c r="CA944">
        <f>IF(tblemployee[[#This Row],[Attrition]]="Yes",1,0)</f>
        <v>0</v>
      </c>
      <c r="CB944">
        <f>IF(tblemployee[[#This Row],[OverTime]]="Yes",1,0)</f>
        <v>0</v>
      </c>
    </row>
    <row r="945" spans="1:80">
      <c r="A945">
        <v>46</v>
      </c>
      <c r="B945" t="s">
        <v>43</v>
      </c>
      <c r="C945" t="s">
        <v>36</v>
      </c>
      <c r="D945">
        <v>991</v>
      </c>
      <c r="E945" t="s">
        <v>61</v>
      </c>
      <c r="F945">
        <v>1</v>
      </c>
      <c r="G945" t="str" cm="1">
        <f t="array" ref="G945">_xlfn.IFS(
F945 &lt;= 10, "Near",
F945 &lt;= 20, "Far",
TRUE, "Very Far")</f>
        <v>Near</v>
      </c>
      <c r="H945">
        <v>2</v>
      </c>
      <c r="I945" t="str">
        <f>_xlfn.XLOOKUP(H945,Lookup!C:C,Lookup!D:D)</f>
        <v>College</v>
      </c>
      <c r="J945" t="s">
        <v>38</v>
      </c>
      <c r="K945">
        <v>1</v>
      </c>
      <c r="L945">
        <v>1314</v>
      </c>
      <c r="M945">
        <v>4</v>
      </c>
      <c r="N945" t="str">
        <f>_xlfn.XLOOKUP(M945,Lookup!E:E,Lookup!F:F)</f>
        <v>Very High</v>
      </c>
      <c r="O945" t="s">
        <v>39</v>
      </c>
      <c r="P945">
        <v>44</v>
      </c>
      <c r="Q945">
        <v>3</v>
      </c>
      <c r="R945" t="str">
        <f>_xlfn.XLOOKUP(Q945,Lookup!G:G,Lookup!H:H)</f>
        <v>High</v>
      </c>
      <c r="S945">
        <v>1</v>
      </c>
      <c r="T945" s="7" t="str">
        <f>_xlfn.XLOOKUP(S945,Lookup!A:A,Lookup!B:B)</f>
        <v>Entry Level</v>
      </c>
      <c r="U945" t="s">
        <v>61</v>
      </c>
      <c r="V945">
        <v>1</v>
      </c>
      <c r="W945" t="str">
        <f>_xlfn.XLOOKUP(V945,Lookup!I:I,Lookup!J:J)</f>
        <v>Low</v>
      </c>
      <c r="X945" t="s">
        <v>41</v>
      </c>
      <c r="Y945">
        <v>3423</v>
      </c>
      <c r="Z945" t="str" cm="1">
        <f t="array" ref="Z945">_xlfn.IFS(Y945&lt;3000,"Low",Y945&lt;7000,"Medium",TRUE,"High")</f>
        <v>Medium</v>
      </c>
      <c r="AA945">
        <v>22957</v>
      </c>
      <c r="AB945">
        <v>6</v>
      </c>
      <c r="AC945" t="s">
        <v>42</v>
      </c>
      <c r="AD945" t="s">
        <v>43</v>
      </c>
      <c r="AE945">
        <v>12</v>
      </c>
      <c r="AF945">
        <v>3</v>
      </c>
      <c r="AG945" t="str">
        <f>_xlfn.XLOOKUP(AF945,Lookup!K:K,Lookup!L:L)</f>
        <v>Meet Expect</v>
      </c>
      <c r="AH945">
        <v>3</v>
      </c>
      <c r="AI945" t="str">
        <f>LOOKUP(AH945,Lookup!M:M,Lookup!N:N)</f>
        <v>High</v>
      </c>
      <c r="AJ945">
        <v>80</v>
      </c>
      <c r="AK945">
        <v>0</v>
      </c>
      <c r="AL945" t="str">
        <f>_xlfn.XLOOKUP(AK945,Lookup!O:O,Lookup!P:P)</f>
        <v>None</v>
      </c>
      <c r="AM945">
        <v>10</v>
      </c>
      <c r="AN945" t="str" cm="1">
        <f t="array" ref="AN945">_xlfn.IFS(
AM945&lt;=5,"0-5",
AM945&lt;=10,"6-10",
AM945&lt;=20,"11-20",
TRUE,"20+")</f>
        <v>6-10</v>
      </c>
      <c r="AO945">
        <v>3</v>
      </c>
      <c r="AP945">
        <v>4</v>
      </c>
      <c r="AQ945" t="str">
        <f>_xlfn.XLOOKUP(AP945,Lookup!Q:Q,Lookup!R:R)</f>
        <v>Best</v>
      </c>
      <c r="AR945">
        <v>7</v>
      </c>
      <c r="AS945" t="str" cm="1">
        <f t="array" ref="AS945">_xlfn.IFS(
AR945 &lt;=1,"New Employee",
AR945 &lt;=3, "Early Career",
AR945 &lt;=7, "Experienced",
TRUE, "Veteran")</f>
        <v>Experienced</v>
      </c>
      <c r="AT945">
        <v>6</v>
      </c>
      <c r="AU945">
        <v>5</v>
      </c>
      <c r="AV945" t="str" cm="1">
        <f t="array" ref="AV945">_xlfn.IFS(
AU945=0,"Recently Promoted",
AU945&lt;=3, "Normal",
TRUE, "Long Time No Promotion")</f>
        <v>Long Time No Promotion</v>
      </c>
      <c r="AW945">
        <v>7</v>
      </c>
      <c r="AX945">
        <f>IF(COUNTIF(L945:$L$1471,L945)&gt;1,1,0)</f>
        <v>0</v>
      </c>
      <c r="BA945">
        <f t="shared" si="117"/>
        <v>0</v>
      </c>
      <c r="BC945">
        <f t="shared" si="118"/>
        <v>0</v>
      </c>
      <c r="BE945">
        <f t="shared" si="112"/>
        <v>0</v>
      </c>
      <c r="BG945">
        <f t="shared" si="113"/>
        <v>0</v>
      </c>
      <c r="BI945">
        <f t="shared" si="114"/>
        <v>0</v>
      </c>
      <c r="BR945" t="str" cm="1">
        <f t="array" ref="BR945">_xlfn.IFS(
A945&lt;=25,"18-25",
A945&lt;=35,"26-35",
A945&lt;=45,"36-45",
A945&lt;=59,"46-59",
TRUE,"60+")</f>
        <v>46-59</v>
      </c>
      <c r="BX945" t="b">
        <f t="shared" si="115"/>
        <v>1</v>
      </c>
      <c r="BY945" t="b">
        <f t="shared" si="116"/>
        <v>1</v>
      </c>
      <c r="BZ945" t="b">
        <f t="shared" si="119"/>
        <v>1</v>
      </c>
      <c r="CA945">
        <f>IF(tblemployee[[#This Row],[Attrition]]="Yes",1,0)</f>
        <v>0</v>
      </c>
      <c r="CB945">
        <f>IF(tblemployee[[#This Row],[OverTime]]="Yes",1,0)</f>
        <v>0</v>
      </c>
    </row>
    <row r="946" spans="1:80" hidden="1">
      <c r="A946">
        <v>28</v>
      </c>
      <c r="B946" t="s">
        <v>43</v>
      </c>
      <c r="C946" t="s">
        <v>55</v>
      </c>
      <c r="D946">
        <v>1476</v>
      </c>
      <c r="E946" t="s">
        <v>45</v>
      </c>
      <c r="F946">
        <v>1</v>
      </c>
      <c r="G946" t="str" cm="1">
        <f t="array" ref="G946">_xlfn.IFS(
F946 &lt;= 10, "Near",
F946 &lt;= 20, "Far",
TRUE, "Very Far")</f>
        <v>Near</v>
      </c>
      <c r="H946">
        <v>3</v>
      </c>
      <c r="I946" t="str">
        <f>_xlfn.XLOOKUP(H946,Lookup!C:C,Lookup!D:D)</f>
        <v>Bachelor</v>
      </c>
      <c r="J946" t="s">
        <v>38</v>
      </c>
      <c r="K946">
        <v>1</v>
      </c>
      <c r="L946">
        <v>1315</v>
      </c>
      <c r="M946">
        <v>3</v>
      </c>
      <c r="N946" t="str">
        <f>_xlfn.XLOOKUP(M946,Lookup!E:E,Lookup!F:F)</f>
        <v>High</v>
      </c>
      <c r="O946" t="s">
        <v>39</v>
      </c>
      <c r="P946">
        <v>55</v>
      </c>
      <c r="Q946">
        <v>1</v>
      </c>
      <c r="R946" t="str">
        <f>_xlfn.XLOOKUP(Q946,Lookup!G:G,Lookup!H:H)</f>
        <v>Low</v>
      </c>
      <c r="S946">
        <v>2</v>
      </c>
      <c r="T946" s="7" t="str">
        <f>_xlfn.XLOOKUP(S946,Lookup!A:A,Lookup!B:B)</f>
        <v>Junior</v>
      </c>
      <c r="U946" t="s">
        <v>50</v>
      </c>
      <c r="V946">
        <v>4</v>
      </c>
      <c r="W946" t="str">
        <f>_xlfn.XLOOKUP(V946,Lookup!I:I,Lookup!J:J)</f>
        <v>Very High</v>
      </c>
      <c r="X946" t="s">
        <v>48</v>
      </c>
      <c r="Y946">
        <v>6674</v>
      </c>
      <c r="Z946" t="str" cm="1">
        <f t="array" ref="Z946">_xlfn.IFS(Y946&lt;3000,"Low",Y946&lt;7000,"Medium",TRUE,"High")</f>
        <v>Medium</v>
      </c>
      <c r="AA946">
        <v>16392</v>
      </c>
      <c r="AB946">
        <v>0</v>
      </c>
      <c r="AC946" t="s">
        <v>42</v>
      </c>
      <c r="AD946" t="s">
        <v>43</v>
      </c>
      <c r="AE946">
        <v>11</v>
      </c>
      <c r="AF946">
        <v>3</v>
      </c>
      <c r="AG946" t="str">
        <f>_xlfn.XLOOKUP(AF946,Lookup!K:K,Lookup!L:L)</f>
        <v>Meet Expect</v>
      </c>
      <c r="AH946">
        <v>1</v>
      </c>
      <c r="AI946" t="str">
        <f>LOOKUP(AH946,Lookup!M:M,Lookup!N:N)</f>
        <v>Low</v>
      </c>
      <c r="AJ946">
        <v>80</v>
      </c>
      <c r="AK946">
        <v>3</v>
      </c>
      <c r="AL946" t="str">
        <f>_xlfn.XLOOKUP(AK946,Lookup!O:O,Lookup!P:P)</f>
        <v>High</v>
      </c>
      <c r="AM946">
        <v>10</v>
      </c>
      <c r="AN946" t="str" cm="1">
        <f t="array" ref="AN946">_xlfn.IFS(
AM946&lt;=5,"0-5",
AM946&lt;=10,"6-10",
AM946&lt;=20,"11-20",
TRUE,"20+")</f>
        <v>6-10</v>
      </c>
      <c r="AO946">
        <v>6</v>
      </c>
      <c r="AP946">
        <v>3</v>
      </c>
      <c r="AQ946" t="str">
        <f>_xlfn.XLOOKUP(AP946,Lookup!Q:Q,Lookup!R:R)</f>
        <v>Better</v>
      </c>
      <c r="AR946">
        <v>9</v>
      </c>
      <c r="AS946" t="str" cm="1">
        <f t="array" ref="AS946">_xlfn.IFS(
AR946 &lt;=1,"New Employee",
AR946 &lt;=3, "Early Career",
AR946 &lt;=7, "Experienced",
TRUE, "Veteran")</f>
        <v>Veteran</v>
      </c>
      <c r="AT946">
        <v>8</v>
      </c>
      <c r="AU946">
        <v>7</v>
      </c>
      <c r="AV946" t="str" cm="1">
        <f t="array" ref="AV946">_xlfn.IFS(
AU946=0,"Recently Promoted",
AU946&lt;=3, "Normal",
TRUE, "Long Time No Promotion")</f>
        <v>Long Time No Promotion</v>
      </c>
      <c r="AW946">
        <v>5</v>
      </c>
      <c r="AX946">
        <f>IF(COUNTIF(L946:$L$1471,L946)&gt;1,1,0)</f>
        <v>0</v>
      </c>
      <c r="BA946">
        <f t="shared" si="117"/>
        <v>0</v>
      </c>
      <c r="BC946">
        <f t="shared" si="118"/>
        <v>0</v>
      </c>
      <c r="BE946">
        <f t="shared" si="112"/>
        <v>0</v>
      </c>
      <c r="BG946">
        <f t="shared" si="113"/>
        <v>0</v>
      </c>
      <c r="BI946">
        <f t="shared" si="114"/>
        <v>0</v>
      </c>
      <c r="BR946" t="str" cm="1">
        <f t="array" ref="BR946">_xlfn.IFS(
A946&lt;=25,"18-25",
A946&lt;=35,"26-35",
A946&lt;=45,"36-45",
A946&lt;=59,"46-59",
TRUE,"60+")</f>
        <v>26-35</v>
      </c>
      <c r="BX946" t="b">
        <f t="shared" si="115"/>
        <v>1</v>
      </c>
      <c r="BY946" t="b">
        <f t="shared" si="116"/>
        <v>1</v>
      </c>
      <c r="BZ946" t="b">
        <f t="shared" si="119"/>
        <v>1</v>
      </c>
      <c r="CA946">
        <f>IF(tblemployee[[#This Row],[Attrition]]="Yes",1,0)</f>
        <v>0</v>
      </c>
      <c r="CB946">
        <f>IF(tblemployee[[#This Row],[OverTime]]="Yes",1,0)</f>
        <v>0</v>
      </c>
    </row>
    <row r="947" spans="1:80" hidden="1">
      <c r="A947">
        <v>50</v>
      </c>
      <c r="B947" t="s">
        <v>43</v>
      </c>
      <c r="C947" t="s">
        <v>36</v>
      </c>
      <c r="D947">
        <v>1322</v>
      </c>
      <c r="E947" t="s">
        <v>45</v>
      </c>
      <c r="F947">
        <v>28</v>
      </c>
      <c r="G947" t="str" cm="1">
        <f t="array" ref="G947">_xlfn.IFS(
F947 &lt;= 10, "Near",
F947 &lt;= 20, "Far",
TRUE, "Very Far")</f>
        <v>Very Far</v>
      </c>
      <c r="H947">
        <v>3</v>
      </c>
      <c r="I947" t="str">
        <f>_xlfn.XLOOKUP(H947,Lookup!C:C,Lookup!D:D)</f>
        <v>Bachelor</v>
      </c>
      <c r="J947" t="s">
        <v>38</v>
      </c>
      <c r="K947">
        <v>1</v>
      </c>
      <c r="L947">
        <v>1317</v>
      </c>
      <c r="M947">
        <v>4</v>
      </c>
      <c r="N947" t="str">
        <f>_xlfn.XLOOKUP(M947,Lookup!E:E,Lookup!F:F)</f>
        <v>Very High</v>
      </c>
      <c r="O947" t="s">
        <v>39</v>
      </c>
      <c r="P947">
        <v>43</v>
      </c>
      <c r="Q947">
        <v>3</v>
      </c>
      <c r="R947" t="str">
        <f>_xlfn.XLOOKUP(Q947,Lookup!G:G,Lookup!H:H)</f>
        <v>High</v>
      </c>
      <c r="S947">
        <v>4</v>
      </c>
      <c r="T947" s="7" t="str">
        <f>_xlfn.XLOOKUP(S947,Lookup!A:A,Lookup!B:B)</f>
        <v>Manager</v>
      </c>
      <c r="U947" t="s">
        <v>58</v>
      </c>
      <c r="V947">
        <v>1</v>
      </c>
      <c r="W947" t="str">
        <f>_xlfn.XLOOKUP(V947,Lookup!I:I,Lookup!J:J)</f>
        <v>Low</v>
      </c>
      <c r="X947" t="s">
        <v>48</v>
      </c>
      <c r="Y947">
        <v>16880</v>
      </c>
      <c r="Z947" t="str" cm="1">
        <f t="array" ref="Z947">_xlfn.IFS(Y947&lt;3000,"Low",Y947&lt;7000,"Medium",TRUE,"High")</f>
        <v>High</v>
      </c>
      <c r="AA947">
        <v>22422</v>
      </c>
      <c r="AB947">
        <v>4</v>
      </c>
      <c r="AC947" t="s">
        <v>42</v>
      </c>
      <c r="AD947" t="s">
        <v>35</v>
      </c>
      <c r="AE947">
        <v>11</v>
      </c>
      <c r="AF947">
        <v>3</v>
      </c>
      <c r="AG947" t="str">
        <f>_xlfn.XLOOKUP(AF947,Lookup!K:K,Lookup!L:L)</f>
        <v>Meet Expect</v>
      </c>
      <c r="AH947">
        <v>2</v>
      </c>
      <c r="AI947" t="str">
        <f>LOOKUP(AH947,Lookup!M:M,Lookup!N:N)</f>
        <v>Medium</v>
      </c>
      <c r="AJ947">
        <v>80</v>
      </c>
      <c r="AK947">
        <v>0</v>
      </c>
      <c r="AL947" t="str">
        <f>_xlfn.XLOOKUP(AK947,Lookup!O:O,Lookup!P:P)</f>
        <v>None</v>
      </c>
      <c r="AM947">
        <v>25</v>
      </c>
      <c r="AN947" t="str" cm="1">
        <f t="array" ref="AN947">_xlfn.IFS(
AM947&lt;=5,"0-5",
AM947&lt;=10,"6-10",
AM947&lt;=20,"11-20",
TRUE,"20+")</f>
        <v>20+</v>
      </c>
      <c r="AO947">
        <v>2</v>
      </c>
      <c r="AP947">
        <v>3</v>
      </c>
      <c r="AQ947" t="str">
        <f>_xlfn.XLOOKUP(AP947,Lookup!Q:Q,Lookup!R:R)</f>
        <v>Better</v>
      </c>
      <c r="AR947">
        <v>3</v>
      </c>
      <c r="AS947" t="str" cm="1">
        <f t="array" ref="AS947">_xlfn.IFS(
AR947 &lt;=1,"New Employee",
AR947 &lt;=3, "Early Career",
AR947 &lt;=7, "Experienced",
TRUE, "Veteran")</f>
        <v>Early Career</v>
      </c>
      <c r="AT947">
        <v>2</v>
      </c>
      <c r="AU947">
        <v>1</v>
      </c>
      <c r="AV947" t="str" cm="1">
        <f t="array" ref="AV947">_xlfn.IFS(
AU947=0,"Recently Promoted",
AU947&lt;=3, "Normal",
TRUE, "Long Time No Promotion")</f>
        <v>Normal</v>
      </c>
      <c r="AW947">
        <v>2</v>
      </c>
      <c r="AX947">
        <f>IF(COUNTIF(L947:$L$1471,L947)&gt;1,1,0)</f>
        <v>0</v>
      </c>
      <c r="BA947">
        <f t="shared" si="117"/>
        <v>0</v>
      </c>
      <c r="BC947">
        <f t="shared" si="118"/>
        <v>0</v>
      </c>
      <c r="BE947">
        <f t="shared" si="112"/>
        <v>0</v>
      </c>
      <c r="BG947">
        <f t="shared" si="113"/>
        <v>0</v>
      </c>
      <c r="BI947">
        <f t="shared" si="114"/>
        <v>0</v>
      </c>
      <c r="BR947" t="str" cm="1">
        <f t="array" ref="BR947">_xlfn.IFS(
A947&lt;=25,"18-25",
A947&lt;=35,"26-35",
A947&lt;=45,"36-45",
A947&lt;=59,"46-59",
TRUE,"60+")</f>
        <v>46-59</v>
      </c>
      <c r="BX947" t="b">
        <f t="shared" si="115"/>
        <v>1</v>
      </c>
      <c r="BY947" t="b">
        <f t="shared" si="116"/>
        <v>1</v>
      </c>
      <c r="BZ947" t="b">
        <f t="shared" si="119"/>
        <v>1</v>
      </c>
      <c r="CA947">
        <f>IF(tblemployee[[#This Row],[Attrition]]="Yes",1,0)</f>
        <v>0</v>
      </c>
      <c r="CB947">
        <f>IF(tblemployee[[#This Row],[OverTime]]="Yes",1,0)</f>
        <v>1</v>
      </c>
    </row>
    <row r="948" spans="1:80" hidden="1">
      <c r="A948">
        <v>40</v>
      </c>
      <c r="B948" t="s">
        <v>35</v>
      </c>
      <c r="C948" t="s">
        <v>36</v>
      </c>
      <c r="D948">
        <v>299</v>
      </c>
      <c r="E948" t="s">
        <v>37</v>
      </c>
      <c r="F948">
        <v>25</v>
      </c>
      <c r="G948" t="str" cm="1">
        <f t="array" ref="G948">_xlfn.IFS(
F948 &lt;= 10, "Near",
F948 &lt;= 20, "Far",
TRUE, "Very Far")</f>
        <v>Very Far</v>
      </c>
      <c r="H948">
        <v>4</v>
      </c>
      <c r="I948" t="str">
        <f>_xlfn.XLOOKUP(H948,Lookup!C:C,Lookup!D:D)</f>
        <v>Master</v>
      </c>
      <c r="J948" t="s">
        <v>59</v>
      </c>
      <c r="K948">
        <v>1</v>
      </c>
      <c r="L948">
        <v>1318</v>
      </c>
      <c r="M948">
        <v>4</v>
      </c>
      <c r="N948" t="str">
        <f>_xlfn.XLOOKUP(M948,Lookup!E:E,Lookup!F:F)</f>
        <v>Very High</v>
      </c>
      <c r="O948" t="s">
        <v>46</v>
      </c>
      <c r="P948">
        <v>57</v>
      </c>
      <c r="Q948">
        <v>2</v>
      </c>
      <c r="R948" t="str">
        <f>_xlfn.XLOOKUP(Q948,Lookup!G:G,Lookup!H:H)</f>
        <v>Medium</v>
      </c>
      <c r="S948">
        <v>3</v>
      </c>
      <c r="T948" s="7" t="str">
        <f>_xlfn.XLOOKUP(S948,Lookup!A:A,Lookup!B:B)</f>
        <v>Senior</v>
      </c>
      <c r="U948" t="s">
        <v>40</v>
      </c>
      <c r="V948">
        <v>2</v>
      </c>
      <c r="W948" t="str">
        <f>_xlfn.XLOOKUP(V948,Lookup!I:I,Lookup!J:J)</f>
        <v>Medium</v>
      </c>
      <c r="X948" t="s">
        <v>41</v>
      </c>
      <c r="Y948">
        <v>9094</v>
      </c>
      <c r="Z948" t="str" cm="1">
        <f t="array" ref="Z948">_xlfn.IFS(Y948&lt;3000,"Low",Y948&lt;7000,"Medium",TRUE,"High")</f>
        <v>High</v>
      </c>
      <c r="AA948">
        <v>17235</v>
      </c>
      <c r="AB948">
        <v>2</v>
      </c>
      <c r="AC948" t="s">
        <v>42</v>
      </c>
      <c r="AD948" t="s">
        <v>35</v>
      </c>
      <c r="AE948">
        <v>12</v>
      </c>
      <c r="AF948">
        <v>3</v>
      </c>
      <c r="AG948" t="str">
        <f>_xlfn.XLOOKUP(AF948,Lookup!K:K,Lookup!L:L)</f>
        <v>Meet Expect</v>
      </c>
      <c r="AH948">
        <v>3</v>
      </c>
      <c r="AI948" t="str">
        <f>LOOKUP(AH948,Lookup!M:M,Lookup!N:N)</f>
        <v>High</v>
      </c>
      <c r="AJ948">
        <v>80</v>
      </c>
      <c r="AK948">
        <v>0</v>
      </c>
      <c r="AL948" t="str">
        <f>_xlfn.XLOOKUP(AK948,Lookup!O:O,Lookup!P:P)</f>
        <v>None</v>
      </c>
      <c r="AM948">
        <v>9</v>
      </c>
      <c r="AN948" t="str" cm="1">
        <f t="array" ref="AN948">_xlfn.IFS(
AM948&lt;=5,"0-5",
AM948&lt;=10,"6-10",
AM948&lt;=20,"11-20",
TRUE,"20+")</f>
        <v>6-10</v>
      </c>
      <c r="AO948">
        <v>2</v>
      </c>
      <c r="AP948">
        <v>3</v>
      </c>
      <c r="AQ948" t="str">
        <f>_xlfn.XLOOKUP(AP948,Lookup!Q:Q,Lookup!R:R)</f>
        <v>Better</v>
      </c>
      <c r="AR948">
        <v>5</v>
      </c>
      <c r="AS948" t="str" cm="1">
        <f t="array" ref="AS948">_xlfn.IFS(
AR948 &lt;=1,"New Employee",
AR948 &lt;=3, "Early Career",
AR948 &lt;=7, "Experienced",
TRUE, "Veteran")</f>
        <v>Experienced</v>
      </c>
      <c r="AT948">
        <v>4</v>
      </c>
      <c r="AU948">
        <v>1</v>
      </c>
      <c r="AV948" t="str" cm="1">
        <f t="array" ref="AV948">_xlfn.IFS(
AU948=0,"Recently Promoted",
AU948&lt;=3, "Normal",
TRUE, "Long Time No Promotion")</f>
        <v>Normal</v>
      </c>
      <c r="AW948">
        <v>0</v>
      </c>
      <c r="AX948">
        <f>IF(COUNTIF(L948:$L$1471,L948)&gt;1,1,0)</f>
        <v>0</v>
      </c>
      <c r="BA948">
        <f t="shared" si="117"/>
        <v>0</v>
      </c>
      <c r="BC948">
        <f t="shared" si="118"/>
        <v>0</v>
      </c>
      <c r="BE948">
        <f t="shared" si="112"/>
        <v>0</v>
      </c>
      <c r="BG948">
        <f t="shared" si="113"/>
        <v>0</v>
      </c>
      <c r="BI948">
        <f t="shared" si="114"/>
        <v>0</v>
      </c>
      <c r="BR948" t="str" cm="1">
        <f t="array" ref="BR948">_xlfn.IFS(
A948&lt;=25,"18-25",
A948&lt;=35,"26-35",
A948&lt;=45,"36-45",
A948&lt;=59,"46-59",
TRUE,"60+")</f>
        <v>36-45</v>
      </c>
      <c r="BX948" t="b">
        <f t="shared" si="115"/>
        <v>1</v>
      </c>
      <c r="BY948" t="b">
        <f t="shared" si="116"/>
        <v>1</v>
      </c>
      <c r="BZ948" t="b">
        <f t="shared" si="119"/>
        <v>1</v>
      </c>
      <c r="CA948">
        <f>IF(tblemployee[[#This Row],[Attrition]]="Yes",1,0)</f>
        <v>1</v>
      </c>
      <c r="CB948">
        <f>IF(tblemployee[[#This Row],[OverTime]]="Yes",1,0)</f>
        <v>1</v>
      </c>
    </row>
    <row r="949" spans="1:80" hidden="1">
      <c r="A949">
        <v>52</v>
      </c>
      <c r="B949" t="s">
        <v>35</v>
      </c>
      <c r="C949" t="s">
        <v>36</v>
      </c>
      <c r="D949">
        <v>1030</v>
      </c>
      <c r="E949" t="s">
        <v>37</v>
      </c>
      <c r="F949">
        <v>5</v>
      </c>
      <c r="G949" t="str" cm="1">
        <f t="array" ref="G949">_xlfn.IFS(
F949 &lt;= 10, "Near",
F949 &lt;= 20, "Far",
TRUE, "Very Far")</f>
        <v>Near</v>
      </c>
      <c r="H949">
        <v>3</v>
      </c>
      <c r="I949" t="str">
        <f>_xlfn.XLOOKUP(H949,Lookup!C:C,Lookup!D:D)</f>
        <v>Bachelor</v>
      </c>
      <c r="J949" t="s">
        <v>38</v>
      </c>
      <c r="K949">
        <v>1</v>
      </c>
      <c r="L949">
        <v>1319</v>
      </c>
      <c r="M949">
        <v>2</v>
      </c>
      <c r="N949" t="str">
        <f>_xlfn.XLOOKUP(M949,Lookup!E:E,Lookup!F:F)</f>
        <v>Medium</v>
      </c>
      <c r="O949" t="s">
        <v>46</v>
      </c>
      <c r="P949">
        <v>64</v>
      </c>
      <c r="Q949">
        <v>3</v>
      </c>
      <c r="R949" t="str">
        <f>_xlfn.XLOOKUP(Q949,Lookup!G:G,Lookup!H:H)</f>
        <v>High</v>
      </c>
      <c r="S949">
        <v>3</v>
      </c>
      <c r="T949" s="7" t="str">
        <f>_xlfn.XLOOKUP(S949,Lookup!A:A,Lookup!B:B)</f>
        <v>Senior</v>
      </c>
      <c r="U949" t="s">
        <v>40</v>
      </c>
      <c r="V949">
        <v>2</v>
      </c>
      <c r="W949" t="str">
        <f>_xlfn.XLOOKUP(V949,Lookup!I:I,Lookup!J:J)</f>
        <v>Medium</v>
      </c>
      <c r="X949" t="s">
        <v>41</v>
      </c>
      <c r="Y949">
        <v>8446</v>
      </c>
      <c r="Z949" t="str" cm="1">
        <f t="array" ref="Z949">_xlfn.IFS(Y949&lt;3000,"Low",Y949&lt;7000,"Medium",TRUE,"High")</f>
        <v>High</v>
      </c>
      <c r="AA949">
        <v>21534</v>
      </c>
      <c r="AB949">
        <v>9</v>
      </c>
      <c r="AC949" t="s">
        <v>42</v>
      </c>
      <c r="AD949" t="s">
        <v>35</v>
      </c>
      <c r="AE949">
        <v>19</v>
      </c>
      <c r="AF949">
        <v>3</v>
      </c>
      <c r="AG949" t="str">
        <f>_xlfn.XLOOKUP(AF949,Lookup!K:K,Lookup!L:L)</f>
        <v>Meet Expect</v>
      </c>
      <c r="AH949">
        <v>3</v>
      </c>
      <c r="AI949" t="str">
        <f>LOOKUP(AH949,Lookup!M:M,Lookup!N:N)</f>
        <v>High</v>
      </c>
      <c r="AJ949">
        <v>80</v>
      </c>
      <c r="AK949">
        <v>0</v>
      </c>
      <c r="AL949" t="str">
        <f>_xlfn.XLOOKUP(AK949,Lookup!O:O,Lookup!P:P)</f>
        <v>None</v>
      </c>
      <c r="AM949">
        <v>10</v>
      </c>
      <c r="AN949" t="str" cm="1">
        <f t="array" ref="AN949">_xlfn.IFS(
AM949&lt;=5,"0-5",
AM949&lt;=10,"6-10",
AM949&lt;=20,"11-20",
TRUE,"20+")</f>
        <v>6-10</v>
      </c>
      <c r="AO949">
        <v>2</v>
      </c>
      <c r="AP949">
        <v>2</v>
      </c>
      <c r="AQ949" t="str">
        <f>_xlfn.XLOOKUP(AP949,Lookup!Q:Q,Lookup!R:R)</f>
        <v>Good</v>
      </c>
      <c r="AR949">
        <v>8</v>
      </c>
      <c r="AS949" t="str" cm="1">
        <f t="array" ref="AS949">_xlfn.IFS(
AR949 &lt;=1,"New Employee",
AR949 &lt;=3, "Early Career",
AR949 &lt;=7, "Experienced",
TRUE, "Veteran")</f>
        <v>Veteran</v>
      </c>
      <c r="AT949">
        <v>7</v>
      </c>
      <c r="AU949">
        <v>7</v>
      </c>
      <c r="AV949" t="str" cm="1">
        <f t="array" ref="AV949">_xlfn.IFS(
AU949=0,"Recently Promoted",
AU949&lt;=3, "Normal",
TRUE, "Long Time No Promotion")</f>
        <v>Long Time No Promotion</v>
      </c>
      <c r="AW949">
        <v>7</v>
      </c>
      <c r="AX949">
        <f>IF(COUNTIF(L949:$L$1471,L949)&gt;1,1,0)</f>
        <v>0</v>
      </c>
      <c r="BA949">
        <f t="shared" si="117"/>
        <v>0</v>
      </c>
      <c r="BC949">
        <f t="shared" si="118"/>
        <v>0</v>
      </c>
      <c r="BE949">
        <f t="shared" si="112"/>
        <v>0</v>
      </c>
      <c r="BG949">
        <f t="shared" si="113"/>
        <v>0</v>
      </c>
      <c r="BI949">
        <f t="shared" si="114"/>
        <v>0</v>
      </c>
      <c r="BR949" t="str" cm="1">
        <f t="array" ref="BR949">_xlfn.IFS(
A949&lt;=25,"18-25",
A949&lt;=35,"26-35",
A949&lt;=45,"36-45",
A949&lt;=59,"46-59",
TRUE,"60+")</f>
        <v>46-59</v>
      </c>
      <c r="BX949" t="b">
        <f t="shared" si="115"/>
        <v>1</v>
      </c>
      <c r="BY949" t="b">
        <f t="shared" si="116"/>
        <v>1</v>
      </c>
      <c r="BZ949" t="b">
        <f t="shared" si="119"/>
        <v>1</v>
      </c>
      <c r="CA949">
        <f>IF(tblemployee[[#This Row],[Attrition]]="Yes",1,0)</f>
        <v>1</v>
      </c>
      <c r="CB949">
        <f>IF(tblemployee[[#This Row],[OverTime]]="Yes",1,0)</f>
        <v>1</v>
      </c>
    </row>
    <row r="950" spans="1:80" hidden="1">
      <c r="A950">
        <v>30</v>
      </c>
      <c r="B950" t="s">
        <v>43</v>
      </c>
      <c r="C950" t="s">
        <v>36</v>
      </c>
      <c r="D950">
        <v>634</v>
      </c>
      <c r="E950" t="s">
        <v>45</v>
      </c>
      <c r="F950">
        <v>17</v>
      </c>
      <c r="G950" t="str" cm="1">
        <f t="array" ref="G950">_xlfn.IFS(
F950 &lt;= 10, "Near",
F950 &lt;= 20, "Far",
TRUE, "Very Far")</f>
        <v>Far</v>
      </c>
      <c r="H950">
        <v>4</v>
      </c>
      <c r="I950" t="str">
        <f>_xlfn.XLOOKUP(H950,Lookup!C:C,Lookup!D:D)</f>
        <v>Master</v>
      </c>
      <c r="J950" t="s">
        <v>51</v>
      </c>
      <c r="K950">
        <v>1</v>
      </c>
      <c r="L950">
        <v>1321</v>
      </c>
      <c r="M950">
        <v>2</v>
      </c>
      <c r="N950" t="str">
        <f>_xlfn.XLOOKUP(M950,Lookup!E:E,Lookup!F:F)</f>
        <v>Medium</v>
      </c>
      <c r="O950" t="s">
        <v>39</v>
      </c>
      <c r="P950">
        <v>95</v>
      </c>
      <c r="Q950">
        <v>3</v>
      </c>
      <c r="R950" t="str">
        <f>_xlfn.XLOOKUP(Q950,Lookup!G:G,Lookup!H:H)</f>
        <v>High</v>
      </c>
      <c r="S950">
        <v>3</v>
      </c>
      <c r="T950" s="7" t="str">
        <f>_xlfn.XLOOKUP(S950,Lookup!A:A,Lookup!B:B)</f>
        <v>Senior</v>
      </c>
      <c r="U950" t="s">
        <v>56</v>
      </c>
      <c r="V950">
        <v>1</v>
      </c>
      <c r="W950" t="str">
        <f>_xlfn.XLOOKUP(V950,Lookup!I:I,Lookup!J:J)</f>
        <v>Low</v>
      </c>
      <c r="X950" t="s">
        <v>48</v>
      </c>
      <c r="Y950">
        <v>11916</v>
      </c>
      <c r="Z950" t="str" cm="1">
        <f t="array" ref="Z950">_xlfn.IFS(Y950&lt;3000,"Low",Y950&lt;7000,"Medium",TRUE,"High")</f>
        <v>High</v>
      </c>
      <c r="AA950">
        <v>25927</v>
      </c>
      <c r="AB950">
        <v>1</v>
      </c>
      <c r="AC950" t="s">
        <v>42</v>
      </c>
      <c r="AD950" t="s">
        <v>35</v>
      </c>
      <c r="AE950">
        <v>23</v>
      </c>
      <c r="AF950">
        <v>4</v>
      </c>
      <c r="AG950" t="str">
        <f>_xlfn.XLOOKUP(AF950,Lookup!K:K,Lookup!L:L)</f>
        <v>Exceed Expect</v>
      </c>
      <c r="AH950">
        <v>4</v>
      </c>
      <c r="AI950" t="str">
        <f>LOOKUP(AH950,Lookup!M:M,Lookup!N:N)</f>
        <v>Very High</v>
      </c>
      <c r="AJ950">
        <v>80</v>
      </c>
      <c r="AK950">
        <v>2</v>
      </c>
      <c r="AL950" t="str">
        <f>_xlfn.XLOOKUP(AK950,Lookup!O:O,Lookup!P:P)</f>
        <v>Medium</v>
      </c>
      <c r="AM950">
        <v>9</v>
      </c>
      <c r="AN950" t="str" cm="1">
        <f t="array" ref="AN950">_xlfn.IFS(
AM950&lt;=5,"0-5",
AM950&lt;=10,"6-10",
AM950&lt;=20,"11-20",
TRUE,"20+")</f>
        <v>6-10</v>
      </c>
      <c r="AO950">
        <v>2</v>
      </c>
      <c r="AP950">
        <v>3</v>
      </c>
      <c r="AQ950" t="str">
        <f>_xlfn.XLOOKUP(AP950,Lookup!Q:Q,Lookup!R:R)</f>
        <v>Better</v>
      </c>
      <c r="AR950">
        <v>9</v>
      </c>
      <c r="AS950" t="str" cm="1">
        <f t="array" ref="AS950">_xlfn.IFS(
AR950 &lt;=1,"New Employee",
AR950 &lt;=3, "Early Career",
AR950 &lt;=7, "Experienced",
TRUE, "Veteran")</f>
        <v>Veteran</v>
      </c>
      <c r="AT950">
        <v>1</v>
      </c>
      <c r="AU950">
        <v>0</v>
      </c>
      <c r="AV950" t="str" cm="1">
        <f t="array" ref="AV950">_xlfn.IFS(
AU950=0,"Recently Promoted",
AU950&lt;=3, "Normal",
TRUE, "Long Time No Promotion")</f>
        <v>Recently Promoted</v>
      </c>
      <c r="AW950">
        <v>8</v>
      </c>
      <c r="AX950">
        <f>IF(COUNTIF(L950:$L$1471,L950)&gt;1,1,0)</f>
        <v>0</v>
      </c>
      <c r="BA950">
        <f t="shared" si="117"/>
        <v>0</v>
      </c>
      <c r="BC950">
        <f t="shared" si="118"/>
        <v>0</v>
      </c>
      <c r="BE950">
        <f t="shared" si="112"/>
        <v>0</v>
      </c>
      <c r="BG950">
        <f t="shared" si="113"/>
        <v>0</v>
      </c>
      <c r="BI950">
        <f t="shared" si="114"/>
        <v>0</v>
      </c>
      <c r="BR950" t="str" cm="1">
        <f t="array" ref="BR950">_xlfn.IFS(
A950&lt;=25,"18-25",
A950&lt;=35,"26-35",
A950&lt;=45,"36-45",
A950&lt;=59,"46-59",
TRUE,"60+")</f>
        <v>26-35</v>
      </c>
      <c r="BX950" t="b">
        <f t="shared" si="115"/>
        <v>1</v>
      </c>
      <c r="BY950" t="b">
        <f t="shared" si="116"/>
        <v>1</v>
      </c>
      <c r="BZ950" t="b">
        <f t="shared" si="119"/>
        <v>1</v>
      </c>
      <c r="CA950">
        <f>IF(tblemployee[[#This Row],[Attrition]]="Yes",1,0)</f>
        <v>0</v>
      </c>
      <c r="CB950">
        <f>IF(tblemployee[[#This Row],[OverTime]]="Yes",1,0)</f>
        <v>1</v>
      </c>
    </row>
    <row r="951" spans="1:80" hidden="1">
      <c r="A951">
        <v>39</v>
      </c>
      <c r="B951" t="s">
        <v>43</v>
      </c>
      <c r="C951" t="s">
        <v>36</v>
      </c>
      <c r="D951">
        <v>524</v>
      </c>
      <c r="E951" t="s">
        <v>45</v>
      </c>
      <c r="F951">
        <v>18</v>
      </c>
      <c r="G951" t="str" cm="1">
        <f t="array" ref="G951">_xlfn.IFS(
F951 &lt;= 10, "Near",
F951 &lt;= 20, "Far",
TRUE, "Very Far")</f>
        <v>Far</v>
      </c>
      <c r="H951">
        <v>2</v>
      </c>
      <c r="I951" t="str">
        <f>_xlfn.XLOOKUP(H951,Lookup!C:C,Lookup!D:D)</f>
        <v>College</v>
      </c>
      <c r="J951" t="s">
        <v>38</v>
      </c>
      <c r="K951">
        <v>1</v>
      </c>
      <c r="L951">
        <v>1322</v>
      </c>
      <c r="M951">
        <v>1</v>
      </c>
      <c r="N951" t="str">
        <f>_xlfn.XLOOKUP(M951,Lookup!E:E,Lookup!F:F)</f>
        <v>Low</v>
      </c>
      <c r="O951" t="s">
        <v>46</v>
      </c>
      <c r="P951">
        <v>32</v>
      </c>
      <c r="Q951">
        <v>3</v>
      </c>
      <c r="R951" t="str">
        <f>_xlfn.XLOOKUP(Q951,Lookup!G:G,Lookup!H:H)</f>
        <v>High</v>
      </c>
      <c r="S951">
        <v>2</v>
      </c>
      <c r="T951" s="7" t="str">
        <f>_xlfn.XLOOKUP(S951,Lookup!A:A,Lookup!B:B)</f>
        <v>Junior</v>
      </c>
      <c r="U951" t="s">
        <v>53</v>
      </c>
      <c r="V951">
        <v>3</v>
      </c>
      <c r="W951" t="str">
        <f>_xlfn.XLOOKUP(V951,Lookup!I:I,Lookup!J:J)</f>
        <v>High</v>
      </c>
      <c r="X951" t="s">
        <v>41</v>
      </c>
      <c r="Y951">
        <v>4534</v>
      </c>
      <c r="Z951" t="str" cm="1">
        <f t="array" ref="Z951">_xlfn.IFS(Y951&lt;3000,"Low",Y951&lt;7000,"Medium",TRUE,"High")</f>
        <v>Medium</v>
      </c>
      <c r="AA951">
        <v>13352</v>
      </c>
      <c r="AB951">
        <v>0</v>
      </c>
      <c r="AC951" t="s">
        <v>42</v>
      </c>
      <c r="AD951" t="s">
        <v>43</v>
      </c>
      <c r="AE951">
        <v>11</v>
      </c>
      <c r="AF951">
        <v>3</v>
      </c>
      <c r="AG951" t="str">
        <f>_xlfn.XLOOKUP(AF951,Lookup!K:K,Lookup!L:L)</f>
        <v>Meet Expect</v>
      </c>
      <c r="AH951">
        <v>1</v>
      </c>
      <c r="AI951" t="str">
        <f>LOOKUP(AH951,Lookup!M:M,Lookup!N:N)</f>
        <v>Low</v>
      </c>
      <c r="AJ951">
        <v>80</v>
      </c>
      <c r="AK951">
        <v>0</v>
      </c>
      <c r="AL951" t="str">
        <f>_xlfn.XLOOKUP(AK951,Lookup!O:O,Lookup!P:P)</f>
        <v>None</v>
      </c>
      <c r="AM951">
        <v>9</v>
      </c>
      <c r="AN951" t="str" cm="1">
        <f t="array" ref="AN951">_xlfn.IFS(
AM951&lt;=5,"0-5",
AM951&lt;=10,"6-10",
AM951&lt;=20,"11-20",
TRUE,"20+")</f>
        <v>6-10</v>
      </c>
      <c r="AO951">
        <v>6</v>
      </c>
      <c r="AP951">
        <v>3</v>
      </c>
      <c r="AQ951" t="str">
        <f>_xlfn.XLOOKUP(AP951,Lookup!Q:Q,Lookup!R:R)</f>
        <v>Better</v>
      </c>
      <c r="AR951">
        <v>8</v>
      </c>
      <c r="AS951" t="str" cm="1">
        <f t="array" ref="AS951">_xlfn.IFS(
AR951 &lt;=1,"New Employee",
AR951 &lt;=3, "Early Career",
AR951 &lt;=7, "Experienced",
TRUE, "Veteran")</f>
        <v>Veteran</v>
      </c>
      <c r="AT951">
        <v>7</v>
      </c>
      <c r="AU951">
        <v>1</v>
      </c>
      <c r="AV951" t="str" cm="1">
        <f t="array" ref="AV951">_xlfn.IFS(
AU951=0,"Recently Promoted",
AU951&lt;=3, "Normal",
TRUE, "Long Time No Promotion")</f>
        <v>Normal</v>
      </c>
      <c r="AW951">
        <v>7</v>
      </c>
      <c r="AX951">
        <f>IF(COUNTIF(L951:$L$1471,L951)&gt;1,1,0)</f>
        <v>0</v>
      </c>
      <c r="BA951">
        <f t="shared" si="117"/>
        <v>0</v>
      </c>
      <c r="BC951">
        <f t="shared" si="118"/>
        <v>0</v>
      </c>
      <c r="BE951">
        <f t="shared" si="112"/>
        <v>0</v>
      </c>
      <c r="BG951">
        <f t="shared" si="113"/>
        <v>0</v>
      </c>
      <c r="BI951">
        <f t="shared" si="114"/>
        <v>0</v>
      </c>
      <c r="BR951" t="str" cm="1">
        <f t="array" ref="BR951">_xlfn.IFS(
A951&lt;=25,"18-25",
A951&lt;=35,"26-35",
A951&lt;=45,"36-45",
A951&lt;=59,"46-59",
TRUE,"60+")</f>
        <v>36-45</v>
      </c>
      <c r="BX951" t="b">
        <f t="shared" si="115"/>
        <v>1</v>
      </c>
      <c r="BY951" t="b">
        <f t="shared" si="116"/>
        <v>1</v>
      </c>
      <c r="BZ951" t="b">
        <f t="shared" si="119"/>
        <v>1</v>
      </c>
      <c r="CA951">
        <f>IF(tblemployee[[#This Row],[Attrition]]="Yes",1,0)</f>
        <v>0</v>
      </c>
      <c r="CB951">
        <f>IF(tblemployee[[#This Row],[OverTime]]="Yes",1,0)</f>
        <v>0</v>
      </c>
    </row>
    <row r="952" spans="1:80" hidden="1">
      <c r="A952">
        <v>31</v>
      </c>
      <c r="B952" t="s">
        <v>43</v>
      </c>
      <c r="C952" t="s">
        <v>55</v>
      </c>
      <c r="D952">
        <v>587</v>
      </c>
      <c r="E952" t="s">
        <v>37</v>
      </c>
      <c r="F952">
        <v>2</v>
      </c>
      <c r="G952" t="str" cm="1">
        <f t="array" ref="G952">_xlfn.IFS(
F952 &lt;= 10, "Near",
F952 &lt;= 20, "Far",
TRUE, "Very Far")</f>
        <v>Near</v>
      </c>
      <c r="H952">
        <v>4</v>
      </c>
      <c r="I952" t="str">
        <f>_xlfn.XLOOKUP(H952,Lookup!C:C,Lookup!D:D)</f>
        <v>Master</v>
      </c>
      <c r="J952" t="s">
        <v>38</v>
      </c>
      <c r="K952">
        <v>1</v>
      </c>
      <c r="L952">
        <v>1324</v>
      </c>
      <c r="M952">
        <v>4</v>
      </c>
      <c r="N952" t="str">
        <f>_xlfn.XLOOKUP(M952,Lookup!E:E,Lookup!F:F)</f>
        <v>Very High</v>
      </c>
      <c r="O952" t="s">
        <v>39</v>
      </c>
      <c r="P952">
        <v>57</v>
      </c>
      <c r="Q952">
        <v>3</v>
      </c>
      <c r="R952" t="str">
        <f>_xlfn.XLOOKUP(Q952,Lookup!G:G,Lookup!H:H)</f>
        <v>High</v>
      </c>
      <c r="S952">
        <v>3</v>
      </c>
      <c r="T952" s="7" t="str">
        <f>_xlfn.XLOOKUP(S952,Lookup!A:A,Lookup!B:B)</f>
        <v>Senior</v>
      </c>
      <c r="U952" t="s">
        <v>40</v>
      </c>
      <c r="V952">
        <v>3</v>
      </c>
      <c r="W952" t="str">
        <f>_xlfn.XLOOKUP(V952,Lookup!I:I,Lookup!J:J)</f>
        <v>High</v>
      </c>
      <c r="X952" t="s">
        <v>52</v>
      </c>
      <c r="Y952">
        <v>9852</v>
      </c>
      <c r="Z952" t="str" cm="1">
        <f t="array" ref="Z952">_xlfn.IFS(Y952&lt;3000,"Low",Y952&lt;7000,"Medium",TRUE,"High")</f>
        <v>High</v>
      </c>
      <c r="AA952">
        <v>8935</v>
      </c>
      <c r="AB952">
        <v>1</v>
      </c>
      <c r="AC952" t="s">
        <v>42</v>
      </c>
      <c r="AD952" t="s">
        <v>35</v>
      </c>
      <c r="AE952">
        <v>19</v>
      </c>
      <c r="AF952">
        <v>3</v>
      </c>
      <c r="AG952" t="str">
        <f>_xlfn.XLOOKUP(AF952,Lookup!K:K,Lookup!L:L)</f>
        <v>Meet Expect</v>
      </c>
      <c r="AH952">
        <v>1</v>
      </c>
      <c r="AI952" t="str">
        <f>LOOKUP(AH952,Lookup!M:M,Lookup!N:N)</f>
        <v>Low</v>
      </c>
      <c r="AJ952">
        <v>80</v>
      </c>
      <c r="AK952">
        <v>1</v>
      </c>
      <c r="AL952" t="str">
        <f>_xlfn.XLOOKUP(AK952,Lookup!O:O,Lookup!P:P)</f>
        <v>Basic</v>
      </c>
      <c r="AM952">
        <v>10</v>
      </c>
      <c r="AN952" t="str" cm="1">
        <f t="array" ref="AN952">_xlfn.IFS(
AM952&lt;=5,"0-5",
AM952&lt;=10,"6-10",
AM952&lt;=20,"11-20",
TRUE,"20+")</f>
        <v>6-10</v>
      </c>
      <c r="AO952">
        <v>5</v>
      </c>
      <c r="AP952">
        <v>2</v>
      </c>
      <c r="AQ952" t="str">
        <f>_xlfn.XLOOKUP(AP952,Lookup!Q:Q,Lookup!R:R)</f>
        <v>Good</v>
      </c>
      <c r="AR952">
        <v>10</v>
      </c>
      <c r="AS952" t="str" cm="1">
        <f t="array" ref="AS952">_xlfn.IFS(
AR952 &lt;=1,"New Employee",
AR952 &lt;=3, "Early Career",
AR952 &lt;=7, "Experienced",
TRUE, "Veteran")</f>
        <v>Veteran</v>
      </c>
      <c r="AT952">
        <v>8</v>
      </c>
      <c r="AU952">
        <v>9</v>
      </c>
      <c r="AV952" t="str" cm="1">
        <f t="array" ref="AV952">_xlfn.IFS(
AU952=0,"Recently Promoted",
AU952&lt;=3, "Normal",
TRUE, "Long Time No Promotion")</f>
        <v>Long Time No Promotion</v>
      </c>
      <c r="AW952">
        <v>6</v>
      </c>
      <c r="AX952">
        <f>IF(COUNTIF(L952:$L$1471,L952)&gt;1,1,0)</f>
        <v>0</v>
      </c>
      <c r="BA952">
        <f t="shared" si="117"/>
        <v>0</v>
      </c>
      <c r="BC952">
        <f t="shared" si="118"/>
        <v>0</v>
      </c>
      <c r="BE952">
        <f t="shared" si="112"/>
        <v>0</v>
      </c>
      <c r="BG952">
        <f t="shared" si="113"/>
        <v>0</v>
      </c>
      <c r="BI952">
        <f t="shared" si="114"/>
        <v>0</v>
      </c>
      <c r="BR952" t="str" cm="1">
        <f t="array" ref="BR952">_xlfn.IFS(
A952&lt;=25,"18-25",
A952&lt;=35,"26-35",
A952&lt;=45,"36-45",
A952&lt;=59,"46-59",
TRUE,"60+")</f>
        <v>26-35</v>
      </c>
      <c r="BX952" t="b">
        <f t="shared" si="115"/>
        <v>1</v>
      </c>
      <c r="BY952" t="b">
        <f t="shared" si="116"/>
        <v>1</v>
      </c>
      <c r="BZ952" t="b">
        <f t="shared" si="119"/>
        <v>1</v>
      </c>
      <c r="CA952">
        <f>IF(tblemployee[[#This Row],[Attrition]]="Yes",1,0)</f>
        <v>0</v>
      </c>
      <c r="CB952">
        <f>IF(tblemployee[[#This Row],[OverTime]]="Yes",1,0)</f>
        <v>1</v>
      </c>
    </row>
    <row r="953" spans="1:80" hidden="1">
      <c r="A953">
        <v>41</v>
      </c>
      <c r="B953" t="s">
        <v>43</v>
      </c>
      <c r="C953" t="s">
        <v>55</v>
      </c>
      <c r="D953">
        <v>256</v>
      </c>
      <c r="E953" t="s">
        <v>37</v>
      </c>
      <c r="F953">
        <v>10</v>
      </c>
      <c r="G953" t="str" cm="1">
        <f t="array" ref="G953">_xlfn.IFS(
F953 &lt;= 10, "Near",
F953 &lt;= 20, "Far",
TRUE, "Very Far")</f>
        <v>Near</v>
      </c>
      <c r="H953">
        <v>2</v>
      </c>
      <c r="I953" t="str">
        <f>_xlfn.XLOOKUP(H953,Lookup!C:C,Lookup!D:D)</f>
        <v>College</v>
      </c>
      <c r="J953" t="s">
        <v>51</v>
      </c>
      <c r="K953">
        <v>1</v>
      </c>
      <c r="L953">
        <v>1329</v>
      </c>
      <c r="M953">
        <v>3</v>
      </c>
      <c r="N953" t="str">
        <f>_xlfn.XLOOKUP(M953,Lookup!E:E,Lookup!F:F)</f>
        <v>High</v>
      </c>
      <c r="O953" t="s">
        <v>46</v>
      </c>
      <c r="P953">
        <v>40</v>
      </c>
      <c r="Q953">
        <v>1</v>
      </c>
      <c r="R953" t="str">
        <f>_xlfn.XLOOKUP(Q953,Lookup!G:G,Lookup!H:H)</f>
        <v>Low</v>
      </c>
      <c r="S953">
        <v>2</v>
      </c>
      <c r="T953" s="7" t="str">
        <f>_xlfn.XLOOKUP(S953,Lookup!A:A,Lookup!B:B)</f>
        <v>Junior</v>
      </c>
      <c r="U953" t="s">
        <v>40</v>
      </c>
      <c r="V953">
        <v>2</v>
      </c>
      <c r="W953" t="str">
        <f>_xlfn.XLOOKUP(V953,Lookup!I:I,Lookup!J:J)</f>
        <v>Medium</v>
      </c>
      <c r="X953" t="s">
        <v>41</v>
      </c>
      <c r="Y953">
        <v>6151</v>
      </c>
      <c r="Z953" t="str" cm="1">
        <f t="array" ref="Z953">_xlfn.IFS(Y953&lt;3000,"Low",Y953&lt;7000,"Medium",TRUE,"High")</f>
        <v>Medium</v>
      </c>
      <c r="AA953">
        <v>22074</v>
      </c>
      <c r="AB953">
        <v>1</v>
      </c>
      <c r="AC953" t="s">
        <v>42</v>
      </c>
      <c r="AD953" t="s">
        <v>43</v>
      </c>
      <c r="AE953">
        <v>13</v>
      </c>
      <c r="AF953">
        <v>3</v>
      </c>
      <c r="AG953" t="str">
        <f>_xlfn.XLOOKUP(AF953,Lookup!K:K,Lookup!L:L)</f>
        <v>Meet Expect</v>
      </c>
      <c r="AH953">
        <v>1</v>
      </c>
      <c r="AI953" t="str">
        <f>LOOKUP(AH953,Lookup!M:M,Lookup!N:N)</f>
        <v>Low</v>
      </c>
      <c r="AJ953">
        <v>80</v>
      </c>
      <c r="AK953">
        <v>0</v>
      </c>
      <c r="AL953" t="str">
        <f>_xlfn.XLOOKUP(AK953,Lookup!O:O,Lookup!P:P)</f>
        <v>None</v>
      </c>
      <c r="AM953">
        <v>19</v>
      </c>
      <c r="AN953" t="str" cm="1">
        <f t="array" ref="AN953">_xlfn.IFS(
AM953&lt;=5,"0-5",
AM953&lt;=10,"6-10",
AM953&lt;=20,"11-20",
TRUE,"20+")</f>
        <v>11-20</v>
      </c>
      <c r="AO953">
        <v>4</v>
      </c>
      <c r="AP953">
        <v>3</v>
      </c>
      <c r="AQ953" t="str">
        <f>_xlfn.XLOOKUP(AP953,Lookup!Q:Q,Lookup!R:R)</f>
        <v>Better</v>
      </c>
      <c r="AR953">
        <v>19</v>
      </c>
      <c r="AS953" t="str" cm="1">
        <f t="array" ref="AS953">_xlfn.IFS(
AR953 &lt;=1,"New Employee",
AR953 &lt;=3, "Early Career",
AR953 &lt;=7, "Experienced",
TRUE, "Veteran")</f>
        <v>Veteran</v>
      </c>
      <c r="AT953">
        <v>2</v>
      </c>
      <c r="AU953">
        <v>11</v>
      </c>
      <c r="AV953" t="str" cm="1">
        <f t="array" ref="AV953">_xlfn.IFS(
AU953=0,"Recently Promoted",
AU953&lt;=3, "Normal",
TRUE, "Long Time No Promotion")</f>
        <v>Long Time No Promotion</v>
      </c>
      <c r="AW953">
        <v>9</v>
      </c>
      <c r="AX953">
        <f>IF(COUNTIF(L953:$L$1471,L953)&gt;1,1,0)</f>
        <v>0</v>
      </c>
      <c r="BA953">
        <f t="shared" si="117"/>
        <v>0</v>
      </c>
      <c r="BC953">
        <f t="shared" si="118"/>
        <v>0</v>
      </c>
      <c r="BE953">
        <f t="shared" si="112"/>
        <v>0</v>
      </c>
      <c r="BG953">
        <f t="shared" si="113"/>
        <v>0</v>
      </c>
      <c r="BI953">
        <f t="shared" si="114"/>
        <v>0</v>
      </c>
      <c r="BR953" t="str" cm="1">
        <f t="array" ref="BR953">_xlfn.IFS(
A953&lt;=25,"18-25",
A953&lt;=35,"26-35",
A953&lt;=45,"36-45",
A953&lt;=59,"46-59",
TRUE,"60+")</f>
        <v>36-45</v>
      </c>
      <c r="BX953" t="b">
        <f t="shared" si="115"/>
        <v>1</v>
      </c>
      <c r="BY953" t="b">
        <f t="shared" si="116"/>
        <v>1</v>
      </c>
      <c r="BZ953" t="b">
        <f t="shared" si="119"/>
        <v>1</v>
      </c>
      <c r="CA953">
        <f>IF(tblemployee[[#This Row],[Attrition]]="Yes",1,0)</f>
        <v>0</v>
      </c>
      <c r="CB953">
        <f>IF(tblemployee[[#This Row],[OverTime]]="Yes",1,0)</f>
        <v>0</v>
      </c>
    </row>
    <row r="954" spans="1:80" hidden="1">
      <c r="A954">
        <v>31</v>
      </c>
      <c r="B954" t="s">
        <v>35</v>
      </c>
      <c r="C954" t="s">
        <v>44</v>
      </c>
      <c r="D954">
        <v>1060</v>
      </c>
      <c r="E954" t="s">
        <v>37</v>
      </c>
      <c r="F954">
        <v>1</v>
      </c>
      <c r="G954" t="str" cm="1">
        <f t="array" ref="G954">_xlfn.IFS(
F954 &lt;= 10, "Near",
F954 &lt;= 20, "Far",
TRUE, "Very Far")</f>
        <v>Near</v>
      </c>
      <c r="H954">
        <v>3</v>
      </c>
      <c r="I954" t="str">
        <f>_xlfn.XLOOKUP(H954,Lookup!C:C,Lookup!D:D)</f>
        <v>Bachelor</v>
      </c>
      <c r="J954" t="s">
        <v>38</v>
      </c>
      <c r="K954">
        <v>1</v>
      </c>
      <c r="L954">
        <v>1331</v>
      </c>
      <c r="M954">
        <v>4</v>
      </c>
      <c r="N954" t="str">
        <f>_xlfn.XLOOKUP(M954,Lookup!E:E,Lookup!F:F)</f>
        <v>Very High</v>
      </c>
      <c r="O954" t="s">
        <v>39</v>
      </c>
      <c r="P954">
        <v>54</v>
      </c>
      <c r="Q954">
        <v>3</v>
      </c>
      <c r="R954" t="str">
        <f>_xlfn.XLOOKUP(Q954,Lookup!G:G,Lookup!H:H)</f>
        <v>High</v>
      </c>
      <c r="S954">
        <v>1</v>
      </c>
      <c r="T954" s="7" t="str">
        <f>_xlfn.XLOOKUP(S954,Lookup!A:A,Lookup!B:B)</f>
        <v>Entry Level</v>
      </c>
      <c r="U954" t="s">
        <v>57</v>
      </c>
      <c r="V954">
        <v>2</v>
      </c>
      <c r="W954" t="str">
        <f>_xlfn.XLOOKUP(V954,Lookup!I:I,Lookup!J:J)</f>
        <v>Medium</v>
      </c>
      <c r="X954" t="s">
        <v>41</v>
      </c>
      <c r="Y954">
        <v>2302</v>
      </c>
      <c r="Z954" t="str" cm="1">
        <f t="array" ref="Z954">_xlfn.IFS(Y954&lt;3000,"Low",Y954&lt;7000,"Medium",TRUE,"High")</f>
        <v>Low</v>
      </c>
      <c r="AA954">
        <v>8319</v>
      </c>
      <c r="AB954">
        <v>1</v>
      </c>
      <c r="AC954" t="s">
        <v>42</v>
      </c>
      <c r="AD954" t="s">
        <v>35</v>
      </c>
      <c r="AE954">
        <v>11</v>
      </c>
      <c r="AF954">
        <v>3</v>
      </c>
      <c r="AG954" t="str">
        <f>_xlfn.XLOOKUP(AF954,Lookup!K:K,Lookup!L:L)</f>
        <v>Meet Expect</v>
      </c>
      <c r="AH954">
        <v>1</v>
      </c>
      <c r="AI954" t="str">
        <f>LOOKUP(AH954,Lookup!M:M,Lookup!N:N)</f>
        <v>Low</v>
      </c>
      <c r="AJ954">
        <v>80</v>
      </c>
      <c r="AK954">
        <v>0</v>
      </c>
      <c r="AL954" t="str">
        <f>_xlfn.XLOOKUP(AK954,Lookup!O:O,Lookup!P:P)</f>
        <v>None</v>
      </c>
      <c r="AM954">
        <v>3</v>
      </c>
      <c r="AN954" t="str" cm="1">
        <f t="array" ref="AN954">_xlfn.IFS(
AM954&lt;=5,"0-5",
AM954&lt;=10,"6-10",
AM954&lt;=20,"11-20",
TRUE,"20+")</f>
        <v>0-5</v>
      </c>
      <c r="AO954">
        <v>2</v>
      </c>
      <c r="AP954">
        <v>4</v>
      </c>
      <c r="AQ954" t="str">
        <f>_xlfn.XLOOKUP(AP954,Lookup!Q:Q,Lookup!R:R)</f>
        <v>Best</v>
      </c>
      <c r="AR954">
        <v>3</v>
      </c>
      <c r="AS954" t="str" cm="1">
        <f t="array" ref="AS954">_xlfn.IFS(
AR954 &lt;=1,"New Employee",
AR954 &lt;=3, "Early Career",
AR954 &lt;=7, "Experienced",
TRUE, "Veteran")</f>
        <v>Early Career</v>
      </c>
      <c r="AT954">
        <v>2</v>
      </c>
      <c r="AU954">
        <v>2</v>
      </c>
      <c r="AV954" t="str" cm="1">
        <f t="array" ref="AV954">_xlfn.IFS(
AU954=0,"Recently Promoted",
AU954&lt;=3, "Normal",
TRUE, "Long Time No Promotion")</f>
        <v>Normal</v>
      </c>
      <c r="AW954">
        <v>2</v>
      </c>
      <c r="AX954">
        <f>IF(COUNTIF(L954:$L$1471,L954)&gt;1,1,0)</f>
        <v>0</v>
      </c>
      <c r="BA954">
        <f t="shared" si="117"/>
        <v>0</v>
      </c>
      <c r="BC954">
        <f t="shared" si="118"/>
        <v>0</v>
      </c>
      <c r="BE954">
        <f t="shared" si="112"/>
        <v>0</v>
      </c>
      <c r="BG954">
        <f t="shared" si="113"/>
        <v>0</v>
      </c>
      <c r="BI954">
        <f t="shared" si="114"/>
        <v>0</v>
      </c>
      <c r="BR954" t="str" cm="1">
        <f t="array" ref="BR954">_xlfn.IFS(
A954&lt;=25,"18-25",
A954&lt;=35,"26-35",
A954&lt;=45,"36-45",
A954&lt;=59,"46-59",
TRUE,"60+")</f>
        <v>26-35</v>
      </c>
      <c r="BX954" t="b">
        <f t="shared" si="115"/>
        <v>1</v>
      </c>
      <c r="BY954" t="b">
        <f t="shared" si="116"/>
        <v>1</v>
      </c>
      <c r="BZ954" t="b">
        <f t="shared" si="119"/>
        <v>1</v>
      </c>
      <c r="CA954">
        <f>IF(tblemployee[[#This Row],[Attrition]]="Yes",1,0)</f>
        <v>1</v>
      </c>
      <c r="CB954">
        <f>IF(tblemployee[[#This Row],[OverTime]]="Yes",1,0)</f>
        <v>1</v>
      </c>
    </row>
    <row r="955" spans="1:80" hidden="1">
      <c r="A955">
        <v>44</v>
      </c>
      <c r="B955" t="s">
        <v>35</v>
      </c>
      <c r="C955" t="s">
        <v>36</v>
      </c>
      <c r="D955">
        <v>935</v>
      </c>
      <c r="E955" t="s">
        <v>45</v>
      </c>
      <c r="F955">
        <v>3</v>
      </c>
      <c r="G955" t="str" cm="1">
        <f t="array" ref="G955">_xlfn.IFS(
F955 &lt;= 10, "Near",
F955 &lt;= 20, "Far",
TRUE, "Very Far")</f>
        <v>Near</v>
      </c>
      <c r="H955">
        <v>3</v>
      </c>
      <c r="I955" t="str">
        <f>_xlfn.XLOOKUP(H955,Lookup!C:C,Lookup!D:D)</f>
        <v>Bachelor</v>
      </c>
      <c r="J955" t="s">
        <v>38</v>
      </c>
      <c r="K955">
        <v>1</v>
      </c>
      <c r="L955">
        <v>1333</v>
      </c>
      <c r="M955">
        <v>1</v>
      </c>
      <c r="N955" t="str">
        <f>_xlfn.XLOOKUP(M955,Lookup!E:E,Lookup!F:F)</f>
        <v>Low</v>
      </c>
      <c r="O955" t="s">
        <v>46</v>
      </c>
      <c r="P955">
        <v>89</v>
      </c>
      <c r="Q955">
        <v>3</v>
      </c>
      <c r="R955" t="str">
        <f>_xlfn.XLOOKUP(Q955,Lookup!G:G,Lookup!H:H)</f>
        <v>High</v>
      </c>
      <c r="S955">
        <v>1</v>
      </c>
      <c r="T955" s="7" t="str">
        <f>_xlfn.XLOOKUP(S955,Lookup!A:A,Lookup!B:B)</f>
        <v>Entry Level</v>
      </c>
      <c r="U955" t="s">
        <v>50</v>
      </c>
      <c r="V955">
        <v>1</v>
      </c>
      <c r="W955" t="str">
        <f>_xlfn.XLOOKUP(V955,Lookup!I:I,Lookup!J:J)</f>
        <v>Low</v>
      </c>
      <c r="X955" t="s">
        <v>48</v>
      </c>
      <c r="Y955">
        <v>2362</v>
      </c>
      <c r="Z955" t="str" cm="1">
        <f t="array" ref="Z955">_xlfn.IFS(Y955&lt;3000,"Low",Y955&lt;7000,"Medium",TRUE,"High")</f>
        <v>Low</v>
      </c>
      <c r="AA955">
        <v>14669</v>
      </c>
      <c r="AB955">
        <v>4</v>
      </c>
      <c r="AC955" t="s">
        <v>42</v>
      </c>
      <c r="AD955" t="s">
        <v>43</v>
      </c>
      <c r="AE955">
        <v>12</v>
      </c>
      <c r="AF955">
        <v>3</v>
      </c>
      <c r="AG955" t="str">
        <f>_xlfn.XLOOKUP(AF955,Lookup!K:K,Lookup!L:L)</f>
        <v>Meet Expect</v>
      </c>
      <c r="AH955">
        <v>3</v>
      </c>
      <c r="AI955" t="str">
        <f>LOOKUP(AH955,Lookup!M:M,Lookup!N:N)</f>
        <v>High</v>
      </c>
      <c r="AJ955">
        <v>80</v>
      </c>
      <c r="AK955">
        <v>0</v>
      </c>
      <c r="AL955" t="str">
        <f>_xlfn.XLOOKUP(AK955,Lookup!O:O,Lookup!P:P)</f>
        <v>None</v>
      </c>
      <c r="AM955">
        <v>10</v>
      </c>
      <c r="AN955" t="str" cm="1">
        <f t="array" ref="AN955">_xlfn.IFS(
AM955&lt;=5,"0-5",
AM955&lt;=10,"6-10",
AM955&lt;=20,"11-20",
TRUE,"20+")</f>
        <v>6-10</v>
      </c>
      <c r="AO955">
        <v>4</v>
      </c>
      <c r="AP955">
        <v>4</v>
      </c>
      <c r="AQ955" t="str">
        <f>_xlfn.XLOOKUP(AP955,Lookup!Q:Q,Lookup!R:R)</f>
        <v>Best</v>
      </c>
      <c r="AR955">
        <v>3</v>
      </c>
      <c r="AS955" t="str" cm="1">
        <f t="array" ref="AS955">_xlfn.IFS(
AR955 &lt;=1,"New Employee",
AR955 &lt;=3, "Early Career",
AR955 &lt;=7, "Experienced",
TRUE, "Veteran")</f>
        <v>Early Career</v>
      </c>
      <c r="AT955">
        <v>2</v>
      </c>
      <c r="AU955">
        <v>1</v>
      </c>
      <c r="AV955" t="str" cm="1">
        <f t="array" ref="AV955">_xlfn.IFS(
AU955=0,"Recently Promoted",
AU955&lt;=3, "Normal",
TRUE, "Long Time No Promotion")</f>
        <v>Normal</v>
      </c>
      <c r="AW955">
        <v>2</v>
      </c>
      <c r="AX955">
        <f>IF(COUNTIF(L955:$L$1471,L955)&gt;1,1,0)</f>
        <v>0</v>
      </c>
      <c r="BA955">
        <f t="shared" si="117"/>
        <v>0</v>
      </c>
      <c r="BC955">
        <f t="shared" si="118"/>
        <v>0</v>
      </c>
      <c r="BE955">
        <f t="shared" si="112"/>
        <v>0</v>
      </c>
      <c r="BG955">
        <f t="shared" si="113"/>
        <v>0</v>
      </c>
      <c r="BI955">
        <f t="shared" si="114"/>
        <v>0</v>
      </c>
      <c r="BR955" t="str" cm="1">
        <f t="array" ref="BR955">_xlfn.IFS(
A955&lt;=25,"18-25",
A955&lt;=35,"26-35",
A955&lt;=45,"36-45",
A955&lt;=59,"46-59",
TRUE,"60+")</f>
        <v>36-45</v>
      </c>
      <c r="BX955" t="b">
        <f t="shared" si="115"/>
        <v>1</v>
      </c>
      <c r="BY955" t="b">
        <f t="shared" si="116"/>
        <v>1</v>
      </c>
      <c r="BZ955" t="b">
        <f t="shared" si="119"/>
        <v>1</v>
      </c>
      <c r="CA955">
        <f>IF(tblemployee[[#This Row],[Attrition]]="Yes",1,0)</f>
        <v>1</v>
      </c>
      <c r="CB955">
        <f>IF(tblemployee[[#This Row],[OverTime]]="Yes",1,0)</f>
        <v>0</v>
      </c>
    </row>
    <row r="956" spans="1:80" hidden="1">
      <c r="A956">
        <v>42</v>
      </c>
      <c r="B956" t="s">
        <v>43</v>
      </c>
      <c r="C956" t="s">
        <v>55</v>
      </c>
      <c r="D956">
        <v>495</v>
      </c>
      <c r="E956" t="s">
        <v>45</v>
      </c>
      <c r="F956">
        <v>2</v>
      </c>
      <c r="G956" t="str" cm="1">
        <f t="array" ref="G956">_xlfn.IFS(
F956 &lt;= 10, "Near",
F956 &lt;= 20, "Far",
TRUE, "Very Far")</f>
        <v>Near</v>
      </c>
      <c r="H956">
        <v>1</v>
      </c>
      <c r="I956" t="str">
        <f>_xlfn.XLOOKUP(H956,Lookup!C:C,Lookup!D:D)</f>
        <v>Below College</v>
      </c>
      <c r="J956" t="s">
        <v>38</v>
      </c>
      <c r="K956">
        <v>1</v>
      </c>
      <c r="L956">
        <v>1334</v>
      </c>
      <c r="M956">
        <v>3</v>
      </c>
      <c r="N956" t="str">
        <f>_xlfn.XLOOKUP(M956,Lookup!E:E,Lookup!F:F)</f>
        <v>High</v>
      </c>
      <c r="O956" t="s">
        <v>46</v>
      </c>
      <c r="P956">
        <v>37</v>
      </c>
      <c r="Q956">
        <v>3</v>
      </c>
      <c r="R956" t="str">
        <f>_xlfn.XLOOKUP(Q956,Lookup!G:G,Lookup!H:H)</f>
        <v>High</v>
      </c>
      <c r="S956">
        <v>4</v>
      </c>
      <c r="T956" s="7" t="str">
        <f>_xlfn.XLOOKUP(S956,Lookup!A:A,Lookup!B:B)</f>
        <v>Manager</v>
      </c>
      <c r="U956" t="s">
        <v>56</v>
      </c>
      <c r="V956">
        <v>3</v>
      </c>
      <c r="W956" t="str">
        <f>_xlfn.XLOOKUP(V956,Lookup!I:I,Lookup!J:J)</f>
        <v>High</v>
      </c>
      <c r="X956" t="s">
        <v>48</v>
      </c>
      <c r="Y956">
        <v>17861</v>
      </c>
      <c r="Z956" t="str" cm="1">
        <f t="array" ref="Z956">_xlfn.IFS(Y956&lt;3000,"Low",Y956&lt;7000,"Medium",TRUE,"High")</f>
        <v>High</v>
      </c>
      <c r="AA956">
        <v>26582</v>
      </c>
      <c r="AB956">
        <v>0</v>
      </c>
      <c r="AC956" t="s">
        <v>42</v>
      </c>
      <c r="AD956" t="s">
        <v>35</v>
      </c>
      <c r="AE956">
        <v>13</v>
      </c>
      <c r="AF956">
        <v>3</v>
      </c>
      <c r="AG956" t="str">
        <f>_xlfn.XLOOKUP(AF956,Lookup!K:K,Lookup!L:L)</f>
        <v>Meet Expect</v>
      </c>
      <c r="AH956">
        <v>4</v>
      </c>
      <c r="AI956" t="str">
        <f>LOOKUP(AH956,Lookup!M:M,Lookup!N:N)</f>
        <v>Very High</v>
      </c>
      <c r="AJ956">
        <v>80</v>
      </c>
      <c r="AK956">
        <v>0</v>
      </c>
      <c r="AL956" t="str">
        <f>_xlfn.XLOOKUP(AK956,Lookup!O:O,Lookup!P:P)</f>
        <v>None</v>
      </c>
      <c r="AM956">
        <v>21</v>
      </c>
      <c r="AN956" t="str" cm="1">
        <f t="array" ref="AN956">_xlfn.IFS(
AM956&lt;=5,"0-5",
AM956&lt;=10,"6-10",
AM956&lt;=20,"11-20",
TRUE,"20+")</f>
        <v>20+</v>
      </c>
      <c r="AO956">
        <v>3</v>
      </c>
      <c r="AP956">
        <v>2</v>
      </c>
      <c r="AQ956" t="str">
        <f>_xlfn.XLOOKUP(AP956,Lookup!Q:Q,Lookup!R:R)</f>
        <v>Good</v>
      </c>
      <c r="AR956">
        <v>20</v>
      </c>
      <c r="AS956" t="str" cm="1">
        <f t="array" ref="AS956">_xlfn.IFS(
AR956 &lt;=1,"New Employee",
AR956 &lt;=3, "Early Career",
AR956 &lt;=7, "Experienced",
TRUE, "Veteran")</f>
        <v>Veteran</v>
      </c>
      <c r="AT956">
        <v>8</v>
      </c>
      <c r="AU956">
        <v>2</v>
      </c>
      <c r="AV956" t="str" cm="1">
        <f t="array" ref="AV956">_xlfn.IFS(
AU956=0,"Recently Promoted",
AU956&lt;=3, "Normal",
TRUE, "Long Time No Promotion")</f>
        <v>Normal</v>
      </c>
      <c r="AW956">
        <v>10</v>
      </c>
      <c r="AX956">
        <f>IF(COUNTIF(L956:$L$1471,L956)&gt;1,1,0)</f>
        <v>0</v>
      </c>
      <c r="BA956">
        <f t="shared" si="117"/>
        <v>0</v>
      </c>
      <c r="BC956">
        <f t="shared" si="118"/>
        <v>0</v>
      </c>
      <c r="BE956">
        <f t="shared" si="112"/>
        <v>0</v>
      </c>
      <c r="BG956">
        <f t="shared" si="113"/>
        <v>0</v>
      </c>
      <c r="BI956">
        <f t="shared" si="114"/>
        <v>0</v>
      </c>
      <c r="BR956" t="str" cm="1">
        <f t="array" ref="BR956">_xlfn.IFS(
A956&lt;=25,"18-25",
A956&lt;=35,"26-35",
A956&lt;=45,"36-45",
A956&lt;=59,"46-59",
TRUE,"60+")</f>
        <v>36-45</v>
      </c>
      <c r="BX956" t="b">
        <f t="shared" si="115"/>
        <v>1</v>
      </c>
      <c r="BY956" t="b">
        <f t="shared" si="116"/>
        <v>1</v>
      </c>
      <c r="BZ956" t="b">
        <f t="shared" si="119"/>
        <v>1</v>
      </c>
      <c r="CA956">
        <f>IF(tblemployee[[#This Row],[Attrition]]="Yes",1,0)</f>
        <v>0</v>
      </c>
      <c r="CB956">
        <f>IF(tblemployee[[#This Row],[OverTime]]="Yes",1,0)</f>
        <v>1</v>
      </c>
    </row>
    <row r="957" spans="1:80" hidden="1">
      <c r="A957">
        <v>55</v>
      </c>
      <c r="B957" t="s">
        <v>43</v>
      </c>
      <c r="C957" t="s">
        <v>36</v>
      </c>
      <c r="D957">
        <v>282</v>
      </c>
      <c r="E957" t="s">
        <v>45</v>
      </c>
      <c r="F957">
        <v>2</v>
      </c>
      <c r="G957" t="str" cm="1">
        <f t="array" ref="G957">_xlfn.IFS(
F957 &lt;= 10, "Near",
F957 &lt;= 20, "Far",
TRUE, "Very Far")</f>
        <v>Near</v>
      </c>
      <c r="H957">
        <v>2</v>
      </c>
      <c r="I957" t="str">
        <f>_xlfn.XLOOKUP(H957,Lookup!C:C,Lookup!D:D)</f>
        <v>College</v>
      </c>
      <c r="J957" t="s">
        <v>51</v>
      </c>
      <c r="K957">
        <v>1</v>
      </c>
      <c r="L957">
        <v>1336</v>
      </c>
      <c r="M957">
        <v>4</v>
      </c>
      <c r="N957" t="str">
        <f>_xlfn.XLOOKUP(M957,Lookup!E:E,Lookup!F:F)</f>
        <v>Very High</v>
      </c>
      <c r="O957" t="s">
        <v>39</v>
      </c>
      <c r="P957">
        <v>58</v>
      </c>
      <c r="Q957">
        <v>1</v>
      </c>
      <c r="R957" t="str">
        <f>_xlfn.XLOOKUP(Q957,Lookup!G:G,Lookup!H:H)</f>
        <v>Low</v>
      </c>
      <c r="S957">
        <v>5</v>
      </c>
      <c r="T957" s="7" t="str">
        <f>_xlfn.XLOOKUP(S957,Lookup!A:A,Lookup!B:B)</f>
        <v>Director</v>
      </c>
      <c r="U957" t="s">
        <v>56</v>
      </c>
      <c r="V957">
        <v>3</v>
      </c>
      <c r="W957" t="str">
        <f>_xlfn.XLOOKUP(V957,Lookup!I:I,Lookup!J:J)</f>
        <v>High</v>
      </c>
      <c r="X957" t="s">
        <v>48</v>
      </c>
      <c r="Y957">
        <v>19187</v>
      </c>
      <c r="Z957" t="str" cm="1">
        <f t="array" ref="Z957">_xlfn.IFS(Y957&lt;3000,"Low",Y957&lt;7000,"Medium",TRUE,"High")</f>
        <v>High</v>
      </c>
      <c r="AA957">
        <v>6992</v>
      </c>
      <c r="AB957">
        <v>4</v>
      </c>
      <c r="AC957" t="s">
        <v>42</v>
      </c>
      <c r="AD957" t="s">
        <v>43</v>
      </c>
      <c r="AE957">
        <v>14</v>
      </c>
      <c r="AF957">
        <v>3</v>
      </c>
      <c r="AG957" t="str">
        <f>_xlfn.XLOOKUP(AF957,Lookup!K:K,Lookup!L:L)</f>
        <v>Meet Expect</v>
      </c>
      <c r="AH957">
        <v>4</v>
      </c>
      <c r="AI957" t="str">
        <f>LOOKUP(AH957,Lookup!M:M,Lookup!N:N)</f>
        <v>Very High</v>
      </c>
      <c r="AJ957">
        <v>80</v>
      </c>
      <c r="AK957">
        <v>1</v>
      </c>
      <c r="AL957" t="str">
        <f>_xlfn.XLOOKUP(AK957,Lookup!O:O,Lookup!P:P)</f>
        <v>Basic</v>
      </c>
      <c r="AM957">
        <v>23</v>
      </c>
      <c r="AN957" t="str" cm="1">
        <f t="array" ref="AN957">_xlfn.IFS(
AM957&lt;=5,"0-5",
AM957&lt;=10,"6-10",
AM957&lt;=20,"11-20",
TRUE,"20+")</f>
        <v>20+</v>
      </c>
      <c r="AO957">
        <v>5</v>
      </c>
      <c r="AP957">
        <v>3</v>
      </c>
      <c r="AQ957" t="str">
        <f>_xlfn.XLOOKUP(AP957,Lookup!Q:Q,Lookup!R:R)</f>
        <v>Better</v>
      </c>
      <c r="AR957">
        <v>19</v>
      </c>
      <c r="AS957" t="str" cm="1">
        <f t="array" ref="AS957">_xlfn.IFS(
AR957 &lt;=1,"New Employee",
AR957 &lt;=3, "Early Career",
AR957 &lt;=7, "Experienced",
TRUE, "Veteran")</f>
        <v>Veteran</v>
      </c>
      <c r="AT957">
        <v>9</v>
      </c>
      <c r="AU957">
        <v>9</v>
      </c>
      <c r="AV957" t="str" cm="1">
        <f t="array" ref="AV957">_xlfn.IFS(
AU957=0,"Recently Promoted",
AU957&lt;=3, "Normal",
TRUE, "Long Time No Promotion")</f>
        <v>Long Time No Promotion</v>
      </c>
      <c r="AW957">
        <v>11</v>
      </c>
      <c r="AX957">
        <f>IF(COUNTIF(L957:$L$1471,L957)&gt;1,1,0)</f>
        <v>0</v>
      </c>
      <c r="BA957">
        <f t="shared" si="117"/>
        <v>0</v>
      </c>
      <c r="BC957">
        <f t="shared" si="118"/>
        <v>0</v>
      </c>
      <c r="BE957">
        <f t="shared" si="112"/>
        <v>0</v>
      </c>
      <c r="BG957">
        <f t="shared" si="113"/>
        <v>0</v>
      </c>
      <c r="BI957">
        <f t="shared" si="114"/>
        <v>0</v>
      </c>
      <c r="BR957" t="str" cm="1">
        <f t="array" ref="BR957">_xlfn.IFS(
A957&lt;=25,"18-25",
A957&lt;=35,"26-35",
A957&lt;=45,"36-45",
A957&lt;=59,"46-59",
TRUE,"60+")</f>
        <v>46-59</v>
      </c>
      <c r="BX957" t="b">
        <f t="shared" si="115"/>
        <v>1</v>
      </c>
      <c r="BY957" t="b">
        <f t="shared" si="116"/>
        <v>1</v>
      </c>
      <c r="BZ957" t="b">
        <f t="shared" si="119"/>
        <v>1</v>
      </c>
      <c r="CA957">
        <f>IF(tblemployee[[#This Row],[Attrition]]="Yes",1,0)</f>
        <v>0</v>
      </c>
      <c r="CB957">
        <f>IF(tblemployee[[#This Row],[OverTime]]="Yes",1,0)</f>
        <v>0</v>
      </c>
    </row>
    <row r="958" spans="1:80">
      <c r="A958">
        <v>56</v>
      </c>
      <c r="B958" t="s">
        <v>43</v>
      </c>
      <c r="C958" t="s">
        <v>36</v>
      </c>
      <c r="D958">
        <v>206</v>
      </c>
      <c r="E958" t="s">
        <v>61</v>
      </c>
      <c r="F958">
        <v>8</v>
      </c>
      <c r="G958" t="str" cm="1">
        <f t="array" ref="G958">_xlfn.IFS(
F958 &lt;= 10, "Near",
F958 &lt;= 20, "Far",
TRUE, "Very Far")</f>
        <v>Near</v>
      </c>
      <c r="H958">
        <v>4</v>
      </c>
      <c r="I958" t="str">
        <f>_xlfn.XLOOKUP(H958,Lookup!C:C,Lookup!D:D)</f>
        <v>Master</v>
      </c>
      <c r="J958" t="s">
        <v>38</v>
      </c>
      <c r="K958">
        <v>1</v>
      </c>
      <c r="L958">
        <v>1338</v>
      </c>
      <c r="M958">
        <v>4</v>
      </c>
      <c r="N958" t="str">
        <f>_xlfn.XLOOKUP(M958,Lookup!E:E,Lookup!F:F)</f>
        <v>Very High</v>
      </c>
      <c r="O958" t="s">
        <v>46</v>
      </c>
      <c r="P958">
        <v>99</v>
      </c>
      <c r="Q958">
        <v>3</v>
      </c>
      <c r="R958" t="str">
        <f>_xlfn.XLOOKUP(Q958,Lookup!G:G,Lookup!H:H)</f>
        <v>High</v>
      </c>
      <c r="S958">
        <v>5</v>
      </c>
      <c r="T958" s="7" t="str">
        <f>_xlfn.XLOOKUP(S958,Lookup!A:A,Lookup!B:B)</f>
        <v>Director</v>
      </c>
      <c r="U958" t="s">
        <v>56</v>
      </c>
      <c r="V958">
        <v>2</v>
      </c>
      <c r="W958" t="str">
        <f>_xlfn.XLOOKUP(V958,Lookup!I:I,Lookup!J:J)</f>
        <v>Medium</v>
      </c>
      <c r="X958" t="s">
        <v>41</v>
      </c>
      <c r="Y958">
        <v>19717</v>
      </c>
      <c r="Z958" t="str" cm="1">
        <f t="array" ref="Z958">_xlfn.IFS(Y958&lt;3000,"Low",Y958&lt;7000,"Medium",TRUE,"High")</f>
        <v>High</v>
      </c>
      <c r="AA958">
        <v>4022</v>
      </c>
      <c r="AB958">
        <v>6</v>
      </c>
      <c r="AC958" t="s">
        <v>42</v>
      </c>
      <c r="AD958" t="s">
        <v>43</v>
      </c>
      <c r="AE958">
        <v>14</v>
      </c>
      <c r="AF958">
        <v>3</v>
      </c>
      <c r="AG958" t="str">
        <f>_xlfn.XLOOKUP(AF958,Lookup!K:K,Lookup!L:L)</f>
        <v>Meet Expect</v>
      </c>
      <c r="AH958">
        <v>1</v>
      </c>
      <c r="AI958" t="str">
        <f>LOOKUP(AH958,Lookup!M:M,Lookup!N:N)</f>
        <v>Low</v>
      </c>
      <c r="AJ958">
        <v>80</v>
      </c>
      <c r="AK958">
        <v>0</v>
      </c>
      <c r="AL958" t="str">
        <f>_xlfn.XLOOKUP(AK958,Lookup!O:O,Lookup!P:P)</f>
        <v>None</v>
      </c>
      <c r="AM958">
        <v>36</v>
      </c>
      <c r="AN958" t="str" cm="1">
        <f t="array" ref="AN958">_xlfn.IFS(
AM958&lt;=5,"0-5",
AM958&lt;=10,"6-10",
AM958&lt;=20,"11-20",
TRUE,"20+")</f>
        <v>20+</v>
      </c>
      <c r="AO958">
        <v>4</v>
      </c>
      <c r="AP958">
        <v>3</v>
      </c>
      <c r="AQ958" t="str">
        <f>_xlfn.XLOOKUP(AP958,Lookup!Q:Q,Lookup!R:R)</f>
        <v>Better</v>
      </c>
      <c r="AR958">
        <v>7</v>
      </c>
      <c r="AS958" t="str" cm="1">
        <f t="array" ref="AS958">_xlfn.IFS(
AR958 &lt;=1,"New Employee",
AR958 &lt;=3, "Early Career",
AR958 &lt;=7, "Experienced",
TRUE, "Veteran")</f>
        <v>Experienced</v>
      </c>
      <c r="AT958">
        <v>3</v>
      </c>
      <c r="AU958">
        <v>7</v>
      </c>
      <c r="AV958" t="str" cm="1">
        <f t="array" ref="AV958">_xlfn.IFS(
AU958=0,"Recently Promoted",
AU958&lt;=3, "Normal",
TRUE, "Long Time No Promotion")</f>
        <v>Long Time No Promotion</v>
      </c>
      <c r="AW958">
        <v>7</v>
      </c>
      <c r="AX958">
        <f>IF(COUNTIF(L958:$L$1471,L958)&gt;1,1,0)</f>
        <v>0</v>
      </c>
      <c r="BA958">
        <f t="shared" si="117"/>
        <v>0</v>
      </c>
      <c r="BC958">
        <f t="shared" si="118"/>
        <v>0</v>
      </c>
      <c r="BE958">
        <f t="shared" si="112"/>
        <v>0</v>
      </c>
      <c r="BG958">
        <f t="shared" si="113"/>
        <v>0</v>
      </c>
      <c r="BI958">
        <f t="shared" si="114"/>
        <v>0</v>
      </c>
      <c r="BR958" t="str" cm="1">
        <f t="array" ref="BR958">_xlfn.IFS(
A958&lt;=25,"18-25",
A958&lt;=35,"26-35",
A958&lt;=45,"36-45",
A958&lt;=59,"46-59",
TRUE,"60+")</f>
        <v>46-59</v>
      </c>
      <c r="BX958" t="b">
        <f t="shared" si="115"/>
        <v>1</v>
      </c>
      <c r="BY958" t="b">
        <f t="shared" si="116"/>
        <v>1</v>
      </c>
      <c r="BZ958" t="b">
        <f t="shared" si="119"/>
        <v>1</v>
      </c>
      <c r="CA958">
        <f>IF(tblemployee[[#This Row],[Attrition]]="Yes",1,0)</f>
        <v>0</v>
      </c>
      <c r="CB958">
        <f>IF(tblemployee[[#This Row],[OverTime]]="Yes",1,0)</f>
        <v>0</v>
      </c>
    </row>
    <row r="959" spans="1:80" hidden="1">
      <c r="A959">
        <v>40</v>
      </c>
      <c r="B959" t="s">
        <v>43</v>
      </c>
      <c r="C959" t="s">
        <v>55</v>
      </c>
      <c r="D959">
        <v>458</v>
      </c>
      <c r="E959" t="s">
        <v>45</v>
      </c>
      <c r="F959">
        <v>16</v>
      </c>
      <c r="G959" t="str" cm="1">
        <f t="array" ref="G959">_xlfn.IFS(
F959 &lt;= 10, "Near",
F959 &lt;= 20, "Far",
TRUE, "Very Far")</f>
        <v>Far</v>
      </c>
      <c r="H959">
        <v>2</v>
      </c>
      <c r="I959" t="str">
        <f>_xlfn.XLOOKUP(H959,Lookup!C:C,Lookup!D:D)</f>
        <v>College</v>
      </c>
      <c r="J959" t="s">
        <v>38</v>
      </c>
      <c r="K959">
        <v>1</v>
      </c>
      <c r="L959">
        <v>1340</v>
      </c>
      <c r="M959">
        <v>3</v>
      </c>
      <c r="N959" t="str">
        <f>_xlfn.XLOOKUP(M959,Lookup!E:E,Lookup!F:F)</f>
        <v>High</v>
      </c>
      <c r="O959" t="s">
        <v>46</v>
      </c>
      <c r="P959">
        <v>74</v>
      </c>
      <c r="Q959">
        <v>3</v>
      </c>
      <c r="R959" t="str">
        <f>_xlfn.XLOOKUP(Q959,Lookup!G:G,Lookup!H:H)</f>
        <v>High</v>
      </c>
      <c r="S959">
        <v>1</v>
      </c>
      <c r="T959" s="7" t="str">
        <f>_xlfn.XLOOKUP(S959,Lookup!A:A,Lookup!B:B)</f>
        <v>Entry Level</v>
      </c>
      <c r="U959" t="s">
        <v>47</v>
      </c>
      <c r="V959">
        <v>3</v>
      </c>
      <c r="W959" t="str">
        <f>_xlfn.XLOOKUP(V959,Lookup!I:I,Lookup!J:J)</f>
        <v>High</v>
      </c>
      <c r="X959" t="s">
        <v>52</v>
      </c>
      <c r="Y959">
        <v>3544</v>
      </c>
      <c r="Z959" t="str" cm="1">
        <f t="array" ref="Z959">_xlfn.IFS(Y959&lt;3000,"Low",Y959&lt;7000,"Medium",TRUE,"High")</f>
        <v>Medium</v>
      </c>
      <c r="AA959">
        <v>8532</v>
      </c>
      <c r="AB959">
        <v>9</v>
      </c>
      <c r="AC959" t="s">
        <v>42</v>
      </c>
      <c r="AD959" t="s">
        <v>43</v>
      </c>
      <c r="AE959">
        <v>16</v>
      </c>
      <c r="AF959">
        <v>3</v>
      </c>
      <c r="AG959" t="str">
        <f>_xlfn.XLOOKUP(AF959,Lookup!K:K,Lookup!L:L)</f>
        <v>Meet Expect</v>
      </c>
      <c r="AH959">
        <v>2</v>
      </c>
      <c r="AI959" t="str">
        <f>LOOKUP(AH959,Lookup!M:M,Lookup!N:N)</f>
        <v>Medium</v>
      </c>
      <c r="AJ959">
        <v>80</v>
      </c>
      <c r="AK959">
        <v>1</v>
      </c>
      <c r="AL959" t="str">
        <f>_xlfn.XLOOKUP(AK959,Lookup!O:O,Lookup!P:P)</f>
        <v>Basic</v>
      </c>
      <c r="AM959">
        <v>6</v>
      </c>
      <c r="AN959" t="str" cm="1">
        <f t="array" ref="AN959">_xlfn.IFS(
AM959&lt;=5,"0-5",
AM959&lt;=10,"6-10",
AM959&lt;=20,"11-20",
TRUE,"20+")</f>
        <v>6-10</v>
      </c>
      <c r="AO959">
        <v>0</v>
      </c>
      <c r="AP959">
        <v>3</v>
      </c>
      <c r="AQ959" t="str">
        <f>_xlfn.XLOOKUP(AP959,Lookup!Q:Q,Lookup!R:R)</f>
        <v>Better</v>
      </c>
      <c r="AR959">
        <v>4</v>
      </c>
      <c r="AS959" t="str" cm="1">
        <f t="array" ref="AS959">_xlfn.IFS(
AR959 &lt;=1,"New Employee",
AR959 &lt;=3, "Early Career",
AR959 &lt;=7, "Experienced",
TRUE, "Veteran")</f>
        <v>Experienced</v>
      </c>
      <c r="AT959">
        <v>2</v>
      </c>
      <c r="AU959">
        <v>0</v>
      </c>
      <c r="AV959" t="str" cm="1">
        <f t="array" ref="AV959">_xlfn.IFS(
AU959=0,"Recently Promoted",
AU959&lt;=3, "Normal",
TRUE, "Long Time No Promotion")</f>
        <v>Recently Promoted</v>
      </c>
      <c r="AW959">
        <v>0</v>
      </c>
      <c r="AX959">
        <f>IF(COUNTIF(L959:$L$1471,L959)&gt;1,1,0)</f>
        <v>0</v>
      </c>
      <c r="BA959">
        <f t="shared" si="117"/>
        <v>0</v>
      </c>
      <c r="BC959">
        <f t="shared" si="118"/>
        <v>0</v>
      </c>
      <c r="BE959">
        <f t="shared" si="112"/>
        <v>0</v>
      </c>
      <c r="BG959">
        <f t="shared" si="113"/>
        <v>0</v>
      </c>
      <c r="BI959">
        <f t="shared" si="114"/>
        <v>0</v>
      </c>
      <c r="BR959" t="str" cm="1">
        <f t="array" ref="BR959">_xlfn.IFS(
A959&lt;=25,"18-25",
A959&lt;=35,"26-35",
A959&lt;=45,"36-45",
A959&lt;=59,"46-59",
TRUE,"60+")</f>
        <v>36-45</v>
      </c>
      <c r="BX959" t="b">
        <f t="shared" si="115"/>
        <v>1</v>
      </c>
      <c r="BY959" t="b">
        <f t="shared" si="116"/>
        <v>1</v>
      </c>
      <c r="BZ959" t="b">
        <f t="shared" si="119"/>
        <v>1</v>
      </c>
      <c r="CA959">
        <f>IF(tblemployee[[#This Row],[Attrition]]="Yes",1,0)</f>
        <v>0</v>
      </c>
      <c r="CB959">
        <f>IF(tblemployee[[#This Row],[OverTime]]="Yes",1,0)</f>
        <v>0</v>
      </c>
    </row>
    <row r="960" spans="1:80" hidden="1">
      <c r="A960">
        <v>34</v>
      </c>
      <c r="B960" t="s">
        <v>43</v>
      </c>
      <c r="C960" t="s">
        <v>36</v>
      </c>
      <c r="D960">
        <v>943</v>
      </c>
      <c r="E960" t="s">
        <v>45</v>
      </c>
      <c r="F960">
        <v>9</v>
      </c>
      <c r="G960" t="str" cm="1">
        <f t="array" ref="G960">_xlfn.IFS(
F960 &lt;= 10, "Near",
F960 &lt;= 20, "Far",
TRUE, "Very Far")</f>
        <v>Near</v>
      </c>
      <c r="H960">
        <v>3</v>
      </c>
      <c r="I960" t="str">
        <f>_xlfn.XLOOKUP(H960,Lookup!C:C,Lookup!D:D)</f>
        <v>Bachelor</v>
      </c>
      <c r="J960" t="s">
        <v>38</v>
      </c>
      <c r="K960">
        <v>1</v>
      </c>
      <c r="L960">
        <v>1344</v>
      </c>
      <c r="M960">
        <v>4</v>
      </c>
      <c r="N960" t="str">
        <f>_xlfn.XLOOKUP(M960,Lookup!E:E,Lookup!F:F)</f>
        <v>Very High</v>
      </c>
      <c r="O960" t="s">
        <v>46</v>
      </c>
      <c r="P960">
        <v>86</v>
      </c>
      <c r="Q960">
        <v>3</v>
      </c>
      <c r="R960" t="str">
        <f>_xlfn.XLOOKUP(Q960,Lookup!G:G,Lookup!H:H)</f>
        <v>High</v>
      </c>
      <c r="S960">
        <v>3</v>
      </c>
      <c r="T960" s="7" t="str">
        <f>_xlfn.XLOOKUP(S960,Lookup!A:A,Lookup!B:B)</f>
        <v>Senior</v>
      </c>
      <c r="U960" t="s">
        <v>54</v>
      </c>
      <c r="V960">
        <v>4</v>
      </c>
      <c r="W960" t="str">
        <f>_xlfn.XLOOKUP(V960,Lookup!I:I,Lookup!J:J)</f>
        <v>Very High</v>
      </c>
      <c r="X960" t="s">
        <v>52</v>
      </c>
      <c r="Y960">
        <v>8500</v>
      </c>
      <c r="Z960" t="str" cm="1">
        <f t="array" ref="Z960">_xlfn.IFS(Y960&lt;3000,"Low",Y960&lt;7000,"Medium",TRUE,"High")</f>
        <v>High</v>
      </c>
      <c r="AA960">
        <v>5494</v>
      </c>
      <c r="AB960">
        <v>0</v>
      </c>
      <c r="AC960" t="s">
        <v>42</v>
      </c>
      <c r="AD960" t="s">
        <v>43</v>
      </c>
      <c r="AE960">
        <v>11</v>
      </c>
      <c r="AF960">
        <v>3</v>
      </c>
      <c r="AG960" t="str">
        <f>_xlfn.XLOOKUP(AF960,Lookup!K:K,Lookup!L:L)</f>
        <v>Meet Expect</v>
      </c>
      <c r="AH960">
        <v>4</v>
      </c>
      <c r="AI960" t="str">
        <f>LOOKUP(AH960,Lookup!M:M,Lookup!N:N)</f>
        <v>Very High</v>
      </c>
      <c r="AJ960">
        <v>80</v>
      </c>
      <c r="AK960">
        <v>1</v>
      </c>
      <c r="AL960" t="str">
        <f>_xlfn.XLOOKUP(AK960,Lookup!O:O,Lookup!P:P)</f>
        <v>Basic</v>
      </c>
      <c r="AM960">
        <v>10</v>
      </c>
      <c r="AN960" t="str" cm="1">
        <f t="array" ref="AN960">_xlfn.IFS(
AM960&lt;=5,"0-5",
AM960&lt;=10,"6-10",
AM960&lt;=20,"11-20",
TRUE,"20+")</f>
        <v>6-10</v>
      </c>
      <c r="AO960">
        <v>0</v>
      </c>
      <c r="AP960">
        <v>2</v>
      </c>
      <c r="AQ960" t="str">
        <f>_xlfn.XLOOKUP(AP960,Lookup!Q:Q,Lookup!R:R)</f>
        <v>Good</v>
      </c>
      <c r="AR960">
        <v>9</v>
      </c>
      <c r="AS960" t="str" cm="1">
        <f t="array" ref="AS960">_xlfn.IFS(
AR960 &lt;=1,"New Employee",
AR960 &lt;=3, "Early Career",
AR960 &lt;=7, "Experienced",
TRUE, "Veteran")</f>
        <v>Veteran</v>
      </c>
      <c r="AT960">
        <v>7</v>
      </c>
      <c r="AU960">
        <v>1</v>
      </c>
      <c r="AV960" t="str" cm="1">
        <f t="array" ref="AV960">_xlfn.IFS(
AU960=0,"Recently Promoted",
AU960&lt;=3, "Normal",
TRUE, "Long Time No Promotion")</f>
        <v>Normal</v>
      </c>
      <c r="AW960">
        <v>6</v>
      </c>
      <c r="AX960">
        <f>IF(COUNTIF(L960:$L$1471,L960)&gt;1,1,0)</f>
        <v>0</v>
      </c>
      <c r="BA960">
        <f t="shared" si="117"/>
        <v>0</v>
      </c>
      <c r="BC960">
        <f t="shared" si="118"/>
        <v>0</v>
      </c>
      <c r="BE960">
        <f t="shared" si="112"/>
        <v>0</v>
      </c>
      <c r="BG960">
        <f t="shared" si="113"/>
        <v>0</v>
      </c>
      <c r="BI960">
        <f t="shared" si="114"/>
        <v>0</v>
      </c>
      <c r="BR960" t="str" cm="1">
        <f t="array" ref="BR960">_xlfn.IFS(
A960&lt;=25,"18-25",
A960&lt;=35,"26-35",
A960&lt;=45,"36-45",
A960&lt;=59,"46-59",
TRUE,"60+")</f>
        <v>26-35</v>
      </c>
      <c r="BX960" t="b">
        <f t="shared" si="115"/>
        <v>1</v>
      </c>
      <c r="BY960" t="b">
        <f t="shared" si="116"/>
        <v>1</v>
      </c>
      <c r="BZ960" t="b">
        <f t="shared" si="119"/>
        <v>1</v>
      </c>
      <c r="CA960">
        <f>IF(tblemployee[[#This Row],[Attrition]]="Yes",1,0)</f>
        <v>0</v>
      </c>
      <c r="CB960">
        <f>IF(tblemployee[[#This Row],[OverTime]]="Yes",1,0)</f>
        <v>0</v>
      </c>
    </row>
    <row r="961" spans="1:80" hidden="1">
      <c r="A961">
        <v>40</v>
      </c>
      <c r="B961" t="s">
        <v>43</v>
      </c>
      <c r="C961" t="s">
        <v>36</v>
      </c>
      <c r="D961">
        <v>523</v>
      </c>
      <c r="E961" t="s">
        <v>45</v>
      </c>
      <c r="F961">
        <v>2</v>
      </c>
      <c r="G961" t="str" cm="1">
        <f t="array" ref="G961">_xlfn.IFS(
F961 &lt;= 10, "Near",
F961 &lt;= 20, "Far",
TRUE, "Very Far")</f>
        <v>Near</v>
      </c>
      <c r="H961">
        <v>3</v>
      </c>
      <c r="I961" t="str">
        <f>_xlfn.XLOOKUP(H961,Lookup!C:C,Lookup!D:D)</f>
        <v>Bachelor</v>
      </c>
      <c r="J961" t="s">
        <v>38</v>
      </c>
      <c r="K961">
        <v>1</v>
      </c>
      <c r="L961">
        <v>1346</v>
      </c>
      <c r="M961">
        <v>3</v>
      </c>
      <c r="N961" t="str">
        <f>_xlfn.XLOOKUP(M961,Lookup!E:E,Lookup!F:F)</f>
        <v>High</v>
      </c>
      <c r="O961" t="s">
        <v>46</v>
      </c>
      <c r="P961">
        <v>98</v>
      </c>
      <c r="Q961">
        <v>3</v>
      </c>
      <c r="R961" t="str">
        <f>_xlfn.XLOOKUP(Q961,Lookup!G:G,Lookup!H:H)</f>
        <v>High</v>
      </c>
      <c r="S961">
        <v>2</v>
      </c>
      <c r="T961" s="7" t="str">
        <f>_xlfn.XLOOKUP(S961,Lookup!A:A,Lookup!B:B)</f>
        <v>Junior</v>
      </c>
      <c r="U961" t="s">
        <v>47</v>
      </c>
      <c r="V961">
        <v>4</v>
      </c>
      <c r="W961" t="str">
        <f>_xlfn.XLOOKUP(V961,Lookup!I:I,Lookup!J:J)</f>
        <v>Very High</v>
      </c>
      <c r="X961" t="s">
        <v>41</v>
      </c>
      <c r="Y961">
        <v>4661</v>
      </c>
      <c r="Z961" t="str" cm="1">
        <f t="array" ref="Z961">_xlfn.IFS(Y961&lt;3000,"Low",Y961&lt;7000,"Medium",TRUE,"High")</f>
        <v>Medium</v>
      </c>
      <c r="AA961">
        <v>22455</v>
      </c>
      <c r="AB961">
        <v>1</v>
      </c>
      <c r="AC961" t="s">
        <v>42</v>
      </c>
      <c r="AD961" t="s">
        <v>43</v>
      </c>
      <c r="AE961">
        <v>13</v>
      </c>
      <c r="AF961">
        <v>3</v>
      </c>
      <c r="AG961" t="str">
        <f>_xlfn.XLOOKUP(AF961,Lookup!K:K,Lookup!L:L)</f>
        <v>Meet Expect</v>
      </c>
      <c r="AH961">
        <v>3</v>
      </c>
      <c r="AI961" t="str">
        <f>LOOKUP(AH961,Lookup!M:M,Lookup!N:N)</f>
        <v>High</v>
      </c>
      <c r="AJ961">
        <v>80</v>
      </c>
      <c r="AK961">
        <v>0</v>
      </c>
      <c r="AL961" t="str">
        <f>_xlfn.XLOOKUP(AK961,Lookup!O:O,Lookup!P:P)</f>
        <v>None</v>
      </c>
      <c r="AM961">
        <v>9</v>
      </c>
      <c r="AN961" t="str" cm="1">
        <f t="array" ref="AN961">_xlfn.IFS(
AM961&lt;=5,"0-5",
AM961&lt;=10,"6-10",
AM961&lt;=20,"11-20",
TRUE,"20+")</f>
        <v>6-10</v>
      </c>
      <c r="AO961">
        <v>4</v>
      </c>
      <c r="AP961">
        <v>3</v>
      </c>
      <c r="AQ961" t="str">
        <f>_xlfn.XLOOKUP(AP961,Lookup!Q:Q,Lookup!R:R)</f>
        <v>Better</v>
      </c>
      <c r="AR961">
        <v>9</v>
      </c>
      <c r="AS961" t="str" cm="1">
        <f t="array" ref="AS961">_xlfn.IFS(
AR961 &lt;=1,"New Employee",
AR961 &lt;=3, "Early Career",
AR961 &lt;=7, "Experienced",
TRUE, "Veteran")</f>
        <v>Veteran</v>
      </c>
      <c r="AT961">
        <v>8</v>
      </c>
      <c r="AU961">
        <v>8</v>
      </c>
      <c r="AV961" t="str" cm="1">
        <f t="array" ref="AV961">_xlfn.IFS(
AU961=0,"Recently Promoted",
AU961&lt;=3, "Normal",
TRUE, "Long Time No Promotion")</f>
        <v>Long Time No Promotion</v>
      </c>
      <c r="AW961">
        <v>8</v>
      </c>
      <c r="AX961">
        <f>IF(COUNTIF(L961:$L$1471,L961)&gt;1,1,0)</f>
        <v>0</v>
      </c>
      <c r="BA961">
        <f t="shared" si="117"/>
        <v>0</v>
      </c>
      <c r="BC961">
        <f t="shared" si="118"/>
        <v>0</v>
      </c>
      <c r="BE961">
        <f t="shared" si="112"/>
        <v>0</v>
      </c>
      <c r="BG961">
        <f t="shared" si="113"/>
        <v>0</v>
      </c>
      <c r="BI961">
        <f t="shared" si="114"/>
        <v>0</v>
      </c>
      <c r="BR961" t="str" cm="1">
        <f t="array" ref="BR961">_xlfn.IFS(
A961&lt;=25,"18-25",
A961&lt;=35,"26-35",
A961&lt;=45,"36-45",
A961&lt;=59,"46-59",
TRUE,"60+")</f>
        <v>36-45</v>
      </c>
      <c r="BX961" t="b">
        <f t="shared" si="115"/>
        <v>1</v>
      </c>
      <c r="BY961" t="b">
        <f t="shared" si="116"/>
        <v>1</v>
      </c>
      <c r="BZ961" t="b">
        <f t="shared" si="119"/>
        <v>1</v>
      </c>
      <c r="CA961">
        <f>IF(tblemployee[[#This Row],[Attrition]]="Yes",1,0)</f>
        <v>0</v>
      </c>
      <c r="CB961">
        <f>IF(tblemployee[[#This Row],[OverTime]]="Yes",1,0)</f>
        <v>0</v>
      </c>
    </row>
    <row r="962" spans="1:80" hidden="1">
      <c r="A962">
        <v>41</v>
      </c>
      <c r="B962" t="s">
        <v>43</v>
      </c>
      <c r="C962" t="s">
        <v>44</v>
      </c>
      <c r="D962">
        <v>1018</v>
      </c>
      <c r="E962" t="s">
        <v>37</v>
      </c>
      <c r="F962">
        <v>1</v>
      </c>
      <c r="G962" t="str" cm="1">
        <f t="array" ref="G962">_xlfn.IFS(
F962 &lt;= 10, "Near",
F962 &lt;= 20, "Far",
TRUE, "Very Far")</f>
        <v>Near</v>
      </c>
      <c r="H962">
        <v>3</v>
      </c>
      <c r="I962" t="str">
        <f>_xlfn.XLOOKUP(H962,Lookup!C:C,Lookup!D:D)</f>
        <v>Bachelor</v>
      </c>
      <c r="J962" t="s">
        <v>59</v>
      </c>
      <c r="K962">
        <v>1</v>
      </c>
      <c r="L962">
        <v>1349</v>
      </c>
      <c r="M962">
        <v>3</v>
      </c>
      <c r="N962" t="str">
        <f>_xlfn.XLOOKUP(M962,Lookup!E:E,Lookup!F:F)</f>
        <v>High</v>
      </c>
      <c r="O962" t="s">
        <v>39</v>
      </c>
      <c r="P962">
        <v>66</v>
      </c>
      <c r="Q962">
        <v>3</v>
      </c>
      <c r="R962" t="str">
        <f>_xlfn.XLOOKUP(Q962,Lookup!G:G,Lookup!H:H)</f>
        <v>High</v>
      </c>
      <c r="S962">
        <v>2</v>
      </c>
      <c r="T962" s="7" t="str">
        <f>_xlfn.XLOOKUP(S962,Lookup!A:A,Lookup!B:B)</f>
        <v>Junior</v>
      </c>
      <c r="U962" t="s">
        <v>40</v>
      </c>
      <c r="V962">
        <v>1</v>
      </c>
      <c r="W962" t="str">
        <f>_xlfn.XLOOKUP(V962,Lookup!I:I,Lookup!J:J)</f>
        <v>Low</v>
      </c>
      <c r="X962" t="s">
        <v>52</v>
      </c>
      <c r="Y962">
        <v>4103</v>
      </c>
      <c r="Z962" t="str" cm="1">
        <f t="array" ref="Z962">_xlfn.IFS(Y962&lt;3000,"Low",Y962&lt;7000,"Medium",TRUE,"High")</f>
        <v>Medium</v>
      </c>
      <c r="AA962">
        <v>4297</v>
      </c>
      <c r="AB962">
        <v>0</v>
      </c>
      <c r="AC962" t="s">
        <v>42</v>
      </c>
      <c r="AD962" t="s">
        <v>43</v>
      </c>
      <c r="AE962">
        <v>17</v>
      </c>
      <c r="AF962">
        <v>3</v>
      </c>
      <c r="AG962" t="str">
        <f>_xlfn.XLOOKUP(AF962,Lookup!K:K,Lookup!L:L)</f>
        <v>Meet Expect</v>
      </c>
      <c r="AH962">
        <v>4</v>
      </c>
      <c r="AI962" t="str">
        <f>LOOKUP(AH962,Lookup!M:M,Lookup!N:N)</f>
        <v>Very High</v>
      </c>
      <c r="AJ962">
        <v>80</v>
      </c>
      <c r="AK962">
        <v>1</v>
      </c>
      <c r="AL962" t="str">
        <f>_xlfn.XLOOKUP(AK962,Lookup!O:O,Lookup!P:P)</f>
        <v>Basic</v>
      </c>
      <c r="AM962">
        <v>10</v>
      </c>
      <c r="AN962" t="str" cm="1">
        <f t="array" ref="AN962">_xlfn.IFS(
AM962&lt;=5,"0-5",
AM962&lt;=10,"6-10",
AM962&lt;=20,"11-20",
TRUE,"20+")</f>
        <v>6-10</v>
      </c>
      <c r="AO962">
        <v>2</v>
      </c>
      <c r="AP962">
        <v>3</v>
      </c>
      <c r="AQ962" t="str">
        <f>_xlfn.XLOOKUP(AP962,Lookup!Q:Q,Lookup!R:R)</f>
        <v>Better</v>
      </c>
      <c r="AR962">
        <v>9</v>
      </c>
      <c r="AS962" t="str" cm="1">
        <f t="array" ref="AS962">_xlfn.IFS(
AR962 &lt;=1,"New Employee",
AR962 &lt;=3, "Early Career",
AR962 &lt;=7, "Experienced",
TRUE, "Veteran")</f>
        <v>Veteran</v>
      </c>
      <c r="AT962">
        <v>3</v>
      </c>
      <c r="AU962">
        <v>1</v>
      </c>
      <c r="AV962" t="str" cm="1">
        <f t="array" ref="AV962">_xlfn.IFS(
AU962=0,"Recently Promoted",
AU962&lt;=3, "Normal",
TRUE, "Long Time No Promotion")</f>
        <v>Normal</v>
      </c>
      <c r="AW962">
        <v>7</v>
      </c>
      <c r="AX962">
        <f>IF(COUNTIF(L962:$L$1471,L962)&gt;1,1,0)</f>
        <v>0</v>
      </c>
      <c r="BA962">
        <f t="shared" si="117"/>
        <v>0</v>
      </c>
      <c r="BC962">
        <f t="shared" si="118"/>
        <v>0</v>
      </c>
      <c r="BE962">
        <f t="shared" ref="BE962:BE1025" si="120">IF(BD962=J962,1,0)</f>
        <v>0</v>
      </c>
      <c r="BG962">
        <f t="shared" ref="BG962:BG1025" si="121">IF(BF962=E962,1,0)</f>
        <v>0</v>
      </c>
      <c r="BI962">
        <f t="shared" ref="BI962:BI1025" si="122">IF(C962=BH962,1,0)</f>
        <v>0</v>
      </c>
      <c r="BR962" t="str" cm="1">
        <f t="array" ref="BR962">_xlfn.IFS(
A962&lt;=25,"18-25",
A962&lt;=35,"26-35",
A962&lt;=45,"36-45",
A962&lt;=59,"46-59",
TRUE,"60+")</f>
        <v>36-45</v>
      </c>
      <c r="BX962" t="b">
        <f t="shared" ref="BX962:BX1025" si="123">AND(ISNUMBER(A962),ISNUMBER(D962),ISNUMBER(A962),ISNUMBER(F962),ISNUMBER(H962),ISNUMBER(K962),ISNUMBER(L962),ISNUMBER(M962),ISNUMBER(P962),ISNUMBER(Q962),ISNUMBER(S962),ISNUMBER(V962),ISNUMBER(Y962),ISNUMBER(AA962),ISNUMBER(AB962))</f>
        <v>1</v>
      </c>
      <c r="BY962" t="b">
        <f t="shared" ref="BY962:BY1025" si="124">AND(ISNUMBER(A962),ISNUMBER(D962),ISNUMBER(A962),ISNUMBER(F962),ISNUMBER(H962),ISNUMBER(K962),ISNUMBER(L962),ISNUMBER(M962),ISNUMBER(P962),ISNUMBER(Q962),ISNUMBER(S962),ISNUMBER(V962),ISNUMBER(Y962),ISNUMBER(AA962),ISNUMBER(AB962))&gt;0</f>
        <v>1</v>
      </c>
      <c r="BZ962" t="b">
        <f t="shared" si="119"/>
        <v>1</v>
      </c>
      <c r="CA962">
        <f>IF(tblemployee[[#This Row],[Attrition]]="Yes",1,0)</f>
        <v>0</v>
      </c>
      <c r="CB962">
        <f>IF(tblemployee[[#This Row],[OverTime]]="Yes",1,0)</f>
        <v>0</v>
      </c>
    </row>
    <row r="963" spans="1:80" hidden="1">
      <c r="A963">
        <v>35</v>
      </c>
      <c r="B963" t="s">
        <v>43</v>
      </c>
      <c r="C963" t="s">
        <v>44</v>
      </c>
      <c r="D963">
        <v>482</v>
      </c>
      <c r="E963" t="s">
        <v>45</v>
      </c>
      <c r="F963">
        <v>4</v>
      </c>
      <c r="G963" t="str" cm="1">
        <f t="array" ref="G963">_xlfn.IFS(
F963 &lt;= 10, "Near",
F963 &lt;= 20, "Far",
TRUE, "Very Far")</f>
        <v>Near</v>
      </c>
      <c r="H963">
        <v>4</v>
      </c>
      <c r="I963" t="str">
        <f>_xlfn.XLOOKUP(H963,Lookup!C:C,Lookup!D:D)</f>
        <v>Master</v>
      </c>
      <c r="J963" t="s">
        <v>38</v>
      </c>
      <c r="K963">
        <v>1</v>
      </c>
      <c r="L963">
        <v>1350</v>
      </c>
      <c r="M963">
        <v>3</v>
      </c>
      <c r="N963" t="str">
        <f>_xlfn.XLOOKUP(M963,Lookup!E:E,Lookup!F:F)</f>
        <v>High</v>
      </c>
      <c r="O963" t="s">
        <v>46</v>
      </c>
      <c r="P963">
        <v>87</v>
      </c>
      <c r="Q963">
        <v>3</v>
      </c>
      <c r="R963" t="str">
        <f>_xlfn.XLOOKUP(Q963,Lookup!G:G,Lookup!H:H)</f>
        <v>High</v>
      </c>
      <c r="S963">
        <v>2</v>
      </c>
      <c r="T963" s="7" t="str">
        <f>_xlfn.XLOOKUP(S963,Lookup!A:A,Lookup!B:B)</f>
        <v>Junior</v>
      </c>
      <c r="U963" t="s">
        <v>47</v>
      </c>
      <c r="V963">
        <v>3</v>
      </c>
      <c r="W963" t="str">
        <f>_xlfn.XLOOKUP(V963,Lookup!I:I,Lookup!J:J)</f>
        <v>High</v>
      </c>
      <c r="X963" t="s">
        <v>41</v>
      </c>
      <c r="Y963">
        <v>4249</v>
      </c>
      <c r="Z963" t="str" cm="1">
        <f t="array" ref="Z963">_xlfn.IFS(Y963&lt;3000,"Low",Y963&lt;7000,"Medium",TRUE,"High")</f>
        <v>Medium</v>
      </c>
      <c r="AA963">
        <v>2690</v>
      </c>
      <c r="AB963">
        <v>1</v>
      </c>
      <c r="AC963" t="s">
        <v>42</v>
      </c>
      <c r="AD963" t="s">
        <v>35</v>
      </c>
      <c r="AE963">
        <v>11</v>
      </c>
      <c r="AF963">
        <v>3</v>
      </c>
      <c r="AG963" t="str">
        <f>_xlfn.XLOOKUP(AF963,Lookup!K:K,Lookup!L:L)</f>
        <v>Meet Expect</v>
      </c>
      <c r="AH963">
        <v>2</v>
      </c>
      <c r="AI963" t="str">
        <f>LOOKUP(AH963,Lookup!M:M,Lookup!N:N)</f>
        <v>Medium</v>
      </c>
      <c r="AJ963">
        <v>80</v>
      </c>
      <c r="AK963">
        <v>0</v>
      </c>
      <c r="AL963" t="str">
        <f>_xlfn.XLOOKUP(AK963,Lookup!O:O,Lookup!P:P)</f>
        <v>None</v>
      </c>
      <c r="AM963">
        <v>9</v>
      </c>
      <c r="AN963" t="str" cm="1">
        <f t="array" ref="AN963">_xlfn.IFS(
AM963&lt;=5,"0-5",
AM963&lt;=10,"6-10",
AM963&lt;=20,"11-20",
TRUE,"20+")</f>
        <v>6-10</v>
      </c>
      <c r="AO963">
        <v>3</v>
      </c>
      <c r="AP963">
        <v>3</v>
      </c>
      <c r="AQ963" t="str">
        <f>_xlfn.XLOOKUP(AP963,Lookup!Q:Q,Lookup!R:R)</f>
        <v>Better</v>
      </c>
      <c r="AR963">
        <v>9</v>
      </c>
      <c r="AS963" t="str" cm="1">
        <f t="array" ref="AS963">_xlfn.IFS(
AR963 &lt;=1,"New Employee",
AR963 &lt;=3, "Early Career",
AR963 &lt;=7, "Experienced",
TRUE, "Veteran")</f>
        <v>Veteran</v>
      </c>
      <c r="AT963">
        <v>6</v>
      </c>
      <c r="AU963">
        <v>1</v>
      </c>
      <c r="AV963" t="str" cm="1">
        <f t="array" ref="AV963">_xlfn.IFS(
AU963=0,"Recently Promoted",
AU963&lt;=3, "Normal",
TRUE, "Long Time No Promotion")</f>
        <v>Normal</v>
      </c>
      <c r="AW963">
        <v>1</v>
      </c>
      <c r="AX963">
        <f>IF(COUNTIF(L963:$L$1471,L963)&gt;1,1,0)</f>
        <v>0</v>
      </c>
      <c r="BA963">
        <f t="shared" ref="BA963:BA1026" si="125">IF(AZ963=X963,1,0)</f>
        <v>0</v>
      </c>
      <c r="BC963">
        <f t="shared" ref="BC963:BC1026" si="126">IF(U963=BB963,1,0)</f>
        <v>0</v>
      </c>
      <c r="BE963">
        <f t="shared" si="120"/>
        <v>0</v>
      </c>
      <c r="BG963">
        <f t="shared" si="121"/>
        <v>0</v>
      </c>
      <c r="BI963">
        <f t="shared" si="122"/>
        <v>0</v>
      </c>
      <c r="BR963" t="str" cm="1">
        <f t="array" ref="BR963">_xlfn.IFS(
A963&lt;=25,"18-25",
A963&lt;=35,"26-35",
A963&lt;=45,"36-45",
A963&lt;=59,"46-59",
TRUE,"60+")</f>
        <v>26-35</v>
      </c>
      <c r="BX963" t="b">
        <f t="shared" si="123"/>
        <v>1</v>
      </c>
      <c r="BY963" t="b">
        <f t="shared" si="124"/>
        <v>1</v>
      </c>
      <c r="BZ963" t="b">
        <f t="shared" ref="BZ963:BZ1026" si="127">COUNT(AE963:AW963)&gt;0</f>
        <v>1</v>
      </c>
      <c r="CA963">
        <f>IF(tblemployee[[#This Row],[Attrition]]="Yes",1,0)</f>
        <v>0</v>
      </c>
      <c r="CB963">
        <f>IF(tblemployee[[#This Row],[OverTime]]="Yes",1,0)</f>
        <v>1</v>
      </c>
    </row>
    <row r="964" spans="1:80">
      <c r="A964">
        <v>51</v>
      </c>
      <c r="B964" t="s">
        <v>43</v>
      </c>
      <c r="C964" t="s">
        <v>36</v>
      </c>
      <c r="D964">
        <v>770</v>
      </c>
      <c r="E964" t="s">
        <v>61</v>
      </c>
      <c r="F964">
        <v>5</v>
      </c>
      <c r="G964" t="str" cm="1">
        <f t="array" ref="G964">_xlfn.IFS(
F964 &lt;= 10, "Near",
F964 &lt;= 20, "Far",
TRUE, "Very Far")</f>
        <v>Near</v>
      </c>
      <c r="H964">
        <v>3</v>
      </c>
      <c r="I964" t="str">
        <f>_xlfn.XLOOKUP(H964,Lookup!C:C,Lookup!D:D)</f>
        <v>Bachelor</v>
      </c>
      <c r="J964" t="s">
        <v>38</v>
      </c>
      <c r="K964">
        <v>1</v>
      </c>
      <c r="L964">
        <v>1352</v>
      </c>
      <c r="M964">
        <v>3</v>
      </c>
      <c r="N964" t="str">
        <f>_xlfn.XLOOKUP(M964,Lookup!E:E,Lookup!F:F)</f>
        <v>High</v>
      </c>
      <c r="O964" t="s">
        <v>46</v>
      </c>
      <c r="P964">
        <v>84</v>
      </c>
      <c r="Q964">
        <v>3</v>
      </c>
      <c r="R964" t="str">
        <f>_xlfn.XLOOKUP(Q964,Lookup!G:G,Lookup!H:H)</f>
        <v>High</v>
      </c>
      <c r="S964">
        <v>4</v>
      </c>
      <c r="T964" s="7" t="str">
        <f>_xlfn.XLOOKUP(S964,Lookup!A:A,Lookup!B:B)</f>
        <v>Manager</v>
      </c>
      <c r="U964" t="s">
        <v>56</v>
      </c>
      <c r="V964">
        <v>2</v>
      </c>
      <c r="W964" t="str">
        <f>_xlfn.XLOOKUP(V964,Lookup!I:I,Lookup!J:J)</f>
        <v>Medium</v>
      </c>
      <c r="X964" t="s">
        <v>52</v>
      </c>
      <c r="Y964">
        <v>14026</v>
      </c>
      <c r="Z964" t="str" cm="1">
        <f t="array" ref="Z964">_xlfn.IFS(Y964&lt;3000,"Low",Y964&lt;7000,"Medium",TRUE,"High")</f>
        <v>High</v>
      </c>
      <c r="AA964">
        <v>17588</v>
      </c>
      <c r="AB964">
        <v>1</v>
      </c>
      <c r="AC964" t="s">
        <v>42</v>
      </c>
      <c r="AD964" t="s">
        <v>35</v>
      </c>
      <c r="AE964">
        <v>11</v>
      </c>
      <c r="AF964">
        <v>3</v>
      </c>
      <c r="AG964" t="str">
        <f>_xlfn.XLOOKUP(AF964,Lookup!K:K,Lookup!L:L)</f>
        <v>Meet Expect</v>
      </c>
      <c r="AH964">
        <v>2</v>
      </c>
      <c r="AI964" t="str">
        <f>LOOKUP(AH964,Lookup!M:M,Lookup!N:N)</f>
        <v>Medium</v>
      </c>
      <c r="AJ964">
        <v>80</v>
      </c>
      <c r="AK964">
        <v>1</v>
      </c>
      <c r="AL964" t="str">
        <f>_xlfn.XLOOKUP(AK964,Lookup!O:O,Lookup!P:P)</f>
        <v>Basic</v>
      </c>
      <c r="AM964">
        <v>33</v>
      </c>
      <c r="AN964" t="str" cm="1">
        <f t="array" ref="AN964">_xlfn.IFS(
AM964&lt;=5,"0-5",
AM964&lt;=10,"6-10",
AM964&lt;=20,"11-20",
TRUE,"20+")</f>
        <v>20+</v>
      </c>
      <c r="AO964">
        <v>2</v>
      </c>
      <c r="AP964">
        <v>3</v>
      </c>
      <c r="AQ964" t="str">
        <f>_xlfn.XLOOKUP(AP964,Lookup!Q:Q,Lookup!R:R)</f>
        <v>Better</v>
      </c>
      <c r="AR964">
        <v>33</v>
      </c>
      <c r="AS964" t="str" cm="1">
        <f t="array" ref="AS964">_xlfn.IFS(
AR964 &lt;=1,"New Employee",
AR964 &lt;=3, "Early Career",
AR964 &lt;=7, "Experienced",
TRUE, "Veteran")</f>
        <v>Veteran</v>
      </c>
      <c r="AT964">
        <v>9</v>
      </c>
      <c r="AU964">
        <v>0</v>
      </c>
      <c r="AV964" t="str" cm="1">
        <f t="array" ref="AV964">_xlfn.IFS(
AU964=0,"Recently Promoted",
AU964&lt;=3, "Normal",
TRUE, "Long Time No Promotion")</f>
        <v>Recently Promoted</v>
      </c>
      <c r="AW964">
        <v>10</v>
      </c>
      <c r="AX964">
        <f>IF(COUNTIF(L964:$L$1471,L964)&gt;1,1,0)</f>
        <v>0</v>
      </c>
      <c r="BA964">
        <f t="shared" si="125"/>
        <v>0</v>
      </c>
      <c r="BC964">
        <f t="shared" si="126"/>
        <v>0</v>
      </c>
      <c r="BE964">
        <f t="shared" si="120"/>
        <v>0</v>
      </c>
      <c r="BG964">
        <f t="shared" si="121"/>
        <v>0</v>
      </c>
      <c r="BI964">
        <f t="shared" si="122"/>
        <v>0</v>
      </c>
      <c r="BR964" t="str" cm="1">
        <f t="array" ref="BR964">_xlfn.IFS(
A964&lt;=25,"18-25",
A964&lt;=35,"26-35",
A964&lt;=45,"36-45",
A964&lt;=59,"46-59",
TRUE,"60+")</f>
        <v>46-59</v>
      </c>
      <c r="BX964" t="b">
        <f t="shared" si="123"/>
        <v>1</v>
      </c>
      <c r="BY964" t="b">
        <f t="shared" si="124"/>
        <v>1</v>
      </c>
      <c r="BZ964" t="b">
        <f t="shared" si="127"/>
        <v>1</v>
      </c>
      <c r="CA964">
        <f>IF(tblemployee[[#This Row],[Attrition]]="Yes",1,0)</f>
        <v>0</v>
      </c>
      <c r="CB964">
        <f>IF(tblemployee[[#This Row],[OverTime]]="Yes",1,0)</f>
        <v>1</v>
      </c>
    </row>
    <row r="965" spans="1:80" hidden="1">
      <c r="A965">
        <v>38</v>
      </c>
      <c r="B965" t="s">
        <v>43</v>
      </c>
      <c r="C965" t="s">
        <v>36</v>
      </c>
      <c r="D965">
        <v>1009</v>
      </c>
      <c r="E965" t="s">
        <v>37</v>
      </c>
      <c r="F965">
        <v>2</v>
      </c>
      <c r="G965" t="str" cm="1">
        <f t="array" ref="G965">_xlfn.IFS(
F965 &lt;= 10, "Near",
F965 &lt;= 20, "Far",
TRUE, "Very Far")</f>
        <v>Near</v>
      </c>
      <c r="H965">
        <v>2</v>
      </c>
      <c r="I965" t="str">
        <f>_xlfn.XLOOKUP(H965,Lookup!C:C,Lookup!D:D)</f>
        <v>College</v>
      </c>
      <c r="J965" t="s">
        <v>38</v>
      </c>
      <c r="K965">
        <v>1</v>
      </c>
      <c r="L965">
        <v>1355</v>
      </c>
      <c r="M965">
        <v>2</v>
      </c>
      <c r="N965" t="str">
        <f>_xlfn.XLOOKUP(M965,Lookup!E:E,Lookup!F:F)</f>
        <v>Medium</v>
      </c>
      <c r="O965" t="s">
        <v>39</v>
      </c>
      <c r="P965">
        <v>31</v>
      </c>
      <c r="Q965">
        <v>3</v>
      </c>
      <c r="R965" t="str">
        <f>_xlfn.XLOOKUP(Q965,Lookup!G:G,Lookup!H:H)</f>
        <v>High</v>
      </c>
      <c r="S965">
        <v>2</v>
      </c>
      <c r="T965" s="7" t="str">
        <f>_xlfn.XLOOKUP(S965,Lookup!A:A,Lookup!B:B)</f>
        <v>Junior</v>
      </c>
      <c r="U965" t="s">
        <v>40</v>
      </c>
      <c r="V965">
        <v>1</v>
      </c>
      <c r="W965" t="str">
        <f>_xlfn.XLOOKUP(V965,Lookup!I:I,Lookup!J:J)</f>
        <v>Low</v>
      </c>
      <c r="X965" t="s">
        <v>52</v>
      </c>
      <c r="Y965">
        <v>6893</v>
      </c>
      <c r="Z965" t="str" cm="1">
        <f t="array" ref="Z965">_xlfn.IFS(Y965&lt;3000,"Low",Y965&lt;7000,"Medium",TRUE,"High")</f>
        <v>Medium</v>
      </c>
      <c r="AA965">
        <v>19461</v>
      </c>
      <c r="AB965">
        <v>3</v>
      </c>
      <c r="AC965" t="s">
        <v>42</v>
      </c>
      <c r="AD965" t="s">
        <v>43</v>
      </c>
      <c r="AE965">
        <v>15</v>
      </c>
      <c r="AF965">
        <v>3</v>
      </c>
      <c r="AG965" t="str">
        <f>_xlfn.XLOOKUP(AF965,Lookup!K:K,Lookup!L:L)</f>
        <v>Meet Expect</v>
      </c>
      <c r="AH965">
        <v>4</v>
      </c>
      <c r="AI965" t="str">
        <f>LOOKUP(AH965,Lookup!M:M,Lookup!N:N)</f>
        <v>Very High</v>
      </c>
      <c r="AJ965">
        <v>80</v>
      </c>
      <c r="AK965">
        <v>1</v>
      </c>
      <c r="AL965" t="str">
        <f>_xlfn.XLOOKUP(AK965,Lookup!O:O,Lookup!P:P)</f>
        <v>Basic</v>
      </c>
      <c r="AM965">
        <v>11</v>
      </c>
      <c r="AN965" t="str" cm="1">
        <f t="array" ref="AN965">_xlfn.IFS(
AM965&lt;=5,"0-5",
AM965&lt;=10,"6-10",
AM965&lt;=20,"11-20",
TRUE,"20+")</f>
        <v>11-20</v>
      </c>
      <c r="AO965">
        <v>3</v>
      </c>
      <c r="AP965">
        <v>3</v>
      </c>
      <c r="AQ965" t="str">
        <f>_xlfn.XLOOKUP(AP965,Lookup!Q:Q,Lookup!R:R)</f>
        <v>Better</v>
      </c>
      <c r="AR965">
        <v>7</v>
      </c>
      <c r="AS965" t="str" cm="1">
        <f t="array" ref="AS965">_xlfn.IFS(
AR965 &lt;=1,"New Employee",
AR965 &lt;=3, "Early Career",
AR965 &lt;=7, "Experienced",
TRUE, "Veteran")</f>
        <v>Experienced</v>
      </c>
      <c r="AT965">
        <v>7</v>
      </c>
      <c r="AU965">
        <v>1</v>
      </c>
      <c r="AV965" t="str" cm="1">
        <f t="array" ref="AV965">_xlfn.IFS(
AU965=0,"Recently Promoted",
AU965&lt;=3, "Normal",
TRUE, "Long Time No Promotion")</f>
        <v>Normal</v>
      </c>
      <c r="AW965">
        <v>7</v>
      </c>
      <c r="AX965">
        <f>IF(COUNTIF(L965:$L$1471,L965)&gt;1,1,0)</f>
        <v>0</v>
      </c>
      <c r="BA965">
        <f t="shared" si="125"/>
        <v>0</v>
      </c>
      <c r="BC965">
        <f t="shared" si="126"/>
        <v>0</v>
      </c>
      <c r="BE965">
        <f t="shared" si="120"/>
        <v>0</v>
      </c>
      <c r="BG965">
        <f t="shared" si="121"/>
        <v>0</v>
      </c>
      <c r="BI965">
        <f t="shared" si="122"/>
        <v>0</v>
      </c>
      <c r="BR965" t="str" cm="1">
        <f t="array" ref="BR965">_xlfn.IFS(
A965&lt;=25,"18-25",
A965&lt;=35,"26-35",
A965&lt;=45,"36-45",
A965&lt;=59,"46-59",
TRUE,"60+")</f>
        <v>36-45</v>
      </c>
      <c r="BX965" t="b">
        <f t="shared" si="123"/>
        <v>1</v>
      </c>
      <c r="BY965" t="b">
        <f t="shared" si="124"/>
        <v>1</v>
      </c>
      <c r="BZ965" t="b">
        <f t="shared" si="127"/>
        <v>1</v>
      </c>
      <c r="CA965">
        <f>IF(tblemployee[[#This Row],[Attrition]]="Yes",1,0)</f>
        <v>0</v>
      </c>
      <c r="CB965">
        <f>IF(tblemployee[[#This Row],[OverTime]]="Yes",1,0)</f>
        <v>0</v>
      </c>
    </row>
    <row r="966" spans="1:80" hidden="1">
      <c r="A966">
        <v>34</v>
      </c>
      <c r="B966" t="s">
        <v>43</v>
      </c>
      <c r="C966" t="s">
        <v>36</v>
      </c>
      <c r="D966">
        <v>507</v>
      </c>
      <c r="E966" t="s">
        <v>37</v>
      </c>
      <c r="F966">
        <v>15</v>
      </c>
      <c r="G966" t="str" cm="1">
        <f t="array" ref="G966">_xlfn.IFS(
F966 &lt;= 10, "Near",
F966 &lt;= 20, "Far",
TRUE, "Very Far")</f>
        <v>Far</v>
      </c>
      <c r="H966">
        <v>2</v>
      </c>
      <c r="I966" t="str">
        <f>_xlfn.XLOOKUP(H966,Lookup!C:C,Lookup!D:D)</f>
        <v>College</v>
      </c>
      <c r="J966" t="s">
        <v>51</v>
      </c>
      <c r="K966">
        <v>1</v>
      </c>
      <c r="L966">
        <v>1356</v>
      </c>
      <c r="M966">
        <v>3</v>
      </c>
      <c r="N966" t="str">
        <f>_xlfn.XLOOKUP(M966,Lookup!E:E,Lookup!F:F)</f>
        <v>High</v>
      </c>
      <c r="O966" t="s">
        <v>39</v>
      </c>
      <c r="P966">
        <v>66</v>
      </c>
      <c r="Q966">
        <v>3</v>
      </c>
      <c r="R966" t="str">
        <f>_xlfn.XLOOKUP(Q966,Lookup!G:G,Lookup!H:H)</f>
        <v>High</v>
      </c>
      <c r="S966">
        <v>2</v>
      </c>
      <c r="T966" s="7" t="str">
        <f>_xlfn.XLOOKUP(S966,Lookup!A:A,Lookup!B:B)</f>
        <v>Junior</v>
      </c>
      <c r="U966" t="s">
        <v>40</v>
      </c>
      <c r="V966">
        <v>1</v>
      </c>
      <c r="W966" t="str">
        <f>_xlfn.XLOOKUP(V966,Lookup!I:I,Lookup!J:J)</f>
        <v>Low</v>
      </c>
      <c r="X966" t="s">
        <v>41</v>
      </c>
      <c r="Y966">
        <v>6125</v>
      </c>
      <c r="Z966" t="str" cm="1">
        <f t="array" ref="Z966">_xlfn.IFS(Y966&lt;3000,"Low",Y966&lt;7000,"Medium",TRUE,"High")</f>
        <v>Medium</v>
      </c>
      <c r="AA966">
        <v>23553</v>
      </c>
      <c r="AB966">
        <v>1</v>
      </c>
      <c r="AC966" t="s">
        <v>42</v>
      </c>
      <c r="AD966" t="s">
        <v>43</v>
      </c>
      <c r="AE966">
        <v>12</v>
      </c>
      <c r="AF966">
        <v>3</v>
      </c>
      <c r="AG966" t="str">
        <f>_xlfn.XLOOKUP(AF966,Lookup!K:K,Lookup!L:L)</f>
        <v>Meet Expect</v>
      </c>
      <c r="AH966">
        <v>4</v>
      </c>
      <c r="AI966" t="str">
        <f>LOOKUP(AH966,Lookup!M:M,Lookup!N:N)</f>
        <v>Very High</v>
      </c>
      <c r="AJ966">
        <v>80</v>
      </c>
      <c r="AK966">
        <v>0</v>
      </c>
      <c r="AL966" t="str">
        <f>_xlfn.XLOOKUP(AK966,Lookup!O:O,Lookup!P:P)</f>
        <v>None</v>
      </c>
      <c r="AM966">
        <v>10</v>
      </c>
      <c r="AN966" t="str" cm="1">
        <f t="array" ref="AN966">_xlfn.IFS(
AM966&lt;=5,"0-5",
AM966&lt;=10,"6-10",
AM966&lt;=20,"11-20",
TRUE,"20+")</f>
        <v>6-10</v>
      </c>
      <c r="AO966">
        <v>6</v>
      </c>
      <c r="AP966">
        <v>4</v>
      </c>
      <c r="AQ966" t="str">
        <f>_xlfn.XLOOKUP(AP966,Lookup!Q:Q,Lookup!R:R)</f>
        <v>Best</v>
      </c>
      <c r="AR966">
        <v>10</v>
      </c>
      <c r="AS966" t="str" cm="1">
        <f t="array" ref="AS966">_xlfn.IFS(
AR966 &lt;=1,"New Employee",
AR966 &lt;=3, "Early Career",
AR966 &lt;=7, "Experienced",
TRUE, "Veteran")</f>
        <v>Veteran</v>
      </c>
      <c r="AT966">
        <v>8</v>
      </c>
      <c r="AU966">
        <v>9</v>
      </c>
      <c r="AV966" t="str" cm="1">
        <f t="array" ref="AV966">_xlfn.IFS(
AU966=0,"Recently Promoted",
AU966&lt;=3, "Normal",
TRUE, "Long Time No Promotion")</f>
        <v>Long Time No Promotion</v>
      </c>
      <c r="AW966">
        <v>6</v>
      </c>
      <c r="AX966">
        <f>IF(COUNTIF(L966:$L$1471,L966)&gt;1,1,0)</f>
        <v>0</v>
      </c>
      <c r="BA966">
        <f t="shared" si="125"/>
        <v>0</v>
      </c>
      <c r="BC966">
        <f t="shared" si="126"/>
        <v>0</v>
      </c>
      <c r="BE966">
        <f t="shared" si="120"/>
        <v>0</v>
      </c>
      <c r="BG966">
        <f t="shared" si="121"/>
        <v>0</v>
      </c>
      <c r="BI966">
        <f t="shared" si="122"/>
        <v>0</v>
      </c>
      <c r="BR966" t="str" cm="1">
        <f t="array" ref="BR966">_xlfn.IFS(
A966&lt;=25,"18-25",
A966&lt;=35,"26-35",
A966&lt;=45,"36-45",
A966&lt;=59,"46-59",
TRUE,"60+")</f>
        <v>26-35</v>
      </c>
      <c r="BX966" t="b">
        <f t="shared" si="123"/>
        <v>1</v>
      </c>
      <c r="BY966" t="b">
        <f t="shared" si="124"/>
        <v>1</v>
      </c>
      <c r="BZ966" t="b">
        <f t="shared" si="127"/>
        <v>1</v>
      </c>
      <c r="CA966">
        <f>IF(tblemployee[[#This Row],[Attrition]]="Yes",1,0)</f>
        <v>0</v>
      </c>
      <c r="CB966">
        <f>IF(tblemployee[[#This Row],[OverTime]]="Yes",1,0)</f>
        <v>0</v>
      </c>
    </row>
    <row r="967" spans="1:80" hidden="1">
      <c r="A967">
        <v>25</v>
      </c>
      <c r="B967" t="s">
        <v>43</v>
      </c>
      <c r="C967" t="s">
        <v>36</v>
      </c>
      <c r="D967">
        <v>882</v>
      </c>
      <c r="E967" t="s">
        <v>45</v>
      </c>
      <c r="F967">
        <v>19</v>
      </c>
      <c r="G967" t="str" cm="1">
        <f t="array" ref="G967">_xlfn.IFS(
F967 &lt;= 10, "Near",
F967 &lt;= 20, "Far",
TRUE, "Very Far")</f>
        <v>Far</v>
      </c>
      <c r="H967">
        <v>1</v>
      </c>
      <c r="I967" t="str">
        <f>_xlfn.XLOOKUP(H967,Lookup!C:C,Lookup!D:D)</f>
        <v>Below College</v>
      </c>
      <c r="J967" t="s">
        <v>51</v>
      </c>
      <c r="K967">
        <v>1</v>
      </c>
      <c r="L967">
        <v>1358</v>
      </c>
      <c r="M967">
        <v>4</v>
      </c>
      <c r="N967" t="str">
        <f>_xlfn.XLOOKUP(M967,Lookup!E:E,Lookup!F:F)</f>
        <v>Very High</v>
      </c>
      <c r="O967" t="s">
        <v>46</v>
      </c>
      <c r="P967">
        <v>67</v>
      </c>
      <c r="Q967">
        <v>3</v>
      </c>
      <c r="R967" t="str">
        <f>_xlfn.XLOOKUP(Q967,Lookup!G:G,Lookup!H:H)</f>
        <v>High</v>
      </c>
      <c r="S967">
        <v>1</v>
      </c>
      <c r="T967" s="7" t="str">
        <f>_xlfn.XLOOKUP(S967,Lookup!A:A,Lookup!B:B)</f>
        <v>Entry Level</v>
      </c>
      <c r="U967" t="s">
        <v>50</v>
      </c>
      <c r="V967">
        <v>4</v>
      </c>
      <c r="W967" t="str">
        <f>_xlfn.XLOOKUP(V967,Lookup!I:I,Lookup!J:J)</f>
        <v>Very High</v>
      </c>
      <c r="X967" t="s">
        <v>48</v>
      </c>
      <c r="Y967">
        <v>3669</v>
      </c>
      <c r="Z967" t="str" cm="1">
        <f t="array" ref="Z967">_xlfn.IFS(Y967&lt;3000,"Low",Y967&lt;7000,"Medium",TRUE,"High")</f>
        <v>Medium</v>
      </c>
      <c r="AA967">
        <v>9075</v>
      </c>
      <c r="AB967">
        <v>3</v>
      </c>
      <c r="AC967" t="s">
        <v>42</v>
      </c>
      <c r="AD967" t="s">
        <v>43</v>
      </c>
      <c r="AE967">
        <v>11</v>
      </c>
      <c r="AF967">
        <v>3</v>
      </c>
      <c r="AG967" t="str">
        <f>_xlfn.XLOOKUP(AF967,Lookup!K:K,Lookup!L:L)</f>
        <v>Meet Expect</v>
      </c>
      <c r="AH967">
        <v>3</v>
      </c>
      <c r="AI967" t="str">
        <f>LOOKUP(AH967,Lookup!M:M,Lookup!N:N)</f>
        <v>High</v>
      </c>
      <c r="AJ967">
        <v>80</v>
      </c>
      <c r="AK967">
        <v>3</v>
      </c>
      <c r="AL967" t="str">
        <f>_xlfn.XLOOKUP(AK967,Lookup!O:O,Lookup!P:P)</f>
        <v>High</v>
      </c>
      <c r="AM967">
        <v>7</v>
      </c>
      <c r="AN967" t="str" cm="1">
        <f t="array" ref="AN967">_xlfn.IFS(
AM967&lt;=5,"0-5",
AM967&lt;=10,"6-10",
AM967&lt;=20,"11-20",
TRUE,"20+")</f>
        <v>6-10</v>
      </c>
      <c r="AO967">
        <v>6</v>
      </c>
      <c r="AP967">
        <v>2</v>
      </c>
      <c r="AQ967" t="str">
        <f>_xlfn.XLOOKUP(AP967,Lookup!Q:Q,Lookup!R:R)</f>
        <v>Good</v>
      </c>
      <c r="AR967">
        <v>3</v>
      </c>
      <c r="AS967" t="str" cm="1">
        <f t="array" ref="AS967">_xlfn.IFS(
AR967 &lt;=1,"New Employee",
AR967 &lt;=3, "Early Career",
AR967 &lt;=7, "Experienced",
TRUE, "Veteran")</f>
        <v>Early Career</v>
      </c>
      <c r="AT967">
        <v>2</v>
      </c>
      <c r="AU967">
        <v>1</v>
      </c>
      <c r="AV967" t="str" cm="1">
        <f t="array" ref="AV967">_xlfn.IFS(
AU967=0,"Recently Promoted",
AU967&lt;=3, "Normal",
TRUE, "Long Time No Promotion")</f>
        <v>Normal</v>
      </c>
      <c r="AW967">
        <v>2</v>
      </c>
      <c r="AX967">
        <f>IF(COUNTIF(L967:$L$1471,L967)&gt;1,1,0)</f>
        <v>0</v>
      </c>
      <c r="BA967">
        <f t="shared" si="125"/>
        <v>0</v>
      </c>
      <c r="BC967">
        <f t="shared" si="126"/>
        <v>0</v>
      </c>
      <c r="BE967">
        <f t="shared" si="120"/>
        <v>0</v>
      </c>
      <c r="BG967">
        <f t="shared" si="121"/>
        <v>0</v>
      </c>
      <c r="BI967">
        <f t="shared" si="122"/>
        <v>0</v>
      </c>
      <c r="BR967" t="str" cm="1">
        <f t="array" ref="BR967">_xlfn.IFS(
A967&lt;=25,"18-25",
A967&lt;=35,"26-35",
A967&lt;=45,"36-45",
A967&lt;=59,"46-59",
TRUE,"60+")</f>
        <v>18-25</v>
      </c>
      <c r="BX967" t="b">
        <f t="shared" si="123"/>
        <v>1</v>
      </c>
      <c r="BY967" t="b">
        <f t="shared" si="124"/>
        <v>1</v>
      </c>
      <c r="BZ967" t="b">
        <f t="shared" si="127"/>
        <v>1</v>
      </c>
      <c r="CA967">
        <f>IF(tblemployee[[#This Row],[Attrition]]="Yes",1,0)</f>
        <v>0</v>
      </c>
      <c r="CB967">
        <f>IF(tblemployee[[#This Row],[OverTime]]="Yes",1,0)</f>
        <v>0</v>
      </c>
    </row>
    <row r="968" spans="1:80" hidden="1">
      <c r="A968">
        <v>58</v>
      </c>
      <c r="B968" t="s">
        <v>35</v>
      </c>
      <c r="C968" t="s">
        <v>36</v>
      </c>
      <c r="D968">
        <v>601</v>
      </c>
      <c r="E968" t="s">
        <v>45</v>
      </c>
      <c r="F968">
        <v>7</v>
      </c>
      <c r="G968" t="str" cm="1">
        <f t="array" ref="G968">_xlfn.IFS(
F968 &lt;= 10, "Near",
F968 &lt;= 20, "Far",
TRUE, "Very Far")</f>
        <v>Near</v>
      </c>
      <c r="H968">
        <v>4</v>
      </c>
      <c r="I968" t="str">
        <f>_xlfn.XLOOKUP(H968,Lookup!C:C,Lookup!D:D)</f>
        <v>Master</v>
      </c>
      <c r="J968" t="s">
        <v>51</v>
      </c>
      <c r="K968">
        <v>1</v>
      </c>
      <c r="L968">
        <v>1360</v>
      </c>
      <c r="M968">
        <v>3</v>
      </c>
      <c r="N968" t="str">
        <f>_xlfn.XLOOKUP(M968,Lookup!E:E,Lookup!F:F)</f>
        <v>High</v>
      </c>
      <c r="O968" t="s">
        <v>39</v>
      </c>
      <c r="P968">
        <v>53</v>
      </c>
      <c r="Q968">
        <v>2</v>
      </c>
      <c r="R968" t="str">
        <f>_xlfn.XLOOKUP(Q968,Lookup!G:G,Lookup!H:H)</f>
        <v>Medium</v>
      </c>
      <c r="S968">
        <v>3</v>
      </c>
      <c r="T968" s="7" t="str">
        <f>_xlfn.XLOOKUP(S968,Lookup!A:A,Lookup!B:B)</f>
        <v>Senior</v>
      </c>
      <c r="U968" t="s">
        <v>53</v>
      </c>
      <c r="V968">
        <v>1</v>
      </c>
      <c r="W968" t="str">
        <f>_xlfn.XLOOKUP(V968,Lookup!I:I,Lookup!J:J)</f>
        <v>Low</v>
      </c>
      <c r="X968" t="s">
        <v>48</v>
      </c>
      <c r="Y968">
        <v>10008</v>
      </c>
      <c r="Z968" t="str" cm="1">
        <f t="array" ref="Z968">_xlfn.IFS(Y968&lt;3000,"Low",Y968&lt;7000,"Medium",TRUE,"High")</f>
        <v>High</v>
      </c>
      <c r="AA968">
        <v>12023</v>
      </c>
      <c r="AB968">
        <v>7</v>
      </c>
      <c r="AC968" t="s">
        <v>42</v>
      </c>
      <c r="AD968" t="s">
        <v>35</v>
      </c>
      <c r="AE968">
        <v>14</v>
      </c>
      <c r="AF968">
        <v>3</v>
      </c>
      <c r="AG968" t="str">
        <f>_xlfn.XLOOKUP(AF968,Lookup!K:K,Lookup!L:L)</f>
        <v>Meet Expect</v>
      </c>
      <c r="AH968">
        <v>4</v>
      </c>
      <c r="AI968" t="str">
        <f>LOOKUP(AH968,Lookup!M:M,Lookup!N:N)</f>
        <v>Very High</v>
      </c>
      <c r="AJ968">
        <v>80</v>
      </c>
      <c r="AK968">
        <v>0</v>
      </c>
      <c r="AL968" t="str">
        <f>_xlfn.XLOOKUP(AK968,Lookup!O:O,Lookup!P:P)</f>
        <v>None</v>
      </c>
      <c r="AM968">
        <v>31</v>
      </c>
      <c r="AN968" t="str" cm="1">
        <f t="array" ref="AN968">_xlfn.IFS(
AM968&lt;=5,"0-5",
AM968&lt;=10,"6-10",
AM968&lt;=20,"11-20",
TRUE,"20+")</f>
        <v>20+</v>
      </c>
      <c r="AO968">
        <v>0</v>
      </c>
      <c r="AP968">
        <v>2</v>
      </c>
      <c r="AQ968" t="str">
        <f>_xlfn.XLOOKUP(AP968,Lookup!Q:Q,Lookup!R:R)</f>
        <v>Good</v>
      </c>
      <c r="AR968">
        <v>10</v>
      </c>
      <c r="AS968" t="str" cm="1">
        <f t="array" ref="AS968">_xlfn.IFS(
AR968 &lt;=1,"New Employee",
AR968 &lt;=3, "Early Career",
AR968 &lt;=7, "Experienced",
TRUE, "Veteran")</f>
        <v>Veteran</v>
      </c>
      <c r="AT968">
        <v>9</v>
      </c>
      <c r="AU968">
        <v>5</v>
      </c>
      <c r="AV968" t="str" cm="1">
        <f t="array" ref="AV968">_xlfn.IFS(
AU968=0,"Recently Promoted",
AU968&lt;=3, "Normal",
TRUE, "Long Time No Promotion")</f>
        <v>Long Time No Promotion</v>
      </c>
      <c r="AW968">
        <v>9</v>
      </c>
      <c r="AX968">
        <f>IF(COUNTIF(L968:$L$1471,L968)&gt;1,1,0)</f>
        <v>0</v>
      </c>
      <c r="BA968">
        <f t="shared" si="125"/>
        <v>0</v>
      </c>
      <c r="BC968">
        <f t="shared" si="126"/>
        <v>0</v>
      </c>
      <c r="BE968">
        <f t="shared" si="120"/>
        <v>0</v>
      </c>
      <c r="BG968">
        <f t="shared" si="121"/>
        <v>0</v>
      </c>
      <c r="BI968">
        <f t="shared" si="122"/>
        <v>0</v>
      </c>
      <c r="BR968" t="str" cm="1">
        <f t="array" ref="BR968">_xlfn.IFS(
A968&lt;=25,"18-25",
A968&lt;=35,"26-35",
A968&lt;=45,"36-45",
A968&lt;=59,"46-59",
TRUE,"60+")</f>
        <v>46-59</v>
      </c>
      <c r="BX968" t="b">
        <f t="shared" si="123"/>
        <v>1</v>
      </c>
      <c r="BY968" t="b">
        <f t="shared" si="124"/>
        <v>1</v>
      </c>
      <c r="BZ968" t="b">
        <f t="shared" si="127"/>
        <v>1</v>
      </c>
      <c r="CA968">
        <f>IF(tblemployee[[#This Row],[Attrition]]="Yes",1,0)</f>
        <v>1</v>
      </c>
      <c r="CB968">
        <f>IF(tblemployee[[#This Row],[OverTime]]="Yes",1,0)</f>
        <v>1</v>
      </c>
    </row>
    <row r="969" spans="1:80" hidden="1">
      <c r="A969">
        <v>40</v>
      </c>
      <c r="B969" t="s">
        <v>43</v>
      </c>
      <c r="C969" t="s">
        <v>36</v>
      </c>
      <c r="D969">
        <v>329</v>
      </c>
      <c r="E969" t="s">
        <v>45</v>
      </c>
      <c r="F969">
        <v>1</v>
      </c>
      <c r="G969" t="str" cm="1">
        <f t="array" ref="G969">_xlfn.IFS(
F969 &lt;= 10, "Near",
F969 &lt;= 20, "Far",
TRUE, "Very Far")</f>
        <v>Near</v>
      </c>
      <c r="H969">
        <v>4</v>
      </c>
      <c r="I969" t="str">
        <f>_xlfn.XLOOKUP(H969,Lookup!C:C,Lookup!D:D)</f>
        <v>Master</v>
      </c>
      <c r="J969" t="s">
        <v>38</v>
      </c>
      <c r="K969">
        <v>1</v>
      </c>
      <c r="L969">
        <v>1361</v>
      </c>
      <c r="M969">
        <v>2</v>
      </c>
      <c r="N969" t="str">
        <f>_xlfn.XLOOKUP(M969,Lookup!E:E,Lookup!F:F)</f>
        <v>Medium</v>
      </c>
      <c r="O969" t="s">
        <v>46</v>
      </c>
      <c r="P969">
        <v>88</v>
      </c>
      <c r="Q969">
        <v>3</v>
      </c>
      <c r="R969" t="str">
        <f>_xlfn.XLOOKUP(Q969,Lookup!G:G,Lookup!H:H)</f>
        <v>High</v>
      </c>
      <c r="S969">
        <v>1</v>
      </c>
      <c r="T969" s="7" t="str">
        <f>_xlfn.XLOOKUP(S969,Lookup!A:A,Lookup!B:B)</f>
        <v>Entry Level</v>
      </c>
      <c r="U969" t="s">
        <v>50</v>
      </c>
      <c r="V969">
        <v>2</v>
      </c>
      <c r="W969" t="str">
        <f>_xlfn.XLOOKUP(V969,Lookup!I:I,Lookup!J:J)</f>
        <v>Medium</v>
      </c>
      <c r="X969" t="s">
        <v>48</v>
      </c>
      <c r="Y969">
        <v>2387</v>
      </c>
      <c r="Z969" t="str" cm="1">
        <f t="array" ref="Z969">_xlfn.IFS(Y969&lt;3000,"Low",Y969&lt;7000,"Medium",TRUE,"High")</f>
        <v>Low</v>
      </c>
      <c r="AA969">
        <v>6762</v>
      </c>
      <c r="AB969">
        <v>3</v>
      </c>
      <c r="AC969" t="s">
        <v>42</v>
      </c>
      <c r="AD969" t="s">
        <v>43</v>
      </c>
      <c r="AE969">
        <v>22</v>
      </c>
      <c r="AF969">
        <v>4</v>
      </c>
      <c r="AG969" t="str">
        <f>_xlfn.XLOOKUP(AF969,Lookup!K:K,Lookup!L:L)</f>
        <v>Exceed Expect</v>
      </c>
      <c r="AH969">
        <v>3</v>
      </c>
      <c r="AI969" t="str">
        <f>LOOKUP(AH969,Lookup!M:M,Lookup!N:N)</f>
        <v>High</v>
      </c>
      <c r="AJ969">
        <v>80</v>
      </c>
      <c r="AK969">
        <v>1</v>
      </c>
      <c r="AL969" t="str">
        <f>_xlfn.XLOOKUP(AK969,Lookup!O:O,Lookup!P:P)</f>
        <v>Basic</v>
      </c>
      <c r="AM969">
        <v>7</v>
      </c>
      <c r="AN969" t="str" cm="1">
        <f t="array" ref="AN969">_xlfn.IFS(
AM969&lt;=5,"0-5",
AM969&lt;=10,"6-10",
AM969&lt;=20,"11-20",
TRUE,"20+")</f>
        <v>6-10</v>
      </c>
      <c r="AO969">
        <v>3</v>
      </c>
      <c r="AP969">
        <v>3</v>
      </c>
      <c r="AQ969" t="str">
        <f>_xlfn.XLOOKUP(AP969,Lookup!Q:Q,Lookup!R:R)</f>
        <v>Better</v>
      </c>
      <c r="AR969">
        <v>4</v>
      </c>
      <c r="AS969" t="str" cm="1">
        <f t="array" ref="AS969">_xlfn.IFS(
AR969 &lt;=1,"New Employee",
AR969 &lt;=3, "Early Career",
AR969 &lt;=7, "Experienced",
TRUE, "Veteran")</f>
        <v>Experienced</v>
      </c>
      <c r="AT969">
        <v>2</v>
      </c>
      <c r="AU969">
        <v>0</v>
      </c>
      <c r="AV969" t="str" cm="1">
        <f t="array" ref="AV969">_xlfn.IFS(
AU969=0,"Recently Promoted",
AU969&lt;=3, "Normal",
TRUE, "Long Time No Promotion")</f>
        <v>Recently Promoted</v>
      </c>
      <c r="AW969">
        <v>3</v>
      </c>
      <c r="AX969">
        <f>IF(COUNTIF(L969:$L$1471,L969)&gt;1,1,0)</f>
        <v>0</v>
      </c>
      <c r="BA969">
        <f t="shared" si="125"/>
        <v>0</v>
      </c>
      <c r="BC969">
        <f t="shared" si="126"/>
        <v>0</v>
      </c>
      <c r="BE969">
        <f t="shared" si="120"/>
        <v>0</v>
      </c>
      <c r="BG969">
        <f t="shared" si="121"/>
        <v>0</v>
      </c>
      <c r="BI969">
        <f t="shared" si="122"/>
        <v>0</v>
      </c>
      <c r="BR969" t="str" cm="1">
        <f t="array" ref="BR969">_xlfn.IFS(
A969&lt;=25,"18-25",
A969&lt;=35,"26-35",
A969&lt;=45,"36-45",
A969&lt;=59,"46-59",
TRUE,"60+")</f>
        <v>36-45</v>
      </c>
      <c r="BX969" t="b">
        <f t="shared" si="123"/>
        <v>1</v>
      </c>
      <c r="BY969" t="b">
        <f t="shared" si="124"/>
        <v>1</v>
      </c>
      <c r="BZ969" t="b">
        <f t="shared" si="127"/>
        <v>1</v>
      </c>
      <c r="CA969">
        <f>IF(tblemployee[[#This Row],[Attrition]]="Yes",1,0)</f>
        <v>0</v>
      </c>
      <c r="CB969">
        <f>IF(tblemployee[[#This Row],[OverTime]]="Yes",1,0)</f>
        <v>0</v>
      </c>
    </row>
    <row r="970" spans="1:80" hidden="1">
      <c r="A970">
        <v>36</v>
      </c>
      <c r="B970" t="s">
        <v>43</v>
      </c>
      <c r="C970" t="s">
        <v>44</v>
      </c>
      <c r="D970">
        <v>607</v>
      </c>
      <c r="E970" t="s">
        <v>37</v>
      </c>
      <c r="F970">
        <v>7</v>
      </c>
      <c r="G970" t="str" cm="1">
        <f t="array" ref="G970">_xlfn.IFS(
F970 &lt;= 10, "Near",
F970 &lt;= 20, "Far",
TRUE, "Very Far")</f>
        <v>Near</v>
      </c>
      <c r="H970">
        <v>3</v>
      </c>
      <c r="I970" t="str">
        <f>_xlfn.XLOOKUP(H970,Lookup!C:C,Lookup!D:D)</f>
        <v>Bachelor</v>
      </c>
      <c r="J970" t="s">
        <v>59</v>
      </c>
      <c r="K970">
        <v>1</v>
      </c>
      <c r="L970">
        <v>1362</v>
      </c>
      <c r="M970">
        <v>1</v>
      </c>
      <c r="N970" t="str">
        <f>_xlfn.XLOOKUP(M970,Lookup!E:E,Lookup!F:F)</f>
        <v>Low</v>
      </c>
      <c r="O970" t="s">
        <v>39</v>
      </c>
      <c r="P970">
        <v>83</v>
      </c>
      <c r="Q970">
        <v>4</v>
      </c>
      <c r="R970" t="str">
        <f>_xlfn.XLOOKUP(Q970,Lookup!G:G,Lookup!H:H)</f>
        <v>Very High</v>
      </c>
      <c r="S970">
        <v>2</v>
      </c>
      <c r="T970" s="7" t="str">
        <f>_xlfn.XLOOKUP(S970,Lookup!A:A,Lookup!B:B)</f>
        <v>Junior</v>
      </c>
      <c r="U970" t="s">
        <v>40</v>
      </c>
      <c r="V970">
        <v>1</v>
      </c>
      <c r="W970" t="str">
        <f>_xlfn.XLOOKUP(V970,Lookup!I:I,Lookup!J:J)</f>
        <v>Low</v>
      </c>
      <c r="X970" t="s">
        <v>48</v>
      </c>
      <c r="Y970">
        <v>4639</v>
      </c>
      <c r="Z970" t="str" cm="1">
        <f t="array" ref="Z970">_xlfn.IFS(Y970&lt;3000,"Low",Y970&lt;7000,"Medium",TRUE,"High")</f>
        <v>Medium</v>
      </c>
      <c r="AA970">
        <v>2261</v>
      </c>
      <c r="AB970">
        <v>2</v>
      </c>
      <c r="AC970" t="s">
        <v>42</v>
      </c>
      <c r="AD970" t="s">
        <v>43</v>
      </c>
      <c r="AE970">
        <v>16</v>
      </c>
      <c r="AF970">
        <v>3</v>
      </c>
      <c r="AG970" t="str">
        <f>_xlfn.XLOOKUP(AF970,Lookup!K:K,Lookup!L:L)</f>
        <v>Meet Expect</v>
      </c>
      <c r="AH970">
        <v>4</v>
      </c>
      <c r="AI970" t="str">
        <f>LOOKUP(AH970,Lookup!M:M,Lookup!N:N)</f>
        <v>Very High</v>
      </c>
      <c r="AJ970">
        <v>80</v>
      </c>
      <c r="AK970">
        <v>1</v>
      </c>
      <c r="AL970" t="str">
        <f>_xlfn.XLOOKUP(AK970,Lookup!O:O,Lookup!P:P)</f>
        <v>Basic</v>
      </c>
      <c r="AM970">
        <v>17</v>
      </c>
      <c r="AN970" t="str" cm="1">
        <f t="array" ref="AN970">_xlfn.IFS(
AM970&lt;=5,"0-5",
AM970&lt;=10,"6-10",
AM970&lt;=20,"11-20",
TRUE,"20+")</f>
        <v>11-20</v>
      </c>
      <c r="AO970">
        <v>2</v>
      </c>
      <c r="AP970">
        <v>2</v>
      </c>
      <c r="AQ970" t="str">
        <f>_xlfn.XLOOKUP(AP970,Lookup!Q:Q,Lookup!R:R)</f>
        <v>Good</v>
      </c>
      <c r="AR970">
        <v>15</v>
      </c>
      <c r="AS970" t="str" cm="1">
        <f t="array" ref="AS970">_xlfn.IFS(
AR970 &lt;=1,"New Employee",
AR970 &lt;=3, "Early Career",
AR970 &lt;=7, "Experienced",
TRUE, "Veteran")</f>
        <v>Veteran</v>
      </c>
      <c r="AT970">
        <v>7</v>
      </c>
      <c r="AU970">
        <v>6</v>
      </c>
      <c r="AV970" t="str" cm="1">
        <f t="array" ref="AV970">_xlfn.IFS(
AU970=0,"Recently Promoted",
AU970&lt;=3, "Normal",
TRUE, "Long Time No Promotion")</f>
        <v>Long Time No Promotion</v>
      </c>
      <c r="AW970">
        <v>13</v>
      </c>
      <c r="AX970">
        <f>IF(COUNTIF(L970:$L$1471,L970)&gt;1,1,0)</f>
        <v>0</v>
      </c>
      <c r="BA970">
        <f t="shared" si="125"/>
        <v>0</v>
      </c>
      <c r="BC970">
        <f t="shared" si="126"/>
        <v>0</v>
      </c>
      <c r="BE970">
        <f t="shared" si="120"/>
        <v>0</v>
      </c>
      <c r="BG970">
        <f t="shared" si="121"/>
        <v>0</v>
      </c>
      <c r="BI970">
        <f t="shared" si="122"/>
        <v>0</v>
      </c>
      <c r="BR970" t="str" cm="1">
        <f t="array" ref="BR970">_xlfn.IFS(
A970&lt;=25,"18-25",
A970&lt;=35,"26-35",
A970&lt;=45,"36-45",
A970&lt;=59,"46-59",
TRUE,"60+")</f>
        <v>36-45</v>
      </c>
      <c r="BX970" t="b">
        <f t="shared" si="123"/>
        <v>1</v>
      </c>
      <c r="BY970" t="b">
        <f t="shared" si="124"/>
        <v>1</v>
      </c>
      <c r="BZ970" t="b">
        <f t="shared" si="127"/>
        <v>1</v>
      </c>
      <c r="CA970">
        <f>IF(tblemployee[[#This Row],[Attrition]]="Yes",1,0)</f>
        <v>0</v>
      </c>
      <c r="CB970">
        <f>IF(tblemployee[[#This Row],[OverTime]]="Yes",1,0)</f>
        <v>0</v>
      </c>
    </row>
    <row r="971" spans="1:80" hidden="1">
      <c r="A971">
        <v>48</v>
      </c>
      <c r="B971" t="s">
        <v>43</v>
      </c>
      <c r="C971" t="s">
        <v>36</v>
      </c>
      <c r="D971">
        <v>855</v>
      </c>
      <c r="E971" t="s">
        <v>45</v>
      </c>
      <c r="F971">
        <v>4</v>
      </c>
      <c r="G971" t="str" cm="1">
        <f t="array" ref="G971">_xlfn.IFS(
F971 &lt;= 10, "Near",
F971 &lt;= 20, "Far",
TRUE, "Very Far")</f>
        <v>Near</v>
      </c>
      <c r="H971">
        <v>3</v>
      </c>
      <c r="I971" t="str">
        <f>_xlfn.XLOOKUP(H971,Lookup!C:C,Lookup!D:D)</f>
        <v>Bachelor</v>
      </c>
      <c r="J971" t="s">
        <v>38</v>
      </c>
      <c r="K971">
        <v>1</v>
      </c>
      <c r="L971">
        <v>1363</v>
      </c>
      <c r="M971">
        <v>4</v>
      </c>
      <c r="N971" t="str">
        <f>_xlfn.XLOOKUP(M971,Lookup!E:E,Lookup!F:F)</f>
        <v>Very High</v>
      </c>
      <c r="O971" t="s">
        <v>46</v>
      </c>
      <c r="P971">
        <v>54</v>
      </c>
      <c r="Q971">
        <v>3</v>
      </c>
      <c r="R971" t="str">
        <f>_xlfn.XLOOKUP(Q971,Lookup!G:G,Lookup!H:H)</f>
        <v>High</v>
      </c>
      <c r="S971">
        <v>3</v>
      </c>
      <c r="T971" s="7" t="str">
        <f>_xlfn.XLOOKUP(S971,Lookup!A:A,Lookup!B:B)</f>
        <v>Senior</v>
      </c>
      <c r="U971" t="s">
        <v>53</v>
      </c>
      <c r="V971">
        <v>4</v>
      </c>
      <c r="W971" t="str">
        <f>_xlfn.XLOOKUP(V971,Lookup!I:I,Lookup!J:J)</f>
        <v>Very High</v>
      </c>
      <c r="X971" t="s">
        <v>41</v>
      </c>
      <c r="Y971">
        <v>7898</v>
      </c>
      <c r="Z971" t="str" cm="1">
        <f t="array" ref="Z971">_xlfn.IFS(Y971&lt;3000,"Low",Y971&lt;7000,"Medium",TRUE,"High")</f>
        <v>High</v>
      </c>
      <c r="AA971">
        <v>18706</v>
      </c>
      <c r="AB971">
        <v>1</v>
      </c>
      <c r="AC971" t="s">
        <v>42</v>
      </c>
      <c r="AD971" t="s">
        <v>43</v>
      </c>
      <c r="AE971">
        <v>11</v>
      </c>
      <c r="AF971">
        <v>3</v>
      </c>
      <c r="AG971" t="str">
        <f>_xlfn.XLOOKUP(AF971,Lookup!K:K,Lookup!L:L)</f>
        <v>Meet Expect</v>
      </c>
      <c r="AH971">
        <v>3</v>
      </c>
      <c r="AI971" t="str">
        <f>LOOKUP(AH971,Lookup!M:M,Lookup!N:N)</f>
        <v>High</v>
      </c>
      <c r="AJ971">
        <v>80</v>
      </c>
      <c r="AK971">
        <v>0</v>
      </c>
      <c r="AL971" t="str">
        <f>_xlfn.XLOOKUP(AK971,Lookup!O:O,Lookup!P:P)</f>
        <v>None</v>
      </c>
      <c r="AM971">
        <v>11</v>
      </c>
      <c r="AN971" t="str" cm="1">
        <f t="array" ref="AN971">_xlfn.IFS(
AM971&lt;=5,"0-5",
AM971&lt;=10,"6-10",
AM971&lt;=20,"11-20",
TRUE,"20+")</f>
        <v>11-20</v>
      </c>
      <c r="AO971">
        <v>2</v>
      </c>
      <c r="AP971">
        <v>3</v>
      </c>
      <c r="AQ971" t="str">
        <f>_xlfn.XLOOKUP(AP971,Lookup!Q:Q,Lookup!R:R)</f>
        <v>Better</v>
      </c>
      <c r="AR971">
        <v>10</v>
      </c>
      <c r="AS971" t="str" cm="1">
        <f t="array" ref="AS971">_xlfn.IFS(
AR971 &lt;=1,"New Employee",
AR971 &lt;=3, "Early Career",
AR971 &lt;=7, "Experienced",
TRUE, "Veteran")</f>
        <v>Veteran</v>
      </c>
      <c r="AT971">
        <v>9</v>
      </c>
      <c r="AU971">
        <v>0</v>
      </c>
      <c r="AV971" t="str" cm="1">
        <f t="array" ref="AV971">_xlfn.IFS(
AU971=0,"Recently Promoted",
AU971&lt;=3, "Normal",
TRUE, "Long Time No Promotion")</f>
        <v>Recently Promoted</v>
      </c>
      <c r="AW971">
        <v>8</v>
      </c>
      <c r="AX971">
        <f>IF(COUNTIF(L971:$L$1471,L971)&gt;1,1,0)</f>
        <v>0</v>
      </c>
      <c r="BA971">
        <f t="shared" si="125"/>
        <v>0</v>
      </c>
      <c r="BC971">
        <f t="shared" si="126"/>
        <v>0</v>
      </c>
      <c r="BE971">
        <f t="shared" si="120"/>
        <v>0</v>
      </c>
      <c r="BG971">
        <f t="shared" si="121"/>
        <v>0</v>
      </c>
      <c r="BI971">
        <f t="shared" si="122"/>
        <v>0</v>
      </c>
      <c r="BR971" t="str" cm="1">
        <f t="array" ref="BR971">_xlfn.IFS(
A971&lt;=25,"18-25",
A971&lt;=35,"26-35",
A971&lt;=45,"36-45",
A971&lt;=59,"46-59",
TRUE,"60+")</f>
        <v>46-59</v>
      </c>
      <c r="BX971" t="b">
        <f t="shared" si="123"/>
        <v>1</v>
      </c>
      <c r="BY971" t="b">
        <f t="shared" si="124"/>
        <v>1</v>
      </c>
      <c r="BZ971" t="b">
        <f t="shared" si="127"/>
        <v>1</v>
      </c>
      <c r="CA971">
        <f>IF(tblemployee[[#This Row],[Attrition]]="Yes",1,0)</f>
        <v>0</v>
      </c>
      <c r="CB971">
        <f>IF(tblemployee[[#This Row],[OverTime]]="Yes",1,0)</f>
        <v>0</v>
      </c>
    </row>
    <row r="972" spans="1:80" hidden="1">
      <c r="A972">
        <v>27</v>
      </c>
      <c r="B972" t="s">
        <v>43</v>
      </c>
      <c r="C972" t="s">
        <v>36</v>
      </c>
      <c r="D972">
        <v>1291</v>
      </c>
      <c r="E972" t="s">
        <v>37</v>
      </c>
      <c r="F972">
        <v>11</v>
      </c>
      <c r="G972" t="str" cm="1">
        <f t="array" ref="G972">_xlfn.IFS(
F972 &lt;= 10, "Near",
F972 &lt;= 20, "Far",
TRUE, "Very Far")</f>
        <v>Far</v>
      </c>
      <c r="H972">
        <v>3</v>
      </c>
      <c r="I972" t="str">
        <f>_xlfn.XLOOKUP(H972,Lookup!C:C,Lookup!D:D)</f>
        <v>Bachelor</v>
      </c>
      <c r="J972" t="s">
        <v>51</v>
      </c>
      <c r="K972">
        <v>1</v>
      </c>
      <c r="L972">
        <v>1364</v>
      </c>
      <c r="M972">
        <v>3</v>
      </c>
      <c r="N972" t="str">
        <f>_xlfn.XLOOKUP(M972,Lookup!E:E,Lookup!F:F)</f>
        <v>High</v>
      </c>
      <c r="O972" t="s">
        <v>39</v>
      </c>
      <c r="P972">
        <v>98</v>
      </c>
      <c r="Q972">
        <v>4</v>
      </c>
      <c r="R972" t="str">
        <f>_xlfn.XLOOKUP(Q972,Lookup!G:G,Lookup!H:H)</f>
        <v>Very High</v>
      </c>
      <c r="S972">
        <v>1</v>
      </c>
      <c r="T972" s="7" t="str">
        <f>_xlfn.XLOOKUP(S972,Lookup!A:A,Lookup!B:B)</f>
        <v>Entry Level</v>
      </c>
      <c r="U972" t="s">
        <v>57</v>
      </c>
      <c r="V972">
        <v>4</v>
      </c>
      <c r="W972" t="str">
        <f>_xlfn.XLOOKUP(V972,Lookup!I:I,Lookup!J:J)</f>
        <v>Very High</v>
      </c>
      <c r="X972" t="s">
        <v>48</v>
      </c>
      <c r="Y972">
        <v>2534</v>
      </c>
      <c r="Z972" t="str" cm="1">
        <f t="array" ref="Z972">_xlfn.IFS(Y972&lt;3000,"Low",Y972&lt;7000,"Medium",TRUE,"High")</f>
        <v>Low</v>
      </c>
      <c r="AA972">
        <v>6527</v>
      </c>
      <c r="AB972">
        <v>8</v>
      </c>
      <c r="AC972" t="s">
        <v>42</v>
      </c>
      <c r="AD972" t="s">
        <v>43</v>
      </c>
      <c r="AE972">
        <v>14</v>
      </c>
      <c r="AF972">
        <v>3</v>
      </c>
      <c r="AG972" t="str">
        <f>_xlfn.XLOOKUP(AF972,Lookup!K:K,Lookup!L:L)</f>
        <v>Meet Expect</v>
      </c>
      <c r="AH972">
        <v>2</v>
      </c>
      <c r="AI972" t="str">
        <f>LOOKUP(AH972,Lookup!M:M,Lookup!N:N)</f>
        <v>Medium</v>
      </c>
      <c r="AJ972">
        <v>80</v>
      </c>
      <c r="AK972">
        <v>1</v>
      </c>
      <c r="AL972" t="str">
        <f>_xlfn.XLOOKUP(AK972,Lookup!O:O,Lookup!P:P)</f>
        <v>Basic</v>
      </c>
      <c r="AM972">
        <v>5</v>
      </c>
      <c r="AN972" t="str" cm="1">
        <f t="array" ref="AN972">_xlfn.IFS(
AM972&lt;=5,"0-5",
AM972&lt;=10,"6-10",
AM972&lt;=20,"11-20",
TRUE,"20+")</f>
        <v>0-5</v>
      </c>
      <c r="AO972">
        <v>4</v>
      </c>
      <c r="AP972">
        <v>3</v>
      </c>
      <c r="AQ972" t="str">
        <f>_xlfn.XLOOKUP(AP972,Lookup!Q:Q,Lookup!R:R)</f>
        <v>Better</v>
      </c>
      <c r="AR972">
        <v>1</v>
      </c>
      <c r="AS972" t="str" cm="1">
        <f t="array" ref="AS972">_xlfn.IFS(
AR972 &lt;=1,"New Employee",
AR972 &lt;=3, "Early Career",
AR972 &lt;=7, "Experienced",
TRUE, "Veteran")</f>
        <v>New Employee</v>
      </c>
      <c r="AT972">
        <v>0</v>
      </c>
      <c r="AU972">
        <v>0</v>
      </c>
      <c r="AV972" t="str" cm="1">
        <f t="array" ref="AV972">_xlfn.IFS(
AU972=0,"Recently Promoted",
AU972&lt;=3, "Normal",
TRUE, "Long Time No Promotion")</f>
        <v>Recently Promoted</v>
      </c>
      <c r="AW972">
        <v>0</v>
      </c>
      <c r="AX972">
        <f>IF(COUNTIF(L972:$L$1471,L972)&gt;1,1,0)</f>
        <v>0</v>
      </c>
      <c r="BA972">
        <f t="shared" si="125"/>
        <v>0</v>
      </c>
      <c r="BC972">
        <f t="shared" si="126"/>
        <v>0</v>
      </c>
      <c r="BE972">
        <f t="shared" si="120"/>
        <v>0</v>
      </c>
      <c r="BG972">
        <f t="shared" si="121"/>
        <v>0</v>
      </c>
      <c r="BI972">
        <f t="shared" si="122"/>
        <v>0</v>
      </c>
      <c r="BR972" t="str" cm="1">
        <f t="array" ref="BR972">_xlfn.IFS(
A972&lt;=25,"18-25",
A972&lt;=35,"26-35",
A972&lt;=45,"36-45",
A972&lt;=59,"46-59",
TRUE,"60+")</f>
        <v>26-35</v>
      </c>
      <c r="BX972" t="b">
        <f t="shared" si="123"/>
        <v>1</v>
      </c>
      <c r="BY972" t="b">
        <f t="shared" si="124"/>
        <v>1</v>
      </c>
      <c r="BZ972" t="b">
        <f t="shared" si="127"/>
        <v>1</v>
      </c>
      <c r="CA972">
        <f>IF(tblemployee[[#This Row],[Attrition]]="Yes",1,0)</f>
        <v>0</v>
      </c>
      <c r="CB972">
        <f>IF(tblemployee[[#This Row],[OverTime]]="Yes",1,0)</f>
        <v>0</v>
      </c>
    </row>
    <row r="973" spans="1:80" hidden="1">
      <c r="A973">
        <v>51</v>
      </c>
      <c r="B973" t="s">
        <v>43</v>
      </c>
      <c r="C973" t="s">
        <v>36</v>
      </c>
      <c r="D973">
        <v>1405</v>
      </c>
      <c r="E973" t="s">
        <v>45</v>
      </c>
      <c r="F973">
        <v>11</v>
      </c>
      <c r="G973" t="str" cm="1">
        <f t="array" ref="G973">_xlfn.IFS(
F973 &lt;= 10, "Near",
F973 &lt;= 20, "Far",
TRUE, "Very Far")</f>
        <v>Far</v>
      </c>
      <c r="H973">
        <v>2</v>
      </c>
      <c r="I973" t="str">
        <f>_xlfn.XLOOKUP(H973,Lookup!C:C,Lookup!D:D)</f>
        <v>College</v>
      </c>
      <c r="J973" t="s">
        <v>60</v>
      </c>
      <c r="K973">
        <v>1</v>
      </c>
      <c r="L973">
        <v>1367</v>
      </c>
      <c r="M973">
        <v>4</v>
      </c>
      <c r="N973" t="str">
        <f>_xlfn.XLOOKUP(M973,Lookup!E:E,Lookup!F:F)</f>
        <v>Very High</v>
      </c>
      <c r="O973" t="s">
        <v>39</v>
      </c>
      <c r="P973">
        <v>82</v>
      </c>
      <c r="Q973">
        <v>2</v>
      </c>
      <c r="R973" t="str">
        <f>_xlfn.XLOOKUP(Q973,Lookup!G:G,Lookup!H:H)</f>
        <v>Medium</v>
      </c>
      <c r="S973">
        <v>4</v>
      </c>
      <c r="T973" s="7" t="str">
        <f>_xlfn.XLOOKUP(S973,Lookup!A:A,Lookup!B:B)</f>
        <v>Manager</v>
      </c>
      <c r="U973" t="s">
        <v>53</v>
      </c>
      <c r="V973">
        <v>2</v>
      </c>
      <c r="W973" t="str">
        <f>_xlfn.XLOOKUP(V973,Lookup!I:I,Lookup!J:J)</f>
        <v>Medium</v>
      </c>
      <c r="X973" t="s">
        <v>41</v>
      </c>
      <c r="Y973">
        <v>13142</v>
      </c>
      <c r="Z973" t="str" cm="1">
        <f t="array" ref="Z973">_xlfn.IFS(Y973&lt;3000,"Low",Y973&lt;7000,"Medium",TRUE,"High")</f>
        <v>High</v>
      </c>
      <c r="AA973">
        <v>24439</v>
      </c>
      <c r="AB973">
        <v>3</v>
      </c>
      <c r="AC973" t="s">
        <v>42</v>
      </c>
      <c r="AD973" t="s">
        <v>43</v>
      </c>
      <c r="AE973">
        <v>16</v>
      </c>
      <c r="AF973">
        <v>3</v>
      </c>
      <c r="AG973" t="str">
        <f>_xlfn.XLOOKUP(AF973,Lookup!K:K,Lookup!L:L)</f>
        <v>Meet Expect</v>
      </c>
      <c r="AH973">
        <v>2</v>
      </c>
      <c r="AI973" t="str">
        <f>LOOKUP(AH973,Lookup!M:M,Lookup!N:N)</f>
        <v>Medium</v>
      </c>
      <c r="AJ973">
        <v>80</v>
      </c>
      <c r="AK973">
        <v>0</v>
      </c>
      <c r="AL973" t="str">
        <f>_xlfn.XLOOKUP(AK973,Lookup!O:O,Lookup!P:P)</f>
        <v>None</v>
      </c>
      <c r="AM973">
        <v>29</v>
      </c>
      <c r="AN973" t="str" cm="1">
        <f t="array" ref="AN973">_xlfn.IFS(
AM973&lt;=5,"0-5",
AM973&lt;=10,"6-10",
AM973&lt;=20,"11-20",
TRUE,"20+")</f>
        <v>20+</v>
      </c>
      <c r="AO973">
        <v>1</v>
      </c>
      <c r="AP973">
        <v>2</v>
      </c>
      <c r="AQ973" t="str">
        <f>_xlfn.XLOOKUP(AP973,Lookup!Q:Q,Lookup!R:R)</f>
        <v>Good</v>
      </c>
      <c r="AR973">
        <v>5</v>
      </c>
      <c r="AS973" t="str" cm="1">
        <f t="array" ref="AS973">_xlfn.IFS(
AR973 &lt;=1,"New Employee",
AR973 &lt;=3, "Early Career",
AR973 &lt;=7, "Experienced",
TRUE, "Veteran")</f>
        <v>Experienced</v>
      </c>
      <c r="AT973">
        <v>2</v>
      </c>
      <c r="AU973">
        <v>0</v>
      </c>
      <c r="AV973" t="str" cm="1">
        <f t="array" ref="AV973">_xlfn.IFS(
AU973=0,"Recently Promoted",
AU973&lt;=3, "Normal",
TRUE, "Long Time No Promotion")</f>
        <v>Recently Promoted</v>
      </c>
      <c r="AW973">
        <v>3</v>
      </c>
      <c r="AX973">
        <f>IF(COUNTIF(L973:$L$1471,L973)&gt;1,1,0)</f>
        <v>0</v>
      </c>
      <c r="BA973">
        <f t="shared" si="125"/>
        <v>0</v>
      </c>
      <c r="BC973">
        <f t="shared" si="126"/>
        <v>0</v>
      </c>
      <c r="BE973">
        <f t="shared" si="120"/>
        <v>0</v>
      </c>
      <c r="BG973">
        <f t="shared" si="121"/>
        <v>0</v>
      </c>
      <c r="BI973">
        <f t="shared" si="122"/>
        <v>0</v>
      </c>
      <c r="BR973" t="str" cm="1">
        <f t="array" ref="BR973">_xlfn.IFS(
A973&lt;=25,"18-25",
A973&lt;=35,"26-35",
A973&lt;=45,"36-45",
A973&lt;=59,"46-59",
TRUE,"60+")</f>
        <v>46-59</v>
      </c>
      <c r="BX973" t="b">
        <f t="shared" si="123"/>
        <v>1</v>
      </c>
      <c r="BY973" t="b">
        <f t="shared" si="124"/>
        <v>1</v>
      </c>
      <c r="BZ973" t="b">
        <f t="shared" si="127"/>
        <v>1</v>
      </c>
      <c r="CA973">
        <f>IF(tblemployee[[#This Row],[Attrition]]="Yes",1,0)</f>
        <v>0</v>
      </c>
      <c r="CB973">
        <f>IF(tblemployee[[#This Row],[OverTime]]="Yes",1,0)</f>
        <v>0</v>
      </c>
    </row>
    <row r="974" spans="1:80" hidden="1">
      <c r="A974">
        <v>18</v>
      </c>
      <c r="B974" t="s">
        <v>43</v>
      </c>
      <c r="C974" t="s">
        <v>55</v>
      </c>
      <c r="D974">
        <v>1124</v>
      </c>
      <c r="E974" t="s">
        <v>45</v>
      </c>
      <c r="F974">
        <v>1</v>
      </c>
      <c r="G974" t="str" cm="1">
        <f t="array" ref="G974">_xlfn.IFS(
F974 &lt;= 10, "Near",
F974 &lt;= 20, "Far",
TRUE, "Very Far")</f>
        <v>Near</v>
      </c>
      <c r="H974">
        <v>3</v>
      </c>
      <c r="I974" t="str">
        <f>_xlfn.XLOOKUP(H974,Lookup!C:C,Lookup!D:D)</f>
        <v>Bachelor</v>
      </c>
      <c r="J974" t="s">
        <v>38</v>
      </c>
      <c r="K974">
        <v>1</v>
      </c>
      <c r="L974">
        <v>1368</v>
      </c>
      <c r="M974">
        <v>4</v>
      </c>
      <c r="N974" t="str">
        <f>_xlfn.XLOOKUP(M974,Lookup!E:E,Lookup!F:F)</f>
        <v>Very High</v>
      </c>
      <c r="O974" t="s">
        <v>39</v>
      </c>
      <c r="P974">
        <v>97</v>
      </c>
      <c r="Q974">
        <v>3</v>
      </c>
      <c r="R974" t="str">
        <f>_xlfn.XLOOKUP(Q974,Lookup!G:G,Lookup!H:H)</f>
        <v>High</v>
      </c>
      <c r="S974">
        <v>1</v>
      </c>
      <c r="T974" s="7" t="str">
        <f>_xlfn.XLOOKUP(S974,Lookup!A:A,Lookup!B:B)</f>
        <v>Entry Level</v>
      </c>
      <c r="U974" t="s">
        <v>50</v>
      </c>
      <c r="V974">
        <v>4</v>
      </c>
      <c r="W974" t="str">
        <f>_xlfn.XLOOKUP(V974,Lookup!I:I,Lookup!J:J)</f>
        <v>Very High</v>
      </c>
      <c r="X974" t="s">
        <v>41</v>
      </c>
      <c r="Y974">
        <v>1611</v>
      </c>
      <c r="Z974" t="str" cm="1">
        <f t="array" ref="Z974">_xlfn.IFS(Y974&lt;3000,"Low",Y974&lt;7000,"Medium",TRUE,"High")</f>
        <v>Low</v>
      </c>
      <c r="AA974">
        <v>19305</v>
      </c>
      <c r="AB974">
        <v>1</v>
      </c>
      <c r="AC974" t="s">
        <v>42</v>
      </c>
      <c r="AD974" t="s">
        <v>43</v>
      </c>
      <c r="AE974">
        <v>15</v>
      </c>
      <c r="AF974">
        <v>3</v>
      </c>
      <c r="AG974" t="str">
        <f>_xlfn.XLOOKUP(AF974,Lookup!K:K,Lookup!L:L)</f>
        <v>Meet Expect</v>
      </c>
      <c r="AH974">
        <v>3</v>
      </c>
      <c r="AI974" t="str">
        <f>LOOKUP(AH974,Lookup!M:M,Lookup!N:N)</f>
        <v>High</v>
      </c>
      <c r="AJ974">
        <v>80</v>
      </c>
      <c r="AK974">
        <v>0</v>
      </c>
      <c r="AL974" t="str">
        <f>_xlfn.XLOOKUP(AK974,Lookup!O:O,Lookup!P:P)</f>
        <v>None</v>
      </c>
      <c r="AM974">
        <v>0</v>
      </c>
      <c r="AN974" t="str" cm="1">
        <f t="array" ref="AN974">_xlfn.IFS(
AM974&lt;=5,"0-5",
AM974&lt;=10,"6-10",
AM974&lt;=20,"11-20",
TRUE,"20+")</f>
        <v>0-5</v>
      </c>
      <c r="AO974">
        <v>5</v>
      </c>
      <c r="AP974">
        <v>4</v>
      </c>
      <c r="AQ974" t="str">
        <f>_xlfn.XLOOKUP(AP974,Lookup!Q:Q,Lookup!R:R)</f>
        <v>Best</v>
      </c>
      <c r="AR974">
        <v>0</v>
      </c>
      <c r="AS974" t="str" cm="1">
        <f t="array" ref="AS974">_xlfn.IFS(
AR974 &lt;=1,"New Employee",
AR974 &lt;=3, "Early Career",
AR974 &lt;=7, "Experienced",
TRUE, "Veteran")</f>
        <v>New Employee</v>
      </c>
      <c r="AT974">
        <v>0</v>
      </c>
      <c r="AU974">
        <v>0</v>
      </c>
      <c r="AV974" t="str" cm="1">
        <f t="array" ref="AV974">_xlfn.IFS(
AU974=0,"Recently Promoted",
AU974&lt;=3, "Normal",
TRUE, "Long Time No Promotion")</f>
        <v>Recently Promoted</v>
      </c>
      <c r="AW974">
        <v>0</v>
      </c>
      <c r="AX974">
        <f>IF(COUNTIF(L974:$L$1471,L974)&gt;1,1,0)</f>
        <v>0</v>
      </c>
      <c r="BA974">
        <f t="shared" si="125"/>
        <v>0</v>
      </c>
      <c r="BC974">
        <f t="shared" si="126"/>
        <v>0</v>
      </c>
      <c r="BE974">
        <f t="shared" si="120"/>
        <v>0</v>
      </c>
      <c r="BG974">
        <f t="shared" si="121"/>
        <v>0</v>
      </c>
      <c r="BI974">
        <f t="shared" si="122"/>
        <v>0</v>
      </c>
      <c r="BR974" t="str" cm="1">
        <f t="array" ref="BR974">_xlfn.IFS(
A974&lt;=25,"18-25",
A974&lt;=35,"26-35",
A974&lt;=45,"36-45",
A974&lt;=59,"46-59",
TRUE,"60+")</f>
        <v>18-25</v>
      </c>
      <c r="BX974" t="b">
        <f t="shared" si="123"/>
        <v>1</v>
      </c>
      <c r="BY974" t="b">
        <f t="shared" si="124"/>
        <v>1</v>
      </c>
      <c r="BZ974" t="b">
        <f t="shared" si="127"/>
        <v>1</v>
      </c>
      <c r="CA974">
        <f>IF(tblemployee[[#This Row],[Attrition]]="Yes",1,0)</f>
        <v>0</v>
      </c>
      <c r="CB974">
        <f>IF(tblemployee[[#This Row],[OverTime]]="Yes",1,0)</f>
        <v>0</v>
      </c>
    </row>
    <row r="975" spans="1:80" hidden="1">
      <c r="A975">
        <v>35</v>
      </c>
      <c r="B975" t="s">
        <v>43</v>
      </c>
      <c r="C975" t="s">
        <v>36</v>
      </c>
      <c r="D975">
        <v>817</v>
      </c>
      <c r="E975" t="s">
        <v>45</v>
      </c>
      <c r="F975">
        <v>1</v>
      </c>
      <c r="G975" t="str" cm="1">
        <f t="array" ref="G975">_xlfn.IFS(
F975 &lt;= 10, "Near",
F975 &lt;= 20, "Far",
TRUE, "Very Far")</f>
        <v>Near</v>
      </c>
      <c r="H975">
        <v>3</v>
      </c>
      <c r="I975" t="str">
        <f>_xlfn.XLOOKUP(H975,Lookup!C:C,Lookup!D:D)</f>
        <v>Bachelor</v>
      </c>
      <c r="J975" t="s">
        <v>51</v>
      </c>
      <c r="K975">
        <v>1</v>
      </c>
      <c r="L975">
        <v>1369</v>
      </c>
      <c r="M975">
        <v>4</v>
      </c>
      <c r="N975" t="str">
        <f>_xlfn.XLOOKUP(M975,Lookup!E:E,Lookup!F:F)</f>
        <v>Very High</v>
      </c>
      <c r="O975" t="s">
        <v>39</v>
      </c>
      <c r="P975">
        <v>60</v>
      </c>
      <c r="Q975">
        <v>2</v>
      </c>
      <c r="R975" t="str">
        <f>_xlfn.XLOOKUP(Q975,Lookup!G:G,Lookup!H:H)</f>
        <v>Medium</v>
      </c>
      <c r="S975">
        <v>2</v>
      </c>
      <c r="T975" s="7" t="str">
        <f>_xlfn.XLOOKUP(S975,Lookup!A:A,Lookup!B:B)</f>
        <v>Junior</v>
      </c>
      <c r="U975" t="s">
        <v>50</v>
      </c>
      <c r="V975">
        <v>4</v>
      </c>
      <c r="W975" t="str">
        <f>_xlfn.XLOOKUP(V975,Lookup!I:I,Lookup!J:J)</f>
        <v>Very High</v>
      </c>
      <c r="X975" t="s">
        <v>48</v>
      </c>
      <c r="Y975">
        <v>5363</v>
      </c>
      <c r="Z975" t="str" cm="1">
        <f t="array" ref="Z975">_xlfn.IFS(Y975&lt;3000,"Low",Y975&lt;7000,"Medium",TRUE,"High")</f>
        <v>Medium</v>
      </c>
      <c r="AA975">
        <v>10846</v>
      </c>
      <c r="AB975">
        <v>0</v>
      </c>
      <c r="AC975" t="s">
        <v>42</v>
      </c>
      <c r="AD975" t="s">
        <v>43</v>
      </c>
      <c r="AE975">
        <v>12</v>
      </c>
      <c r="AF975">
        <v>3</v>
      </c>
      <c r="AG975" t="str">
        <f>_xlfn.XLOOKUP(AF975,Lookup!K:K,Lookup!L:L)</f>
        <v>Meet Expect</v>
      </c>
      <c r="AH975">
        <v>2</v>
      </c>
      <c r="AI975" t="str">
        <f>LOOKUP(AH975,Lookup!M:M,Lookup!N:N)</f>
        <v>Medium</v>
      </c>
      <c r="AJ975">
        <v>80</v>
      </c>
      <c r="AK975">
        <v>1</v>
      </c>
      <c r="AL975" t="str">
        <f>_xlfn.XLOOKUP(AK975,Lookup!O:O,Lookup!P:P)</f>
        <v>Basic</v>
      </c>
      <c r="AM975">
        <v>10</v>
      </c>
      <c r="AN975" t="str" cm="1">
        <f t="array" ref="AN975">_xlfn.IFS(
AM975&lt;=5,"0-5",
AM975&lt;=10,"6-10",
AM975&lt;=20,"11-20",
TRUE,"20+")</f>
        <v>6-10</v>
      </c>
      <c r="AO975">
        <v>0</v>
      </c>
      <c r="AP975">
        <v>3</v>
      </c>
      <c r="AQ975" t="str">
        <f>_xlfn.XLOOKUP(AP975,Lookup!Q:Q,Lookup!R:R)</f>
        <v>Better</v>
      </c>
      <c r="AR975">
        <v>9</v>
      </c>
      <c r="AS975" t="str" cm="1">
        <f t="array" ref="AS975">_xlfn.IFS(
AR975 &lt;=1,"New Employee",
AR975 &lt;=3, "Early Career",
AR975 &lt;=7, "Experienced",
TRUE, "Veteran")</f>
        <v>Veteran</v>
      </c>
      <c r="AT975">
        <v>7</v>
      </c>
      <c r="AU975">
        <v>0</v>
      </c>
      <c r="AV975" t="str" cm="1">
        <f t="array" ref="AV975">_xlfn.IFS(
AU975=0,"Recently Promoted",
AU975&lt;=3, "Normal",
TRUE, "Long Time No Promotion")</f>
        <v>Recently Promoted</v>
      </c>
      <c r="AW975">
        <v>0</v>
      </c>
      <c r="AX975">
        <f>IF(COUNTIF(L975:$L$1471,L975)&gt;1,1,0)</f>
        <v>0</v>
      </c>
      <c r="BA975">
        <f t="shared" si="125"/>
        <v>0</v>
      </c>
      <c r="BC975">
        <f t="shared" si="126"/>
        <v>0</v>
      </c>
      <c r="BE975">
        <f t="shared" si="120"/>
        <v>0</v>
      </c>
      <c r="BG975">
        <f t="shared" si="121"/>
        <v>0</v>
      </c>
      <c r="BI975">
        <f t="shared" si="122"/>
        <v>0</v>
      </c>
      <c r="BR975" t="str" cm="1">
        <f t="array" ref="BR975">_xlfn.IFS(
A975&lt;=25,"18-25",
A975&lt;=35,"26-35",
A975&lt;=45,"36-45",
A975&lt;=59,"46-59",
TRUE,"60+")</f>
        <v>26-35</v>
      </c>
      <c r="BX975" t="b">
        <f t="shared" si="123"/>
        <v>1</v>
      </c>
      <c r="BY975" t="b">
        <f t="shared" si="124"/>
        <v>1</v>
      </c>
      <c r="BZ975" t="b">
        <f t="shared" si="127"/>
        <v>1</v>
      </c>
      <c r="CA975">
        <f>IF(tblemployee[[#This Row],[Attrition]]="Yes",1,0)</f>
        <v>0</v>
      </c>
      <c r="CB975">
        <f>IF(tblemployee[[#This Row],[OverTime]]="Yes",1,0)</f>
        <v>0</v>
      </c>
    </row>
    <row r="976" spans="1:80" hidden="1">
      <c r="A976">
        <v>27</v>
      </c>
      <c r="B976" t="s">
        <v>43</v>
      </c>
      <c r="C976" t="s">
        <v>44</v>
      </c>
      <c r="D976">
        <v>793</v>
      </c>
      <c r="E976" t="s">
        <v>37</v>
      </c>
      <c r="F976">
        <v>2</v>
      </c>
      <c r="G976" t="str" cm="1">
        <f t="array" ref="G976">_xlfn.IFS(
F976 &lt;= 10, "Near",
F976 &lt;= 20, "Far",
TRUE, "Very Far")</f>
        <v>Near</v>
      </c>
      <c r="H976">
        <v>1</v>
      </c>
      <c r="I976" t="str">
        <f>_xlfn.XLOOKUP(H976,Lookup!C:C,Lookup!D:D)</f>
        <v>Below College</v>
      </c>
      <c r="J976" t="s">
        <v>38</v>
      </c>
      <c r="K976">
        <v>1</v>
      </c>
      <c r="L976">
        <v>1371</v>
      </c>
      <c r="M976">
        <v>4</v>
      </c>
      <c r="N976" t="str">
        <f>_xlfn.XLOOKUP(M976,Lookup!E:E,Lookup!F:F)</f>
        <v>Very High</v>
      </c>
      <c r="O976" t="s">
        <v>46</v>
      </c>
      <c r="P976">
        <v>43</v>
      </c>
      <c r="Q976">
        <v>1</v>
      </c>
      <c r="R976" t="str">
        <f>_xlfn.XLOOKUP(Q976,Lookup!G:G,Lookup!H:H)</f>
        <v>Low</v>
      </c>
      <c r="S976">
        <v>2</v>
      </c>
      <c r="T976" s="7" t="str">
        <f>_xlfn.XLOOKUP(S976,Lookup!A:A,Lookup!B:B)</f>
        <v>Junior</v>
      </c>
      <c r="U976" t="s">
        <v>40</v>
      </c>
      <c r="V976">
        <v>4</v>
      </c>
      <c r="W976" t="str">
        <f>_xlfn.XLOOKUP(V976,Lookup!I:I,Lookup!J:J)</f>
        <v>Very High</v>
      </c>
      <c r="X976" t="s">
        <v>41</v>
      </c>
      <c r="Y976">
        <v>5071</v>
      </c>
      <c r="Z976" t="str" cm="1">
        <f t="array" ref="Z976">_xlfn.IFS(Y976&lt;3000,"Low",Y976&lt;7000,"Medium",TRUE,"High")</f>
        <v>Medium</v>
      </c>
      <c r="AA976">
        <v>20392</v>
      </c>
      <c r="AB976">
        <v>3</v>
      </c>
      <c r="AC976" t="s">
        <v>42</v>
      </c>
      <c r="AD976" t="s">
        <v>43</v>
      </c>
      <c r="AE976">
        <v>20</v>
      </c>
      <c r="AF976">
        <v>4</v>
      </c>
      <c r="AG976" t="str">
        <f>_xlfn.XLOOKUP(AF976,Lookup!K:K,Lookup!L:L)</f>
        <v>Exceed Expect</v>
      </c>
      <c r="AH976">
        <v>2</v>
      </c>
      <c r="AI976" t="str">
        <f>LOOKUP(AH976,Lookup!M:M,Lookup!N:N)</f>
        <v>Medium</v>
      </c>
      <c r="AJ976">
        <v>80</v>
      </c>
      <c r="AK976">
        <v>0</v>
      </c>
      <c r="AL976" t="str">
        <f>_xlfn.XLOOKUP(AK976,Lookup!O:O,Lookup!P:P)</f>
        <v>None</v>
      </c>
      <c r="AM976">
        <v>8</v>
      </c>
      <c r="AN976" t="str" cm="1">
        <f t="array" ref="AN976">_xlfn.IFS(
AM976&lt;=5,"0-5",
AM976&lt;=10,"6-10",
AM976&lt;=20,"11-20",
TRUE,"20+")</f>
        <v>6-10</v>
      </c>
      <c r="AO976">
        <v>3</v>
      </c>
      <c r="AP976">
        <v>3</v>
      </c>
      <c r="AQ976" t="str">
        <f>_xlfn.XLOOKUP(AP976,Lookup!Q:Q,Lookup!R:R)</f>
        <v>Better</v>
      </c>
      <c r="AR976">
        <v>6</v>
      </c>
      <c r="AS976" t="str" cm="1">
        <f t="array" ref="AS976">_xlfn.IFS(
AR976 &lt;=1,"New Employee",
AR976 &lt;=3, "Early Career",
AR976 &lt;=7, "Experienced",
TRUE, "Veteran")</f>
        <v>Experienced</v>
      </c>
      <c r="AT976">
        <v>2</v>
      </c>
      <c r="AU976">
        <v>0</v>
      </c>
      <c r="AV976" t="str" cm="1">
        <f t="array" ref="AV976">_xlfn.IFS(
AU976=0,"Recently Promoted",
AU976&lt;=3, "Normal",
TRUE, "Long Time No Promotion")</f>
        <v>Recently Promoted</v>
      </c>
      <c r="AW976">
        <v>0</v>
      </c>
      <c r="AX976">
        <f>IF(COUNTIF(L976:$L$1471,L976)&gt;1,1,0)</f>
        <v>0</v>
      </c>
      <c r="BA976">
        <f t="shared" si="125"/>
        <v>0</v>
      </c>
      <c r="BC976">
        <f t="shared" si="126"/>
        <v>0</v>
      </c>
      <c r="BE976">
        <f t="shared" si="120"/>
        <v>0</v>
      </c>
      <c r="BG976">
        <f t="shared" si="121"/>
        <v>0</v>
      </c>
      <c r="BI976">
        <f t="shared" si="122"/>
        <v>0</v>
      </c>
      <c r="BR976" t="str" cm="1">
        <f t="array" ref="BR976">_xlfn.IFS(
A976&lt;=25,"18-25",
A976&lt;=35,"26-35",
A976&lt;=45,"36-45",
A976&lt;=59,"46-59",
TRUE,"60+")</f>
        <v>26-35</v>
      </c>
      <c r="BX976" t="b">
        <f t="shared" si="123"/>
        <v>1</v>
      </c>
      <c r="BY976" t="b">
        <f t="shared" si="124"/>
        <v>1</v>
      </c>
      <c r="BZ976" t="b">
        <f t="shared" si="127"/>
        <v>1</v>
      </c>
      <c r="CA976">
        <f>IF(tblemployee[[#This Row],[Attrition]]="Yes",1,0)</f>
        <v>0</v>
      </c>
      <c r="CB976">
        <f>IF(tblemployee[[#This Row],[OverTime]]="Yes",1,0)</f>
        <v>0</v>
      </c>
    </row>
    <row r="977" spans="1:80" hidden="1">
      <c r="A977">
        <v>55</v>
      </c>
      <c r="B977" t="s">
        <v>35</v>
      </c>
      <c r="C977" t="s">
        <v>36</v>
      </c>
      <c r="D977">
        <v>267</v>
      </c>
      <c r="E977" t="s">
        <v>37</v>
      </c>
      <c r="F977">
        <v>13</v>
      </c>
      <c r="G977" t="str" cm="1">
        <f t="array" ref="G977">_xlfn.IFS(
F977 &lt;= 10, "Near",
F977 &lt;= 20, "Far",
TRUE, "Very Far")</f>
        <v>Far</v>
      </c>
      <c r="H977">
        <v>4</v>
      </c>
      <c r="I977" t="str">
        <f>_xlfn.XLOOKUP(H977,Lookup!C:C,Lookup!D:D)</f>
        <v>Master</v>
      </c>
      <c r="J977" t="s">
        <v>59</v>
      </c>
      <c r="K977">
        <v>1</v>
      </c>
      <c r="L977">
        <v>1372</v>
      </c>
      <c r="M977">
        <v>1</v>
      </c>
      <c r="N977" t="str">
        <f>_xlfn.XLOOKUP(M977,Lookup!E:E,Lookup!F:F)</f>
        <v>Low</v>
      </c>
      <c r="O977" t="s">
        <v>46</v>
      </c>
      <c r="P977">
        <v>85</v>
      </c>
      <c r="Q977">
        <v>4</v>
      </c>
      <c r="R977" t="str">
        <f>_xlfn.XLOOKUP(Q977,Lookup!G:G,Lookup!H:H)</f>
        <v>Very High</v>
      </c>
      <c r="S977">
        <v>4</v>
      </c>
      <c r="T977" s="7" t="str">
        <f>_xlfn.XLOOKUP(S977,Lookup!A:A,Lookup!B:B)</f>
        <v>Manager</v>
      </c>
      <c r="U977" t="s">
        <v>40</v>
      </c>
      <c r="V977">
        <v>3</v>
      </c>
      <c r="W977" t="str">
        <f>_xlfn.XLOOKUP(V977,Lookup!I:I,Lookup!J:J)</f>
        <v>High</v>
      </c>
      <c r="X977" t="s">
        <v>41</v>
      </c>
      <c r="Y977">
        <v>13695</v>
      </c>
      <c r="Z977" t="str" cm="1">
        <f t="array" ref="Z977">_xlfn.IFS(Y977&lt;3000,"Low",Y977&lt;7000,"Medium",TRUE,"High")</f>
        <v>High</v>
      </c>
      <c r="AA977">
        <v>9277</v>
      </c>
      <c r="AB977">
        <v>6</v>
      </c>
      <c r="AC977" t="s">
        <v>42</v>
      </c>
      <c r="AD977" t="s">
        <v>35</v>
      </c>
      <c r="AE977">
        <v>17</v>
      </c>
      <c r="AF977">
        <v>3</v>
      </c>
      <c r="AG977" t="str">
        <f>_xlfn.XLOOKUP(AF977,Lookup!K:K,Lookup!L:L)</f>
        <v>Meet Expect</v>
      </c>
      <c r="AH977">
        <v>3</v>
      </c>
      <c r="AI977" t="str">
        <f>LOOKUP(AH977,Lookup!M:M,Lookup!N:N)</f>
        <v>High</v>
      </c>
      <c r="AJ977">
        <v>80</v>
      </c>
      <c r="AK977">
        <v>0</v>
      </c>
      <c r="AL977" t="str">
        <f>_xlfn.XLOOKUP(AK977,Lookup!O:O,Lookup!P:P)</f>
        <v>None</v>
      </c>
      <c r="AM977">
        <v>24</v>
      </c>
      <c r="AN977" t="str" cm="1">
        <f t="array" ref="AN977">_xlfn.IFS(
AM977&lt;=5,"0-5",
AM977&lt;=10,"6-10",
AM977&lt;=20,"11-20",
TRUE,"20+")</f>
        <v>20+</v>
      </c>
      <c r="AO977">
        <v>2</v>
      </c>
      <c r="AP977">
        <v>2</v>
      </c>
      <c r="AQ977" t="str">
        <f>_xlfn.XLOOKUP(AP977,Lookup!Q:Q,Lookup!R:R)</f>
        <v>Good</v>
      </c>
      <c r="AR977">
        <v>19</v>
      </c>
      <c r="AS977" t="str" cm="1">
        <f t="array" ref="AS977">_xlfn.IFS(
AR977 &lt;=1,"New Employee",
AR977 &lt;=3, "Early Career",
AR977 &lt;=7, "Experienced",
TRUE, "Veteran")</f>
        <v>Veteran</v>
      </c>
      <c r="AT977">
        <v>7</v>
      </c>
      <c r="AU977">
        <v>3</v>
      </c>
      <c r="AV977" t="str" cm="1">
        <f t="array" ref="AV977">_xlfn.IFS(
AU977=0,"Recently Promoted",
AU977&lt;=3, "Normal",
TRUE, "Long Time No Promotion")</f>
        <v>Normal</v>
      </c>
      <c r="AW977">
        <v>8</v>
      </c>
      <c r="AX977">
        <f>IF(COUNTIF(L977:$L$1471,L977)&gt;1,1,0)</f>
        <v>0</v>
      </c>
      <c r="BA977">
        <f t="shared" si="125"/>
        <v>0</v>
      </c>
      <c r="BC977">
        <f t="shared" si="126"/>
        <v>0</v>
      </c>
      <c r="BE977">
        <f t="shared" si="120"/>
        <v>0</v>
      </c>
      <c r="BG977">
        <f t="shared" si="121"/>
        <v>0</v>
      </c>
      <c r="BI977">
        <f t="shared" si="122"/>
        <v>0</v>
      </c>
      <c r="BR977" t="str" cm="1">
        <f t="array" ref="BR977">_xlfn.IFS(
A977&lt;=25,"18-25",
A977&lt;=35,"26-35",
A977&lt;=45,"36-45",
A977&lt;=59,"46-59",
TRUE,"60+")</f>
        <v>46-59</v>
      </c>
      <c r="BX977" t="b">
        <f t="shared" si="123"/>
        <v>1</v>
      </c>
      <c r="BY977" t="b">
        <f t="shared" si="124"/>
        <v>1</v>
      </c>
      <c r="BZ977" t="b">
        <f t="shared" si="127"/>
        <v>1</v>
      </c>
      <c r="CA977">
        <f>IF(tblemployee[[#This Row],[Attrition]]="Yes",1,0)</f>
        <v>1</v>
      </c>
      <c r="CB977">
        <f>IF(tblemployee[[#This Row],[OverTime]]="Yes",1,0)</f>
        <v>1</v>
      </c>
    </row>
    <row r="978" spans="1:80" hidden="1">
      <c r="A978">
        <v>56</v>
      </c>
      <c r="B978" t="s">
        <v>43</v>
      </c>
      <c r="C978" t="s">
        <v>36</v>
      </c>
      <c r="D978">
        <v>1369</v>
      </c>
      <c r="E978" t="s">
        <v>45</v>
      </c>
      <c r="F978">
        <v>23</v>
      </c>
      <c r="G978" t="str" cm="1">
        <f t="array" ref="G978">_xlfn.IFS(
F978 &lt;= 10, "Near",
F978 &lt;= 20, "Far",
TRUE, "Very Far")</f>
        <v>Very Far</v>
      </c>
      <c r="H978">
        <v>3</v>
      </c>
      <c r="I978" t="str">
        <f>_xlfn.XLOOKUP(H978,Lookup!C:C,Lookup!D:D)</f>
        <v>Bachelor</v>
      </c>
      <c r="J978" t="s">
        <v>38</v>
      </c>
      <c r="K978">
        <v>1</v>
      </c>
      <c r="L978">
        <v>1373</v>
      </c>
      <c r="M978">
        <v>4</v>
      </c>
      <c r="N978" t="str">
        <f>_xlfn.XLOOKUP(M978,Lookup!E:E,Lookup!F:F)</f>
        <v>Very High</v>
      </c>
      <c r="O978" t="s">
        <v>46</v>
      </c>
      <c r="P978">
        <v>68</v>
      </c>
      <c r="Q978">
        <v>3</v>
      </c>
      <c r="R978" t="str">
        <f>_xlfn.XLOOKUP(Q978,Lookup!G:G,Lookup!H:H)</f>
        <v>High</v>
      </c>
      <c r="S978">
        <v>4</v>
      </c>
      <c r="T978" s="7" t="str">
        <f>_xlfn.XLOOKUP(S978,Lookup!A:A,Lookup!B:B)</f>
        <v>Manager</v>
      </c>
      <c r="U978" t="s">
        <v>53</v>
      </c>
      <c r="V978">
        <v>2</v>
      </c>
      <c r="W978" t="str">
        <f>_xlfn.XLOOKUP(V978,Lookup!I:I,Lookup!J:J)</f>
        <v>Medium</v>
      </c>
      <c r="X978" t="s">
        <v>48</v>
      </c>
      <c r="Y978">
        <v>13402</v>
      </c>
      <c r="Z978" t="str" cm="1">
        <f t="array" ref="Z978">_xlfn.IFS(Y978&lt;3000,"Low",Y978&lt;7000,"Medium",TRUE,"High")</f>
        <v>High</v>
      </c>
      <c r="AA978">
        <v>18235</v>
      </c>
      <c r="AB978">
        <v>4</v>
      </c>
      <c r="AC978" t="s">
        <v>42</v>
      </c>
      <c r="AD978" t="s">
        <v>35</v>
      </c>
      <c r="AE978">
        <v>12</v>
      </c>
      <c r="AF978">
        <v>3</v>
      </c>
      <c r="AG978" t="str">
        <f>_xlfn.XLOOKUP(AF978,Lookup!K:K,Lookup!L:L)</f>
        <v>Meet Expect</v>
      </c>
      <c r="AH978">
        <v>1</v>
      </c>
      <c r="AI978" t="str">
        <f>LOOKUP(AH978,Lookup!M:M,Lookup!N:N)</f>
        <v>Low</v>
      </c>
      <c r="AJ978">
        <v>80</v>
      </c>
      <c r="AK978">
        <v>1</v>
      </c>
      <c r="AL978" t="str">
        <f>_xlfn.XLOOKUP(AK978,Lookup!O:O,Lookup!P:P)</f>
        <v>Basic</v>
      </c>
      <c r="AM978">
        <v>33</v>
      </c>
      <c r="AN978" t="str" cm="1">
        <f t="array" ref="AN978">_xlfn.IFS(
AM978&lt;=5,"0-5",
AM978&lt;=10,"6-10",
AM978&lt;=20,"11-20",
TRUE,"20+")</f>
        <v>20+</v>
      </c>
      <c r="AO978">
        <v>0</v>
      </c>
      <c r="AP978">
        <v>3</v>
      </c>
      <c r="AQ978" t="str">
        <f>_xlfn.XLOOKUP(AP978,Lookup!Q:Q,Lookup!R:R)</f>
        <v>Better</v>
      </c>
      <c r="AR978">
        <v>19</v>
      </c>
      <c r="AS978" t="str" cm="1">
        <f t="array" ref="AS978">_xlfn.IFS(
AR978 &lt;=1,"New Employee",
AR978 &lt;=3, "Early Career",
AR978 &lt;=7, "Experienced",
TRUE, "Veteran")</f>
        <v>Veteran</v>
      </c>
      <c r="AT978">
        <v>16</v>
      </c>
      <c r="AU978">
        <v>15</v>
      </c>
      <c r="AV978" t="str" cm="1">
        <f t="array" ref="AV978">_xlfn.IFS(
AU978=0,"Recently Promoted",
AU978&lt;=3, "Normal",
TRUE, "Long Time No Promotion")</f>
        <v>Long Time No Promotion</v>
      </c>
      <c r="AW978">
        <v>9</v>
      </c>
      <c r="AX978">
        <f>IF(COUNTIF(L978:$L$1471,L978)&gt;1,1,0)</f>
        <v>0</v>
      </c>
      <c r="BA978">
        <f t="shared" si="125"/>
        <v>0</v>
      </c>
      <c r="BC978">
        <f t="shared" si="126"/>
        <v>0</v>
      </c>
      <c r="BE978">
        <f t="shared" si="120"/>
        <v>0</v>
      </c>
      <c r="BG978">
        <f t="shared" si="121"/>
        <v>0</v>
      </c>
      <c r="BI978">
        <f t="shared" si="122"/>
        <v>0</v>
      </c>
      <c r="BR978" t="str" cm="1">
        <f t="array" ref="BR978">_xlfn.IFS(
A978&lt;=25,"18-25",
A978&lt;=35,"26-35",
A978&lt;=45,"36-45",
A978&lt;=59,"46-59",
TRUE,"60+")</f>
        <v>46-59</v>
      </c>
      <c r="BX978" t="b">
        <f t="shared" si="123"/>
        <v>1</v>
      </c>
      <c r="BY978" t="b">
        <f t="shared" si="124"/>
        <v>1</v>
      </c>
      <c r="BZ978" t="b">
        <f t="shared" si="127"/>
        <v>1</v>
      </c>
      <c r="CA978">
        <f>IF(tblemployee[[#This Row],[Attrition]]="Yes",1,0)</f>
        <v>0</v>
      </c>
      <c r="CB978">
        <f>IF(tblemployee[[#This Row],[OverTime]]="Yes",1,0)</f>
        <v>1</v>
      </c>
    </row>
    <row r="979" spans="1:80" hidden="1">
      <c r="A979">
        <v>34</v>
      </c>
      <c r="B979" t="s">
        <v>43</v>
      </c>
      <c r="C979" t="s">
        <v>55</v>
      </c>
      <c r="D979">
        <v>999</v>
      </c>
      <c r="E979" t="s">
        <v>45</v>
      </c>
      <c r="F979">
        <v>26</v>
      </c>
      <c r="G979" t="str" cm="1">
        <f t="array" ref="G979">_xlfn.IFS(
F979 &lt;= 10, "Near",
F979 &lt;= 20, "Far",
TRUE, "Very Far")</f>
        <v>Very Far</v>
      </c>
      <c r="H979">
        <v>1</v>
      </c>
      <c r="I979" t="str">
        <f>_xlfn.XLOOKUP(H979,Lookup!C:C,Lookup!D:D)</f>
        <v>Below College</v>
      </c>
      <c r="J979" t="s">
        <v>60</v>
      </c>
      <c r="K979">
        <v>1</v>
      </c>
      <c r="L979">
        <v>1374</v>
      </c>
      <c r="M979">
        <v>1</v>
      </c>
      <c r="N979" t="str">
        <f>_xlfn.XLOOKUP(M979,Lookup!E:E,Lookup!F:F)</f>
        <v>Low</v>
      </c>
      <c r="O979" t="s">
        <v>39</v>
      </c>
      <c r="P979">
        <v>92</v>
      </c>
      <c r="Q979">
        <v>2</v>
      </c>
      <c r="R979" t="str">
        <f>_xlfn.XLOOKUP(Q979,Lookup!G:G,Lookup!H:H)</f>
        <v>Medium</v>
      </c>
      <c r="S979">
        <v>1</v>
      </c>
      <c r="T979" s="7" t="str">
        <f>_xlfn.XLOOKUP(S979,Lookup!A:A,Lookup!B:B)</f>
        <v>Entry Level</v>
      </c>
      <c r="U979" t="s">
        <v>47</v>
      </c>
      <c r="V979">
        <v>3</v>
      </c>
      <c r="W979" t="str">
        <f>_xlfn.XLOOKUP(V979,Lookup!I:I,Lookup!J:J)</f>
        <v>High</v>
      </c>
      <c r="X979" t="s">
        <v>52</v>
      </c>
      <c r="Y979">
        <v>2029</v>
      </c>
      <c r="Z979" t="str" cm="1">
        <f t="array" ref="Z979">_xlfn.IFS(Y979&lt;3000,"Low",Y979&lt;7000,"Medium",TRUE,"High")</f>
        <v>Low</v>
      </c>
      <c r="AA979">
        <v>15891</v>
      </c>
      <c r="AB979">
        <v>1</v>
      </c>
      <c r="AC979" t="s">
        <v>42</v>
      </c>
      <c r="AD979" t="s">
        <v>43</v>
      </c>
      <c r="AE979">
        <v>20</v>
      </c>
      <c r="AF979">
        <v>4</v>
      </c>
      <c r="AG979" t="str">
        <f>_xlfn.XLOOKUP(AF979,Lookup!K:K,Lookup!L:L)</f>
        <v>Exceed Expect</v>
      </c>
      <c r="AH979">
        <v>3</v>
      </c>
      <c r="AI979" t="str">
        <f>LOOKUP(AH979,Lookup!M:M,Lookup!N:N)</f>
        <v>High</v>
      </c>
      <c r="AJ979">
        <v>80</v>
      </c>
      <c r="AK979">
        <v>3</v>
      </c>
      <c r="AL979" t="str">
        <f>_xlfn.XLOOKUP(AK979,Lookup!O:O,Lookup!P:P)</f>
        <v>High</v>
      </c>
      <c r="AM979">
        <v>5</v>
      </c>
      <c r="AN979" t="str" cm="1">
        <f t="array" ref="AN979">_xlfn.IFS(
AM979&lt;=5,"0-5",
AM979&lt;=10,"6-10",
AM979&lt;=20,"11-20",
TRUE,"20+")</f>
        <v>0-5</v>
      </c>
      <c r="AO979">
        <v>2</v>
      </c>
      <c r="AP979">
        <v>3</v>
      </c>
      <c r="AQ979" t="str">
        <f>_xlfn.XLOOKUP(AP979,Lookup!Q:Q,Lookup!R:R)</f>
        <v>Better</v>
      </c>
      <c r="AR979">
        <v>5</v>
      </c>
      <c r="AS979" t="str" cm="1">
        <f t="array" ref="AS979">_xlfn.IFS(
AR979 &lt;=1,"New Employee",
AR979 &lt;=3, "Early Career",
AR979 &lt;=7, "Experienced",
TRUE, "Veteran")</f>
        <v>Experienced</v>
      </c>
      <c r="AT979">
        <v>4</v>
      </c>
      <c r="AU979">
        <v>0</v>
      </c>
      <c r="AV979" t="str" cm="1">
        <f t="array" ref="AV979">_xlfn.IFS(
AU979=0,"Recently Promoted",
AU979&lt;=3, "Normal",
TRUE, "Long Time No Promotion")</f>
        <v>Recently Promoted</v>
      </c>
      <c r="AW979">
        <v>0</v>
      </c>
      <c r="AX979">
        <f>IF(COUNTIF(L979:$L$1471,L979)&gt;1,1,0)</f>
        <v>0</v>
      </c>
      <c r="BA979">
        <f t="shared" si="125"/>
        <v>0</v>
      </c>
      <c r="BC979">
        <f t="shared" si="126"/>
        <v>0</v>
      </c>
      <c r="BE979">
        <f t="shared" si="120"/>
        <v>0</v>
      </c>
      <c r="BG979">
        <f t="shared" si="121"/>
        <v>0</v>
      </c>
      <c r="BI979">
        <f t="shared" si="122"/>
        <v>0</v>
      </c>
      <c r="BR979" t="str" cm="1">
        <f t="array" ref="BR979">_xlfn.IFS(
A979&lt;=25,"18-25",
A979&lt;=35,"26-35",
A979&lt;=45,"36-45",
A979&lt;=59,"46-59",
TRUE,"60+")</f>
        <v>26-35</v>
      </c>
      <c r="BX979" t="b">
        <f t="shared" si="123"/>
        <v>1</v>
      </c>
      <c r="BY979" t="b">
        <f t="shared" si="124"/>
        <v>1</v>
      </c>
      <c r="BZ979" t="b">
        <f t="shared" si="127"/>
        <v>1</v>
      </c>
      <c r="CA979">
        <f>IF(tblemployee[[#This Row],[Attrition]]="Yes",1,0)</f>
        <v>0</v>
      </c>
      <c r="CB979">
        <f>IF(tblemployee[[#This Row],[OverTime]]="Yes",1,0)</f>
        <v>0</v>
      </c>
    </row>
    <row r="980" spans="1:80" hidden="1">
      <c r="A980">
        <v>40</v>
      </c>
      <c r="B980" t="s">
        <v>43</v>
      </c>
      <c r="C980" t="s">
        <v>36</v>
      </c>
      <c r="D980">
        <v>1202</v>
      </c>
      <c r="E980" t="s">
        <v>45</v>
      </c>
      <c r="F980">
        <v>2</v>
      </c>
      <c r="G980" t="str" cm="1">
        <f t="array" ref="G980">_xlfn.IFS(
F980 &lt;= 10, "Near",
F980 &lt;= 20, "Far",
TRUE, "Very Far")</f>
        <v>Near</v>
      </c>
      <c r="H980">
        <v>1</v>
      </c>
      <c r="I980" t="str">
        <f>_xlfn.XLOOKUP(H980,Lookup!C:C,Lookup!D:D)</f>
        <v>Below College</v>
      </c>
      <c r="J980" t="s">
        <v>51</v>
      </c>
      <c r="K980">
        <v>1</v>
      </c>
      <c r="L980">
        <v>1375</v>
      </c>
      <c r="M980">
        <v>2</v>
      </c>
      <c r="N980" t="str">
        <f>_xlfn.XLOOKUP(M980,Lookup!E:E,Lookup!F:F)</f>
        <v>Medium</v>
      </c>
      <c r="O980" t="s">
        <v>39</v>
      </c>
      <c r="P980">
        <v>89</v>
      </c>
      <c r="Q980">
        <v>4</v>
      </c>
      <c r="R980" t="str">
        <f>_xlfn.XLOOKUP(Q980,Lookup!G:G,Lookup!H:H)</f>
        <v>Very High</v>
      </c>
      <c r="S980">
        <v>2</v>
      </c>
      <c r="T980" s="7" t="str">
        <f>_xlfn.XLOOKUP(S980,Lookup!A:A,Lookup!B:B)</f>
        <v>Junior</v>
      </c>
      <c r="U980" t="s">
        <v>54</v>
      </c>
      <c r="V980">
        <v>3</v>
      </c>
      <c r="W980" t="str">
        <f>_xlfn.XLOOKUP(V980,Lookup!I:I,Lookup!J:J)</f>
        <v>High</v>
      </c>
      <c r="X980" t="s">
        <v>52</v>
      </c>
      <c r="Y980">
        <v>6377</v>
      </c>
      <c r="Z980" t="str" cm="1">
        <f t="array" ref="Z980">_xlfn.IFS(Y980&lt;3000,"Low",Y980&lt;7000,"Medium",TRUE,"High")</f>
        <v>Medium</v>
      </c>
      <c r="AA980">
        <v>13888</v>
      </c>
      <c r="AB980">
        <v>5</v>
      </c>
      <c r="AC980" t="s">
        <v>42</v>
      </c>
      <c r="AD980" t="s">
        <v>43</v>
      </c>
      <c r="AE980">
        <v>20</v>
      </c>
      <c r="AF980">
        <v>4</v>
      </c>
      <c r="AG980" t="str">
        <f>_xlfn.XLOOKUP(AF980,Lookup!K:K,Lookup!L:L)</f>
        <v>Exceed Expect</v>
      </c>
      <c r="AH980">
        <v>2</v>
      </c>
      <c r="AI980" t="str">
        <f>LOOKUP(AH980,Lookup!M:M,Lookup!N:N)</f>
        <v>Medium</v>
      </c>
      <c r="AJ980">
        <v>80</v>
      </c>
      <c r="AK980">
        <v>3</v>
      </c>
      <c r="AL980" t="str">
        <f>_xlfn.XLOOKUP(AK980,Lookup!O:O,Lookup!P:P)</f>
        <v>High</v>
      </c>
      <c r="AM980">
        <v>15</v>
      </c>
      <c r="AN980" t="str" cm="1">
        <f t="array" ref="AN980">_xlfn.IFS(
AM980&lt;=5,"0-5",
AM980&lt;=10,"6-10",
AM980&lt;=20,"11-20",
TRUE,"20+")</f>
        <v>11-20</v>
      </c>
      <c r="AO980">
        <v>0</v>
      </c>
      <c r="AP980">
        <v>3</v>
      </c>
      <c r="AQ980" t="str">
        <f>_xlfn.XLOOKUP(AP980,Lookup!Q:Q,Lookup!R:R)</f>
        <v>Better</v>
      </c>
      <c r="AR980">
        <v>12</v>
      </c>
      <c r="AS980" t="str" cm="1">
        <f t="array" ref="AS980">_xlfn.IFS(
AR980 &lt;=1,"New Employee",
AR980 &lt;=3, "Early Career",
AR980 &lt;=7, "Experienced",
TRUE, "Veteran")</f>
        <v>Veteran</v>
      </c>
      <c r="AT980">
        <v>11</v>
      </c>
      <c r="AU980">
        <v>11</v>
      </c>
      <c r="AV980" t="str" cm="1">
        <f t="array" ref="AV980">_xlfn.IFS(
AU980=0,"Recently Promoted",
AU980&lt;=3, "Normal",
TRUE, "Long Time No Promotion")</f>
        <v>Long Time No Promotion</v>
      </c>
      <c r="AW980">
        <v>8</v>
      </c>
      <c r="AX980">
        <f>IF(COUNTIF(L980:$L$1471,L980)&gt;1,1,0)</f>
        <v>0</v>
      </c>
      <c r="BA980">
        <f t="shared" si="125"/>
        <v>0</v>
      </c>
      <c r="BC980">
        <f t="shared" si="126"/>
        <v>0</v>
      </c>
      <c r="BE980">
        <f t="shared" si="120"/>
        <v>0</v>
      </c>
      <c r="BG980">
        <f t="shared" si="121"/>
        <v>0</v>
      </c>
      <c r="BI980">
        <f t="shared" si="122"/>
        <v>0</v>
      </c>
      <c r="BR980" t="str" cm="1">
        <f t="array" ref="BR980">_xlfn.IFS(
A980&lt;=25,"18-25",
A980&lt;=35,"26-35",
A980&lt;=45,"36-45",
A980&lt;=59,"46-59",
TRUE,"60+")</f>
        <v>36-45</v>
      </c>
      <c r="BX980" t="b">
        <f t="shared" si="123"/>
        <v>1</v>
      </c>
      <c r="BY980" t="b">
        <f t="shared" si="124"/>
        <v>1</v>
      </c>
      <c r="BZ980" t="b">
        <f t="shared" si="127"/>
        <v>1</v>
      </c>
      <c r="CA980">
        <f>IF(tblemployee[[#This Row],[Attrition]]="Yes",1,0)</f>
        <v>0</v>
      </c>
      <c r="CB980">
        <f>IF(tblemployee[[#This Row],[OverTime]]="Yes",1,0)</f>
        <v>0</v>
      </c>
    </row>
    <row r="981" spans="1:80" hidden="1">
      <c r="A981">
        <v>34</v>
      </c>
      <c r="B981" t="s">
        <v>43</v>
      </c>
      <c r="C981" t="s">
        <v>36</v>
      </c>
      <c r="D981">
        <v>285</v>
      </c>
      <c r="E981" t="s">
        <v>45</v>
      </c>
      <c r="F981">
        <v>29</v>
      </c>
      <c r="G981" t="str" cm="1">
        <f t="array" ref="G981">_xlfn.IFS(
F981 &lt;= 10, "Near",
F981 &lt;= 20, "Far",
TRUE, "Very Far")</f>
        <v>Very Far</v>
      </c>
      <c r="H981">
        <v>3</v>
      </c>
      <c r="I981" t="str">
        <f>_xlfn.XLOOKUP(H981,Lookup!C:C,Lookup!D:D)</f>
        <v>Bachelor</v>
      </c>
      <c r="J981" t="s">
        <v>51</v>
      </c>
      <c r="K981">
        <v>1</v>
      </c>
      <c r="L981">
        <v>1377</v>
      </c>
      <c r="M981">
        <v>2</v>
      </c>
      <c r="N981" t="str">
        <f>_xlfn.XLOOKUP(M981,Lookup!E:E,Lookup!F:F)</f>
        <v>Medium</v>
      </c>
      <c r="O981" t="s">
        <v>46</v>
      </c>
      <c r="P981">
        <v>86</v>
      </c>
      <c r="Q981">
        <v>3</v>
      </c>
      <c r="R981" t="str">
        <f>_xlfn.XLOOKUP(Q981,Lookup!G:G,Lookup!H:H)</f>
        <v>High</v>
      </c>
      <c r="S981">
        <v>2</v>
      </c>
      <c r="T981" s="7" t="str">
        <f>_xlfn.XLOOKUP(S981,Lookup!A:A,Lookup!B:B)</f>
        <v>Junior</v>
      </c>
      <c r="U981" t="s">
        <v>50</v>
      </c>
      <c r="V981">
        <v>3</v>
      </c>
      <c r="W981" t="str">
        <f>_xlfn.XLOOKUP(V981,Lookup!I:I,Lookup!J:J)</f>
        <v>High</v>
      </c>
      <c r="X981" t="s">
        <v>48</v>
      </c>
      <c r="Y981">
        <v>5429</v>
      </c>
      <c r="Z981" t="str" cm="1">
        <f t="array" ref="Z981">_xlfn.IFS(Y981&lt;3000,"Low",Y981&lt;7000,"Medium",TRUE,"High")</f>
        <v>Medium</v>
      </c>
      <c r="AA981">
        <v>17491</v>
      </c>
      <c r="AB981">
        <v>4</v>
      </c>
      <c r="AC981" t="s">
        <v>42</v>
      </c>
      <c r="AD981" t="s">
        <v>43</v>
      </c>
      <c r="AE981">
        <v>13</v>
      </c>
      <c r="AF981">
        <v>3</v>
      </c>
      <c r="AG981" t="str">
        <f>_xlfn.XLOOKUP(AF981,Lookup!K:K,Lookup!L:L)</f>
        <v>Meet Expect</v>
      </c>
      <c r="AH981">
        <v>1</v>
      </c>
      <c r="AI981" t="str">
        <f>LOOKUP(AH981,Lookup!M:M,Lookup!N:N)</f>
        <v>Low</v>
      </c>
      <c r="AJ981">
        <v>80</v>
      </c>
      <c r="AK981">
        <v>2</v>
      </c>
      <c r="AL981" t="str">
        <f>_xlfn.XLOOKUP(AK981,Lookup!O:O,Lookup!P:P)</f>
        <v>Medium</v>
      </c>
      <c r="AM981">
        <v>10</v>
      </c>
      <c r="AN981" t="str" cm="1">
        <f t="array" ref="AN981">_xlfn.IFS(
AM981&lt;=5,"0-5",
AM981&lt;=10,"6-10",
AM981&lt;=20,"11-20",
TRUE,"20+")</f>
        <v>6-10</v>
      </c>
      <c r="AO981">
        <v>1</v>
      </c>
      <c r="AP981">
        <v>3</v>
      </c>
      <c r="AQ981" t="str">
        <f>_xlfn.XLOOKUP(AP981,Lookup!Q:Q,Lookup!R:R)</f>
        <v>Better</v>
      </c>
      <c r="AR981">
        <v>8</v>
      </c>
      <c r="AS981" t="str" cm="1">
        <f t="array" ref="AS981">_xlfn.IFS(
AR981 &lt;=1,"New Employee",
AR981 &lt;=3, "Early Career",
AR981 &lt;=7, "Experienced",
TRUE, "Veteran")</f>
        <v>Veteran</v>
      </c>
      <c r="AT981">
        <v>7</v>
      </c>
      <c r="AU981">
        <v>7</v>
      </c>
      <c r="AV981" t="str" cm="1">
        <f t="array" ref="AV981">_xlfn.IFS(
AU981=0,"Recently Promoted",
AU981&lt;=3, "Normal",
TRUE, "Long Time No Promotion")</f>
        <v>Long Time No Promotion</v>
      </c>
      <c r="AW981">
        <v>7</v>
      </c>
      <c r="AX981">
        <f>IF(COUNTIF(L981:$L$1471,L981)&gt;1,1,0)</f>
        <v>0</v>
      </c>
      <c r="BA981">
        <f t="shared" si="125"/>
        <v>0</v>
      </c>
      <c r="BC981">
        <f t="shared" si="126"/>
        <v>0</v>
      </c>
      <c r="BE981">
        <f t="shared" si="120"/>
        <v>0</v>
      </c>
      <c r="BG981">
        <f t="shared" si="121"/>
        <v>0</v>
      </c>
      <c r="BI981">
        <f t="shared" si="122"/>
        <v>0</v>
      </c>
      <c r="BR981" t="str" cm="1">
        <f t="array" ref="BR981">_xlfn.IFS(
A981&lt;=25,"18-25",
A981&lt;=35,"26-35",
A981&lt;=45,"36-45",
A981&lt;=59,"46-59",
TRUE,"60+")</f>
        <v>26-35</v>
      </c>
      <c r="BX981" t="b">
        <f t="shared" si="123"/>
        <v>1</v>
      </c>
      <c r="BY981" t="b">
        <f t="shared" si="124"/>
        <v>1</v>
      </c>
      <c r="BZ981" t="b">
        <f t="shared" si="127"/>
        <v>1</v>
      </c>
      <c r="CA981">
        <f>IF(tblemployee[[#This Row],[Attrition]]="Yes",1,0)</f>
        <v>0</v>
      </c>
      <c r="CB981">
        <f>IF(tblemployee[[#This Row],[OverTime]]="Yes",1,0)</f>
        <v>0</v>
      </c>
    </row>
    <row r="982" spans="1:80" hidden="1">
      <c r="A982">
        <v>31</v>
      </c>
      <c r="B982" t="s">
        <v>35</v>
      </c>
      <c r="C982" t="s">
        <v>44</v>
      </c>
      <c r="D982">
        <v>703</v>
      </c>
      <c r="E982" t="s">
        <v>37</v>
      </c>
      <c r="F982">
        <v>2</v>
      </c>
      <c r="G982" t="str" cm="1">
        <f t="array" ref="G982">_xlfn.IFS(
F982 &lt;= 10, "Near",
F982 &lt;= 20, "Far",
TRUE, "Very Far")</f>
        <v>Near</v>
      </c>
      <c r="H982">
        <v>3</v>
      </c>
      <c r="I982" t="str">
        <f>_xlfn.XLOOKUP(H982,Lookup!C:C,Lookup!D:D)</f>
        <v>Bachelor</v>
      </c>
      <c r="J982" t="s">
        <v>38</v>
      </c>
      <c r="K982">
        <v>1</v>
      </c>
      <c r="L982">
        <v>1379</v>
      </c>
      <c r="M982">
        <v>3</v>
      </c>
      <c r="N982" t="str">
        <f>_xlfn.XLOOKUP(M982,Lookup!E:E,Lookup!F:F)</f>
        <v>High</v>
      </c>
      <c r="O982" t="s">
        <v>39</v>
      </c>
      <c r="P982">
        <v>90</v>
      </c>
      <c r="Q982">
        <v>2</v>
      </c>
      <c r="R982" t="str">
        <f>_xlfn.XLOOKUP(Q982,Lookup!G:G,Lookup!H:H)</f>
        <v>Medium</v>
      </c>
      <c r="S982">
        <v>1</v>
      </c>
      <c r="T982" s="7" t="str">
        <f>_xlfn.XLOOKUP(S982,Lookup!A:A,Lookup!B:B)</f>
        <v>Entry Level</v>
      </c>
      <c r="U982" t="s">
        <v>57</v>
      </c>
      <c r="V982">
        <v>4</v>
      </c>
      <c r="W982" t="str">
        <f>_xlfn.XLOOKUP(V982,Lookup!I:I,Lookup!J:J)</f>
        <v>Very High</v>
      </c>
      <c r="X982" t="s">
        <v>41</v>
      </c>
      <c r="Y982">
        <v>2785</v>
      </c>
      <c r="Z982" t="str" cm="1">
        <f t="array" ref="Z982">_xlfn.IFS(Y982&lt;3000,"Low",Y982&lt;7000,"Medium",TRUE,"High")</f>
        <v>Low</v>
      </c>
      <c r="AA982">
        <v>11882</v>
      </c>
      <c r="AB982">
        <v>7</v>
      </c>
      <c r="AC982" t="s">
        <v>42</v>
      </c>
      <c r="AD982" t="s">
        <v>43</v>
      </c>
      <c r="AE982">
        <v>14</v>
      </c>
      <c r="AF982">
        <v>3</v>
      </c>
      <c r="AG982" t="str">
        <f>_xlfn.XLOOKUP(AF982,Lookup!K:K,Lookup!L:L)</f>
        <v>Meet Expect</v>
      </c>
      <c r="AH982">
        <v>3</v>
      </c>
      <c r="AI982" t="str">
        <f>LOOKUP(AH982,Lookup!M:M,Lookup!N:N)</f>
        <v>High</v>
      </c>
      <c r="AJ982">
        <v>80</v>
      </c>
      <c r="AK982">
        <v>0</v>
      </c>
      <c r="AL982" t="str">
        <f>_xlfn.XLOOKUP(AK982,Lookup!O:O,Lookup!P:P)</f>
        <v>None</v>
      </c>
      <c r="AM982">
        <v>3</v>
      </c>
      <c r="AN982" t="str" cm="1">
        <f t="array" ref="AN982">_xlfn.IFS(
AM982&lt;=5,"0-5",
AM982&lt;=10,"6-10",
AM982&lt;=20,"11-20",
TRUE,"20+")</f>
        <v>0-5</v>
      </c>
      <c r="AO982">
        <v>3</v>
      </c>
      <c r="AP982">
        <v>4</v>
      </c>
      <c r="AQ982" t="str">
        <f>_xlfn.XLOOKUP(AP982,Lookup!Q:Q,Lookup!R:R)</f>
        <v>Best</v>
      </c>
      <c r="AR982">
        <v>1</v>
      </c>
      <c r="AS982" t="str" cm="1">
        <f t="array" ref="AS982">_xlfn.IFS(
AR982 &lt;=1,"New Employee",
AR982 &lt;=3, "Early Career",
AR982 &lt;=7, "Experienced",
TRUE, "Veteran")</f>
        <v>New Employee</v>
      </c>
      <c r="AT982">
        <v>0</v>
      </c>
      <c r="AU982">
        <v>0</v>
      </c>
      <c r="AV982" t="str" cm="1">
        <f t="array" ref="AV982">_xlfn.IFS(
AU982=0,"Recently Promoted",
AU982&lt;=3, "Normal",
TRUE, "Long Time No Promotion")</f>
        <v>Recently Promoted</v>
      </c>
      <c r="AW982">
        <v>0</v>
      </c>
      <c r="AX982">
        <f>IF(COUNTIF(L982:$L$1471,L982)&gt;1,1,0)</f>
        <v>0</v>
      </c>
      <c r="BA982">
        <f t="shared" si="125"/>
        <v>0</v>
      </c>
      <c r="BC982">
        <f t="shared" si="126"/>
        <v>0</v>
      </c>
      <c r="BE982">
        <f t="shared" si="120"/>
        <v>0</v>
      </c>
      <c r="BG982">
        <f t="shared" si="121"/>
        <v>0</v>
      </c>
      <c r="BI982">
        <f t="shared" si="122"/>
        <v>0</v>
      </c>
      <c r="BR982" t="str" cm="1">
        <f t="array" ref="BR982">_xlfn.IFS(
A982&lt;=25,"18-25",
A982&lt;=35,"26-35",
A982&lt;=45,"36-45",
A982&lt;=59,"46-59",
TRUE,"60+")</f>
        <v>26-35</v>
      </c>
      <c r="BX982" t="b">
        <f t="shared" si="123"/>
        <v>1</v>
      </c>
      <c r="BY982" t="b">
        <f t="shared" si="124"/>
        <v>1</v>
      </c>
      <c r="BZ982" t="b">
        <f t="shared" si="127"/>
        <v>1</v>
      </c>
      <c r="CA982">
        <f>IF(tblemployee[[#This Row],[Attrition]]="Yes",1,0)</f>
        <v>1</v>
      </c>
      <c r="CB982">
        <f>IF(tblemployee[[#This Row],[OverTime]]="Yes",1,0)</f>
        <v>0</v>
      </c>
    </row>
    <row r="983" spans="1:80" hidden="1">
      <c r="A983">
        <v>35</v>
      </c>
      <c r="B983" t="s">
        <v>35</v>
      </c>
      <c r="C983" t="s">
        <v>44</v>
      </c>
      <c r="D983">
        <v>662</v>
      </c>
      <c r="E983" t="s">
        <v>37</v>
      </c>
      <c r="F983">
        <v>18</v>
      </c>
      <c r="G983" t="str" cm="1">
        <f t="array" ref="G983">_xlfn.IFS(
F983 &lt;= 10, "Near",
F983 &lt;= 20, "Far",
TRUE, "Very Far")</f>
        <v>Far</v>
      </c>
      <c r="H983">
        <v>4</v>
      </c>
      <c r="I983" t="str">
        <f>_xlfn.XLOOKUP(H983,Lookup!C:C,Lookup!D:D)</f>
        <v>Master</v>
      </c>
      <c r="J983" t="s">
        <v>59</v>
      </c>
      <c r="K983">
        <v>1</v>
      </c>
      <c r="L983">
        <v>1380</v>
      </c>
      <c r="M983">
        <v>4</v>
      </c>
      <c r="N983" t="str">
        <f>_xlfn.XLOOKUP(M983,Lookup!E:E,Lookup!F:F)</f>
        <v>Very High</v>
      </c>
      <c r="O983" t="s">
        <v>39</v>
      </c>
      <c r="P983">
        <v>67</v>
      </c>
      <c r="Q983">
        <v>3</v>
      </c>
      <c r="R983" t="str">
        <f>_xlfn.XLOOKUP(Q983,Lookup!G:G,Lookup!H:H)</f>
        <v>High</v>
      </c>
      <c r="S983">
        <v>2</v>
      </c>
      <c r="T983" s="7" t="str">
        <f>_xlfn.XLOOKUP(S983,Lookup!A:A,Lookup!B:B)</f>
        <v>Junior</v>
      </c>
      <c r="U983" t="s">
        <v>40</v>
      </c>
      <c r="V983">
        <v>3</v>
      </c>
      <c r="W983" t="str">
        <f>_xlfn.XLOOKUP(V983,Lookup!I:I,Lookup!J:J)</f>
        <v>High</v>
      </c>
      <c r="X983" t="s">
        <v>48</v>
      </c>
      <c r="Y983">
        <v>4614</v>
      </c>
      <c r="Z983" t="str" cm="1">
        <f t="array" ref="Z983">_xlfn.IFS(Y983&lt;3000,"Low",Y983&lt;7000,"Medium",TRUE,"High")</f>
        <v>Medium</v>
      </c>
      <c r="AA983">
        <v>23288</v>
      </c>
      <c r="AB983">
        <v>0</v>
      </c>
      <c r="AC983" t="s">
        <v>42</v>
      </c>
      <c r="AD983" t="s">
        <v>35</v>
      </c>
      <c r="AE983">
        <v>18</v>
      </c>
      <c r="AF983">
        <v>3</v>
      </c>
      <c r="AG983" t="str">
        <f>_xlfn.XLOOKUP(AF983,Lookup!K:K,Lookup!L:L)</f>
        <v>Meet Expect</v>
      </c>
      <c r="AH983">
        <v>3</v>
      </c>
      <c r="AI983" t="str">
        <f>LOOKUP(AH983,Lookup!M:M,Lookup!N:N)</f>
        <v>High</v>
      </c>
      <c r="AJ983">
        <v>80</v>
      </c>
      <c r="AK983">
        <v>1</v>
      </c>
      <c r="AL983" t="str">
        <f>_xlfn.XLOOKUP(AK983,Lookup!O:O,Lookup!P:P)</f>
        <v>Basic</v>
      </c>
      <c r="AM983">
        <v>5</v>
      </c>
      <c r="AN983" t="str" cm="1">
        <f t="array" ref="AN983">_xlfn.IFS(
AM983&lt;=5,"0-5",
AM983&lt;=10,"6-10",
AM983&lt;=20,"11-20",
TRUE,"20+")</f>
        <v>0-5</v>
      </c>
      <c r="AO983">
        <v>0</v>
      </c>
      <c r="AP983">
        <v>2</v>
      </c>
      <c r="AQ983" t="str">
        <f>_xlfn.XLOOKUP(AP983,Lookup!Q:Q,Lookup!R:R)</f>
        <v>Good</v>
      </c>
      <c r="AR983">
        <v>4</v>
      </c>
      <c r="AS983" t="str" cm="1">
        <f t="array" ref="AS983">_xlfn.IFS(
AR983 &lt;=1,"New Employee",
AR983 &lt;=3, "Early Career",
AR983 &lt;=7, "Experienced",
TRUE, "Veteran")</f>
        <v>Experienced</v>
      </c>
      <c r="AT983">
        <v>2</v>
      </c>
      <c r="AU983">
        <v>3</v>
      </c>
      <c r="AV983" t="str" cm="1">
        <f t="array" ref="AV983">_xlfn.IFS(
AU983=0,"Recently Promoted",
AU983&lt;=3, "Normal",
TRUE, "Long Time No Promotion")</f>
        <v>Normal</v>
      </c>
      <c r="AW983">
        <v>2</v>
      </c>
      <c r="AX983">
        <f>IF(COUNTIF(L983:$L$1471,L983)&gt;1,1,0)</f>
        <v>0</v>
      </c>
      <c r="BA983">
        <f t="shared" si="125"/>
        <v>0</v>
      </c>
      <c r="BC983">
        <f t="shared" si="126"/>
        <v>0</v>
      </c>
      <c r="BE983">
        <f t="shared" si="120"/>
        <v>0</v>
      </c>
      <c r="BG983">
        <f t="shared" si="121"/>
        <v>0</v>
      </c>
      <c r="BI983">
        <f t="shared" si="122"/>
        <v>0</v>
      </c>
      <c r="BR983" t="str" cm="1">
        <f t="array" ref="BR983">_xlfn.IFS(
A983&lt;=25,"18-25",
A983&lt;=35,"26-35",
A983&lt;=45,"36-45",
A983&lt;=59,"46-59",
TRUE,"60+")</f>
        <v>26-35</v>
      </c>
      <c r="BX983" t="b">
        <f t="shared" si="123"/>
        <v>1</v>
      </c>
      <c r="BY983" t="b">
        <f t="shared" si="124"/>
        <v>1</v>
      </c>
      <c r="BZ983" t="b">
        <f t="shared" si="127"/>
        <v>1</v>
      </c>
      <c r="CA983">
        <f>IF(tblemployee[[#This Row],[Attrition]]="Yes",1,0)</f>
        <v>1</v>
      </c>
      <c r="CB983">
        <f>IF(tblemployee[[#This Row],[OverTime]]="Yes",1,0)</f>
        <v>1</v>
      </c>
    </row>
    <row r="984" spans="1:80" hidden="1">
      <c r="A984">
        <v>38</v>
      </c>
      <c r="B984" t="s">
        <v>43</v>
      </c>
      <c r="C984" t="s">
        <v>44</v>
      </c>
      <c r="D984">
        <v>693</v>
      </c>
      <c r="E984" t="s">
        <v>45</v>
      </c>
      <c r="F984">
        <v>7</v>
      </c>
      <c r="G984" t="str" cm="1">
        <f t="array" ref="G984">_xlfn.IFS(
F984 &lt;= 10, "Near",
F984 &lt;= 20, "Far",
TRUE, "Very Far")</f>
        <v>Near</v>
      </c>
      <c r="H984">
        <v>3</v>
      </c>
      <c r="I984" t="str">
        <f>_xlfn.XLOOKUP(H984,Lookup!C:C,Lookup!D:D)</f>
        <v>Bachelor</v>
      </c>
      <c r="J984" t="s">
        <v>38</v>
      </c>
      <c r="K984">
        <v>1</v>
      </c>
      <c r="L984">
        <v>1382</v>
      </c>
      <c r="M984">
        <v>4</v>
      </c>
      <c r="N984" t="str">
        <f>_xlfn.XLOOKUP(M984,Lookup!E:E,Lookup!F:F)</f>
        <v>Very High</v>
      </c>
      <c r="O984" t="s">
        <v>46</v>
      </c>
      <c r="P984">
        <v>57</v>
      </c>
      <c r="Q984">
        <v>4</v>
      </c>
      <c r="R984" t="str">
        <f>_xlfn.XLOOKUP(Q984,Lookup!G:G,Lookup!H:H)</f>
        <v>Very High</v>
      </c>
      <c r="S984">
        <v>1</v>
      </c>
      <c r="T984" s="7" t="str">
        <f>_xlfn.XLOOKUP(S984,Lookup!A:A,Lookup!B:B)</f>
        <v>Entry Level</v>
      </c>
      <c r="U984" t="s">
        <v>47</v>
      </c>
      <c r="V984">
        <v>3</v>
      </c>
      <c r="W984" t="str">
        <f>_xlfn.XLOOKUP(V984,Lookup!I:I,Lookup!J:J)</f>
        <v>High</v>
      </c>
      <c r="X984" t="s">
        <v>52</v>
      </c>
      <c r="Y984">
        <v>2610</v>
      </c>
      <c r="Z984" t="str" cm="1">
        <f t="array" ref="Z984">_xlfn.IFS(Y984&lt;3000,"Low",Y984&lt;7000,"Medium",TRUE,"High")</f>
        <v>Low</v>
      </c>
      <c r="AA984">
        <v>15748</v>
      </c>
      <c r="AB984">
        <v>1</v>
      </c>
      <c r="AC984" t="s">
        <v>42</v>
      </c>
      <c r="AD984" t="s">
        <v>43</v>
      </c>
      <c r="AE984">
        <v>11</v>
      </c>
      <c r="AF984">
        <v>3</v>
      </c>
      <c r="AG984" t="str">
        <f>_xlfn.XLOOKUP(AF984,Lookup!K:K,Lookup!L:L)</f>
        <v>Meet Expect</v>
      </c>
      <c r="AH984">
        <v>4</v>
      </c>
      <c r="AI984" t="str">
        <f>LOOKUP(AH984,Lookup!M:M,Lookup!N:N)</f>
        <v>Very High</v>
      </c>
      <c r="AJ984">
        <v>80</v>
      </c>
      <c r="AK984">
        <v>3</v>
      </c>
      <c r="AL984" t="str">
        <f>_xlfn.XLOOKUP(AK984,Lookup!O:O,Lookup!P:P)</f>
        <v>High</v>
      </c>
      <c r="AM984">
        <v>4</v>
      </c>
      <c r="AN984" t="str" cm="1">
        <f t="array" ref="AN984">_xlfn.IFS(
AM984&lt;=5,"0-5",
AM984&lt;=10,"6-10",
AM984&lt;=20,"11-20",
TRUE,"20+")</f>
        <v>0-5</v>
      </c>
      <c r="AO984">
        <v>2</v>
      </c>
      <c r="AP984">
        <v>3</v>
      </c>
      <c r="AQ984" t="str">
        <f>_xlfn.XLOOKUP(AP984,Lookup!Q:Q,Lookup!R:R)</f>
        <v>Better</v>
      </c>
      <c r="AR984">
        <v>4</v>
      </c>
      <c r="AS984" t="str" cm="1">
        <f t="array" ref="AS984">_xlfn.IFS(
AR984 &lt;=1,"New Employee",
AR984 &lt;=3, "Early Career",
AR984 &lt;=7, "Experienced",
TRUE, "Veteran")</f>
        <v>Experienced</v>
      </c>
      <c r="AT984">
        <v>2</v>
      </c>
      <c r="AU984">
        <v>0</v>
      </c>
      <c r="AV984" t="str" cm="1">
        <f t="array" ref="AV984">_xlfn.IFS(
AU984=0,"Recently Promoted",
AU984&lt;=3, "Normal",
TRUE, "Long Time No Promotion")</f>
        <v>Recently Promoted</v>
      </c>
      <c r="AW984">
        <v>3</v>
      </c>
      <c r="AX984">
        <f>IF(COUNTIF(L984:$L$1471,L984)&gt;1,1,0)</f>
        <v>0</v>
      </c>
      <c r="BA984">
        <f t="shared" si="125"/>
        <v>0</v>
      </c>
      <c r="BC984">
        <f t="shared" si="126"/>
        <v>0</v>
      </c>
      <c r="BE984">
        <f t="shared" si="120"/>
        <v>0</v>
      </c>
      <c r="BG984">
        <f t="shared" si="121"/>
        <v>0</v>
      </c>
      <c r="BI984">
        <f t="shared" si="122"/>
        <v>0</v>
      </c>
      <c r="BR984" t="str" cm="1">
        <f t="array" ref="BR984">_xlfn.IFS(
A984&lt;=25,"18-25",
A984&lt;=35,"26-35",
A984&lt;=45,"36-45",
A984&lt;=59,"46-59",
TRUE,"60+")</f>
        <v>36-45</v>
      </c>
      <c r="BX984" t="b">
        <f t="shared" si="123"/>
        <v>1</v>
      </c>
      <c r="BY984" t="b">
        <f t="shared" si="124"/>
        <v>1</v>
      </c>
      <c r="BZ984" t="b">
        <f t="shared" si="127"/>
        <v>1</v>
      </c>
      <c r="CA984">
        <f>IF(tblemployee[[#This Row],[Attrition]]="Yes",1,0)</f>
        <v>0</v>
      </c>
      <c r="CB984">
        <f>IF(tblemployee[[#This Row],[OverTime]]="Yes",1,0)</f>
        <v>0</v>
      </c>
    </row>
    <row r="985" spans="1:80" hidden="1">
      <c r="A985">
        <v>34</v>
      </c>
      <c r="B985" t="s">
        <v>43</v>
      </c>
      <c r="C985" t="s">
        <v>36</v>
      </c>
      <c r="D985">
        <v>404</v>
      </c>
      <c r="E985" t="s">
        <v>45</v>
      </c>
      <c r="F985">
        <v>2</v>
      </c>
      <c r="G985" t="str" cm="1">
        <f t="array" ref="G985">_xlfn.IFS(
F985 &lt;= 10, "Near",
F985 &lt;= 20, "Far",
TRUE, "Very Far")</f>
        <v>Near</v>
      </c>
      <c r="H985">
        <v>4</v>
      </c>
      <c r="I985" t="str">
        <f>_xlfn.XLOOKUP(H985,Lookup!C:C,Lookup!D:D)</f>
        <v>Master</v>
      </c>
      <c r="J985" t="s">
        <v>60</v>
      </c>
      <c r="K985">
        <v>1</v>
      </c>
      <c r="L985">
        <v>1383</v>
      </c>
      <c r="M985">
        <v>3</v>
      </c>
      <c r="N985" t="str">
        <f>_xlfn.XLOOKUP(M985,Lookup!E:E,Lookup!F:F)</f>
        <v>High</v>
      </c>
      <c r="O985" t="s">
        <v>39</v>
      </c>
      <c r="P985">
        <v>98</v>
      </c>
      <c r="Q985">
        <v>3</v>
      </c>
      <c r="R985" t="str">
        <f>_xlfn.XLOOKUP(Q985,Lookup!G:G,Lookup!H:H)</f>
        <v>High</v>
      </c>
      <c r="S985">
        <v>2</v>
      </c>
      <c r="T985" s="7" t="str">
        <f>_xlfn.XLOOKUP(S985,Lookup!A:A,Lookup!B:B)</f>
        <v>Junior</v>
      </c>
      <c r="U985" t="s">
        <v>54</v>
      </c>
      <c r="V985">
        <v>4</v>
      </c>
      <c r="W985" t="str">
        <f>_xlfn.XLOOKUP(V985,Lookup!I:I,Lookup!J:J)</f>
        <v>Very High</v>
      </c>
      <c r="X985" t="s">
        <v>41</v>
      </c>
      <c r="Y985">
        <v>6687</v>
      </c>
      <c r="Z985" t="str" cm="1">
        <f t="array" ref="Z985">_xlfn.IFS(Y985&lt;3000,"Low",Y985&lt;7000,"Medium",TRUE,"High")</f>
        <v>Medium</v>
      </c>
      <c r="AA985">
        <v>6163</v>
      </c>
      <c r="AB985">
        <v>1</v>
      </c>
      <c r="AC985" t="s">
        <v>42</v>
      </c>
      <c r="AD985" t="s">
        <v>43</v>
      </c>
      <c r="AE985">
        <v>11</v>
      </c>
      <c r="AF985">
        <v>3</v>
      </c>
      <c r="AG985" t="str">
        <f>_xlfn.XLOOKUP(AF985,Lookup!K:K,Lookup!L:L)</f>
        <v>Meet Expect</v>
      </c>
      <c r="AH985">
        <v>4</v>
      </c>
      <c r="AI985" t="str">
        <f>LOOKUP(AH985,Lookup!M:M,Lookup!N:N)</f>
        <v>Very High</v>
      </c>
      <c r="AJ985">
        <v>80</v>
      </c>
      <c r="AK985">
        <v>0</v>
      </c>
      <c r="AL985" t="str">
        <f>_xlfn.XLOOKUP(AK985,Lookup!O:O,Lookup!P:P)</f>
        <v>None</v>
      </c>
      <c r="AM985">
        <v>14</v>
      </c>
      <c r="AN985" t="str" cm="1">
        <f t="array" ref="AN985">_xlfn.IFS(
AM985&lt;=5,"0-5",
AM985&lt;=10,"6-10",
AM985&lt;=20,"11-20",
TRUE,"20+")</f>
        <v>11-20</v>
      </c>
      <c r="AO985">
        <v>2</v>
      </c>
      <c r="AP985">
        <v>4</v>
      </c>
      <c r="AQ985" t="str">
        <f>_xlfn.XLOOKUP(AP985,Lookup!Q:Q,Lookup!R:R)</f>
        <v>Best</v>
      </c>
      <c r="AR985">
        <v>14</v>
      </c>
      <c r="AS985" t="str" cm="1">
        <f t="array" ref="AS985">_xlfn.IFS(
AR985 &lt;=1,"New Employee",
AR985 &lt;=3, "Early Career",
AR985 &lt;=7, "Experienced",
TRUE, "Veteran")</f>
        <v>Veteran</v>
      </c>
      <c r="AT985">
        <v>11</v>
      </c>
      <c r="AU985">
        <v>4</v>
      </c>
      <c r="AV985" t="str" cm="1">
        <f t="array" ref="AV985">_xlfn.IFS(
AU985=0,"Recently Promoted",
AU985&lt;=3, "Normal",
TRUE, "Long Time No Promotion")</f>
        <v>Long Time No Promotion</v>
      </c>
      <c r="AW985">
        <v>11</v>
      </c>
      <c r="AX985">
        <f>IF(COUNTIF(L985:$L$1471,L985)&gt;1,1,0)</f>
        <v>0</v>
      </c>
      <c r="BA985">
        <f t="shared" si="125"/>
        <v>0</v>
      </c>
      <c r="BC985">
        <f t="shared" si="126"/>
        <v>0</v>
      </c>
      <c r="BE985">
        <f t="shared" si="120"/>
        <v>0</v>
      </c>
      <c r="BG985">
        <f t="shared" si="121"/>
        <v>0</v>
      </c>
      <c r="BI985">
        <f t="shared" si="122"/>
        <v>0</v>
      </c>
      <c r="BR985" t="str" cm="1">
        <f t="array" ref="BR985">_xlfn.IFS(
A985&lt;=25,"18-25",
A985&lt;=35,"26-35",
A985&lt;=45,"36-45",
A985&lt;=59,"46-59",
TRUE,"60+")</f>
        <v>26-35</v>
      </c>
      <c r="BX985" t="b">
        <f t="shared" si="123"/>
        <v>1</v>
      </c>
      <c r="BY985" t="b">
        <f t="shared" si="124"/>
        <v>1</v>
      </c>
      <c r="BZ985" t="b">
        <f t="shared" si="127"/>
        <v>1</v>
      </c>
      <c r="CA985">
        <f>IF(tblemployee[[#This Row],[Attrition]]="Yes",1,0)</f>
        <v>0</v>
      </c>
      <c r="CB985">
        <f>IF(tblemployee[[#This Row],[OverTime]]="Yes",1,0)</f>
        <v>0</v>
      </c>
    </row>
    <row r="986" spans="1:80" hidden="1">
      <c r="A986">
        <v>28</v>
      </c>
      <c r="B986" t="s">
        <v>43</v>
      </c>
      <c r="C986" t="s">
        <v>36</v>
      </c>
      <c r="D986">
        <v>736</v>
      </c>
      <c r="E986" t="s">
        <v>37</v>
      </c>
      <c r="F986">
        <v>26</v>
      </c>
      <c r="G986" t="str" cm="1">
        <f t="array" ref="G986">_xlfn.IFS(
F986 &lt;= 10, "Near",
F986 &lt;= 20, "Far",
TRUE, "Very Far")</f>
        <v>Very Far</v>
      </c>
      <c r="H986">
        <v>3</v>
      </c>
      <c r="I986" t="str">
        <f>_xlfn.XLOOKUP(H986,Lookup!C:C,Lookup!D:D)</f>
        <v>Bachelor</v>
      </c>
      <c r="J986" t="s">
        <v>38</v>
      </c>
      <c r="K986">
        <v>1</v>
      </c>
      <c r="L986">
        <v>1387</v>
      </c>
      <c r="M986">
        <v>3</v>
      </c>
      <c r="N986" t="str">
        <f>_xlfn.XLOOKUP(M986,Lookup!E:E,Lookup!F:F)</f>
        <v>High</v>
      </c>
      <c r="O986" t="s">
        <v>46</v>
      </c>
      <c r="P986">
        <v>48</v>
      </c>
      <c r="Q986">
        <v>2</v>
      </c>
      <c r="R986" t="str">
        <f>_xlfn.XLOOKUP(Q986,Lookup!G:G,Lookup!H:H)</f>
        <v>Medium</v>
      </c>
      <c r="S986">
        <v>2</v>
      </c>
      <c r="T986" s="7" t="str">
        <f>_xlfn.XLOOKUP(S986,Lookup!A:A,Lookup!B:B)</f>
        <v>Junior</v>
      </c>
      <c r="U986" t="s">
        <v>40</v>
      </c>
      <c r="V986">
        <v>1</v>
      </c>
      <c r="W986" t="str">
        <f>_xlfn.XLOOKUP(V986,Lookup!I:I,Lookup!J:J)</f>
        <v>Low</v>
      </c>
      <c r="X986" t="s">
        <v>48</v>
      </c>
      <c r="Y986">
        <v>4724</v>
      </c>
      <c r="Z986" t="str" cm="1">
        <f t="array" ref="Z986">_xlfn.IFS(Y986&lt;3000,"Low",Y986&lt;7000,"Medium",TRUE,"High")</f>
        <v>Medium</v>
      </c>
      <c r="AA986">
        <v>24232</v>
      </c>
      <c r="AB986">
        <v>1</v>
      </c>
      <c r="AC986" t="s">
        <v>42</v>
      </c>
      <c r="AD986" t="s">
        <v>43</v>
      </c>
      <c r="AE986">
        <v>11</v>
      </c>
      <c r="AF986">
        <v>3</v>
      </c>
      <c r="AG986" t="str">
        <f>_xlfn.XLOOKUP(AF986,Lookup!K:K,Lookup!L:L)</f>
        <v>Meet Expect</v>
      </c>
      <c r="AH986">
        <v>3</v>
      </c>
      <c r="AI986" t="str">
        <f>LOOKUP(AH986,Lookup!M:M,Lookup!N:N)</f>
        <v>High</v>
      </c>
      <c r="AJ986">
        <v>80</v>
      </c>
      <c r="AK986">
        <v>1</v>
      </c>
      <c r="AL986" t="str">
        <f>_xlfn.XLOOKUP(AK986,Lookup!O:O,Lookup!P:P)</f>
        <v>Basic</v>
      </c>
      <c r="AM986">
        <v>5</v>
      </c>
      <c r="AN986" t="str" cm="1">
        <f t="array" ref="AN986">_xlfn.IFS(
AM986&lt;=5,"0-5",
AM986&lt;=10,"6-10",
AM986&lt;=20,"11-20",
TRUE,"20+")</f>
        <v>0-5</v>
      </c>
      <c r="AO986">
        <v>0</v>
      </c>
      <c r="AP986">
        <v>3</v>
      </c>
      <c r="AQ986" t="str">
        <f>_xlfn.XLOOKUP(AP986,Lookup!Q:Q,Lookup!R:R)</f>
        <v>Better</v>
      </c>
      <c r="AR986">
        <v>5</v>
      </c>
      <c r="AS986" t="str" cm="1">
        <f t="array" ref="AS986">_xlfn.IFS(
AR986 &lt;=1,"New Employee",
AR986 &lt;=3, "Early Career",
AR986 &lt;=7, "Experienced",
TRUE, "Veteran")</f>
        <v>Experienced</v>
      </c>
      <c r="AT986">
        <v>3</v>
      </c>
      <c r="AU986">
        <v>0</v>
      </c>
      <c r="AV986" t="str" cm="1">
        <f t="array" ref="AV986">_xlfn.IFS(
AU986=0,"Recently Promoted",
AU986&lt;=3, "Normal",
TRUE, "Long Time No Promotion")</f>
        <v>Recently Promoted</v>
      </c>
      <c r="AW986">
        <v>4</v>
      </c>
      <c r="AX986">
        <f>IF(COUNTIF(L986:$L$1471,L986)&gt;1,1,0)</f>
        <v>0</v>
      </c>
      <c r="BA986">
        <f t="shared" si="125"/>
        <v>0</v>
      </c>
      <c r="BC986">
        <f t="shared" si="126"/>
        <v>0</v>
      </c>
      <c r="BE986">
        <f t="shared" si="120"/>
        <v>0</v>
      </c>
      <c r="BG986">
        <f t="shared" si="121"/>
        <v>0</v>
      </c>
      <c r="BI986">
        <f t="shared" si="122"/>
        <v>0</v>
      </c>
      <c r="BR986" t="str" cm="1">
        <f t="array" ref="BR986">_xlfn.IFS(
A986&lt;=25,"18-25",
A986&lt;=35,"26-35",
A986&lt;=45,"36-45",
A986&lt;=59,"46-59",
TRUE,"60+")</f>
        <v>26-35</v>
      </c>
      <c r="BX986" t="b">
        <f t="shared" si="123"/>
        <v>1</v>
      </c>
      <c r="BY986" t="b">
        <f t="shared" si="124"/>
        <v>1</v>
      </c>
      <c r="BZ986" t="b">
        <f t="shared" si="127"/>
        <v>1</v>
      </c>
      <c r="CA986">
        <f>IF(tblemployee[[#This Row],[Attrition]]="Yes",1,0)</f>
        <v>0</v>
      </c>
      <c r="CB986">
        <f>IF(tblemployee[[#This Row],[OverTime]]="Yes",1,0)</f>
        <v>0</v>
      </c>
    </row>
    <row r="987" spans="1:80" hidden="1">
      <c r="A987">
        <v>31</v>
      </c>
      <c r="B987" t="s">
        <v>35</v>
      </c>
      <c r="C987" t="s">
        <v>36</v>
      </c>
      <c r="D987">
        <v>330</v>
      </c>
      <c r="E987" t="s">
        <v>45</v>
      </c>
      <c r="F987">
        <v>22</v>
      </c>
      <c r="G987" t="str" cm="1">
        <f t="array" ref="G987">_xlfn.IFS(
F987 &lt;= 10, "Near",
F987 &lt;= 20, "Far",
TRUE, "Very Far")</f>
        <v>Very Far</v>
      </c>
      <c r="H987">
        <v>4</v>
      </c>
      <c r="I987" t="str">
        <f>_xlfn.XLOOKUP(H987,Lookup!C:C,Lookup!D:D)</f>
        <v>Master</v>
      </c>
      <c r="J987" t="s">
        <v>51</v>
      </c>
      <c r="K987">
        <v>1</v>
      </c>
      <c r="L987">
        <v>1389</v>
      </c>
      <c r="M987">
        <v>4</v>
      </c>
      <c r="N987" t="str">
        <f>_xlfn.XLOOKUP(M987,Lookup!E:E,Lookup!F:F)</f>
        <v>Very High</v>
      </c>
      <c r="O987" t="s">
        <v>46</v>
      </c>
      <c r="P987">
        <v>98</v>
      </c>
      <c r="Q987">
        <v>3</v>
      </c>
      <c r="R987" t="str">
        <f>_xlfn.XLOOKUP(Q987,Lookup!G:G,Lookup!H:H)</f>
        <v>High</v>
      </c>
      <c r="S987">
        <v>2</v>
      </c>
      <c r="T987" s="7" t="str">
        <f>_xlfn.XLOOKUP(S987,Lookup!A:A,Lookup!B:B)</f>
        <v>Junior</v>
      </c>
      <c r="U987" t="s">
        <v>53</v>
      </c>
      <c r="V987">
        <v>3</v>
      </c>
      <c r="W987" t="str">
        <f>_xlfn.XLOOKUP(V987,Lookup!I:I,Lookup!J:J)</f>
        <v>High</v>
      </c>
      <c r="X987" t="s">
        <v>48</v>
      </c>
      <c r="Y987">
        <v>6179</v>
      </c>
      <c r="Z987" t="str" cm="1">
        <f t="array" ref="Z987">_xlfn.IFS(Y987&lt;3000,"Low",Y987&lt;7000,"Medium",TRUE,"High")</f>
        <v>Medium</v>
      </c>
      <c r="AA987">
        <v>21057</v>
      </c>
      <c r="AB987">
        <v>1</v>
      </c>
      <c r="AC987" t="s">
        <v>42</v>
      </c>
      <c r="AD987" t="s">
        <v>35</v>
      </c>
      <c r="AE987">
        <v>15</v>
      </c>
      <c r="AF987">
        <v>3</v>
      </c>
      <c r="AG987" t="str">
        <f>_xlfn.XLOOKUP(AF987,Lookup!K:K,Lookup!L:L)</f>
        <v>Meet Expect</v>
      </c>
      <c r="AH987">
        <v>4</v>
      </c>
      <c r="AI987" t="str">
        <f>LOOKUP(AH987,Lookup!M:M,Lookup!N:N)</f>
        <v>Very High</v>
      </c>
      <c r="AJ987">
        <v>80</v>
      </c>
      <c r="AK987">
        <v>2</v>
      </c>
      <c r="AL987" t="str">
        <f>_xlfn.XLOOKUP(AK987,Lookup!O:O,Lookup!P:P)</f>
        <v>Medium</v>
      </c>
      <c r="AM987">
        <v>10</v>
      </c>
      <c r="AN987" t="str" cm="1">
        <f t="array" ref="AN987">_xlfn.IFS(
AM987&lt;=5,"0-5",
AM987&lt;=10,"6-10",
AM987&lt;=20,"11-20",
TRUE,"20+")</f>
        <v>6-10</v>
      </c>
      <c r="AO987">
        <v>3</v>
      </c>
      <c r="AP987">
        <v>2</v>
      </c>
      <c r="AQ987" t="str">
        <f>_xlfn.XLOOKUP(AP987,Lookup!Q:Q,Lookup!R:R)</f>
        <v>Good</v>
      </c>
      <c r="AR987">
        <v>10</v>
      </c>
      <c r="AS987" t="str" cm="1">
        <f t="array" ref="AS987">_xlfn.IFS(
AR987 &lt;=1,"New Employee",
AR987 &lt;=3, "Early Career",
AR987 &lt;=7, "Experienced",
TRUE, "Veteran")</f>
        <v>Veteran</v>
      </c>
      <c r="AT987">
        <v>2</v>
      </c>
      <c r="AU987">
        <v>6</v>
      </c>
      <c r="AV987" t="str" cm="1">
        <f t="array" ref="AV987">_xlfn.IFS(
AU987=0,"Recently Promoted",
AU987&lt;=3, "Normal",
TRUE, "Long Time No Promotion")</f>
        <v>Long Time No Promotion</v>
      </c>
      <c r="AW987">
        <v>7</v>
      </c>
      <c r="AX987">
        <f>IF(COUNTIF(L987:$L$1471,L987)&gt;1,1,0)</f>
        <v>0</v>
      </c>
      <c r="BA987">
        <f t="shared" si="125"/>
        <v>0</v>
      </c>
      <c r="BC987">
        <f t="shared" si="126"/>
        <v>0</v>
      </c>
      <c r="BE987">
        <f t="shared" si="120"/>
        <v>0</v>
      </c>
      <c r="BG987">
        <f t="shared" si="121"/>
        <v>0</v>
      </c>
      <c r="BI987">
        <f t="shared" si="122"/>
        <v>0</v>
      </c>
      <c r="BR987" t="str" cm="1">
        <f t="array" ref="BR987">_xlfn.IFS(
A987&lt;=25,"18-25",
A987&lt;=35,"26-35",
A987&lt;=45,"36-45",
A987&lt;=59,"46-59",
TRUE,"60+")</f>
        <v>26-35</v>
      </c>
      <c r="BX987" t="b">
        <f t="shared" si="123"/>
        <v>1</v>
      </c>
      <c r="BY987" t="b">
        <f t="shared" si="124"/>
        <v>1</v>
      </c>
      <c r="BZ987" t="b">
        <f t="shared" si="127"/>
        <v>1</v>
      </c>
      <c r="CA987">
        <f>IF(tblemployee[[#This Row],[Attrition]]="Yes",1,0)</f>
        <v>1</v>
      </c>
      <c r="CB987">
        <f>IF(tblemployee[[#This Row],[OverTime]]="Yes",1,0)</f>
        <v>1</v>
      </c>
    </row>
    <row r="988" spans="1:80" hidden="1">
      <c r="A988">
        <v>39</v>
      </c>
      <c r="B988" t="s">
        <v>43</v>
      </c>
      <c r="C988" t="s">
        <v>36</v>
      </c>
      <c r="D988">
        <v>1498</v>
      </c>
      <c r="E988" t="s">
        <v>37</v>
      </c>
      <c r="F988">
        <v>21</v>
      </c>
      <c r="G988" t="str" cm="1">
        <f t="array" ref="G988">_xlfn.IFS(
F988 &lt;= 10, "Near",
F988 &lt;= 20, "Far",
TRUE, "Very Far")</f>
        <v>Very Far</v>
      </c>
      <c r="H988">
        <v>4</v>
      </c>
      <c r="I988" t="str">
        <f>_xlfn.XLOOKUP(H988,Lookup!C:C,Lookup!D:D)</f>
        <v>Master</v>
      </c>
      <c r="J988" t="s">
        <v>38</v>
      </c>
      <c r="K988">
        <v>1</v>
      </c>
      <c r="L988">
        <v>1390</v>
      </c>
      <c r="M988">
        <v>1</v>
      </c>
      <c r="N988" t="str">
        <f>_xlfn.XLOOKUP(M988,Lookup!E:E,Lookup!F:F)</f>
        <v>Low</v>
      </c>
      <c r="O988" t="s">
        <v>46</v>
      </c>
      <c r="P988">
        <v>44</v>
      </c>
      <c r="Q988">
        <v>2</v>
      </c>
      <c r="R988" t="str">
        <f>_xlfn.XLOOKUP(Q988,Lookup!G:G,Lookup!H:H)</f>
        <v>Medium</v>
      </c>
      <c r="S988">
        <v>2</v>
      </c>
      <c r="T988" s="7" t="str">
        <f>_xlfn.XLOOKUP(S988,Lookup!A:A,Lookup!B:B)</f>
        <v>Junior</v>
      </c>
      <c r="U988" t="s">
        <v>40</v>
      </c>
      <c r="V988">
        <v>4</v>
      </c>
      <c r="W988" t="str">
        <f>_xlfn.XLOOKUP(V988,Lookup!I:I,Lookup!J:J)</f>
        <v>Very High</v>
      </c>
      <c r="X988" t="s">
        <v>48</v>
      </c>
      <c r="Y988">
        <v>6120</v>
      </c>
      <c r="Z988" t="str" cm="1">
        <f t="array" ref="Z988">_xlfn.IFS(Y988&lt;3000,"Low",Y988&lt;7000,"Medium",TRUE,"High")</f>
        <v>Medium</v>
      </c>
      <c r="AA988">
        <v>3567</v>
      </c>
      <c r="AB988">
        <v>3</v>
      </c>
      <c r="AC988" t="s">
        <v>42</v>
      </c>
      <c r="AD988" t="s">
        <v>35</v>
      </c>
      <c r="AE988">
        <v>12</v>
      </c>
      <c r="AF988">
        <v>3</v>
      </c>
      <c r="AG988" t="str">
        <f>_xlfn.XLOOKUP(AF988,Lookup!K:K,Lookup!L:L)</f>
        <v>Meet Expect</v>
      </c>
      <c r="AH988">
        <v>4</v>
      </c>
      <c r="AI988" t="str">
        <f>LOOKUP(AH988,Lookup!M:M,Lookup!N:N)</f>
        <v>Very High</v>
      </c>
      <c r="AJ988">
        <v>80</v>
      </c>
      <c r="AK988">
        <v>2</v>
      </c>
      <c r="AL988" t="str">
        <f>_xlfn.XLOOKUP(AK988,Lookup!O:O,Lookup!P:P)</f>
        <v>Medium</v>
      </c>
      <c r="AM988">
        <v>8</v>
      </c>
      <c r="AN988" t="str" cm="1">
        <f t="array" ref="AN988">_xlfn.IFS(
AM988&lt;=5,"0-5",
AM988&lt;=10,"6-10",
AM988&lt;=20,"11-20",
TRUE,"20+")</f>
        <v>6-10</v>
      </c>
      <c r="AO988">
        <v>2</v>
      </c>
      <c r="AP988">
        <v>4</v>
      </c>
      <c r="AQ988" t="str">
        <f>_xlfn.XLOOKUP(AP988,Lookup!Q:Q,Lookup!R:R)</f>
        <v>Best</v>
      </c>
      <c r="AR988">
        <v>5</v>
      </c>
      <c r="AS988" t="str" cm="1">
        <f t="array" ref="AS988">_xlfn.IFS(
AR988 &lt;=1,"New Employee",
AR988 &lt;=3, "Early Career",
AR988 &lt;=7, "Experienced",
TRUE, "Veteran")</f>
        <v>Experienced</v>
      </c>
      <c r="AT988">
        <v>4</v>
      </c>
      <c r="AU988">
        <v>1</v>
      </c>
      <c r="AV988" t="str" cm="1">
        <f t="array" ref="AV988">_xlfn.IFS(
AU988=0,"Recently Promoted",
AU988&lt;=3, "Normal",
TRUE, "Long Time No Promotion")</f>
        <v>Normal</v>
      </c>
      <c r="AW988">
        <v>4</v>
      </c>
      <c r="AX988">
        <f>IF(COUNTIF(L988:$L$1471,L988)&gt;1,1,0)</f>
        <v>0</v>
      </c>
      <c r="BA988">
        <f t="shared" si="125"/>
        <v>0</v>
      </c>
      <c r="BC988">
        <f t="shared" si="126"/>
        <v>0</v>
      </c>
      <c r="BE988">
        <f t="shared" si="120"/>
        <v>0</v>
      </c>
      <c r="BG988">
        <f t="shared" si="121"/>
        <v>0</v>
      </c>
      <c r="BI988">
        <f t="shared" si="122"/>
        <v>0</v>
      </c>
      <c r="BR988" t="str" cm="1">
        <f t="array" ref="BR988">_xlfn.IFS(
A988&lt;=25,"18-25",
A988&lt;=35,"26-35",
A988&lt;=45,"36-45",
A988&lt;=59,"46-59",
TRUE,"60+")</f>
        <v>36-45</v>
      </c>
      <c r="BX988" t="b">
        <f t="shared" si="123"/>
        <v>1</v>
      </c>
      <c r="BY988" t="b">
        <f t="shared" si="124"/>
        <v>1</v>
      </c>
      <c r="BZ988" t="b">
        <f t="shared" si="127"/>
        <v>1</v>
      </c>
      <c r="CA988">
        <f>IF(tblemployee[[#This Row],[Attrition]]="Yes",1,0)</f>
        <v>0</v>
      </c>
      <c r="CB988">
        <f>IF(tblemployee[[#This Row],[OverTime]]="Yes",1,0)</f>
        <v>1</v>
      </c>
    </row>
    <row r="989" spans="1:80" hidden="1">
      <c r="A989">
        <v>51</v>
      </c>
      <c r="B989" t="s">
        <v>43</v>
      </c>
      <c r="C989" t="s">
        <v>44</v>
      </c>
      <c r="D989">
        <v>541</v>
      </c>
      <c r="E989" t="s">
        <v>37</v>
      </c>
      <c r="F989">
        <v>2</v>
      </c>
      <c r="G989" t="str" cm="1">
        <f t="array" ref="G989">_xlfn.IFS(
F989 &lt;= 10, "Near",
F989 &lt;= 20, "Far",
TRUE, "Very Far")</f>
        <v>Near</v>
      </c>
      <c r="H989">
        <v>3</v>
      </c>
      <c r="I989" t="str">
        <f>_xlfn.XLOOKUP(H989,Lookup!C:C,Lookup!D:D)</f>
        <v>Bachelor</v>
      </c>
      <c r="J989" t="s">
        <v>59</v>
      </c>
      <c r="K989">
        <v>1</v>
      </c>
      <c r="L989">
        <v>1391</v>
      </c>
      <c r="M989">
        <v>2</v>
      </c>
      <c r="N989" t="str">
        <f>_xlfn.XLOOKUP(M989,Lookup!E:E,Lookup!F:F)</f>
        <v>Medium</v>
      </c>
      <c r="O989" t="s">
        <v>46</v>
      </c>
      <c r="P989">
        <v>52</v>
      </c>
      <c r="Q989">
        <v>3</v>
      </c>
      <c r="R989" t="str">
        <f>_xlfn.XLOOKUP(Q989,Lookup!G:G,Lookup!H:H)</f>
        <v>High</v>
      </c>
      <c r="S989">
        <v>3</v>
      </c>
      <c r="T989" s="7" t="str">
        <f>_xlfn.XLOOKUP(S989,Lookup!A:A,Lookup!B:B)</f>
        <v>Senior</v>
      </c>
      <c r="U989" t="s">
        <v>40</v>
      </c>
      <c r="V989">
        <v>2</v>
      </c>
      <c r="W989" t="str">
        <f>_xlfn.XLOOKUP(V989,Lookup!I:I,Lookup!J:J)</f>
        <v>Medium</v>
      </c>
      <c r="X989" t="s">
        <v>48</v>
      </c>
      <c r="Y989">
        <v>10596</v>
      </c>
      <c r="Z989" t="str" cm="1">
        <f t="array" ref="Z989">_xlfn.IFS(Y989&lt;3000,"Low",Y989&lt;7000,"Medium",TRUE,"High")</f>
        <v>High</v>
      </c>
      <c r="AA989">
        <v>15395</v>
      </c>
      <c r="AB989">
        <v>2</v>
      </c>
      <c r="AC989" t="s">
        <v>42</v>
      </c>
      <c r="AD989" t="s">
        <v>43</v>
      </c>
      <c r="AE989">
        <v>11</v>
      </c>
      <c r="AF989">
        <v>3</v>
      </c>
      <c r="AG989" t="str">
        <f>_xlfn.XLOOKUP(AF989,Lookup!K:K,Lookup!L:L)</f>
        <v>Meet Expect</v>
      </c>
      <c r="AH989">
        <v>2</v>
      </c>
      <c r="AI989" t="str">
        <f>LOOKUP(AH989,Lookup!M:M,Lookup!N:N)</f>
        <v>Medium</v>
      </c>
      <c r="AJ989">
        <v>80</v>
      </c>
      <c r="AK989">
        <v>0</v>
      </c>
      <c r="AL989" t="str">
        <f>_xlfn.XLOOKUP(AK989,Lookup!O:O,Lookup!P:P)</f>
        <v>None</v>
      </c>
      <c r="AM989">
        <v>14</v>
      </c>
      <c r="AN989" t="str" cm="1">
        <f t="array" ref="AN989">_xlfn.IFS(
AM989&lt;=5,"0-5",
AM989&lt;=10,"6-10",
AM989&lt;=20,"11-20",
TRUE,"20+")</f>
        <v>11-20</v>
      </c>
      <c r="AO989">
        <v>5</v>
      </c>
      <c r="AP989">
        <v>3</v>
      </c>
      <c r="AQ989" t="str">
        <f>_xlfn.XLOOKUP(AP989,Lookup!Q:Q,Lookup!R:R)</f>
        <v>Better</v>
      </c>
      <c r="AR989">
        <v>4</v>
      </c>
      <c r="AS989" t="str" cm="1">
        <f t="array" ref="AS989">_xlfn.IFS(
AR989 &lt;=1,"New Employee",
AR989 &lt;=3, "Early Career",
AR989 &lt;=7, "Experienced",
TRUE, "Veteran")</f>
        <v>Experienced</v>
      </c>
      <c r="AT989">
        <v>2</v>
      </c>
      <c r="AU989">
        <v>3</v>
      </c>
      <c r="AV989" t="str" cm="1">
        <f t="array" ref="AV989">_xlfn.IFS(
AU989=0,"Recently Promoted",
AU989&lt;=3, "Normal",
TRUE, "Long Time No Promotion")</f>
        <v>Normal</v>
      </c>
      <c r="AW989">
        <v>2</v>
      </c>
      <c r="AX989">
        <f>IF(COUNTIF(L989:$L$1471,L989)&gt;1,1,0)</f>
        <v>0</v>
      </c>
      <c r="BA989">
        <f t="shared" si="125"/>
        <v>0</v>
      </c>
      <c r="BC989">
        <f t="shared" si="126"/>
        <v>0</v>
      </c>
      <c r="BE989">
        <f t="shared" si="120"/>
        <v>0</v>
      </c>
      <c r="BG989">
        <f t="shared" si="121"/>
        <v>0</v>
      </c>
      <c r="BI989">
        <f t="shared" si="122"/>
        <v>0</v>
      </c>
      <c r="BR989" t="str" cm="1">
        <f t="array" ref="BR989">_xlfn.IFS(
A989&lt;=25,"18-25",
A989&lt;=35,"26-35",
A989&lt;=45,"36-45",
A989&lt;=59,"46-59",
TRUE,"60+")</f>
        <v>46-59</v>
      </c>
      <c r="BX989" t="b">
        <f t="shared" si="123"/>
        <v>1</v>
      </c>
      <c r="BY989" t="b">
        <f t="shared" si="124"/>
        <v>1</v>
      </c>
      <c r="BZ989" t="b">
        <f t="shared" si="127"/>
        <v>1</v>
      </c>
      <c r="CA989">
        <f>IF(tblemployee[[#This Row],[Attrition]]="Yes",1,0)</f>
        <v>0</v>
      </c>
      <c r="CB989">
        <f>IF(tblemployee[[#This Row],[OverTime]]="Yes",1,0)</f>
        <v>0</v>
      </c>
    </row>
    <row r="990" spans="1:80" hidden="1">
      <c r="A990">
        <v>41</v>
      </c>
      <c r="B990" t="s">
        <v>43</v>
      </c>
      <c r="C990" t="s">
        <v>44</v>
      </c>
      <c r="D990">
        <v>1200</v>
      </c>
      <c r="E990" t="s">
        <v>45</v>
      </c>
      <c r="F990">
        <v>22</v>
      </c>
      <c r="G990" t="str" cm="1">
        <f t="array" ref="G990">_xlfn.IFS(
F990 &lt;= 10, "Near",
F990 &lt;= 20, "Far",
TRUE, "Very Far")</f>
        <v>Very Far</v>
      </c>
      <c r="H990">
        <v>3</v>
      </c>
      <c r="I990" t="str">
        <f>_xlfn.XLOOKUP(H990,Lookup!C:C,Lookup!D:D)</f>
        <v>Bachelor</v>
      </c>
      <c r="J990" t="s">
        <v>38</v>
      </c>
      <c r="K990">
        <v>1</v>
      </c>
      <c r="L990">
        <v>1392</v>
      </c>
      <c r="M990">
        <v>4</v>
      </c>
      <c r="N990" t="str">
        <f>_xlfn.XLOOKUP(M990,Lookup!E:E,Lookup!F:F)</f>
        <v>Very High</v>
      </c>
      <c r="O990" t="s">
        <v>39</v>
      </c>
      <c r="P990">
        <v>75</v>
      </c>
      <c r="Q990">
        <v>3</v>
      </c>
      <c r="R990" t="str">
        <f>_xlfn.XLOOKUP(Q990,Lookup!G:G,Lookup!H:H)</f>
        <v>High</v>
      </c>
      <c r="S990">
        <v>2</v>
      </c>
      <c r="T990" s="7" t="str">
        <f>_xlfn.XLOOKUP(S990,Lookup!A:A,Lookup!B:B)</f>
        <v>Junior</v>
      </c>
      <c r="U990" t="s">
        <v>47</v>
      </c>
      <c r="V990">
        <v>4</v>
      </c>
      <c r="W990" t="str">
        <f>_xlfn.XLOOKUP(V990,Lookup!I:I,Lookup!J:J)</f>
        <v>Very High</v>
      </c>
      <c r="X990" t="s">
        <v>52</v>
      </c>
      <c r="Y990">
        <v>5467</v>
      </c>
      <c r="Z990" t="str" cm="1">
        <f t="array" ref="Z990">_xlfn.IFS(Y990&lt;3000,"Low",Y990&lt;7000,"Medium",TRUE,"High")</f>
        <v>Medium</v>
      </c>
      <c r="AA990">
        <v>13953</v>
      </c>
      <c r="AB990">
        <v>3</v>
      </c>
      <c r="AC990" t="s">
        <v>42</v>
      </c>
      <c r="AD990" t="s">
        <v>35</v>
      </c>
      <c r="AE990">
        <v>14</v>
      </c>
      <c r="AF990">
        <v>3</v>
      </c>
      <c r="AG990" t="str">
        <f>_xlfn.XLOOKUP(AF990,Lookup!K:K,Lookup!L:L)</f>
        <v>Meet Expect</v>
      </c>
      <c r="AH990">
        <v>1</v>
      </c>
      <c r="AI990" t="str">
        <f>LOOKUP(AH990,Lookup!M:M,Lookup!N:N)</f>
        <v>Low</v>
      </c>
      <c r="AJ990">
        <v>80</v>
      </c>
      <c r="AK990">
        <v>2</v>
      </c>
      <c r="AL990" t="str">
        <f>_xlfn.XLOOKUP(AK990,Lookup!O:O,Lookup!P:P)</f>
        <v>Medium</v>
      </c>
      <c r="AM990">
        <v>12</v>
      </c>
      <c r="AN990" t="str" cm="1">
        <f t="array" ref="AN990">_xlfn.IFS(
AM990&lt;=5,"0-5",
AM990&lt;=10,"6-10",
AM990&lt;=20,"11-20",
TRUE,"20+")</f>
        <v>11-20</v>
      </c>
      <c r="AO990">
        <v>4</v>
      </c>
      <c r="AP990">
        <v>2</v>
      </c>
      <c r="AQ990" t="str">
        <f>_xlfn.XLOOKUP(AP990,Lookup!Q:Q,Lookup!R:R)</f>
        <v>Good</v>
      </c>
      <c r="AR990">
        <v>6</v>
      </c>
      <c r="AS990" t="str" cm="1">
        <f t="array" ref="AS990">_xlfn.IFS(
AR990 &lt;=1,"New Employee",
AR990 &lt;=3, "Early Career",
AR990 &lt;=7, "Experienced",
TRUE, "Veteran")</f>
        <v>Experienced</v>
      </c>
      <c r="AT990">
        <v>2</v>
      </c>
      <c r="AU990">
        <v>3</v>
      </c>
      <c r="AV990" t="str" cm="1">
        <f t="array" ref="AV990">_xlfn.IFS(
AU990=0,"Recently Promoted",
AU990&lt;=3, "Normal",
TRUE, "Long Time No Promotion")</f>
        <v>Normal</v>
      </c>
      <c r="AW990">
        <v>3</v>
      </c>
      <c r="AX990">
        <f>IF(COUNTIF(L990:$L$1471,L990)&gt;1,1,0)</f>
        <v>0</v>
      </c>
      <c r="BA990">
        <f t="shared" si="125"/>
        <v>0</v>
      </c>
      <c r="BC990">
        <f t="shared" si="126"/>
        <v>0</v>
      </c>
      <c r="BE990">
        <f t="shared" si="120"/>
        <v>0</v>
      </c>
      <c r="BG990">
        <f t="shared" si="121"/>
        <v>0</v>
      </c>
      <c r="BI990">
        <f t="shared" si="122"/>
        <v>0</v>
      </c>
      <c r="BR990" t="str" cm="1">
        <f t="array" ref="BR990">_xlfn.IFS(
A990&lt;=25,"18-25",
A990&lt;=35,"26-35",
A990&lt;=45,"36-45",
A990&lt;=59,"46-59",
TRUE,"60+")</f>
        <v>36-45</v>
      </c>
      <c r="BX990" t="b">
        <f t="shared" si="123"/>
        <v>1</v>
      </c>
      <c r="BY990" t="b">
        <f t="shared" si="124"/>
        <v>1</v>
      </c>
      <c r="BZ990" t="b">
        <f t="shared" si="127"/>
        <v>1</v>
      </c>
      <c r="CA990">
        <f>IF(tblemployee[[#This Row],[Attrition]]="Yes",1,0)</f>
        <v>0</v>
      </c>
      <c r="CB990">
        <f>IF(tblemployee[[#This Row],[OverTime]]="Yes",1,0)</f>
        <v>1</v>
      </c>
    </row>
    <row r="991" spans="1:80" hidden="1">
      <c r="A991">
        <v>37</v>
      </c>
      <c r="B991" t="s">
        <v>43</v>
      </c>
      <c r="C991" t="s">
        <v>36</v>
      </c>
      <c r="D991">
        <v>1439</v>
      </c>
      <c r="E991" t="s">
        <v>45</v>
      </c>
      <c r="F991">
        <v>4</v>
      </c>
      <c r="G991" t="str" cm="1">
        <f t="array" ref="G991">_xlfn.IFS(
F991 &lt;= 10, "Near",
F991 &lt;= 20, "Far",
TRUE, "Very Far")</f>
        <v>Near</v>
      </c>
      <c r="H991">
        <v>1</v>
      </c>
      <c r="I991" t="str">
        <f>_xlfn.XLOOKUP(H991,Lookup!C:C,Lookup!D:D)</f>
        <v>Below College</v>
      </c>
      <c r="J991" t="s">
        <v>38</v>
      </c>
      <c r="K991">
        <v>1</v>
      </c>
      <c r="L991">
        <v>1394</v>
      </c>
      <c r="M991">
        <v>3</v>
      </c>
      <c r="N991" t="str">
        <f>_xlfn.XLOOKUP(M991,Lookup!E:E,Lookup!F:F)</f>
        <v>High</v>
      </c>
      <c r="O991" t="s">
        <v>46</v>
      </c>
      <c r="P991">
        <v>54</v>
      </c>
      <c r="Q991">
        <v>3</v>
      </c>
      <c r="R991" t="str">
        <f>_xlfn.XLOOKUP(Q991,Lookup!G:G,Lookup!H:H)</f>
        <v>High</v>
      </c>
      <c r="S991">
        <v>1</v>
      </c>
      <c r="T991" s="7" t="str">
        <f>_xlfn.XLOOKUP(S991,Lookup!A:A,Lookup!B:B)</f>
        <v>Entry Level</v>
      </c>
      <c r="U991" t="s">
        <v>47</v>
      </c>
      <c r="V991">
        <v>3</v>
      </c>
      <c r="W991" t="str">
        <f>_xlfn.XLOOKUP(V991,Lookup!I:I,Lookup!J:J)</f>
        <v>High</v>
      </c>
      <c r="X991" t="s">
        <v>48</v>
      </c>
      <c r="Y991">
        <v>2996</v>
      </c>
      <c r="Z991" t="str" cm="1">
        <f t="array" ref="Z991">_xlfn.IFS(Y991&lt;3000,"Low",Y991&lt;7000,"Medium",TRUE,"High")</f>
        <v>Low</v>
      </c>
      <c r="AA991">
        <v>5182</v>
      </c>
      <c r="AB991">
        <v>7</v>
      </c>
      <c r="AC991" t="s">
        <v>42</v>
      </c>
      <c r="AD991" t="s">
        <v>35</v>
      </c>
      <c r="AE991">
        <v>15</v>
      </c>
      <c r="AF991">
        <v>3</v>
      </c>
      <c r="AG991" t="str">
        <f>_xlfn.XLOOKUP(AF991,Lookup!K:K,Lookup!L:L)</f>
        <v>Meet Expect</v>
      </c>
      <c r="AH991">
        <v>4</v>
      </c>
      <c r="AI991" t="str">
        <f>LOOKUP(AH991,Lookup!M:M,Lookup!N:N)</f>
        <v>Very High</v>
      </c>
      <c r="AJ991">
        <v>80</v>
      </c>
      <c r="AK991">
        <v>0</v>
      </c>
      <c r="AL991" t="str">
        <f>_xlfn.XLOOKUP(AK991,Lookup!O:O,Lookup!P:P)</f>
        <v>None</v>
      </c>
      <c r="AM991">
        <v>8</v>
      </c>
      <c r="AN991" t="str" cm="1">
        <f t="array" ref="AN991">_xlfn.IFS(
AM991&lt;=5,"0-5",
AM991&lt;=10,"6-10",
AM991&lt;=20,"11-20",
TRUE,"20+")</f>
        <v>6-10</v>
      </c>
      <c r="AO991">
        <v>2</v>
      </c>
      <c r="AP991">
        <v>3</v>
      </c>
      <c r="AQ991" t="str">
        <f>_xlfn.XLOOKUP(AP991,Lookup!Q:Q,Lookup!R:R)</f>
        <v>Better</v>
      </c>
      <c r="AR991">
        <v>6</v>
      </c>
      <c r="AS991" t="str" cm="1">
        <f t="array" ref="AS991">_xlfn.IFS(
AR991 &lt;=1,"New Employee",
AR991 &lt;=3, "Early Career",
AR991 &lt;=7, "Experienced",
TRUE, "Veteran")</f>
        <v>Experienced</v>
      </c>
      <c r="AT991">
        <v>4</v>
      </c>
      <c r="AU991">
        <v>1</v>
      </c>
      <c r="AV991" t="str" cm="1">
        <f t="array" ref="AV991">_xlfn.IFS(
AU991=0,"Recently Promoted",
AU991&lt;=3, "Normal",
TRUE, "Long Time No Promotion")</f>
        <v>Normal</v>
      </c>
      <c r="AW991">
        <v>3</v>
      </c>
      <c r="AX991">
        <f>IF(COUNTIF(L991:$L$1471,L991)&gt;1,1,0)</f>
        <v>0</v>
      </c>
      <c r="BA991">
        <f t="shared" si="125"/>
        <v>0</v>
      </c>
      <c r="BC991">
        <f t="shared" si="126"/>
        <v>0</v>
      </c>
      <c r="BE991">
        <f t="shared" si="120"/>
        <v>0</v>
      </c>
      <c r="BG991">
        <f t="shared" si="121"/>
        <v>0</v>
      </c>
      <c r="BI991">
        <f t="shared" si="122"/>
        <v>0</v>
      </c>
      <c r="BR991" t="str" cm="1">
        <f t="array" ref="BR991">_xlfn.IFS(
A991&lt;=25,"18-25",
A991&lt;=35,"26-35",
A991&lt;=45,"36-45",
A991&lt;=59,"46-59",
TRUE,"60+")</f>
        <v>36-45</v>
      </c>
      <c r="BX991" t="b">
        <f t="shared" si="123"/>
        <v>1</v>
      </c>
      <c r="BY991" t="b">
        <f t="shared" si="124"/>
        <v>1</v>
      </c>
      <c r="BZ991" t="b">
        <f t="shared" si="127"/>
        <v>1</v>
      </c>
      <c r="CA991">
        <f>IF(tblemployee[[#This Row],[Attrition]]="Yes",1,0)</f>
        <v>0</v>
      </c>
      <c r="CB991">
        <f>IF(tblemployee[[#This Row],[OverTime]]="Yes",1,0)</f>
        <v>1</v>
      </c>
    </row>
    <row r="992" spans="1:80" hidden="1">
      <c r="A992">
        <v>33</v>
      </c>
      <c r="B992" t="s">
        <v>43</v>
      </c>
      <c r="C992" t="s">
        <v>44</v>
      </c>
      <c r="D992">
        <v>1111</v>
      </c>
      <c r="E992" t="s">
        <v>37</v>
      </c>
      <c r="F992">
        <v>5</v>
      </c>
      <c r="G992" t="str" cm="1">
        <f t="array" ref="G992">_xlfn.IFS(
F992 &lt;= 10, "Near",
F992 &lt;= 20, "Far",
TRUE, "Very Far")</f>
        <v>Near</v>
      </c>
      <c r="H992">
        <v>1</v>
      </c>
      <c r="I992" t="str">
        <f>_xlfn.XLOOKUP(H992,Lookup!C:C,Lookup!D:D)</f>
        <v>Below College</v>
      </c>
      <c r="J992" t="s">
        <v>38</v>
      </c>
      <c r="K992">
        <v>1</v>
      </c>
      <c r="L992">
        <v>1395</v>
      </c>
      <c r="M992">
        <v>2</v>
      </c>
      <c r="N992" t="str">
        <f>_xlfn.XLOOKUP(M992,Lookup!E:E,Lookup!F:F)</f>
        <v>Medium</v>
      </c>
      <c r="O992" t="s">
        <v>46</v>
      </c>
      <c r="P992">
        <v>61</v>
      </c>
      <c r="Q992">
        <v>3</v>
      </c>
      <c r="R992" t="str">
        <f>_xlfn.XLOOKUP(Q992,Lookup!G:G,Lookup!H:H)</f>
        <v>High</v>
      </c>
      <c r="S992">
        <v>2</v>
      </c>
      <c r="T992" s="7" t="str">
        <f>_xlfn.XLOOKUP(S992,Lookup!A:A,Lookup!B:B)</f>
        <v>Junior</v>
      </c>
      <c r="U992" t="s">
        <v>40</v>
      </c>
      <c r="V992">
        <v>4</v>
      </c>
      <c r="W992" t="str">
        <f>_xlfn.XLOOKUP(V992,Lookup!I:I,Lookup!J:J)</f>
        <v>Very High</v>
      </c>
      <c r="X992" t="s">
        <v>48</v>
      </c>
      <c r="Y992">
        <v>9998</v>
      </c>
      <c r="Z992" t="str" cm="1">
        <f t="array" ref="Z992">_xlfn.IFS(Y992&lt;3000,"Low",Y992&lt;7000,"Medium",TRUE,"High")</f>
        <v>High</v>
      </c>
      <c r="AA992">
        <v>19293</v>
      </c>
      <c r="AB992">
        <v>6</v>
      </c>
      <c r="AC992" t="s">
        <v>42</v>
      </c>
      <c r="AD992" t="s">
        <v>43</v>
      </c>
      <c r="AE992">
        <v>13</v>
      </c>
      <c r="AF992">
        <v>3</v>
      </c>
      <c r="AG992" t="str">
        <f>_xlfn.XLOOKUP(AF992,Lookup!K:K,Lookup!L:L)</f>
        <v>Meet Expect</v>
      </c>
      <c r="AH992">
        <v>1</v>
      </c>
      <c r="AI992" t="str">
        <f>LOOKUP(AH992,Lookup!M:M,Lookup!N:N)</f>
        <v>Low</v>
      </c>
      <c r="AJ992">
        <v>80</v>
      </c>
      <c r="AK992">
        <v>0</v>
      </c>
      <c r="AL992" t="str">
        <f>_xlfn.XLOOKUP(AK992,Lookup!O:O,Lookup!P:P)</f>
        <v>None</v>
      </c>
      <c r="AM992">
        <v>8</v>
      </c>
      <c r="AN992" t="str" cm="1">
        <f t="array" ref="AN992">_xlfn.IFS(
AM992&lt;=5,"0-5",
AM992&lt;=10,"6-10",
AM992&lt;=20,"11-20",
TRUE,"20+")</f>
        <v>6-10</v>
      </c>
      <c r="AO992">
        <v>2</v>
      </c>
      <c r="AP992">
        <v>4</v>
      </c>
      <c r="AQ992" t="str">
        <f>_xlfn.XLOOKUP(AP992,Lookup!Q:Q,Lookup!R:R)</f>
        <v>Best</v>
      </c>
      <c r="AR992">
        <v>5</v>
      </c>
      <c r="AS992" t="str" cm="1">
        <f t="array" ref="AS992">_xlfn.IFS(
AR992 &lt;=1,"New Employee",
AR992 &lt;=3, "Early Career",
AR992 &lt;=7, "Experienced",
TRUE, "Veteran")</f>
        <v>Experienced</v>
      </c>
      <c r="AT992">
        <v>4</v>
      </c>
      <c r="AU992">
        <v>1</v>
      </c>
      <c r="AV992" t="str" cm="1">
        <f t="array" ref="AV992">_xlfn.IFS(
AU992=0,"Recently Promoted",
AU992&lt;=3, "Normal",
TRUE, "Long Time No Promotion")</f>
        <v>Normal</v>
      </c>
      <c r="AW992">
        <v>2</v>
      </c>
      <c r="AX992">
        <f>IF(COUNTIF(L992:$L$1471,L992)&gt;1,1,0)</f>
        <v>0</v>
      </c>
      <c r="BA992">
        <f t="shared" si="125"/>
        <v>0</v>
      </c>
      <c r="BC992">
        <f t="shared" si="126"/>
        <v>0</v>
      </c>
      <c r="BE992">
        <f t="shared" si="120"/>
        <v>0</v>
      </c>
      <c r="BG992">
        <f t="shared" si="121"/>
        <v>0</v>
      </c>
      <c r="BI992">
        <f t="shared" si="122"/>
        <v>0</v>
      </c>
      <c r="BR992" t="str" cm="1">
        <f t="array" ref="BR992">_xlfn.IFS(
A992&lt;=25,"18-25",
A992&lt;=35,"26-35",
A992&lt;=45,"36-45",
A992&lt;=59,"46-59",
TRUE,"60+")</f>
        <v>26-35</v>
      </c>
      <c r="BX992" t="b">
        <f t="shared" si="123"/>
        <v>1</v>
      </c>
      <c r="BY992" t="b">
        <f t="shared" si="124"/>
        <v>1</v>
      </c>
      <c r="BZ992" t="b">
        <f t="shared" si="127"/>
        <v>1</v>
      </c>
      <c r="CA992">
        <f>IF(tblemployee[[#This Row],[Attrition]]="Yes",1,0)</f>
        <v>0</v>
      </c>
      <c r="CB992">
        <f>IF(tblemployee[[#This Row],[OverTime]]="Yes",1,0)</f>
        <v>0</v>
      </c>
    </row>
    <row r="993" spans="1:80" hidden="1">
      <c r="A993">
        <v>32</v>
      </c>
      <c r="B993" t="s">
        <v>43</v>
      </c>
      <c r="C993" t="s">
        <v>36</v>
      </c>
      <c r="D993">
        <v>499</v>
      </c>
      <c r="E993" t="s">
        <v>37</v>
      </c>
      <c r="F993">
        <v>2</v>
      </c>
      <c r="G993" t="str" cm="1">
        <f t="array" ref="G993">_xlfn.IFS(
F993 &lt;= 10, "Near",
F993 &lt;= 20, "Far",
TRUE, "Very Far")</f>
        <v>Near</v>
      </c>
      <c r="H993">
        <v>1</v>
      </c>
      <c r="I993" t="str">
        <f>_xlfn.XLOOKUP(H993,Lookup!C:C,Lookup!D:D)</f>
        <v>Below College</v>
      </c>
      <c r="J993" t="s">
        <v>59</v>
      </c>
      <c r="K993">
        <v>1</v>
      </c>
      <c r="L993">
        <v>1396</v>
      </c>
      <c r="M993">
        <v>3</v>
      </c>
      <c r="N993" t="str">
        <f>_xlfn.XLOOKUP(M993,Lookup!E:E,Lookup!F:F)</f>
        <v>High</v>
      </c>
      <c r="O993" t="s">
        <v>46</v>
      </c>
      <c r="P993">
        <v>36</v>
      </c>
      <c r="Q993">
        <v>3</v>
      </c>
      <c r="R993" t="str">
        <f>_xlfn.XLOOKUP(Q993,Lookup!G:G,Lookup!H:H)</f>
        <v>High</v>
      </c>
      <c r="S993">
        <v>2</v>
      </c>
      <c r="T993" s="7" t="str">
        <f>_xlfn.XLOOKUP(S993,Lookup!A:A,Lookup!B:B)</f>
        <v>Junior</v>
      </c>
      <c r="U993" t="s">
        <v>40</v>
      </c>
      <c r="V993">
        <v>2</v>
      </c>
      <c r="W993" t="str">
        <f>_xlfn.XLOOKUP(V993,Lookup!I:I,Lookup!J:J)</f>
        <v>Medium</v>
      </c>
      <c r="X993" t="s">
        <v>48</v>
      </c>
      <c r="Y993">
        <v>4078</v>
      </c>
      <c r="Z993" t="str" cm="1">
        <f t="array" ref="Z993">_xlfn.IFS(Y993&lt;3000,"Low",Y993&lt;7000,"Medium",TRUE,"High")</f>
        <v>Medium</v>
      </c>
      <c r="AA993">
        <v>20497</v>
      </c>
      <c r="AB993">
        <v>0</v>
      </c>
      <c r="AC993" t="s">
        <v>42</v>
      </c>
      <c r="AD993" t="s">
        <v>35</v>
      </c>
      <c r="AE993">
        <v>13</v>
      </c>
      <c r="AF993">
        <v>3</v>
      </c>
      <c r="AG993" t="str">
        <f>_xlfn.XLOOKUP(AF993,Lookup!K:K,Lookup!L:L)</f>
        <v>Meet Expect</v>
      </c>
      <c r="AH993">
        <v>1</v>
      </c>
      <c r="AI993" t="str">
        <f>LOOKUP(AH993,Lookup!M:M,Lookup!N:N)</f>
        <v>Low</v>
      </c>
      <c r="AJ993">
        <v>80</v>
      </c>
      <c r="AK993">
        <v>3</v>
      </c>
      <c r="AL993" t="str">
        <f>_xlfn.XLOOKUP(AK993,Lookup!O:O,Lookup!P:P)</f>
        <v>High</v>
      </c>
      <c r="AM993">
        <v>4</v>
      </c>
      <c r="AN993" t="str" cm="1">
        <f t="array" ref="AN993">_xlfn.IFS(
AM993&lt;=5,"0-5",
AM993&lt;=10,"6-10",
AM993&lt;=20,"11-20",
TRUE,"20+")</f>
        <v>0-5</v>
      </c>
      <c r="AO993">
        <v>3</v>
      </c>
      <c r="AP993">
        <v>2</v>
      </c>
      <c r="AQ993" t="str">
        <f>_xlfn.XLOOKUP(AP993,Lookup!Q:Q,Lookup!R:R)</f>
        <v>Good</v>
      </c>
      <c r="AR993">
        <v>3</v>
      </c>
      <c r="AS993" t="str" cm="1">
        <f t="array" ref="AS993">_xlfn.IFS(
AR993 &lt;=1,"New Employee",
AR993 &lt;=3, "Early Career",
AR993 &lt;=7, "Experienced",
TRUE, "Veteran")</f>
        <v>Early Career</v>
      </c>
      <c r="AT993">
        <v>2</v>
      </c>
      <c r="AU993">
        <v>1</v>
      </c>
      <c r="AV993" t="str" cm="1">
        <f t="array" ref="AV993">_xlfn.IFS(
AU993=0,"Recently Promoted",
AU993&lt;=3, "Normal",
TRUE, "Long Time No Promotion")</f>
        <v>Normal</v>
      </c>
      <c r="AW993">
        <v>2</v>
      </c>
      <c r="AX993">
        <f>IF(COUNTIF(L993:$L$1471,L993)&gt;1,1,0)</f>
        <v>0</v>
      </c>
      <c r="BA993">
        <f t="shared" si="125"/>
        <v>0</v>
      </c>
      <c r="BC993">
        <f t="shared" si="126"/>
        <v>0</v>
      </c>
      <c r="BE993">
        <f t="shared" si="120"/>
        <v>0</v>
      </c>
      <c r="BG993">
        <f t="shared" si="121"/>
        <v>0</v>
      </c>
      <c r="BI993">
        <f t="shared" si="122"/>
        <v>0</v>
      </c>
      <c r="BR993" t="str" cm="1">
        <f t="array" ref="BR993">_xlfn.IFS(
A993&lt;=25,"18-25",
A993&lt;=35,"26-35",
A993&lt;=45,"36-45",
A993&lt;=59,"46-59",
TRUE,"60+")</f>
        <v>26-35</v>
      </c>
      <c r="BX993" t="b">
        <f t="shared" si="123"/>
        <v>1</v>
      </c>
      <c r="BY993" t="b">
        <f t="shared" si="124"/>
        <v>1</v>
      </c>
      <c r="BZ993" t="b">
        <f t="shared" si="127"/>
        <v>1</v>
      </c>
      <c r="CA993">
        <f>IF(tblemployee[[#This Row],[Attrition]]="Yes",1,0)</f>
        <v>0</v>
      </c>
      <c r="CB993">
        <f>IF(tblemployee[[#This Row],[OverTime]]="Yes",1,0)</f>
        <v>1</v>
      </c>
    </row>
    <row r="994" spans="1:80" hidden="1">
      <c r="A994">
        <v>39</v>
      </c>
      <c r="B994" t="s">
        <v>43</v>
      </c>
      <c r="C994" t="s">
        <v>55</v>
      </c>
      <c r="D994">
        <v>1485</v>
      </c>
      <c r="E994" t="s">
        <v>45</v>
      </c>
      <c r="F994">
        <v>25</v>
      </c>
      <c r="G994" t="str" cm="1">
        <f t="array" ref="G994">_xlfn.IFS(
F994 &lt;= 10, "Near",
F994 &lt;= 20, "Far",
TRUE, "Very Far")</f>
        <v>Very Far</v>
      </c>
      <c r="H994">
        <v>2</v>
      </c>
      <c r="I994" t="str">
        <f>_xlfn.XLOOKUP(H994,Lookup!C:C,Lookup!D:D)</f>
        <v>College</v>
      </c>
      <c r="J994" t="s">
        <v>38</v>
      </c>
      <c r="K994">
        <v>1</v>
      </c>
      <c r="L994">
        <v>1397</v>
      </c>
      <c r="M994">
        <v>3</v>
      </c>
      <c r="N994" t="str">
        <f>_xlfn.XLOOKUP(M994,Lookup!E:E,Lookup!F:F)</f>
        <v>High</v>
      </c>
      <c r="O994" t="s">
        <v>46</v>
      </c>
      <c r="P994">
        <v>71</v>
      </c>
      <c r="Q994">
        <v>3</v>
      </c>
      <c r="R994" t="str">
        <f>_xlfn.XLOOKUP(Q994,Lookup!G:G,Lookup!H:H)</f>
        <v>High</v>
      </c>
      <c r="S994">
        <v>3</v>
      </c>
      <c r="T994" s="7" t="str">
        <f>_xlfn.XLOOKUP(S994,Lookup!A:A,Lookup!B:B)</f>
        <v>Senior</v>
      </c>
      <c r="U994" t="s">
        <v>54</v>
      </c>
      <c r="V994">
        <v>3</v>
      </c>
      <c r="W994" t="str">
        <f>_xlfn.XLOOKUP(V994,Lookup!I:I,Lookup!J:J)</f>
        <v>High</v>
      </c>
      <c r="X994" t="s">
        <v>48</v>
      </c>
      <c r="Y994">
        <v>10920</v>
      </c>
      <c r="Z994" t="str" cm="1">
        <f t="array" ref="Z994">_xlfn.IFS(Y994&lt;3000,"Low",Y994&lt;7000,"Medium",TRUE,"High")</f>
        <v>High</v>
      </c>
      <c r="AA994">
        <v>3449</v>
      </c>
      <c r="AB994">
        <v>3</v>
      </c>
      <c r="AC994" t="s">
        <v>42</v>
      </c>
      <c r="AD994" t="s">
        <v>43</v>
      </c>
      <c r="AE994">
        <v>21</v>
      </c>
      <c r="AF994">
        <v>4</v>
      </c>
      <c r="AG994" t="str">
        <f>_xlfn.XLOOKUP(AF994,Lookup!K:K,Lookup!L:L)</f>
        <v>Exceed Expect</v>
      </c>
      <c r="AH994">
        <v>2</v>
      </c>
      <c r="AI994" t="str">
        <f>LOOKUP(AH994,Lookup!M:M,Lookup!N:N)</f>
        <v>Medium</v>
      </c>
      <c r="AJ994">
        <v>80</v>
      </c>
      <c r="AK994">
        <v>1</v>
      </c>
      <c r="AL994" t="str">
        <f>_xlfn.XLOOKUP(AK994,Lookup!O:O,Lookup!P:P)</f>
        <v>Basic</v>
      </c>
      <c r="AM994">
        <v>13</v>
      </c>
      <c r="AN994" t="str" cm="1">
        <f t="array" ref="AN994">_xlfn.IFS(
AM994&lt;=5,"0-5",
AM994&lt;=10,"6-10",
AM994&lt;=20,"11-20",
TRUE,"20+")</f>
        <v>11-20</v>
      </c>
      <c r="AO994">
        <v>2</v>
      </c>
      <c r="AP994">
        <v>3</v>
      </c>
      <c r="AQ994" t="str">
        <f>_xlfn.XLOOKUP(AP994,Lookup!Q:Q,Lookup!R:R)</f>
        <v>Better</v>
      </c>
      <c r="AR994">
        <v>6</v>
      </c>
      <c r="AS994" t="str" cm="1">
        <f t="array" ref="AS994">_xlfn.IFS(
AR994 &lt;=1,"New Employee",
AR994 &lt;=3, "Early Career",
AR994 &lt;=7, "Experienced",
TRUE, "Veteran")</f>
        <v>Experienced</v>
      </c>
      <c r="AT994">
        <v>4</v>
      </c>
      <c r="AU994">
        <v>0</v>
      </c>
      <c r="AV994" t="str" cm="1">
        <f t="array" ref="AV994">_xlfn.IFS(
AU994=0,"Recently Promoted",
AU994&lt;=3, "Normal",
TRUE, "Long Time No Promotion")</f>
        <v>Recently Promoted</v>
      </c>
      <c r="AW994">
        <v>5</v>
      </c>
      <c r="AX994">
        <f>IF(COUNTIF(L994:$L$1471,L994)&gt;1,1,0)</f>
        <v>0</v>
      </c>
      <c r="BA994">
        <f t="shared" si="125"/>
        <v>0</v>
      </c>
      <c r="BC994">
        <f t="shared" si="126"/>
        <v>0</v>
      </c>
      <c r="BE994">
        <f t="shared" si="120"/>
        <v>0</v>
      </c>
      <c r="BG994">
        <f t="shared" si="121"/>
        <v>0</v>
      </c>
      <c r="BI994">
        <f t="shared" si="122"/>
        <v>0</v>
      </c>
      <c r="BR994" t="str" cm="1">
        <f t="array" ref="BR994">_xlfn.IFS(
A994&lt;=25,"18-25",
A994&lt;=35,"26-35",
A994&lt;=45,"36-45",
A994&lt;=59,"46-59",
TRUE,"60+")</f>
        <v>36-45</v>
      </c>
      <c r="BX994" t="b">
        <f t="shared" si="123"/>
        <v>1</v>
      </c>
      <c r="BY994" t="b">
        <f t="shared" si="124"/>
        <v>1</v>
      </c>
      <c r="BZ994" t="b">
        <f t="shared" si="127"/>
        <v>1</v>
      </c>
      <c r="CA994">
        <f>IF(tblemployee[[#This Row],[Attrition]]="Yes",1,0)</f>
        <v>0</v>
      </c>
      <c r="CB994">
        <f>IF(tblemployee[[#This Row],[OverTime]]="Yes",1,0)</f>
        <v>0</v>
      </c>
    </row>
    <row r="995" spans="1:80" hidden="1">
      <c r="A995">
        <v>25</v>
      </c>
      <c r="B995" t="s">
        <v>43</v>
      </c>
      <c r="C995" t="s">
        <v>36</v>
      </c>
      <c r="D995">
        <v>1372</v>
      </c>
      <c r="E995" t="s">
        <v>37</v>
      </c>
      <c r="F995">
        <v>18</v>
      </c>
      <c r="G995" t="str" cm="1">
        <f t="array" ref="G995">_xlfn.IFS(
F995 &lt;= 10, "Near",
F995 &lt;= 20, "Far",
TRUE, "Very Far")</f>
        <v>Far</v>
      </c>
      <c r="H995">
        <v>1</v>
      </c>
      <c r="I995" t="str">
        <f>_xlfn.XLOOKUP(H995,Lookup!C:C,Lookup!D:D)</f>
        <v>Below College</v>
      </c>
      <c r="J995" t="s">
        <v>38</v>
      </c>
      <c r="K995">
        <v>1</v>
      </c>
      <c r="L995">
        <v>1399</v>
      </c>
      <c r="M995">
        <v>1</v>
      </c>
      <c r="N995" t="str">
        <f>_xlfn.XLOOKUP(M995,Lookup!E:E,Lookup!F:F)</f>
        <v>Low</v>
      </c>
      <c r="O995" t="s">
        <v>46</v>
      </c>
      <c r="P995">
        <v>93</v>
      </c>
      <c r="Q995">
        <v>4</v>
      </c>
      <c r="R995" t="str">
        <f>_xlfn.XLOOKUP(Q995,Lookup!G:G,Lookup!H:H)</f>
        <v>Very High</v>
      </c>
      <c r="S995">
        <v>2</v>
      </c>
      <c r="T995" s="7" t="str">
        <f>_xlfn.XLOOKUP(S995,Lookup!A:A,Lookup!B:B)</f>
        <v>Junior</v>
      </c>
      <c r="U995" t="s">
        <v>40</v>
      </c>
      <c r="V995">
        <v>3</v>
      </c>
      <c r="W995" t="str">
        <f>_xlfn.XLOOKUP(V995,Lookup!I:I,Lookup!J:J)</f>
        <v>High</v>
      </c>
      <c r="X995" t="s">
        <v>48</v>
      </c>
      <c r="Y995">
        <v>6232</v>
      </c>
      <c r="Z995" t="str" cm="1">
        <f t="array" ref="Z995">_xlfn.IFS(Y995&lt;3000,"Low",Y995&lt;7000,"Medium",TRUE,"High")</f>
        <v>Medium</v>
      </c>
      <c r="AA995">
        <v>12477</v>
      </c>
      <c r="AB995">
        <v>2</v>
      </c>
      <c r="AC995" t="s">
        <v>42</v>
      </c>
      <c r="AD995" t="s">
        <v>43</v>
      </c>
      <c r="AE995">
        <v>11</v>
      </c>
      <c r="AF995">
        <v>3</v>
      </c>
      <c r="AG995" t="str">
        <f>_xlfn.XLOOKUP(AF995,Lookup!K:K,Lookup!L:L)</f>
        <v>Meet Expect</v>
      </c>
      <c r="AH995">
        <v>2</v>
      </c>
      <c r="AI995" t="str">
        <f>LOOKUP(AH995,Lookup!M:M,Lookup!N:N)</f>
        <v>Medium</v>
      </c>
      <c r="AJ995">
        <v>80</v>
      </c>
      <c r="AK995">
        <v>0</v>
      </c>
      <c r="AL995" t="str">
        <f>_xlfn.XLOOKUP(AK995,Lookup!O:O,Lookup!P:P)</f>
        <v>None</v>
      </c>
      <c r="AM995">
        <v>6</v>
      </c>
      <c r="AN995" t="str" cm="1">
        <f t="array" ref="AN995">_xlfn.IFS(
AM995&lt;=5,"0-5",
AM995&lt;=10,"6-10",
AM995&lt;=20,"11-20",
TRUE,"20+")</f>
        <v>6-10</v>
      </c>
      <c r="AO995">
        <v>3</v>
      </c>
      <c r="AP995">
        <v>2</v>
      </c>
      <c r="AQ995" t="str">
        <f>_xlfn.XLOOKUP(AP995,Lookup!Q:Q,Lookup!R:R)</f>
        <v>Good</v>
      </c>
      <c r="AR995">
        <v>3</v>
      </c>
      <c r="AS995" t="str" cm="1">
        <f t="array" ref="AS995">_xlfn.IFS(
AR995 &lt;=1,"New Employee",
AR995 &lt;=3, "Early Career",
AR995 &lt;=7, "Experienced",
TRUE, "Veteran")</f>
        <v>Early Career</v>
      </c>
      <c r="AT995">
        <v>2</v>
      </c>
      <c r="AU995">
        <v>1</v>
      </c>
      <c r="AV995" t="str" cm="1">
        <f t="array" ref="AV995">_xlfn.IFS(
AU995=0,"Recently Promoted",
AU995&lt;=3, "Normal",
TRUE, "Long Time No Promotion")</f>
        <v>Normal</v>
      </c>
      <c r="AW995">
        <v>2</v>
      </c>
      <c r="AX995">
        <f>IF(COUNTIF(L995:$L$1471,L995)&gt;1,1,0)</f>
        <v>0</v>
      </c>
      <c r="BA995">
        <f t="shared" si="125"/>
        <v>0</v>
      </c>
      <c r="BC995">
        <f t="shared" si="126"/>
        <v>0</v>
      </c>
      <c r="BE995">
        <f t="shared" si="120"/>
        <v>0</v>
      </c>
      <c r="BG995">
        <f t="shared" si="121"/>
        <v>0</v>
      </c>
      <c r="BI995">
        <f t="shared" si="122"/>
        <v>0</v>
      </c>
      <c r="BR995" t="str" cm="1">
        <f t="array" ref="BR995">_xlfn.IFS(
A995&lt;=25,"18-25",
A995&lt;=35,"26-35",
A995&lt;=45,"36-45",
A995&lt;=59,"46-59",
TRUE,"60+")</f>
        <v>18-25</v>
      </c>
      <c r="BX995" t="b">
        <f t="shared" si="123"/>
        <v>1</v>
      </c>
      <c r="BY995" t="b">
        <f t="shared" si="124"/>
        <v>1</v>
      </c>
      <c r="BZ995" t="b">
        <f t="shared" si="127"/>
        <v>1</v>
      </c>
      <c r="CA995">
        <f>IF(tblemployee[[#This Row],[Attrition]]="Yes",1,0)</f>
        <v>0</v>
      </c>
      <c r="CB995">
        <f>IF(tblemployee[[#This Row],[OverTime]]="Yes",1,0)</f>
        <v>0</v>
      </c>
    </row>
    <row r="996" spans="1:80" hidden="1">
      <c r="A996">
        <v>52</v>
      </c>
      <c r="B996" t="s">
        <v>43</v>
      </c>
      <c r="C996" t="s">
        <v>44</v>
      </c>
      <c r="D996">
        <v>322</v>
      </c>
      <c r="E996" t="s">
        <v>45</v>
      </c>
      <c r="F996">
        <v>28</v>
      </c>
      <c r="G996" t="str" cm="1">
        <f t="array" ref="G996">_xlfn.IFS(
F996 &lt;= 10, "Near",
F996 &lt;= 20, "Far",
TRUE, "Very Far")</f>
        <v>Very Far</v>
      </c>
      <c r="H996">
        <v>2</v>
      </c>
      <c r="I996" t="str">
        <f>_xlfn.XLOOKUP(H996,Lookup!C:C,Lookup!D:D)</f>
        <v>College</v>
      </c>
      <c r="J996" t="s">
        <v>51</v>
      </c>
      <c r="K996">
        <v>1</v>
      </c>
      <c r="L996">
        <v>1401</v>
      </c>
      <c r="M996">
        <v>4</v>
      </c>
      <c r="N996" t="str">
        <f>_xlfn.XLOOKUP(M996,Lookup!E:E,Lookup!F:F)</f>
        <v>Very High</v>
      </c>
      <c r="O996" t="s">
        <v>39</v>
      </c>
      <c r="P996">
        <v>59</v>
      </c>
      <c r="Q996">
        <v>4</v>
      </c>
      <c r="R996" t="str">
        <f>_xlfn.XLOOKUP(Q996,Lookup!G:G,Lookup!H:H)</f>
        <v>Very High</v>
      </c>
      <c r="S996">
        <v>4</v>
      </c>
      <c r="T996" s="7" t="str">
        <f>_xlfn.XLOOKUP(S996,Lookup!A:A,Lookup!B:B)</f>
        <v>Manager</v>
      </c>
      <c r="U996" t="s">
        <v>53</v>
      </c>
      <c r="V996">
        <v>3</v>
      </c>
      <c r="W996" t="str">
        <f>_xlfn.XLOOKUP(V996,Lookup!I:I,Lookup!J:J)</f>
        <v>High</v>
      </c>
      <c r="X996" t="s">
        <v>48</v>
      </c>
      <c r="Y996">
        <v>13247</v>
      </c>
      <c r="Z996" t="str" cm="1">
        <f t="array" ref="Z996">_xlfn.IFS(Y996&lt;3000,"Low",Y996&lt;7000,"Medium",TRUE,"High")</f>
        <v>High</v>
      </c>
      <c r="AA996">
        <v>9731</v>
      </c>
      <c r="AB996">
        <v>2</v>
      </c>
      <c r="AC996" t="s">
        <v>42</v>
      </c>
      <c r="AD996" t="s">
        <v>35</v>
      </c>
      <c r="AE996">
        <v>11</v>
      </c>
      <c r="AF996">
        <v>3</v>
      </c>
      <c r="AG996" t="str">
        <f>_xlfn.XLOOKUP(AF996,Lookup!K:K,Lookup!L:L)</f>
        <v>Meet Expect</v>
      </c>
      <c r="AH996">
        <v>2</v>
      </c>
      <c r="AI996" t="str">
        <f>LOOKUP(AH996,Lookup!M:M,Lookup!N:N)</f>
        <v>Medium</v>
      </c>
      <c r="AJ996">
        <v>80</v>
      </c>
      <c r="AK996">
        <v>1</v>
      </c>
      <c r="AL996" t="str">
        <f>_xlfn.XLOOKUP(AK996,Lookup!O:O,Lookup!P:P)</f>
        <v>Basic</v>
      </c>
      <c r="AM996">
        <v>24</v>
      </c>
      <c r="AN996" t="str" cm="1">
        <f t="array" ref="AN996">_xlfn.IFS(
AM996&lt;=5,"0-5",
AM996&lt;=10,"6-10",
AM996&lt;=20,"11-20",
TRUE,"20+")</f>
        <v>20+</v>
      </c>
      <c r="AO996">
        <v>3</v>
      </c>
      <c r="AP996">
        <v>2</v>
      </c>
      <c r="AQ996" t="str">
        <f>_xlfn.XLOOKUP(AP996,Lookup!Q:Q,Lookup!R:R)</f>
        <v>Good</v>
      </c>
      <c r="AR996">
        <v>5</v>
      </c>
      <c r="AS996" t="str" cm="1">
        <f t="array" ref="AS996">_xlfn.IFS(
AR996 &lt;=1,"New Employee",
AR996 &lt;=3, "Early Career",
AR996 &lt;=7, "Experienced",
TRUE, "Veteran")</f>
        <v>Experienced</v>
      </c>
      <c r="AT996">
        <v>3</v>
      </c>
      <c r="AU996">
        <v>0</v>
      </c>
      <c r="AV996" t="str" cm="1">
        <f t="array" ref="AV996">_xlfn.IFS(
AU996=0,"Recently Promoted",
AU996&lt;=3, "Normal",
TRUE, "Long Time No Promotion")</f>
        <v>Recently Promoted</v>
      </c>
      <c r="AW996">
        <v>2</v>
      </c>
      <c r="AX996">
        <f>IF(COUNTIF(L996:$L$1471,L996)&gt;1,1,0)</f>
        <v>0</v>
      </c>
      <c r="BA996">
        <f t="shared" si="125"/>
        <v>0</v>
      </c>
      <c r="BC996">
        <f t="shared" si="126"/>
        <v>0</v>
      </c>
      <c r="BE996">
        <f t="shared" si="120"/>
        <v>0</v>
      </c>
      <c r="BG996">
        <f t="shared" si="121"/>
        <v>0</v>
      </c>
      <c r="BI996">
        <f t="shared" si="122"/>
        <v>0</v>
      </c>
      <c r="BR996" t="str" cm="1">
        <f t="array" ref="BR996">_xlfn.IFS(
A996&lt;=25,"18-25",
A996&lt;=35,"26-35",
A996&lt;=45,"36-45",
A996&lt;=59,"46-59",
TRUE,"60+")</f>
        <v>46-59</v>
      </c>
      <c r="BX996" t="b">
        <f t="shared" si="123"/>
        <v>1</v>
      </c>
      <c r="BY996" t="b">
        <f t="shared" si="124"/>
        <v>1</v>
      </c>
      <c r="BZ996" t="b">
        <f t="shared" si="127"/>
        <v>1</v>
      </c>
      <c r="CA996">
        <f>IF(tblemployee[[#This Row],[Attrition]]="Yes",1,0)</f>
        <v>0</v>
      </c>
      <c r="CB996">
        <f>IF(tblemployee[[#This Row],[OverTime]]="Yes",1,0)</f>
        <v>1</v>
      </c>
    </row>
    <row r="997" spans="1:80" hidden="1">
      <c r="A997">
        <v>43</v>
      </c>
      <c r="B997" t="s">
        <v>43</v>
      </c>
      <c r="C997" t="s">
        <v>36</v>
      </c>
      <c r="D997">
        <v>930</v>
      </c>
      <c r="E997" t="s">
        <v>45</v>
      </c>
      <c r="F997">
        <v>6</v>
      </c>
      <c r="G997" t="str" cm="1">
        <f t="array" ref="G997">_xlfn.IFS(
F997 &lt;= 10, "Near",
F997 &lt;= 20, "Far",
TRUE, "Very Far")</f>
        <v>Near</v>
      </c>
      <c r="H997">
        <v>3</v>
      </c>
      <c r="I997" t="str">
        <f>_xlfn.XLOOKUP(H997,Lookup!C:C,Lookup!D:D)</f>
        <v>Bachelor</v>
      </c>
      <c r="J997" t="s">
        <v>51</v>
      </c>
      <c r="K997">
        <v>1</v>
      </c>
      <c r="L997">
        <v>1402</v>
      </c>
      <c r="M997">
        <v>1</v>
      </c>
      <c r="N997" t="str">
        <f>_xlfn.XLOOKUP(M997,Lookup!E:E,Lookup!F:F)</f>
        <v>Low</v>
      </c>
      <c r="O997" t="s">
        <v>39</v>
      </c>
      <c r="P997">
        <v>73</v>
      </c>
      <c r="Q997">
        <v>2</v>
      </c>
      <c r="R997" t="str">
        <f>_xlfn.XLOOKUP(Q997,Lookup!G:G,Lookup!H:H)</f>
        <v>Medium</v>
      </c>
      <c r="S997">
        <v>2</v>
      </c>
      <c r="T997" s="7" t="str">
        <f>_xlfn.XLOOKUP(S997,Lookup!A:A,Lookup!B:B)</f>
        <v>Junior</v>
      </c>
      <c r="U997" t="s">
        <v>47</v>
      </c>
      <c r="V997">
        <v>3</v>
      </c>
      <c r="W997" t="str">
        <f>_xlfn.XLOOKUP(V997,Lookup!I:I,Lookup!J:J)</f>
        <v>High</v>
      </c>
      <c r="X997" t="s">
        <v>41</v>
      </c>
      <c r="Y997">
        <v>4081</v>
      </c>
      <c r="Z997" t="str" cm="1">
        <f t="array" ref="Z997">_xlfn.IFS(Y997&lt;3000,"Low",Y997&lt;7000,"Medium",TRUE,"High")</f>
        <v>Medium</v>
      </c>
      <c r="AA997">
        <v>20003</v>
      </c>
      <c r="AB997">
        <v>1</v>
      </c>
      <c r="AC997" t="s">
        <v>42</v>
      </c>
      <c r="AD997" t="s">
        <v>35</v>
      </c>
      <c r="AE997">
        <v>14</v>
      </c>
      <c r="AF997">
        <v>3</v>
      </c>
      <c r="AG997" t="str">
        <f>_xlfn.XLOOKUP(AF997,Lookup!K:K,Lookup!L:L)</f>
        <v>Meet Expect</v>
      </c>
      <c r="AH997">
        <v>1</v>
      </c>
      <c r="AI997" t="str">
        <f>LOOKUP(AH997,Lookup!M:M,Lookup!N:N)</f>
        <v>Low</v>
      </c>
      <c r="AJ997">
        <v>80</v>
      </c>
      <c r="AK997">
        <v>0</v>
      </c>
      <c r="AL997" t="str">
        <f>_xlfn.XLOOKUP(AK997,Lookup!O:O,Lookup!P:P)</f>
        <v>None</v>
      </c>
      <c r="AM997">
        <v>20</v>
      </c>
      <c r="AN997" t="str" cm="1">
        <f t="array" ref="AN997">_xlfn.IFS(
AM997&lt;=5,"0-5",
AM997&lt;=10,"6-10",
AM997&lt;=20,"11-20",
TRUE,"20+")</f>
        <v>11-20</v>
      </c>
      <c r="AO997">
        <v>3</v>
      </c>
      <c r="AP997">
        <v>1</v>
      </c>
      <c r="AQ997" t="str">
        <f>_xlfn.XLOOKUP(AP997,Lookup!Q:Q,Lookup!R:R)</f>
        <v>Bad</v>
      </c>
      <c r="AR997">
        <v>20</v>
      </c>
      <c r="AS997" t="str" cm="1">
        <f t="array" ref="AS997">_xlfn.IFS(
AR997 &lt;=1,"New Employee",
AR997 &lt;=3, "Early Career",
AR997 &lt;=7, "Experienced",
TRUE, "Veteran")</f>
        <v>Veteran</v>
      </c>
      <c r="AT997">
        <v>7</v>
      </c>
      <c r="AU997">
        <v>1</v>
      </c>
      <c r="AV997" t="str" cm="1">
        <f t="array" ref="AV997">_xlfn.IFS(
AU997=0,"Recently Promoted",
AU997&lt;=3, "Normal",
TRUE, "Long Time No Promotion")</f>
        <v>Normal</v>
      </c>
      <c r="AW997">
        <v>8</v>
      </c>
      <c r="AX997">
        <f>IF(COUNTIF(L997:$L$1471,L997)&gt;1,1,0)</f>
        <v>0</v>
      </c>
      <c r="BA997">
        <f t="shared" si="125"/>
        <v>0</v>
      </c>
      <c r="BC997">
        <f t="shared" si="126"/>
        <v>0</v>
      </c>
      <c r="BE997">
        <f t="shared" si="120"/>
        <v>0</v>
      </c>
      <c r="BG997">
        <f t="shared" si="121"/>
        <v>0</v>
      </c>
      <c r="BI997">
        <f t="shared" si="122"/>
        <v>0</v>
      </c>
      <c r="BR997" t="str" cm="1">
        <f t="array" ref="BR997">_xlfn.IFS(
A997&lt;=25,"18-25",
A997&lt;=35,"26-35",
A997&lt;=45,"36-45",
A997&lt;=59,"46-59",
TRUE,"60+")</f>
        <v>36-45</v>
      </c>
      <c r="BX997" t="b">
        <f t="shared" si="123"/>
        <v>1</v>
      </c>
      <c r="BY997" t="b">
        <f t="shared" si="124"/>
        <v>1</v>
      </c>
      <c r="BZ997" t="b">
        <f t="shared" si="127"/>
        <v>1</v>
      </c>
      <c r="CA997">
        <f>IF(tblemployee[[#This Row],[Attrition]]="Yes",1,0)</f>
        <v>0</v>
      </c>
      <c r="CB997">
        <f>IF(tblemployee[[#This Row],[OverTime]]="Yes",1,0)</f>
        <v>1</v>
      </c>
    </row>
    <row r="998" spans="1:80" hidden="1">
      <c r="A998">
        <v>27</v>
      </c>
      <c r="B998" t="s">
        <v>43</v>
      </c>
      <c r="C998" t="s">
        <v>36</v>
      </c>
      <c r="D998">
        <v>205</v>
      </c>
      <c r="E998" t="s">
        <v>37</v>
      </c>
      <c r="F998">
        <v>10</v>
      </c>
      <c r="G998" t="str" cm="1">
        <f t="array" ref="G998">_xlfn.IFS(
F998 &lt;= 10, "Near",
F998 &lt;= 20, "Far",
TRUE, "Very Far")</f>
        <v>Near</v>
      </c>
      <c r="H998">
        <v>3</v>
      </c>
      <c r="I998" t="str">
        <f>_xlfn.XLOOKUP(H998,Lookup!C:C,Lookup!D:D)</f>
        <v>Bachelor</v>
      </c>
      <c r="J998" t="s">
        <v>59</v>
      </c>
      <c r="K998">
        <v>1</v>
      </c>
      <c r="L998">
        <v>1403</v>
      </c>
      <c r="M998">
        <v>4</v>
      </c>
      <c r="N998" t="str">
        <f>_xlfn.XLOOKUP(M998,Lookup!E:E,Lookup!F:F)</f>
        <v>Very High</v>
      </c>
      <c r="O998" t="s">
        <v>39</v>
      </c>
      <c r="P998">
        <v>98</v>
      </c>
      <c r="Q998">
        <v>2</v>
      </c>
      <c r="R998" t="str">
        <f>_xlfn.XLOOKUP(Q998,Lookup!G:G,Lookup!H:H)</f>
        <v>Medium</v>
      </c>
      <c r="S998">
        <v>2</v>
      </c>
      <c r="T998" s="7" t="str">
        <f>_xlfn.XLOOKUP(S998,Lookup!A:A,Lookup!B:B)</f>
        <v>Junior</v>
      </c>
      <c r="U998" t="s">
        <v>40</v>
      </c>
      <c r="V998">
        <v>4</v>
      </c>
      <c r="W998" t="str">
        <f>_xlfn.XLOOKUP(V998,Lookup!I:I,Lookup!J:J)</f>
        <v>Very High</v>
      </c>
      <c r="X998" t="s">
        <v>48</v>
      </c>
      <c r="Y998">
        <v>5769</v>
      </c>
      <c r="Z998" t="str" cm="1">
        <f t="array" ref="Z998">_xlfn.IFS(Y998&lt;3000,"Low",Y998&lt;7000,"Medium",TRUE,"High")</f>
        <v>Medium</v>
      </c>
      <c r="AA998">
        <v>7100</v>
      </c>
      <c r="AB998">
        <v>1</v>
      </c>
      <c r="AC998" t="s">
        <v>42</v>
      </c>
      <c r="AD998" t="s">
        <v>35</v>
      </c>
      <c r="AE998">
        <v>11</v>
      </c>
      <c r="AF998">
        <v>3</v>
      </c>
      <c r="AG998" t="str">
        <f>_xlfn.XLOOKUP(AF998,Lookup!K:K,Lookup!L:L)</f>
        <v>Meet Expect</v>
      </c>
      <c r="AH998">
        <v>4</v>
      </c>
      <c r="AI998" t="str">
        <f>LOOKUP(AH998,Lookup!M:M,Lookup!N:N)</f>
        <v>Very High</v>
      </c>
      <c r="AJ998">
        <v>80</v>
      </c>
      <c r="AK998">
        <v>0</v>
      </c>
      <c r="AL998" t="str">
        <f>_xlfn.XLOOKUP(AK998,Lookup!O:O,Lookup!P:P)</f>
        <v>None</v>
      </c>
      <c r="AM998">
        <v>6</v>
      </c>
      <c r="AN998" t="str" cm="1">
        <f t="array" ref="AN998">_xlfn.IFS(
AM998&lt;=5,"0-5",
AM998&lt;=10,"6-10",
AM998&lt;=20,"11-20",
TRUE,"20+")</f>
        <v>6-10</v>
      </c>
      <c r="AO998">
        <v>3</v>
      </c>
      <c r="AP998">
        <v>3</v>
      </c>
      <c r="AQ998" t="str">
        <f>_xlfn.XLOOKUP(AP998,Lookup!Q:Q,Lookup!R:R)</f>
        <v>Better</v>
      </c>
      <c r="AR998">
        <v>6</v>
      </c>
      <c r="AS998" t="str" cm="1">
        <f t="array" ref="AS998">_xlfn.IFS(
AR998 &lt;=1,"New Employee",
AR998 &lt;=3, "Early Career",
AR998 &lt;=7, "Experienced",
TRUE, "Veteran")</f>
        <v>Experienced</v>
      </c>
      <c r="AT998">
        <v>2</v>
      </c>
      <c r="AU998">
        <v>4</v>
      </c>
      <c r="AV998" t="str" cm="1">
        <f t="array" ref="AV998">_xlfn.IFS(
AU998=0,"Recently Promoted",
AU998&lt;=3, "Normal",
TRUE, "Long Time No Promotion")</f>
        <v>Long Time No Promotion</v>
      </c>
      <c r="AW998">
        <v>4</v>
      </c>
      <c r="AX998">
        <f>IF(COUNTIF(L998:$L$1471,L998)&gt;1,1,0)</f>
        <v>0</v>
      </c>
      <c r="BA998">
        <f t="shared" si="125"/>
        <v>0</v>
      </c>
      <c r="BC998">
        <f t="shared" si="126"/>
        <v>0</v>
      </c>
      <c r="BE998">
        <f t="shared" si="120"/>
        <v>0</v>
      </c>
      <c r="BG998">
        <f t="shared" si="121"/>
        <v>0</v>
      </c>
      <c r="BI998">
        <f t="shared" si="122"/>
        <v>0</v>
      </c>
      <c r="BR998" t="str" cm="1">
        <f t="array" ref="BR998">_xlfn.IFS(
A998&lt;=25,"18-25",
A998&lt;=35,"26-35",
A998&lt;=45,"36-45",
A998&lt;=59,"46-59",
TRUE,"60+")</f>
        <v>26-35</v>
      </c>
      <c r="BX998" t="b">
        <f t="shared" si="123"/>
        <v>1</v>
      </c>
      <c r="BY998" t="b">
        <f t="shared" si="124"/>
        <v>1</v>
      </c>
      <c r="BZ998" t="b">
        <f t="shared" si="127"/>
        <v>1</v>
      </c>
      <c r="CA998">
        <f>IF(tblemployee[[#This Row],[Attrition]]="Yes",1,0)</f>
        <v>0</v>
      </c>
      <c r="CB998">
        <f>IF(tblemployee[[#This Row],[OverTime]]="Yes",1,0)</f>
        <v>1</v>
      </c>
    </row>
    <row r="999" spans="1:80" hidden="1">
      <c r="A999">
        <v>27</v>
      </c>
      <c r="B999" t="s">
        <v>35</v>
      </c>
      <c r="C999" t="s">
        <v>36</v>
      </c>
      <c r="D999">
        <v>135</v>
      </c>
      <c r="E999" t="s">
        <v>45</v>
      </c>
      <c r="F999">
        <v>17</v>
      </c>
      <c r="G999" t="str" cm="1">
        <f t="array" ref="G999">_xlfn.IFS(
F999 &lt;= 10, "Near",
F999 &lt;= 20, "Far",
TRUE, "Very Far")</f>
        <v>Far</v>
      </c>
      <c r="H999">
        <v>4</v>
      </c>
      <c r="I999" t="str">
        <f>_xlfn.XLOOKUP(H999,Lookup!C:C,Lookup!D:D)</f>
        <v>Master</v>
      </c>
      <c r="J999" t="s">
        <v>38</v>
      </c>
      <c r="K999">
        <v>1</v>
      </c>
      <c r="L999">
        <v>1405</v>
      </c>
      <c r="M999">
        <v>4</v>
      </c>
      <c r="N999" t="str">
        <f>_xlfn.XLOOKUP(M999,Lookup!E:E,Lookup!F:F)</f>
        <v>Very High</v>
      </c>
      <c r="O999" t="s">
        <v>39</v>
      </c>
      <c r="P999">
        <v>51</v>
      </c>
      <c r="Q999">
        <v>3</v>
      </c>
      <c r="R999" t="str">
        <f>_xlfn.XLOOKUP(Q999,Lookup!G:G,Lookup!H:H)</f>
        <v>High</v>
      </c>
      <c r="S999">
        <v>1</v>
      </c>
      <c r="T999" s="7" t="str">
        <f>_xlfn.XLOOKUP(S999,Lookup!A:A,Lookup!B:B)</f>
        <v>Entry Level</v>
      </c>
      <c r="U999" t="s">
        <v>47</v>
      </c>
      <c r="V999">
        <v>3</v>
      </c>
      <c r="W999" t="str">
        <f>_xlfn.XLOOKUP(V999,Lookup!I:I,Lookup!J:J)</f>
        <v>High</v>
      </c>
      <c r="X999" t="s">
        <v>41</v>
      </c>
      <c r="Y999">
        <v>2394</v>
      </c>
      <c r="Z999" t="str" cm="1">
        <f t="array" ref="Z999">_xlfn.IFS(Y999&lt;3000,"Low",Y999&lt;7000,"Medium",TRUE,"High")</f>
        <v>Low</v>
      </c>
      <c r="AA999">
        <v>25681</v>
      </c>
      <c r="AB999">
        <v>1</v>
      </c>
      <c r="AC999" t="s">
        <v>42</v>
      </c>
      <c r="AD999" t="s">
        <v>35</v>
      </c>
      <c r="AE999">
        <v>13</v>
      </c>
      <c r="AF999">
        <v>3</v>
      </c>
      <c r="AG999" t="str">
        <f>_xlfn.XLOOKUP(AF999,Lookup!K:K,Lookup!L:L)</f>
        <v>Meet Expect</v>
      </c>
      <c r="AH999">
        <v>4</v>
      </c>
      <c r="AI999" t="str">
        <f>LOOKUP(AH999,Lookup!M:M,Lookup!N:N)</f>
        <v>Very High</v>
      </c>
      <c r="AJ999">
        <v>80</v>
      </c>
      <c r="AK999">
        <v>0</v>
      </c>
      <c r="AL999" t="str">
        <f>_xlfn.XLOOKUP(AK999,Lookup!O:O,Lookup!P:P)</f>
        <v>None</v>
      </c>
      <c r="AM999">
        <v>8</v>
      </c>
      <c r="AN999" t="str" cm="1">
        <f t="array" ref="AN999">_xlfn.IFS(
AM999&lt;=5,"0-5",
AM999&lt;=10,"6-10",
AM999&lt;=20,"11-20",
TRUE,"20+")</f>
        <v>6-10</v>
      </c>
      <c r="AO999">
        <v>2</v>
      </c>
      <c r="AP999">
        <v>3</v>
      </c>
      <c r="AQ999" t="str">
        <f>_xlfn.XLOOKUP(AP999,Lookup!Q:Q,Lookup!R:R)</f>
        <v>Better</v>
      </c>
      <c r="AR999">
        <v>8</v>
      </c>
      <c r="AS999" t="str" cm="1">
        <f t="array" ref="AS999">_xlfn.IFS(
AR999 &lt;=1,"New Employee",
AR999 &lt;=3, "Early Career",
AR999 &lt;=7, "Experienced",
TRUE, "Veteran")</f>
        <v>Veteran</v>
      </c>
      <c r="AT999">
        <v>2</v>
      </c>
      <c r="AU999">
        <v>7</v>
      </c>
      <c r="AV999" t="str" cm="1">
        <f t="array" ref="AV999">_xlfn.IFS(
AU999=0,"Recently Promoted",
AU999&lt;=3, "Normal",
TRUE, "Long Time No Promotion")</f>
        <v>Long Time No Promotion</v>
      </c>
      <c r="AW999">
        <v>7</v>
      </c>
      <c r="AX999">
        <f>IF(COUNTIF(L999:$L$1471,L999)&gt;1,1,0)</f>
        <v>0</v>
      </c>
      <c r="BA999">
        <f t="shared" si="125"/>
        <v>0</v>
      </c>
      <c r="BC999">
        <f t="shared" si="126"/>
        <v>0</v>
      </c>
      <c r="BE999">
        <f t="shared" si="120"/>
        <v>0</v>
      </c>
      <c r="BG999">
        <f t="shared" si="121"/>
        <v>0</v>
      </c>
      <c r="BI999">
        <f t="shared" si="122"/>
        <v>0</v>
      </c>
      <c r="BR999" t="str" cm="1">
        <f t="array" ref="BR999">_xlfn.IFS(
A999&lt;=25,"18-25",
A999&lt;=35,"26-35",
A999&lt;=45,"36-45",
A999&lt;=59,"46-59",
TRUE,"60+")</f>
        <v>26-35</v>
      </c>
      <c r="BX999" t="b">
        <f t="shared" si="123"/>
        <v>1</v>
      </c>
      <c r="BY999" t="b">
        <f t="shared" si="124"/>
        <v>1</v>
      </c>
      <c r="BZ999" t="b">
        <f t="shared" si="127"/>
        <v>1</v>
      </c>
      <c r="CA999">
        <f>IF(tblemployee[[#This Row],[Attrition]]="Yes",1,0)</f>
        <v>1</v>
      </c>
      <c r="CB999">
        <f>IF(tblemployee[[#This Row],[OverTime]]="Yes",1,0)</f>
        <v>1</v>
      </c>
    </row>
    <row r="1000" spans="1:80" hidden="1">
      <c r="A1000">
        <v>26</v>
      </c>
      <c r="B1000" t="s">
        <v>43</v>
      </c>
      <c r="C1000" t="s">
        <v>36</v>
      </c>
      <c r="D1000">
        <v>683</v>
      </c>
      <c r="E1000" t="s">
        <v>45</v>
      </c>
      <c r="F1000">
        <v>2</v>
      </c>
      <c r="G1000" t="str" cm="1">
        <f t="array" ref="G1000">_xlfn.IFS(
F1000 &lt;= 10, "Near",
F1000 &lt;= 20, "Far",
TRUE, "Very Far")</f>
        <v>Near</v>
      </c>
      <c r="H1000">
        <v>1</v>
      </c>
      <c r="I1000" t="str">
        <f>_xlfn.XLOOKUP(H1000,Lookup!C:C,Lookup!D:D)</f>
        <v>Below College</v>
      </c>
      <c r="J1000" t="s">
        <v>51</v>
      </c>
      <c r="K1000">
        <v>1</v>
      </c>
      <c r="L1000">
        <v>1407</v>
      </c>
      <c r="M1000">
        <v>1</v>
      </c>
      <c r="N1000" t="str">
        <f>_xlfn.XLOOKUP(M1000,Lookup!E:E,Lookup!F:F)</f>
        <v>Low</v>
      </c>
      <c r="O1000" t="s">
        <v>46</v>
      </c>
      <c r="P1000">
        <v>36</v>
      </c>
      <c r="Q1000">
        <v>2</v>
      </c>
      <c r="R1000" t="str">
        <f>_xlfn.XLOOKUP(Q1000,Lookup!G:G,Lookup!H:H)</f>
        <v>Medium</v>
      </c>
      <c r="S1000">
        <v>1</v>
      </c>
      <c r="T1000" s="7" t="str">
        <f>_xlfn.XLOOKUP(S1000,Lookup!A:A,Lookup!B:B)</f>
        <v>Entry Level</v>
      </c>
      <c r="U1000" t="s">
        <v>47</v>
      </c>
      <c r="V1000">
        <v>4</v>
      </c>
      <c r="W1000" t="str">
        <f>_xlfn.XLOOKUP(V1000,Lookup!I:I,Lookup!J:J)</f>
        <v>Very High</v>
      </c>
      <c r="X1000" t="s">
        <v>41</v>
      </c>
      <c r="Y1000">
        <v>3904</v>
      </c>
      <c r="Z1000" t="str" cm="1">
        <f t="array" ref="Z1000">_xlfn.IFS(Y1000&lt;3000,"Low",Y1000&lt;7000,"Medium",TRUE,"High")</f>
        <v>Medium</v>
      </c>
      <c r="AA1000">
        <v>4050</v>
      </c>
      <c r="AB1000">
        <v>0</v>
      </c>
      <c r="AC1000" t="s">
        <v>42</v>
      </c>
      <c r="AD1000" t="s">
        <v>43</v>
      </c>
      <c r="AE1000">
        <v>12</v>
      </c>
      <c r="AF1000">
        <v>3</v>
      </c>
      <c r="AG1000" t="str">
        <f>_xlfn.XLOOKUP(AF1000,Lookup!K:K,Lookup!L:L)</f>
        <v>Meet Expect</v>
      </c>
      <c r="AH1000">
        <v>4</v>
      </c>
      <c r="AI1000" t="str">
        <f>LOOKUP(AH1000,Lookup!M:M,Lookup!N:N)</f>
        <v>Very High</v>
      </c>
      <c r="AJ1000">
        <v>80</v>
      </c>
      <c r="AK1000">
        <v>0</v>
      </c>
      <c r="AL1000" t="str">
        <f>_xlfn.XLOOKUP(AK1000,Lookup!O:O,Lookup!P:P)</f>
        <v>None</v>
      </c>
      <c r="AM1000">
        <v>5</v>
      </c>
      <c r="AN1000" t="str" cm="1">
        <f t="array" ref="AN1000">_xlfn.IFS(
AM1000&lt;=5,"0-5",
AM1000&lt;=10,"6-10",
AM1000&lt;=20,"11-20",
TRUE,"20+")</f>
        <v>0-5</v>
      </c>
      <c r="AO1000">
        <v>2</v>
      </c>
      <c r="AP1000">
        <v>3</v>
      </c>
      <c r="AQ1000" t="str">
        <f>_xlfn.XLOOKUP(AP1000,Lookup!Q:Q,Lookup!R:R)</f>
        <v>Better</v>
      </c>
      <c r="AR1000">
        <v>4</v>
      </c>
      <c r="AS1000" t="str" cm="1">
        <f t="array" ref="AS1000">_xlfn.IFS(
AR1000 &lt;=1,"New Employee",
AR1000 &lt;=3, "Early Career",
AR1000 &lt;=7, "Experienced",
TRUE, "Veteran")</f>
        <v>Experienced</v>
      </c>
      <c r="AT1000">
        <v>3</v>
      </c>
      <c r="AU1000">
        <v>1</v>
      </c>
      <c r="AV1000" t="str" cm="1">
        <f t="array" ref="AV1000">_xlfn.IFS(
AU1000=0,"Recently Promoted",
AU1000&lt;=3, "Normal",
TRUE, "Long Time No Promotion")</f>
        <v>Normal</v>
      </c>
      <c r="AW1000">
        <v>1</v>
      </c>
      <c r="AX1000">
        <f>IF(COUNTIF(L1000:$L$1471,L1000)&gt;1,1,0)</f>
        <v>0</v>
      </c>
      <c r="BA1000">
        <f t="shared" si="125"/>
        <v>0</v>
      </c>
      <c r="BC1000">
        <f t="shared" si="126"/>
        <v>0</v>
      </c>
      <c r="BE1000">
        <f t="shared" si="120"/>
        <v>0</v>
      </c>
      <c r="BG1000">
        <f t="shared" si="121"/>
        <v>0</v>
      </c>
      <c r="BI1000">
        <f t="shared" si="122"/>
        <v>0</v>
      </c>
      <c r="BR1000" t="str" cm="1">
        <f t="array" ref="BR1000">_xlfn.IFS(
A1000&lt;=25,"18-25",
A1000&lt;=35,"26-35",
A1000&lt;=45,"36-45",
A1000&lt;=59,"46-59",
TRUE,"60+")</f>
        <v>26-35</v>
      </c>
      <c r="BX1000" t="b">
        <f t="shared" si="123"/>
        <v>1</v>
      </c>
      <c r="BY1000" t="b">
        <f t="shared" si="124"/>
        <v>1</v>
      </c>
      <c r="BZ1000" t="b">
        <f t="shared" si="127"/>
        <v>1</v>
      </c>
      <c r="CA1000">
        <f>IF(tblemployee[[#This Row],[Attrition]]="Yes",1,0)</f>
        <v>0</v>
      </c>
      <c r="CB1000">
        <f>IF(tblemployee[[#This Row],[OverTime]]="Yes",1,0)</f>
        <v>0</v>
      </c>
    </row>
    <row r="1001" spans="1:80">
      <c r="A1001">
        <v>42</v>
      </c>
      <c r="B1001" t="s">
        <v>43</v>
      </c>
      <c r="C1001" t="s">
        <v>36</v>
      </c>
      <c r="D1001">
        <v>1147</v>
      </c>
      <c r="E1001" t="s">
        <v>61</v>
      </c>
      <c r="F1001">
        <v>10</v>
      </c>
      <c r="G1001" t="str" cm="1">
        <f t="array" ref="G1001">_xlfn.IFS(
F1001 &lt;= 10, "Near",
F1001 &lt;= 20, "Far",
TRUE, "Very Far")</f>
        <v>Near</v>
      </c>
      <c r="H1001">
        <v>3</v>
      </c>
      <c r="I1001" t="str">
        <f>_xlfn.XLOOKUP(H1001,Lookup!C:C,Lookup!D:D)</f>
        <v>Bachelor</v>
      </c>
      <c r="J1001" t="s">
        <v>61</v>
      </c>
      <c r="K1001">
        <v>1</v>
      </c>
      <c r="L1001">
        <v>1408</v>
      </c>
      <c r="M1001">
        <v>3</v>
      </c>
      <c r="N1001" t="str">
        <f>_xlfn.XLOOKUP(M1001,Lookup!E:E,Lookup!F:F)</f>
        <v>High</v>
      </c>
      <c r="O1001" t="s">
        <v>39</v>
      </c>
      <c r="P1001">
        <v>31</v>
      </c>
      <c r="Q1001">
        <v>3</v>
      </c>
      <c r="R1001" t="str">
        <f>_xlfn.XLOOKUP(Q1001,Lookup!G:G,Lookup!H:H)</f>
        <v>High</v>
      </c>
      <c r="S1001">
        <v>4</v>
      </c>
      <c r="T1001" s="7" t="str">
        <f>_xlfn.XLOOKUP(S1001,Lookup!A:A,Lookup!B:B)</f>
        <v>Manager</v>
      </c>
      <c r="U1001" t="s">
        <v>56</v>
      </c>
      <c r="V1001">
        <v>1</v>
      </c>
      <c r="W1001" t="str">
        <f>_xlfn.XLOOKUP(V1001,Lookup!I:I,Lookup!J:J)</f>
        <v>Low</v>
      </c>
      <c r="X1001" t="s">
        <v>48</v>
      </c>
      <c r="Y1001">
        <v>16799</v>
      </c>
      <c r="Z1001" t="str" cm="1">
        <f t="array" ref="Z1001">_xlfn.IFS(Y1001&lt;3000,"Low",Y1001&lt;7000,"Medium",TRUE,"High")</f>
        <v>High</v>
      </c>
      <c r="AA1001">
        <v>16616</v>
      </c>
      <c r="AB1001">
        <v>0</v>
      </c>
      <c r="AC1001" t="s">
        <v>42</v>
      </c>
      <c r="AD1001" t="s">
        <v>43</v>
      </c>
      <c r="AE1001">
        <v>14</v>
      </c>
      <c r="AF1001">
        <v>3</v>
      </c>
      <c r="AG1001" t="str">
        <f>_xlfn.XLOOKUP(AF1001,Lookup!K:K,Lookup!L:L)</f>
        <v>Meet Expect</v>
      </c>
      <c r="AH1001">
        <v>3</v>
      </c>
      <c r="AI1001" t="str">
        <f>LOOKUP(AH1001,Lookup!M:M,Lookup!N:N)</f>
        <v>High</v>
      </c>
      <c r="AJ1001">
        <v>80</v>
      </c>
      <c r="AK1001">
        <v>1</v>
      </c>
      <c r="AL1001" t="str">
        <f>_xlfn.XLOOKUP(AK1001,Lookup!O:O,Lookup!P:P)</f>
        <v>Basic</v>
      </c>
      <c r="AM1001">
        <v>21</v>
      </c>
      <c r="AN1001" t="str" cm="1">
        <f t="array" ref="AN1001">_xlfn.IFS(
AM1001&lt;=5,"0-5",
AM1001&lt;=10,"6-10",
AM1001&lt;=20,"11-20",
TRUE,"20+")</f>
        <v>20+</v>
      </c>
      <c r="AO1001">
        <v>5</v>
      </c>
      <c r="AP1001">
        <v>3</v>
      </c>
      <c r="AQ1001" t="str">
        <f>_xlfn.XLOOKUP(AP1001,Lookup!Q:Q,Lookup!R:R)</f>
        <v>Better</v>
      </c>
      <c r="AR1001">
        <v>20</v>
      </c>
      <c r="AS1001" t="str" cm="1">
        <f t="array" ref="AS1001">_xlfn.IFS(
AR1001 &lt;=1,"New Employee",
AR1001 &lt;=3, "Early Career",
AR1001 &lt;=7, "Experienced",
TRUE, "Veteran")</f>
        <v>Veteran</v>
      </c>
      <c r="AT1001">
        <v>7</v>
      </c>
      <c r="AU1001">
        <v>0</v>
      </c>
      <c r="AV1001" t="str" cm="1">
        <f t="array" ref="AV1001">_xlfn.IFS(
AU1001=0,"Recently Promoted",
AU1001&lt;=3, "Normal",
TRUE, "Long Time No Promotion")</f>
        <v>Recently Promoted</v>
      </c>
      <c r="AW1001">
        <v>9</v>
      </c>
      <c r="AX1001">
        <f>IF(COUNTIF(L1001:$L$1471,L1001)&gt;1,1,0)</f>
        <v>0</v>
      </c>
      <c r="BA1001">
        <f t="shared" si="125"/>
        <v>0</v>
      </c>
      <c r="BC1001">
        <f t="shared" si="126"/>
        <v>0</v>
      </c>
      <c r="BE1001">
        <f t="shared" si="120"/>
        <v>0</v>
      </c>
      <c r="BG1001">
        <f t="shared" si="121"/>
        <v>0</v>
      </c>
      <c r="BI1001">
        <f t="shared" si="122"/>
        <v>0</v>
      </c>
      <c r="BR1001" t="str" cm="1">
        <f t="array" ref="BR1001">_xlfn.IFS(
A1001&lt;=25,"18-25",
A1001&lt;=35,"26-35",
A1001&lt;=45,"36-45",
A1001&lt;=59,"46-59",
TRUE,"60+")</f>
        <v>36-45</v>
      </c>
      <c r="BX1001" t="b">
        <f t="shared" si="123"/>
        <v>1</v>
      </c>
      <c r="BY1001" t="b">
        <f t="shared" si="124"/>
        <v>1</v>
      </c>
      <c r="BZ1001" t="b">
        <f t="shared" si="127"/>
        <v>1</v>
      </c>
      <c r="CA1001">
        <f>IF(tblemployee[[#This Row],[Attrition]]="Yes",1,0)</f>
        <v>0</v>
      </c>
      <c r="CB1001">
        <f>IF(tblemployee[[#This Row],[OverTime]]="Yes",1,0)</f>
        <v>0</v>
      </c>
    </row>
    <row r="1002" spans="1:80" hidden="1">
      <c r="A1002">
        <v>52</v>
      </c>
      <c r="B1002" t="s">
        <v>43</v>
      </c>
      <c r="C1002" t="s">
        <v>36</v>
      </c>
      <c r="D1002">
        <v>258</v>
      </c>
      <c r="E1002" t="s">
        <v>45</v>
      </c>
      <c r="F1002">
        <v>8</v>
      </c>
      <c r="G1002" t="str" cm="1">
        <f t="array" ref="G1002">_xlfn.IFS(
F1002 &lt;= 10, "Near",
F1002 &lt;= 20, "Far",
TRUE, "Very Far")</f>
        <v>Near</v>
      </c>
      <c r="H1002">
        <v>4</v>
      </c>
      <c r="I1002" t="str">
        <f>_xlfn.XLOOKUP(H1002,Lookup!C:C,Lookup!D:D)</f>
        <v>Master</v>
      </c>
      <c r="J1002" t="s">
        <v>49</v>
      </c>
      <c r="K1002">
        <v>1</v>
      </c>
      <c r="L1002">
        <v>1409</v>
      </c>
      <c r="M1002">
        <v>3</v>
      </c>
      <c r="N1002" t="str">
        <f>_xlfn.XLOOKUP(M1002,Lookup!E:E,Lookup!F:F)</f>
        <v>High</v>
      </c>
      <c r="O1002" t="s">
        <v>39</v>
      </c>
      <c r="P1002">
        <v>54</v>
      </c>
      <c r="Q1002">
        <v>3</v>
      </c>
      <c r="R1002" t="str">
        <f>_xlfn.XLOOKUP(Q1002,Lookup!G:G,Lookup!H:H)</f>
        <v>High</v>
      </c>
      <c r="S1002">
        <v>1</v>
      </c>
      <c r="T1002" s="7" t="str">
        <f>_xlfn.XLOOKUP(S1002,Lookup!A:A,Lookup!B:B)</f>
        <v>Entry Level</v>
      </c>
      <c r="U1002" t="s">
        <v>50</v>
      </c>
      <c r="V1002">
        <v>1</v>
      </c>
      <c r="W1002" t="str">
        <f>_xlfn.XLOOKUP(V1002,Lookup!I:I,Lookup!J:J)</f>
        <v>Low</v>
      </c>
      <c r="X1002" t="s">
        <v>48</v>
      </c>
      <c r="Y1002">
        <v>2950</v>
      </c>
      <c r="Z1002" t="str" cm="1">
        <f t="array" ref="Z1002">_xlfn.IFS(Y1002&lt;3000,"Low",Y1002&lt;7000,"Medium",TRUE,"High")</f>
        <v>Low</v>
      </c>
      <c r="AA1002">
        <v>17363</v>
      </c>
      <c r="AB1002">
        <v>9</v>
      </c>
      <c r="AC1002" t="s">
        <v>42</v>
      </c>
      <c r="AD1002" t="s">
        <v>43</v>
      </c>
      <c r="AE1002">
        <v>13</v>
      </c>
      <c r="AF1002">
        <v>3</v>
      </c>
      <c r="AG1002" t="str">
        <f>_xlfn.XLOOKUP(AF1002,Lookup!K:K,Lookup!L:L)</f>
        <v>Meet Expect</v>
      </c>
      <c r="AH1002">
        <v>3</v>
      </c>
      <c r="AI1002" t="str">
        <f>LOOKUP(AH1002,Lookup!M:M,Lookup!N:N)</f>
        <v>High</v>
      </c>
      <c r="AJ1002">
        <v>80</v>
      </c>
      <c r="AK1002">
        <v>0</v>
      </c>
      <c r="AL1002" t="str">
        <f>_xlfn.XLOOKUP(AK1002,Lookup!O:O,Lookup!P:P)</f>
        <v>None</v>
      </c>
      <c r="AM1002">
        <v>12</v>
      </c>
      <c r="AN1002" t="str" cm="1">
        <f t="array" ref="AN1002">_xlfn.IFS(
AM1002&lt;=5,"0-5",
AM1002&lt;=10,"6-10",
AM1002&lt;=20,"11-20",
TRUE,"20+")</f>
        <v>11-20</v>
      </c>
      <c r="AO1002">
        <v>2</v>
      </c>
      <c r="AP1002">
        <v>1</v>
      </c>
      <c r="AQ1002" t="str">
        <f>_xlfn.XLOOKUP(AP1002,Lookup!Q:Q,Lookup!R:R)</f>
        <v>Bad</v>
      </c>
      <c r="AR1002">
        <v>5</v>
      </c>
      <c r="AS1002" t="str" cm="1">
        <f t="array" ref="AS1002">_xlfn.IFS(
AR1002 &lt;=1,"New Employee",
AR1002 &lt;=3, "Early Career",
AR1002 &lt;=7, "Experienced",
TRUE, "Veteran")</f>
        <v>Experienced</v>
      </c>
      <c r="AT1002">
        <v>4</v>
      </c>
      <c r="AU1002">
        <v>0</v>
      </c>
      <c r="AV1002" t="str" cm="1">
        <f t="array" ref="AV1002">_xlfn.IFS(
AU1002=0,"Recently Promoted",
AU1002&lt;=3, "Normal",
TRUE, "Long Time No Promotion")</f>
        <v>Recently Promoted</v>
      </c>
      <c r="AW1002">
        <v>4</v>
      </c>
      <c r="AX1002">
        <f>IF(COUNTIF(L1002:$L$1471,L1002)&gt;1,1,0)</f>
        <v>0</v>
      </c>
      <c r="BA1002">
        <f t="shared" si="125"/>
        <v>0</v>
      </c>
      <c r="BC1002">
        <f t="shared" si="126"/>
        <v>0</v>
      </c>
      <c r="BE1002">
        <f t="shared" si="120"/>
        <v>0</v>
      </c>
      <c r="BG1002">
        <f t="shared" si="121"/>
        <v>0</v>
      </c>
      <c r="BI1002">
        <f t="shared" si="122"/>
        <v>0</v>
      </c>
      <c r="BR1002" t="str" cm="1">
        <f t="array" ref="BR1002">_xlfn.IFS(
A1002&lt;=25,"18-25",
A1002&lt;=35,"26-35",
A1002&lt;=45,"36-45",
A1002&lt;=59,"46-59",
TRUE,"60+")</f>
        <v>46-59</v>
      </c>
      <c r="BX1002" t="b">
        <f t="shared" si="123"/>
        <v>1</v>
      </c>
      <c r="BY1002" t="b">
        <f t="shared" si="124"/>
        <v>1</v>
      </c>
      <c r="BZ1002" t="b">
        <f t="shared" si="127"/>
        <v>1</v>
      </c>
      <c r="CA1002">
        <f>IF(tblemployee[[#This Row],[Attrition]]="Yes",1,0)</f>
        <v>0</v>
      </c>
      <c r="CB1002">
        <f>IF(tblemployee[[#This Row],[OverTime]]="Yes",1,0)</f>
        <v>0</v>
      </c>
    </row>
    <row r="1003" spans="1:80" hidden="1">
      <c r="A1003">
        <v>37</v>
      </c>
      <c r="B1003" t="s">
        <v>43</v>
      </c>
      <c r="C1003" t="s">
        <v>36</v>
      </c>
      <c r="D1003">
        <v>1462</v>
      </c>
      <c r="E1003" t="s">
        <v>45</v>
      </c>
      <c r="F1003">
        <v>11</v>
      </c>
      <c r="G1003" t="str" cm="1">
        <f t="array" ref="G1003">_xlfn.IFS(
F1003 &lt;= 10, "Near",
F1003 &lt;= 20, "Far",
TRUE, "Very Far")</f>
        <v>Far</v>
      </c>
      <c r="H1003">
        <v>3</v>
      </c>
      <c r="I1003" t="str">
        <f>_xlfn.XLOOKUP(H1003,Lookup!C:C,Lookup!D:D)</f>
        <v>Bachelor</v>
      </c>
      <c r="J1003" t="s">
        <v>51</v>
      </c>
      <c r="K1003">
        <v>1</v>
      </c>
      <c r="L1003">
        <v>1411</v>
      </c>
      <c r="M1003">
        <v>1</v>
      </c>
      <c r="N1003" t="str">
        <f>_xlfn.XLOOKUP(M1003,Lookup!E:E,Lookup!F:F)</f>
        <v>Low</v>
      </c>
      <c r="O1003" t="s">
        <v>39</v>
      </c>
      <c r="P1003">
        <v>94</v>
      </c>
      <c r="Q1003">
        <v>3</v>
      </c>
      <c r="R1003" t="str">
        <f>_xlfn.XLOOKUP(Q1003,Lookup!G:G,Lookup!H:H)</f>
        <v>High</v>
      </c>
      <c r="S1003">
        <v>1</v>
      </c>
      <c r="T1003" s="7" t="str">
        <f>_xlfn.XLOOKUP(S1003,Lookup!A:A,Lookup!B:B)</f>
        <v>Entry Level</v>
      </c>
      <c r="U1003" t="s">
        <v>50</v>
      </c>
      <c r="V1003">
        <v>3</v>
      </c>
      <c r="W1003" t="str">
        <f>_xlfn.XLOOKUP(V1003,Lookup!I:I,Lookup!J:J)</f>
        <v>High</v>
      </c>
      <c r="X1003" t="s">
        <v>41</v>
      </c>
      <c r="Y1003">
        <v>3629</v>
      </c>
      <c r="Z1003" t="str" cm="1">
        <f t="array" ref="Z1003">_xlfn.IFS(Y1003&lt;3000,"Low",Y1003&lt;7000,"Medium",TRUE,"High")</f>
        <v>Medium</v>
      </c>
      <c r="AA1003">
        <v>19106</v>
      </c>
      <c r="AB1003">
        <v>4</v>
      </c>
      <c r="AC1003" t="s">
        <v>42</v>
      </c>
      <c r="AD1003" t="s">
        <v>43</v>
      </c>
      <c r="AE1003">
        <v>18</v>
      </c>
      <c r="AF1003">
        <v>3</v>
      </c>
      <c r="AG1003" t="str">
        <f>_xlfn.XLOOKUP(AF1003,Lookup!K:K,Lookup!L:L)</f>
        <v>Meet Expect</v>
      </c>
      <c r="AH1003">
        <v>1</v>
      </c>
      <c r="AI1003" t="str">
        <f>LOOKUP(AH1003,Lookup!M:M,Lookup!N:N)</f>
        <v>Low</v>
      </c>
      <c r="AJ1003">
        <v>80</v>
      </c>
      <c r="AK1003">
        <v>0</v>
      </c>
      <c r="AL1003" t="str">
        <f>_xlfn.XLOOKUP(AK1003,Lookup!O:O,Lookup!P:P)</f>
        <v>None</v>
      </c>
      <c r="AM1003">
        <v>8</v>
      </c>
      <c r="AN1003" t="str" cm="1">
        <f t="array" ref="AN1003">_xlfn.IFS(
AM1003&lt;=5,"0-5",
AM1003&lt;=10,"6-10",
AM1003&lt;=20,"11-20",
TRUE,"20+")</f>
        <v>6-10</v>
      </c>
      <c r="AO1003">
        <v>6</v>
      </c>
      <c r="AP1003">
        <v>3</v>
      </c>
      <c r="AQ1003" t="str">
        <f>_xlfn.XLOOKUP(AP1003,Lookup!Q:Q,Lookup!R:R)</f>
        <v>Better</v>
      </c>
      <c r="AR1003">
        <v>3</v>
      </c>
      <c r="AS1003" t="str" cm="1">
        <f t="array" ref="AS1003">_xlfn.IFS(
AR1003 &lt;=1,"New Employee",
AR1003 &lt;=3, "Early Career",
AR1003 &lt;=7, "Experienced",
TRUE, "Veteran")</f>
        <v>Early Career</v>
      </c>
      <c r="AT1003">
        <v>2</v>
      </c>
      <c r="AU1003">
        <v>0</v>
      </c>
      <c r="AV1003" t="str" cm="1">
        <f t="array" ref="AV1003">_xlfn.IFS(
AU1003=0,"Recently Promoted",
AU1003&lt;=3, "Normal",
TRUE, "Long Time No Promotion")</f>
        <v>Recently Promoted</v>
      </c>
      <c r="AW1003">
        <v>2</v>
      </c>
      <c r="AX1003">
        <f>IF(COUNTIF(L1003:$L$1471,L1003)&gt;1,1,0)</f>
        <v>0</v>
      </c>
      <c r="BA1003">
        <f t="shared" si="125"/>
        <v>0</v>
      </c>
      <c r="BC1003">
        <f t="shared" si="126"/>
        <v>0</v>
      </c>
      <c r="BE1003">
        <f t="shared" si="120"/>
        <v>0</v>
      </c>
      <c r="BG1003">
        <f t="shared" si="121"/>
        <v>0</v>
      </c>
      <c r="BI1003">
        <f t="shared" si="122"/>
        <v>0</v>
      </c>
      <c r="BR1003" t="str" cm="1">
        <f t="array" ref="BR1003">_xlfn.IFS(
A1003&lt;=25,"18-25",
A1003&lt;=35,"26-35",
A1003&lt;=45,"36-45",
A1003&lt;=59,"46-59",
TRUE,"60+")</f>
        <v>36-45</v>
      </c>
      <c r="BX1003" t="b">
        <f t="shared" si="123"/>
        <v>1</v>
      </c>
      <c r="BY1003" t="b">
        <f t="shared" si="124"/>
        <v>1</v>
      </c>
      <c r="BZ1003" t="b">
        <f t="shared" si="127"/>
        <v>1</v>
      </c>
      <c r="CA1003">
        <f>IF(tblemployee[[#This Row],[Attrition]]="Yes",1,0)</f>
        <v>0</v>
      </c>
      <c r="CB1003">
        <f>IF(tblemployee[[#This Row],[OverTime]]="Yes",1,0)</f>
        <v>0</v>
      </c>
    </row>
    <row r="1004" spans="1:80" hidden="1">
      <c r="A1004">
        <v>35</v>
      </c>
      <c r="B1004" t="s">
        <v>43</v>
      </c>
      <c r="C1004" t="s">
        <v>44</v>
      </c>
      <c r="D1004">
        <v>200</v>
      </c>
      <c r="E1004" t="s">
        <v>45</v>
      </c>
      <c r="F1004">
        <v>18</v>
      </c>
      <c r="G1004" t="str" cm="1">
        <f t="array" ref="G1004">_xlfn.IFS(
F1004 &lt;= 10, "Near",
F1004 &lt;= 20, "Far",
TRUE, "Very Far")</f>
        <v>Far</v>
      </c>
      <c r="H1004">
        <v>2</v>
      </c>
      <c r="I1004" t="str">
        <f>_xlfn.XLOOKUP(H1004,Lookup!C:C,Lookup!D:D)</f>
        <v>College</v>
      </c>
      <c r="J1004" t="s">
        <v>38</v>
      </c>
      <c r="K1004">
        <v>1</v>
      </c>
      <c r="L1004">
        <v>1412</v>
      </c>
      <c r="M1004">
        <v>3</v>
      </c>
      <c r="N1004" t="str">
        <f>_xlfn.XLOOKUP(M1004,Lookup!E:E,Lookup!F:F)</f>
        <v>High</v>
      </c>
      <c r="O1004" t="s">
        <v>46</v>
      </c>
      <c r="P1004">
        <v>60</v>
      </c>
      <c r="Q1004">
        <v>3</v>
      </c>
      <c r="R1004" t="str">
        <f>_xlfn.XLOOKUP(Q1004,Lookup!G:G,Lookup!H:H)</f>
        <v>High</v>
      </c>
      <c r="S1004">
        <v>3</v>
      </c>
      <c r="T1004" s="7" t="str">
        <f>_xlfn.XLOOKUP(S1004,Lookup!A:A,Lookup!B:B)</f>
        <v>Senior</v>
      </c>
      <c r="U1004" t="s">
        <v>53</v>
      </c>
      <c r="V1004">
        <v>4</v>
      </c>
      <c r="W1004" t="str">
        <f>_xlfn.XLOOKUP(V1004,Lookup!I:I,Lookup!J:J)</f>
        <v>Very High</v>
      </c>
      <c r="X1004" t="s">
        <v>41</v>
      </c>
      <c r="Y1004">
        <v>9362</v>
      </c>
      <c r="Z1004" t="str" cm="1">
        <f t="array" ref="Z1004">_xlfn.IFS(Y1004&lt;3000,"Low",Y1004&lt;7000,"Medium",TRUE,"High")</f>
        <v>High</v>
      </c>
      <c r="AA1004">
        <v>19944</v>
      </c>
      <c r="AB1004">
        <v>2</v>
      </c>
      <c r="AC1004" t="s">
        <v>42</v>
      </c>
      <c r="AD1004" t="s">
        <v>43</v>
      </c>
      <c r="AE1004">
        <v>11</v>
      </c>
      <c r="AF1004">
        <v>3</v>
      </c>
      <c r="AG1004" t="str">
        <f>_xlfn.XLOOKUP(AF1004,Lookup!K:K,Lookup!L:L)</f>
        <v>Meet Expect</v>
      </c>
      <c r="AH1004">
        <v>3</v>
      </c>
      <c r="AI1004" t="str">
        <f>LOOKUP(AH1004,Lookup!M:M,Lookup!N:N)</f>
        <v>High</v>
      </c>
      <c r="AJ1004">
        <v>80</v>
      </c>
      <c r="AK1004">
        <v>0</v>
      </c>
      <c r="AL1004" t="str">
        <f>_xlfn.XLOOKUP(AK1004,Lookup!O:O,Lookup!P:P)</f>
        <v>None</v>
      </c>
      <c r="AM1004">
        <v>10</v>
      </c>
      <c r="AN1004" t="str" cm="1">
        <f t="array" ref="AN1004">_xlfn.IFS(
AM1004&lt;=5,"0-5",
AM1004&lt;=10,"6-10",
AM1004&lt;=20,"11-20",
TRUE,"20+")</f>
        <v>6-10</v>
      </c>
      <c r="AO1004">
        <v>2</v>
      </c>
      <c r="AP1004">
        <v>3</v>
      </c>
      <c r="AQ1004" t="str">
        <f>_xlfn.XLOOKUP(AP1004,Lookup!Q:Q,Lookup!R:R)</f>
        <v>Better</v>
      </c>
      <c r="AR1004">
        <v>2</v>
      </c>
      <c r="AS1004" t="str" cm="1">
        <f t="array" ref="AS1004">_xlfn.IFS(
AR1004 &lt;=1,"New Employee",
AR1004 &lt;=3, "Early Career",
AR1004 &lt;=7, "Experienced",
TRUE, "Veteran")</f>
        <v>Early Career</v>
      </c>
      <c r="AT1004">
        <v>2</v>
      </c>
      <c r="AU1004">
        <v>2</v>
      </c>
      <c r="AV1004" t="str" cm="1">
        <f t="array" ref="AV1004">_xlfn.IFS(
AU1004=0,"Recently Promoted",
AU1004&lt;=3, "Normal",
TRUE, "Long Time No Promotion")</f>
        <v>Normal</v>
      </c>
      <c r="AW1004">
        <v>2</v>
      </c>
      <c r="AX1004">
        <f>IF(COUNTIF(L1004:$L$1471,L1004)&gt;1,1,0)</f>
        <v>0</v>
      </c>
      <c r="BA1004">
        <f t="shared" si="125"/>
        <v>0</v>
      </c>
      <c r="BC1004">
        <f t="shared" si="126"/>
        <v>0</v>
      </c>
      <c r="BE1004">
        <f t="shared" si="120"/>
        <v>0</v>
      </c>
      <c r="BG1004">
        <f t="shared" si="121"/>
        <v>0</v>
      </c>
      <c r="BI1004">
        <f t="shared" si="122"/>
        <v>0</v>
      </c>
      <c r="BR1004" t="str" cm="1">
        <f t="array" ref="BR1004">_xlfn.IFS(
A1004&lt;=25,"18-25",
A1004&lt;=35,"26-35",
A1004&lt;=45,"36-45",
A1004&lt;=59,"46-59",
TRUE,"60+")</f>
        <v>26-35</v>
      </c>
      <c r="BX1004" t="b">
        <f t="shared" si="123"/>
        <v>1</v>
      </c>
      <c r="BY1004" t="b">
        <f t="shared" si="124"/>
        <v>1</v>
      </c>
      <c r="BZ1004" t="b">
        <f t="shared" si="127"/>
        <v>1</v>
      </c>
      <c r="CA1004">
        <f>IF(tblemployee[[#This Row],[Attrition]]="Yes",1,0)</f>
        <v>0</v>
      </c>
      <c r="CB1004">
        <f>IF(tblemployee[[#This Row],[OverTime]]="Yes",1,0)</f>
        <v>0</v>
      </c>
    </row>
    <row r="1005" spans="1:80" hidden="1">
      <c r="A1005">
        <v>25</v>
      </c>
      <c r="B1005" t="s">
        <v>43</v>
      </c>
      <c r="C1005" t="s">
        <v>36</v>
      </c>
      <c r="D1005">
        <v>949</v>
      </c>
      <c r="E1005" t="s">
        <v>45</v>
      </c>
      <c r="F1005">
        <v>1</v>
      </c>
      <c r="G1005" t="str" cm="1">
        <f t="array" ref="G1005">_xlfn.IFS(
F1005 &lt;= 10, "Near",
F1005 &lt;= 20, "Far",
TRUE, "Very Far")</f>
        <v>Near</v>
      </c>
      <c r="H1005">
        <v>3</v>
      </c>
      <c r="I1005" t="str">
        <f>_xlfn.XLOOKUP(H1005,Lookup!C:C,Lookup!D:D)</f>
        <v>Bachelor</v>
      </c>
      <c r="J1005" t="s">
        <v>60</v>
      </c>
      <c r="K1005">
        <v>1</v>
      </c>
      <c r="L1005">
        <v>1415</v>
      </c>
      <c r="M1005">
        <v>1</v>
      </c>
      <c r="N1005" t="str">
        <f>_xlfn.XLOOKUP(M1005,Lookup!E:E,Lookup!F:F)</f>
        <v>Low</v>
      </c>
      <c r="O1005" t="s">
        <v>46</v>
      </c>
      <c r="P1005">
        <v>81</v>
      </c>
      <c r="Q1005">
        <v>3</v>
      </c>
      <c r="R1005" t="str">
        <f>_xlfn.XLOOKUP(Q1005,Lookup!G:G,Lookup!H:H)</f>
        <v>High</v>
      </c>
      <c r="S1005">
        <v>1</v>
      </c>
      <c r="T1005" s="7" t="str">
        <f>_xlfn.XLOOKUP(S1005,Lookup!A:A,Lookup!B:B)</f>
        <v>Entry Level</v>
      </c>
      <c r="U1005" t="s">
        <v>50</v>
      </c>
      <c r="V1005">
        <v>4</v>
      </c>
      <c r="W1005" t="str">
        <f>_xlfn.XLOOKUP(V1005,Lookup!I:I,Lookup!J:J)</f>
        <v>Very High</v>
      </c>
      <c r="X1005" t="s">
        <v>48</v>
      </c>
      <c r="Y1005">
        <v>3229</v>
      </c>
      <c r="Z1005" t="str" cm="1">
        <f t="array" ref="Z1005">_xlfn.IFS(Y1005&lt;3000,"Low",Y1005&lt;7000,"Medium",TRUE,"High")</f>
        <v>Medium</v>
      </c>
      <c r="AA1005">
        <v>4910</v>
      </c>
      <c r="AB1005">
        <v>4</v>
      </c>
      <c r="AC1005" t="s">
        <v>42</v>
      </c>
      <c r="AD1005" t="s">
        <v>43</v>
      </c>
      <c r="AE1005">
        <v>11</v>
      </c>
      <c r="AF1005">
        <v>3</v>
      </c>
      <c r="AG1005" t="str">
        <f>_xlfn.XLOOKUP(AF1005,Lookup!K:K,Lookup!L:L)</f>
        <v>Meet Expect</v>
      </c>
      <c r="AH1005">
        <v>2</v>
      </c>
      <c r="AI1005" t="str">
        <f>LOOKUP(AH1005,Lookup!M:M,Lookup!N:N)</f>
        <v>Medium</v>
      </c>
      <c r="AJ1005">
        <v>80</v>
      </c>
      <c r="AK1005">
        <v>1</v>
      </c>
      <c r="AL1005" t="str">
        <f>_xlfn.XLOOKUP(AK1005,Lookup!O:O,Lookup!P:P)</f>
        <v>Basic</v>
      </c>
      <c r="AM1005">
        <v>7</v>
      </c>
      <c r="AN1005" t="str" cm="1">
        <f t="array" ref="AN1005">_xlfn.IFS(
AM1005&lt;=5,"0-5",
AM1005&lt;=10,"6-10",
AM1005&lt;=20,"11-20",
TRUE,"20+")</f>
        <v>6-10</v>
      </c>
      <c r="AO1005">
        <v>2</v>
      </c>
      <c r="AP1005">
        <v>2</v>
      </c>
      <c r="AQ1005" t="str">
        <f>_xlfn.XLOOKUP(AP1005,Lookup!Q:Q,Lookup!R:R)</f>
        <v>Good</v>
      </c>
      <c r="AR1005">
        <v>3</v>
      </c>
      <c r="AS1005" t="str" cm="1">
        <f t="array" ref="AS1005">_xlfn.IFS(
AR1005 &lt;=1,"New Employee",
AR1005 &lt;=3, "Early Career",
AR1005 &lt;=7, "Experienced",
TRUE, "Veteran")</f>
        <v>Early Career</v>
      </c>
      <c r="AT1005">
        <v>2</v>
      </c>
      <c r="AU1005">
        <v>0</v>
      </c>
      <c r="AV1005" t="str" cm="1">
        <f t="array" ref="AV1005">_xlfn.IFS(
AU1005=0,"Recently Promoted",
AU1005&lt;=3, "Normal",
TRUE, "Long Time No Promotion")</f>
        <v>Recently Promoted</v>
      </c>
      <c r="AW1005">
        <v>2</v>
      </c>
      <c r="AX1005">
        <f>IF(COUNTIF(L1005:$L$1471,L1005)&gt;1,1,0)</f>
        <v>0</v>
      </c>
      <c r="BA1005">
        <f t="shared" si="125"/>
        <v>0</v>
      </c>
      <c r="BC1005">
        <f t="shared" si="126"/>
        <v>0</v>
      </c>
      <c r="BE1005">
        <f t="shared" si="120"/>
        <v>0</v>
      </c>
      <c r="BG1005">
        <f t="shared" si="121"/>
        <v>0</v>
      </c>
      <c r="BI1005">
        <f t="shared" si="122"/>
        <v>0</v>
      </c>
      <c r="BR1005" t="str" cm="1">
        <f t="array" ref="BR1005">_xlfn.IFS(
A1005&lt;=25,"18-25",
A1005&lt;=35,"26-35",
A1005&lt;=45,"36-45",
A1005&lt;=59,"46-59",
TRUE,"60+")</f>
        <v>18-25</v>
      </c>
      <c r="BX1005" t="b">
        <f t="shared" si="123"/>
        <v>1</v>
      </c>
      <c r="BY1005" t="b">
        <f t="shared" si="124"/>
        <v>1</v>
      </c>
      <c r="BZ1005" t="b">
        <f t="shared" si="127"/>
        <v>1</v>
      </c>
      <c r="CA1005">
        <f>IF(tblemployee[[#This Row],[Attrition]]="Yes",1,0)</f>
        <v>0</v>
      </c>
      <c r="CB1005">
        <f>IF(tblemployee[[#This Row],[OverTime]]="Yes",1,0)</f>
        <v>0</v>
      </c>
    </row>
    <row r="1006" spans="1:80" hidden="1">
      <c r="A1006">
        <v>26</v>
      </c>
      <c r="B1006" t="s">
        <v>43</v>
      </c>
      <c r="C1006" t="s">
        <v>36</v>
      </c>
      <c r="D1006">
        <v>652</v>
      </c>
      <c r="E1006" t="s">
        <v>45</v>
      </c>
      <c r="F1006">
        <v>7</v>
      </c>
      <c r="G1006" t="str" cm="1">
        <f t="array" ref="G1006">_xlfn.IFS(
F1006 &lt;= 10, "Near",
F1006 &lt;= 20, "Far",
TRUE, "Very Far")</f>
        <v>Near</v>
      </c>
      <c r="H1006">
        <v>3</v>
      </c>
      <c r="I1006" t="str">
        <f>_xlfn.XLOOKUP(H1006,Lookup!C:C,Lookup!D:D)</f>
        <v>Bachelor</v>
      </c>
      <c r="J1006" t="s">
        <v>49</v>
      </c>
      <c r="K1006">
        <v>1</v>
      </c>
      <c r="L1006">
        <v>1417</v>
      </c>
      <c r="M1006">
        <v>3</v>
      </c>
      <c r="N1006" t="str">
        <f>_xlfn.XLOOKUP(M1006,Lookup!E:E,Lookup!F:F)</f>
        <v>High</v>
      </c>
      <c r="O1006" t="s">
        <v>46</v>
      </c>
      <c r="P1006">
        <v>100</v>
      </c>
      <c r="Q1006">
        <v>4</v>
      </c>
      <c r="R1006" t="str">
        <f>_xlfn.XLOOKUP(Q1006,Lookup!G:G,Lookup!H:H)</f>
        <v>Very High</v>
      </c>
      <c r="S1006">
        <v>1</v>
      </c>
      <c r="T1006" s="7" t="str">
        <f>_xlfn.XLOOKUP(S1006,Lookup!A:A,Lookup!B:B)</f>
        <v>Entry Level</v>
      </c>
      <c r="U1006" t="s">
        <v>50</v>
      </c>
      <c r="V1006">
        <v>1</v>
      </c>
      <c r="W1006" t="str">
        <f>_xlfn.XLOOKUP(V1006,Lookup!I:I,Lookup!J:J)</f>
        <v>Low</v>
      </c>
      <c r="X1006" t="s">
        <v>41</v>
      </c>
      <c r="Y1006">
        <v>3578</v>
      </c>
      <c r="Z1006" t="str" cm="1">
        <f t="array" ref="Z1006">_xlfn.IFS(Y1006&lt;3000,"Low",Y1006&lt;7000,"Medium",TRUE,"High")</f>
        <v>Medium</v>
      </c>
      <c r="AA1006">
        <v>23577</v>
      </c>
      <c r="AB1006">
        <v>0</v>
      </c>
      <c r="AC1006" t="s">
        <v>42</v>
      </c>
      <c r="AD1006" t="s">
        <v>43</v>
      </c>
      <c r="AE1006">
        <v>12</v>
      </c>
      <c r="AF1006">
        <v>3</v>
      </c>
      <c r="AG1006" t="str">
        <f>_xlfn.XLOOKUP(AF1006,Lookup!K:K,Lookup!L:L)</f>
        <v>Meet Expect</v>
      </c>
      <c r="AH1006">
        <v>4</v>
      </c>
      <c r="AI1006" t="str">
        <f>LOOKUP(AH1006,Lookup!M:M,Lookup!N:N)</f>
        <v>Very High</v>
      </c>
      <c r="AJ1006">
        <v>80</v>
      </c>
      <c r="AK1006">
        <v>0</v>
      </c>
      <c r="AL1006" t="str">
        <f>_xlfn.XLOOKUP(AK1006,Lookup!O:O,Lookup!P:P)</f>
        <v>None</v>
      </c>
      <c r="AM1006">
        <v>8</v>
      </c>
      <c r="AN1006" t="str" cm="1">
        <f t="array" ref="AN1006">_xlfn.IFS(
AM1006&lt;=5,"0-5",
AM1006&lt;=10,"6-10",
AM1006&lt;=20,"11-20",
TRUE,"20+")</f>
        <v>6-10</v>
      </c>
      <c r="AO1006">
        <v>2</v>
      </c>
      <c r="AP1006">
        <v>3</v>
      </c>
      <c r="AQ1006" t="str">
        <f>_xlfn.XLOOKUP(AP1006,Lookup!Q:Q,Lookup!R:R)</f>
        <v>Better</v>
      </c>
      <c r="AR1006">
        <v>7</v>
      </c>
      <c r="AS1006" t="str" cm="1">
        <f t="array" ref="AS1006">_xlfn.IFS(
AR1006 &lt;=1,"New Employee",
AR1006 &lt;=3, "Early Career",
AR1006 &lt;=7, "Experienced",
TRUE, "Veteran")</f>
        <v>Experienced</v>
      </c>
      <c r="AT1006">
        <v>7</v>
      </c>
      <c r="AU1006">
        <v>0</v>
      </c>
      <c r="AV1006" t="str" cm="1">
        <f t="array" ref="AV1006">_xlfn.IFS(
AU1006=0,"Recently Promoted",
AU1006&lt;=3, "Normal",
TRUE, "Long Time No Promotion")</f>
        <v>Recently Promoted</v>
      </c>
      <c r="AW1006">
        <v>7</v>
      </c>
      <c r="AX1006">
        <f>IF(COUNTIF(L1006:$L$1471,L1006)&gt;1,1,0)</f>
        <v>0</v>
      </c>
      <c r="BA1006">
        <f t="shared" si="125"/>
        <v>0</v>
      </c>
      <c r="BC1006">
        <f t="shared" si="126"/>
        <v>0</v>
      </c>
      <c r="BE1006">
        <f t="shared" si="120"/>
        <v>0</v>
      </c>
      <c r="BG1006">
        <f t="shared" si="121"/>
        <v>0</v>
      </c>
      <c r="BI1006">
        <f t="shared" si="122"/>
        <v>0</v>
      </c>
      <c r="BR1006" t="str" cm="1">
        <f t="array" ref="BR1006">_xlfn.IFS(
A1006&lt;=25,"18-25",
A1006&lt;=35,"26-35",
A1006&lt;=45,"36-45",
A1006&lt;=59,"46-59",
TRUE,"60+")</f>
        <v>26-35</v>
      </c>
      <c r="BX1006" t="b">
        <f t="shared" si="123"/>
        <v>1</v>
      </c>
      <c r="BY1006" t="b">
        <f t="shared" si="124"/>
        <v>1</v>
      </c>
      <c r="BZ1006" t="b">
        <f t="shared" si="127"/>
        <v>1</v>
      </c>
      <c r="CA1006">
        <f>IF(tblemployee[[#This Row],[Attrition]]="Yes",1,0)</f>
        <v>0</v>
      </c>
      <c r="CB1006">
        <f>IF(tblemployee[[#This Row],[OverTime]]="Yes",1,0)</f>
        <v>0</v>
      </c>
    </row>
    <row r="1007" spans="1:80">
      <c r="A1007">
        <v>29</v>
      </c>
      <c r="B1007" t="s">
        <v>43</v>
      </c>
      <c r="C1007" t="s">
        <v>36</v>
      </c>
      <c r="D1007">
        <v>332</v>
      </c>
      <c r="E1007" t="s">
        <v>61</v>
      </c>
      <c r="F1007">
        <v>17</v>
      </c>
      <c r="G1007" t="str" cm="1">
        <f t="array" ref="G1007">_xlfn.IFS(
F1007 &lt;= 10, "Near",
F1007 &lt;= 20, "Far",
TRUE, "Very Far")</f>
        <v>Far</v>
      </c>
      <c r="H1007">
        <v>3</v>
      </c>
      <c r="I1007" t="str">
        <f>_xlfn.XLOOKUP(H1007,Lookup!C:C,Lookup!D:D)</f>
        <v>Bachelor</v>
      </c>
      <c r="J1007" t="s">
        <v>49</v>
      </c>
      <c r="K1007">
        <v>1</v>
      </c>
      <c r="L1007">
        <v>1419</v>
      </c>
      <c r="M1007">
        <v>2</v>
      </c>
      <c r="N1007" t="str">
        <f>_xlfn.XLOOKUP(M1007,Lookup!E:E,Lookup!F:F)</f>
        <v>Medium</v>
      </c>
      <c r="O1007" t="s">
        <v>46</v>
      </c>
      <c r="P1007">
        <v>51</v>
      </c>
      <c r="Q1007">
        <v>2</v>
      </c>
      <c r="R1007" t="str">
        <f>_xlfn.XLOOKUP(Q1007,Lookup!G:G,Lookup!H:H)</f>
        <v>Medium</v>
      </c>
      <c r="S1007">
        <v>3</v>
      </c>
      <c r="T1007" s="7" t="str">
        <f>_xlfn.XLOOKUP(S1007,Lookup!A:A,Lookup!B:B)</f>
        <v>Senior</v>
      </c>
      <c r="U1007" t="s">
        <v>61</v>
      </c>
      <c r="V1007">
        <v>1</v>
      </c>
      <c r="W1007" t="str">
        <f>_xlfn.XLOOKUP(V1007,Lookup!I:I,Lookup!J:J)</f>
        <v>Low</v>
      </c>
      <c r="X1007" t="s">
        <v>41</v>
      </c>
      <c r="Y1007">
        <v>7988</v>
      </c>
      <c r="Z1007" t="str" cm="1">
        <f t="array" ref="Z1007">_xlfn.IFS(Y1007&lt;3000,"Low",Y1007&lt;7000,"Medium",TRUE,"High")</f>
        <v>High</v>
      </c>
      <c r="AA1007">
        <v>9769</v>
      </c>
      <c r="AB1007">
        <v>1</v>
      </c>
      <c r="AC1007" t="s">
        <v>42</v>
      </c>
      <c r="AD1007" t="s">
        <v>43</v>
      </c>
      <c r="AE1007">
        <v>13</v>
      </c>
      <c r="AF1007">
        <v>3</v>
      </c>
      <c r="AG1007" t="str">
        <f>_xlfn.XLOOKUP(AF1007,Lookup!K:K,Lookup!L:L)</f>
        <v>Meet Expect</v>
      </c>
      <c r="AH1007">
        <v>1</v>
      </c>
      <c r="AI1007" t="str">
        <f>LOOKUP(AH1007,Lookup!M:M,Lookup!N:N)</f>
        <v>Low</v>
      </c>
      <c r="AJ1007">
        <v>80</v>
      </c>
      <c r="AK1007">
        <v>0</v>
      </c>
      <c r="AL1007" t="str">
        <f>_xlfn.XLOOKUP(AK1007,Lookup!O:O,Lookup!P:P)</f>
        <v>None</v>
      </c>
      <c r="AM1007">
        <v>10</v>
      </c>
      <c r="AN1007" t="str" cm="1">
        <f t="array" ref="AN1007">_xlfn.IFS(
AM1007&lt;=5,"0-5",
AM1007&lt;=10,"6-10",
AM1007&lt;=20,"11-20",
TRUE,"20+")</f>
        <v>6-10</v>
      </c>
      <c r="AO1007">
        <v>3</v>
      </c>
      <c r="AP1007">
        <v>2</v>
      </c>
      <c r="AQ1007" t="str">
        <f>_xlfn.XLOOKUP(AP1007,Lookup!Q:Q,Lookup!R:R)</f>
        <v>Good</v>
      </c>
      <c r="AR1007">
        <v>10</v>
      </c>
      <c r="AS1007" t="str" cm="1">
        <f t="array" ref="AS1007">_xlfn.IFS(
AR1007 &lt;=1,"New Employee",
AR1007 &lt;=3, "Early Career",
AR1007 &lt;=7, "Experienced",
TRUE, "Veteran")</f>
        <v>Veteran</v>
      </c>
      <c r="AT1007">
        <v>9</v>
      </c>
      <c r="AU1007">
        <v>0</v>
      </c>
      <c r="AV1007" t="str" cm="1">
        <f t="array" ref="AV1007">_xlfn.IFS(
AU1007=0,"Recently Promoted",
AU1007&lt;=3, "Normal",
TRUE, "Long Time No Promotion")</f>
        <v>Recently Promoted</v>
      </c>
      <c r="AW1007">
        <v>9</v>
      </c>
      <c r="AX1007">
        <f>IF(COUNTIF(L1007:$L$1471,L1007)&gt;1,1,0)</f>
        <v>0</v>
      </c>
      <c r="BA1007">
        <f t="shared" si="125"/>
        <v>0</v>
      </c>
      <c r="BC1007">
        <f t="shared" si="126"/>
        <v>0</v>
      </c>
      <c r="BE1007">
        <f t="shared" si="120"/>
        <v>0</v>
      </c>
      <c r="BG1007">
        <f t="shared" si="121"/>
        <v>0</v>
      </c>
      <c r="BI1007">
        <f t="shared" si="122"/>
        <v>0</v>
      </c>
      <c r="BR1007" t="str" cm="1">
        <f t="array" ref="BR1007">_xlfn.IFS(
A1007&lt;=25,"18-25",
A1007&lt;=35,"26-35",
A1007&lt;=45,"36-45",
A1007&lt;=59,"46-59",
TRUE,"60+")</f>
        <v>26-35</v>
      </c>
      <c r="BX1007" t="b">
        <f t="shared" si="123"/>
        <v>1</v>
      </c>
      <c r="BY1007" t="b">
        <f t="shared" si="124"/>
        <v>1</v>
      </c>
      <c r="BZ1007" t="b">
        <f t="shared" si="127"/>
        <v>1</v>
      </c>
      <c r="CA1007">
        <f>IF(tblemployee[[#This Row],[Attrition]]="Yes",1,0)</f>
        <v>0</v>
      </c>
      <c r="CB1007">
        <f>IF(tblemployee[[#This Row],[OverTime]]="Yes",1,0)</f>
        <v>0</v>
      </c>
    </row>
    <row r="1008" spans="1:80" hidden="1">
      <c r="A1008">
        <v>49</v>
      </c>
      <c r="B1008" t="s">
        <v>35</v>
      </c>
      <c r="C1008" t="s">
        <v>44</v>
      </c>
      <c r="D1008">
        <v>1475</v>
      </c>
      <c r="E1008" t="s">
        <v>45</v>
      </c>
      <c r="F1008">
        <v>28</v>
      </c>
      <c r="G1008" t="str" cm="1">
        <f t="array" ref="G1008">_xlfn.IFS(
F1008 &lt;= 10, "Near",
F1008 &lt;= 20, "Far",
TRUE, "Very Far")</f>
        <v>Very Far</v>
      </c>
      <c r="H1008">
        <v>2</v>
      </c>
      <c r="I1008" t="str">
        <f>_xlfn.XLOOKUP(H1008,Lookup!C:C,Lookup!D:D)</f>
        <v>College</v>
      </c>
      <c r="J1008" t="s">
        <v>38</v>
      </c>
      <c r="K1008">
        <v>1</v>
      </c>
      <c r="L1008">
        <v>1420</v>
      </c>
      <c r="M1008">
        <v>1</v>
      </c>
      <c r="N1008" t="str">
        <f>_xlfn.XLOOKUP(M1008,Lookup!E:E,Lookup!F:F)</f>
        <v>Low</v>
      </c>
      <c r="O1008" t="s">
        <v>46</v>
      </c>
      <c r="P1008">
        <v>97</v>
      </c>
      <c r="Q1008">
        <v>2</v>
      </c>
      <c r="R1008" t="str">
        <f>_xlfn.XLOOKUP(Q1008,Lookup!G:G,Lookup!H:H)</f>
        <v>Medium</v>
      </c>
      <c r="S1008">
        <v>2</v>
      </c>
      <c r="T1008" s="7" t="str">
        <f>_xlfn.XLOOKUP(S1008,Lookup!A:A,Lookup!B:B)</f>
        <v>Junior</v>
      </c>
      <c r="U1008" t="s">
        <v>50</v>
      </c>
      <c r="V1008">
        <v>1</v>
      </c>
      <c r="W1008" t="str">
        <f>_xlfn.XLOOKUP(V1008,Lookup!I:I,Lookup!J:J)</f>
        <v>Low</v>
      </c>
      <c r="X1008" t="s">
        <v>41</v>
      </c>
      <c r="Y1008">
        <v>4284</v>
      </c>
      <c r="Z1008" t="str" cm="1">
        <f t="array" ref="Z1008">_xlfn.IFS(Y1008&lt;3000,"Low",Y1008&lt;7000,"Medium",TRUE,"High")</f>
        <v>Medium</v>
      </c>
      <c r="AA1008">
        <v>22710</v>
      </c>
      <c r="AB1008">
        <v>3</v>
      </c>
      <c r="AC1008" t="s">
        <v>42</v>
      </c>
      <c r="AD1008" t="s">
        <v>43</v>
      </c>
      <c r="AE1008">
        <v>20</v>
      </c>
      <c r="AF1008">
        <v>4</v>
      </c>
      <c r="AG1008" t="str">
        <f>_xlfn.XLOOKUP(AF1008,Lookup!K:K,Lookup!L:L)</f>
        <v>Exceed Expect</v>
      </c>
      <c r="AH1008">
        <v>1</v>
      </c>
      <c r="AI1008" t="str">
        <f>LOOKUP(AH1008,Lookup!M:M,Lookup!N:N)</f>
        <v>Low</v>
      </c>
      <c r="AJ1008">
        <v>80</v>
      </c>
      <c r="AK1008">
        <v>0</v>
      </c>
      <c r="AL1008" t="str">
        <f>_xlfn.XLOOKUP(AK1008,Lookup!O:O,Lookup!P:P)</f>
        <v>None</v>
      </c>
      <c r="AM1008">
        <v>20</v>
      </c>
      <c r="AN1008" t="str" cm="1">
        <f t="array" ref="AN1008">_xlfn.IFS(
AM1008&lt;=5,"0-5",
AM1008&lt;=10,"6-10",
AM1008&lt;=20,"11-20",
TRUE,"20+")</f>
        <v>11-20</v>
      </c>
      <c r="AO1008">
        <v>2</v>
      </c>
      <c r="AP1008">
        <v>3</v>
      </c>
      <c r="AQ1008" t="str">
        <f>_xlfn.XLOOKUP(AP1008,Lookup!Q:Q,Lookup!R:R)</f>
        <v>Better</v>
      </c>
      <c r="AR1008">
        <v>4</v>
      </c>
      <c r="AS1008" t="str" cm="1">
        <f t="array" ref="AS1008">_xlfn.IFS(
AR1008 &lt;=1,"New Employee",
AR1008 &lt;=3, "Early Career",
AR1008 &lt;=7, "Experienced",
TRUE, "Veteran")</f>
        <v>Experienced</v>
      </c>
      <c r="AT1008">
        <v>3</v>
      </c>
      <c r="AU1008">
        <v>1</v>
      </c>
      <c r="AV1008" t="str" cm="1">
        <f t="array" ref="AV1008">_xlfn.IFS(
AU1008=0,"Recently Promoted",
AU1008&lt;=3, "Normal",
TRUE, "Long Time No Promotion")</f>
        <v>Normal</v>
      </c>
      <c r="AW1008">
        <v>3</v>
      </c>
      <c r="AX1008">
        <f>IF(COUNTIF(L1008:$L$1471,L1008)&gt;1,1,0)</f>
        <v>0</v>
      </c>
      <c r="BA1008">
        <f t="shared" si="125"/>
        <v>0</v>
      </c>
      <c r="BC1008">
        <f t="shared" si="126"/>
        <v>0</v>
      </c>
      <c r="BE1008">
        <f t="shared" si="120"/>
        <v>0</v>
      </c>
      <c r="BG1008">
        <f t="shared" si="121"/>
        <v>0</v>
      </c>
      <c r="BI1008">
        <f t="shared" si="122"/>
        <v>0</v>
      </c>
      <c r="BR1008" t="str" cm="1">
        <f t="array" ref="BR1008">_xlfn.IFS(
A1008&lt;=25,"18-25",
A1008&lt;=35,"26-35",
A1008&lt;=45,"36-45",
A1008&lt;=59,"46-59",
TRUE,"60+")</f>
        <v>46-59</v>
      </c>
      <c r="BX1008" t="b">
        <f t="shared" si="123"/>
        <v>1</v>
      </c>
      <c r="BY1008" t="b">
        <f t="shared" si="124"/>
        <v>1</v>
      </c>
      <c r="BZ1008" t="b">
        <f t="shared" si="127"/>
        <v>1</v>
      </c>
      <c r="CA1008">
        <f>IF(tblemployee[[#This Row],[Attrition]]="Yes",1,0)</f>
        <v>1</v>
      </c>
      <c r="CB1008">
        <f>IF(tblemployee[[#This Row],[OverTime]]="Yes",1,0)</f>
        <v>0</v>
      </c>
    </row>
    <row r="1009" spans="1:80" hidden="1">
      <c r="A1009">
        <v>29</v>
      </c>
      <c r="B1009" t="s">
        <v>35</v>
      </c>
      <c r="C1009" t="s">
        <v>44</v>
      </c>
      <c r="D1009">
        <v>337</v>
      </c>
      <c r="E1009" t="s">
        <v>45</v>
      </c>
      <c r="F1009">
        <v>14</v>
      </c>
      <c r="G1009" t="str" cm="1">
        <f t="array" ref="G1009">_xlfn.IFS(
F1009 &lt;= 10, "Near",
F1009 &lt;= 20, "Far",
TRUE, "Very Far")</f>
        <v>Far</v>
      </c>
      <c r="H1009">
        <v>1</v>
      </c>
      <c r="I1009" t="str">
        <f>_xlfn.XLOOKUP(H1009,Lookup!C:C,Lookup!D:D)</f>
        <v>Below College</v>
      </c>
      <c r="J1009" t="s">
        <v>49</v>
      </c>
      <c r="K1009">
        <v>1</v>
      </c>
      <c r="L1009">
        <v>1421</v>
      </c>
      <c r="M1009">
        <v>3</v>
      </c>
      <c r="N1009" t="str">
        <f>_xlfn.XLOOKUP(M1009,Lookup!E:E,Lookup!F:F)</f>
        <v>High</v>
      </c>
      <c r="O1009" t="s">
        <v>39</v>
      </c>
      <c r="P1009">
        <v>84</v>
      </c>
      <c r="Q1009">
        <v>3</v>
      </c>
      <c r="R1009" t="str">
        <f>_xlfn.XLOOKUP(Q1009,Lookup!G:G,Lookup!H:H)</f>
        <v>High</v>
      </c>
      <c r="S1009">
        <v>3</v>
      </c>
      <c r="T1009" s="7" t="str">
        <f>_xlfn.XLOOKUP(S1009,Lookup!A:A,Lookup!B:B)</f>
        <v>Senior</v>
      </c>
      <c r="U1009" t="s">
        <v>54</v>
      </c>
      <c r="V1009">
        <v>4</v>
      </c>
      <c r="W1009" t="str">
        <f>_xlfn.XLOOKUP(V1009,Lookup!I:I,Lookup!J:J)</f>
        <v>Very High</v>
      </c>
      <c r="X1009" t="s">
        <v>41</v>
      </c>
      <c r="Y1009">
        <v>7553</v>
      </c>
      <c r="Z1009" t="str" cm="1">
        <f t="array" ref="Z1009">_xlfn.IFS(Y1009&lt;3000,"Low",Y1009&lt;7000,"Medium",TRUE,"High")</f>
        <v>High</v>
      </c>
      <c r="AA1009">
        <v>22930</v>
      </c>
      <c r="AB1009">
        <v>0</v>
      </c>
      <c r="AC1009" t="s">
        <v>42</v>
      </c>
      <c r="AD1009" t="s">
        <v>35</v>
      </c>
      <c r="AE1009">
        <v>12</v>
      </c>
      <c r="AF1009">
        <v>3</v>
      </c>
      <c r="AG1009" t="str">
        <f>_xlfn.XLOOKUP(AF1009,Lookup!K:K,Lookup!L:L)</f>
        <v>Meet Expect</v>
      </c>
      <c r="AH1009">
        <v>1</v>
      </c>
      <c r="AI1009" t="str">
        <f>LOOKUP(AH1009,Lookup!M:M,Lookup!N:N)</f>
        <v>Low</v>
      </c>
      <c r="AJ1009">
        <v>80</v>
      </c>
      <c r="AK1009">
        <v>0</v>
      </c>
      <c r="AL1009" t="str">
        <f>_xlfn.XLOOKUP(AK1009,Lookup!O:O,Lookup!P:P)</f>
        <v>None</v>
      </c>
      <c r="AM1009">
        <v>9</v>
      </c>
      <c r="AN1009" t="str" cm="1">
        <f t="array" ref="AN1009">_xlfn.IFS(
AM1009&lt;=5,"0-5",
AM1009&lt;=10,"6-10",
AM1009&lt;=20,"11-20",
TRUE,"20+")</f>
        <v>6-10</v>
      </c>
      <c r="AO1009">
        <v>1</v>
      </c>
      <c r="AP1009">
        <v>3</v>
      </c>
      <c r="AQ1009" t="str">
        <f>_xlfn.XLOOKUP(AP1009,Lookup!Q:Q,Lookup!R:R)</f>
        <v>Better</v>
      </c>
      <c r="AR1009">
        <v>8</v>
      </c>
      <c r="AS1009" t="str" cm="1">
        <f t="array" ref="AS1009">_xlfn.IFS(
AR1009 &lt;=1,"New Employee",
AR1009 &lt;=3, "Early Career",
AR1009 &lt;=7, "Experienced",
TRUE, "Veteran")</f>
        <v>Veteran</v>
      </c>
      <c r="AT1009">
        <v>7</v>
      </c>
      <c r="AU1009">
        <v>7</v>
      </c>
      <c r="AV1009" t="str" cm="1">
        <f t="array" ref="AV1009">_xlfn.IFS(
AU1009=0,"Recently Promoted",
AU1009&lt;=3, "Normal",
TRUE, "Long Time No Promotion")</f>
        <v>Long Time No Promotion</v>
      </c>
      <c r="AW1009">
        <v>7</v>
      </c>
      <c r="AX1009">
        <f>IF(COUNTIF(L1009:$L$1471,L1009)&gt;1,1,0)</f>
        <v>0</v>
      </c>
      <c r="BA1009">
        <f t="shared" si="125"/>
        <v>0</v>
      </c>
      <c r="BC1009">
        <f t="shared" si="126"/>
        <v>0</v>
      </c>
      <c r="BE1009">
        <f t="shared" si="120"/>
        <v>0</v>
      </c>
      <c r="BG1009">
        <f t="shared" si="121"/>
        <v>0</v>
      </c>
      <c r="BI1009">
        <f t="shared" si="122"/>
        <v>0</v>
      </c>
      <c r="BR1009" t="str" cm="1">
        <f t="array" ref="BR1009">_xlfn.IFS(
A1009&lt;=25,"18-25",
A1009&lt;=35,"26-35",
A1009&lt;=45,"36-45",
A1009&lt;=59,"46-59",
TRUE,"60+")</f>
        <v>26-35</v>
      </c>
      <c r="BX1009" t="b">
        <f t="shared" si="123"/>
        <v>1</v>
      </c>
      <c r="BY1009" t="b">
        <f t="shared" si="124"/>
        <v>1</v>
      </c>
      <c r="BZ1009" t="b">
        <f t="shared" si="127"/>
        <v>1</v>
      </c>
      <c r="CA1009">
        <f>IF(tblemployee[[#This Row],[Attrition]]="Yes",1,0)</f>
        <v>1</v>
      </c>
      <c r="CB1009">
        <f>IF(tblemployee[[#This Row],[OverTime]]="Yes",1,0)</f>
        <v>1</v>
      </c>
    </row>
    <row r="1010" spans="1:80" hidden="1">
      <c r="A1010">
        <v>54</v>
      </c>
      <c r="B1010" t="s">
        <v>43</v>
      </c>
      <c r="C1010" t="s">
        <v>36</v>
      </c>
      <c r="D1010">
        <v>971</v>
      </c>
      <c r="E1010" t="s">
        <v>45</v>
      </c>
      <c r="F1010">
        <v>1</v>
      </c>
      <c r="G1010" t="str" cm="1">
        <f t="array" ref="G1010">_xlfn.IFS(
F1010 &lt;= 10, "Near",
F1010 &lt;= 20, "Far",
TRUE, "Very Far")</f>
        <v>Near</v>
      </c>
      <c r="H1010">
        <v>3</v>
      </c>
      <c r="I1010" t="str">
        <f>_xlfn.XLOOKUP(H1010,Lookup!C:C,Lookup!D:D)</f>
        <v>Bachelor</v>
      </c>
      <c r="J1010" t="s">
        <v>51</v>
      </c>
      <c r="K1010">
        <v>1</v>
      </c>
      <c r="L1010">
        <v>1422</v>
      </c>
      <c r="M1010">
        <v>4</v>
      </c>
      <c r="N1010" t="str">
        <f>_xlfn.XLOOKUP(M1010,Lookup!E:E,Lookup!F:F)</f>
        <v>Very High</v>
      </c>
      <c r="O1010" t="s">
        <v>39</v>
      </c>
      <c r="P1010">
        <v>54</v>
      </c>
      <c r="Q1010">
        <v>3</v>
      </c>
      <c r="R1010" t="str">
        <f>_xlfn.XLOOKUP(Q1010,Lookup!G:G,Lookup!H:H)</f>
        <v>High</v>
      </c>
      <c r="S1010">
        <v>4</v>
      </c>
      <c r="T1010" s="7" t="str">
        <f>_xlfn.XLOOKUP(S1010,Lookup!A:A,Lookup!B:B)</f>
        <v>Manager</v>
      </c>
      <c r="U1010" t="s">
        <v>58</v>
      </c>
      <c r="V1010">
        <v>4</v>
      </c>
      <c r="W1010" t="str">
        <f>_xlfn.XLOOKUP(V1010,Lookup!I:I,Lookup!J:J)</f>
        <v>Very High</v>
      </c>
      <c r="X1010" t="s">
        <v>41</v>
      </c>
      <c r="Y1010">
        <v>17328</v>
      </c>
      <c r="Z1010" t="str" cm="1">
        <f t="array" ref="Z1010">_xlfn.IFS(Y1010&lt;3000,"Low",Y1010&lt;7000,"Medium",TRUE,"High")</f>
        <v>High</v>
      </c>
      <c r="AA1010">
        <v>5652</v>
      </c>
      <c r="AB1010">
        <v>6</v>
      </c>
      <c r="AC1010" t="s">
        <v>42</v>
      </c>
      <c r="AD1010" t="s">
        <v>43</v>
      </c>
      <c r="AE1010">
        <v>19</v>
      </c>
      <c r="AF1010">
        <v>3</v>
      </c>
      <c r="AG1010" t="str">
        <f>_xlfn.XLOOKUP(AF1010,Lookup!K:K,Lookup!L:L)</f>
        <v>Meet Expect</v>
      </c>
      <c r="AH1010">
        <v>4</v>
      </c>
      <c r="AI1010" t="str">
        <f>LOOKUP(AH1010,Lookup!M:M,Lookup!N:N)</f>
        <v>Very High</v>
      </c>
      <c r="AJ1010">
        <v>80</v>
      </c>
      <c r="AK1010">
        <v>0</v>
      </c>
      <c r="AL1010" t="str">
        <f>_xlfn.XLOOKUP(AK1010,Lookup!O:O,Lookup!P:P)</f>
        <v>None</v>
      </c>
      <c r="AM1010">
        <v>29</v>
      </c>
      <c r="AN1010" t="str" cm="1">
        <f t="array" ref="AN1010">_xlfn.IFS(
AM1010&lt;=5,"0-5",
AM1010&lt;=10,"6-10",
AM1010&lt;=20,"11-20",
TRUE,"20+")</f>
        <v>20+</v>
      </c>
      <c r="AO1010">
        <v>3</v>
      </c>
      <c r="AP1010">
        <v>2</v>
      </c>
      <c r="AQ1010" t="str">
        <f>_xlfn.XLOOKUP(AP1010,Lookup!Q:Q,Lookup!R:R)</f>
        <v>Good</v>
      </c>
      <c r="AR1010">
        <v>20</v>
      </c>
      <c r="AS1010" t="str" cm="1">
        <f t="array" ref="AS1010">_xlfn.IFS(
AR1010 &lt;=1,"New Employee",
AR1010 &lt;=3, "Early Career",
AR1010 &lt;=7, "Experienced",
TRUE, "Veteran")</f>
        <v>Veteran</v>
      </c>
      <c r="AT1010">
        <v>7</v>
      </c>
      <c r="AU1010">
        <v>12</v>
      </c>
      <c r="AV1010" t="str" cm="1">
        <f t="array" ref="AV1010">_xlfn.IFS(
AU1010=0,"Recently Promoted",
AU1010&lt;=3, "Normal",
TRUE, "Long Time No Promotion")</f>
        <v>Long Time No Promotion</v>
      </c>
      <c r="AW1010">
        <v>7</v>
      </c>
      <c r="AX1010">
        <f>IF(COUNTIF(L1010:$L$1471,L1010)&gt;1,1,0)</f>
        <v>0</v>
      </c>
      <c r="BA1010">
        <f t="shared" si="125"/>
        <v>0</v>
      </c>
      <c r="BC1010">
        <f t="shared" si="126"/>
        <v>0</v>
      </c>
      <c r="BE1010">
        <f t="shared" si="120"/>
        <v>0</v>
      </c>
      <c r="BG1010">
        <f t="shared" si="121"/>
        <v>0</v>
      </c>
      <c r="BI1010">
        <f t="shared" si="122"/>
        <v>0</v>
      </c>
      <c r="BR1010" t="str" cm="1">
        <f t="array" ref="BR1010">_xlfn.IFS(
A1010&lt;=25,"18-25",
A1010&lt;=35,"26-35",
A1010&lt;=45,"36-45",
A1010&lt;=59,"46-59",
TRUE,"60+")</f>
        <v>46-59</v>
      </c>
      <c r="BX1010" t="b">
        <f t="shared" si="123"/>
        <v>1</v>
      </c>
      <c r="BY1010" t="b">
        <f t="shared" si="124"/>
        <v>1</v>
      </c>
      <c r="BZ1010" t="b">
        <f t="shared" si="127"/>
        <v>1</v>
      </c>
      <c r="CA1010">
        <f>IF(tblemployee[[#This Row],[Attrition]]="Yes",1,0)</f>
        <v>0</v>
      </c>
      <c r="CB1010">
        <f>IF(tblemployee[[#This Row],[OverTime]]="Yes",1,0)</f>
        <v>0</v>
      </c>
    </row>
    <row r="1011" spans="1:80" hidden="1">
      <c r="A1011">
        <v>58</v>
      </c>
      <c r="B1011" t="s">
        <v>43</v>
      </c>
      <c r="C1011" t="s">
        <v>36</v>
      </c>
      <c r="D1011">
        <v>1055</v>
      </c>
      <c r="E1011" t="s">
        <v>45</v>
      </c>
      <c r="F1011">
        <v>1</v>
      </c>
      <c r="G1011" t="str" cm="1">
        <f t="array" ref="G1011">_xlfn.IFS(
F1011 &lt;= 10, "Near",
F1011 &lt;= 20, "Far",
TRUE, "Very Far")</f>
        <v>Near</v>
      </c>
      <c r="H1011">
        <v>3</v>
      </c>
      <c r="I1011" t="str">
        <f>_xlfn.XLOOKUP(H1011,Lookup!C:C,Lookup!D:D)</f>
        <v>Bachelor</v>
      </c>
      <c r="J1011" t="s">
        <v>51</v>
      </c>
      <c r="K1011">
        <v>1</v>
      </c>
      <c r="L1011">
        <v>1423</v>
      </c>
      <c r="M1011">
        <v>4</v>
      </c>
      <c r="N1011" t="str">
        <f>_xlfn.XLOOKUP(M1011,Lookup!E:E,Lookup!F:F)</f>
        <v>Very High</v>
      </c>
      <c r="O1011" t="s">
        <v>39</v>
      </c>
      <c r="P1011">
        <v>76</v>
      </c>
      <c r="Q1011">
        <v>3</v>
      </c>
      <c r="R1011" t="str">
        <f>_xlfn.XLOOKUP(Q1011,Lookup!G:G,Lookup!H:H)</f>
        <v>High</v>
      </c>
      <c r="S1011">
        <v>5</v>
      </c>
      <c r="T1011" s="7" t="str">
        <f>_xlfn.XLOOKUP(S1011,Lookup!A:A,Lookup!B:B)</f>
        <v>Director</v>
      </c>
      <c r="U1011" t="s">
        <v>58</v>
      </c>
      <c r="V1011">
        <v>1</v>
      </c>
      <c r="W1011" t="str">
        <f>_xlfn.XLOOKUP(V1011,Lookup!I:I,Lookup!J:J)</f>
        <v>Low</v>
      </c>
      <c r="X1011" t="s">
        <v>48</v>
      </c>
      <c r="Y1011">
        <v>19701</v>
      </c>
      <c r="Z1011" t="str" cm="1">
        <f t="array" ref="Z1011">_xlfn.IFS(Y1011&lt;3000,"Low",Y1011&lt;7000,"Medium",TRUE,"High")</f>
        <v>High</v>
      </c>
      <c r="AA1011">
        <v>22456</v>
      </c>
      <c r="AB1011">
        <v>3</v>
      </c>
      <c r="AC1011" t="s">
        <v>42</v>
      </c>
      <c r="AD1011" t="s">
        <v>35</v>
      </c>
      <c r="AE1011">
        <v>21</v>
      </c>
      <c r="AF1011">
        <v>4</v>
      </c>
      <c r="AG1011" t="str">
        <f>_xlfn.XLOOKUP(AF1011,Lookup!K:K,Lookup!L:L)</f>
        <v>Exceed Expect</v>
      </c>
      <c r="AH1011">
        <v>3</v>
      </c>
      <c r="AI1011" t="str">
        <f>LOOKUP(AH1011,Lookup!M:M,Lookup!N:N)</f>
        <v>High</v>
      </c>
      <c r="AJ1011">
        <v>80</v>
      </c>
      <c r="AK1011">
        <v>1</v>
      </c>
      <c r="AL1011" t="str">
        <f>_xlfn.XLOOKUP(AK1011,Lookup!O:O,Lookup!P:P)</f>
        <v>Basic</v>
      </c>
      <c r="AM1011">
        <v>32</v>
      </c>
      <c r="AN1011" t="str" cm="1">
        <f t="array" ref="AN1011">_xlfn.IFS(
AM1011&lt;=5,"0-5",
AM1011&lt;=10,"6-10",
AM1011&lt;=20,"11-20",
TRUE,"20+")</f>
        <v>20+</v>
      </c>
      <c r="AO1011">
        <v>3</v>
      </c>
      <c r="AP1011">
        <v>3</v>
      </c>
      <c r="AQ1011" t="str">
        <f>_xlfn.XLOOKUP(AP1011,Lookup!Q:Q,Lookup!R:R)</f>
        <v>Better</v>
      </c>
      <c r="AR1011">
        <v>9</v>
      </c>
      <c r="AS1011" t="str" cm="1">
        <f t="array" ref="AS1011">_xlfn.IFS(
AR1011 &lt;=1,"New Employee",
AR1011 &lt;=3, "Early Career",
AR1011 &lt;=7, "Experienced",
TRUE, "Veteran")</f>
        <v>Veteran</v>
      </c>
      <c r="AT1011">
        <v>8</v>
      </c>
      <c r="AU1011">
        <v>1</v>
      </c>
      <c r="AV1011" t="str" cm="1">
        <f t="array" ref="AV1011">_xlfn.IFS(
AU1011=0,"Recently Promoted",
AU1011&lt;=3, "Normal",
TRUE, "Long Time No Promotion")</f>
        <v>Normal</v>
      </c>
      <c r="AW1011">
        <v>5</v>
      </c>
      <c r="AX1011">
        <f>IF(COUNTIF(L1011:$L$1471,L1011)&gt;1,1,0)</f>
        <v>0</v>
      </c>
      <c r="BA1011">
        <f t="shared" si="125"/>
        <v>0</v>
      </c>
      <c r="BC1011">
        <f t="shared" si="126"/>
        <v>0</v>
      </c>
      <c r="BE1011">
        <f t="shared" si="120"/>
        <v>0</v>
      </c>
      <c r="BG1011">
        <f t="shared" si="121"/>
        <v>0</v>
      </c>
      <c r="BI1011">
        <f t="shared" si="122"/>
        <v>0</v>
      </c>
      <c r="BR1011" t="str" cm="1">
        <f t="array" ref="BR1011">_xlfn.IFS(
A1011&lt;=25,"18-25",
A1011&lt;=35,"26-35",
A1011&lt;=45,"36-45",
A1011&lt;=59,"46-59",
TRUE,"60+")</f>
        <v>46-59</v>
      </c>
      <c r="BX1011" t="b">
        <f t="shared" si="123"/>
        <v>1</v>
      </c>
      <c r="BY1011" t="b">
        <f t="shared" si="124"/>
        <v>1</v>
      </c>
      <c r="BZ1011" t="b">
        <f t="shared" si="127"/>
        <v>1</v>
      </c>
      <c r="CA1011">
        <f>IF(tblemployee[[#This Row],[Attrition]]="Yes",1,0)</f>
        <v>0</v>
      </c>
      <c r="CB1011">
        <f>IF(tblemployee[[#This Row],[OverTime]]="Yes",1,0)</f>
        <v>1</v>
      </c>
    </row>
    <row r="1012" spans="1:80" hidden="1">
      <c r="A1012">
        <v>55</v>
      </c>
      <c r="B1012" t="s">
        <v>43</v>
      </c>
      <c r="C1012" t="s">
        <v>36</v>
      </c>
      <c r="D1012">
        <v>1136</v>
      </c>
      <c r="E1012" t="s">
        <v>45</v>
      </c>
      <c r="F1012">
        <v>1</v>
      </c>
      <c r="G1012" t="str" cm="1">
        <f t="array" ref="G1012">_xlfn.IFS(
F1012 &lt;= 10, "Near",
F1012 &lt;= 20, "Far",
TRUE, "Very Far")</f>
        <v>Near</v>
      </c>
      <c r="H1012">
        <v>4</v>
      </c>
      <c r="I1012" t="str">
        <f>_xlfn.XLOOKUP(H1012,Lookup!C:C,Lookup!D:D)</f>
        <v>Master</v>
      </c>
      <c r="J1012" t="s">
        <v>51</v>
      </c>
      <c r="K1012">
        <v>1</v>
      </c>
      <c r="L1012">
        <v>1424</v>
      </c>
      <c r="M1012">
        <v>2</v>
      </c>
      <c r="N1012" t="str">
        <f>_xlfn.XLOOKUP(M1012,Lookup!E:E,Lookup!F:F)</f>
        <v>Medium</v>
      </c>
      <c r="O1012" t="s">
        <v>46</v>
      </c>
      <c r="P1012">
        <v>81</v>
      </c>
      <c r="Q1012">
        <v>4</v>
      </c>
      <c r="R1012" t="str">
        <f>_xlfn.XLOOKUP(Q1012,Lookup!G:G,Lookup!H:H)</f>
        <v>Very High</v>
      </c>
      <c r="S1012">
        <v>4</v>
      </c>
      <c r="T1012" s="7" t="str">
        <f>_xlfn.XLOOKUP(S1012,Lookup!A:A,Lookup!B:B)</f>
        <v>Manager</v>
      </c>
      <c r="U1012" t="s">
        <v>58</v>
      </c>
      <c r="V1012">
        <v>4</v>
      </c>
      <c r="W1012" t="str">
        <f>_xlfn.XLOOKUP(V1012,Lookup!I:I,Lookup!J:J)</f>
        <v>Very High</v>
      </c>
      <c r="X1012" t="s">
        <v>52</v>
      </c>
      <c r="Y1012">
        <v>14732</v>
      </c>
      <c r="Z1012" t="str" cm="1">
        <f t="array" ref="Z1012">_xlfn.IFS(Y1012&lt;3000,"Low",Y1012&lt;7000,"Medium",TRUE,"High")</f>
        <v>High</v>
      </c>
      <c r="AA1012">
        <v>12414</v>
      </c>
      <c r="AB1012">
        <v>2</v>
      </c>
      <c r="AC1012" t="s">
        <v>42</v>
      </c>
      <c r="AD1012" t="s">
        <v>43</v>
      </c>
      <c r="AE1012">
        <v>13</v>
      </c>
      <c r="AF1012">
        <v>3</v>
      </c>
      <c r="AG1012" t="str">
        <f>_xlfn.XLOOKUP(AF1012,Lookup!K:K,Lookup!L:L)</f>
        <v>Meet Expect</v>
      </c>
      <c r="AH1012">
        <v>4</v>
      </c>
      <c r="AI1012" t="str">
        <f>LOOKUP(AH1012,Lookup!M:M,Lookup!N:N)</f>
        <v>Very High</v>
      </c>
      <c r="AJ1012">
        <v>80</v>
      </c>
      <c r="AK1012">
        <v>2</v>
      </c>
      <c r="AL1012" t="str">
        <f>_xlfn.XLOOKUP(AK1012,Lookup!O:O,Lookup!P:P)</f>
        <v>Medium</v>
      </c>
      <c r="AM1012">
        <v>31</v>
      </c>
      <c r="AN1012" t="str" cm="1">
        <f t="array" ref="AN1012">_xlfn.IFS(
AM1012&lt;=5,"0-5",
AM1012&lt;=10,"6-10",
AM1012&lt;=20,"11-20",
TRUE,"20+")</f>
        <v>20+</v>
      </c>
      <c r="AO1012">
        <v>4</v>
      </c>
      <c r="AP1012">
        <v>4</v>
      </c>
      <c r="AQ1012" t="str">
        <f>_xlfn.XLOOKUP(AP1012,Lookup!Q:Q,Lookup!R:R)</f>
        <v>Best</v>
      </c>
      <c r="AR1012">
        <v>7</v>
      </c>
      <c r="AS1012" t="str" cm="1">
        <f t="array" ref="AS1012">_xlfn.IFS(
AR1012 &lt;=1,"New Employee",
AR1012 &lt;=3, "Early Career",
AR1012 &lt;=7, "Experienced",
TRUE, "Veteran")</f>
        <v>Experienced</v>
      </c>
      <c r="AT1012">
        <v>7</v>
      </c>
      <c r="AU1012">
        <v>0</v>
      </c>
      <c r="AV1012" t="str" cm="1">
        <f t="array" ref="AV1012">_xlfn.IFS(
AU1012=0,"Recently Promoted",
AU1012&lt;=3, "Normal",
TRUE, "Long Time No Promotion")</f>
        <v>Recently Promoted</v>
      </c>
      <c r="AW1012">
        <v>0</v>
      </c>
      <c r="AX1012">
        <f>IF(COUNTIF(L1012:$L$1471,L1012)&gt;1,1,0)</f>
        <v>0</v>
      </c>
      <c r="BA1012">
        <f t="shared" si="125"/>
        <v>0</v>
      </c>
      <c r="BC1012">
        <f t="shared" si="126"/>
        <v>0</v>
      </c>
      <c r="BE1012">
        <f t="shared" si="120"/>
        <v>0</v>
      </c>
      <c r="BG1012">
        <f t="shared" si="121"/>
        <v>0</v>
      </c>
      <c r="BI1012">
        <f t="shared" si="122"/>
        <v>0</v>
      </c>
      <c r="BR1012" t="str" cm="1">
        <f t="array" ref="BR1012">_xlfn.IFS(
A1012&lt;=25,"18-25",
A1012&lt;=35,"26-35",
A1012&lt;=45,"36-45",
A1012&lt;=59,"46-59",
TRUE,"60+")</f>
        <v>46-59</v>
      </c>
      <c r="BX1012" t="b">
        <f t="shared" si="123"/>
        <v>1</v>
      </c>
      <c r="BY1012" t="b">
        <f t="shared" si="124"/>
        <v>1</v>
      </c>
      <c r="BZ1012" t="b">
        <f t="shared" si="127"/>
        <v>1</v>
      </c>
      <c r="CA1012">
        <f>IF(tblemployee[[#This Row],[Attrition]]="Yes",1,0)</f>
        <v>0</v>
      </c>
      <c r="CB1012">
        <f>IF(tblemployee[[#This Row],[OverTime]]="Yes",1,0)</f>
        <v>0</v>
      </c>
    </row>
    <row r="1013" spans="1:80" hidden="1">
      <c r="A1013">
        <v>36</v>
      </c>
      <c r="B1013" t="s">
        <v>43</v>
      </c>
      <c r="C1013" t="s">
        <v>36</v>
      </c>
      <c r="D1013">
        <v>1174</v>
      </c>
      <c r="E1013" t="s">
        <v>37</v>
      </c>
      <c r="F1013">
        <v>3</v>
      </c>
      <c r="G1013" t="str" cm="1">
        <f t="array" ref="G1013">_xlfn.IFS(
F1013 &lt;= 10, "Near",
F1013 &lt;= 20, "Far",
TRUE, "Very Far")</f>
        <v>Near</v>
      </c>
      <c r="H1013">
        <v>4</v>
      </c>
      <c r="I1013" t="str">
        <f>_xlfn.XLOOKUP(H1013,Lookup!C:C,Lookup!D:D)</f>
        <v>Master</v>
      </c>
      <c r="J1013" t="s">
        <v>59</v>
      </c>
      <c r="K1013">
        <v>1</v>
      </c>
      <c r="L1013">
        <v>1425</v>
      </c>
      <c r="M1013">
        <v>1</v>
      </c>
      <c r="N1013" t="str">
        <f>_xlfn.XLOOKUP(M1013,Lookup!E:E,Lookup!F:F)</f>
        <v>Low</v>
      </c>
      <c r="O1013" t="s">
        <v>39</v>
      </c>
      <c r="P1013">
        <v>99</v>
      </c>
      <c r="Q1013">
        <v>3</v>
      </c>
      <c r="R1013" t="str">
        <f>_xlfn.XLOOKUP(Q1013,Lookup!G:G,Lookup!H:H)</f>
        <v>High</v>
      </c>
      <c r="S1013">
        <v>2</v>
      </c>
      <c r="T1013" s="7" t="str">
        <f>_xlfn.XLOOKUP(S1013,Lookup!A:A,Lookup!B:B)</f>
        <v>Junior</v>
      </c>
      <c r="U1013" t="s">
        <v>40</v>
      </c>
      <c r="V1013">
        <v>2</v>
      </c>
      <c r="W1013" t="str">
        <f>_xlfn.XLOOKUP(V1013,Lookup!I:I,Lookup!J:J)</f>
        <v>Medium</v>
      </c>
      <c r="X1013" t="s">
        <v>41</v>
      </c>
      <c r="Y1013">
        <v>9278</v>
      </c>
      <c r="Z1013" t="str" cm="1">
        <f t="array" ref="Z1013">_xlfn.IFS(Y1013&lt;3000,"Low",Y1013&lt;7000,"Medium",TRUE,"High")</f>
        <v>High</v>
      </c>
      <c r="AA1013">
        <v>20763</v>
      </c>
      <c r="AB1013">
        <v>3</v>
      </c>
      <c r="AC1013" t="s">
        <v>42</v>
      </c>
      <c r="AD1013" t="s">
        <v>35</v>
      </c>
      <c r="AE1013">
        <v>16</v>
      </c>
      <c r="AF1013">
        <v>3</v>
      </c>
      <c r="AG1013" t="str">
        <f>_xlfn.XLOOKUP(AF1013,Lookup!K:K,Lookup!L:L)</f>
        <v>Meet Expect</v>
      </c>
      <c r="AH1013">
        <v>4</v>
      </c>
      <c r="AI1013" t="str">
        <f>LOOKUP(AH1013,Lookup!M:M,Lookup!N:N)</f>
        <v>Very High</v>
      </c>
      <c r="AJ1013">
        <v>80</v>
      </c>
      <c r="AK1013">
        <v>0</v>
      </c>
      <c r="AL1013" t="str">
        <f>_xlfn.XLOOKUP(AK1013,Lookup!O:O,Lookup!P:P)</f>
        <v>None</v>
      </c>
      <c r="AM1013">
        <v>15</v>
      </c>
      <c r="AN1013" t="str" cm="1">
        <f t="array" ref="AN1013">_xlfn.IFS(
AM1013&lt;=5,"0-5",
AM1013&lt;=10,"6-10",
AM1013&lt;=20,"11-20",
TRUE,"20+")</f>
        <v>11-20</v>
      </c>
      <c r="AO1013">
        <v>3</v>
      </c>
      <c r="AP1013">
        <v>3</v>
      </c>
      <c r="AQ1013" t="str">
        <f>_xlfn.XLOOKUP(AP1013,Lookup!Q:Q,Lookup!R:R)</f>
        <v>Better</v>
      </c>
      <c r="AR1013">
        <v>5</v>
      </c>
      <c r="AS1013" t="str" cm="1">
        <f t="array" ref="AS1013">_xlfn.IFS(
AR1013 &lt;=1,"New Employee",
AR1013 &lt;=3, "Early Career",
AR1013 &lt;=7, "Experienced",
TRUE, "Veteran")</f>
        <v>Experienced</v>
      </c>
      <c r="AT1013">
        <v>4</v>
      </c>
      <c r="AU1013">
        <v>0</v>
      </c>
      <c r="AV1013" t="str" cm="1">
        <f t="array" ref="AV1013">_xlfn.IFS(
AU1013=0,"Recently Promoted",
AU1013&lt;=3, "Normal",
TRUE, "Long Time No Promotion")</f>
        <v>Recently Promoted</v>
      </c>
      <c r="AW1013">
        <v>1</v>
      </c>
      <c r="AX1013">
        <f>IF(COUNTIF(L1013:$L$1471,L1013)&gt;1,1,0)</f>
        <v>0</v>
      </c>
      <c r="BA1013">
        <f t="shared" si="125"/>
        <v>0</v>
      </c>
      <c r="BC1013">
        <f t="shared" si="126"/>
        <v>0</v>
      </c>
      <c r="BE1013">
        <f t="shared" si="120"/>
        <v>0</v>
      </c>
      <c r="BG1013">
        <f t="shared" si="121"/>
        <v>0</v>
      </c>
      <c r="BI1013">
        <f t="shared" si="122"/>
        <v>0</v>
      </c>
      <c r="BR1013" t="str" cm="1">
        <f t="array" ref="BR1013">_xlfn.IFS(
A1013&lt;=25,"18-25",
A1013&lt;=35,"26-35",
A1013&lt;=45,"36-45",
A1013&lt;=59,"46-59",
TRUE,"60+")</f>
        <v>36-45</v>
      </c>
      <c r="BX1013" t="b">
        <f t="shared" si="123"/>
        <v>1</v>
      </c>
      <c r="BY1013" t="b">
        <f t="shared" si="124"/>
        <v>1</v>
      </c>
      <c r="BZ1013" t="b">
        <f t="shared" si="127"/>
        <v>1</v>
      </c>
      <c r="CA1013">
        <f>IF(tblemployee[[#This Row],[Attrition]]="Yes",1,0)</f>
        <v>0</v>
      </c>
      <c r="CB1013">
        <f>IF(tblemployee[[#This Row],[OverTime]]="Yes",1,0)</f>
        <v>1</v>
      </c>
    </row>
    <row r="1014" spans="1:80" hidden="1">
      <c r="A1014">
        <v>31</v>
      </c>
      <c r="B1014" t="s">
        <v>35</v>
      </c>
      <c r="C1014" t="s">
        <v>44</v>
      </c>
      <c r="D1014">
        <v>667</v>
      </c>
      <c r="E1014" t="s">
        <v>37</v>
      </c>
      <c r="F1014">
        <v>1</v>
      </c>
      <c r="G1014" t="str" cm="1">
        <f t="array" ref="G1014">_xlfn.IFS(
F1014 &lt;= 10, "Near",
F1014 &lt;= 20, "Far",
TRUE, "Very Far")</f>
        <v>Near</v>
      </c>
      <c r="H1014">
        <v>4</v>
      </c>
      <c r="I1014" t="str">
        <f>_xlfn.XLOOKUP(H1014,Lookup!C:C,Lookup!D:D)</f>
        <v>Master</v>
      </c>
      <c r="J1014" t="s">
        <v>38</v>
      </c>
      <c r="K1014">
        <v>1</v>
      </c>
      <c r="L1014">
        <v>1427</v>
      </c>
      <c r="M1014">
        <v>2</v>
      </c>
      <c r="N1014" t="str">
        <f>_xlfn.XLOOKUP(M1014,Lookup!E:E,Lookup!F:F)</f>
        <v>Medium</v>
      </c>
      <c r="O1014" t="s">
        <v>39</v>
      </c>
      <c r="P1014">
        <v>50</v>
      </c>
      <c r="Q1014">
        <v>1</v>
      </c>
      <c r="R1014" t="str">
        <f>_xlfn.XLOOKUP(Q1014,Lookup!G:G,Lookup!H:H)</f>
        <v>Low</v>
      </c>
      <c r="S1014">
        <v>1</v>
      </c>
      <c r="T1014" s="7" t="str">
        <f>_xlfn.XLOOKUP(S1014,Lookup!A:A,Lookup!B:B)</f>
        <v>Entry Level</v>
      </c>
      <c r="U1014" t="s">
        <v>57</v>
      </c>
      <c r="V1014">
        <v>3</v>
      </c>
      <c r="W1014" t="str">
        <f>_xlfn.XLOOKUP(V1014,Lookup!I:I,Lookup!J:J)</f>
        <v>High</v>
      </c>
      <c r="X1014" t="s">
        <v>41</v>
      </c>
      <c r="Y1014">
        <v>1359</v>
      </c>
      <c r="Z1014" t="str" cm="1">
        <f t="array" ref="Z1014">_xlfn.IFS(Y1014&lt;3000,"Low",Y1014&lt;7000,"Medium",TRUE,"High")</f>
        <v>Low</v>
      </c>
      <c r="AA1014">
        <v>16154</v>
      </c>
      <c r="AB1014">
        <v>1</v>
      </c>
      <c r="AC1014" t="s">
        <v>42</v>
      </c>
      <c r="AD1014" t="s">
        <v>43</v>
      </c>
      <c r="AE1014">
        <v>12</v>
      </c>
      <c r="AF1014">
        <v>3</v>
      </c>
      <c r="AG1014" t="str">
        <f>_xlfn.XLOOKUP(AF1014,Lookup!K:K,Lookup!L:L)</f>
        <v>Meet Expect</v>
      </c>
      <c r="AH1014">
        <v>2</v>
      </c>
      <c r="AI1014" t="str">
        <f>LOOKUP(AH1014,Lookup!M:M,Lookup!N:N)</f>
        <v>Medium</v>
      </c>
      <c r="AJ1014">
        <v>80</v>
      </c>
      <c r="AK1014">
        <v>0</v>
      </c>
      <c r="AL1014" t="str">
        <f>_xlfn.XLOOKUP(AK1014,Lookup!O:O,Lookup!P:P)</f>
        <v>None</v>
      </c>
      <c r="AM1014">
        <v>1</v>
      </c>
      <c r="AN1014" t="str" cm="1">
        <f t="array" ref="AN1014">_xlfn.IFS(
AM1014&lt;=5,"0-5",
AM1014&lt;=10,"6-10",
AM1014&lt;=20,"11-20",
TRUE,"20+")</f>
        <v>0-5</v>
      </c>
      <c r="AO1014">
        <v>3</v>
      </c>
      <c r="AP1014">
        <v>3</v>
      </c>
      <c r="AQ1014" t="str">
        <f>_xlfn.XLOOKUP(AP1014,Lookup!Q:Q,Lookup!R:R)</f>
        <v>Better</v>
      </c>
      <c r="AR1014">
        <v>1</v>
      </c>
      <c r="AS1014" t="str" cm="1">
        <f t="array" ref="AS1014">_xlfn.IFS(
AR1014 &lt;=1,"New Employee",
AR1014 &lt;=3, "Early Career",
AR1014 &lt;=7, "Experienced",
TRUE, "Veteran")</f>
        <v>New Employee</v>
      </c>
      <c r="AT1014">
        <v>0</v>
      </c>
      <c r="AU1014">
        <v>0</v>
      </c>
      <c r="AV1014" t="str" cm="1">
        <f t="array" ref="AV1014">_xlfn.IFS(
AU1014=0,"Recently Promoted",
AU1014&lt;=3, "Normal",
TRUE, "Long Time No Promotion")</f>
        <v>Recently Promoted</v>
      </c>
      <c r="AW1014">
        <v>0</v>
      </c>
      <c r="AX1014">
        <f>IF(COUNTIF(L1014:$L$1471,L1014)&gt;1,1,0)</f>
        <v>0</v>
      </c>
      <c r="BA1014">
        <f t="shared" si="125"/>
        <v>0</v>
      </c>
      <c r="BC1014">
        <f t="shared" si="126"/>
        <v>0</v>
      </c>
      <c r="BE1014">
        <f t="shared" si="120"/>
        <v>0</v>
      </c>
      <c r="BG1014">
        <f t="shared" si="121"/>
        <v>0</v>
      </c>
      <c r="BI1014">
        <f t="shared" si="122"/>
        <v>0</v>
      </c>
      <c r="BR1014" t="str" cm="1">
        <f t="array" ref="BR1014">_xlfn.IFS(
A1014&lt;=25,"18-25",
A1014&lt;=35,"26-35",
A1014&lt;=45,"36-45",
A1014&lt;=59,"46-59",
TRUE,"60+")</f>
        <v>26-35</v>
      </c>
      <c r="BX1014" t="b">
        <f t="shared" si="123"/>
        <v>1</v>
      </c>
      <c r="BY1014" t="b">
        <f t="shared" si="124"/>
        <v>1</v>
      </c>
      <c r="BZ1014" t="b">
        <f t="shared" si="127"/>
        <v>1</v>
      </c>
      <c r="CA1014">
        <f>IF(tblemployee[[#This Row],[Attrition]]="Yes",1,0)</f>
        <v>1</v>
      </c>
      <c r="CB1014">
        <f>IF(tblemployee[[#This Row],[OverTime]]="Yes",1,0)</f>
        <v>0</v>
      </c>
    </row>
    <row r="1015" spans="1:80" hidden="1">
      <c r="A1015">
        <v>30</v>
      </c>
      <c r="B1015" t="s">
        <v>43</v>
      </c>
      <c r="C1015" t="s">
        <v>36</v>
      </c>
      <c r="D1015">
        <v>855</v>
      </c>
      <c r="E1015" t="s">
        <v>37</v>
      </c>
      <c r="F1015">
        <v>7</v>
      </c>
      <c r="G1015" t="str" cm="1">
        <f t="array" ref="G1015">_xlfn.IFS(
F1015 &lt;= 10, "Near",
F1015 &lt;= 20, "Far",
TRUE, "Very Far")</f>
        <v>Near</v>
      </c>
      <c r="H1015">
        <v>4</v>
      </c>
      <c r="I1015" t="str">
        <f>_xlfn.XLOOKUP(H1015,Lookup!C:C,Lookup!D:D)</f>
        <v>Master</v>
      </c>
      <c r="J1015" t="s">
        <v>59</v>
      </c>
      <c r="K1015">
        <v>1</v>
      </c>
      <c r="L1015">
        <v>1428</v>
      </c>
      <c r="M1015">
        <v>4</v>
      </c>
      <c r="N1015" t="str">
        <f>_xlfn.XLOOKUP(M1015,Lookup!E:E,Lookup!F:F)</f>
        <v>Very High</v>
      </c>
      <c r="O1015" t="s">
        <v>39</v>
      </c>
      <c r="P1015">
        <v>73</v>
      </c>
      <c r="Q1015">
        <v>3</v>
      </c>
      <c r="R1015" t="str">
        <f>_xlfn.XLOOKUP(Q1015,Lookup!G:G,Lookup!H:H)</f>
        <v>High</v>
      </c>
      <c r="S1015">
        <v>2</v>
      </c>
      <c r="T1015" s="7" t="str">
        <f>_xlfn.XLOOKUP(S1015,Lookup!A:A,Lookup!B:B)</f>
        <v>Junior</v>
      </c>
      <c r="U1015" t="s">
        <v>40</v>
      </c>
      <c r="V1015">
        <v>1</v>
      </c>
      <c r="W1015" t="str">
        <f>_xlfn.XLOOKUP(V1015,Lookup!I:I,Lookup!J:J)</f>
        <v>Low</v>
      </c>
      <c r="X1015" t="s">
        <v>52</v>
      </c>
      <c r="Y1015">
        <v>4779</v>
      </c>
      <c r="Z1015" t="str" cm="1">
        <f t="array" ref="Z1015">_xlfn.IFS(Y1015&lt;3000,"Low",Y1015&lt;7000,"Medium",TRUE,"High")</f>
        <v>Medium</v>
      </c>
      <c r="AA1015">
        <v>12761</v>
      </c>
      <c r="AB1015">
        <v>7</v>
      </c>
      <c r="AC1015" t="s">
        <v>42</v>
      </c>
      <c r="AD1015" t="s">
        <v>43</v>
      </c>
      <c r="AE1015">
        <v>14</v>
      </c>
      <c r="AF1015">
        <v>3</v>
      </c>
      <c r="AG1015" t="str">
        <f>_xlfn.XLOOKUP(AF1015,Lookup!K:K,Lookup!L:L)</f>
        <v>Meet Expect</v>
      </c>
      <c r="AH1015">
        <v>2</v>
      </c>
      <c r="AI1015" t="str">
        <f>LOOKUP(AH1015,Lookup!M:M,Lookup!N:N)</f>
        <v>Medium</v>
      </c>
      <c r="AJ1015">
        <v>80</v>
      </c>
      <c r="AK1015">
        <v>2</v>
      </c>
      <c r="AL1015" t="str">
        <f>_xlfn.XLOOKUP(AK1015,Lookup!O:O,Lookup!P:P)</f>
        <v>Medium</v>
      </c>
      <c r="AM1015">
        <v>8</v>
      </c>
      <c r="AN1015" t="str" cm="1">
        <f t="array" ref="AN1015">_xlfn.IFS(
AM1015&lt;=5,"0-5",
AM1015&lt;=10,"6-10",
AM1015&lt;=20,"11-20",
TRUE,"20+")</f>
        <v>6-10</v>
      </c>
      <c r="AO1015">
        <v>3</v>
      </c>
      <c r="AP1015">
        <v>3</v>
      </c>
      <c r="AQ1015" t="str">
        <f>_xlfn.XLOOKUP(AP1015,Lookup!Q:Q,Lookup!R:R)</f>
        <v>Better</v>
      </c>
      <c r="AR1015">
        <v>3</v>
      </c>
      <c r="AS1015" t="str" cm="1">
        <f t="array" ref="AS1015">_xlfn.IFS(
AR1015 &lt;=1,"New Employee",
AR1015 &lt;=3, "Early Career",
AR1015 &lt;=7, "Experienced",
TRUE, "Veteran")</f>
        <v>Early Career</v>
      </c>
      <c r="AT1015">
        <v>2</v>
      </c>
      <c r="AU1015">
        <v>0</v>
      </c>
      <c r="AV1015" t="str" cm="1">
        <f t="array" ref="AV1015">_xlfn.IFS(
AU1015=0,"Recently Promoted",
AU1015&lt;=3, "Normal",
TRUE, "Long Time No Promotion")</f>
        <v>Recently Promoted</v>
      </c>
      <c r="AW1015">
        <v>2</v>
      </c>
      <c r="AX1015">
        <f>IF(COUNTIF(L1015:$L$1471,L1015)&gt;1,1,0)</f>
        <v>0</v>
      </c>
      <c r="BA1015">
        <f t="shared" si="125"/>
        <v>0</v>
      </c>
      <c r="BC1015">
        <f t="shared" si="126"/>
        <v>0</v>
      </c>
      <c r="BE1015">
        <f t="shared" si="120"/>
        <v>0</v>
      </c>
      <c r="BG1015">
        <f t="shared" si="121"/>
        <v>0</v>
      </c>
      <c r="BI1015">
        <f t="shared" si="122"/>
        <v>0</v>
      </c>
      <c r="BR1015" t="str" cm="1">
        <f t="array" ref="BR1015">_xlfn.IFS(
A1015&lt;=25,"18-25",
A1015&lt;=35,"26-35",
A1015&lt;=45,"36-45",
A1015&lt;=59,"46-59",
TRUE,"60+")</f>
        <v>26-35</v>
      </c>
      <c r="BX1015" t="b">
        <f t="shared" si="123"/>
        <v>1</v>
      </c>
      <c r="BY1015" t="b">
        <f t="shared" si="124"/>
        <v>1</v>
      </c>
      <c r="BZ1015" t="b">
        <f t="shared" si="127"/>
        <v>1</v>
      </c>
      <c r="CA1015">
        <f>IF(tblemployee[[#This Row],[Attrition]]="Yes",1,0)</f>
        <v>0</v>
      </c>
      <c r="CB1015">
        <f>IF(tblemployee[[#This Row],[OverTime]]="Yes",1,0)</f>
        <v>0</v>
      </c>
    </row>
    <row r="1016" spans="1:80" hidden="1">
      <c r="A1016">
        <v>31</v>
      </c>
      <c r="B1016" t="s">
        <v>43</v>
      </c>
      <c r="C1016" t="s">
        <v>36</v>
      </c>
      <c r="D1016">
        <v>182</v>
      </c>
      <c r="E1016" t="s">
        <v>45</v>
      </c>
      <c r="F1016">
        <v>8</v>
      </c>
      <c r="G1016" t="str" cm="1">
        <f t="array" ref="G1016">_xlfn.IFS(
F1016 &lt;= 10, "Near",
F1016 &lt;= 20, "Far",
TRUE, "Very Far")</f>
        <v>Near</v>
      </c>
      <c r="H1016">
        <v>5</v>
      </c>
      <c r="I1016" t="str">
        <f>_xlfn.XLOOKUP(H1016,Lookup!C:C,Lookup!D:D)</f>
        <v>Doctor</v>
      </c>
      <c r="J1016" t="s">
        <v>38</v>
      </c>
      <c r="K1016">
        <v>1</v>
      </c>
      <c r="L1016">
        <v>1430</v>
      </c>
      <c r="M1016">
        <v>1</v>
      </c>
      <c r="N1016" t="str">
        <f>_xlfn.XLOOKUP(M1016,Lookup!E:E,Lookup!F:F)</f>
        <v>Low</v>
      </c>
      <c r="O1016" t="s">
        <v>39</v>
      </c>
      <c r="P1016">
        <v>93</v>
      </c>
      <c r="Q1016">
        <v>3</v>
      </c>
      <c r="R1016" t="str">
        <f>_xlfn.XLOOKUP(Q1016,Lookup!G:G,Lookup!H:H)</f>
        <v>High</v>
      </c>
      <c r="S1016">
        <v>4</v>
      </c>
      <c r="T1016" s="7" t="str">
        <f>_xlfn.XLOOKUP(S1016,Lookup!A:A,Lookup!B:B)</f>
        <v>Manager</v>
      </c>
      <c r="U1016" t="s">
        <v>58</v>
      </c>
      <c r="V1016">
        <v>2</v>
      </c>
      <c r="W1016" t="str">
        <f>_xlfn.XLOOKUP(V1016,Lookup!I:I,Lookup!J:J)</f>
        <v>Medium</v>
      </c>
      <c r="X1016" t="s">
        <v>41</v>
      </c>
      <c r="Y1016">
        <v>16422</v>
      </c>
      <c r="Z1016" t="str" cm="1">
        <f t="array" ref="Z1016">_xlfn.IFS(Y1016&lt;3000,"Low",Y1016&lt;7000,"Medium",TRUE,"High")</f>
        <v>High</v>
      </c>
      <c r="AA1016">
        <v>8847</v>
      </c>
      <c r="AB1016">
        <v>3</v>
      </c>
      <c r="AC1016" t="s">
        <v>42</v>
      </c>
      <c r="AD1016" t="s">
        <v>43</v>
      </c>
      <c r="AE1016">
        <v>11</v>
      </c>
      <c r="AF1016">
        <v>3</v>
      </c>
      <c r="AG1016" t="str">
        <f>_xlfn.XLOOKUP(AF1016,Lookup!K:K,Lookup!L:L)</f>
        <v>Meet Expect</v>
      </c>
      <c r="AH1016">
        <v>3</v>
      </c>
      <c r="AI1016" t="str">
        <f>LOOKUP(AH1016,Lookup!M:M,Lookup!N:N)</f>
        <v>High</v>
      </c>
      <c r="AJ1016">
        <v>80</v>
      </c>
      <c r="AK1016">
        <v>0</v>
      </c>
      <c r="AL1016" t="str">
        <f>_xlfn.XLOOKUP(AK1016,Lookup!O:O,Lookup!P:P)</f>
        <v>None</v>
      </c>
      <c r="AM1016">
        <v>9</v>
      </c>
      <c r="AN1016" t="str" cm="1">
        <f t="array" ref="AN1016">_xlfn.IFS(
AM1016&lt;=5,"0-5",
AM1016&lt;=10,"6-10",
AM1016&lt;=20,"11-20",
TRUE,"20+")</f>
        <v>6-10</v>
      </c>
      <c r="AO1016">
        <v>3</v>
      </c>
      <c r="AP1016">
        <v>4</v>
      </c>
      <c r="AQ1016" t="str">
        <f>_xlfn.XLOOKUP(AP1016,Lookup!Q:Q,Lookup!R:R)</f>
        <v>Best</v>
      </c>
      <c r="AR1016">
        <v>3</v>
      </c>
      <c r="AS1016" t="str" cm="1">
        <f t="array" ref="AS1016">_xlfn.IFS(
AR1016 &lt;=1,"New Employee",
AR1016 &lt;=3, "Early Career",
AR1016 &lt;=7, "Experienced",
TRUE, "Veteran")</f>
        <v>Early Career</v>
      </c>
      <c r="AT1016">
        <v>2</v>
      </c>
      <c r="AU1016">
        <v>1</v>
      </c>
      <c r="AV1016" t="str" cm="1">
        <f t="array" ref="AV1016">_xlfn.IFS(
AU1016=0,"Recently Promoted",
AU1016&lt;=3, "Normal",
TRUE, "Long Time No Promotion")</f>
        <v>Normal</v>
      </c>
      <c r="AW1016">
        <v>0</v>
      </c>
      <c r="AX1016">
        <f>IF(COUNTIF(L1016:$L$1471,L1016)&gt;1,1,0)</f>
        <v>0</v>
      </c>
      <c r="BA1016">
        <f t="shared" si="125"/>
        <v>0</v>
      </c>
      <c r="BC1016">
        <f t="shared" si="126"/>
        <v>0</v>
      </c>
      <c r="BE1016">
        <f t="shared" si="120"/>
        <v>0</v>
      </c>
      <c r="BG1016">
        <f t="shared" si="121"/>
        <v>0</v>
      </c>
      <c r="BI1016">
        <f t="shared" si="122"/>
        <v>0</v>
      </c>
      <c r="BR1016" t="str" cm="1">
        <f t="array" ref="BR1016">_xlfn.IFS(
A1016&lt;=25,"18-25",
A1016&lt;=35,"26-35",
A1016&lt;=45,"36-45",
A1016&lt;=59,"46-59",
TRUE,"60+")</f>
        <v>26-35</v>
      </c>
      <c r="BX1016" t="b">
        <f t="shared" si="123"/>
        <v>1</v>
      </c>
      <c r="BY1016" t="b">
        <f t="shared" si="124"/>
        <v>1</v>
      </c>
      <c r="BZ1016" t="b">
        <f t="shared" si="127"/>
        <v>1</v>
      </c>
      <c r="CA1016">
        <f>IF(tblemployee[[#This Row],[Attrition]]="Yes",1,0)</f>
        <v>0</v>
      </c>
      <c r="CB1016">
        <f>IF(tblemployee[[#This Row],[OverTime]]="Yes",1,0)</f>
        <v>0</v>
      </c>
    </row>
    <row r="1017" spans="1:80" hidden="1">
      <c r="A1017">
        <v>34</v>
      </c>
      <c r="B1017" t="s">
        <v>43</v>
      </c>
      <c r="C1017" t="s">
        <v>44</v>
      </c>
      <c r="D1017">
        <v>560</v>
      </c>
      <c r="E1017" t="s">
        <v>45</v>
      </c>
      <c r="F1017">
        <v>1</v>
      </c>
      <c r="G1017" t="str" cm="1">
        <f t="array" ref="G1017">_xlfn.IFS(
F1017 &lt;= 10, "Near",
F1017 &lt;= 20, "Far",
TRUE, "Very Far")</f>
        <v>Near</v>
      </c>
      <c r="H1017">
        <v>4</v>
      </c>
      <c r="I1017" t="str">
        <f>_xlfn.XLOOKUP(H1017,Lookup!C:C,Lookup!D:D)</f>
        <v>Master</v>
      </c>
      <c r="J1017" t="s">
        <v>49</v>
      </c>
      <c r="K1017">
        <v>1</v>
      </c>
      <c r="L1017">
        <v>1431</v>
      </c>
      <c r="M1017">
        <v>4</v>
      </c>
      <c r="N1017" t="str">
        <f>_xlfn.XLOOKUP(M1017,Lookup!E:E,Lookup!F:F)</f>
        <v>Very High</v>
      </c>
      <c r="O1017" t="s">
        <v>46</v>
      </c>
      <c r="P1017">
        <v>91</v>
      </c>
      <c r="Q1017">
        <v>3</v>
      </c>
      <c r="R1017" t="str">
        <f>_xlfn.XLOOKUP(Q1017,Lookup!G:G,Lookup!H:H)</f>
        <v>High</v>
      </c>
      <c r="S1017">
        <v>1</v>
      </c>
      <c r="T1017" s="7" t="str">
        <f>_xlfn.XLOOKUP(S1017,Lookup!A:A,Lookup!B:B)</f>
        <v>Entry Level</v>
      </c>
      <c r="U1017" t="s">
        <v>47</v>
      </c>
      <c r="V1017">
        <v>1</v>
      </c>
      <c r="W1017" t="str">
        <f>_xlfn.XLOOKUP(V1017,Lookup!I:I,Lookup!J:J)</f>
        <v>Low</v>
      </c>
      <c r="X1017" t="s">
        <v>52</v>
      </c>
      <c r="Y1017">
        <v>2996</v>
      </c>
      <c r="Z1017" t="str" cm="1">
        <f t="array" ref="Z1017">_xlfn.IFS(Y1017&lt;3000,"Low",Y1017&lt;7000,"Medium",TRUE,"High")</f>
        <v>Low</v>
      </c>
      <c r="AA1017">
        <v>20284</v>
      </c>
      <c r="AB1017">
        <v>5</v>
      </c>
      <c r="AC1017" t="s">
        <v>42</v>
      </c>
      <c r="AD1017" t="s">
        <v>43</v>
      </c>
      <c r="AE1017">
        <v>14</v>
      </c>
      <c r="AF1017">
        <v>3</v>
      </c>
      <c r="AG1017" t="str">
        <f>_xlfn.XLOOKUP(AF1017,Lookup!K:K,Lookup!L:L)</f>
        <v>Meet Expect</v>
      </c>
      <c r="AH1017">
        <v>3</v>
      </c>
      <c r="AI1017" t="str">
        <f>LOOKUP(AH1017,Lookup!M:M,Lookup!N:N)</f>
        <v>High</v>
      </c>
      <c r="AJ1017">
        <v>80</v>
      </c>
      <c r="AK1017">
        <v>2</v>
      </c>
      <c r="AL1017" t="str">
        <f>_xlfn.XLOOKUP(AK1017,Lookup!O:O,Lookup!P:P)</f>
        <v>Medium</v>
      </c>
      <c r="AM1017">
        <v>10</v>
      </c>
      <c r="AN1017" t="str" cm="1">
        <f t="array" ref="AN1017">_xlfn.IFS(
AM1017&lt;=5,"0-5",
AM1017&lt;=10,"6-10",
AM1017&lt;=20,"11-20",
TRUE,"20+")</f>
        <v>6-10</v>
      </c>
      <c r="AO1017">
        <v>2</v>
      </c>
      <c r="AP1017">
        <v>3</v>
      </c>
      <c r="AQ1017" t="str">
        <f>_xlfn.XLOOKUP(AP1017,Lookup!Q:Q,Lookup!R:R)</f>
        <v>Better</v>
      </c>
      <c r="AR1017">
        <v>4</v>
      </c>
      <c r="AS1017" t="str" cm="1">
        <f t="array" ref="AS1017">_xlfn.IFS(
AR1017 &lt;=1,"New Employee",
AR1017 &lt;=3, "Early Career",
AR1017 &lt;=7, "Experienced",
TRUE, "Veteran")</f>
        <v>Experienced</v>
      </c>
      <c r="AT1017">
        <v>3</v>
      </c>
      <c r="AU1017">
        <v>1</v>
      </c>
      <c r="AV1017" t="str" cm="1">
        <f t="array" ref="AV1017">_xlfn.IFS(
AU1017=0,"Recently Promoted",
AU1017&lt;=3, "Normal",
TRUE, "Long Time No Promotion")</f>
        <v>Normal</v>
      </c>
      <c r="AW1017">
        <v>3</v>
      </c>
      <c r="AX1017">
        <f>IF(COUNTIF(L1017:$L$1471,L1017)&gt;1,1,0)</f>
        <v>0</v>
      </c>
      <c r="BA1017">
        <f t="shared" si="125"/>
        <v>0</v>
      </c>
      <c r="BC1017">
        <f t="shared" si="126"/>
        <v>0</v>
      </c>
      <c r="BE1017">
        <f t="shared" si="120"/>
        <v>0</v>
      </c>
      <c r="BG1017">
        <f t="shared" si="121"/>
        <v>0</v>
      </c>
      <c r="BI1017">
        <f t="shared" si="122"/>
        <v>0</v>
      </c>
      <c r="BR1017" t="str" cm="1">
        <f t="array" ref="BR1017">_xlfn.IFS(
A1017&lt;=25,"18-25",
A1017&lt;=35,"26-35",
A1017&lt;=45,"36-45",
A1017&lt;=59,"46-59",
TRUE,"60+")</f>
        <v>26-35</v>
      </c>
      <c r="BX1017" t="b">
        <f t="shared" si="123"/>
        <v>1</v>
      </c>
      <c r="BY1017" t="b">
        <f t="shared" si="124"/>
        <v>1</v>
      </c>
      <c r="BZ1017" t="b">
        <f t="shared" si="127"/>
        <v>1</v>
      </c>
      <c r="CA1017">
        <f>IF(tblemployee[[#This Row],[Attrition]]="Yes",1,0)</f>
        <v>0</v>
      </c>
      <c r="CB1017">
        <f>IF(tblemployee[[#This Row],[OverTime]]="Yes",1,0)</f>
        <v>0</v>
      </c>
    </row>
    <row r="1018" spans="1:80" hidden="1">
      <c r="A1018">
        <v>31</v>
      </c>
      <c r="B1018" t="s">
        <v>35</v>
      </c>
      <c r="C1018" t="s">
        <v>36</v>
      </c>
      <c r="D1018">
        <v>202</v>
      </c>
      <c r="E1018" t="s">
        <v>45</v>
      </c>
      <c r="F1018">
        <v>8</v>
      </c>
      <c r="G1018" t="str" cm="1">
        <f t="array" ref="G1018">_xlfn.IFS(
F1018 &lt;= 10, "Near",
F1018 &lt;= 20, "Far",
TRUE, "Very Far")</f>
        <v>Near</v>
      </c>
      <c r="H1018">
        <v>3</v>
      </c>
      <c r="I1018" t="str">
        <f>_xlfn.XLOOKUP(H1018,Lookup!C:C,Lookup!D:D)</f>
        <v>Bachelor</v>
      </c>
      <c r="J1018" t="s">
        <v>38</v>
      </c>
      <c r="K1018">
        <v>1</v>
      </c>
      <c r="L1018">
        <v>1433</v>
      </c>
      <c r="M1018">
        <v>1</v>
      </c>
      <c r="N1018" t="str">
        <f>_xlfn.XLOOKUP(M1018,Lookup!E:E,Lookup!F:F)</f>
        <v>Low</v>
      </c>
      <c r="O1018" t="s">
        <v>39</v>
      </c>
      <c r="P1018">
        <v>34</v>
      </c>
      <c r="Q1018">
        <v>2</v>
      </c>
      <c r="R1018" t="str">
        <f>_xlfn.XLOOKUP(Q1018,Lookup!G:G,Lookup!H:H)</f>
        <v>Medium</v>
      </c>
      <c r="S1018">
        <v>1</v>
      </c>
      <c r="T1018" s="7" t="str">
        <f>_xlfn.XLOOKUP(S1018,Lookup!A:A,Lookup!B:B)</f>
        <v>Entry Level</v>
      </c>
      <c r="U1018" t="s">
        <v>47</v>
      </c>
      <c r="V1018">
        <v>2</v>
      </c>
      <c r="W1018" t="str">
        <f>_xlfn.XLOOKUP(V1018,Lookup!I:I,Lookup!J:J)</f>
        <v>Medium</v>
      </c>
      <c r="X1018" t="s">
        <v>41</v>
      </c>
      <c r="Y1018">
        <v>1261</v>
      </c>
      <c r="Z1018" t="str" cm="1">
        <f t="array" ref="Z1018">_xlfn.IFS(Y1018&lt;3000,"Low",Y1018&lt;7000,"Medium",TRUE,"High")</f>
        <v>Low</v>
      </c>
      <c r="AA1018">
        <v>22262</v>
      </c>
      <c r="AB1018">
        <v>1</v>
      </c>
      <c r="AC1018" t="s">
        <v>42</v>
      </c>
      <c r="AD1018" t="s">
        <v>43</v>
      </c>
      <c r="AE1018">
        <v>12</v>
      </c>
      <c r="AF1018">
        <v>3</v>
      </c>
      <c r="AG1018" t="str">
        <f>_xlfn.XLOOKUP(AF1018,Lookup!K:K,Lookup!L:L)</f>
        <v>Meet Expect</v>
      </c>
      <c r="AH1018">
        <v>3</v>
      </c>
      <c r="AI1018" t="str">
        <f>LOOKUP(AH1018,Lookup!M:M,Lookup!N:N)</f>
        <v>High</v>
      </c>
      <c r="AJ1018">
        <v>80</v>
      </c>
      <c r="AK1018">
        <v>0</v>
      </c>
      <c r="AL1018" t="str">
        <f>_xlfn.XLOOKUP(AK1018,Lookup!O:O,Lookup!P:P)</f>
        <v>None</v>
      </c>
      <c r="AM1018">
        <v>1</v>
      </c>
      <c r="AN1018" t="str" cm="1">
        <f t="array" ref="AN1018">_xlfn.IFS(
AM1018&lt;=5,"0-5",
AM1018&lt;=10,"6-10",
AM1018&lt;=20,"11-20",
TRUE,"20+")</f>
        <v>0-5</v>
      </c>
      <c r="AO1018">
        <v>3</v>
      </c>
      <c r="AP1018">
        <v>4</v>
      </c>
      <c r="AQ1018" t="str">
        <f>_xlfn.XLOOKUP(AP1018,Lookup!Q:Q,Lookup!R:R)</f>
        <v>Best</v>
      </c>
      <c r="AR1018">
        <v>1</v>
      </c>
      <c r="AS1018" t="str" cm="1">
        <f t="array" ref="AS1018">_xlfn.IFS(
AR1018 &lt;=1,"New Employee",
AR1018 &lt;=3, "Early Career",
AR1018 &lt;=7, "Experienced",
TRUE, "Veteran")</f>
        <v>New Employee</v>
      </c>
      <c r="AT1018">
        <v>0</v>
      </c>
      <c r="AU1018">
        <v>0</v>
      </c>
      <c r="AV1018" t="str" cm="1">
        <f t="array" ref="AV1018">_xlfn.IFS(
AU1018=0,"Recently Promoted",
AU1018&lt;=3, "Normal",
TRUE, "Long Time No Promotion")</f>
        <v>Recently Promoted</v>
      </c>
      <c r="AW1018">
        <v>0</v>
      </c>
      <c r="AX1018">
        <f>IF(COUNTIF(L1018:$L$1471,L1018)&gt;1,1,0)</f>
        <v>0</v>
      </c>
      <c r="BA1018">
        <f t="shared" si="125"/>
        <v>0</v>
      </c>
      <c r="BC1018">
        <f t="shared" si="126"/>
        <v>0</v>
      </c>
      <c r="BE1018">
        <f t="shared" si="120"/>
        <v>0</v>
      </c>
      <c r="BG1018">
        <f t="shared" si="121"/>
        <v>0</v>
      </c>
      <c r="BI1018">
        <f t="shared" si="122"/>
        <v>0</v>
      </c>
      <c r="BR1018" t="str" cm="1">
        <f t="array" ref="BR1018">_xlfn.IFS(
A1018&lt;=25,"18-25",
A1018&lt;=35,"26-35",
A1018&lt;=45,"36-45",
A1018&lt;=59,"46-59",
TRUE,"60+")</f>
        <v>26-35</v>
      </c>
      <c r="BX1018" t="b">
        <f t="shared" si="123"/>
        <v>1</v>
      </c>
      <c r="BY1018" t="b">
        <f t="shared" si="124"/>
        <v>1</v>
      </c>
      <c r="BZ1018" t="b">
        <f t="shared" si="127"/>
        <v>1</v>
      </c>
      <c r="CA1018">
        <f>IF(tblemployee[[#This Row],[Attrition]]="Yes",1,0)</f>
        <v>1</v>
      </c>
      <c r="CB1018">
        <f>IF(tblemployee[[#This Row],[OverTime]]="Yes",1,0)</f>
        <v>0</v>
      </c>
    </row>
    <row r="1019" spans="1:80" hidden="1">
      <c r="A1019">
        <v>27</v>
      </c>
      <c r="B1019" t="s">
        <v>43</v>
      </c>
      <c r="C1019" t="s">
        <v>36</v>
      </c>
      <c r="D1019">
        <v>1377</v>
      </c>
      <c r="E1019" t="s">
        <v>45</v>
      </c>
      <c r="F1019">
        <v>11</v>
      </c>
      <c r="G1019" t="str" cm="1">
        <f t="array" ref="G1019">_xlfn.IFS(
F1019 &lt;= 10, "Near",
F1019 &lt;= 20, "Far",
TRUE, "Very Far")</f>
        <v>Far</v>
      </c>
      <c r="H1019">
        <v>1</v>
      </c>
      <c r="I1019" t="str">
        <f>_xlfn.XLOOKUP(H1019,Lookup!C:C,Lookup!D:D)</f>
        <v>Below College</v>
      </c>
      <c r="J1019" t="s">
        <v>38</v>
      </c>
      <c r="K1019">
        <v>1</v>
      </c>
      <c r="L1019">
        <v>1434</v>
      </c>
      <c r="M1019">
        <v>2</v>
      </c>
      <c r="N1019" t="str">
        <f>_xlfn.XLOOKUP(M1019,Lookup!E:E,Lookup!F:F)</f>
        <v>Medium</v>
      </c>
      <c r="O1019" t="s">
        <v>46</v>
      </c>
      <c r="P1019">
        <v>91</v>
      </c>
      <c r="Q1019">
        <v>3</v>
      </c>
      <c r="R1019" t="str">
        <f>_xlfn.XLOOKUP(Q1019,Lookup!G:G,Lookup!H:H)</f>
        <v>High</v>
      </c>
      <c r="S1019">
        <v>1</v>
      </c>
      <c r="T1019" s="7" t="str">
        <f>_xlfn.XLOOKUP(S1019,Lookup!A:A,Lookup!B:B)</f>
        <v>Entry Level</v>
      </c>
      <c r="U1019" t="s">
        <v>50</v>
      </c>
      <c r="V1019">
        <v>1</v>
      </c>
      <c r="W1019" t="str">
        <f>_xlfn.XLOOKUP(V1019,Lookup!I:I,Lookup!J:J)</f>
        <v>Low</v>
      </c>
      <c r="X1019" t="s">
        <v>48</v>
      </c>
      <c r="Y1019">
        <v>2099</v>
      </c>
      <c r="Z1019" t="str" cm="1">
        <f t="array" ref="Z1019">_xlfn.IFS(Y1019&lt;3000,"Low",Y1019&lt;7000,"Medium",TRUE,"High")</f>
        <v>Low</v>
      </c>
      <c r="AA1019">
        <v>7679</v>
      </c>
      <c r="AB1019">
        <v>0</v>
      </c>
      <c r="AC1019" t="s">
        <v>42</v>
      </c>
      <c r="AD1019" t="s">
        <v>43</v>
      </c>
      <c r="AE1019">
        <v>14</v>
      </c>
      <c r="AF1019">
        <v>3</v>
      </c>
      <c r="AG1019" t="str">
        <f>_xlfn.XLOOKUP(AF1019,Lookup!K:K,Lookup!L:L)</f>
        <v>Meet Expect</v>
      </c>
      <c r="AH1019">
        <v>2</v>
      </c>
      <c r="AI1019" t="str">
        <f>LOOKUP(AH1019,Lookup!M:M,Lookup!N:N)</f>
        <v>Medium</v>
      </c>
      <c r="AJ1019">
        <v>80</v>
      </c>
      <c r="AK1019">
        <v>0</v>
      </c>
      <c r="AL1019" t="str">
        <f>_xlfn.XLOOKUP(AK1019,Lookup!O:O,Lookup!P:P)</f>
        <v>None</v>
      </c>
      <c r="AM1019">
        <v>6</v>
      </c>
      <c r="AN1019" t="str" cm="1">
        <f t="array" ref="AN1019">_xlfn.IFS(
AM1019&lt;=5,"0-5",
AM1019&lt;=10,"6-10",
AM1019&lt;=20,"11-20",
TRUE,"20+")</f>
        <v>6-10</v>
      </c>
      <c r="AO1019">
        <v>3</v>
      </c>
      <c r="AP1019">
        <v>4</v>
      </c>
      <c r="AQ1019" t="str">
        <f>_xlfn.XLOOKUP(AP1019,Lookup!Q:Q,Lookup!R:R)</f>
        <v>Best</v>
      </c>
      <c r="AR1019">
        <v>5</v>
      </c>
      <c r="AS1019" t="str" cm="1">
        <f t="array" ref="AS1019">_xlfn.IFS(
AR1019 &lt;=1,"New Employee",
AR1019 &lt;=3, "Early Career",
AR1019 &lt;=7, "Experienced",
TRUE, "Veteran")</f>
        <v>Experienced</v>
      </c>
      <c r="AT1019">
        <v>0</v>
      </c>
      <c r="AU1019">
        <v>1</v>
      </c>
      <c r="AV1019" t="str" cm="1">
        <f t="array" ref="AV1019">_xlfn.IFS(
AU1019=0,"Recently Promoted",
AU1019&lt;=3, "Normal",
TRUE, "Long Time No Promotion")</f>
        <v>Normal</v>
      </c>
      <c r="AW1019">
        <v>4</v>
      </c>
      <c r="AX1019">
        <f>IF(COUNTIF(L1019:$L$1471,L1019)&gt;1,1,0)</f>
        <v>0</v>
      </c>
      <c r="BA1019">
        <f t="shared" si="125"/>
        <v>0</v>
      </c>
      <c r="BC1019">
        <f t="shared" si="126"/>
        <v>0</v>
      </c>
      <c r="BE1019">
        <f t="shared" si="120"/>
        <v>0</v>
      </c>
      <c r="BG1019">
        <f t="shared" si="121"/>
        <v>0</v>
      </c>
      <c r="BI1019">
        <f t="shared" si="122"/>
        <v>0</v>
      </c>
      <c r="BR1019" t="str" cm="1">
        <f t="array" ref="BR1019">_xlfn.IFS(
A1019&lt;=25,"18-25",
A1019&lt;=35,"26-35",
A1019&lt;=45,"36-45",
A1019&lt;=59,"46-59",
TRUE,"60+")</f>
        <v>26-35</v>
      </c>
      <c r="BX1019" t="b">
        <f t="shared" si="123"/>
        <v>1</v>
      </c>
      <c r="BY1019" t="b">
        <f t="shared" si="124"/>
        <v>1</v>
      </c>
      <c r="BZ1019" t="b">
        <f t="shared" si="127"/>
        <v>1</v>
      </c>
      <c r="CA1019">
        <f>IF(tblemployee[[#This Row],[Attrition]]="Yes",1,0)</f>
        <v>0</v>
      </c>
      <c r="CB1019">
        <f>IF(tblemployee[[#This Row],[OverTime]]="Yes",1,0)</f>
        <v>0</v>
      </c>
    </row>
    <row r="1020" spans="1:80" hidden="1">
      <c r="A1020">
        <v>36</v>
      </c>
      <c r="B1020" t="s">
        <v>43</v>
      </c>
      <c r="C1020" t="s">
        <v>36</v>
      </c>
      <c r="D1020">
        <v>172</v>
      </c>
      <c r="E1020" t="s">
        <v>45</v>
      </c>
      <c r="F1020">
        <v>4</v>
      </c>
      <c r="G1020" t="str" cm="1">
        <f t="array" ref="G1020">_xlfn.IFS(
F1020 &lt;= 10, "Near",
F1020 &lt;= 20, "Far",
TRUE, "Very Far")</f>
        <v>Near</v>
      </c>
      <c r="H1020">
        <v>4</v>
      </c>
      <c r="I1020" t="str">
        <f>_xlfn.XLOOKUP(H1020,Lookup!C:C,Lookup!D:D)</f>
        <v>Master</v>
      </c>
      <c r="J1020" t="s">
        <v>38</v>
      </c>
      <c r="K1020">
        <v>1</v>
      </c>
      <c r="L1020">
        <v>1435</v>
      </c>
      <c r="M1020">
        <v>1</v>
      </c>
      <c r="N1020" t="str">
        <f>_xlfn.XLOOKUP(M1020,Lookup!E:E,Lookup!F:F)</f>
        <v>Low</v>
      </c>
      <c r="O1020" t="s">
        <v>46</v>
      </c>
      <c r="P1020">
        <v>37</v>
      </c>
      <c r="Q1020">
        <v>2</v>
      </c>
      <c r="R1020" t="str">
        <f>_xlfn.XLOOKUP(Q1020,Lookup!G:G,Lookup!H:H)</f>
        <v>Medium</v>
      </c>
      <c r="S1020">
        <v>2</v>
      </c>
      <c r="T1020" s="7" t="str">
        <f>_xlfn.XLOOKUP(S1020,Lookup!A:A,Lookup!B:B)</f>
        <v>Junior</v>
      </c>
      <c r="U1020" t="s">
        <v>50</v>
      </c>
      <c r="V1020">
        <v>4</v>
      </c>
      <c r="W1020" t="str">
        <f>_xlfn.XLOOKUP(V1020,Lookup!I:I,Lookup!J:J)</f>
        <v>Very High</v>
      </c>
      <c r="X1020" t="s">
        <v>41</v>
      </c>
      <c r="Y1020">
        <v>5810</v>
      </c>
      <c r="Z1020" t="str" cm="1">
        <f t="array" ref="Z1020">_xlfn.IFS(Y1020&lt;3000,"Low",Y1020&lt;7000,"Medium",TRUE,"High")</f>
        <v>Medium</v>
      </c>
      <c r="AA1020">
        <v>22604</v>
      </c>
      <c r="AB1020">
        <v>1</v>
      </c>
      <c r="AC1020" t="s">
        <v>42</v>
      </c>
      <c r="AD1020" t="s">
        <v>43</v>
      </c>
      <c r="AE1020">
        <v>16</v>
      </c>
      <c r="AF1020">
        <v>3</v>
      </c>
      <c r="AG1020" t="str">
        <f>_xlfn.XLOOKUP(AF1020,Lookup!K:K,Lookup!L:L)</f>
        <v>Meet Expect</v>
      </c>
      <c r="AH1020">
        <v>3</v>
      </c>
      <c r="AI1020" t="str">
        <f>LOOKUP(AH1020,Lookup!M:M,Lookup!N:N)</f>
        <v>High</v>
      </c>
      <c r="AJ1020">
        <v>80</v>
      </c>
      <c r="AK1020">
        <v>0</v>
      </c>
      <c r="AL1020" t="str">
        <f>_xlfn.XLOOKUP(AK1020,Lookup!O:O,Lookup!P:P)</f>
        <v>None</v>
      </c>
      <c r="AM1020">
        <v>10</v>
      </c>
      <c r="AN1020" t="str" cm="1">
        <f t="array" ref="AN1020">_xlfn.IFS(
AM1020&lt;=5,"0-5",
AM1020&lt;=10,"6-10",
AM1020&lt;=20,"11-20",
TRUE,"20+")</f>
        <v>6-10</v>
      </c>
      <c r="AO1020">
        <v>2</v>
      </c>
      <c r="AP1020">
        <v>2</v>
      </c>
      <c r="AQ1020" t="str">
        <f>_xlfn.XLOOKUP(AP1020,Lookup!Q:Q,Lookup!R:R)</f>
        <v>Good</v>
      </c>
      <c r="AR1020">
        <v>10</v>
      </c>
      <c r="AS1020" t="str" cm="1">
        <f t="array" ref="AS1020">_xlfn.IFS(
AR1020 &lt;=1,"New Employee",
AR1020 &lt;=3, "Early Career",
AR1020 &lt;=7, "Experienced",
TRUE, "Veteran")</f>
        <v>Veteran</v>
      </c>
      <c r="AT1020">
        <v>4</v>
      </c>
      <c r="AU1020">
        <v>1</v>
      </c>
      <c r="AV1020" t="str" cm="1">
        <f t="array" ref="AV1020">_xlfn.IFS(
AU1020=0,"Recently Promoted",
AU1020&lt;=3, "Normal",
TRUE, "Long Time No Promotion")</f>
        <v>Normal</v>
      </c>
      <c r="AW1020">
        <v>8</v>
      </c>
      <c r="AX1020">
        <f>IF(COUNTIF(L1020:$L$1471,L1020)&gt;1,1,0)</f>
        <v>0</v>
      </c>
      <c r="BA1020">
        <f t="shared" si="125"/>
        <v>0</v>
      </c>
      <c r="BC1020">
        <f t="shared" si="126"/>
        <v>0</v>
      </c>
      <c r="BE1020">
        <f t="shared" si="120"/>
        <v>0</v>
      </c>
      <c r="BG1020">
        <f t="shared" si="121"/>
        <v>0</v>
      </c>
      <c r="BI1020">
        <f t="shared" si="122"/>
        <v>0</v>
      </c>
      <c r="BR1020" t="str" cm="1">
        <f t="array" ref="BR1020">_xlfn.IFS(
A1020&lt;=25,"18-25",
A1020&lt;=35,"26-35",
A1020&lt;=45,"36-45",
A1020&lt;=59,"46-59",
TRUE,"60+")</f>
        <v>36-45</v>
      </c>
      <c r="BX1020" t="b">
        <f t="shared" si="123"/>
        <v>1</v>
      </c>
      <c r="BY1020" t="b">
        <f t="shared" si="124"/>
        <v>1</v>
      </c>
      <c r="BZ1020" t="b">
        <f t="shared" si="127"/>
        <v>1</v>
      </c>
      <c r="CA1020">
        <f>IF(tblemployee[[#This Row],[Attrition]]="Yes",1,0)</f>
        <v>0</v>
      </c>
      <c r="CB1020">
        <f>IF(tblemployee[[#This Row],[OverTime]]="Yes",1,0)</f>
        <v>0</v>
      </c>
    </row>
    <row r="1021" spans="1:80" hidden="1">
      <c r="A1021">
        <v>36</v>
      </c>
      <c r="B1021" t="s">
        <v>43</v>
      </c>
      <c r="C1021" t="s">
        <v>36</v>
      </c>
      <c r="D1021">
        <v>329</v>
      </c>
      <c r="E1021" t="s">
        <v>37</v>
      </c>
      <c r="F1021">
        <v>16</v>
      </c>
      <c r="G1021" t="str" cm="1">
        <f t="array" ref="G1021">_xlfn.IFS(
F1021 &lt;= 10, "Near",
F1021 &lt;= 20, "Far",
TRUE, "Very Far")</f>
        <v>Far</v>
      </c>
      <c r="H1021">
        <v>4</v>
      </c>
      <c r="I1021" t="str">
        <f>_xlfn.XLOOKUP(H1021,Lookup!C:C,Lookup!D:D)</f>
        <v>Master</v>
      </c>
      <c r="J1021" t="s">
        <v>59</v>
      </c>
      <c r="K1021">
        <v>1</v>
      </c>
      <c r="L1021">
        <v>1436</v>
      </c>
      <c r="M1021">
        <v>3</v>
      </c>
      <c r="N1021" t="str">
        <f>_xlfn.XLOOKUP(M1021,Lookup!E:E,Lookup!F:F)</f>
        <v>High</v>
      </c>
      <c r="O1021" t="s">
        <v>39</v>
      </c>
      <c r="P1021">
        <v>98</v>
      </c>
      <c r="Q1021">
        <v>2</v>
      </c>
      <c r="R1021" t="str">
        <f>_xlfn.XLOOKUP(Q1021,Lookup!G:G,Lookup!H:H)</f>
        <v>Medium</v>
      </c>
      <c r="S1021">
        <v>2</v>
      </c>
      <c r="T1021" s="7" t="str">
        <f>_xlfn.XLOOKUP(S1021,Lookup!A:A,Lookup!B:B)</f>
        <v>Junior</v>
      </c>
      <c r="U1021" t="s">
        <v>40</v>
      </c>
      <c r="V1021">
        <v>1</v>
      </c>
      <c r="W1021" t="str">
        <f>_xlfn.XLOOKUP(V1021,Lookup!I:I,Lookup!J:J)</f>
        <v>Low</v>
      </c>
      <c r="X1021" t="s">
        <v>48</v>
      </c>
      <c r="Y1021">
        <v>5647</v>
      </c>
      <c r="Z1021" t="str" cm="1">
        <f t="array" ref="Z1021">_xlfn.IFS(Y1021&lt;3000,"Low",Y1021&lt;7000,"Medium",TRUE,"High")</f>
        <v>Medium</v>
      </c>
      <c r="AA1021">
        <v>13494</v>
      </c>
      <c r="AB1021">
        <v>4</v>
      </c>
      <c r="AC1021" t="s">
        <v>42</v>
      </c>
      <c r="AD1021" t="s">
        <v>43</v>
      </c>
      <c r="AE1021">
        <v>13</v>
      </c>
      <c r="AF1021">
        <v>3</v>
      </c>
      <c r="AG1021" t="str">
        <f>_xlfn.XLOOKUP(AF1021,Lookup!K:K,Lookup!L:L)</f>
        <v>Meet Expect</v>
      </c>
      <c r="AH1021">
        <v>1</v>
      </c>
      <c r="AI1021" t="str">
        <f>LOOKUP(AH1021,Lookup!M:M,Lookup!N:N)</f>
        <v>Low</v>
      </c>
      <c r="AJ1021">
        <v>80</v>
      </c>
      <c r="AK1021">
        <v>2</v>
      </c>
      <c r="AL1021" t="str">
        <f>_xlfn.XLOOKUP(AK1021,Lookup!O:O,Lookup!P:P)</f>
        <v>Medium</v>
      </c>
      <c r="AM1021">
        <v>11</v>
      </c>
      <c r="AN1021" t="str" cm="1">
        <f t="array" ref="AN1021">_xlfn.IFS(
AM1021&lt;=5,"0-5",
AM1021&lt;=10,"6-10",
AM1021&lt;=20,"11-20",
TRUE,"20+")</f>
        <v>11-20</v>
      </c>
      <c r="AO1021">
        <v>3</v>
      </c>
      <c r="AP1021">
        <v>2</v>
      </c>
      <c r="AQ1021" t="str">
        <f>_xlfn.XLOOKUP(AP1021,Lookup!Q:Q,Lookup!R:R)</f>
        <v>Good</v>
      </c>
      <c r="AR1021">
        <v>3</v>
      </c>
      <c r="AS1021" t="str" cm="1">
        <f t="array" ref="AS1021">_xlfn.IFS(
AR1021 &lt;=1,"New Employee",
AR1021 &lt;=3, "Early Career",
AR1021 &lt;=7, "Experienced",
TRUE, "Veteran")</f>
        <v>Early Career</v>
      </c>
      <c r="AT1021">
        <v>2</v>
      </c>
      <c r="AU1021">
        <v>0</v>
      </c>
      <c r="AV1021" t="str" cm="1">
        <f t="array" ref="AV1021">_xlfn.IFS(
AU1021=0,"Recently Promoted",
AU1021&lt;=3, "Normal",
TRUE, "Long Time No Promotion")</f>
        <v>Recently Promoted</v>
      </c>
      <c r="AW1021">
        <v>2</v>
      </c>
      <c r="AX1021">
        <f>IF(COUNTIF(L1021:$L$1471,L1021)&gt;1,1,0)</f>
        <v>0</v>
      </c>
      <c r="BA1021">
        <f t="shared" si="125"/>
        <v>0</v>
      </c>
      <c r="BC1021">
        <f t="shared" si="126"/>
        <v>0</v>
      </c>
      <c r="BE1021">
        <f t="shared" si="120"/>
        <v>0</v>
      </c>
      <c r="BG1021">
        <f t="shared" si="121"/>
        <v>0</v>
      </c>
      <c r="BI1021">
        <f t="shared" si="122"/>
        <v>0</v>
      </c>
      <c r="BR1021" t="str" cm="1">
        <f t="array" ref="BR1021">_xlfn.IFS(
A1021&lt;=25,"18-25",
A1021&lt;=35,"26-35",
A1021&lt;=45,"36-45",
A1021&lt;=59,"46-59",
TRUE,"60+")</f>
        <v>36-45</v>
      </c>
      <c r="BX1021" t="b">
        <f t="shared" si="123"/>
        <v>1</v>
      </c>
      <c r="BY1021" t="b">
        <f t="shared" si="124"/>
        <v>1</v>
      </c>
      <c r="BZ1021" t="b">
        <f t="shared" si="127"/>
        <v>1</v>
      </c>
      <c r="CA1021">
        <f>IF(tblemployee[[#This Row],[Attrition]]="Yes",1,0)</f>
        <v>0</v>
      </c>
      <c r="CB1021">
        <f>IF(tblemployee[[#This Row],[OverTime]]="Yes",1,0)</f>
        <v>0</v>
      </c>
    </row>
    <row r="1022" spans="1:80" hidden="1">
      <c r="A1022">
        <v>47</v>
      </c>
      <c r="B1022" t="s">
        <v>43</v>
      </c>
      <c r="C1022" t="s">
        <v>36</v>
      </c>
      <c r="D1022">
        <v>465</v>
      </c>
      <c r="E1022" t="s">
        <v>45</v>
      </c>
      <c r="F1022">
        <v>1</v>
      </c>
      <c r="G1022" t="str" cm="1">
        <f t="array" ref="G1022">_xlfn.IFS(
F1022 &lt;= 10, "Near",
F1022 &lt;= 20, "Far",
TRUE, "Very Far")</f>
        <v>Near</v>
      </c>
      <c r="H1022">
        <v>3</v>
      </c>
      <c r="I1022" t="str">
        <f>_xlfn.XLOOKUP(H1022,Lookup!C:C,Lookup!D:D)</f>
        <v>Bachelor</v>
      </c>
      <c r="J1022" t="s">
        <v>60</v>
      </c>
      <c r="K1022">
        <v>1</v>
      </c>
      <c r="L1022">
        <v>1438</v>
      </c>
      <c r="M1022">
        <v>1</v>
      </c>
      <c r="N1022" t="str">
        <f>_xlfn.XLOOKUP(M1022,Lookup!E:E,Lookup!F:F)</f>
        <v>Low</v>
      </c>
      <c r="O1022" t="s">
        <v>46</v>
      </c>
      <c r="P1022">
        <v>74</v>
      </c>
      <c r="Q1022">
        <v>3</v>
      </c>
      <c r="R1022" t="str">
        <f>_xlfn.XLOOKUP(Q1022,Lookup!G:G,Lookup!H:H)</f>
        <v>High</v>
      </c>
      <c r="S1022">
        <v>1</v>
      </c>
      <c r="T1022" s="7" t="str">
        <f>_xlfn.XLOOKUP(S1022,Lookup!A:A,Lookup!B:B)</f>
        <v>Entry Level</v>
      </c>
      <c r="U1022" t="s">
        <v>47</v>
      </c>
      <c r="V1022">
        <v>4</v>
      </c>
      <c r="W1022" t="str">
        <f>_xlfn.XLOOKUP(V1022,Lookup!I:I,Lookup!J:J)</f>
        <v>Very High</v>
      </c>
      <c r="X1022" t="s">
        <v>48</v>
      </c>
      <c r="Y1022">
        <v>3420</v>
      </c>
      <c r="Z1022" t="str" cm="1">
        <f t="array" ref="Z1022">_xlfn.IFS(Y1022&lt;3000,"Low",Y1022&lt;7000,"Medium",TRUE,"High")</f>
        <v>Medium</v>
      </c>
      <c r="AA1022">
        <v>10205</v>
      </c>
      <c r="AB1022">
        <v>7</v>
      </c>
      <c r="AC1022" t="s">
        <v>42</v>
      </c>
      <c r="AD1022" t="s">
        <v>43</v>
      </c>
      <c r="AE1022">
        <v>12</v>
      </c>
      <c r="AF1022">
        <v>3</v>
      </c>
      <c r="AG1022" t="str">
        <f>_xlfn.XLOOKUP(AF1022,Lookup!K:K,Lookup!L:L)</f>
        <v>Meet Expect</v>
      </c>
      <c r="AH1022">
        <v>3</v>
      </c>
      <c r="AI1022" t="str">
        <f>LOOKUP(AH1022,Lookup!M:M,Lookup!N:N)</f>
        <v>High</v>
      </c>
      <c r="AJ1022">
        <v>80</v>
      </c>
      <c r="AK1022">
        <v>1</v>
      </c>
      <c r="AL1022" t="str">
        <f>_xlfn.XLOOKUP(AK1022,Lookup!O:O,Lookup!P:P)</f>
        <v>Basic</v>
      </c>
      <c r="AM1022">
        <v>17</v>
      </c>
      <c r="AN1022" t="str" cm="1">
        <f t="array" ref="AN1022">_xlfn.IFS(
AM1022&lt;=5,"0-5",
AM1022&lt;=10,"6-10",
AM1022&lt;=20,"11-20",
TRUE,"20+")</f>
        <v>11-20</v>
      </c>
      <c r="AO1022">
        <v>2</v>
      </c>
      <c r="AP1022">
        <v>2</v>
      </c>
      <c r="AQ1022" t="str">
        <f>_xlfn.XLOOKUP(AP1022,Lookup!Q:Q,Lookup!R:R)</f>
        <v>Good</v>
      </c>
      <c r="AR1022">
        <v>6</v>
      </c>
      <c r="AS1022" t="str" cm="1">
        <f t="array" ref="AS1022">_xlfn.IFS(
AR1022 &lt;=1,"New Employee",
AR1022 &lt;=3, "Early Career",
AR1022 &lt;=7, "Experienced",
TRUE, "Veteran")</f>
        <v>Experienced</v>
      </c>
      <c r="AT1022">
        <v>5</v>
      </c>
      <c r="AU1022">
        <v>1</v>
      </c>
      <c r="AV1022" t="str" cm="1">
        <f t="array" ref="AV1022">_xlfn.IFS(
AU1022=0,"Recently Promoted",
AU1022&lt;=3, "Normal",
TRUE, "Long Time No Promotion")</f>
        <v>Normal</v>
      </c>
      <c r="AW1022">
        <v>2</v>
      </c>
      <c r="AX1022">
        <f>IF(COUNTIF(L1022:$L$1471,L1022)&gt;1,1,0)</f>
        <v>0</v>
      </c>
      <c r="BA1022">
        <f t="shared" si="125"/>
        <v>0</v>
      </c>
      <c r="BC1022">
        <f t="shared" si="126"/>
        <v>0</v>
      </c>
      <c r="BE1022">
        <f t="shared" si="120"/>
        <v>0</v>
      </c>
      <c r="BG1022">
        <f t="shared" si="121"/>
        <v>0</v>
      </c>
      <c r="BI1022">
        <f t="shared" si="122"/>
        <v>0</v>
      </c>
      <c r="BR1022" t="str" cm="1">
        <f t="array" ref="BR1022">_xlfn.IFS(
A1022&lt;=25,"18-25",
A1022&lt;=35,"26-35",
A1022&lt;=45,"36-45",
A1022&lt;=59,"46-59",
TRUE,"60+")</f>
        <v>46-59</v>
      </c>
      <c r="BX1022" t="b">
        <f t="shared" si="123"/>
        <v>1</v>
      </c>
      <c r="BY1022" t="b">
        <f t="shared" si="124"/>
        <v>1</v>
      </c>
      <c r="BZ1022" t="b">
        <f t="shared" si="127"/>
        <v>1</v>
      </c>
      <c r="CA1022">
        <f>IF(tblemployee[[#This Row],[Attrition]]="Yes",1,0)</f>
        <v>0</v>
      </c>
      <c r="CB1022">
        <f>IF(tblemployee[[#This Row],[OverTime]]="Yes",1,0)</f>
        <v>0</v>
      </c>
    </row>
    <row r="1023" spans="1:80" hidden="1">
      <c r="A1023">
        <v>25</v>
      </c>
      <c r="B1023" t="s">
        <v>35</v>
      </c>
      <c r="C1023" t="s">
        <v>36</v>
      </c>
      <c r="D1023">
        <v>383</v>
      </c>
      <c r="E1023" t="s">
        <v>37</v>
      </c>
      <c r="F1023">
        <v>9</v>
      </c>
      <c r="G1023" t="str" cm="1">
        <f t="array" ref="G1023">_xlfn.IFS(
F1023 &lt;= 10, "Near",
F1023 &lt;= 20, "Far",
TRUE, "Very Far")</f>
        <v>Near</v>
      </c>
      <c r="H1023">
        <v>2</v>
      </c>
      <c r="I1023" t="str">
        <f>_xlfn.XLOOKUP(H1023,Lookup!C:C,Lookup!D:D)</f>
        <v>College</v>
      </c>
      <c r="J1023" t="s">
        <v>38</v>
      </c>
      <c r="K1023">
        <v>1</v>
      </c>
      <c r="L1023">
        <v>1439</v>
      </c>
      <c r="M1023">
        <v>1</v>
      </c>
      <c r="N1023" t="str">
        <f>_xlfn.XLOOKUP(M1023,Lookup!E:E,Lookup!F:F)</f>
        <v>Low</v>
      </c>
      <c r="O1023" t="s">
        <v>46</v>
      </c>
      <c r="P1023">
        <v>68</v>
      </c>
      <c r="Q1023">
        <v>2</v>
      </c>
      <c r="R1023" t="str">
        <f>_xlfn.XLOOKUP(Q1023,Lookup!G:G,Lookup!H:H)</f>
        <v>Medium</v>
      </c>
      <c r="S1023">
        <v>1</v>
      </c>
      <c r="T1023" s="7" t="str">
        <f>_xlfn.XLOOKUP(S1023,Lookup!A:A,Lookup!B:B)</f>
        <v>Entry Level</v>
      </c>
      <c r="U1023" t="s">
        <v>57</v>
      </c>
      <c r="V1023">
        <v>1</v>
      </c>
      <c r="W1023" t="str">
        <f>_xlfn.XLOOKUP(V1023,Lookup!I:I,Lookup!J:J)</f>
        <v>Low</v>
      </c>
      <c r="X1023" t="s">
        <v>48</v>
      </c>
      <c r="Y1023">
        <v>4400</v>
      </c>
      <c r="Z1023" t="str" cm="1">
        <f t="array" ref="Z1023">_xlfn.IFS(Y1023&lt;3000,"Low",Y1023&lt;7000,"Medium",TRUE,"High")</f>
        <v>Medium</v>
      </c>
      <c r="AA1023">
        <v>15182</v>
      </c>
      <c r="AB1023">
        <v>3</v>
      </c>
      <c r="AC1023" t="s">
        <v>42</v>
      </c>
      <c r="AD1023" t="s">
        <v>43</v>
      </c>
      <c r="AE1023">
        <v>12</v>
      </c>
      <c r="AF1023">
        <v>3</v>
      </c>
      <c r="AG1023" t="str">
        <f>_xlfn.XLOOKUP(AF1023,Lookup!K:K,Lookup!L:L)</f>
        <v>Meet Expect</v>
      </c>
      <c r="AH1023">
        <v>1</v>
      </c>
      <c r="AI1023" t="str">
        <f>LOOKUP(AH1023,Lookup!M:M,Lookup!N:N)</f>
        <v>Low</v>
      </c>
      <c r="AJ1023">
        <v>80</v>
      </c>
      <c r="AK1023">
        <v>0</v>
      </c>
      <c r="AL1023" t="str">
        <f>_xlfn.XLOOKUP(AK1023,Lookup!O:O,Lookup!P:P)</f>
        <v>None</v>
      </c>
      <c r="AM1023">
        <v>6</v>
      </c>
      <c r="AN1023" t="str" cm="1">
        <f t="array" ref="AN1023">_xlfn.IFS(
AM1023&lt;=5,"0-5",
AM1023&lt;=10,"6-10",
AM1023&lt;=20,"11-20",
TRUE,"20+")</f>
        <v>6-10</v>
      </c>
      <c r="AO1023">
        <v>2</v>
      </c>
      <c r="AP1023">
        <v>3</v>
      </c>
      <c r="AQ1023" t="str">
        <f>_xlfn.XLOOKUP(AP1023,Lookup!Q:Q,Lookup!R:R)</f>
        <v>Better</v>
      </c>
      <c r="AR1023">
        <v>3</v>
      </c>
      <c r="AS1023" t="str" cm="1">
        <f t="array" ref="AS1023">_xlfn.IFS(
AR1023 &lt;=1,"New Employee",
AR1023 &lt;=3, "Early Career",
AR1023 &lt;=7, "Experienced",
TRUE, "Veteran")</f>
        <v>Early Career</v>
      </c>
      <c r="AT1023">
        <v>2</v>
      </c>
      <c r="AU1023">
        <v>2</v>
      </c>
      <c r="AV1023" t="str" cm="1">
        <f t="array" ref="AV1023">_xlfn.IFS(
AU1023=0,"Recently Promoted",
AU1023&lt;=3, "Normal",
TRUE, "Long Time No Promotion")</f>
        <v>Normal</v>
      </c>
      <c r="AW1023">
        <v>2</v>
      </c>
      <c r="AX1023">
        <f>IF(COUNTIF(L1023:$L$1471,L1023)&gt;1,1,0)</f>
        <v>0</v>
      </c>
      <c r="BA1023">
        <f t="shared" si="125"/>
        <v>0</v>
      </c>
      <c r="BC1023">
        <f t="shared" si="126"/>
        <v>0</v>
      </c>
      <c r="BE1023">
        <f t="shared" si="120"/>
        <v>0</v>
      </c>
      <c r="BG1023">
        <f t="shared" si="121"/>
        <v>0</v>
      </c>
      <c r="BI1023">
        <f t="shared" si="122"/>
        <v>0</v>
      </c>
      <c r="BR1023" t="str" cm="1">
        <f t="array" ref="BR1023">_xlfn.IFS(
A1023&lt;=25,"18-25",
A1023&lt;=35,"26-35",
A1023&lt;=45,"36-45",
A1023&lt;=59,"46-59",
TRUE,"60+")</f>
        <v>18-25</v>
      </c>
      <c r="BX1023" t="b">
        <f t="shared" si="123"/>
        <v>1</v>
      </c>
      <c r="BY1023" t="b">
        <f t="shared" si="124"/>
        <v>1</v>
      </c>
      <c r="BZ1023" t="b">
        <f t="shared" si="127"/>
        <v>1</v>
      </c>
      <c r="CA1023">
        <f>IF(tblemployee[[#This Row],[Attrition]]="Yes",1,0)</f>
        <v>1</v>
      </c>
      <c r="CB1023">
        <f>IF(tblemployee[[#This Row],[OverTime]]="Yes",1,0)</f>
        <v>0</v>
      </c>
    </row>
    <row r="1024" spans="1:80" hidden="1">
      <c r="A1024">
        <v>37</v>
      </c>
      <c r="B1024" t="s">
        <v>43</v>
      </c>
      <c r="C1024" t="s">
        <v>55</v>
      </c>
      <c r="D1024">
        <v>1413</v>
      </c>
      <c r="E1024" t="s">
        <v>45</v>
      </c>
      <c r="F1024">
        <v>5</v>
      </c>
      <c r="G1024" t="str" cm="1">
        <f t="array" ref="G1024">_xlfn.IFS(
F1024 &lt;= 10, "Near",
F1024 &lt;= 20, "Far",
TRUE, "Very Far")</f>
        <v>Near</v>
      </c>
      <c r="H1024">
        <v>2</v>
      </c>
      <c r="I1024" t="str">
        <f>_xlfn.XLOOKUP(H1024,Lookup!C:C,Lookup!D:D)</f>
        <v>College</v>
      </c>
      <c r="J1024" t="s">
        <v>60</v>
      </c>
      <c r="K1024">
        <v>1</v>
      </c>
      <c r="L1024">
        <v>1440</v>
      </c>
      <c r="M1024">
        <v>3</v>
      </c>
      <c r="N1024" t="str">
        <f>_xlfn.XLOOKUP(M1024,Lookup!E:E,Lookup!F:F)</f>
        <v>High</v>
      </c>
      <c r="O1024" t="s">
        <v>46</v>
      </c>
      <c r="P1024">
        <v>84</v>
      </c>
      <c r="Q1024">
        <v>4</v>
      </c>
      <c r="R1024" t="str">
        <f>_xlfn.XLOOKUP(Q1024,Lookup!G:G,Lookup!H:H)</f>
        <v>Very High</v>
      </c>
      <c r="S1024">
        <v>1</v>
      </c>
      <c r="T1024" s="7" t="str">
        <f>_xlfn.XLOOKUP(S1024,Lookup!A:A,Lookup!B:B)</f>
        <v>Entry Level</v>
      </c>
      <c r="U1024" t="s">
        <v>50</v>
      </c>
      <c r="V1024">
        <v>3</v>
      </c>
      <c r="W1024" t="str">
        <f>_xlfn.XLOOKUP(V1024,Lookup!I:I,Lookup!J:J)</f>
        <v>High</v>
      </c>
      <c r="X1024" t="s">
        <v>41</v>
      </c>
      <c r="Y1024">
        <v>3500</v>
      </c>
      <c r="Z1024" t="str" cm="1">
        <f t="array" ref="Z1024">_xlfn.IFS(Y1024&lt;3000,"Low",Y1024&lt;7000,"Medium",TRUE,"High")</f>
        <v>Medium</v>
      </c>
      <c r="AA1024">
        <v>25470</v>
      </c>
      <c r="AB1024">
        <v>0</v>
      </c>
      <c r="AC1024" t="s">
        <v>42</v>
      </c>
      <c r="AD1024" t="s">
        <v>43</v>
      </c>
      <c r="AE1024">
        <v>14</v>
      </c>
      <c r="AF1024">
        <v>3</v>
      </c>
      <c r="AG1024" t="str">
        <f>_xlfn.XLOOKUP(AF1024,Lookup!K:K,Lookup!L:L)</f>
        <v>Meet Expect</v>
      </c>
      <c r="AH1024">
        <v>1</v>
      </c>
      <c r="AI1024" t="str">
        <f>LOOKUP(AH1024,Lookup!M:M,Lookup!N:N)</f>
        <v>Low</v>
      </c>
      <c r="AJ1024">
        <v>80</v>
      </c>
      <c r="AK1024">
        <v>0</v>
      </c>
      <c r="AL1024" t="str">
        <f>_xlfn.XLOOKUP(AK1024,Lookup!O:O,Lookup!P:P)</f>
        <v>None</v>
      </c>
      <c r="AM1024">
        <v>7</v>
      </c>
      <c r="AN1024" t="str" cm="1">
        <f t="array" ref="AN1024">_xlfn.IFS(
AM1024&lt;=5,"0-5",
AM1024&lt;=10,"6-10",
AM1024&lt;=20,"11-20",
TRUE,"20+")</f>
        <v>6-10</v>
      </c>
      <c r="AO1024">
        <v>2</v>
      </c>
      <c r="AP1024">
        <v>1</v>
      </c>
      <c r="AQ1024" t="str">
        <f>_xlfn.XLOOKUP(AP1024,Lookup!Q:Q,Lookup!R:R)</f>
        <v>Bad</v>
      </c>
      <c r="AR1024">
        <v>6</v>
      </c>
      <c r="AS1024" t="str" cm="1">
        <f t="array" ref="AS1024">_xlfn.IFS(
AR1024 &lt;=1,"New Employee",
AR1024 &lt;=3, "Early Career",
AR1024 &lt;=7, "Experienced",
TRUE, "Veteran")</f>
        <v>Experienced</v>
      </c>
      <c r="AT1024">
        <v>5</v>
      </c>
      <c r="AU1024">
        <v>1</v>
      </c>
      <c r="AV1024" t="str" cm="1">
        <f t="array" ref="AV1024">_xlfn.IFS(
AU1024=0,"Recently Promoted",
AU1024&lt;=3, "Normal",
TRUE, "Long Time No Promotion")</f>
        <v>Normal</v>
      </c>
      <c r="AW1024">
        <v>3</v>
      </c>
      <c r="AX1024">
        <f>IF(COUNTIF(L1024:$L$1471,L1024)&gt;1,1,0)</f>
        <v>0</v>
      </c>
      <c r="BA1024">
        <f t="shared" si="125"/>
        <v>0</v>
      </c>
      <c r="BC1024">
        <f t="shared" si="126"/>
        <v>0</v>
      </c>
      <c r="BE1024">
        <f t="shared" si="120"/>
        <v>0</v>
      </c>
      <c r="BG1024">
        <f t="shared" si="121"/>
        <v>0</v>
      </c>
      <c r="BI1024">
        <f t="shared" si="122"/>
        <v>0</v>
      </c>
      <c r="BR1024" t="str" cm="1">
        <f t="array" ref="BR1024">_xlfn.IFS(
A1024&lt;=25,"18-25",
A1024&lt;=35,"26-35",
A1024&lt;=45,"36-45",
A1024&lt;=59,"46-59",
TRUE,"60+")</f>
        <v>36-45</v>
      </c>
      <c r="BX1024" t="b">
        <f t="shared" si="123"/>
        <v>1</v>
      </c>
      <c r="BY1024" t="b">
        <f t="shared" si="124"/>
        <v>1</v>
      </c>
      <c r="BZ1024" t="b">
        <f t="shared" si="127"/>
        <v>1</v>
      </c>
      <c r="CA1024">
        <f>IF(tblemployee[[#This Row],[Attrition]]="Yes",1,0)</f>
        <v>0</v>
      </c>
      <c r="CB1024">
        <f>IF(tblemployee[[#This Row],[OverTime]]="Yes",1,0)</f>
        <v>0</v>
      </c>
    </row>
    <row r="1025" spans="1:80" hidden="1">
      <c r="A1025">
        <v>56</v>
      </c>
      <c r="B1025" t="s">
        <v>43</v>
      </c>
      <c r="C1025" t="s">
        <v>36</v>
      </c>
      <c r="D1025">
        <v>1255</v>
      </c>
      <c r="E1025" t="s">
        <v>45</v>
      </c>
      <c r="F1025">
        <v>1</v>
      </c>
      <c r="G1025" t="str" cm="1">
        <f t="array" ref="G1025">_xlfn.IFS(
F1025 &lt;= 10, "Near",
F1025 &lt;= 20, "Far",
TRUE, "Very Far")</f>
        <v>Near</v>
      </c>
      <c r="H1025">
        <v>2</v>
      </c>
      <c r="I1025" t="str">
        <f>_xlfn.XLOOKUP(H1025,Lookup!C:C,Lookup!D:D)</f>
        <v>College</v>
      </c>
      <c r="J1025" t="s">
        <v>38</v>
      </c>
      <c r="K1025">
        <v>1</v>
      </c>
      <c r="L1025">
        <v>1441</v>
      </c>
      <c r="M1025">
        <v>1</v>
      </c>
      <c r="N1025" t="str">
        <f>_xlfn.XLOOKUP(M1025,Lookup!E:E,Lookup!F:F)</f>
        <v>Low</v>
      </c>
      <c r="O1025" t="s">
        <v>39</v>
      </c>
      <c r="P1025">
        <v>90</v>
      </c>
      <c r="Q1025">
        <v>3</v>
      </c>
      <c r="R1025" t="str">
        <f>_xlfn.XLOOKUP(Q1025,Lookup!G:G,Lookup!H:H)</f>
        <v>High</v>
      </c>
      <c r="S1025">
        <v>1</v>
      </c>
      <c r="T1025" s="7" t="str">
        <f>_xlfn.XLOOKUP(S1025,Lookup!A:A,Lookup!B:B)</f>
        <v>Entry Level</v>
      </c>
      <c r="U1025" t="s">
        <v>47</v>
      </c>
      <c r="V1025">
        <v>1</v>
      </c>
      <c r="W1025" t="str">
        <f>_xlfn.XLOOKUP(V1025,Lookup!I:I,Lookup!J:J)</f>
        <v>Low</v>
      </c>
      <c r="X1025" t="s">
        <v>48</v>
      </c>
      <c r="Y1025">
        <v>2066</v>
      </c>
      <c r="Z1025" t="str" cm="1">
        <f t="array" ref="Z1025">_xlfn.IFS(Y1025&lt;3000,"Low",Y1025&lt;7000,"Medium",TRUE,"High")</f>
        <v>Low</v>
      </c>
      <c r="AA1025">
        <v>10494</v>
      </c>
      <c r="AB1025">
        <v>2</v>
      </c>
      <c r="AC1025" t="s">
        <v>42</v>
      </c>
      <c r="AD1025" t="s">
        <v>43</v>
      </c>
      <c r="AE1025">
        <v>22</v>
      </c>
      <c r="AF1025">
        <v>4</v>
      </c>
      <c r="AG1025" t="str">
        <f>_xlfn.XLOOKUP(AF1025,Lookup!K:K,Lookup!L:L)</f>
        <v>Exceed Expect</v>
      </c>
      <c r="AH1025">
        <v>4</v>
      </c>
      <c r="AI1025" t="str">
        <f>LOOKUP(AH1025,Lookup!M:M,Lookup!N:N)</f>
        <v>Very High</v>
      </c>
      <c r="AJ1025">
        <v>80</v>
      </c>
      <c r="AK1025">
        <v>1</v>
      </c>
      <c r="AL1025" t="str">
        <f>_xlfn.XLOOKUP(AK1025,Lookup!O:O,Lookup!P:P)</f>
        <v>Basic</v>
      </c>
      <c r="AM1025">
        <v>5</v>
      </c>
      <c r="AN1025" t="str" cm="1">
        <f t="array" ref="AN1025">_xlfn.IFS(
AM1025&lt;=5,"0-5",
AM1025&lt;=10,"6-10",
AM1025&lt;=20,"11-20",
TRUE,"20+")</f>
        <v>0-5</v>
      </c>
      <c r="AO1025">
        <v>3</v>
      </c>
      <c r="AP1025">
        <v>4</v>
      </c>
      <c r="AQ1025" t="str">
        <f>_xlfn.XLOOKUP(AP1025,Lookup!Q:Q,Lookup!R:R)</f>
        <v>Best</v>
      </c>
      <c r="AR1025">
        <v>3</v>
      </c>
      <c r="AS1025" t="str" cm="1">
        <f t="array" ref="AS1025">_xlfn.IFS(
AR1025 &lt;=1,"New Employee",
AR1025 &lt;=3, "Early Career",
AR1025 &lt;=7, "Experienced",
TRUE, "Veteran")</f>
        <v>Early Career</v>
      </c>
      <c r="AT1025">
        <v>2</v>
      </c>
      <c r="AU1025">
        <v>1</v>
      </c>
      <c r="AV1025" t="str" cm="1">
        <f t="array" ref="AV1025">_xlfn.IFS(
AU1025=0,"Recently Promoted",
AU1025&lt;=3, "Normal",
TRUE, "Long Time No Promotion")</f>
        <v>Normal</v>
      </c>
      <c r="AW1025">
        <v>0</v>
      </c>
      <c r="AX1025">
        <f>IF(COUNTIF(L1025:$L$1471,L1025)&gt;1,1,0)</f>
        <v>0</v>
      </c>
      <c r="BA1025">
        <f t="shared" si="125"/>
        <v>0</v>
      </c>
      <c r="BC1025">
        <f t="shared" si="126"/>
        <v>0</v>
      </c>
      <c r="BE1025">
        <f t="shared" si="120"/>
        <v>0</v>
      </c>
      <c r="BG1025">
        <f t="shared" si="121"/>
        <v>0</v>
      </c>
      <c r="BI1025">
        <f t="shared" si="122"/>
        <v>0</v>
      </c>
      <c r="BR1025" t="str" cm="1">
        <f t="array" ref="BR1025">_xlfn.IFS(
A1025&lt;=25,"18-25",
A1025&lt;=35,"26-35",
A1025&lt;=45,"36-45",
A1025&lt;=59,"46-59",
TRUE,"60+")</f>
        <v>46-59</v>
      </c>
      <c r="BX1025" t="b">
        <f t="shared" si="123"/>
        <v>1</v>
      </c>
      <c r="BY1025" t="b">
        <f t="shared" si="124"/>
        <v>1</v>
      </c>
      <c r="BZ1025" t="b">
        <f t="shared" si="127"/>
        <v>1</v>
      </c>
      <c r="CA1025">
        <f>IF(tblemployee[[#This Row],[Attrition]]="Yes",1,0)</f>
        <v>0</v>
      </c>
      <c r="CB1025">
        <f>IF(tblemployee[[#This Row],[OverTime]]="Yes",1,0)</f>
        <v>0</v>
      </c>
    </row>
    <row r="1026" spans="1:80" hidden="1">
      <c r="A1026">
        <v>47</v>
      </c>
      <c r="B1026" t="s">
        <v>43</v>
      </c>
      <c r="C1026" t="s">
        <v>36</v>
      </c>
      <c r="D1026">
        <v>359</v>
      </c>
      <c r="E1026" t="s">
        <v>45</v>
      </c>
      <c r="F1026">
        <v>2</v>
      </c>
      <c r="G1026" t="str" cm="1">
        <f t="array" ref="G1026">_xlfn.IFS(
F1026 &lt;= 10, "Near",
F1026 &lt;= 20, "Far",
TRUE, "Very Far")</f>
        <v>Near</v>
      </c>
      <c r="H1026">
        <v>4</v>
      </c>
      <c r="I1026" t="str">
        <f>_xlfn.XLOOKUP(H1026,Lookup!C:C,Lookup!D:D)</f>
        <v>Master</v>
      </c>
      <c r="J1026" t="s">
        <v>51</v>
      </c>
      <c r="K1026">
        <v>1</v>
      </c>
      <c r="L1026">
        <v>1443</v>
      </c>
      <c r="M1026">
        <v>1</v>
      </c>
      <c r="N1026" t="str">
        <f>_xlfn.XLOOKUP(M1026,Lookup!E:E,Lookup!F:F)</f>
        <v>Low</v>
      </c>
      <c r="O1026" t="s">
        <v>39</v>
      </c>
      <c r="P1026">
        <v>82</v>
      </c>
      <c r="Q1026">
        <v>3</v>
      </c>
      <c r="R1026" t="str">
        <f>_xlfn.XLOOKUP(Q1026,Lookup!G:G,Lookup!H:H)</f>
        <v>High</v>
      </c>
      <c r="S1026">
        <v>4</v>
      </c>
      <c r="T1026" s="7" t="str">
        <f>_xlfn.XLOOKUP(S1026,Lookup!A:A,Lookup!B:B)</f>
        <v>Manager</v>
      </c>
      <c r="U1026" t="s">
        <v>58</v>
      </c>
      <c r="V1026">
        <v>3</v>
      </c>
      <c r="W1026" t="str">
        <f>_xlfn.XLOOKUP(V1026,Lookup!I:I,Lookup!J:J)</f>
        <v>High</v>
      </c>
      <c r="X1026" t="s">
        <v>48</v>
      </c>
      <c r="Y1026">
        <v>17169</v>
      </c>
      <c r="Z1026" t="str" cm="1">
        <f t="array" ref="Z1026">_xlfn.IFS(Y1026&lt;3000,"Low",Y1026&lt;7000,"Medium",TRUE,"High")</f>
        <v>High</v>
      </c>
      <c r="AA1026">
        <v>26703</v>
      </c>
      <c r="AB1026">
        <v>3</v>
      </c>
      <c r="AC1026" t="s">
        <v>42</v>
      </c>
      <c r="AD1026" t="s">
        <v>43</v>
      </c>
      <c r="AE1026">
        <v>19</v>
      </c>
      <c r="AF1026">
        <v>3</v>
      </c>
      <c r="AG1026" t="str">
        <f>_xlfn.XLOOKUP(AF1026,Lookup!K:K,Lookup!L:L)</f>
        <v>Meet Expect</v>
      </c>
      <c r="AH1026">
        <v>2</v>
      </c>
      <c r="AI1026" t="str">
        <f>LOOKUP(AH1026,Lookup!M:M,Lookup!N:N)</f>
        <v>Medium</v>
      </c>
      <c r="AJ1026">
        <v>80</v>
      </c>
      <c r="AK1026">
        <v>2</v>
      </c>
      <c r="AL1026" t="str">
        <f>_xlfn.XLOOKUP(AK1026,Lookup!O:O,Lookup!P:P)</f>
        <v>Medium</v>
      </c>
      <c r="AM1026">
        <v>26</v>
      </c>
      <c r="AN1026" t="str" cm="1">
        <f t="array" ref="AN1026">_xlfn.IFS(
AM1026&lt;=5,"0-5",
AM1026&lt;=10,"6-10",
AM1026&lt;=20,"11-20",
TRUE,"20+")</f>
        <v>20+</v>
      </c>
      <c r="AO1026">
        <v>2</v>
      </c>
      <c r="AP1026">
        <v>4</v>
      </c>
      <c r="AQ1026" t="str">
        <f>_xlfn.XLOOKUP(AP1026,Lookup!Q:Q,Lookup!R:R)</f>
        <v>Best</v>
      </c>
      <c r="AR1026">
        <v>20</v>
      </c>
      <c r="AS1026" t="str" cm="1">
        <f t="array" ref="AS1026">_xlfn.IFS(
AR1026 &lt;=1,"New Employee",
AR1026 &lt;=3, "Early Career",
AR1026 &lt;=7, "Experienced",
TRUE, "Veteran")</f>
        <v>Veteran</v>
      </c>
      <c r="AT1026">
        <v>17</v>
      </c>
      <c r="AU1026">
        <v>5</v>
      </c>
      <c r="AV1026" t="str" cm="1">
        <f t="array" ref="AV1026">_xlfn.IFS(
AU1026=0,"Recently Promoted",
AU1026&lt;=3, "Normal",
TRUE, "Long Time No Promotion")</f>
        <v>Long Time No Promotion</v>
      </c>
      <c r="AW1026">
        <v>6</v>
      </c>
      <c r="AX1026">
        <f>IF(COUNTIF(L1026:$L$1471,L1026)&gt;1,1,0)</f>
        <v>0</v>
      </c>
      <c r="BA1026">
        <f t="shared" si="125"/>
        <v>0</v>
      </c>
      <c r="BC1026">
        <f t="shared" si="126"/>
        <v>0</v>
      </c>
      <c r="BE1026">
        <f t="shared" ref="BE1026:BE1089" si="128">IF(BD1026=J1026,1,0)</f>
        <v>0</v>
      </c>
      <c r="BG1026">
        <f t="shared" ref="BG1026:BG1089" si="129">IF(BF1026=E1026,1,0)</f>
        <v>0</v>
      </c>
      <c r="BI1026">
        <f t="shared" ref="BI1026:BI1089" si="130">IF(C1026=BH1026,1,0)</f>
        <v>0</v>
      </c>
      <c r="BR1026" t="str" cm="1">
        <f t="array" ref="BR1026">_xlfn.IFS(
A1026&lt;=25,"18-25",
A1026&lt;=35,"26-35",
A1026&lt;=45,"36-45",
A1026&lt;=59,"46-59",
TRUE,"60+")</f>
        <v>46-59</v>
      </c>
      <c r="BX1026" t="b">
        <f t="shared" ref="BX1026:BX1089" si="131">AND(ISNUMBER(A1026),ISNUMBER(D1026),ISNUMBER(A1026),ISNUMBER(F1026),ISNUMBER(H1026),ISNUMBER(K1026),ISNUMBER(L1026),ISNUMBER(M1026),ISNUMBER(P1026),ISNUMBER(Q1026),ISNUMBER(S1026),ISNUMBER(V1026),ISNUMBER(Y1026),ISNUMBER(AA1026),ISNUMBER(AB1026))</f>
        <v>1</v>
      </c>
      <c r="BY1026" t="b">
        <f t="shared" ref="BY1026:BY1089" si="132">AND(ISNUMBER(A1026),ISNUMBER(D1026),ISNUMBER(A1026),ISNUMBER(F1026),ISNUMBER(H1026),ISNUMBER(K1026),ISNUMBER(L1026),ISNUMBER(M1026),ISNUMBER(P1026),ISNUMBER(Q1026),ISNUMBER(S1026),ISNUMBER(V1026),ISNUMBER(Y1026),ISNUMBER(AA1026),ISNUMBER(AB1026))&gt;0</f>
        <v>1</v>
      </c>
      <c r="BZ1026" t="b">
        <f t="shared" si="127"/>
        <v>1</v>
      </c>
      <c r="CA1026">
        <f>IF(tblemployee[[#This Row],[Attrition]]="Yes",1,0)</f>
        <v>0</v>
      </c>
      <c r="CB1026">
        <f>IF(tblemployee[[#This Row],[OverTime]]="Yes",1,0)</f>
        <v>0</v>
      </c>
    </row>
    <row r="1027" spans="1:80" hidden="1">
      <c r="A1027">
        <v>24</v>
      </c>
      <c r="B1027" t="s">
        <v>43</v>
      </c>
      <c r="C1027" t="s">
        <v>36</v>
      </c>
      <c r="D1027">
        <v>1476</v>
      </c>
      <c r="E1027" t="s">
        <v>37</v>
      </c>
      <c r="F1027">
        <v>4</v>
      </c>
      <c r="G1027" t="str" cm="1">
        <f t="array" ref="G1027">_xlfn.IFS(
F1027 &lt;= 10, "Near",
F1027 &lt;= 20, "Far",
TRUE, "Very Far")</f>
        <v>Near</v>
      </c>
      <c r="H1027">
        <v>1</v>
      </c>
      <c r="I1027" t="str">
        <f>_xlfn.XLOOKUP(H1027,Lookup!C:C,Lookup!D:D)</f>
        <v>Below College</v>
      </c>
      <c r="J1027" t="s">
        <v>51</v>
      </c>
      <c r="K1027">
        <v>1</v>
      </c>
      <c r="L1027">
        <v>1445</v>
      </c>
      <c r="M1027">
        <v>4</v>
      </c>
      <c r="N1027" t="str">
        <f>_xlfn.XLOOKUP(M1027,Lookup!E:E,Lookup!F:F)</f>
        <v>Very High</v>
      </c>
      <c r="O1027" t="s">
        <v>39</v>
      </c>
      <c r="P1027">
        <v>42</v>
      </c>
      <c r="Q1027">
        <v>3</v>
      </c>
      <c r="R1027" t="str">
        <f>_xlfn.XLOOKUP(Q1027,Lookup!G:G,Lookup!H:H)</f>
        <v>High</v>
      </c>
      <c r="S1027">
        <v>2</v>
      </c>
      <c r="T1027" s="7" t="str">
        <f>_xlfn.XLOOKUP(S1027,Lookup!A:A,Lookup!B:B)</f>
        <v>Junior</v>
      </c>
      <c r="U1027" t="s">
        <v>40</v>
      </c>
      <c r="V1027">
        <v>3</v>
      </c>
      <c r="W1027" t="str">
        <f>_xlfn.XLOOKUP(V1027,Lookup!I:I,Lookup!J:J)</f>
        <v>High</v>
      </c>
      <c r="X1027" t="s">
        <v>48</v>
      </c>
      <c r="Y1027">
        <v>4162</v>
      </c>
      <c r="Z1027" t="str" cm="1">
        <f t="array" ref="Z1027">_xlfn.IFS(Y1027&lt;3000,"Low",Y1027&lt;7000,"Medium",TRUE,"High")</f>
        <v>Medium</v>
      </c>
      <c r="AA1027">
        <v>15211</v>
      </c>
      <c r="AB1027">
        <v>1</v>
      </c>
      <c r="AC1027" t="s">
        <v>42</v>
      </c>
      <c r="AD1027" t="s">
        <v>35</v>
      </c>
      <c r="AE1027">
        <v>12</v>
      </c>
      <c r="AF1027">
        <v>3</v>
      </c>
      <c r="AG1027" t="str">
        <f>_xlfn.XLOOKUP(AF1027,Lookup!K:K,Lookup!L:L)</f>
        <v>Meet Expect</v>
      </c>
      <c r="AH1027">
        <v>3</v>
      </c>
      <c r="AI1027" t="str">
        <f>LOOKUP(AH1027,Lookup!M:M,Lookup!N:N)</f>
        <v>High</v>
      </c>
      <c r="AJ1027">
        <v>80</v>
      </c>
      <c r="AK1027">
        <v>2</v>
      </c>
      <c r="AL1027" t="str">
        <f>_xlfn.XLOOKUP(AK1027,Lookup!O:O,Lookup!P:P)</f>
        <v>Medium</v>
      </c>
      <c r="AM1027">
        <v>5</v>
      </c>
      <c r="AN1027" t="str" cm="1">
        <f t="array" ref="AN1027">_xlfn.IFS(
AM1027&lt;=5,"0-5",
AM1027&lt;=10,"6-10",
AM1027&lt;=20,"11-20",
TRUE,"20+")</f>
        <v>0-5</v>
      </c>
      <c r="AO1027">
        <v>3</v>
      </c>
      <c r="AP1027">
        <v>3</v>
      </c>
      <c r="AQ1027" t="str">
        <f>_xlfn.XLOOKUP(AP1027,Lookup!Q:Q,Lookup!R:R)</f>
        <v>Better</v>
      </c>
      <c r="AR1027">
        <v>5</v>
      </c>
      <c r="AS1027" t="str" cm="1">
        <f t="array" ref="AS1027">_xlfn.IFS(
AR1027 &lt;=1,"New Employee",
AR1027 &lt;=3, "Early Career",
AR1027 &lt;=7, "Experienced",
TRUE, "Veteran")</f>
        <v>Experienced</v>
      </c>
      <c r="AT1027">
        <v>4</v>
      </c>
      <c r="AU1027">
        <v>0</v>
      </c>
      <c r="AV1027" t="str" cm="1">
        <f t="array" ref="AV1027">_xlfn.IFS(
AU1027=0,"Recently Promoted",
AU1027&lt;=3, "Normal",
TRUE, "Long Time No Promotion")</f>
        <v>Recently Promoted</v>
      </c>
      <c r="AW1027">
        <v>3</v>
      </c>
      <c r="AX1027">
        <f>IF(COUNTIF(L1027:$L$1471,L1027)&gt;1,1,0)</f>
        <v>0</v>
      </c>
      <c r="BA1027">
        <f t="shared" ref="BA1027:BA1090" si="133">IF(AZ1027=X1027,1,0)</f>
        <v>0</v>
      </c>
      <c r="BC1027">
        <f t="shared" ref="BC1027:BC1090" si="134">IF(U1027=BB1027,1,0)</f>
        <v>0</v>
      </c>
      <c r="BE1027">
        <f t="shared" si="128"/>
        <v>0</v>
      </c>
      <c r="BG1027">
        <f t="shared" si="129"/>
        <v>0</v>
      </c>
      <c r="BI1027">
        <f t="shared" si="130"/>
        <v>0</v>
      </c>
      <c r="BR1027" t="str" cm="1">
        <f t="array" ref="BR1027">_xlfn.IFS(
A1027&lt;=25,"18-25",
A1027&lt;=35,"26-35",
A1027&lt;=45,"36-45",
A1027&lt;=59,"46-59",
TRUE,"60+")</f>
        <v>18-25</v>
      </c>
      <c r="BX1027" t="b">
        <f t="shared" si="131"/>
        <v>1</v>
      </c>
      <c r="BY1027" t="b">
        <f t="shared" si="132"/>
        <v>1</v>
      </c>
      <c r="BZ1027" t="b">
        <f t="shared" ref="BZ1027:BZ1090" si="135">COUNT(AE1027:AW1027)&gt;0</f>
        <v>1</v>
      </c>
      <c r="CA1027">
        <f>IF(tblemployee[[#This Row],[Attrition]]="Yes",1,0)</f>
        <v>0</v>
      </c>
      <c r="CB1027">
        <f>IF(tblemployee[[#This Row],[OverTime]]="Yes",1,0)</f>
        <v>1</v>
      </c>
    </row>
    <row r="1028" spans="1:80" hidden="1">
      <c r="A1028">
        <v>32</v>
      </c>
      <c r="B1028" t="s">
        <v>43</v>
      </c>
      <c r="C1028" t="s">
        <v>36</v>
      </c>
      <c r="D1028">
        <v>601</v>
      </c>
      <c r="E1028" t="s">
        <v>37</v>
      </c>
      <c r="F1028">
        <v>7</v>
      </c>
      <c r="G1028" t="str" cm="1">
        <f t="array" ref="G1028">_xlfn.IFS(
F1028 &lt;= 10, "Near",
F1028 &lt;= 20, "Far",
TRUE, "Very Far")</f>
        <v>Near</v>
      </c>
      <c r="H1028">
        <v>5</v>
      </c>
      <c r="I1028" t="str">
        <f>_xlfn.XLOOKUP(H1028,Lookup!C:C,Lookup!D:D)</f>
        <v>Doctor</v>
      </c>
      <c r="J1028" t="s">
        <v>59</v>
      </c>
      <c r="K1028">
        <v>1</v>
      </c>
      <c r="L1028">
        <v>1446</v>
      </c>
      <c r="M1028">
        <v>4</v>
      </c>
      <c r="N1028" t="str">
        <f>_xlfn.XLOOKUP(M1028,Lookup!E:E,Lookup!F:F)</f>
        <v>Very High</v>
      </c>
      <c r="O1028" t="s">
        <v>46</v>
      </c>
      <c r="P1028">
        <v>97</v>
      </c>
      <c r="Q1028">
        <v>3</v>
      </c>
      <c r="R1028" t="str">
        <f>_xlfn.XLOOKUP(Q1028,Lookup!G:G,Lookup!H:H)</f>
        <v>High</v>
      </c>
      <c r="S1028">
        <v>2</v>
      </c>
      <c r="T1028" s="7" t="str">
        <f>_xlfn.XLOOKUP(S1028,Lookup!A:A,Lookup!B:B)</f>
        <v>Junior</v>
      </c>
      <c r="U1028" t="s">
        <v>40</v>
      </c>
      <c r="V1028">
        <v>4</v>
      </c>
      <c r="W1028" t="str">
        <f>_xlfn.XLOOKUP(V1028,Lookup!I:I,Lookup!J:J)</f>
        <v>Very High</v>
      </c>
      <c r="X1028" t="s">
        <v>48</v>
      </c>
      <c r="Y1028">
        <v>9204</v>
      </c>
      <c r="Z1028" t="str" cm="1">
        <f t="array" ref="Z1028">_xlfn.IFS(Y1028&lt;3000,"Low",Y1028&lt;7000,"Medium",TRUE,"High")</f>
        <v>High</v>
      </c>
      <c r="AA1028">
        <v>23343</v>
      </c>
      <c r="AB1028">
        <v>4</v>
      </c>
      <c r="AC1028" t="s">
        <v>42</v>
      </c>
      <c r="AD1028" t="s">
        <v>43</v>
      </c>
      <c r="AE1028">
        <v>12</v>
      </c>
      <c r="AF1028">
        <v>3</v>
      </c>
      <c r="AG1028" t="str">
        <f>_xlfn.XLOOKUP(AF1028,Lookup!K:K,Lookup!L:L)</f>
        <v>Meet Expect</v>
      </c>
      <c r="AH1028">
        <v>3</v>
      </c>
      <c r="AI1028" t="str">
        <f>LOOKUP(AH1028,Lookup!M:M,Lookup!N:N)</f>
        <v>High</v>
      </c>
      <c r="AJ1028">
        <v>80</v>
      </c>
      <c r="AK1028">
        <v>1</v>
      </c>
      <c r="AL1028" t="str">
        <f>_xlfn.XLOOKUP(AK1028,Lookup!O:O,Lookup!P:P)</f>
        <v>Basic</v>
      </c>
      <c r="AM1028">
        <v>7</v>
      </c>
      <c r="AN1028" t="str" cm="1">
        <f t="array" ref="AN1028">_xlfn.IFS(
AM1028&lt;=5,"0-5",
AM1028&lt;=10,"6-10",
AM1028&lt;=20,"11-20",
TRUE,"20+")</f>
        <v>6-10</v>
      </c>
      <c r="AO1028">
        <v>3</v>
      </c>
      <c r="AP1028">
        <v>2</v>
      </c>
      <c r="AQ1028" t="str">
        <f>_xlfn.XLOOKUP(AP1028,Lookup!Q:Q,Lookup!R:R)</f>
        <v>Good</v>
      </c>
      <c r="AR1028">
        <v>4</v>
      </c>
      <c r="AS1028" t="str" cm="1">
        <f t="array" ref="AS1028">_xlfn.IFS(
AR1028 &lt;=1,"New Employee",
AR1028 &lt;=3, "Early Career",
AR1028 &lt;=7, "Experienced",
TRUE, "Veteran")</f>
        <v>Experienced</v>
      </c>
      <c r="AT1028">
        <v>3</v>
      </c>
      <c r="AU1028">
        <v>0</v>
      </c>
      <c r="AV1028" t="str" cm="1">
        <f t="array" ref="AV1028">_xlfn.IFS(
AU1028=0,"Recently Promoted",
AU1028&lt;=3, "Normal",
TRUE, "Long Time No Promotion")</f>
        <v>Recently Promoted</v>
      </c>
      <c r="AW1028">
        <v>3</v>
      </c>
      <c r="AX1028">
        <f>IF(COUNTIF(L1028:$L$1471,L1028)&gt;1,1,0)</f>
        <v>0</v>
      </c>
      <c r="BA1028">
        <f t="shared" si="133"/>
        <v>0</v>
      </c>
      <c r="BC1028">
        <f t="shared" si="134"/>
        <v>0</v>
      </c>
      <c r="BE1028">
        <f t="shared" si="128"/>
        <v>0</v>
      </c>
      <c r="BG1028">
        <f t="shared" si="129"/>
        <v>0</v>
      </c>
      <c r="BI1028">
        <f t="shared" si="130"/>
        <v>0</v>
      </c>
      <c r="BR1028" t="str" cm="1">
        <f t="array" ref="BR1028">_xlfn.IFS(
A1028&lt;=25,"18-25",
A1028&lt;=35,"26-35",
A1028&lt;=45,"36-45",
A1028&lt;=59,"46-59",
TRUE,"60+")</f>
        <v>26-35</v>
      </c>
      <c r="BX1028" t="b">
        <f t="shared" si="131"/>
        <v>1</v>
      </c>
      <c r="BY1028" t="b">
        <f t="shared" si="132"/>
        <v>1</v>
      </c>
      <c r="BZ1028" t="b">
        <f t="shared" si="135"/>
        <v>1</v>
      </c>
      <c r="CA1028">
        <f>IF(tblemployee[[#This Row],[Attrition]]="Yes",1,0)</f>
        <v>0</v>
      </c>
      <c r="CB1028">
        <f>IF(tblemployee[[#This Row],[OverTime]]="Yes",1,0)</f>
        <v>0</v>
      </c>
    </row>
    <row r="1029" spans="1:80" hidden="1">
      <c r="A1029">
        <v>34</v>
      </c>
      <c r="B1029" t="s">
        <v>43</v>
      </c>
      <c r="C1029" t="s">
        <v>36</v>
      </c>
      <c r="D1029">
        <v>401</v>
      </c>
      <c r="E1029" t="s">
        <v>45</v>
      </c>
      <c r="F1029">
        <v>1</v>
      </c>
      <c r="G1029" t="str" cm="1">
        <f t="array" ref="G1029">_xlfn.IFS(
F1029 &lt;= 10, "Near",
F1029 &lt;= 20, "Far",
TRUE, "Very Far")</f>
        <v>Near</v>
      </c>
      <c r="H1029">
        <v>3</v>
      </c>
      <c r="I1029" t="str">
        <f>_xlfn.XLOOKUP(H1029,Lookup!C:C,Lookup!D:D)</f>
        <v>Bachelor</v>
      </c>
      <c r="J1029" t="s">
        <v>38</v>
      </c>
      <c r="K1029">
        <v>1</v>
      </c>
      <c r="L1029">
        <v>1447</v>
      </c>
      <c r="M1029">
        <v>4</v>
      </c>
      <c r="N1029" t="str">
        <f>_xlfn.XLOOKUP(M1029,Lookup!E:E,Lookup!F:F)</f>
        <v>Very High</v>
      </c>
      <c r="O1029" t="s">
        <v>39</v>
      </c>
      <c r="P1029">
        <v>86</v>
      </c>
      <c r="Q1029">
        <v>2</v>
      </c>
      <c r="R1029" t="str">
        <f>_xlfn.XLOOKUP(Q1029,Lookup!G:G,Lookup!H:H)</f>
        <v>Medium</v>
      </c>
      <c r="S1029">
        <v>1</v>
      </c>
      <c r="T1029" s="7" t="str">
        <f>_xlfn.XLOOKUP(S1029,Lookup!A:A,Lookup!B:B)</f>
        <v>Entry Level</v>
      </c>
      <c r="U1029" t="s">
        <v>50</v>
      </c>
      <c r="V1029">
        <v>2</v>
      </c>
      <c r="W1029" t="str">
        <f>_xlfn.XLOOKUP(V1029,Lookup!I:I,Lookup!J:J)</f>
        <v>Medium</v>
      </c>
      <c r="X1029" t="s">
        <v>48</v>
      </c>
      <c r="Y1029">
        <v>3294</v>
      </c>
      <c r="Z1029" t="str" cm="1">
        <f t="array" ref="Z1029">_xlfn.IFS(Y1029&lt;3000,"Low",Y1029&lt;7000,"Medium",TRUE,"High")</f>
        <v>Medium</v>
      </c>
      <c r="AA1029">
        <v>3708</v>
      </c>
      <c r="AB1029">
        <v>5</v>
      </c>
      <c r="AC1029" t="s">
        <v>42</v>
      </c>
      <c r="AD1029" t="s">
        <v>43</v>
      </c>
      <c r="AE1029">
        <v>17</v>
      </c>
      <c r="AF1029">
        <v>3</v>
      </c>
      <c r="AG1029" t="str">
        <f>_xlfn.XLOOKUP(AF1029,Lookup!K:K,Lookup!L:L)</f>
        <v>Meet Expect</v>
      </c>
      <c r="AH1029">
        <v>1</v>
      </c>
      <c r="AI1029" t="str">
        <f>LOOKUP(AH1029,Lookup!M:M,Lookup!N:N)</f>
        <v>Low</v>
      </c>
      <c r="AJ1029">
        <v>80</v>
      </c>
      <c r="AK1029">
        <v>1</v>
      </c>
      <c r="AL1029" t="str">
        <f>_xlfn.XLOOKUP(AK1029,Lookup!O:O,Lookup!P:P)</f>
        <v>Basic</v>
      </c>
      <c r="AM1029">
        <v>7</v>
      </c>
      <c r="AN1029" t="str" cm="1">
        <f t="array" ref="AN1029">_xlfn.IFS(
AM1029&lt;=5,"0-5",
AM1029&lt;=10,"6-10",
AM1029&lt;=20,"11-20",
TRUE,"20+")</f>
        <v>6-10</v>
      </c>
      <c r="AO1029">
        <v>2</v>
      </c>
      <c r="AP1029">
        <v>2</v>
      </c>
      <c r="AQ1029" t="str">
        <f>_xlfn.XLOOKUP(AP1029,Lookup!Q:Q,Lookup!R:R)</f>
        <v>Good</v>
      </c>
      <c r="AR1029">
        <v>5</v>
      </c>
      <c r="AS1029" t="str" cm="1">
        <f t="array" ref="AS1029">_xlfn.IFS(
AR1029 &lt;=1,"New Employee",
AR1029 &lt;=3, "Early Career",
AR1029 &lt;=7, "Experienced",
TRUE, "Veteran")</f>
        <v>Experienced</v>
      </c>
      <c r="AT1029">
        <v>4</v>
      </c>
      <c r="AU1029">
        <v>0</v>
      </c>
      <c r="AV1029" t="str" cm="1">
        <f t="array" ref="AV1029">_xlfn.IFS(
AU1029=0,"Recently Promoted",
AU1029&lt;=3, "Normal",
TRUE, "Long Time No Promotion")</f>
        <v>Recently Promoted</v>
      </c>
      <c r="AW1029">
        <v>2</v>
      </c>
      <c r="AX1029">
        <f>IF(COUNTIF(L1029:$L$1471,L1029)&gt;1,1,0)</f>
        <v>0</v>
      </c>
      <c r="BA1029">
        <f t="shared" si="133"/>
        <v>0</v>
      </c>
      <c r="BC1029">
        <f t="shared" si="134"/>
        <v>0</v>
      </c>
      <c r="BE1029">
        <f t="shared" si="128"/>
        <v>0</v>
      </c>
      <c r="BG1029">
        <f t="shared" si="129"/>
        <v>0</v>
      </c>
      <c r="BI1029">
        <f t="shared" si="130"/>
        <v>0</v>
      </c>
      <c r="BR1029" t="str" cm="1">
        <f t="array" ref="BR1029">_xlfn.IFS(
A1029&lt;=25,"18-25",
A1029&lt;=35,"26-35",
A1029&lt;=45,"36-45",
A1029&lt;=59,"46-59",
TRUE,"60+")</f>
        <v>26-35</v>
      </c>
      <c r="BX1029" t="b">
        <f t="shared" si="131"/>
        <v>1</v>
      </c>
      <c r="BY1029" t="b">
        <f t="shared" si="132"/>
        <v>1</v>
      </c>
      <c r="BZ1029" t="b">
        <f t="shared" si="135"/>
        <v>1</v>
      </c>
      <c r="CA1029">
        <f>IF(tblemployee[[#This Row],[Attrition]]="Yes",1,0)</f>
        <v>0</v>
      </c>
      <c r="CB1029">
        <f>IF(tblemployee[[#This Row],[OverTime]]="Yes",1,0)</f>
        <v>0</v>
      </c>
    </row>
    <row r="1030" spans="1:80" hidden="1">
      <c r="A1030">
        <v>41</v>
      </c>
      <c r="B1030" t="s">
        <v>43</v>
      </c>
      <c r="C1030" t="s">
        <v>36</v>
      </c>
      <c r="D1030">
        <v>1283</v>
      </c>
      <c r="E1030" t="s">
        <v>45</v>
      </c>
      <c r="F1030">
        <v>5</v>
      </c>
      <c r="G1030" t="str" cm="1">
        <f t="array" ref="G1030">_xlfn.IFS(
F1030 &lt;= 10, "Near",
F1030 &lt;= 20, "Far",
TRUE, "Very Far")</f>
        <v>Near</v>
      </c>
      <c r="H1030">
        <v>5</v>
      </c>
      <c r="I1030" t="str">
        <f>_xlfn.XLOOKUP(H1030,Lookup!C:C,Lookup!D:D)</f>
        <v>Doctor</v>
      </c>
      <c r="J1030" t="s">
        <v>51</v>
      </c>
      <c r="K1030">
        <v>1</v>
      </c>
      <c r="L1030">
        <v>1448</v>
      </c>
      <c r="M1030">
        <v>2</v>
      </c>
      <c r="N1030" t="str">
        <f>_xlfn.XLOOKUP(M1030,Lookup!E:E,Lookup!F:F)</f>
        <v>Medium</v>
      </c>
      <c r="O1030" t="s">
        <v>46</v>
      </c>
      <c r="P1030">
        <v>90</v>
      </c>
      <c r="Q1030">
        <v>4</v>
      </c>
      <c r="R1030" t="str">
        <f>_xlfn.XLOOKUP(Q1030,Lookup!G:G,Lookup!H:H)</f>
        <v>Very High</v>
      </c>
      <c r="S1030">
        <v>1</v>
      </c>
      <c r="T1030" s="7" t="str">
        <f>_xlfn.XLOOKUP(S1030,Lookup!A:A,Lookup!B:B)</f>
        <v>Entry Level</v>
      </c>
      <c r="U1030" t="s">
        <v>47</v>
      </c>
      <c r="V1030">
        <v>3</v>
      </c>
      <c r="W1030" t="str">
        <f>_xlfn.XLOOKUP(V1030,Lookup!I:I,Lookup!J:J)</f>
        <v>High</v>
      </c>
      <c r="X1030" t="s">
        <v>48</v>
      </c>
      <c r="Y1030">
        <v>2127</v>
      </c>
      <c r="Z1030" t="str" cm="1">
        <f t="array" ref="Z1030">_xlfn.IFS(Y1030&lt;3000,"Low",Y1030&lt;7000,"Medium",TRUE,"High")</f>
        <v>Low</v>
      </c>
      <c r="AA1030">
        <v>5561</v>
      </c>
      <c r="AB1030">
        <v>2</v>
      </c>
      <c r="AC1030" t="s">
        <v>42</v>
      </c>
      <c r="AD1030" t="s">
        <v>35</v>
      </c>
      <c r="AE1030">
        <v>12</v>
      </c>
      <c r="AF1030">
        <v>3</v>
      </c>
      <c r="AG1030" t="str">
        <f>_xlfn.XLOOKUP(AF1030,Lookup!K:K,Lookup!L:L)</f>
        <v>Meet Expect</v>
      </c>
      <c r="AH1030">
        <v>1</v>
      </c>
      <c r="AI1030" t="str">
        <f>LOOKUP(AH1030,Lookup!M:M,Lookup!N:N)</f>
        <v>Low</v>
      </c>
      <c r="AJ1030">
        <v>80</v>
      </c>
      <c r="AK1030">
        <v>0</v>
      </c>
      <c r="AL1030" t="str">
        <f>_xlfn.XLOOKUP(AK1030,Lookup!O:O,Lookup!P:P)</f>
        <v>None</v>
      </c>
      <c r="AM1030">
        <v>7</v>
      </c>
      <c r="AN1030" t="str" cm="1">
        <f t="array" ref="AN1030">_xlfn.IFS(
AM1030&lt;=5,"0-5",
AM1030&lt;=10,"6-10",
AM1030&lt;=20,"11-20",
TRUE,"20+")</f>
        <v>6-10</v>
      </c>
      <c r="AO1030">
        <v>5</v>
      </c>
      <c r="AP1030">
        <v>2</v>
      </c>
      <c r="AQ1030" t="str">
        <f>_xlfn.XLOOKUP(AP1030,Lookup!Q:Q,Lookup!R:R)</f>
        <v>Good</v>
      </c>
      <c r="AR1030">
        <v>4</v>
      </c>
      <c r="AS1030" t="str" cm="1">
        <f t="array" ref="AS1030">_xlfn.IFS(
AR1030 &lt;=1,"New Employee",
AR1030 &lt;=3, "Early Career",
AR1030 &lt;=7, "Experienced",
TRUE, "Veteran")</f>
        <v>Experienced</v>
      </c>
      <c r="AT1030">
        <v>2</v>
      </c>
      <c r="AU1030">
        <v>0</v>
      </c>
      <c r="AV1030" t="str" cm="1">
        <f t="array" ref="AV1030">_xlfn.IFS(
AU1030=0,"Recently Promoted",
AU1030&lt;=3, "Normal",
TRUE, "Long Time No Promotion")</f>
        <v>Recently Promoted</v>
      </c>
      <c r="AW1030">
        <v>3</v>
      </c>
      <c r="AX1030">
        <f>IF(COUNTIF(L1030:$L$1471,L1030)&gt;1,1,0)</f>
        <v>0</v>
      </c>
      <c r="BA1030">
        <f t="shared" si="133"/>
        <v>0</v>
      </c>
      <c r="BC1030">
        <f t="shared" si="134"/>
        <v>0</v>
      </c>
      <c r="BE1030">
        <f t="shared" si="128"/>
        <v>0</v>
      </c>
      <c r="BG1030">
        <f t="shared" si="129"/>
        <v>0</v>
      </c>
      <c r="BI1030">
        <f t="shared" si="130"/>
        <v>0</v>
      </c>
      <c r="BR1030" t="str" cm="1">
        <f t="array" ref="BR1030">_xlfn.IFS(
A1030&lt;=25,"18-25",
A1030&lt;=35,"26-35",
A1030&lt;=45,"36-45",
A1030&lt;=59,"46-59",
TRUE,"60+")</f>
        <v>36-45</v>
      </c>
      <c r="BX1030" t="b">
        <f t="shared" si="131"/>
        <v>1</v>
      </c>
      <c r="BY1030" t="b">
        <f t="shared" si="132"/>
        <v>1</v>
      </c>
      <c r="BZ1030" t="b">
        <f t="shared" si="135"/>
        <v>1</v>
      </c>
      <c r="CA1030">
        <f>IF(tblemployee[[#This Row],[Attrition]]="Yes",1,0)</f>
        <v>0</v>
      </c>
      <c r="CB1030">
        <f>IF(tblemployee[[#This Row],[OverTime]]="Yes",1,0)</f>
        <v>1</v>
      </c>
    </row>
    <row r="1031" spans="1:80" hidden="1">
      <c r="A1031">
        <v>40</v>
      </c>
      <c r="B1031" t="s">
        <v>43</v>
      </c>
      <c r="C1031" t="s">
        <v>55</v>
      </c>
      <c r="D1031">
        <v>663</v>
      </c>
      <c r="E1031" t="s">
        <v>45</v>
      </c>
      <c r="F1031">
        <v>9</v>
      </c>
      <c r="G1031" t="str" cm="1">
        <f t="array" ref="G1031">_xlfn.IFS(
F1031 &lt;= 10, "Near",
F1031 &lt;= 20, "Far",
TRUE, "Very Far")</f>
        <v>Near</v>
      </c>
      <c r="H1031">
        <v>4</v>
      </c>
      <c r="I1031" t="str">
        <f>_xlfn.XLOOKUP(H1031,Lookup!C:C,Lookup!D:D)</f>
        <v>Master</v>
      </c>
      <c r="J1031" t="s">
        <v>49</v>
      </c>
      <c r="K1031">
        <v>1</v>
      </c>
      <c r="L1031">
        <v>1449</v>
      </c>
      <c r="M1031">
        <v>3</v>
      </c>
      <c r="N1031" t="str">
        <f>_xlfn.XLOOKUP(M1031,Lookup!E:E,Lookup!F:F)</f>
        <v>High</v>
      </c>
      <c r="O1031" t="s">
        <v>46</v>
      </c>
      <c r="P1031">
        <v>81</v>
      </c>
      <c r="Q1031">
        <v>3</v>
      </c>
      <c r="R1031" t="str">
        <f>_xlfn.XLOOKUP(Q1031,Lookup!G:G,Lookup!H:H)</f>
        <v>High</v>
      </c>
      <c r="S1031">
        <v>2</v>
      </c>
      <c r="T1031" s="7" t="str">
        <f>_xlfn.XLOOKUP(S1031,Lookup!A:A,Lookup!B:B)</f>
        <v>Junior</v>
      </c>
      <c r="U1031" t="s">
        <v>50</v>
      </c>
      <c r="V1031">
        <v>3</v>
      </c>
      <c r="W1031" t="str">
        <f>_xlfn.XLOOKUP(V1031,Lookup!I:I,Lookup!J:J)</f>
        <v>High</v>
      </c>
      <c r="X1031" t="s">
        <v>52</v>
      </c>
      <c r="Y1031">
        <v>3975</v>
      </c>
      <c r="Z1031" t="str" cm="1">
        <f t="array" ref="Z1031">_xlfn.IFS(Y1031&lt;3000,"Low",Y1031&lt;7000,"Medium",TRUE,"High")</f>
        <v>Medium</v>
      </c>
      <c r="AA1031">
        <v>23099</v>
      </c>
      <c r="AB1031">
        <v>3</v>
      </c>
      <c r="AC1031" t="s">
        <v>42</v>
      </c>
      <c r="AD1031" t="s">
        <v>43</v>
      </c>
      <c r="AE1031">
        <v>11</v>
      </c>
      <c r="AF1031">
        <v>3</v>
      </c>
      <c r="AG1031" t="str">
        <f>_xlfn.XLOOKUP(AF1031,Lookup!K:K,Lookup!L:L)</f>
        <v>Meet Expect</v>
      </c>
      <c r="AH1031">
        <v>3</v>
      </c>
      <c r="AI1031" t="str">
        <f>LOOKUP(AH1031,Lookup!M:M,Lookup!N:N)</f>
        <v>High</v>
      </c>
      <c r="AJ1031">
        <v>80</v>
      </c>
      <c r="AK1031">
        <v>2</v>
      </c>
      <c r="AL1031" t="str">
        <f>_xlfn.XLOOKUP(AK1031,Lookup!O:O,Lookup!P:P)</f>
        <v>Medium</v>
      </c>
      <c r="AM1031">
        <v>11</v>
      </c>
      <c r="AN1031" t="str" cm="1">
        <f t="array" ref="AN1031">_xlfn.IFS(
AM1031&lt;=5,"0-5",
AM1031&lt;=10,"6-10",
AM1031&lt;=20,"11-20",
TRUE,"20+")</f>
        <v>11-20</v>
      </c>
      <c r="AO1031">
        <v>2</v>
      </c>
      <c r="AP1031">
        <v>4</v>
      </c>
      <c r="AQ1031" t="str">
        <f>_xlfn.XLOOKUP(AP1031,Lookup!Q:Q,Lookup!R:R)</f>
        <v>Best</v>
      </c>
      <c r="AR1031">
        <v>8</v>
      </c>
      <c r="AS1031" t="str" cm="1">
        <f t="array" ref="AS1031">_xlfn.IFS(
AR1031 &lt;=1,"New Employee",
AR1031 &lt;=3, "Early Career",
AR1031 &lt;=7, "Experienced",
TRUE, "Veteran")</f>
        <v>Veteran</v>
      </c>
      <c r="AT1031">
        <v>7</v>
      </c>
      <c r="AU1031">
        <v>0</v>
      </c>
      <c r="AV1031" t="str" cm="1">
        <f t="array" ref="AV1031">_xlfn.IFS(
AU1031=0,"Recently Promoted",
AU1031&lt;=3, "Normal",
TRUE, "Long Time No Promotion")</f>
        <v>Recently Promoted</v>
      </c>
      <c r="AW1031">
        <v>7</v>
      </c>
      <c r="AX1031">
        <f>IF(COUNTIF(L1031:$L$1471,L1031)&gt;1,1,0)</f>
        <v>0</v>
      </c>
      <c r="BA1031">
        <f t="shared" si="133"/>
        <v>0</v>
      </c>
      <c r="BC1031">
        <f t="shared" si="134"/>
        <v>0</v>
      </c>
      <c r="BE1031">
        <f t="shared" si="128"/>
        <v>0</v>
      </c>
      <c r="BG1031">
        <f t="shared" si="129"/>
        <v>0</v>
      </c>
      <c r="BI1031">
        <f t="shared" si="130"/>
        <v>0</v>
      </c>
      <c r="BR1031" t="str" cm="1">
        <f t="array" ref="BR1031">_xlfn.IFS(
A1031&lt;=25,"18-25",
A1031&lt;=35,"26-35",
A1031&lt;=45,"36-45",
A1031&lt;=59,"46-59",
TRUE,"60+")</f>
        <v>36-45</v>
      </c>
      <c r="BX1031" t="b">
        <f t="shared" si="131"/>
        <v>1</v>
      </c>
      <c r="BY1031" t="b">
        <f t="shared" si="132"/>
        <v>1</v>
      </c>
      <c r="BZ1031" t="b">
        <f t="shared" si="135"/>
        <v>1</v>
      </c>
      <c r="CA1031">
        <f>IF(tblemployee[[#This Row],[Attrition]]="Yes",1,0)</f>
        <v>0</v>
      </c>
      <c r="CB1031">
        <f>IF(tblemployee[[#This Row],[OverTime]]="Yes",1,0)</f>
        <v>0</v>
      </c>
    </row>
    <row r="1032" spans="1:80" hidden="1">
      <c r="A1032">
        <v>31</v>
      </c>
      <c r="B1032" t="s">
        <v>43</v>
      </c>
      <c r="C1032" t="s">
        <v>36</v>
      </c>
      <c r="D1032">
        <v>326</v>
      </c>
      <c r="E1032" t="s">
        <v>37</v>
      </c>
      <c r="F1032">
        <v>8</v>
      </c>
      <c r="G1032" t="str" cm="1">
        <f t="array" ref="G1032">_xlfn.IFS(
F1032 &lt;= 10, "Near",
F1032 &lt;= 20, "Far",
TRUE, "Very Far")</f>
        <v>Near</v>
      </c>
      <c r="H1032">
        <v>2</v>
      </c>
      <c r="I1032" t="str">
        <f>_xlfn.XLOOKUP(H1032,Lookup!C:C,Lookup!D:D)</f>
        <v>College</v>
      </c>
      <c r="J1032" t="s">
        <v>38</v>
      </c>
      <c r="K1032">
        <v>1</v>
      </c>
      <c r="L1032">
        <v>1453</v>
      </c>
      <c r="M1032">
        <v>1</v>
      </c>
      <c r="N1032" t="str">
        <f>_xlfn.XLOOKUP(M1032,Lookup!E:E,Lookup!F:F)</f>
        <v>Low</v>
      </c>
      <c r="O1032" t="s">
        <v>46</v>
      </c>
      <c r="P1032">
        <v>31</v>
      </c>
      <c r="Q1032">
        <v>3</v>
      </c>
      <c r="R1032" t="str">
        <f>_xlfn.XLOOKUP(Q1032,Lookup!G:G,Lookup!H:H)</f>
        <v>High</v>
      </c>
      <c r="S1032">
        <v>3</v>
      </c>
      <c r="T1032" s="7" t="str">
        <f>_xlfn.XLOOKUP(S1032,Lookup!A:A,Lookup!B:B)</f>
        <v>Senior</v>
      </c>
      <c r="U1032" t="s">
        <v>40</v>
      </c>
      <c r="V1032">
        <v>4</v>
      </c>
      <c r="W1032" t="str">
        <f>_xlfn.XLOOKUP(V1032,Lookup!I:I,Lookup!J:J)</f>
        <v>Very High</v>
      </c>
      <c r="X1032" t="s">
        <v>52</v>
      </c>
      <c r="Y1032">
        <v>10793</v>
      </c>
      <c r="Z1032" t="str" cm="1">
        <f t="array" ref="Z1032">_xlfn.IFS(Y1032&lt;3000,"Low",Y1032&lt;7000,"Medium",TRUE,"High")</f>
        <v>High</v>
      </c>
      <c r="AA1032">
        <v>8386</v>
      </c>
      <c r="AB1032">
        <v>1</v>
      </c>
      <c r="AC1032" t="s">
        <v>42</v>
      </c>
      <c r="AD1032" t="s">
        <v>43</v>
      </c>
      <c r="AE1032">
        <v>18</v>
      </c>
      <c r="AF1032">
        <v>3</v>
      </c>
      <c r="AG1032" t="str">
        <f>_xlfn.XLOOKUP(AF1032,Lookup!K:K,Lookup!L:L)</f>
        <v>Meet Expect</v>
      </c>
      <c r="AH1032">
        <v>1</v>
      </c>
      <c r="AI1032" t="str">
        <f>LOOKUP(AH1032,Lookup!M:M,Lookup!N:N)</f>
        <v>Low</v>
      </c>
      <c r="AJ1032">
        <v>80</v>
      </c>
      <c r="AK1032">
        <v>1</v>
      </c>
      <c r="AL1032" t="str">
        <f>_xlfn.XLOOKUP(AK1032,Lookup!O:O,Lookup!P:P)</f>
        <v>Basic</v>
      </c>
      <c r="AM1032">
        <v>13</v>
      </c>
      <c r="AN1032" t="str" cm="1">
        <f t="array" ref="AN1032">_xlfn.IFS(
AM1032&lt;=5,"0-5",
AM1032&lt;=10,"6-10",
AM1032&lt;=20,"11-20",
TRUE,"20+")</f>
        <v>11-20</v>
      </c>
      <c r="AO1032">
        <v>5</v>
      </c>
      <c r="AP1032">
        <v>3</v>
      </c>
      <c r="AQ1032" t="str">
        <f>_xlfn.XLOOKUP(AP1032,Lookup!Q:Q,Lookup!R:R)</f>
        <v>Better</v>
      </c>
      <c r="AR1032">
        <v>13</v>
      </c>
      <c r="AS1032" t="str" cm="1">
        <f t="array" ref="AS1032">_xlfn.IFS(
AR1032 &lt;=1,"New Employee",
AR1032 &lt;=3, "Early Career",
AR1032 &lt;=7, "Experienced",
TRUE, "Veteran")</f>
        <v>Veteran</v>
      </c>
      <c r="AT1032">
        <v>7</v>
      </c>
      <c r="AU1032">
        <v>9</v>
      </c>
      <c r="AV1032" t="str" cm="1">
        <f t="array" ref="AV1032">_xlfn.IFS(
AU1032=0,"Recently Promoted",
AU1032&lt;=3, "Normal",
TRUE, "Long Time No Promotion")</f>
        <v>Long Time No Promotion</v>
      </c>
      <c r="AW1032">
        <v>9</v>
      </c>
      <c r="AX1032">
        <f>IF(COUNTIF(L1032:$L$1471,L1032)&gt;1,1,0)</f>
        <v>0</v>
      </c>
      <c r="BA1032">
        <f t="shared" si="133"/>
        <v>0</v>
      </c>
      <c r="BC1032">
        <f t="shared" si="134"/>
        <v>0</v>
      </c>
      <c r="BE1032">
        <f t="shared" si="128"/>
        <v>0</v>
      </c>
      <c r="BG1032">
        <f t="shared" si="129"/>
        <v>0</v>
      </c>
      <c r="BI1032">
        <f t="shared" si="130"/>
        <v>0</v>
      </c>
      <c r="BR1032" t="str" cm="1">
        <f t="array" ref="BR1032">_xlfn.IFS(
A1032&lt;=25,"18-25",
A1032&lt;=35,"26-35",
A1032&lt;=45,"36-45",
A1032&lt;=59,"46-59",
TRUE,"60+")</f>
        <v>26-35</v>
      </c>
      <c r="BX1032" t="b">
        <f t="shared" si="131"/>
        <v>1</v>
      </c>
      <c r="BY1032" t="b">
        <f t="shared" si="132"/>
        <v>1</v>
      </c>
      <c r="BZ1032" t="b">
        <f t="shared" si="135"/>
        <v>1</v>
      </c>
      <c r="CA1032">
        <f>IF(tblemployee[[#This Row],[Attrition]]="Yes",1,0)</f>
        <v>0</v>
      </c>
      <c r="CB1032">
        <f>IF(tblemployee[[#This Row],[OverTime]]="Yes",1,0)</f>
        <v>0</v>
      </c>
    </row>
    <row r="1033" spans="1:80" hidden="1">
      <c r="A1033">
        <v>46</v>
      </c>
      <c r="B1033" t="s">
        <v>35</v>
      </c>
      <c r="C1033" t="s">
        <v>36</v>
      </c>
      <c r="D1033">
        <v>377</v>
      </c>
      <c r="E1033" t="s">
        <v>37</v>
      </c>
      <c r="F1033">
        <v>9</v>
      </c>
      <c r="G1033" t="str" cm="1">
        <f t="array" ref="G1033">_xlfn.IFS(
F1033 &lt;= 10, "Near",
F1033 &lt;= 20, "Far",
TRUE, "Very Far")</f>
        <v>Near</v>
      </c>
      <c r="H1033">
        <v>3</v>
      </c>
      <c r="I1033" t="str">
        <f>_xlfn.XLOOKUP(H1033,Lookup!C:C,Lookup!D:D)</f>
        <v>Bachelor</v>
      </c>
      <c r="J1033" t="s">
        <v>59</v>
      </c>
      <c r="K1033">
        <v>1</v>
      </c>
      <c r="L1033">
        <v>1457</v>
      </c>
      <c r="M1033">
        <v>1</v>
      </c>
      <c r="N1033" t="str">
        <f>_xlfn.XLOOKUP(M1033,Lookup!E:E,Lookup!F:F)</f>
        <v>Low</v>
      </c>
      <c r="O1033" t="s">
        <v>46</v>
      </c>
      <c r="P1033">
        <v>52</v>
      </c>
      <c r="Q1033">
        <v>3</v>
      </c>
      <c r="R1033" t="str">
        <f>_xlfn.XLOOKUP(Q1033,Lookup!G:G,Lookup!H:H)</f>
        <v>High</v>
      </c>
      <c r="S1033">
        <v>3</v>
      </c>
      <c r="T1033" s="7" t="str">
        <f>_xlfn.XLOOKUP(S1033,Lookup!A:A,Lookup!B:B)</f>
        <v>Senior</v>
      </c>
      <c r="U1033" t="s">
        <v>40</v>
      </c>
      <c r="V1033">
        <v>4</v>
      </c>
      <c r="W1033" t="str">
        <f>_xlfn.XLOOKUP(V1033,Lookup!I:I,Lookup!J:J)</f>
        <v>Very High</v>
      </c>
      <c r="X1033" t="s">
        <v>52</v>
      </c>
      <c r="Y1033">
        <v>10096</v>
      </c>
      <c r="Z1033" t="str" cm="1">
        <f t="array" ref="Z1033">_xlfn.IFS(Y1033&lt;3000,"Low",Y1033&lt;7000,"Medium",TRUE,"High")</f>
        <v>High</v>
      </c>
      <c r="AA1033">
        <v>15986</v>
      </c>
      <c r="AB1033">
        <v>4</v>
      </c>
      <c r="AC1033" t="s">
        <v>42</v>
      </c>
      <c r="AD1033" t="s">
        <v>43</v>
      </c>
      <c r="AE1033">
        <v>11</v>
      </c>
      <c r="AF1033">
        <v>3</v>
      </c>
      <c r="AG1033" t="str">
        <f>_xlfn.XLOOKUP(AF1033,Lookup!K:K,Lookup!L:L)</f>
        <v>Meet Expect</v>
      </c>
      <c r="AH1033">
        <v>1</v>
      </c>
      <c r="AI1033" t="str">
        <f>LOOKUP(AH1033,Lookup!M:M,Lookup!N:N)</f>
        <v>Low</v>
      </c>
      <c r="AJ1033">
        <v>80</v>
      </c>
      <c r="AK1033">
        <v>1</v>
      </c>
      <c r="AL1033" t="str">
        <f>_xlfn.XLOOKUP(AK1033,Lookup!O:O,Lookup!P:P)</f>
        <v>Basic</v>
      </c>
      <c r="AM1033">
        <v>28</v>
      </c>
      <c r="AN1033" t="str" cm="1">
        <f t="array" ref="AN1033">_xlfn.IFS(
AM1033&lt;=5,"0-5",
AM1033&lt;=10,"6-10",
AM1033&lt;=20,"11-20",
TRUE,"20+")</f>
        <v>20+</v>
      </c>
      <c r="AO1033">
        <v>1</v>
      </c>
      <c r="AP1033">
        <v>4</v>
      </c>
      <c r="AQ1033" t="str">
        <f>_xlfn.XLOOKUP(AP1033,Lookup!Q:Q,Lookup!R:R)</f>
        <v>Best</v>
      </c>
      <c r="AR1033">
        <v>7</v>
      </c>
      <c r="AS1033" t="str" cm="1">
        <f t="array" ref="AS1033">_xlfn.IFS(
AR1033 &lt;=1,"New Employee",
AR1033 &lt;=3, "Early Career",
AR1033 &lt;=7, "Experienced",
TRUE, "Veteran")</f>
        <v>Experienced</v>
      </c>
      <c r="AT1033">
        <v>7</v>
      </c>
      <c r="AU1033">
        <v>4</v>
      </c>
      <c r="AV1033" t="str" cm="1">
        <f t="array" ref="AV1033">_xlfn.IFS(
AU1033=0,"Recently Promoted",
AU1033&lt;=3, "Normal",
TRUE, "Long Time No Promotion")</f>
        <v>Long Time No Promotion</v>
      </c>
      <c r="AW1033">
        <v>3</v>
      </c>
      <c r="AX1033">
        <f>IF(COUNTIF(L1033:$L$1471,L1033)&gt;1,1,0)</f>
        <v>0</v>
      </c>
      <c r="BA1033">
        <f t="shared" si="133"/>
        <v>0</v>
      </c>
      <c r="BC1033">
        <f t="shared" si="134"/>
        <v>0</v>
      </c>
      <c r="BE1033">
        <f t="shared" si="128"/>
        <v>0</v>
      </c>
      <c r="BG1033">
        <f t="shared" si="129"/>
        <v>0</v>
      </c>
      <c r="BI1033">
        <f t="shared" si="130"/>
        <v>0</v>
      </c>
      <c r="BR1033" t="str" cm="1">
        <f t="array" ref="BR1033">_xlfn.IFS(
A1033&lt;=25,"18-25",
A1033&lt;=35,"26-35",
A1033&lt;=45,"36-45",
A1033&lt;=59,"46-59",
TRUE,"60+")</f>
        <v>46-59</v>
      </c>
      <c r="BX1033" t="b">
        <f t="shared" si="131"/>
        <v>1</v>
      </c>
      <c r="BY1033" t="b">
        <f t="shared" si="132"/>
        <v>1</v>
      </c>
      <c r="BZ1033" t="b">
        <f t="shared" si="135"/>
        <v>1</v>
      </c>
      <c r="CA1033">
        <f>IF(tblemployee[[#This Row],[Attrition]]="Yes",1,0)</f>
        <v>1</v>
      </c>
      <c r="CB1033">
        <f>IF(tblemployee[[#This Row],[OverTime]]="Yes",1,0)</f>
        <v>0</v>
      </c>
    </row>
    <row r="1034" spans="1:80" hidden="1">
      <c r="A1034">
        <v>39</v>
      </c>
      <c r="B1034" t="s">
        <v>35</v>
      </c>
      <c r="C1034" t="s">
        <v>55</v>
      </c>
      <c r="D1034">
        <v>592</v>
      </c>
      <c r="E1034" t="s">
        <v>45</v>
      </c>
      <c r="F1034">
        <v>2</v>
      </c>
      <c r="G1034" t="str" cm="1">
        <f t="array" ref="G1034">_xlfn.IFS(
F1034 &lt;= 10, "Near",
F1034 &lt;= 20, "Far",
TRUE, "Very Far")</f>
        <v>Near</v>
      </c>
      <c r="H1034">
        <v>3</v>
      </c>
      <c r="I1034" t="str">
        <f>_xlfn.XLOOKUP(H1034,Lookup!C:C,Lookup!D:D)</f>
        <v>Bachelor</v>
      </c>
      <c r="J1034" t="s">
        <v>38</v>
      </c>
      <c r="K1034">
        <v>1</v>
      </c>
      <c r="L1034">
        <v>1458</v>
      </c>
      <c r="M1034">
        <v>1</v>
      </c>
      <c r="N1034" t="str">
        <f>_xlfn.XLOOKUP(M1034,Lookup!E:E,Lookup!F:F)</f>
        <v>Low</v>
      </c>
      <c r="O1034" t="s">
        <v>39</v>
      </c>
      <c r="P1034">
        <v>54</v>
      </c>
      <c r="Q1034">
        <v>2</v>
      </c>
      <c r="R1034" t="str">
        <f>_xlfn.XLOOKUP(Q1034,Lookup!G:G,Lookup!H:H)</f>
        <v>Medium</v>
      </c>
      <c r="S1034">
        <v>1</v>
      </c>
      <c r="T1034" s="7" t="str">
        <f>_xlfn.XLOOKUP(S1034,Lookup!A:A,Lookup!B:B)</f>
        <v>Entry Level</v>
      </c>
      <c r="U1034" t="s">
        <v>50</v>
      </c>
      <c r="V1034">
        <v>1</v>
      </c>
      <c r="W1034" t="str">
        <f>_xlfn.XLOOKUP(V1034,Lookup!I:I,Lookup!J:J)</f>
        <v>Low</v>
      </c>
      <c r="X1034" t="s">
        <v>41</v>
      </c>
      <c r="Y1034">
        <v>3646</v>
      </c>
      <c r="Z1034" t="str" cm="1">
        <f t="array" ref="Z1034">_xlfn.IFS(Y1034&lt;3000,"Low",Y1034&lt;7000,"Medium",TRUE,"High")</f>
        <v>Medium</v>
      </c>
      <c r="AA1034">
        <v>17181</v>
      </c>
      <c r="AB1034">
        <v>2</v>
      </c>
      <c r="AC1034" t="s">
        <v>42</v>
      </c>
      <c r="AD1034" t="s">
        <v>35</v>
      </c>
      <c r="AE1034">
        <v>23</v>
      </c>
      <c r="AF1034">
        <v>4</v>
      </c>
      <c r="AG1034" t="str">
        <f>_xlfn.XLOOKUP(AF1034,Lookup!K:K,Lookup!L:L)</f>
        <v>Exceed Expect</v>
      </c>
      <c r="AH1034">
        <v>2</v>
      </c>
      <c r="AI1034" t="str">
        <f>LOOKUP(AH1034,Lookup!M:M,Lookup!N:N)</f>
        <v>Medium</v>
      </c>
      <c r="AJ1034">
        <v>80</v>
      </c>
      <c r="AK1034">
        <v>0</v>
      </c>
      <c r="AL1034" t="str">
        <f>_xlfn.XLOOKUP(AK1034,Lookup!O:O,Lookup!P:P)</f>
        <v>None</v>
      </c>
      <c r="AM1034">
        <v>11</v>
      </c>
      <c r="AN1034" t="str" cm="1">
        <f t="array" ref="AN1034">_xlfn.IFS(
AM1034&lt;=5,"0-5",
AM1034&lt;=10,"6-10",
AM1034&lt;=20,"11-20",
TRUE,"20+")</f>
        <v>11-20</v>
      </c>
      <c r="AO1034">
        <v>2</v>
      </c>
      <c r="AP1034">
        <v>4</v>
      </c>
      <c r="AQ1034" t="str">
        <f>_xlfn.XLOOKUP(AP1034,Lookup!Q:Q,Lookup!R:R)</f>
        <v>Best</v>
      </c>
      <c r="AR1034">
        <v>1</v>
      </c>
      <c r="AS1034" t="str" cm="1">
        <f t="array" ref="AS1034">_xlfn.IFS(
AR1034 &lt;=1,"New Employee",
AR1034 &lt;=3, "Early Career",
AR1034 &lt;=7, "Experienced",
TRUE, "Veteran")</f>
        <v>New Employee</v>
      </c>
      <c r="AT1034">
        <v>0</v>
      </c>
      <c r="AU1034">
        <v>0</v>
      </c>
      <c r="AV1034" t="str" cm="1">
        <f t="array" ref="AV1034">_xlfn.IFS(
AU1034=0,"Recently Promoted",
AU1034&lt;=3, "Normal",
TRUE, "Long Time No Promotion")</f>
        <v>Recently Promoted</v>
      </c>
      <c r="AW1034">
        <v>0</v>
      </c>
      <c r="AX1034">
        <f>IF(COUNTIF(L1034:$L$1471,L1034)&gt;1,1,0)</f>
        <v>0</v>
      </c>
      <c r="BA1034">
        <f t="shared" si="133"/>
        <v>0</v>
      </c>
      <c r="BC1034">
        <f t="shared" si="134"/>
        <v>0</v>
      </c>
      <c r="BE1034">
        <f t="shared" si="128"/>
        <v>0</v>
      </c>
      <c r="BG1034">
        <f t="shared" si="129"/>
        <v>0</v>
      </c>
      <c r="BI1034">
        <f t="shared" si="130"/>
        <v>0</v>
      </c>
      <c r="BR1034" t="str" cm="1">
        <f t="array" ref="BR1034">_xlfn.IFS(
A1034&lt;=25,"18-25",
A1034&lt;=35,"26-35",
A1034&lt;=45,"36-45",
A1034&lt;=59,"46-59",
TRUE,"60+")</f>
        <v>36-45</v>
      </c>
      <c r="BX1034" t="b">
        <f t="shared" si="131"/>
        <v>1</v>
      </c>
      <c r="BY1034" t="b">
        <f t="shared" si="132"/>
        <v>1</v>
      </c>
      <c r="BZ1034" t="b">
        <f t="shared" si="135"/>
        <v>1</v>
      </c>
      <c r="CA1034">
        <f>IF(tblemployee[[#This Row],[Attrition]]="Yes",1,0)</f>
        <v>1</v>
      </c>
      <c r="CB1034">
        <f>IF(tblemployee[[#This Row],[OverTime]]="Yes",1,0)</f>
        <v>1</v>
      </c>
    </row>
    <row r="1035" spans="1:80" hidden="1">
      <c r="A1035">
        <v>31</v>
      </c>
      <c r="B1035" t="s">
        <v>35</v>
      </c>
      <c r="C1035" t="s">
        <v>44</v>
      </c>
      <c r="D1035">
        <v>1445</v>
      </c>
      <c r="E1035" t="s">
        <v>45</v>
      </c>
      <c r="F1035">
        <v>1</v>
      </c>
      <c r="G1035" t="str" cm="1">
        <f t="array" ref="G1035">_xlfn.IFS(
F1035 &lt;= 10, "Near",
F1035 &lt;= 20, "Far",
TRUE, "Very Far")</f>
        <v>Near</v>
      </c>
      <c r="H1035">
        <v>5</v>
      </c>
      <c r="I1035" t="str">
        <f>_xlfn.XLOOKUP(H1035,Lookup!C:C,Lookup!D:D)</f>
        <v>Doctor</v>
      </c>
      <c r="J1035" t="s">
        <v>38</v>
      </c>
      <c r="K1035">
        <v>1</v>
      </c>
      <c r="L1035">
        <v>1459</v>
      </c>
      <c r="M1035">
        <v>3</v>
      </c>
      <c r="N1035" t="str">
        <f>_xlfn.XLOOKUP(M1035,Lookup!E:E,Lookup!F:F)</f>
        <v>High</v>
      </c>
      <c r="O1035" t="s">
        <v>39</v>
      </c>
      <c r="P1035">
        <v>100</v>
      </c>
      <c r="Q1035">
        <v>4</v>
      </c>
      <c r="R1035" t="str">
        <f>_xlfn.XLOOKUP(Q1035,Lookup!G:G,Lookup!H:H)</f>
        <v>Very High</v>
      </c>
      <c r="S1035">
        <v>3</v>
      </c>
      <c r="T1035" s="7" t="str">
        <f>_xlfn.XLOOKUP(S1035,Lookup!A:A,Lookup!B:B)</f>
        <v>Senior</v>
      </c>
      <c r="U1035" t="s">
        <v>53</v>
      </c>
      <c r="V1035">
        <v>2</v>
      </c>
      <c r="W1035" t="str">
        <f>_xlfn.XLOOKUP(V1035,Lookup!I:I,Lookup!J:J)</f>
        <v>Medium</v>
      </c>
      <c r="X1035" t="s">
        <v>41</v>
      </c>
      <c r="Y1035">
        <v>7446</v>
      </c>
      <c r="Z1035" t="str" cm="1">
        <f t="array" ref="Z1035">_xlfn.IFS(Y1035&lt;3000,"Low",Y1035&lt;7000,"Medium",TRUE,"High")</f>
        <v>High</v>
      </c>
      <c r="AA1035">
        <v>8931</v>
      </c>
      <c r="AB1035">
        <v>1</v>
      </c>
      <c r="AC1035" t="s">
        <v>42</v>
      </c>
      <c r="AD1035" t="s">
        <v>43</v>
      </c>
      <c r="AE1035">
        <v>11</v>
      </c>
      <c r="AF1035">
        <v>3</v>
      </c>
      <c r="AG1035" t="str">
        <f>_xlfn.XLOOKUP(AF1035,Lookup!K:K,Lookup!L:L)</f>
        <v>Meet Expect</v>
      </c>
      <c r="AH1035">
        <v>1</v>
      </c>
      <c r="AI1035" t="str">
        <f>LOOKUP(AH1035,Lookup!M:M,Lookup!N:N)</f>
        <v>Low</v>
      </c>
      <c r="AJ1035">
        <v>80</v>
      </c>
      <c r="AK1035">
        <v>0</v>
      </c>
      <c r="AL1035" t="str">
        <f>_xlfn.XLOOKUP(AK1035,Lookup!O:O,Lookup!P:P)</f>
        <v>None</v>
      </c>
      <c r="AM1035">
        <v>10</v>
      </c>
      <c r="AN1035" t="str" cm="1">
        <f t="array" ref="AN1035">_xlfn.IFS(
AM1035&lt;=5,"0-5",
AM1035&lt;=10,"6-10",
AM1035&lt;=20,"11-20",
TRUE,"20+")</f>
        <v>6-10</v>
      </c>
      <c r="AO1035">
        <v>2</v>
      </c>
      <c r="AP1035">
        <v>3</v>
      </c>
      <c r="AQ1035" t="str">
        <f>_xlfn.XLOOKUP(AP1035,Lookup!Q:Q,Lookup!R:R)</f>
        <v>Better</v>
      </c>
      <c r="AR1035">
        <v>10</v>
      </c>
      <c r="AS1035" t="str" cm="1">
        <f t="array" ref="AS1035">_xlfn.IFS(
AR1035 &lt;=1,"New Employee",
AR1035 &lt;=3, "Early Career",
AR1035 &lt;=7, "Experienced",
TRUE, "Veteran")</f>
        <v>Veteran</v>
      </c>
      <c r="AT1035">
        <v>8</v>
      </c>
      <c r="AU1035">
        <v>4</v>
      </c>
      <c r="AV1035" t="str" cm="1">
        <f t="array" ref="AV1035">_xlfn.IFS(
AU1035=0,"Recently Promoted",
AU1035&lt;=3, "Normal",
TRUE, "Long Time No Promotion")</f>
        <v>Long Time No Promotion</v>
      </c>
      <c r="AW1035">
        <v>7</v>
      </c>
      <c r="AX1035">
        <f>IF(COUNTIF(L1035:$L$1471,L1035)&gt;1,1,0)</f>
        <v>0</v>
      </c>
      <c r="BA1035">
        <f t="shared" si="133"/>
        <v>0</v>
      </c>
      <c r="BC1035">
        <f t="shared" si="134"/>
        <v>0</v>
      </c>
      <c r="BE1035">
        <f t="shared" si="128"/>
        <v>0</v>
      </c>
      <c r="BG1035">
        <f t="shared" si="129"/>
        <v>0</v>
      </c>
      <c r="BI1035">
        <f t="shared" si="130"/>
        <v>0</v>
      </c>
      <c r="BR1035" t="str" cm="1">
        <f t="array" ref="BR1035">_xlfn.IFS(
A1035&lt;=25,"18-25",
A1035&lt;=35,"26-35",
A1035&lt;=45,"36-45",
A1035&lt;=59,"46-59",
TRUE,"60+")</f>
        <v>26-35</v>
      </c>
      <c r="BX1035" t="b">
        <f t="shared" si="131"/>
        <v>1</v>
      </c>
      <c r="BY1035" t="b">
        <f t="shared" si="132"/>
        <v>1</v>
      </c>
      <c r="BZ1035" t="b">
        <f t="shared" si="135"/>
        <v>1</v>
      </c>
      <c r="CA1035">
        <f>IF(tblemployee[[#This Row],[Attrition]]="Yes",1,0)</f>
        <v>1</v>
      </c>
      <c r="CB1035">
        <f>IF(tblemployee[[#This Row],[OverTime]]="Yes",1,0)</f>
        <v>0</v>
      </c>
    </row>
    <row r="1036" spans="1:80" hidden="1">
      <c r="A1036">
        <v>45</v>
      </c>
      <c r="B1036" t="s">
        <v>43</v>
      </c>
      <c r="C1036" t="s">
        <v>36</v>
      </c>
      <c r="D1036">
        <v>1038</v>
      </c>
      <c r="E1036" t="s">
        <v>45</v>
      </c>
      <c r="F1036">
        <v>20</v>
      </c>
      <c r="G1036" t="str" cm="1">
        <f t="array" ref="G1036">_xlfn.IFS(
F1036 &lt;= 10, "Near",
F1036 &lt;= 20, "Far",
TRUE, "Very Far")</f>
        <v>Far</v>
      </c>
      <c r="H1036">
        <v>3</v>
      </c>
      <c r="I1036" t="str">
        <f>_xlfn.XLOOKUP(H1036,Lookup!C:C,Lookup!D:D)</f>
        <v>Bachelor</v>
      </c>
      <c r="J1036" t="s">
        <v>51</v>
      </c>
      <c r="K1036">
        <v>1</v>
      </c>
      <c r="L1036">
        <v>1460</v>
      </c>
      <c r="M1036">
        <v>2</v>
      </c>
      <c r="N1036" t="str">
        <f>_xlfn.XLOOKUP(M1036,Lookup!E:E,Lookup!F:F)</f>
        <v>Medium</v>
      </c>
      <c r="O1036" t="s">
        <v>46</v>
      </c>
      <c r="P1036">
        <v>95</v>
      </c>
      <c r="Q1036">
        <v>1</v>
      </c>
      <c r="R1036" t="str">
        <f>_xlfn.XLOOKUP(Q1036,Lookup!G:G,Lookup!H:H)</f>
        <v>Low</v>
      </c>
      <c r="S1036">
        <v>3</v>
      </c>
      <c r="T1036" s="7" t="str">
        <f>_xlfn.XLOOKUP(S1036,Lookup!A:A,Lookup!B:B)</f>
        <v>Senior</v>
      </c>
      <c r="U1036" t="s">
        <v>54</v>
      </c>
      <c r="V1036">
        <v>1</v>
      </c>
      <c r="W1036" t="str">
        <f>_xlfn.XLOOKUP(V1036,Lookup!I:I,Lookup!J:J)</f>
        <v>Low</v>
      </c>
      <c r="X1036" t="s">
        <v>52</v>
      </c>
      <c r="Y1036">
        <v>10851</v>
      </c>
      <c r="Z1036" t="str" cm="1">
        <f t="array" ref="Z1036">_xlfn.IFS(Y1036&lt;3000,"Low",Y1036&lt;7000,"Medium",TRUE,"High")</f>
        <v>High</v>
      </c>
      <c r="AA1036">
        <v>19863</v>
      </c>
      <c r="AB1036">
        <v>2</v>
      </c>
      <c r="AC1036" t="s">
        <v>42</v>
      </c>
      <c r="AD1036" t="s">
        <v>35</v>
      </c>
      <c r="AE1036">
        <v>18</v>
      </c>
      <c r="AF1036">
        <v>3</v>
      </c>
      <c r="AG1036" t="str">
        <f>_xlfn.XLOOKUP(AF1036,Lookup!K:K,Lookup!L:L)</f>
        <v>Meet Expect</v>
      </c>
      <c r="AH1036">
        <v>2</v>
      </c>
      <c r="AI1036" t="str">
        <f>LOOKUP(AH1036,Lookup!M:M,Lookup!N:N)</f>
        <v>Medium</v>
      </c>
      <c r="AJ1036">
        <v>80</v>
      </c>
      <c r="AK1036">
        <v>1</v>
      </c>
      <c r="AL1036" t="str">
        <f>_xlfn.XLOOKUP(AK1036,Lookup!O:O,Lookup!P:P)</f>
        <v>Basic</v>
      </c>
      <c r="AM1036">
        <v>24</v>
      </c>
      <c r="AN1036" t="str" cm="1">
        <f t="array" ref="AN1036">_xlfn.IFS(
AM1036&lt;=5,"0-5",
AM1036&lt;=10,"6-10",
AM1036&lt;=20,"11-20",
TRUE,"20+")</f>
        <v>20+</v>
      </c>
      <c r="AO1036">
        <v>2</v>
      </c>
      <c r="AP1036">
        <v>3</v>
      </c>
      <c r="AQ1036" t="str">
        <f>_xlfn.XLOOKUP(AP1036,Lookup!Q:Q,Lookup!R:R)</f>
        <v>Better</v>
      </c>
      <c r="AR1036">
        <v>7</v>
      </c>
      <c r="AS1036" t="str" cm="1">
        <f t="array" ref="AS1036">_xlfn.IFS(
AR1036 &lt;=1,"New Employee",
AR1036 &lt;=3, "Early Career",
AR1036 &lt;=7, "Experienced",
TRUE, "Veteran")</f>
        <v>Experienced</v>
      </c>
      <c r="AT1036">
        <v>7</v>
      </c>
      <c r="AU1036">
        <v>0</v>
      </c>
      <c r="AV1036" t="str" cm="1">
        <f t="array" ref="AV1036">_xlfn.IFS(
AU1036=0,"Recently Promoted",
AU1036&lt;=3, "Normal",
TRUE, "Long Time No Promotion")</f>
        <v>Recently Promoted</v>
      </c>
      <c r="AW1036">
        <v>7</v>
      </c>
      <c r="AX1036">
        <f>IF(COUNTIF(L1036:$L$1471,L1036)&gt;1,1,0)</f>
        <v>0</v>
      </c>
      <c r="BA1036">
        <f t="shared" si="133"/>
        <v>0</v>
      </c>
      <c r="BC1036">
        <f t="shared" si="134"/>
        <v>0</v>
      </c>
      <c r="BE1036">
        <f t="shared" si="128"/>
        <v>0</v>
      </c>
      <c r="BG1036">
        <f t="shared" si="129"/>
        <v>0</v>
      </c>
      <c r="BI1036">
        <f t="shared" si="130"/>
        <v>0</v>
      </c>
      <c r="BR1036" t="str" cm="1">
        <f t="array" ref="BR1036">_xlfn.IFS(
A1036&lt;=25,"18-25",
A1036&lt;=35,"26-35",
A1036&lt;=45,"36-45",
A1036&lt;=59,"46-59",
TRUE,"60+")</f>
        <v>36-45</v>
      </c>
      <c r="BX1036" t="b">
        <f t="shared" si="131"/>
        <v>1</v>
      </c>
      <c r="BY1036" t="b">
        <f t="shared" si="132"/>
        <v>1</v>
      </c>
      <c r="BZ1036" t="b">
        <f t="shared" si="135"/>
        <v>1</v>
      </c>
      <c r="CA1036">
        <f>IF(tblemployee[[#This Row],[Attrition]]="Yes",1,0)</f>
        <v>0</v>
      </c>
      <c r="CB1036">
        <f>IF(tblemployee[[#This Row],[OverTime]]="Yes",1,0)</f>
        <v>1</v>
      </c>
    </row>
    <row r="1037" spans="1:80">
      <c r="A1037">
        <v>31</v>
      </c>
      <c r="B1037" t="s">
        <v>43</v>
      </c>
      <c r="C1037" t="s">
        <v>36</v>
      </c>
      <c r="D1037">
        <v>1398</v>
      </c>
      <c r="E1037" t="s">
        <v>61</v>
      </c>
      <c r="F1037">
        <v>8</v>
      </c>
      <c r="G1037" t="str" cm="1">
        <f t="array" ref="G1037">_xlfn.IFS(
F1037 &lt;= 10, "Near",
F1037 &lt;= 20, "Far",
TRUE, "Very Far")</f>
        <v>Near</v>
      </c>
      <c r="H1037">
        <v>2</v>
      </c>
      <c r="I1037" t="str">
        <f>_xlfn.XLOOKUP(H1037,Lookup!C:C,Lookup!D:D)</f>
        <v>College</v>
      </c>
      <c r="J1037" t="s">
        <v>51</v>
      </c>
      <c r="K1037">
        <v>1</v>
      </c>
      <c r="L1037">
        <v>1461</v>
      </c>
      <c r="M1037">
        <v>4</v>
      </c>
      <c r="N1037" t="str">
        <f>_xlfn.XLOOKUP(M1037,Lookup!E:E,Lookup!F:F)</f>
        <v>Very High</v>
      </c>
      <c r="O1037" t="s">
        <v>39</v>
      </c>
      <c r="P1037">
        <v>96</v>
      </c>
      <c r="Q1037">
        <v>4</v>
      </c>
      <c r="R1037" t="str">
        <f>_xlfn.XLOOKUP(Q1037,Lookup!G:G,Lookup!H:H)</f>
        <v>Very High</v>
      </c>
      <c r="S1037">
        <v>1</v>
      </c>
      <c r="T1037" s="7" t="str">
        <f>_xlfn.XLOOKUP(S1037,Lookup!A:A,Lookup!B:B)</f>
        <v>Entry Level</v>
      </c>
      <c r="U1037" t="s">
        <v>61</v>
      </c>
      <c r="V1037">
        <v>2</v>
      </c>
      <c r="W1037" t="str">
        <f>_xlfn.XLOOKUP(V1037,Lookup!I:I,Lookup!J:J)</f>
        <v>Medium</v>
      </c>
      <c r="X1037" t="s">
        <v>41</v>
      </c>
      <c r="Y1037">
        <v>2109</v>
      </c>
      <c r="Z1037" t="str" cm="1">
        <f t="array" ref="Z1037">_xlfn.IFS(Y1037&lt;3000,"Low",Y1037&lt;7000,"Medium",TRUE,"High")</f>
        <v>Low</v>
      </c>
      <c r="AA1037">
        <v>24609</v>
      </c>
      <c r="AB1037">
        <v>9</v>
      </c>
      <c r="AC1037" t="s">
        <v>42</v>
      </c>
      <c r="AD1037" t="s">
        <v>43</v>
      </c>
      <c r="AE1037">
        <v>18</v>
      </c>
      <c r="AF1037">
        <v>3</v>
      </c>
      <c r="AG1037" t="str">
        <f>_xlfn.XLOOKUP(AF1037,Lookup!K:K,Lookup!L:L)</f>
        <v>Meet Expect</v>
      </c>
      <c r="AH1037">
        <v>4</v>
      </c>
      <c r="AI1037" t="str">
        <f>LOOKUP(AH1037,Lookup!M:M,Lookup!N:N)</f>
        <v>Very High</v>
      </c>
      <c r="AJ1037">
        <v>80</v>
      </c>
      <c r="AK1037">
        <v>0</v>
      </c>
      <c r="AL1037" t="str">
        <f>_xlfn.XLOOKUP(AK1037,Lookup!O:O,Lookup!P:P)</f>
        <v>None</v>
      </c>
      <c r="AM1037">
        <v>8</v>
      </c>
      <c r="AN1037" t="str" cm="1">
        <f t="array" ref="AN1037">_xlfn.IFS(
AM1037&lt;=5,"0-5",
AM1037&lt;=10,"6-10",
AM1037&lt;=20,"11-20",
TRUE,"20+")</f>
        <v>6-10</v>
      </c>
      <c r="AO1037">
        <v>3</v>
      </c>
      <c r="AP1037">
        <v>3</v>
      </c>
      <c r="AQ1037" t="str">
        <f>_xlfn.XLOOKUP(AP1037,Lookup!Q:Q,Lookup!R:R)</f>
        <v>Better</v>
      </c>
      <c r="AR1037">
        <v>3</v>
      </c>
      <c r="AS1037" t="str" cm="1">
        <f t="array" ref="AS1037">_xlfn.IFS(
AR1037 &lt;=1,"New Employee",
AR1037 &lt;=3, "Early Career",
AR1037 &lt;=7, "Experienced",
TRUE, "Veteran")</f>
        <v>Early Career</v>
      </c>
      <c r="AT1037">
        <v>2</v>
      </c>
      <c r="AU1037">
        <v>0</v>
      </c>
      <c r="AV1037" t="str" cm="1">
        <f t="array" ref="AV1037">_xlfn.IFS(
AU1037=0,"Recently Promoted",
AU1037&lt;=3, "Normal",
TRUE, "Long Time No Promotion")</f>
        <v>Recently Promoted</v>
      </c>
      <c r="AW1037">
        <v>2</v>
      </c>
      <c r="AX1037">
        <f>IF(COUNTIF(L1037:$L$1471,L1037)&gt;1,1,0)</f>
        <v>0</v>
      </c>
      <c r="BA1037">
        <f t="shared" si="133"/>
        <v>0</v>
      </c>
      <c r="BC1037">
        <f t="shared" si="134"/>
        <v>0</v>
      </c>
      <c r="BE1037">
        <f t="shared" si="128"/>
        <v>0</v>
      </c>
      <c r="BG1037">
        <f t="shared" si="129"/>
        <v>0</v>
      </c>
      <c r="BI1037">
        <f t="shared" si="130"/>
        <v>0</v>
      </c>
      <c r="BR1037" t="str" cm="1">
        <f t="array" ref="BR1037">_xlfn.IFS(
A1037&lt;=25,"18-25",
A1037&lt;=35,"26-35",
A1037&lt;=45,"36-45",
A1037&lt;=59,"46-59",
TRUE,"60+")</f>
        <v>26-35</v>
      </c>
      <c r="BX1037" t="b">
        <f t="shared" si="131"/>
        <v>1</v>
      </c>
      <c r="BY1037" t="b">
        <f t="shared" si="132"/>
        <v>1</v>
      </c>
      <c r="BZ1037" t="b">
        <f t="shared" si="135"/>
        <v>1</v>
      </c>
      <c r="CA1037">
        <f>IF(tblemployee[[#This Row],[Attrition]]="Yes",1,0)</f>
        <v>0</v>
      </c>
      <c r="CB1037">
        <f>IF(tblemployee[[#This Row],[OverTime]]="Yes",1,0)</f>
        <v>0</v>
      </c>
    </row>
    <row r="1038" spans="1:80" hidden="1">
      <c r="A1038">
        <v>31</v>
      </c>
      <c r="B1038" t="s">
        <v>35</v>
      </c>
      <c r="C1038" t="s">
        <v>44</v>
      </c>
      <c r="D1038">
        <v>523</v>
      </c>
      <c r="E1038" t="s">
        <v>45</v>
      </c>
      <c r="F1038">
        <v>2</v>
      </c>
      <c r="G1038" t="str" cm="1">
        <f t="array" ref="G1038">_xlfn.IFS(
F1038 &lt;= 10, "Near",
F1038 &lt;= 20, "Far",
TRUE, "Very Far")</f>
        <v>Near</v>
      </c>
      <c r="H1038">
        <v>3</v>
      </c>
      <c r="I1038" t="str">
        <f>_xlfn.XLOOKUP(H1038,Lookup!C:C,Lookup!D:D)</f>
        <v>Bachelor</v>
      </c>
      <c r="J1038" t="s">
        <v>38</v>
      </c>
      <c r="K1038">
        <v>1</v>
      </c>
      <c r="L1038">
        <v>1464</v>
      </c>
      <c r="M1038">
        <v>2</v>
      </c>
      <c r="N1038" t="str">
        <f>_xlfn.XLOOKUP(M1038,Lookup!E:E,Lookup!F:F)</f>
        <v>Medium</v>
      </c>
      <c r="O1038" t="s">
        <v>46</v>
      </c>
      <c r="P1038">
        <v>94</v>
      </c>
      <c r="Q1038">
        <v>3</v>
      </c>
      <c r="R1038" t="str">
        <f>_xlfn.XLOOKUP(Q1038,Lookup!G:G,Lookup!H:H)</f>
        <v>High</v>
      </c>
      <c r="S1038">
        <v>1</v>
      </c>
      <c r="T1038" s="7" t="str">
        <f>_xlfn.XLOOKUP(S1038,Lookup!A:A,Lookup!B:B)</f>
        <v>Entry Level</v>
      </c>
      <c r="U1038" t="s">
        <v>50</v>
      </c>
      <c r="V1038">
        <v>4</v>
      </c>
      <c r="W1038" t="str">
        <f>_xlfn.XLOOKUP(V1038,Lookup!I:I,Lookup!J:J)</f>
        <v>Very High</v>
      </c>
      <c r="X1038" t="s">
        <v>48</v>
      </c>
      <c r="Y1038">
        <v>3722</v>
      </c>
      <c r="Z1038" t="str" cm="1">
        <f t="array" ref="Z1038">_xlfn.IFS(Y1038&lt;3000,"Low",Y1038&lt;7000,"Medium",TRUE,"High")</f>
        <v>Medium</v>
      </c>
      <c r="AA1038">
        <v>21081</v>
      </c>
      <c r="AB1038">
        <v>6</v>
      </c>
      <c r="AC1038" t="s">
        <v>42</v>
      </c>
      <c r="AD1038" t="s">
        <v>35</v>
      </c>
      <c r="AE1038">
        <v>13</v>
      </c>
      <c r="AF1038">
        <v>3</v>
      </c>
      <c r="AG1038" t="str">
        <f>_xlfn.XLOOKUP(AF1038,Lookup!K:K,Lookup!L:L)</f>
        <v>Meet Expect</v>
      </c>
      <c r="AH1038">
        <v>3</v>
      </c>
      <c r="AI1038" t="str">
        <f>LOOKUP(AH1038,Lookup!M:M,Lookup!N:N)</f>
        <v>High</v>
      </c>
      <c r="AJ1038">
        <v>80</v>
      </c>
      <c r="AK1038">
        <v>1</v>
      </c>
      <c r="AL1038" t="str">
        <f>_xlfn.XLOOKUP(AK1038,Lookup!O:O,Lookup!P:P)</f>
        <v>Basic</v>
      </c>
      <c r="AM1038">
        <v>7</v>
      </c>
      <c r="AN1038" t="str" cm="1">
        <f t="array" ref="AN1038">_xlfn.IFS(
AM1038&lt;=5,"0-5",
AM1038&lt;=10,"6-10",
AM1038&lt;=20,"11-20",
TRUE,"20+")</f>
        <v>6-10</v>
      </c>
      <c r="AO1038">
        <v>2</v>
      </c>
      <c r="AP1038">
        <v>1</v>
      </c>
      <c r="AQ1038" t="str">
        <f>_xlfn.XLOOKUP(AP1038,Lookup!Q:Q,Lookup!R:R)</f>
        <v>Bad</v>
      </c>
      <c r="AR1038">
        <v>2</v>
      </c>
      <c r="AS1038" t="str" cm="1">
        <f t="array" ref="AS1038">_xlfn.IFS(
AR1038 &lt;=1,"New Employee",
AR1038 &lt;=3, "Early Career",
AR1038 &lt;=7, "Experienced",
TRUE, "Veteran")</f>
        <v>Early Career</v>
      </c>
      <c r="AT1038">
        <v>2</v>
      </c>
      <c r="AU1038">
        <v>2</v>
      </c>
      <c r="AV1038" t="str" cm="1">
        <f t="array" ref="AV1038">_xlfn.IFS(
AU1038=0,"Recently Promoted",
AU1038&lt;=3, "Normal",
TRUE, "Long Time No Promotion")</f>
        <v>Normal</v>
      </c>
      <c r="AW1038">
        <v>2</v>
      </c>
      <c r="AX1038">
        <f>IF(COUNTIF(L1038:$L$1471,L1038)&gt;1,1,0)</f>
        <v>0</v>
      </c>
      <c r="BA1038">
        <f t="shared" si="133"/>
        <v>0</v>
      </c>
      <c r="BC1038">
        <f t="shared" si="134"/>
        <v>0</v>
      </c>
      <c r="BE1038">
        <f t="shared" si="128"/>
        <v>0</v>
      </c>
      <c r="BG1038">
        <f t="shared" si="129"/>
        <v>0</v>
      </c>
      <c r="BI1038">
        <f t="shared" si="130"/>
        <v>0</v>
      </c>
      <c r="BR1038" t="str" cm="1">
        <f t="array" ref="BR1038">_xlfn.IFS(
A1038&lt;=25,"18-25",
A1038&lt;=35,"26-35",
A1038&lt;=45,"36-45",
A1038&lt;=59,"46-59",
TRUE,"60+")</f>
        <v>26-35</v>
      </c>
      <c r="BX1038" t="b">
        <f t="shared" si="131"/>
        <v>1</v>
      </c>
      <c r="BY1038" t="b">
        <f t="shared" si="132"/>
        <v>1</v>
      </c>
      <c r="BZ1038" t="b">
        <f t="shared" si="135"/>
        <v>1</v>
      </c>
      <c r="CA1038">
        <f>IF(tblemployee[[#This Row],[Attrition]]="Yes",1,0)</f>
        <v>1</v>
      </c>
      <c r="CB1038">
        <f>IF(tblemployee[[#This Row],[OverTime]]="Yes",1,0)</f>
        <v>1</v>
      </c>
    </row>
    <row r="1039" spans="1:80" hidden="1">
      <c r="A1039">
        <v>45</v>
      </c>
      <c r="B1039" t="s">
        <v>43</v>
      </c>
      <c r="C1039" t="s">
        <v>36</v>
      </c>
      <c r="D1039">
        <v>1448</v>
      </c>
      <c r="E1039" t="s">
        <v>45</v>
      </c>
      <c r="F1039">
        <v>29</v>
      </c>
      <c r="G1039" t="str" cm="1">
        <f t="array" ref="G1039">_xlfn.IFS(
F1039 &lt;= 10, "Near",
F1039 &lt;= 20, "Far",
TRUE, "Very Far")</f>
        <v>Very Far</v>
      </c>
      <c r="H1039">
        <v>3</v>
      </c>
      <c r="I1039" t="str">
        <f>_xlfn.XLOOKUP(H1039,Lookup!C:C,Lookup!D:D)</f>
        <v>Bachelor</v>
      </c>
      <c r="J1039" t="s">
        <v>60</v>
      </c>
      <c r="K1039">
        <v>1</v>
      </c>
      <c r="L1039">
        <v>1465</v>
      </c>
      <c r="M1039">
        <v>2</v>
      </c>
      <c r="N1039" t="str">
        <f>_xlfn.XLOOKUP(M1039,Lookup!E:E,Lookup!F:F)</f>
        <v>Medium</v>
      </c>
      <c r="O1039" t="s">
        <v>46</v>
      </c>
      <c r="P1039">
        <v>55</v>
      </c>
      <c r="Q1039">
        <v>3</v>
      </c>
      <c r="R1039" t="str">
        <f>_xlfn.XLOOKUP(Q1039,Lookup!G:G,Lookup!H:H)</f>
        <v>High</v>
      </c>
      <c r="S1039">
        <v>3</v>
      </c>
      <c r="T1039" s="7" t="str">
        <f>_xlfn.XLOOKUP(S1039,Lookup!A:A,Lookup!B:B)</f>
        <v>Senior</v>
      </c>
      <c r="U1039" t="s">
        <v>53</v>
      </c>
      <c r="V1039">
        <v>4</v>
      </c>
      <c r="W1039" t="str">
        <f>_xlfn.XLOOKUP(V1039,Lookup!I:I,Lookup!J:J)</f>
        <v>Very High</v>
      </c>
      <c r="X1039" t="s">
        <v>48</v>
      </c>
      <c r="Y1039">
        <v>9380</v>
      </c>
      <c r="Z1039" t="str" cm="1">
        <f t="array" ref="Z1039">_xlfn.IFS(Y1039&lt;3000,"Low",Y1039&lt;7000,"Medium",TRUE,"High")</f>
        <v>High</v>
      </c>
      <c r="AA1039">
        <v>14720</v>
      </c>
      <c r="AB1039">
        <v>4</v>
      </c>
      <c r="AC1039" t="s">
        <v>42</v>
      </c>
      <c r="AD1039" t="s">
        <v>35</v>
      </c>
      <c r="AE1039">
        <v>18</v>
      </c>
      <c r="AF1039">
        <v>3</v>
      </c>
      <c r="AG1039" t="str">
        <f>_xlfn.XLOOKUP(AF1039,Lookup!K:K,Lookup!L:L)</f>
        <v>Meet Expect</v>
      </c>
      <c r="AH1039">
        <v>4</v>
      </c>
      <c r="AI1039" t="str">
        <f>LOOKUP(AH1039,Lookup!M:M,Lookup!N:N)</f>
        <v>Very High</v>
      </c>
      <c r="AJ1039">
        <v>80</v>
      </c>
      <c r="AK1039">
        <v>2</v>
      </c>
      <c r="AL1039" t="str">
        <f>_xlfn.XLOOKUP(AK1039,Lookup!O:O,Lookup!P:P)</f>
        <v>Medium</v>
      </c>
      <c r="AM1039">
        <v>10</v>
      </c>
      <c r="AN1039" t="str" cm="1">
        <f t="array" ref="AN1039">_xlfn.IFS(
AM1039&lt;=5,"0-5",
AM1039&lt;=10,"6-10",
AM1039&lt;=20,"11-20",
TRUE,"20+")</f>
        <v>6-10</v>
      </c>
      <c r="AO1039">
        <v>4</v>
      </c>
      <c r="AP1039">
        <v>4</v>
      </c>
      <c r="AQ1039" t="str">
        <f>_xlfn.XLOOKUP(AP1039,Lookup!Q:Q,Lookup!R:R)</f>
        <v>Best</v>
      </c>
      <c r="AR1039">
        <v>3</v>
      </c>
      <c r="AS1039" t="str" cm="1">
        <f t="array" ref="AS1039">_xlfn.IFS(
AR1039 &lt;=1,"New Employee",
AR1039 &lt;=3, "Early Career",
AR1039 &lt;=7, "Experienced",
TRUE, "Veteran")</f>
        <v>Early Career</v>
      </c>
      <c r="AT1039">
        <v>1</v>
      </c>
      <c r="AU1039">
        <v>1</v>
      </c>
      <c r="AV1039" t="str" cm="1">
        <f t="array" ref="AV1039">_xlfn.IFS(
AU1039=0,"Recently Promoted",
AU1039&lt;=3, "Normal",
TRUE, "Long Time No Promotion")</f>
        <v>Normal</v>
      </c>
      <c r="AW1039">
        <v>2</v>
      </c>
      <c r="AX1039">
        <f>IF(COUNTIF(L1039:$L$1471,L1039)&gt;1,1,0)</f>
        <v>0</v>
      </c>
      <c r="BA1039">
        <f t="shared" si="133"/>
        <v>0</v>
      </c>
      <c r="BC1039">
        <f t="shared" si="134"/>
        <v>0</v>
      </c>
      <c r="BE1039">
        <f t="shared" si="128"/>
        <v>0</v>
      </c>
      <c r="BG1039">
        <f t="shared" si="129"/>
        <v>0</v>
      </c>
      <c r="BI1039">
        <f t="shared" si="130"/>
        <v>0</v>
      </c>
      <c r="BR1039" t="str" cm="1">
        <f t="array" ref="BR1039">_xlfn.IFS(
A1039&lt;=25,"18-25",
A1039&lt;=35,"26-35",
A1039&lt;=45,"36-45",
A1039&lt;=59,"46-59",
TRUE,"60+")</f>
        <v>36-45</v>
      </c>
      <c r="BX1039" t="b">
        <f t="shared" si="131"/>
        <v>1</v>
      </c>
      <c r="BY1039" t="b">
        <f t="shared" si="132"/>
        <v>1</v>
      </c>
      <c r="BZ1039" t="b">
        <f t="shared" si="135"/>
        <v>1</v>
      </c>
      <c r="CA1039">
        <f>IF(tblemployee[[#This Row],[Attrition]]="Yes",1,0)</f>
        <v>0</v>
      </c>
      <c r="CB1039">
        <f>IF(tblemployee[[#This Row],[OverTime]]="Yes",1,0)</f>
        <v>1</v>
      </c>
    </row>
    <row r="1040" spans="1:80" hidden="1">
      <c r="A1040">
        <v>48</v>
      </c>
      <c r="B1040" t="s">
        <v>43</v>
      </c>
      <c r="C1040" t="s">
        <v>36</v>
      </c>
      <c r="D1040">
        <v>1221</v>
      </c>
      <c r="E1040" t="s">
        <v>37</v>
      </c>
      <c r="F1040">
        <v>7</v>
      </c>
      <c r="G1040" t="str" cm="1">
        <f t="array" ref="G1040">_xlfn.IFS(
F1040 &lt;= 10, "Near",
F1040 &lt;= 20, "Far",
TRUE, "Very Far")</f>
        <v>Near</v>
      </c>
      <c r="H1040">
        <v>3</v>
      </c>
      <c r="I1040" t="str">
        <f>_xlfn.XLOOKUP(H1040,Lookup!C:C,Lookup!D:D)</f>
        <v>Bachelor</v>
      </c>
      <c r="J1040" t="s">
        <v>59</v>
      </c>
      <c r="K1040">
        <v>1</v>
      </c>
      <c r="L1040">
        <v>1466</v>
      </c>
      <c r="M1040">
        <v>3</v>
      </c>
      <c r="N1040" t="str">
        <f>_xlfn.XLOOKUP(M1040,Lookup!E:E,Lookup!F:F)</f>
        <v>High</v>
      </c>
      <c r="O1040" t="s">
        <v>46</v>
      </c>
      <c r="P1040">
        <v>96</v>
      </c>
      <c r="Q1040">
        <v>3</v>
      </c>
      <c r="R1040" t="str">
        <f>_xlfn.XLOOKUP(Q1040,Lookup!G:G,Lookup!H:H)</f>
        <v>High</v>
      </c>
      <c r="S1040">
        <v>2</v>
      </c>
      <c r="T1040" s="7" t="str">
        <f>_xlfn.XLOOKUP(S1040,Lookup!A:A,Lookup!B:B)</f>
        <v>Junior</v>
      </c>
      <c r="U1040" t="s">
        <v>40</v>
      </c>
      <c r="V1040">
        <v>1</v>
      </c>
      <c r="W1040" t="str">
        <f>_xlfn.XLOOKUP(V1040,Lookup!I:I,Lookup!J:J)</f>
        <v>Low</v>
      </c>
      <c r="X1040" t="s">
        <v>52</v>
      </c>
      <c r="Y1040">
        <v>5486</v>
      </c>
      <c r="Z1040" t="str" cm="1">
        <f t="array" ref="Z1040">_xlfn.IFS(Y1040&lt;3000,"Low",Y1040&lt;7000,"Medium",TRUE,"High")</f>
        <v>Medium</v>
      </c>
      <c r="AA1040">
        <v>24795</v>
      </c>
      <c r="AB1040">
        <v>4</v>
      </c>
      <c r="AC1040" t="s">
        <v>42</v>
      </c>
      <c r="AD1040" t="s">
        <v>43</v>
      </c>
      <c r="AE1040">
        <v>11</v>
      </c>
      <c r="AF1040">
        <v>3</v>
      </c>
      <c r="AG1040" t="str">
        <f>_xlfn.XLOOKUP(AF1040,Lookup!K:K,Lookup!L:L)</f>
        <v>Meet Expect</v>
      </c>
      <c r="AH1040">
        <v>1</v>
      </c>
      <c r="AI1040" t="str">
        <f>LOOKUP(AH1040,Lookup!M:M,Lookup!N:N)</f>
        <v>Low</v>
      </c>
      <c r="AJ1040">
        <v>80</v>
      </c>
      <c r="AK1040">
        <v>3</v>
      </c>
      <c r="AL1040" t="str">
        <f>_xlfn.XLOOKUP(AK1040,Lookup!O:O,Lookup!P:P)</f>
        <v>High</v>
      </c>
      <c r="AM1040">
        <v>15</v>
      </c>
      <c r="AN1040" t="str" cm="1">
        <f t="array" ref="AN1040">_xlfn.IFS(
AM1040&lt;=5,"0-5",
AM1040&lt;=10,"6-10",
AM1040&lt;=20,"11-20",
TRUE,"20+")</f>
        <v>11-20</v>
      </c>
      <c r="AO1040">
        <v>3</v>
      </c>
      <c r="AP1040">
        <v>3</v>
      </c>
      <c r="AQ1040" t="str">
        <f>_xlfn.XLOOKUP(AP1040,Lookup!Q:Q,Lookup!R:R)</f>
        <v>Better</v>
      </c>
      <c r="AR1040">
        <v>2</v>
      </c>
      <c r="AS1040" t="str" cm="1">
        <f t="array" ref="AS1040">_xlfn.IFS(
AR1040 &lt;=1,"New Employee",
AR1040 &lt;=3, "Early Career",
AR1040 &lt;=7, "Experienced",
TRUE, "Veteran")</f>
        <v>Early Career</v>
      </c>
      <c r="AT1040">
        <v>2</v>
      </c>
      <c r="AU1040">
        <v>2</v>
      </c>
      <c r="AV1040" t="str" cm="1">
        <f t="array" ref="AV1040">_xlfn.IFS(
AU1040=0,"Recently Promoted",
AU1040&lt;=3, "Normal",
TRUE, "Long Time No Promotion")</f>
        <v>Normal</v>
      </c>
      <c r="AW1040">
        <v>2</v>
      </c>
      <c r="AX1040">
        <f>IF(COUNTIF(L1040:$L$1471,L1040)&gt;1,1,0)</f>
        <v>0</v>
      </c>
      <c r="BA1040">
        <f t="shared" si="133"/>
        <v>0</v>
      </c>
      <c r="BC1040">
        <f t="shared" si="134"/>
        <v>0</v>
      </c>
      <c r="BE1040">
        <f t="shared" si="128"/>
        <v>0</v>
      </c>
      <c r="BG1040">
        <f t="shared" si="129"/>
        <v>0</v>
      </c>
      <c r="BI1040">
        <f t="shared" si="130"/>
        <v>0</v>
      </c>
      <c r="BR1040" t="str" cm="1">
        <f t="array" ref="BR1040">_xlfn.IFS(
A1040&lt;=25,"18-25",
A1040&lt;=35,"26-35",
A1040&lt;=45,"36-45",
A1040&lt;=59,"46-59",
TRUE,"60+")</f>
        <v>46-59</v>
      </c>
      <c r="BX1040" t="b">
        <f t="shared" si="131"/>
        <v>1</v>
      </c>
      <c r="BY1040" t="b">
        <f t="shared" si="132"/>
        <v>1</v>
      </c>
      <c r="BZ1040" t="b">
        <f t="shared" si="135"/>
        <v>1</v>
      </c>
      <c r="CA1040">
        <f>IF(tblemployee[[#This Row],[Attrition]]="Yes",1,0)</f>
        <v>0</v>
      </c>
      <c r="CB1040">
        <f>IF(tblemployee[[#This Row],[OverTime]]="Yes",1,0)</f>
        <v>0</v>
      </c>
    </row>
    <row r="1041" spans="1:80">
      <c r="A1041">
        <v>34</v>
      </c>
      <c r="B1041" t="s">
        <v>35</v>
      </c>
      <c r="C1041" t="s">
        <v>36</v>
      </c>
      <c r="D1041">
        <v>1107</v>
      </c>
      <c r="E1041" t="s">
        <v>61</v>
      </c>
      <c r="F1041">
        <v>9</v>
      </c>
      <c r="G1041" t="str" cm="1">
        <f t="array" ref="G1041">_xlfn.IFS(
F1041 &lt;= 10, "Near",
F1041 &lt;= 20, "Far",
TRUE, "Very Far")</f>
        <v>Near</v>
      </c>
      <c r="H1041">
        <v>4</v>
      </c>
      <c r="I1041" t="str">
        <f>_xlfn.XLOOKUP(H1041,Lookup!C:C,Lookup!D:D)</f>
        <v>Master</v>
      </c>
      <c r="J1041" t="s">
        <v>60</v>
      </c>
      <c r="K1041">
        <v>1</v>
      </c>
      <c r="L1041">
        <v>1467</v>
      </c>
      <c r="M1041">
        <v>1</v>
      </c>
      <c r="N1041" t="str">
        <f>_xlfn.XLOOKUP(M1041,Lookup!E:E,Lookup!F:F)</f>
        <v>Low</v>
      </c>
      <c r="O1041" t="s">
        <v>39</v>
      </c>
      <c r="P1041">
        <v>52</v>
      </c>
      <c r="Q1041">
        <v>3</v>
      </c>
      <c r="R1041" t="str">
        <f>_xlfn.XLOOKUP(Q1041,Lookup!G:G,Lookup!H:H)</f>
        <v>High</v>
      </c>
      <c r="S1041">
        <v>1</v>
      </c>
      <c r="T1041" s="7" t="str">
        <f>_xlfn.XLOOKUP(S1041,Lookup!A:A,Lookup!B:B)</f>
        <v>Entry Level</v>
      </c>
      <c r="U1041" t="s">
        <v>61</v>
      </c>
      <c r="V1041">
        <v>3</v>
      </c>
      <c r="W1041" t="str">
        <f>_xlfn.XLOOKUP(V1041,Lookup!I:I,Lookup!J:J)</f>
        <v>High</v>
      </c>
      <c r="X1041" t="s">
        <v>48</v>
      </c>
      <c r="Y1041">
        <v>2742</v>
      </c>
      <c r="Z1041" t="str" cm="1">
        <f t="array" ref="Z1041">_xlfn.IFS(Y1041&lt;3000,"Low",Y1041&lt;7000,"Medium",TRUE,"High")</f>
        <v>Low</v>
      </c>
      <c r="AA1041">
        <v>3072</v>
      </c>
      <c r="AB1041">
        <v>1</v>
      </c>
      <c r="AC1041" t="s">
        <v>42</v>
      </c>
      <c r="AD1041" t="s">
        <v>43</v>
      </c>
      <c r="AE1041">
        <v>15</v>
      </c>
      <c r="AF1041">
        <v>3</v>
      </c>
      <c r="AG1041" t="str">
        <f>_xlfn.XLOOKUP(AF1041,Lookup!K:K,Lookup!L:L)</f>
        <v>Meet Expect</v>
      </c>
      <c r="AH1041">
        <v>4</v>
      </c>
      <c r="AI1041" t="str">
        <f>LOOKUP(AH1041,Lookup!M:M,Lookup!N:N)</f>
        <v>Very High</v>
      </c>
      <c r="AJ1041">
        <v>80</v>
      </c>
      <c r="AK1041">
        <v>0</v>
      </c>
      <c r="AL1041" t="str">
        <f>_xlfn.XLOOKUP(AK1041,Lookup!O:O,Lookup!P:P)</f>
        <v>None</v>
      </c>
      <c r="AM1041">
        <v>2</v>
      </c>
      <c r="AN1041" t="str" cm="1">
        <f t="array" ref="AN1041">_xlfn.IFS(
AM1041&lt;=5,"0-5",
AM1041&lt;=10,"6-10",
AM1041&lt;=20,"11-20",
TRUE,"20+")</f>
        <v>0-5</v>
      </c>
      <c r="AO1041">
        <v>0</v>
      </c>
      <c r="AP1041">
        <v>3</v>
      </c>
      <c r="AQ1041" t="str">
        <f>_xlfn.XLOOKUP(AP1041,Lookup!Q:Q,Lookup!R:R)</f>
        <v>Better</v>
      </c>
      <c r="AR1041">
        <v>2</v>
      </c>
      <c r="AS1041" t="str" cm="1">
        <f t="array" ref="AS1041">_xlfn.IFS(
AR1041 &lt;=1,"New Employee",
AR1041 &lt;=3, "Early Career",
AR1041 &lt;=7, "Experienced",
TRUE, "Veteran")</f>
        <v>Early Career</v>
      </c>
      <c r="AT1041">
        <v>2</v>
      </c>
      <c r="AU1041">
        <v>2</v>
      </c>
      <c r="AV1041" t="str" cm="1">
        <f t="array" ref="AV1041">_xlfn.IFS(
AU1041=0,"Recently Promoted",
AU1041&lt;=3, "Normal",
TRUE, "Long Time No Promotion")</f>
        <v>Normal</v>
      </c>
      <c r="AW1041">
        <v>2</v>
      </c>
      <c r="AX1041">
        <f>IF(COUNTIF(L1041:$L$1471,L1041)&gt;1,1,0)</f>
        <v>0</v>
      </c>
      <c r="BA1041">
        <f t="shared" si="133"/>
        <v>0</v>
      </c>
      <c r="BC1041">
        <f t="shared" si="134"/>
        <v>0</v>
      </c>
      <c r="BE1041">
        <f t="shared" si="128"/>
        <v>0</v>
      </c>
      <c r="BG1041">
        <f t="shared" si="129"/>
        <v>0</v>
      </c>
      <c r="BI1041">
        <f t="shared" si="130"/>
        <v>0</v>
      </c>
      <c r="BR1041" t="str" cm="1">
        <f t="array" ref="BR1041">_xlfn.IFS(
A1041&lt;=25,"18-25",
A1041&lt;=35,"26-35",
A1041&lt;=45,"36-45",
A1041&lt;=59,"46-59",
TRUE,"60+")</f>
        <v>26-35</v>
      </c>
      <c r="BX1041" t="b">
        <f t="shared" si="131"/>
        <v>1</v>
      </c>
      <c r="BY1041" t="b">
        <f t="shared" si="132"/>
        <v>1</v>
      </c>
      <c r="BZ1041" t="b">
        <f t="shared" si="135"/>
        <v>1</v>
      </c>
      <c r="CA1041">
        <f>IF(tblemployee[[#This Row],[Attrition]]="Yes",1,0)</f>
        <v>1</v>
      </c>
      <c r="CB1041">
        <f>IF(tblemployee[[#This Row],[OverTime]]="Yes",1,0)</f>
        <v>0</v>
      </c>
    </row>
    <row r="1042" spans="1:80" hidden="1">
      <c r="A1042">
        <v>40</v>
      </c>
      <c r="B1042" t="s">
        <v>43</v>
      </c>
      <c r="C1042" t="s">
        <v>55</v>
      </c>
      <c r="D1042">
        <v>218</v>
      </c>
      <c r="E1042" t="s">
        <v>45</v>
      </c>
      <c r="F1042">
        <v>8</v>
      </c>
      <c r="G1042" t="str" cm="1">
        <f t="array" ref="G1042">_xlfn.IFS(
F1042 &lt;= 10, "Near",
F1042 &lt;= 20, "Far",
TRUE, "Very Far")</f>
        <v>Near</v>
      </c>
      <c r="H1042">
        <v>1</v>
      </c>
      <c r="I1042" t="str">
        <f>_xlfn.XLOOKUP(H1042,Lookup!C:C,Lookup!D:D)</f>
        <v>Below College</v>
      </c>
      <c r="J1042" t="s">
        <v>51</v>
      </c>
      <c r="K1042">
        <v>1</v>
      </c>
      <c r="L1042">
        <v>1468</v>
      </c>
      <c r="M1042">
        <v>4</v>
      </c>
      <c r="N1042" t="str">
        <f>_xlfn.XLOOKUP(M1042,Lookup!E:E,Lookup!F:F)</f>
        <v>Very High</v>
      </c>
      <c r="O1042" t="s">
        <v>46</v>
      </c>
      <c r="P1042">
        <v>55</v>
      </c>
      <c r="Q1042">
        <v>2</v>
      </c>
      <c r="R1042" t="str">
        <f>_xlfn.XLOOKUP(Q1042,Lookup!G:G,Lookup!H:H)</f>
        <v>Medium</v>
      </c>
      <c r="S1042">
        <v>3</v>
      </c>
      <c r="T1042" s="7" t="str">
        <f>_xlfn.XLOOKUP(S1042,Lookup!A:A,Lookup!B:B)</f>
        <v>Senior</v>
      </c>
      <c r="U1042" t="s">
        <v>58</v>
      </c>
      <c r="V1042">
        <v>2</v>
      </c>
      <c r="W1042" t="str">
        <f>_xlfn.XLOOKUP(V1042,Lookup!I:I,Lookup!J:J)</f>
        <v>Medium</v>
      </c>
      <c r="X1042" t="s">
        <v>52</v>
      </c>
      <c r="Y1042">
        <v>13757</v>
      </c>
      <c r="Z1042" t="str" cm="1">
        <f t="array" ref="Z1042">_xlfn.IFS(Y1042&lt;3000,"Low",Y1042&lt;7000,"Medium",TRUE,"High")</f>
        <v>High</v>
      </c>
      <c r="AA1042">
        <v>25178</v>
      </c>
      <c r="AB1042">
        <v>2</v>
      </c>
      <c r="AC1042" t="s">
        <v>42</v>
      </c>
      <c r="AD1042" t="s">
        <v>43</v>
      </c>
      <c r="AE1042">
        <v>11</v>
      </c>
      <c r="AF1042">
        <v>3</v>
      </c>
      <c r="AG1042" t="str">
        <f>_xlfn.XLOOKUP(AF1042,Lookup!K:K,Lookup!L:L)</f>
        <v>Meet Expect</v>
      </c>
      <c r="AH1042">
        <v>3</v>
      </c>
      <c r="AI1042" t="str">
        <f>LOOKUP(AH1042,Lookup!M:M,Lookup!N:N)</f>
        <v>High</v>
      </c>
      <c r="AJ1042">
        <v>80</v>
      </c>
      <c r="AK1042">
        <v>1</v>
      </c>
      <c r="AL1042" t="str">
        <f>_xlfn.XLOOKUP(AK1042,Lookup!O:O,Lookup!P:P)</f>
        <v>Basic</v>
      </c>
      <c r="AM1042">
        <v>16</v>
      </c>
      <c r="AN1042" t="str" cm="1">
        <f t="array" ref="AN1042">_xlfn.IFS(
AM1042&lt;=5,"0-5",
AM1042&lt;=10,"6-10",
AM1042&lt;=20,"11-20",
TRUE,"20+")</f>
        <v>11-20</v>
      </c>
      <c r="AO1042">
        <v>5</v>
      </c>
      <c r="AP1042">
        <v>3</v>
      </c>
      <c r="AQ1042" t="str">
        <f>_xlfn.XLOOKUP(AP1042,Lookup!Q:Q,Lookup!R:R)</f>
        <v>Better</v>
      </c>
      <c r="AR1042">
        <v>9</v>
      </c>
      <c r="AS1042" t="str" cm="1">
        <f t="array" ref="AS1042">_xlfn.IFS(
AR1042 &lt;=1,"New Employee",
AR1042 &lt;=3, "Early Career",
AR1042 &lt;=7, "Experienced",
TRUE, "Veteran")</f>
        <v>Veteran</v>
      </c>
      <c r="AT1042">
        <v>8</v>
      </c>
      <c r="AU1042">
        <v>4</v>
      </c>
      <c r="AV1042" t="str" cm="1">
        <f t="array" ref="AV1042">_xlfn.IFS(
AU1042=0,"Recently Promoted",
AU1042&lt;=3, "Normal",
TRUE, "Long Time No Promotion")</f>
        <v>Long Time No Promotion</v>
      </c>
      <c r="AW1042">
        <v>8</v>
      </c>
      <c r="AX1042">
        <f>IF(COUNTIF(L1042:$L$1471,L1042)&gt;1,1,0)</f>
        <v>0</v>
      </c>
      <c r="BA1042">
        <f t="shared" si="133"/>
        <v>0</v>
      </c>
      <c r="BC1042">
        <f t="shared" si="134"/>
        <v>0</v>
      </c>
      <c r="BE1042">
        <f t="shared" si="128"/>
        <v>0</v>
      </c>
      <c r="BG1042">
        <f t="shared" si="129"/>
        <v>0</v>
      </c>
      <c r="BI1042">
        <f t="shared" si="130"/>
        <v>0</v>
      </c>
      <c r="BR1042" t="str" cm="1">
        <f t="array" ref="BR1042">_xlfn.IFS(
A1042&lt;=25,"18-25",
A1042&lt;=35,"26-35",
A1042&lt;=45,"36-45",
A1042&lt;=59,"46-59",
TRUE,"60+")</f>
        <v>36-45</v>
      </c>
      <c r="BX1042" t="b">
        <f t="shared" si="131"/>
        <v>1</v>
      </c>
      <c r="BY1042" t="b">
        <f t="shared" si="132"/>
        <v>1</v>
      </c>
      <c r="BZ1042" t="b">
        <f t="shared" si="135"/>
        <v>1</v>
      </c>
      <c r="CA1042">
        <f>IF(tblemployee[[#This Row],[Attrition]]="Yes",1,0)</f>
        <v>0</v>
      </c>
      <c r="CB1042">
        <f>IF(tblemployee[[#This Row],[OverTime]]="Yes",1,0)</f>
        <v>0</v>
      </c>
    </row>
    <row r="1043" spans="1:80" hidden="1">
      <c r="A1043">
        <v>28</v>
      </c>
      <c r="B1043" t="s">
        <v>43</v>
      </c>
      <c r="C1043" t="s">
        <v>36</v>
      </c>
      <c r="D1043">
        <v>866</v>
      </c>
      <c r="E1043" t="s">
        <v>37</v>
      </c>
      <c r="F1043">
        <v>5</v>
      </c>
      <c r="G1043" t="str" cm="1">
        <f t="array" ref="G1043">_xlfn.IFS(
F1043 &lt;= 10, "Near",
F1043 &lt;= 20, "Far",
TRUE, "Very Far")</f>
        <v>Near</v>
      </c>
      <c r="H1043">
        <v>3</v>
      </c>
      <c r="I1043" t="str">
        <f>_xlfn.XLOOKUP(H1043,Lookup!C:C,Lookup!D:D)</f>
        <v>Bachelor</v>
      </c>
      <c r="J1043" t="s">
        <v>51</v>
      </c>
      <c r="K1043">
        <v>1</v>
      </c>
      <c r="L1043">
        <v>1469</v>
      </c>
      <c r="M1043">
        <v>4</v>
      </c>
      <c r="N1043" t="str">
        <f>_xlfn.XLOOKUP(M1043,Lookup!E:E,Lookup!F:F)</f>
        <v>Very High</v>
      </c>
      <c r="O1043" t="s">
        <v>46</v>
      </c>
      <c r="P1043">
        <v>84</v>
      </c>
      <c r="Q1043">
        <v>3</v>
      </c>
      <c r="R1043" t="str">
        <f>_xlfn.XLOOKUP(Q1043,Lookup!G:G,Lookup!H:H)</f>
        <v>High</v>
      </c>
      <c r="S1043">
        <v>2</v>
      </c>
      <c r="T1043" s="7" t="str">
        <f>_xlfn.XLOOKUP(S1043,Lookup!A:A,Lookup!B:B)</f>
        <v>Junior</v>
      </c>
      <c r="U1043" t="s">
        <v>40</v>
      </c>
      <c r="V1043">
        <v>1</v>
      </c>
      <c r="W1043" t="str">
        <f>_xlfn.XLOOKUP(V1043,Lookup!I:I,Lookup!J:J)</f>
        <v>Low</v>
      </c>
      <c r="X1043" t="s">
        <v>41</v>
      </c>
      <c r="Y1043">
        <v>8463</v>
      </c>
      <c r="Z1043" t="str" cm="1">
        <f t="array" ref="Z1043">_xlfn.IFS(Y1043&lt;3000,"Low",Y1043&lt;7000,"Medium",TRUE,"High")</f>
        <v>High</v>
      </c>
      <c r="AA1043">
        <v>23490</v>
      </c>
      <c r="AB1043">
        <v>0</v>
      </c>
      <c r="AC1043" t="s">
        <v>42</v>
      </c>
      <c r="AD1043" t="s">
        <v>43</v>
      </c>
      <c r="AE1043">
        <v>18</v>
      </c>
      <c r="AF1043">
        <v>3</v>
      </c>
      <c r="AG1043" t="str">
        <f>_xlfn.XLOOKUP(AF1043,Lookup!K:K,Lookup!L:L)</f>
        <v>Meet Expect</v>
      </c>
      <c r="AH1043">
        <v>4</v>
      </c>
      <c r="AI1043" t="str">
        <f>LOOKUP(AH1043,Lookup!M:M,Lookup!N:N)</f>
        <v>Very High</v>
      </c>
      <c r="AJ1043">
        <v>80</v>
      </c>
      <c r="AK1043">
        <v>0</v>
      </c>
      <c r="AL1043" t="str">
        <f>_xlfn.XLOOKUP(AK1043,Lookup!O:O,Lookup!P:P)</f>
        <v>None</v>
      </c>
      <c r="AM1043">
        <v>6</v>
      </c>
      <c r="AN1043" t="str" cm="1">
        <f t="array" ref="AN1043">_xlfn.IFS(
AM1043&lt;=5,"0-5",
AM1043&lt;=10,"6-10",
AM1043&lt;=20,"11-20",
TRUE,"20+")</f>
        <v>6-10</v>
      </c>
      <c r="AO1043">
        <v>4</v>
      </c>
      <c r="AP1043">
        <v>3</v>
      </c>
      <c r="AQ1043" t="str">
        <f>_xlfn.XLOOKUP(AP1043,Lookup!Q:Q,Lookup!R:R)</f>
        <v>Better</v>
      </c>
      <c r="AR1043">
        <v>5</v>
      </c>
      <c r="AS1043" t="str" cm="1">
        <f t="array" ref="AS1043">_xlfn.IFS(
AR1043 &lt;=1,"New Employee",
AR1043 &lt;=3, "Early Career",
AR1043 &lt;=7, "Experienced",
TRUE, "Veteran")</f>
        <v>Experienced</v>
      </c>
      <c r="AT1043">
        <v>4</v>
      </c>
      <c r="AU1043">
        <v>1</v>
      </c>
      <c r="AV1043" t="str" cm="1">
        <f t="array" ref="AV1043">_xlfn.IFS(
AU1043=0,"Recently Promoted",
AU1043&lt;=3, "Normal",
TRUE, "Long Time No Promotion")</f>
        <v>Normal</v>
      </c>
      <c r="AW1043">
        <v>3</v>
      </c>
      <c r="AX1043">
        <f>IF(COUNTIF(L1043:$L$1471,L1043)&gt;1,1,0)</f>
        <v>0</v>
      </c>
      <c r="BA1043">
        <f t="shared" si="133"/>
        <v>0</v>
      </c>
      <c r="BC1043">
        <f t="shared" si="134"/>
        <v>0</v>
      </c>
      <c r="BE1043">
        <f t="shared" si="128"/>
        <v>0</v>
      </c>
      <c r="BG1043">
        <f t="shared" si="129"/>
        <v>0</v>
      </c>
      <c r="BI1043">
        <f t="shared" si="130"/>
        <v>0</v>
      </c>
      <c r="BR1043" t="str" cm="1">
        <f t="array" ref="BR1043">_xlfn.IFS(
A1043&lt;=25,"18-25",
A1043&lt;=35,"26-35",
A1043&lt;=45,"36-45",
A1043&lt;=59,"46-59",
TRUE,"60+")</f>
        <v>26-35</v>
      </c>
      <c r="BX1043" t="b">
        <f t="shared" si="131"/>
        <v>1</v>
      </c>
      <c r="BY1043" t="b">
        <f t="shared" si="132"/>
        <v>1</v>
      </c>
      <c r="BZ1043" t="b">
        <f t="shared" si="135"/>
        <v>1</v>
      </c>
      <c r="CA1043">
        <f>IF(tblemployee[[#This Row],[Attrition]]="Yes",1,0)</f>
        <v>0</v>
      </c>
      <c r="CB1043">
        <f>IF(tblemployee[[#This Row],[OverTime]]="Yes",1,0)</f>
        <v>0</v>
      </c>
    </row>
    <row r="1044" spans="1:80" hidden="1">
      <c r="A1044">
        <v>44</v>
      </c>
      <c r="B1044" t="s">
        <v>43</v>
      </c>
      <c r="C1044" t="s">
        <v>55</v>
      </c>
      <c r="D1044">
        <v>981</v>
      </c>
      <c r="E1044" t="s">
        <v>45</v>
      </c>
      <c r="F1044">
        <v>5</v>
      </c>
      <c r="G1044" t="str" cm="1">
        <f t="array" ref="G1044">_xlfn.IFS(
F1044 &lt;= 10, "Near",
F1044 &lt;= 20, "Far",
TRUE, "Very Far")</f>
        <v>Near</v>
      </c>
      <c r="H1044">
        <v>3</v>
      </c>
      <c r="I1044" t="str">
        <f>_xlfn.XLOOKUP(H1044,Lookup!C:C,Lookup!D:D)</f>
        <v>Bachelor</v>
      </c>
      <c r="J1044" t="s">
        <v>38</v>
      </c>
      <c r="K1044">
        <v>1</v>
      </c>
      <c r="L1044">
        <v>1471</v>
      </c>
      <c r="M1044">
        <v>3</v>
      </c>
      <c r="N1044" t="str">
        <f>_xlfn.XLOOKUP(M1044,Lookup!E:E,Lookup!F:F)</f>
        <v>High</v>
      </c>
      <c r="O1044" t="s">
        <v>46</v>
      </c>
      <c r="P1044">
        <v>90</v>
      </c>
      <c r="Q1044">
        <v>2</v>
      </c>
      <c r="R1044" t="str">
        <f>_xlfn.XLOOKUP(Q1044,Lookup!G:G,Lookup!H:H)</f>
        <v>Medium</v>
      </c>
      <c r="S1044">
        <v>1</v>
      </c>
      <c r="T1044" s="7" t="str">
        <f>_xlfn.XLOOKUP(S1044,Lookup!A:A,Lookup!B:B)</f>
        <v>Entry Level</v>
      </c>
      <c r="U1044" t="s">
        <v>50</v>
      </c>
      <c r="V1044">
        <v>3</v>
      </c>
      <c r="W1044" t="str">
        <f>_xlfn.XLOOKUP(V1044,Lookup!I:I,Lookup!J:J)</f>
        <v>High</v>
      </c>
      <c r="X1044" t="s">
        <v>41</v>
      </c>
      <c r="Y1044">
        <v>3162</v>
      </c>
      <c r="Z1044" t="str" cm="1">
        <f t="array" ref="Z1044">_xlfn.IFS(Y1044&lt;3000,"Low",Y1044&lt;7000,"Medium",TRUE,"High")</f>
        <v>Medium</v>
      </c>
      <c r="AA1044">
        <v>7973</v>
      </c>
      <c r="AB1044">
        <v>3</v>
      </c>
      <c r="AC1044" t="s">
        <v>42</v>
      </c>
      <c r="AD1044" t="s">
        <v>43</v>
      </c>
      <c r="AE1044">
        <v>14</v>
      </c>
      <c r="AF1044">
        <v>3</v>
      </c>
      <c r="AG1044" t="str">
        <f>_xlfn.XLOOKUP(AF1044,Lookup!K:K,Lookup!L:L)</f>
        <v>Meet Expect</v>
      </c>
      <c r="AH1044">
        <v>4</v>
      </c>
      <c r="AI1044" t="str">
        <f>LOOKUP(AH1044,Lookup!M:M,Lookup!N:N)</f>
        <v>Very High</v>
      </c>
      <c r="AJ1044">
        <v>80</v>
      </c>
      <c r="AK1044">
        <v>0</v>
      </c>
      <c r="AL1044" t="str">
        <f>_xlfn.XLOOKUP(AK1044,Lookup!O:O,Lookup!P:P)</f>
        <v>None</v>
      </c>
      <c r="AM1044">
        <v>7</v>
      </c>
      <c r="AN1044" t="str" cm="1">
        <f t="array" ref="AN1044">_xlfn.IFS(
AM1044&lt;=5,"0-5",
AM1044&lt;=10,"6-10",
AM1044&lt;=20,"11-20",
TRUE,"20+")</f>
        <v>6-10</v>
      </c>
      <c r="AO1044">
        <v>5</v>
      </c>
      <c r="AP1044">
        <v>3</v>
      </c>
      <c r="AQ1044" t="str">
        <f>_xlfn.XLOOKUP(AP1044,Lookup!Q:Q,Lookup!R:R)</f>
        <v>Better</v>
      </c>
      <c r="AR1044">
        <v>5</v>
      </c>
      <c r="AS1044" t="str" cm="1">
        <f t="array" ref="AS1044">_xlfn.IFS(
AR1044 &lt;=1,"New Employee",
AR1044 &lt;=3, "Early Career",
AR1044 &lt;=7, "Experienced",
TRUE, "Veteran")</f>
        <v>Experienced</v>
      </c>
      <c r="AT1044">
        <v>2</v>
      </c>
      <c r="AU1044">
        <v>0</v>
      </c>
      <c r="AV1044" t="str" cm="1">
        <f t="array" ref="AV1044">_xlfn.IFS(
AU1044=0,"Recently Promoted",
AU1044&lt;=3, "Normal",
TRUE, "Long Time No Promotion")</f>
        <v>Recently Promoted</v>
      </c>
      <c r="AW1044">
        <v>3</v>
      </c>
      <c r="AX1044">
        <f>IF(COUNTIF(L1044:$L$1471,L1044)&gt;1,1,0)</f>
        <v>0</v>
      </c>
      <c r="BA1044">
        <f t="shared" si="133"/>
        <v>0</v>
      </c>
      <c r="BC1044">
        <f t="shared" si="134"/>
        <v>0</v>
      </c>
      <c r="BE1044">
        <f t="shared" si="128"/>
        <v>0</v>
      </c>
      <c r="BG1044">
        <f t="shared" si="129"/>
        <v>0</v>
      </c>
      <c r="BI1044">
        <f t="shared" si="130"/>
        <v>0</v>
      </c>
      <c r="BR1044" t="str" cm="1">
        <f t="array" ref="BR1044">_xlfn.IFS(
A1044&lt;=25,"18-25",
A1044&lt;=35,"26-35",
A1044&lt;=45,"36-45",
A1044&lt;=59,"46-59",
TRUE,"60+")</f>
        <v>36-45</v>
      </c>
      <c r="BX1044" t="b">
        <f t="shared" si="131"/>
        <v>1</v>
      </c>
      <c r="BY1044" t="b">
        <f t="shared" si="132"/>
        <v>1</v>
      </c>
      <c r="BZ1044" t="b">
        <f t="shared" si="135"/>
        <v>1</v>
      </c>
      <c r="CA1044">
        <f>IF(tblemployee[[#This Row],[Attrition]]="Yes",1,0)</f>
        <v>0</v>
      </c>
      <c r="CB1044">
        <f>IF(tblemployee[[#This Row],[OverTime]]="Yes",1,0)</f>
        <v>0</v>
      </c>
    </row>
    <row r="1045" spans="1:80" hidden="1">
      <c r="A1045">
        <v>53</v>
      </c>
      <c r="B1045" t="s">
        <v>43</v>
      </c>
      <c r="C1045" t="s">
        <v>36</v>
      </c>
      <c r="D1045">
        <v>447</v>
      </c>
      <c r="E1045" t="s">
        <v>45</v>
      </c>
      <c r="F1045">
        <v>2</v>
      </c>
      <c r="G1045" t="str" cm="1">
        <f t="array" ref="G1045">_xlfn.IFS(
F1045 &lt;= 10, "Near",
F1045 &lt;= 20, "Far",
TRUE, "Very Far")</f>
        <v>Near</v>
      </c>
      <c r="H1045">
        <v>3</v>
      </c>
      <c r="I1045" t="str">
        <f>_xlfn.XLOOKUP(H1045,Lookup!C:C,Lookup!D:D)</f>
        <v>Bachelor</v>
      </c>
      <c r="J1045" t="s">
        <v>51</v>
      </c>
      <c r="K1045">
        <v>1</v>
      </c>
      <c r="L1045">
        <v>1472</v>
      </c>
      <c r="M1045">
        <v>4</v>
      </c>
      <c r="N1045" t="str">
        <f>_xlfn.XLOOKUP(M1045,Lookup!E:E,Lookup!F:F)</f>
        <v>Very High</v>
      </c>
      <c r="O1045" t="s">
        <v>46</v>
      </c>
      <c r="P1045">
        <v>39</v>
      </c>
      <c r="Q1045">
        <v>4</v>
      </c>
      <c r="R1045" t="str">
        <f>_xlfn.XLOOKUP(Q1045,Lookup!G:G,Lookup!H:H)</f>
        <v>Very High</v>
      </c>
      <c r="S1045">
        <v>4</v>
      </c>
      <c r="T1045" s="7" t="str">
        <f>_xlfn.XLOOKUP(S1045,Lookup!A:A,Lookup!B:B)</f>
        <v>Manager</v>
      </c>
      <c r="U1045" t="s">
        <v>58</v>
      </c>
      <c r="V1045">
        <v>2</v>
      </c>
      <c r="W1045" t="str">
        <f>_xlfn.XLOOKUP(V1045,Lookup!I:I,Lookup!J:J)</f>
        <v>Medium</v>
      </c>
      <c r="X1045" t="s">
        <v>41</v>
      </c>
      <c r="Y1045">
        <v>16598</v>
      </c>
      <c r="Z1045" t="str" cm="1">
        <f t="array" ref="Z1045">_xlfn.IFS(Y1045&lt;3000,"Low",Y1045&lt;7000,"Medium",TRUE,"High")</f>
        <v>High</v>
      </c>
      <c r="AA1045">
        <v>19764</v>
      </c>
      <c r="AB1045">
        <v>4</v>
      </c>
      <c r="AC1045" t="s">
        <v>42</v>
      </c>
      <c r="AD1045" t="s">
        <v>43</v>
      </c>
      <c r="AE1045">
        <v>12</v>
      </c>
      <c r="AF1045">
        <v>3</v>
      </c>
      <c r="AG1045" t="str">
        <f>_xlfn.XLOOKUP(AF1045,Lookup!K:K,Lookup!L:L)</f>
        <v>Meet Expect</v>
      </c>
      <c r="AH1045">
        <v>2</v>
      </c>
      <c r="AI1045" t="str">
        <f>LOOKUP(AH1045,Lookup!M:M,Lookup!N:N)</f>
        <v>Medium</v>
      </c>
      <c r="AJ1045">
        <v>80</v>
      </c>
      <c r="AK1045">
        <v>0</v>
      </c>
      <c r="AL1045" t="str">
        <f>_xlfn.XLOOKUP(AK1045,Lookup!O:O,Lookup!P:P)</f>
        <v>None</v>
      </c>
      <c r="AM1045">
        <v>35</v>
      </c>
      <c r="AN1045" t="str" cm="1">
        <f t="array" ref="AN1045">_xlfn.IFS(
AM1045&lt;=5,"0-5",
AM1045&lt;=10,"6-10",
AM1045&lt;=20,"11-20",
TRUE,"20+")</f>
        <v>20+</v>
      </c>
      <c r="AO1045">
        <v>2</v>
      </c>
      <c r="AP1045">
        <v>2</v>
      </c>
      <c r="AQ1045" t="str">
        <f>_xlfn.XLOOKUP(AP1045,Lookup!Q:Q,Lookup!R:R)</f>
        <v>Good</v>
      </c>
      <c r="AR1045">
        <v>9</v>
      </c>
      <c r="AS1045" t="str" cm="1">
        <f t="array" ref="AS1045">_xlfn.IFS(
AR1045 &lt;=1,"New Employee",
AR1045 &lt;=3, "Early Career",
AR1045 &lt;=7, "Experienced",
TRUE, "Veteran")</f>
        <v>Veteran</v>
      </c>
      <c r="AT1045">
        <v>8</v>
      </c>
      <c r="AU1045">
        <v>8</v>
      </c>
      <c r="AV1045" t="str" cm="1">
        <f t="array" ref="AV1045">_xlfn.IFS(
AU1045=0,"Recently Promoted",
AU1045&lt;=3, "Normal",
TRUE, "Long Time No Promotion")</f>
        <v>Long Time No Promotion</v>
      </c>
      <c r="AW1045">
        <v>8</v>
      </c>
      <c r="AX1045">
        <f>IF(COUNTIF(L1045:$L$1471,L1045)&gt;1,1,0)</f>
        <v>0</v>
      </c>
      <c r="BA1045">
        <f t="shared" si="133"/>
        <v>0</v>
      </c>
      <c r="BC1045">
        <f t="shared" si="134"/>
        <v>0</v>
      </c>
      <c r="BE1045">
        <f t="shared" si="128"/>
        <v>0</v>
      </c>
      <c r="BG1045">
        <f t="shared" si="129"/>
        <v>0</v>
      </c>
      <c r="BI1045">
        <f t="shared" si="130"/>
        <v>0</v>
      </c>
      <c r="BR1045" t="str" cm="1">
        <f t="array" ref="BR1045">_xlfn.IFS(
A1045&lt;=25,"18-25",
A1045&lt;=35,"26-35",
A1045&lt;=45,"36-45",
A1045&lt;=59,"46-59",
TRUE,"60+")</f>
        <v>46-59</v>
      </c>
      <c r="BX1045" t="b">
        <f t="shared" si="131"/>
        <v>1</v>
      </c>
      <c r="BY1045" t="b">
        <f t="shared" si="132"/>
        <v>1</v>
      </c>
      <c r="BZ1045" t="b">
        <f t="shared" si="135"/>
        <v>1</v>
      </c>
      <c r="CA1045">
        <f>IF(tblemployee[[#This Row],[Attrition]]="Yes",1,0)</f>
        <v>0</v>
      </c>
      <c r="CB1045">
        <f>IF(tblemployee[[#This Row],[OverTime]]="Yes",1,0)</f>
        <v>0</v>
      </c>
    </row>
    <row r="1046" spans="1:80" hidden="1">
      <c r="A1046">
        <v>49</v>
      </c>
      <c r="B1046" t="s">
        <v>43</v>
      </c>
      <c r="C1046" t="s">
        <v>36</v>
      </c>
      <c r="D1046">
        <v>1495</v>
      </c>
      <c r="E1046" t="s">
        <v>45</v>
      </c>
      <c r="F1046">
        <v>5</v>
      </c>
      <c r="G1046" t="str" cm="1">
        <f t="array" ref="G1046">_xlfn.IFS(
F1046 &lt;= 10, "Near",
F1046 &lt;= 20, "Far",
TRUE, "Very Far")</f>
        <v>Near</v>
      </c>
      <c r="H1046">
        <v>4</v>
      </c>
      <c r="I1046" t="str">
        <f>_xlfn.XLOOKUP(H1046,Lookup!C:C,Lookup!D:D)</f>
        <v>Master</v>
      </c>
      <c r="J1046" t="s">
        <v>60</v>
      </c>
      <c r="K1046">
        <v>1</v>
      </c>
      <c r="L1046">
        <v>1473</v>
      </c>
      <c r="M1046">
        <v>1</v>
      </c>
      <c r="N1046" t="str">
        <f>_xlfn.XLOOKUP(M1046,Lookup!E:E,Lookup!F:F)</f>
        <v>Low</v>
      </c>
      <c r="O1046" t="s">
        <v>46</v>
      </c>
      <c r="P1046">
        <v>96</v>
      </c>
      <c r="Q1046">
        <v>3</v>
      </c>
      <c r="R1046" t="str">
        <f>_xlfn.XLOOKUP(Q1046,Lookup!G:G,Lookup!H:H)</f>
        <v>High</v>
      </c>
      <c r="S1046">
        <v>2</v>
      </c>
      <c r="T1046" s="7" t="str">
        <f>_xlfn.XLOOKUP(S1046,Lookup!A:A,Lookup!B:B)</f>
        <v>Junior</v>
      </c>
      <c r="U1046" t="s">
        <v>54</v>
      </c>
      <c r="V1046">
        <v>3</v>
      </c>
      <c r="W1046" t="str">
        <f>_xlfn.XLOOKUP(V1046,Lookup!I:I,Lookup!J:J)</f>
        <v>High</v>
      </c>
      <c r="X1046" t="s">
        <v>48</v>
      </c>
      <c r="Y1046">
        <v>6651</v>
      </c>
      <c r="Z1046" t="str" cm="1">
        <f t="array" ref="Z1046">_xlfn.IFS(Y1046&lt;3000,"Low",Y1046&lt;7000,"Medium",TRUE,"High")</f>
        <v>Medium</v>
      </c>
      <c r="AA1046">
        <v>21534</v>
      </c>
      <c r="AB1046">
        <v>2</v>
      </c>
      <c r="AC1046" t="s">
        <v>42</v>
      </c>
      <c r="AD1046" t="s">
        <v>43</v>
      </c>
      <c r="AE1046">
        <v>14</v>
      </c>
      <c r="AF1046">
        <v>3</v>
      </c>
      <c r="AG1046" t="str">
        <f>_xlfn.XLOOKUP(AF1046,Lookup!K:K,Lookup!L:L)</f>
        <v>Meet Expect</v>
      </c>
      <c r="AH1046">
        <v>2</v>
      </c>
      <c r="AI1046" t="str">
        <f>LOOKUP(AH1046,Lookup!M:M,Lookup!N:N)</f>
        <v>Medium</v>
      </c>
      <c r="AJ1046">
        <v>80</v>
      </c>
      <c r="AK1046">
        <v>1</v>
      </c>
      <c r="AL1046" t="str">
        <f>_xlfn.XLOOKUP(AK1046,Lookup!O:O,Lookup!P:P)</f>
        <v>Basic</v>
      </c>
      <c r="AM1046">
        <v>20</v>
      </c>
      <c r="AN1046" t="str" cm="1">
        <f t="array" ref="AN1046">_xlfn.IFS(
AM1046&lt;=5,"0-5",
AM1046&lt;=10,"6-10",
AM1046&lt;=20,"11-20",
TRUE,"20+")</f>
        <v>11-20</v>
      </c>
      <c r="AO1046">
        <v>0</v>
      </c>
      <c r="AP1046">
        <v>2</v>
      </c>
      <c r="AQ1046" t="str">
        <f>_xlfn.XLOOKUP(AP1046,Lookup!Q:Q,Lookup!R:R)</f>
        <v>Good</v>
      </c>
      <c r="AR1046">
        <v>3</v>
      </c>
      <c r="AS1046" t="str" cm="1">
        <f t="array" ref="AS1046">_xlfn.IFS(
AR1046 &lt;=1,"New Employee",
AR1046 &lt;=3, "Early Career",
AR1046 &lt;=7, "Experienced",
TRUE, "Veteran")</f>
        <v>Early Career</v>
      </c>
      <c r="AT1046">
        <v>2</v>
      </c>
      <c r="AU1046">
        <v>1</v>
      </c>
      <c r="AV1046" t="str" cm="1">
        <f t="array" ref="AV1046">_xlfn.IFS(
AU1046=0,"Recently Promoted",
AU1046&lt;=3, "Normal",
TRUE, "Long Time No Promotion")</f>
        <v>Normal</v>
      </c>
      <c r="AW1046">
        <v>2</v>
      </c>
      <c r="AX1046">
        <f>IF(COUNTIF(L1046:$L$1471,L1046)&gt;1,1,0)</f>
        <v>0</v>
      </c>
      <c r="BA1046">
        <f t="shared" si="133"/>
        <v>0</v>
      </c>
      <c r="BC1046">
        <f t="shared" si="134"/>
        <v>0</v>
      </c>
      <c r="BE1046">
        <f t="shared" si="128"/>
        <v>0</v>
      </c>
      <c r="BG1046">
        <f t="shared" si="129"/>
        <v>0</v>
      </c>
      <c r="BI1046">
        <f t="shared" si="130"/>
        <v>0</v>
      </c>
      <c r="BR1046" t="str" cm="1">
        <f t="array" ref="BR1046">_xlfn.IFS(
A1046&lt;=25,"18-25",
A1046&lt;=35,"26-35",
A1046&lt;=45,"36-45",
A1046&lt;=59,"46-59",
TRUE,"60+")</f>
        <v>46-59</v>
      </c>
      <c r="BX1046" t="b">
        <f t="shared" si="131"/>
        <v>1</v>
      </c>
      <c r="BY1046" t="b">
        <f t="shared" si="132"/>
        <v>1</v>
      </c>
      <c r="BZ1046" t="b">
        <f t="shared" si="135"/>
        <v>1</v>
      </c>
      <c r="CA1046">
        <f>IF(tblemployee[[#This Row],[Attrition]]="Yes",1,0)</f>
        <v>0</v>
      </c>
      <c r="CB1046">
        <f>IF(tblemployee[[#This Row],[OverTime]]="Yes",1,0)</f>
        <v>0</v>
      </c>
    </row>
    <row r="1047" spans="1:80" hidden="1">
      <c r="A1047">
        <v>40</v>
      </c>
      <c r="B1047" t="s">
        <v>43</v>
      </c>
      <c r="C1047" t="s">
        <v>36</v>
      </c>
      <c r="D1047">
        <v>896</v>
      </c>
      <c r="E1047" t="s">
        <v>45</v>
      </c>
      <c r="F1047">
        <v>2</v>
      </c>
      <c r="G1047" t="str" cm="1">
        <f t="array" ref="G1047">_xlfn.IFS(
F1047 &lt;= 10, "Near",
F1047 &lt;= 20, "Far",
TRUE, "Very Far")</f>
        <v>Near</v>
      </c>
      <c r="H1047">
        <v>3</v>
      </c>
      <c r="I1047" t="str">
        <f>_xlfn.XLOOKUP(H1047,Lookup!C:C,Lookup!D:D)</f>
        <v>Bachelor</v>
      </c>
      <c r="J1047" t="s">
        <v>51</v>
      </c>
      <c r="K1047">
        <v>1</v>
      </c>
      <c r="L1047">
        <v>1474</v>
      </c>
      <c r="M1047">
        <v>3</v>
      </c>
      <c r="N1047" t="str">
        <f>_xlfn.XLOOKUP(M1047,Lookup!E:E,Lookup!F:F)</f>
        <v>High</v>
      </c>
      <c r="O1047" t="s">
        <v>46</v>
      </c>
      <c r="P1047">
        <v>68</v>
      </c>
      <c r="Q1047">
        <v>3</v>
      </c>
      <c r="R1047" t="str">
        <f>_xlfn.XLOOKUP(Q1047,Lookup!G:G,Lookup!H:H)</f>
        <v>High</v>
      </c>
      <c r="S1047">
        <v>1</v>
      </c>
      <c r="T1047" s="7" t="str">
        <f>_xlfn.XLOOKUP(S1047,Lookup!A:A,Lookup!B:B)</f>
        <v>Entry Level</v>
      </c>
      <c r="U1047" t="s">
        <v>47</v>
      </c>
      <c r="V1047">
        <v>3</v>
      </c>
      <c r="W1047" t="str">
        <f>_xlfn.XLOOKUP(V1047,Lookup!I:I,Lookup!J:J)</f>
        <v>High</v>
      </c>
      <c r="X1047" t="s">
        <v>52</v>
      </c>
      <c r="Y1047">
        <v>2345</v>
      </c>
      <c r="Z1047" t="str" cm="1">
        <f t="array" ref="Z1047">_xlfn.IFS(Y1047&lt;3000,"Low",Y1047&lt;7000,"Medium",TRUE,"High")</f>
        <v>Low</v>
      </c>
      <c r="AA1047">
        <v>8045</v>
      </c>
      <c r="AB1047">
        <v>2</v>
      </c>
      <c r="AC1047" t="s">
        <v>42</v>
      </c>
      <c r="AD1047" t="s">
        <v>43</v>
      </c>
      <c r="AE1047">
        <v>14</v>
      </c>
      <c r="AF1047">
        <v>3</v>
      </c>
      <c r="AG1047" t="str">
        <f>_xlfn.XLOOKUP(AF1047,Lookup!K:K,Lookup!L:L)</f>
        <v>Meet Expect</v>
      </c>
      <c r="AH1047">
        <v>3</v>
      </c>
      <c r="AI1047" t="str">
        <f>LOOKUP(AH1047,Lookup!M:M,Lookup!N:N)</f>
        <v>High</v>
      </c>
      <c r="AJ1047">
        <v>80</v>
      </c>
      <c r="AK1047">
        <v>1</v>
      </c>
      <c r="AL1047" t="str">
        <f>_xlfn.XLOOKUP(AK1047,Lookup!O:O,Lookup!P:P)</f>
        <v>Basic</v>
      </c>
      <c r="AM1047">
        <v>8</v>
      </c>
      <c r="AN1047" t="str" cm="1">
        <f t="array" ref="AN1047">_xlfn.IFS(
AM1047&lt;=5,"0-5",
AM1047&lt;=10,"6-10",
AM1047&lt;=20,"11-20",
TRUE,"20+")</f>
        <v>6-10</v>
      </c>
      <c r="AO1047">
        <v>3</v>
      </c>
      <c r="AP1047">
        <v>4</v>
      </c>
      <c r="AQ1047" t="str">
        <f>_xlfn.XLOOKUP(AP1047,Lookup!Q:Q,Lookup!R:R)</f>
        <v>Best</v>
      </c>
      <c r="AR1047">
        <v>3</v>
      </c>
      <c r="AS1047" t="str" cm="1">
        <f t="array" ref="AS1047">_xlfn.IFS(
AR1047 &lt;=1,"New Employee",
AR1047 &lt;=3, "Early Career",
AR1047 &lt;=7, "Experienced",
TRUE, "Veteran")</f>
        <v>Early Career</v>
      </c>
      <c r="AT1047">
        <v>1</v>
      </c>
      <c r="AU1047">
        <v>1</v>
      </c>
      <c r="AV1047" t="str" cm="1">
        <f t="array" ref="AV1047">_xlfn.IFS(
AU1047=0,"Recently Promoted",
AU1047&lt;=3, "Normal",
TRUE, "Long Time No Promotion")</f>
        <v>Normal</v>
      </c>
      <c r="AW1047">
        <v>2</v>
      </c>
      <c r="AX1047">
        <f>IF(COUNTIF(L1047:$L$1471,L1047)&gt;1,1,0)</f>
        <v>0</v>
      </c>
      <c r="BA1047">
        <f t="shared" si="133"/>
        <v>0</v>
      </c>
      <c r="BC1047">
        <f t="shared" si="134"/>
        <v>0</v>
      </c>
      <c r="BE1047">
        <f t="shared" si="128"/>
        <v>0</v>
      </c>
      <c r="BG1047">
        <f t="shared" si="129"/>
        <v>0</v>
      </c>
      <c r="BI1047">
        <f t="shared" si="130"/>
        <v>0</v>
      </c>
      <c r="BR1047" t="str" cm="1">
        <f t="array" ref="BR1047">_xlfn.IFS(
A1047&lt;=25,"18-25",
A1047&lt;=35,"26-35",
A1047&lt;=45,"36-45",
A1047&lt;=59,"46-59",
TRUE,"60+")</f>
        <v>36-45</v>
      </c>
      <c r="BX1047" t="b">
        <f t="shared" si="131"/>
        <v>1</v>
      </c>
      <c r="BY1047" t="b">
        <f t="shared" si="132"/>
        <v>1</v>
      </c>
      <c r="BZ1047" t="b">
        <f t="shared" si="135"/>
        <v>1</v>
      </c>
      <c r="CA1047">
        <f>IF(tblemployee[[#This Row],[Attrition]]="Yes",1,0)</f>
        <v>0</v>
      </c>
      <c r="CB1047">
        <f>IF(tblemployee[[#This Row],[OverTime]]="Yes",1,0)</f>
        <v>0</v>
      </c>
    </row>
    <row r="1048" spans="1:80" hidden="1">
      <c r="A1048">
        <v>44</v>
      </c>
      <c r="B1048" t="s">
        <v>43</v>
      </c>
      <c r="C1048" t="s">
        <v>36</v>
      </c>
      <c r="D1048">
        <v>1467</v>
      </c>
      <c r="E1048" t="s">
        <v>45</v>
      </c>
      <c r="F1048">
        <v>20</v>
      </c>
      <c r="G1048" t="str" cm="1">
        <f t="array" ref="G1048">_xlfn.IFS(
F1048 &lt;= 10, "Near",
F1048 &lt;= 20, "Far",
TRUE, "Very Far")</f>
        <v>Far</v>
      </c>
      <c r="H1048">
        <v>3</v>
      </c>
      <c r="I1048" t="str">
        <f>_xlfn.XLOOKUP(H1048,Lookup!C:C,Lookup!D:D)</f>
        <v>Bachelor</v>
      </c>
      <c r="J1048" t="s">
        <v>38</v>
      </c>
      <c r="K1048">
        <v>1</v>
      </c>
      <c r="L1048">
        <v>1475</v>
      </c>
      <c r="M1048">
        <v>4</v>
      </c>
      <c r="N1048" t="str">
        <f>_xlfn.XLOOKUP(M1048,Lookup!E:E,Lookup!F:F)</f>
        <v>Very High</v>
      </c>
      <c r="O1048" t="s">
        <v>46</v>
      </c>
      <c r="P1048">
        <v>49</v>
      </c>
      <c r="Q1048">
        <v>3</v>
      </c>
      <c r="R1048" t="str">
        <f>_xlfn.XLOOKUP(Q1048,Lookup!G:G,Lookup!H:H)</f>
        <v>High</v>
      </c>
      <c r="S1048">
        <v>1</v>
      </c>
      <c r="T1048" s="7" t="str">
        <f>_xlfn.XLOOKUP(S1048,Lookup!A:A,Lookup!B:B)</f>
        <v>Entry Level</v>
      </c>
      <c r="U1048" t="s">
        <v>47</v>
      </c>
      <c r="V1048">
        <v>2</v>
      </c>
      <c r="W1048" t="str">
        <f>_xlfn.XLOOKUP(V1048,Lookup!I:I,Lookup!J:J)</f>
        <v>Medium</v>
      </c>
      <c r="X1048" t="s">
        <v>41</v>
      </c>
      <c r="Y1048">
        <v>3420</v>
      </c>
      <c r="Z1048" t="str" cm="1">
        <f t="array" ref="Z1048">_xlfn.IFS(Y1048&lt;3000,"Low",Y1048&lt;7000,"Medium",TRUE,"High")</f>
        <v>Medium</v>
      </c>
      <c r="AA1048">
        <v>21158</v>
      </c>
      <c r="AB1048">
        <v>1</v>
      </c>
      <c r="AC1048" t="s">
        <v>42</v>
      </c>
      <c r="AD1048" t="s">
        <v>43</v>
      </c>
      <c r="AE1048">
        <v>13</v>
      </c>
      <c r="AF1048">
        <v>3</v>
      </c>
      <c r="AG1048" t="str">
        <f>_xlfn.XLOOKUP(AF1048,Lookup!K:K,Lookup!L:L)</f>
        <v>Meet Expect</v>
      </c>
      <c r="AH1048">
        <v>3</v>
      </c>
      <c r="AI1048" t="str">
        <f>LOOKUP(AH1048,Lookup!M:M,Lookup!N:N)</f>
        <v>High</v>
      </c>
      <c r="AJ1048">
        <v>80</v>
      </c>
      <c r="AK1048">
        <v>0</v>
      </c>
      <c r="AL1048" t="str">
        <f>_xlfn.XLOOKUP(AK1048,Lookup!O:O,Lookup!P:P)</f>
        <v>None</v>
      </c>
      <c r="AM1048">
        <v>6</v>
      </c>
      <c r="AN1048" t="str" cm="1">
        <f t="array" ref="AN1048">_xlfn.IFS(
AM1048&lt;=5,"0-5",
AM1048&lt;=10,"6-10",
AM1048&lt;=20,"11-20",
TRUE,"20+")</f>
        <v>6-10</v>
      </c>
      <c r="AO1048">
        <v>3</v>
      </c>
      <c r="AP1048">
        <v>2</v>
      </c>
      <c r="AQ1048" t="str">
        <f>_xlfn.XLOOKUP(AP1048,Lookup!Q:Q,Lookup!R:R)</f>
        <v>Good</v>
      </c>
      <c r="AR1048">
        <v>5</v>
      </c>
      <c r="AS1048" t="str" cm="1">
        <f t="array" ref="AS1048">_xlfn.IFS(
AR1048 &lt;=1,"New Employee",
AR1048 &lt;=3, "Early Career",
AR1048 &lt;=7, "Experienced",
TRUE, "Veteran")</f>
        <v>Experienced</v>
      </c>
      <c r="AT1048">
        <v>2</v>
      </c>
      <c r="AU1048">
        <v>1</v>
      </c>
      <c r="AV1048" t="str" cm="1">
        <f t="array" ref="AV1048">_xlfn.IFS(
AU1048=0,"Recently Promoted",
AU1048&lt;=3, "Normal",
TRUE, "Long Time No Promotion")</f>
        <v>Normal</v>
      </c>
      <c r="AW1048">
        <v>3</v>
      </c>
      <c r="AX1048">
        <f>IF(COUNTIF(L1048:$L$1471,L1048)&gt;1,1,0)</f>
        <v>0</v>
      </c>
      <c r="BA1048">
        <f t="shared" si="133"/>
        <v>0</v>
      </c>
      <c r="BC1048">
        <f t="shared" si="134"/>
        <v>0</v>
      </c>
      <c r="BE1048">
        <f t="shared" si="128"/>
        <v>0</v>
      </c>
      <c r="BG1048">
        <f t="shared" si="129"/>
        <v>0</v>
      </c>
      <c r="BI1048">
        <f t="shared" si="130"/>
        <v>0</v>
      </c>
      <c r="BR1048" t="str" cm="1">
        <f t="array" ref="BR1048">_xlfn.IFS(
A1048&lt;=25,"18-25",
A1048&lt;=35,"26-35",
A1048&lt;=45,"36-45",
A1048&lt;=59,"46-59",
TRUE,"60+")</f>
        <v>36-45</v>
      </c>
      <c r="BX1048" t="b">
        <f t="shared" si="131"/>
        <v>1</v>
      </c>
      <c r="BY1048" t="b">
        <f t="shared" si="132"/>
        <v>1</v>
      </c>
      <c r="BZ1048" t="b">
        <f t="shared" si="135"/>
        <v>1</v>
      </c>
      <c r="CA1048">
        <f>IF(tblemployee[[#This Row],[Attrition]]="Yes",1,0)</f>
        <v>0</v>
      </c>
      <c r="CB1048">
        <f>IF(tblemployee[[#This Row],[OverTime]]="Yes",1,0)</f>
        <v>0</v>
      </c>
    </row>
    <row r="1049" spans="1:80" hidden="1">
      <c r="A1049">
        <v>33</v>
      </c>
      <c r="B1049" t="s">
        <v>43</v>
      </c>
      <c r="C1049" t="s">
        <v>44</v>
      </c>
      <c r="D1049">
        <v>430</v>
      </c>
      <c r="E1049" t="s">
        <v>37</v>
      </c>
      <c r="F1049">
        <v>7</v>
      </c>
      <c r="G1049" t="str" cm="1">
        <f t="array" ref="G1049">_xlfn.IFS(
F1049 &lt;= 10, "Near",
F1049 &lt;= 20, "Far",
TRUE, "Very Far")</f>
        <v>Near</v>
      </c>
      <c r="H1049">
        <v>3</v>
      </c>
      <c r="I1049" t="str">
        <f>_xlfn.XLOOKUP(H1049,Lookup!C:C,Lookup!D:D)</f>
        <v>Bachelor</v>
      </c>
      <c r="J1049" t="s">
        <v>51</v>
      </c>
      <c r="K1049">
        <v>1</v>
      </c>
      <c r="L1049">
        <v>1477</v>
      </c>
      <c r="M1049">
        <v>4</v>
      </c>
      <c r="N1049" t="str">
        <f>_xlfn.XLOOKUP(M1049,Lookup!E:E,Lookup!F:F)</f>
        <v>Very High</v>
      </c>
      <c r="O1049" t="s">
        <v>46</v>
      </c>
      <c r="P1049">
        <v>54</v>
      </c>
      <c r="Q1049">
        <v>3</v>
      </c>
      <c r="R1049" t="str">
        <f>_xlfn.XLOOKUP(Q1049,Lookup!G:G,Lookup!H:H)</f>
        <v>High</v>
      </c>
      <c r="S1049">
        <v>2</v>
      </c>
      <c r="T1049" s="7" t="str">
        <f>_xlfn.XLOOKUP(S1049,Lookup!A:A,Lookup!B:B)</f>
        <v>Junior</v>
      </c>
      <c r="U1049" t="s">
        <v>40</v>
      </c>
      <c r="V1049">
        <v>1</v>
      </c>
      <c r="W1049" t="str">
        <f>_xlfn.XLOOKUP(V1049,Lookup!I:I,Lookup!J:J)</f>
        <v>Low</v>
      </c>
      <c r="X1049" t="s">
        <v>48</v>
      </c>
      <c r="Y1049">
        <v>4373</v>
      </c>
      <c r="Z1049" t="str" cm="1">
        <f t="array" ref="Z1049">_xlfn.IFS(Y1049&lt;3000,"Low",Y1049&lt;7000,"Medium",TRUE,"High")</f>
        <v>Medium</v>
      </c>
      <c r="AA1049">
        <v>17456</v>
      </c>
      <c r="AB1049">
        <v>0</v>
      </c>
      <c r="AC1049" t="s">
        <v>42</v>
      </c>
      <c r="AD1049" t="s">
        <v>43</v>
      </c>
      <c r="AE1049">
        <v>14</v>
      </c>
      <c r="AF1049">
        <v>3</v>
      </c>
      <c r="AG1049" t="str">
        <f>_xlfn.XLOOKUP(AF1049,Lookup!K:K,Lookup!L:L)</f>
        <v>Meet Expect</v>
      </c>
      <c r="AH1049">
        <v>1</v>
      </c>
      <c r="AI1049" t="str">
        <f>LOOKUP(AH1049,Lookup!M:M,Lookup!N:N)</f>
        <v>Low</v>
      </c>
      <c r="AJ1049">
        <v>80</v>
      </c>
      <c r="AK1049">
        <v>2</v>
      </c>
      <c r="AL1049" t="str">
        <f>_xlfn.XLOOKUP(AK1049,Lookup!O:O,Lookup!P:P)</f>
        <v>Medium</v>
      </c>
      <c r="AM1049">
        <v>5</v>
      </c>
      <c r="AN1049" t="str" cm="1">
        <f t="array" ref="AN1049">_xlfn.IFS(
AM1049&lt;=5,"0-5",
AM1049&lt;=10,"6-10",
AM1049&lt;=20,"11-20",
TRUE,"20+")</f>
        <v>0-5</v>
      </c>
      <c r="AO1049">
        <v>2</v>
      </c>
      <c r="AP1049">
        <v>3</v>
      </c>
      <c r="AQ1049" t="str">
        <f>_xlfn.XLOOKUP(AP1049,Lookup!Q:Q,Lookup!R:R)</f>
        <v>Better</v>
      </c>
      <c r="AR1049">
        <v>4</v>
      </c>
      <c r="AS1049" t="str" cm="1">
        <f t="array" ref="AS1049">_xlfn.IFS(
AR1049 &lt;=1,"New Employee",
AR1049 &lt;=3, "Early Career",
AR1049 &lt;=7, "Experienced",
TRUE, "Veteran")</f>
        <v>Experienced</v>
      </c>
      <c r="AT1049">
        <v>3</v>
      </c>
      <c r="AU1049">
        <v>0</v>
      </c>
      <c r="AV1049" t="str" cm="1">
        <f t="array" ref="AV1049">_xlfn.IFS(
AU1049=0,"Recently Promoted",
AU1049&lt;=3, "Normal",
TRUE, "Long Time No Promotion")</f>
        <v>Recently Promoted</v>
      </c>
      <c r="AW1049">
        <v>3</v>
      </c>
      <c r="AX1049">
        <f>IF(COUNTIF(L1049:$L$1471,L1049)&gt;1,1,0)</f>
        <v>0</v>
      </c>
      <c r="BA1049">
        <f t="shared" si="133"/>
        <v>0</v>
      </c>
      <c r="BC1049">
        <f t="shared" si="134"/>
        <v>0</v>
      </c>
      <c r="BE1049">
        <f t="shared" si="128"/>
        <v>0</v>
      </c>
      <c r="BG1049">
        <f t="shared" si="129"/>
        <v>0</v>
      </c>
      <c r="BI1049">
        <f t="shared" si="130"/>
        <v>0</v>
      </c>
      <c r="BR1049" t="str" cm="1">
        <f t="array" ref="BR1049">_xlfn.IFS(
A1049&lt;=25,"18-25",
A1049&lt;=35,"26-35",
A1049&lt;=45,"36-45",
A1049&lt;=59,"46-59",
TRUE,"60+")</f>
        <v>26-35</v>
      </c>
      <c r="BX1049" t="b">
        <f t="shared" si="131"/>
        <v>1</v>
      </c>
      <c r="BY1049" t="b">
        <f t="shared" si="132"/>
        <v>1</v>
      </c>
      <c r="BZ1049" t="b">
        <f t="shared" si="135"/>
        <v>1</v>
      </c>
      <c r="CA1049">
        <f>IF(tblemployee[[#This Row],[Attrition]]="Yes",1,0)</f>
        <v>0</v>
      </c>
      <c r="CB1049">
        <f>IF(tblemployee[[#This Row],[OverTime]]="Yes",1,0)</f>
        <v>0</v>
      </c>
    </row>
    <row r="1050" spans="1:80" hidden="1">
      <c r="A1050">
        <v>34</v>
      </c>
      <c r="B1050" t="s">
        <v>43</v>
      </c>
      <c r="C1050" t="s">
        <v>36</v>
      </c>
      <c r="D1050">
        <v>1326</v>
      </c>
      <c r="E1050" t="s">
        <v>37</v>
      </c>
      <c r="F1050">
        <v>3</v>
      </c>
      <c r="G1050" t="str" cm="1">
        <f t="array" ref="G1050">_xlfn.IFS(
F1050 &lt;= 10, "Near",
F1050 &lt;= 20, "Far",
TRUE, "Very Far")</f>
        <v>Near</v>
      </c>
      <c r="H1050">
        <v>3</v>
      </c>
      <c r="I1050" t="str">
        <f>_xlfn.XLOOKUP(H1050,Lookup!C:C,Lookup!D:D)</f>
        <v>Bachelor</v>
      </c>
      <c r="J1050" t="s">
        <v>49</v>
      </c>
      <c r="K1050">
        <v>1</v>
      </c>
      <c r="L1050">
        <v>1478</v>
      </c>
      <c r="M1050">
        <v>4</v>
      </c>
      <c r="N1050" t="str">
        <f>_xlfn.XLOOKUP(M1050,Lookup!E:E,Lookup!F:F)</f>
        <v>Very High</v>
      </c>
      <c r="O1050" t="s">
        <v>46</v>
      </c>
      <c r="P1050">
        <v>81</v>
      </c>
      <c r="Q1050">
        <v>1</v>
      </c>
      <c r="R1050" t="str">
        <f>_xlfn.XLOOKUP(Q1050,Lookup!G:G,Lookup!H:H)</f>
        <v>Low</v>
      </c>
      <c r="S1050">
        <v>2</v>
      </c>
      <c r="T1050" s="7" t="str">
        <f>_xlfn.XLOOKUP(S1050,Lookup!A:A,Lookup!B:B)</f>
        <v>Junior</v>
      </c>
      <c r="U1050" t="s">
        <v>40</v>
      </c>
      <c r="V1050">
        <v>1</v>
      </c>
      <c r="W1050" t="str">
        <f>_xlfn.XLOOKUP(V1050,Lookup!I:I,Lookup!J:J)</f>
        <v>Low</v>
      </c>
      <c r="X1050" t="s">
        <v>41</v>
      </c>
      <c r="Y1050">
        <v>4759</v>
      </c>
      <c r="Z1050" t="str" cm="1">
        <f t="array" ref="Z1050">_xlfn.IFS(Y1050&lt;3000,"Low",Y1050&lt;7000,"Medium",TRUE,"High")</f>
        <v>Medium</v>
      </c>
      <c r="AA1050">
        <v>15891</v>
      </c>
      <c r="AB1050">
        <v>3</v>
      </c>
      <c r="AC1050" t="s">
        <v>42</v>
      </c>
      <c r="AD1050" t="s">
        <v>43</v>
      </c>
      <c r="AE1050">
        <v>18</v>
      </c>
      <c r="AF1050">
        <v>3</v>
      </c>
      <c r="AG1050" t="str">
        <f>_xlfn.XLOOKUP(AF1050,Lookup!K:K,Lookup!L:L)</f>
        <v>Meet Expect</v>
      </c>
      <c r="AH1050">
        <v>4</v>
      </c>
      <c r="AI1050" t="str">
        <f>LOOKUP(AH1050,Lookup!M:M,Lookup!N:N)</f>
        <v>Very High</v>
      </c>
      <c r="AJ1050">
        <v>80</v>
      </c>
      <c r="AK1050">
        <v>0</v>
      </c>
      <c r="AL1050" t="str">
        <f>_xlfn.XLOOKUP(AK1050,Lookup!O:O,Lookup!P:P)</f>
        <v>None</v>
      </c>
      <c r="AM1050">
        <v>15</v>
      </c>
      <c r="AN1050" t="str" cm="1">
        <f t="array" ref="AN1050">_xlfn.IFS(
AM1050&lt;=5,"0-5",
AM1050&lt;=10,"6-10",
AM1050&lt;=20,"11-20",
TRUE,"20+")</f>
        <v>11-20</v>
      </c>
      <c r="AO1050">
        <v>2</v>
      </c>
      <c r="AP1050">
        <v>3</v>
      </c>
      <c r="AQ1050" t="str">
        <f>_xlfn.XLOOKUP(AP1050,Lookup!Q:Q,Lookup!R:R)</f>
        <v>Better</v>
      </c>
      <c r="AR1050">
        <v>13</v>
      </c>
      <c r="AS1050" t="str" cm="1">
        <f t="array" ref="AS1050">_xlfn.IFS(
AR1050 &lt;=1,"New Employee",
AR1050 &lt;=3, "Early Career",
AR1050 &lt;=7, "Experienced",
TRUE, "Veteran")</f>
        <v>Veteran</v>
      </c>
      <c r="AT1050">
        <v>9</v>
      </c>
      <c r="AU1050">
        <v>3</v>
      </c>
      <c r="AV1050" t="str" cm="1">
        <f t="array" ref="AV1050">_xlfn.IFS(
AU1050=0,"Recently Promoted",
AU1050&lt;=3, "Normal",
TRUE, "Long Time No Promotion")</f>
        <v>Normal</v>
      </c>
      <c r="AW1050">
        <v>12</v>
      </c>
      <c r="AX1050">
        <f>IF(COUNTIF(L1050:$L$1471,L1050)&gt;1,1,0)</f>
        <v>0</v>
      </c>
      <c r="BA1050">
        <f t="shared" si="133"/>
        <v>0</v>
      </c>
      <c r="BC1050">
        <f t="shared" si="134"/>
        <v>0</v>
      </c>
      <c r="BE1050">
        <f t="shared" si="128"/>
        <v>0</v>
      </c>
      <c r="BG1050">
        <f t="shared" si="129"/>
        <v>0</v>
      </c>
      <c r="BI1050">
        <f t="shared" si="130"/>
        <v>0</v>
      </c>
      <c r="BR1050" t="str" cm="1">
        <f t="array" ref="BR1050">_xlfn.IFS(
A1050&lt;=25,"18-25",
A1050&lt;=35,"26-35",
A1050&lt;=45,"36-45",
A1050&lt;=59,"46-59",
TRUE,"60+")</f>
        <v>26-35</v>
      </c>
      <c r="BX1050" t="b">
        <f t="shared" si="131"/>
        <v>1</v>
      </c>
      <c r="BY1050" t="b">
        <f t="shared" si="132"/>
        <v>1</v>
      </c>
      <c r="BZ1050" t="b">
        <f t="shared" si="135"/>
        <v>1</v>
      </c>
      <c r="CA1050">
        <f>IF(tblemployee[[#This Row],[Attrition]]="Yes",1,0)</f>
        <v>0</v>
      </c>
      <c r="CB1050">
        <f>IF(tblemployee[[#This Row],[OverTime]]="Yes",1,0)</f>
        <v>0</v>
      </c>
    </row>
    <row r="1051" spans="1:80" hidden="1">
      <c r="A1051">
        <v>30</v>
      </c>
      <c r="B1051" t="s">
        <v>43</v>
      </c>
      <c r="C1051" t="s">
        <v>36</v>
      </c>
      <c r="D1051">
        <v>1358</v>
      </c>
      <c r="E1051" t="s">
        <v>37</v>
      </c>
      <c r="F1051">
        <v>16</v>
      </c>
      <c r="G1051" t="str" cm="1">
        <f t="array" ref="G1051">_xlfn.IFS(
F1051 &lt;= 10, "Near",
F1051 &lt;= 20, "Far",
TRUE, "Very Far")</f>
        <v>Far</v>
      </c>
      <c r="H1051">
        <v>1</v>
      </c>
      <c r="I1051" t="str">
        <f>_xlfn.XLOOKUP(H1051,Lookup!C:C,Lookup!D:D)</f>
        <v>Below College</v>
      </c>
      <c r="J1051" t="s">
        <v>38</v>
      </c>
      <c r="K1051">
        <v>1</v>
      </c>
      <c r="L1051">
        <v>1479</v>
      </c>
      <c r="M1051">
        <v>4</v>
      </c>
      <c r="N1051" t="str">
        <f>_xlfn.XLOOKUP(M1051,Lookup!E:E,Lookup!F:F)</f>
        <v>Very High</v>
      </c>
      <c r="O1051" t="s">
        <v>46</v>
      </c>
      <c r="P1051">
        <v>96</v>
      </c>
      <c r="Q1051">
        <v>3</v>
      </c>
      <c r="R1051" t="str">
        <f>_xlfn.XLOOKUP(Q1051,Lookup!G:G,Lookup!H:H)</f>
        <v>High</v>
      </c>
      <c r="S1051">
        <v>2</v>
      </c>
      <c r="T1051" s="7" t="str">
        <f>_xlfn.XLOOKUP(S1051,Lookup!A:A,Lookup!B:B)</f>
        <v>Junior</v>
      </c>
      <c r="U1051" t="s">
        <v>40</v>
      </c>
      <c r="V1051">
        <v>3</v>
      </c>
      <c r="W1051" t="str">
        <f>_xlfn.XLOOKUP(V1051,Lookup!I:I,Lookup!J:J)</f>
        <v>High</v>
      </c>
      <c r="X1051" t="s">
        <v>48</v>
      </c>
      <c r="Y1051">
        <v>5301</v>
      </c>
      <c r="Z1051" t="str" cm="1">
        <f t="array" ref="Z1051">_xlfn.IFS(Y1051&lt;3000,"Low",Y1051&lt;7000,"Medium",TRUE,"High")</f>
        <v>Medium</v>
      </c>
      <c r="AA1051">
        <v>2939</v>
      </c>
      <c r="AB1051">
        <v>8</v>
      </c>
      <c r="AC1051" t="s">
        <v>42</v>
      </c>
      <c r="AD1051" t="s">
        <v>43</v>
      </c>
      <c r="AE1051">
        <v>15</v>
      </c>
      <c r="AF1051">
        <v>3</v>
      </c>
      <c r="AG1051" t="str">
        <f>_xlfn.XLOOKUP(AF1051,Lookup!K:K,Lookup!L:L)</f>
        <v>Meet Expect</v>
      </c>
      <c r="AH1051">
        <v>3</v>
      </c>
      <c r="AI1051" t="str">
        <f>LOOKUP(AH1051,Lookup!M:M,Lookup!N:N)</f>
        <v>High</v>
      </c>
      <c r="AJ1051">
        <v>80</v>
      </c>
      <c r="AK1051">
        <v>2</v>
      </c>
      <c r="AL1051" t="str">
        <f>_xlfn.XLOOKUP(AK1051,Lookup!O:O,Lookup!P:P)</f>
        <v>Medium</v>
      </c>
      <c r="AM1051">
        <v>4</v>
      </c>
      <c r="AN1051" t="str" cm="1">
        <f t="array" ref="AN1051">_xlfn.IFS(
AM1051&lt;=5,"0-5",
AM1051&lt;=10,"6-10",
AM1051&lt;=20,"11-20",
TRUE,"20+")</f>
        <v>0-5</v>
      </c>
      <c r="AO1051">
        <v>2</v>
      </c>
      <c r="AP1051">
        <v>2</v>
      </c>
      <c r="AQ1051" t="str">
        <f>_xlfn.XLOOKUP(AP1051,Lookup!Q:Q,Lookup!R:R)</f>
        <v>Good</v>
      </c>
      <c r="AR1051">
        <v>2</v>
      </c>
      <c r="AS1051" t="str" cm="1">
        <f t="array" ref="AS1051">_xlfn.IFS(
AR1051 &lt;=1,"New Employee",
AR1051 &lt;=3, "Early Career",
AR1051 &lt;=7, "Experienced",
TRUE, "Veteran")</f>
        <v>Early Career</v>
      </c>
      <c r="AT1051">
        <v>1</v>
      </c>
      <c r="AU1051">
        <v>2</v>
      </c>
      <c r="AV1051" t="str" cm="1">
        <f t="array" ref="AV1051">_xlfn.IFS(
AU1051=0,"Recently Promoted",
AU1051&lt;=3, "Normal",
TRUE, "Long Time No Promotion")</f>
        <v>Normal</v>
      </c>
      <c r="AW1051">
        <v>2</v>
      </c>
      <c r="AX1051">
        <f>IF(COUNTIF(L1051:$L$1471,L1051)&gt;1,1,0)</f>
        <v>0</v>
      </c>
      <c r="BA1051">
        <f t="shared" si="133"/>
        <v>0</v>
      </c>
      <c r="BC1051">
        <f t="shared" si="134"/>
        <v>0</v>
      </c>
      <c r="BE1051">
        <f t="shared" si="128"/>
        <v>0</v>
      </c>
      <c r="BG1051">
        <f t="shared" si="129"/>
        <v>0</v>
      </c>
      <c r="BI1051">
        <f t="shared" si="130"/>
        <v>0</v>
      </c>
      <c r="BR1051" t="str" cm="1">
        <f t="array" ref="BR1051">_xlfn.IFS(
A1051&lt;=25,"18-25",
A1051&lt;=35,"26-35",
A1051&lt;=45,"36-45",
A1051&lt;=59,"46-59",
TRUE,"60+")</f>
        <v>26-35</v>
      </c>
      <c r="BX1051" t="b">
        <f t="shared" si="131"/>
        <v>1</v>
      </c>
      <c r="BY1051" t="b">
        <f t="shared" si="132"/>
        <v>1</v>
      </c>
      <c r="BZ1051" t="b">
        <f t="shared" si="135"/>
        <v>1</v>
      </c>
      <c r="CA1051">
        <f>IF(tblemployee[[#This Row],[Attrition]]="Yes",1,0)</f>
        <v>0</v>
      </c>
      <c r="CB1051">
        <f>IF(tblemployee[[#This Row],[OverTime]]="Yes",1,0)</f>
        <v>0</v>
      </c>
    </row>
    <row r="1052" spans="1:80" hidden="1">
      <c r="A1052">
        <v>42</v>
      </c>
      <c r="B1052" t="s">
        <v>43</v>
      </c>
      <c r="C1052" t="s">
        <v>44</v>
      </c>
      <c r="D1052">
        <v>748</v>
      </c>
      <c r="E1052" t="s">
        <v>45</v>
      </c>
      <c r="F1052">
        <v>9</v>
      </c>
      <c r="G1052" t="str" cm="1">
        <f t="array" ref="G1052">_xlfn.IFS(
F1052 &lt;= 10, "Near",
F1052 &lt;= 20, "Far",
TRUE, "Very Far")</f>
        <v>Near</v>
      </c>
      <c r="H1052">
        <v>2</v>
      </c>
      <c r="I1052" t="str">
        <f>_xlfn.XLOOKUP(H1052,Lookup!C:C,Lookup!D:D)</f>
        <v>College</v>
      </c>
      <c r="J1052" t="s">
        <v>51</v>
      </c>
      <c r="K1052">
        <v>1</v>
      </c>
      <c r="L1052">
        <v>1480</v>
      </c>
      <c r="M1052">
        <v>1</v>
      </c>
      <c r="N1052" t="str">
        <f>_xlfn.XLOOKUP(M1052,Lookup!E:E,Lookup!F:F)</f>
        <v>Low</v>
      </c>
      <c r="O1052" t="s">
        <v>39</v>
      </c>
      <c r="P1052">
        <v>74</v>
      </c>
      <c r="Q1052">
        <v>3</v>
      </c>
      <c r="R1052" t="str">
        <f>_xlfn.XLOOKUP(Q1052,Lookup!G:G,Lookup!H:H)</f>
        <v>High</v>
      </c>
      <c r="S1052">
        <v>1</v>
      </c>
      <c r="T1052" s="7" t="str">
        <f>_xlfn.XLOOKUP(S1052,Lookup!A:A,Lookup!B:B)</f>
        <v>Entry Level</v>
      </c>
      <c r="U1052" t="s">
        <v>50</v>
      </c>
      <c r="V1052">
        <v>4</v>
      </c>
      <c r="W1052" t="str">
        <f>_xlfn.XLOOKUP(V1052,Lookup!I:I,Lookup!J:J)</f>
        <v>Very High</v>
      </c>
      <c r="X1052" t="s">
        <v>41</v>
      </c>
      <c r="Y1052">
        <v>3673</v>
      </c>
      <c r="Z1052" t="str" cm="1">
        <f t="array" ref="Z1052">_xlfn.IFS(Y1052&lt;3000,"Low",Y1052&lt;7000,"Medium",TRUE,"High")</f>
        <v>Medium</v>
      </c>
      <c r="AA1052">
        <v>16458</v>
      </c>
      <c r="AB1052">
        <v>1</v>
      </c>
      <c r="AC1052" t="s">
        <v>42</v>
      </c>
      <c r="AD1052" t="s">
        <v>43</v>
      </c>
      <c r="AE1052">
        <v>13</v>
      </c>
      <c r="AF1052">
        <v>3</v>
      </c>
      <c r="AG1052" t="str">
        <f>_xlfn.XLOOKUP(AF1052,Lookup!K:K,Lookup!L:L)</f>
        <v>Meet Expect</v>
      </c>
      <c r="AH1052">
        <v>3</v>
      </c>
      <c r="AI1052" t="str">
        <f>LOOKUP(AH1052,Lookup!M:M,Lookup!N:N)</f>
        <v>High</v>
      </c>
      <c r="AJ1052">
        <v>80</v>
      </c>
      <c r="AK1052">
        <v>0</v>
      </c>
      <c r="AL1052" t="str">
        <f>_xlfn.XLOOKUP(AK1052,Lookup!O:O,Lookup!P:P)</f>
        <v>None</v>
      </c>
      <c r="AM1052">
        <v>12</v>
      </c>
      <c r="AN1052" t="str" cm="1">
        <f t="array" ref="AN1052">_xlfn.IFS(
AM1052&lt;=5,"0-5",
AM1052&lt;=10,"6-10",
AM1052&lt;=20,"11-20",
TRUE,"20+")</f>
        <v>11-20</v>
      </c>
      <c r="AO1052">
        <v>3</v>
      </c>
      <c r="AP1052">
        <v>3</v>
      </c>
      <c r="AQ1052" t="str">
        <f>_xlfn.XLOOKUP(AP1052,Lookup!Q:Q,Lookup!R:R)</f>
        <v>Better</v>
      </c>
      <c r="AR1052">
        <v>12</v>
      </c>
      <c r="AS1052" t="str" cm="1">
        <f t="array" ref="AS1052">_xlfn.IFS(
AR1052 &lt;=1,"New Employee",
AR1052 &lt;=3, "Early Career",
AR1052 &lt;=7, "Experienced",
TRUE, "Veteran")</f>
        <v>Veteran</v>
      </c>
      <c r="AT1052">
        <v>9</v>
      </c>
      <c r="AU1052">
        <v>5</v>
      </c>
      <c r="AV1052" t="str" cm="1">
        <f t="array" ref="AV1052">_xlfn.IFS(
AU1052=0,"Recently Promoted",
AU1052&lt;=3, "Normal",
TRUE, "Long Time No Promotion")</f>
        <v>Long Time No Promotion</v>
      </c>
      <c r="AW1052">
        <v>8</v>
      </c>
      <c r="AX1052">
        <f>IF(COUNTIF(L1052:$L$1471,L1052)&gt;1,1,0)</f>
        <v>0</v>
      </c>
      <c r="BA1052">
        <f t="shared" si="133"/>
        <v>0</v>
      </c>
      <c r="BC1052">
        <f t="shared" si="134"/>
        <v>0</v>
      </c>
      <c r="BE1052">
        <f t="shared" si="128"/>
        <v>0</v>
      </c>
      <c r="BG1052">
        <f t="shared" si="129"/>
        <v>0</v>
      </c>
      <c r="BI1052">
        <f t="shared" si="130"/>
        <v>0</v>
      </c>
      <c r="BR1052" t="str" cm="1">
        <f t="array" ref="BR1052">_xlfn.IFS(
A1052&lt;=25,"18-25",
A1052&lt;=35,"26-35",
A1052&lt;=45,"36-45",
A1052&lt;=59,"46-59",
TRUE,"60+")</f>
        <v>36-45</v>
      </c>
      <c r="BX1052" t="b">
        <f t="shared" si="131"/>
        <v>1</v>
      </c>
      <c r="BY1052" t="b">
        <f t="shared" si="132"/>
        <v>1</v>
      </c>
      <c r="BZ1052" t="b">
        <f t="shared" si="135"/>
        <v>1</v>
      </c>
      <c r="CA1052">
        <f>IF(tblemployee[[#This Row],[Attrition]]="Yes",1,0)</f>
        <v>0</v>
      </c>
      <c r="CB1052">
        <f>IF(tblemployee[[#This Row],[OverTime]]="Yes",1,0)</f>
        <v>0</v>
      </c>
    </row>
    <row r="1053" spans="1:80" hidden="1">
      <c r="A1053">
        <v>44</v>
      </c>
      <c r="B1053" t="s">
        <v>43</v>
      </c>
      <c r="C1053" t="s">
        <v>44</v>
      </c>
      <c r="D1053">
        <v>383</v>
      </c>
      <c r="E1053" t="s">
        <v>37</v>
      </c>
      <c r="F1053">
        <v>1</v>
      </c>
      <c r="G1053" t="str" cm="1">
        <f t="array" ref="G1053">_xlfn.IFS(
F1053 &lt;= 10, "Near",
F1053 &lt;= 20, "Far",
TRUE, "Very Far")</f>
        <v>Near</v>
      </c>
      <c r="H1053">
        <v>5</v>
      </c>
      <c r="I1053" t="str">
        <f>_xlfn.XLOOKUP(H1053,Lookup!C:C,Lookup!D:D)</f>
        <v>Doctor</v>
      </c>
      <c r="J1053" t="s">
        <v>59</v>
      </c>
      <c r="K1053">
        <v>1</v>
      </c>
      <c r="L1053">
        <v>1481</v>
      </c>
      <c r="M1053">
        <v>1</v>
      </c>
      <c r="N1053" t="str">
        <f>_xlfn.XLOOKUP(M1053,Lookup!E:E,Lookup!F:F)</f>
        <v>Low</v>
      </c>
      <c r="O1053" t="s">
        <v>39</v>
      </c>
      <c r="P1053">
        <v>79</v>
      </c>
      <c r="Q1053">
        <v>3</v>
      </c>
      <c r="R1053" t="str">
        <f>_xlfn.XLOOKUP(Q1053,Lookup!G:G,Lookup!H:H)</f>
        <v>High</v>
      </c>
      <c r="S1053">
        <v>2</v>
      </c>
      <c r="T1053" s="7" t="str">
        <f>_xlfn.XLOOKUP(S1053,Lookup!A:A,Lookup!B:B)</f>
        <v>Junior</v>
      </c>
      <c r="U1053" t="s">
        <v>40</v>
      </c>
      <c r="V1053">
        <v>3</v>
      </c>
      <c r="W1053" t="str">
        <f>_xlfn.XLOOKUP(V1053,Lookup!I:I,Lookup!J:J)</f>
        <v>High</v>
      </c>
      <c r="X1053" t="s">
        <v>48</v>
      </c>
      <c r="Y1053">
        <v>4768</v>
      </c>
      <c r="Z1053" t="str" cm="1">
        <f t="array" ref="Z1053">_xlfn.IFS(Y1053&lt;3000,"Low",Y1053&lt;7000,"Medium",TRUE,"High")</f>
        <v>Medium</v>
      </c>
      <c r="AA1053">
        <v>9282</v>
      </c>
      <c r="AB1053">
        <v>7</v>
      </c>
      <c r="AC1053" t="s">
        <v>42</v>
      </c>
      <c r="AD1053" t="s">
        <v>43</v>
      </c>
      <c r="AE1053">
        <v>12</v>
      </c>
      <c r="AF1053">
        <v>3</v>
      </c>
      <c r="AG1053" t="str">
        <f>_xlfn.XLOOKUP(AF1053,Lookup!K:K,Lookup!L:L)</f>
        <v>Meet Expect</v>
      </c>
      <c r="AH1053">
        <v>3</v>
      </c>
      <c r="AI1053" t="str">
        <f>LOOKUP(AH1053,Lookup!M:M,Lookup!N:N)</f>
        <v>High</v>
      </c>
      <c r="AJ1053">
        <v>80</v>
      </c>
      <c r="AK1053">
        <v>1</v>
      </c>
      <c r="AL1053" t="str">
        <f>_xlfn.XLOOKUP(AK1053,Lookup!O:O,Lookup!P:P)</f>
        <v>Basic</v>
      </c>
      <c r="AM1053">
        <v>11</v>
      </c>
      <c r="AN1053" t="str" cm="1">
        <f t="array" ref="AN1053">_xlfn.IFS(
AM1053&lt;=5,"0-5",
AM1053&lt;=10,"6-10",
AM1053&lt;=20,"11-20",
TRUE,"20+")</f>
        <v>11-20</v>
      </c>
      <c r="AO1053">
        <v>4</v>
      </c>
      <c r="AP1053">
        <v>2</v>
      </c>
      <c r="AQ1053" t="str">
        <f>_xlfn.XLOOKUP(AP1053,Lookup!Q:Q,Lookup!R:R)</f>
        <v>Good</v>
      </c>
      <c r="AR1053">
        <v>1</v>
      </c>
      <c r="AS1053" t="str" cm="1">
        <f t="array" ref="AS1053">_xlfn.IFS(
AR1053 &lt;=1,"New Employee",
AR1053 &lt;=3, "Early Career",
AR1053 &lt;=7, "Experienced",
TRUE, "Veteran")</f>
        <v>New Employee</v>
      </c>
      <c r="AT1053">
        <v>0</v>
      </c>
      <c r="AU1053">
        <v>0</v>
      </c>
      <c r="AV1053" t="str" cm="1">
        <f t="array" ref="AV1053">_xlfn.IFS(
AU1053=0,"Recently Promoted",
AU1053&lt;=3, "Normal",
TRUE, "Long Time No Promotion")</f>
        <v>Recently Promoted</v>
      </c>
      <c r="AW1053">
        <v>0</v>
      </c>
      <c r="AX1053">
        <f>IF(COUNTIF(L1053:$L$1471,L1053)&gt;1,1,0)</f>
        <v>0</v>
      </c>
      <c r="BA1053">
        <f t="shared" si="133"/>
        <v>0</v>
      </c>
      <c r="BC1053">
        <f t="shared" si="134"/>
        <v>0</v>
      </c>
      <c r="BE1053">
        <f t="shared" si="128"/>
        <v>0</v>
      </c>
      <c r="BG1053">
        <f t="shared" si="129"/>
        <v>0</v>
      </c>
      <c r="BI1053">
        <f t="shared" si="130"/>
        <v>0</v>
      </c>
      <c r="BR1053" t="str" cm="1">
        <f t="array" ref="BR1053">_xlfn.IFS(
A1053&lt;=25,"18-25",
A1053&lt;=35,"26-35",
A1053&lt;=45,"36-45",
A1053&lt;=59,"46-59",
TRUE,"60+")</f>
        <v>36-45</v>
      </c>
      <c r="BX1053" t="b">
        <f t="shared" si="131"/>
        <v>1</v>
      </c>
      <c r="BY1053" t="b">
        <f t="shared" si="132"/>
        <v>1</v>
      </c>
      <c r="BZ1053" t="b">
        <f t="shared" si="135"/>
        <v>1</v>
      </c>
      <c r="CA1053">
        <f>IF(tblemployee[[#This Row],[Attrition]]="Yes",1,0)</f>
        <v>0</v>
      </c>
      <c r="CB1053">
        <f>IF(tblemployee[[#This Row],[OverTime]]="Yes",1,0)</f>
        <v>0</v>
      </c>
    </row>
    <row r="1054" spans="1:80" hidden="1">
      <c r="A1054">
        <v>30</v>
      </c>
      <c r="B1054" t="s">
        <v>43</v>
      </c>
      <c r="C1054" t="s">
        <v>55</v>
      </c>
      <c r="D1054">
        <v>990</v>
      </c>
      <c r="E1054" t="s">
        <v>45</v>
      </c>
      <c r="F1054">
        <v>7</v>
      </c>
      <c r="G1054" t="str" cm="1">
        <f t="array" ref="G1054">_xlfn.IFS(
F1054 &lt;= 10, "Near",
F1054 &lt;= 20, "Far",
TRUE, "Very Far")</f>
        <v>Near</v>
      </c>
      <c r="H1054">
        <v>3</v>
      </c>
      <c r="I1054" t="str">
        <f>_xlfn.XLOOKUP(H1054,Lookup!C:C,Lookup!D:D)</f>
        <v>Bachelor</v>
      </c>
      <c r="J1054" t="s">
        <v>60</v>
      </c>
      <c r="K1054">
        <v>1</v>
      </c>
      <c r="L1054">
        <v>1482</v>
      </c>
      <c r="M1054">
        <v>3</v>
      </c>
      <c r="N1054" t="str">
        <f>_xlfn.XLOOKUP(M1054,Lookup!E:E,Lookup!F:F)</f>
        <v>High</v>
      </c>
      <c r="O1054" t="s">
        <v>46</v>
      </c>
      <c r="P1054">
        <v>64</v>
      </c>
      <c r="Q1054">
        <v>3</v>
      </c>
      <c r="R1054" t="str">
        <f>_xlfn.XLOOKUP(Q1054,Lookup!G:G,Lookup!H:H)</f>
        <v>High</v>
      </c>
      <c r="S1054">
        <v>1</v>
      </c>
      <c r="T1054" s="7" t="str">
        <f>_xlfn.XLOOKUP(S1054,Lookup!A:A,Lookup!B:B)</f>
        <v>Entry Level</v>
      </c>
      <c r="U1054" t="s">
        <v>47</v>
      </c>
      <c r="V1054">
        <v>3</v>
      </c>
      <c r="W1054" t="str">
        <f>_xlfn.XLOOKUP(V1054,Lookup!I:I,Lookup!J:J)</f>
        <v>High</v>
      </c>
      <c r="X1054" t="s">
        <v>52</v>
      </c>
      <c r="Y1054">
        <v>1274</v>
      </c>
      <c r="Z1054" t="str" cm="1">
        <f t="array" ref="Z1054">_xlfn.IFS(Y1054&lt;3000,"Low",Y1054&lt;7000,"Medium",TRUE,"High")</f>
        <v>Low</v>
      </c>
      <c r="AA1054">
        <v>7152</v>
      </c>
      <c r="AB1054">
        <v>1</v>
      </c>
      <c r="AC1054" t="s">
        <v>42</v>
      </c>
      <c r="AD1054" t="s">
        <v>43</v>
      </c>
      <c r="AE1054">
        <v>13</v>
      </c>
      <c r="AF1054">
        <v>3</v>
      </c>
      <c r="AG1054" t="str">
        <f>_xlfn.XLOOKUP(AF1054,Lookup!K:K,Lookup!L:L)</f>
        <v>Meet Expect</v>
      </c>
      <c r="AH1054">
        <v>2</v>
      </c>
      <c r="AI1054" t="str">
        <f>LOOKUP(AH1054,Lookup!M:M,Lookup!N:N)</f>
        <v>Medium</v>
      </c>
      <c r="AJ1054">
        <v>80</v>
      </c>
      <c r="AK1054">
        <v>2</v>
      </c>
      <c r="AL1054" t="str">
        <f>_xlfn.XLOOKUP(AK1054,Lookup!O:O,Lookup!P:P)</f>
        <v>Medium</v>
      </c>
      <c r="AM1054">
        <v>1</v>
      </c>
      <c r="AN1054" t="str" cm="1">
        <f t="array" ref="AN1054">_xlfn.IFS(
AM1054&lt;=5,"0-5",
AM1054&lt;=10,"6-10",
AM1054&lt;=20,"11-20",
TRUE,"20+")</f>
        <v>0-5</v>
      </c>
      <c r="AO1054">
        <v>2</v>
      </c>
      <c r="AP1054">
        <v>2</v>
      </c>
      <c r="AQ1054" t="str">
        <f>_xlfn.XLOOKUP(AP1054,Lookup!Q:Q,Lookup!R:R)</f>
        <v>Good</v>
      </c>
      <c r="AR1054">
        <v>1</v>
      </c>
      <c r="AS1054" t="str" cm="1">
        <f t="array" ref="AS1054">_xlfn.IFS(
AR1054 &lt;=1,"New Employee",
AR1054 &lt;=3, "Early Career",
AR1054 &lt;=7, "Experienced",
TRUE, "Veteran")</f>
        <v>New Employee</v>
      </c>
      <c r="AT1054">
        <v>0</v>
      </c>
      <c r="AU1054">
        <v>0</v>
      </c>
      <c r="AV1054" t="str" cm="1">
        <f t="array" ref="AV1054">_xlfn.IFS(
AU1054=0,"Recently Promoted",
AU1054&lt;=3, "Normal",
TRUE, "Long Time No Promotion")</f>
        <v>Recently Promoted</v>
      </c>
      <c r="AW1054">
        <v>0</v>
      </c>
      <c r="AX1054">
        <f>IF(COUNTIF(L1054:$L$1471,L1054)&gt;1,1,0)</f>
        <v>0</v>
      </c>
      <c r="BA1054">
        <f t="shared" si="133"/>
        <v>0</v>
      </c>
      <c r="BC1054">
        <f t="shared" si="134"/>
        <v>0</v>
      </c>
      <c r="BE1054">
        <f t="shared" si="128"/>
        <v>0</v>
      </c>
      <c r="BG1054">
        <f t="shared" si="129"/>
        <v>0</v>
      </c>
      <c r="BI1054">
        <f t="shared" si="130"/>
        <v>0</v>
      </c>
      <c r="BR1054" t="str" cm="1">
        <f t="array" ref="BR1054">_xlfn.IFS(
A1054&lt;=25,"18-25",
A1054&lt;=35,"26-35",
A1054&lt;=45,"36-45",
A1054&lt;=59,"46-59",
TRUE,"60+")</f>
        <v>26-35</v>
      </c>
      <c r="BX1054" t="b">
        <f t="shared" si="131"/>
        <v>1</v>
      </c>
      <c r="BY1054" t="b">
        <f t="shared" si="132"/>
        <v>1</v>
      </c>
      <c r="BZ1054" t="b">
        <f t="shared" si="135"/>
        <v>1</v>
      </c>
      <c r="CA1054">
        <f>IF(tblemployee[[#This Row],[Attrition]]="Yes",1,0)</f>
        <v>0</v>
      </c>
      <c r="CB1054">
        <f>IF(tblemployee[[#This Row],[OverTime]]="Yes",1,0)</f>
        <v>0</v>
      </c>
    </row>
    <row r="1055" spans="1:80" hidden="1">
      <c r="A1055">
        <v>57</v>
      </c>
      <c r="B1055" t="s">
        <v>43</v>
      </c>
      <c r="C1055" t="s">
        <v>36</v>
      </c>
      <c r="D1055">
        <v>405</v>
      </c>
      <c r="E1055" t="s">
        <v>45</v>
      </c>
      <c r="F1055">
        <v>1</v>
      </c>
      <c r="G1055" t="str" cm="1">
        <f t="array" ref="G1055">_xlfn.IFS(
F1055 &lt;= 10, "Near",
F1055 &lt;= 20, "Far",
TRUE, "Very Far")</f>
        <v>Near</v>
      </c>
      <c r="H1055">
        <v>2</v>
      </c>
      <c r="I1055" t="str">
        <f>_xlfn.XLOOKUP(H1055,Lookup!C:C,Lookup!D:D)</f>
        <v>College</v>
      </c>
      <c r="J1055" t="s">
        <v>38</v>
      </c>
      <c r="K1055">
        <v>1</v>
      </c>
      <c r="L1055">
        <v>1483</v>
      </c>
      <c r="M1055">
        <v>2</v>
      </c>
      <c r="N1055" t="str">
        <f>_xlfn.XLOOKUP(M1055,Lookup!E:E,Lookup!F:F)</f>
        <v>Medium</v>
      </c>
      <c r="O1055" t="s">
        <v>46</v>
      </c>
      <c r="P1055">
        <v>93</v>
      </c>
      <c r="Q1055">
        <v>4</v>
      </c>
      <c r="R1055" t="str">
        <f>_xlfn.XLOOKUP(Q1055,Lookup!G:G,Lookup!H:H)</f>
        <v>Very High</v>
      </c>
      <c r="S1055">
        <v>2</v>
      </c>
      <c r="T1055" s="7" t="str">
        <f>_xlfn.XLOOKUP(S1055,Lookup!A:A,Lookup!B:B)</f>
        <v>Junior</v>
      </c>
      <c r="U1055" t="s">
        <v>47</v>
      </c>
      <c r="V1055">
        <v>3</v>
      </c>
      <c r="W1055" t="str">
        <f>_xlfn.XLOOKUP(V1055,Lookup!I:I,Lookup!J:J)</f>
        <v>High</v>
      </c>
      <c r="X1055" t="s">
        <v>48</v>
      </c>
      <c r="Y1055">
        <v>4900</v>
      </c>
      <c r="Z1055" t="str" cm="1">
        <f t="array" ref="Z1055">_xlfn.IFS(Y1055&lt;3000,"Low",Y1055&lt;7000,"Medium",TRUE,"High")</f>
        <v>Medium</v>
      </c>
      <c r="AA1055">
        <v>2721</v>
      </c>
      <c r="AB1055">
        <v>0</v>
      </c>
      <c r="AC1055" t="s">
        <v>42</v>
      </c>
      <c r="AD1055" t="s">
        <v>43</v>
      </c>
      <c r="AE1055">
        <v>24</v>
      </c>
      <c r="AF1055">
        <v>4</v>
      </c>
      <c r="AG1055" t="str">
        <f>_xlfn.XLOOKUP(AF1055,Lookup!K:K,Lookup!L:L)</f>
        <v>Exceed Expect</v>
      </c>
      <c r="AH1055">
        <v>1</v>
      </c>
      <c r="AI1055" t="str">
        <f>LOOKUP(AH1055,Lookup!M:M,Lookup!N:N)</f>
        <v>Low</v>
      </c>
      <c r="AJ1055">
        <v>80</v>
      </c>
      <c r="AK1055">
        <v>1</v>
      </c>
      <c r="AL1055" t="str">
        <f>_xlfn.XLOOKUP(AK1055,Lookup!O:O,Lookup!P:P)</f>
        <v>Basic</v>
      </c>
      <c r="AM1055">
        <v>13</v>
      </c>
      <c r="AN1055" t="str" cm="1">
        <f t="array" ref="AN1055">_xlfn.IFS(
AM1055&lt;=5,"0-5",
AM1055&lt;=10,"6-10",
AM1055&lt;=20,"11-20",
TRUE,"20+")</f>
        <v>11-20</v>
      </c>
      <c r="AO1055">
        <v>2</v>
      </c>
      <c r="AP1055">
        <v>2</v>
      </c>
      <c r="AQ1055" t="str">
        <f>_xlfn.XLOOKUP(AP1055,Lookup!Q:Q,Lookup!R:R)</f>
        <v>Good</v>
      </c>
      <c r="AR1055">
        <v>12</v>
      </c>
      <c r="AS1055" t="str" cm="1">
        <f t="array" ref="AS1055">_xlfn.IFS(
AR1055 &lt;=1,"New Employee",
AR1055 &lt;=3, "Early Career",
AR1055 &lt;=7, "Experienced",
TRUE, "Veteran")</f>
        <v>Veteran</v>
      </c>
      <c r="AT1055">
        <v>9</v>
      </c>
      <c r="AU1055">
        <v>2</v>
      </c>
      <c r="AV1055" t="str" cm="1">
        <f t="array" ref="AV1055">_xlfn.IFS(
AU1055=0,"Recently Promoted",
AU1055&lt;=3, "Normal",
TRUE, "Long Time No Promotion")</f>
        <v>Normal</v>
      </c>
      <c r="AW1055">
        <v>8</v>
      </c>
      <c r="AX1055">
        <f>IF(COUNTIF(L1055:$L$1471,L1055)&gt;1,1,0)</f>
        <v>0</v>
      </c>
      <c r="BA1055">
        <f t="shared" si="133"/>
        <v>0</v>
      </c>
      <c r="BC1055">
        <f t="shared" si="134"/>
        <v>0</v>
      </c>
      <c r="BE1055">
        <f t="shared" si="128"/>
        <v>0</v>
      </c>
      <c r="BG1055">
        <f t="shared" si="129"/>
        <v>0</v>
      </c>
      <c r="BI1055">
        <f t="shared" si="130"/>
        <v>0</v>
      </c>
      <c r="BR1055" t="str" cm="1">
        <f t="array" ref="BR1055">_xlfn.IFS(
A1055&lt;=25,"18-25",
A1055&lt;=35,"26-35",
A1055&lt;=45,"36-45",
A1055&lt;=59,"46-59",
TRUE,"60+")</f>
        <v>46-59</v>
      </c>
      <c r="BX1055" t="b">
        <f t="shared" si="131"/>
        <v>1</v>
      </c>
      <c r="BY1055" t="b">
        <f t="shared" si="132"/>
        <v>1</v>
      </c>
      <c r="BZ1055" t="b">
        <f t="shared" si="135"/>
        <v>1</v>
      </c>
      <c r="CA1055">
        <f>IF(tblemployee[[#This Row],[Attrition]]="Yes",1,0)</f>
        <v>0</v>
      </c>
      <c r="CB1055">
        <f>IF(tblemployee[[#This Row],[OverTime]]="Yes",1,0)</f>
        <v>0</v>
      </c>
    </row>
    <row r="1056" spans="1:80" hidden="1">
      <c r="A1056">
        <v>49</v>
      </c>
      <c r="B1056" t="s">
        <v>43</v>
      </c>
      <c r="C1056" t="s">
        <v>36</v>
      </c>
      <c r="D1056">
        <v>1490</v>
      </c>
      <c r="E1056" t="s">
        <v>45</v>
      </c>
      <c r="F1056">
        <v>7</v>
      </c>
      <c r="G1056" t="str" cm="1">
        <f t="array" ref="G1056">_xlfn.IFS(
F1056 &lt;= 10, "Near",
F1056 &lt;= 20, "Far",
TRUE, "Very Far")</f>
        <v>Near</v>
      </c>
      <c r="H1056">
        <v>4</v>
      </c>
      <c r="I1056" t="str">
        <f>_xlfn.XLOOKUP(H1056,Lookup!C:C,Lookup!D:D)</f>
        <v>Master</v>
      </c>
      <c r="J1056" t="s">
        <v>38</v>
      </c>
      <c r="K1056">
        <v>1</v>
      </c>
      <c r="L1056">
        <v>1484</v>
      </c>
      <c r="M1056">
        <v>3</v>
      </c>
      <c r="N1056" t="str">
        <f>_xlfn.XLOOKUP(M1056,Lookup!E:E,Lookup!F:F)</f>
        <v>High</v>
      </c>
      <c r="O1056" t="s">
        <v>46</v>
      </c>
      <c r="P1056">
        <v>35</v>
      </c>
      <c r="Q1056">
        <v>3</v>
      </c>
      <c r="R1056" t="str">
        <f>_xlfn.XLOOKUP(Q1056,Lookup!G:G,Lookup!H:H)</f>
        <v>High</v>
      </c>
      <c r="S1056">
        <v>3</v>
      </c>
      <c r="T1056" s="7" t="str">
        <f>_xlfn.XLOOKUP(S1056,Lookup!A:A,Lookup!B:B)</f>
        <v>Senior</v>
      </c>
      <c r="U1056" t="s">
        <v>54</v>
      </c>
      <c r="V1056">
        <v>2</v>
      </c>
      <c r="W1056" t="str">
        <f>_xlfn.XLOOKUP(V1056,Lookup!I:I,Lookup!J:J)</f>
        <v>Medium</v>
      </c>
      <c r="X1056" t="s">
        <v>52</v>
      </c>
      <c r="Y1056">
        <v>10466</v>
      </c>
      <c r="Z1056" t="str" cm="1">
        <f t="array" ref="Z1056">_xlfn.IFS(Y1056&lt;3000,"Low",Y1056&lt;7000,"Medium",TRUE,"High")</f>
        <v>High</v>
      </c>
      <c r="AA1056">
        <v>20948</v>
      </c>
      <c r="AB1056">
        <v>3</v>
      </c>
      <c r="AC1056" t="s">
        <v>42</v>
      </c>
      <c r="AD1056" t="s">
        <v>43</v>
      </c>
      <c r="AE1056">
        <v>14</v>
      </c>
      <c r="AF1056">
        <v>3</v>
      </c>
      <c r="AG1056" t="str">
        <f>_xlfn.XLOOKUP(AF1056,Lookup!K:K,Lookup!L:L)</f>
        <v>Meet Expect</v>
      </c>
      <c r="AH1056">
        <v>2</v>
      </c>
      <c r="AI1056" t="str">
        <f>LOOKUP(AH1056,Lookup!M:M,Lookup!N:N)</f>
        <v>Medium</v>
      </c>
      <c r="AJ1056">
        <v>80</v>
      </c>
      <c r="AK1056">
        <v>2</v>
      </c>
      <c r="AL1056" t="str">
        <f>_xlfn.XLOOKUP(AK1056,Lookup!O:O,Lookup!P:P)</f>
        <v>Medium</v>
      </c>
      <c r="AM1056">
        <v>29</v>
      </c>
      <c r="AN1056" t="str" cm="1">
        <f t="array" ref="AN1056">_xlfn.IFS(
AM1056&lt;=5,"0-5",
AM1056&lt;=10,"6-10",
AM1056&lt;=20,"11-20",
TRUE,"20+")</f>
        <v>20+</v>
      </c>
      <c r="AO1056">
        <v>3</v>
      </c>
      <c r="AP1056">
        <v>3</v>
      </c>
      <c r="AQ1056" t="str">
        <f>_xlfn.XLOOKUP(AP1056,Lookup!Q:Q,Lookup!R:R)</f>
        <v>Better</v>
      </c>
      <c r="AR1056">
        <v>8</v>
      </c>
      <c r="AS1056" t="str" cm="1">
        <f t="array" ref="AS1056">_xlfn.IFS(
AR1056 &lt;=1,"New Employee",
AR1056 &lt;=3, "Early Career",
AR1056 &lt;=7, "Experienced",
TRUE, "Veteran")</f>
        <v>Veteran</v>
      </c>
      <c r="AT1056">
        <v>7</v>
      </c>
      <c r="AU1056">
        <v>0</v>
      </c>
      <c r="AV1056" t="str" cm="1">
        <f t="array" ref="AV1056">_xlfn.IFS(
AU1056=0,"Recently Promoted",
AU1056&lt;=3, "Normal",
TRUE, "Long Time No Promotion")</f>
        <v>Recently Promoted</v>
      </c>
      <c r="AW1056">
        <v>7</v>
      </c>
      <c r="AX1056">
        <f>IF(COUNTIF(L1056:$L$1471,L1056)&gt;1,1,0)</f>
        <v>0</v>
      </c>
      <c r="BA1056">
        <f t="shared" si="133"/>
        <v>0</v>
      </c>
      <c r="BC1056">
        <f t="shared" si="134"/>
        <v>0</v>
      </c>
      <c r="BE1056">
        <f t="shared" si="128"/>
        <v>0</v>
      </c>
      <c r="BG1056">
        <f t="shared" si="129"/>
        <v>0</v>
      </c>
      <c r="BI1056">
        <f t="shared" si="130"/>
        <v>0</v>
      </c>
      <c r="BR1056" t="str" cm="1">
        <f t="array" ref="BR1056">_xlfn.IFS(
A1056&lt;=25,"18-25",
A1056&lt;=35,"26-35",
A1056&lt;=45,"36-45",
A1056&lt;=59,"46-59",
TRUE,"60+")</f>
        <v>46-59</v>
      </c>
      <c r="BX1056" t="b">
        <f t="shared" si="131"/>
        <v>1</v>
      </c>
      <c r="BY1056" t="b">
        <f t="shared" si="132"/>
        <v>1</v>
      </c>
      <c r="BZ1056" t="b">
        <f t="shared" si="135"/>
        <v>1</v>
      </c>
      <c r="CA1056">
        <f>IF(tblemployee[[#This Row],[Attrition]]="Yes",1,0)</f>
        <v>0</v>
      </c>
      <c r="CB1056">
        <f>IF(tblemployee[[#This Row],[OverTime]]="Yes",1,0)</f>
        <v>0</v>
      </c>
    </row>
    <row r="1057" spans="1:80" hidden="1">
      <c r="A1057">
        <v>34</v>
      </c>
      <c r="B1057" t="s">
        <v>43</v>
      </c>
      <c r="C1057" t="s">
        <v>44</v>
      </c>
      <c r="D1057">
        <v>829</v>
      </c>
      <c r="E1057" t="s">
        <v>45</v>
      </c>
      <c r="F1057">
        <v>15</v>
      </c>
      <c r="G1057" t="str" cm="1">
        <f t="array" ref="G1057">_xlfn.IFS(
F1057 &lt;= 10, "Near",
F1057 &lt;= 20, "Far",
TRUE, "Very Far")</f>
        <v>Far</v>
      </c>
      <c r="H1057">
        <v>3</v>
      </c>
      <c r="I1057" t="str">
        <f>_xlfn.XLOOKUP(H1057,Lookup!C:C,Lookup!D:D)</f>
        <v>Bachelor</v>
      </c>
      <c r="J1057" t="s">
        <v>51</v>
      </c>
      <c r="K1057">
        <v>1</v>
      </c>
      <c r="L1057">
        <v>1485</v>
      </c>
      <c r="M1057">
        <v>2</v>
      </c>
      <c r="N1057" t="str">
        <f>_xlfn.XLOOKUP(M1057,Lookup!E:E,Lookup!F:F)</f>
        <v>Medium</v>
      </c>
      <c r="O1057" t="s">
        <v>46</v>
      </c>
      <c r="P1057">
        <v>71</v>
      </c>
      <c r="Q1057">
        <v>3</v>
      </c>
      <c r="R1057" t="str">
        <f>_xlfn.XLOOKUP(Q1057,Lookup!G:G,Lookup!H:H)</f>
        <v>High</v>
      </c>
      <c r="S1057">
        <v>4</v>
      </c>
      <c r="T1057" s="7" t="str">
        <f>_xlfn.XLOOKUP(S1057,Lookup!A:A,Lookup!B:B)</f>
        <v>Manager</v>
      </c>
      <c r="U1057" t="s">
        <v>58</v>
      </c>
      <c r="V1057">
        <v>1</v>
      </c>
      <c r="W1057" t="str">
        <f>_xlfn.XLOOKUP(V1057,Lookup!I:I,Lookup!J:J)</f>
        <v>Low</v>
      </c>
      <c r="X1057" t="s">
        <v>52</v>
      </c>
      <c r="Y1057">
        <v>17007</v>
      </c>
      <c r="Z1057" t="str" cm="1">
        <f t="array" ref="Z1057">_xlfn.IFS(Y1057&lt;3000,"Low",Y1057&lt;7000,"Medium",TRUE,"High")</f>
        <v>High</v>
      </c>
      <c r="AA1057">
        <v>11929</v>
      </c>
      <c r="AB1057">
        <v>7</v>
      </c>
      <c r="AC1057" t="s">
        <v>42</v>
      </c>
      <c r="AD1057" t="s">
        <v>43</v>
      </c>
      <c r="AE1057">
        <v>14</v>
      </c>
      <c r="AF1057">
        <v>3</v>
      </c>
      <c r="AG1057" t="str">
        <f>_xlfn.XLOOKUP(AF1057,Lookup!K:K,Lookup!L:L)</f>
        <v>Meet Expect</v>
      </c>
      <c r="AH1057">
        <v>4</v>
      </c>
      <c r="AI1057" t="str">
        <f>LOOKUP(AH1057,Lookup!M:M,Lookup!N:N)</f>
        <v>Very High</v>
      </c>
      <c r="AJ1057">
        <v>80</v>
      </c>
      <c r="AK1057">
        <v>2</v>
      </c>
      <c r="AL1057" t="str">
        <f>_xlfn.XLOOKUP(AK1057,Lookup!O:O,Lookup!P:P)</f>
        <v>Medium</v>
      </c>
      <c r="AM1057">
        <v>16</v>
      </c>
      <c r="AN1057" t="str" cm="1">
        <f t="array" ref="AN1057">_xlfn.IFS(
AM1057&lt;=5,"0-5",
AM1057&lt;=10,"6-10",
AM1057&lt;=20,"11-20",
TRUE,"20+")</f>
        <v>11-20</v>
      </c>
      <c r="AO1057">
        <v>3</v>
      </c>
      <c r="AP1057">
        <v>2</v>
      </c>
      <c r="AQ1057" t="str">
        <f>_xlfn.XLOOKUP(AP1057,Lookup!Q:Q,Lookup!R:R)</f>
        <v>Good</v>
      </c>
      <c r="AR1057">
        <v>14</v>
      </c>
      <c r="AS1057" t="str" cm="1">
        <f t="array" ref="AS1057">_xlfn.IFS(
AR1057 &lt;=1,"New Employee",
AR1057 &lt;=3, "Early Career",
AR1057 &lt;=7, "Experienced",
TRUE, "Veteran")</f>
        <v>Veteran</v>
      </c>
      <c r="AT1057">
        <v>8</v>
      </c>
      <c r="AU1057">
        <v>6</v>
      </c>
      <c r="AV1057" t="str" cm="1">
        <f t="array" ref="AV1057">_xlfn.IFS(
AU1057=0,"Recently Promoted",
AU1057&lt;=3, "Normal",
TRUE, "Long Time No Promotion")</f>
        <v>Long Time No Promotion</v>
      </c>
      <c r="AW1057">
        <v>9</v>
      </c>
      <c r="AX1057">
        <f>IF(COUNTIF(L1057:$L$1471,L1057)&gt;1,1,0)</f>
        <v>0</v>
      </c>
      <c r="BA1057">
        <f t="shared" si="133"/>
        <v>0</v>
      </c>
      <c r="BC1057">
        <f t="shared" si="134"/>
        <v>0</v>
      </c>
      <c r="BE1057">
        <f t="shared" si="128"/>
        <v>0</v>
      </c>
      <c r="BG1057">
        <f t="shared" si="129"/>
        <v>0</v>
      </c>
      <c r="BI1057">
        <f t="shared" si="130"/>
        <v>0</v>
      </c>
      <c r="BR1057" t="str" cm="1">
        <f t="array" ref="BR1057">_xlfn.IFS(
A1057&lt;=25,"18-25",
A1057&lt;=35,"26-35",
A1057&lt;=45,"36-45",
A1057&lt;=59,"46-59",
TRUE,"60+")</f>
        <v>26-35</v>
      </c>
      <c r="BX1057" t="b">
        <f t="shared" si="131"/>
        <v>1</v>
      </c>
      <c r="BY1057" t="b">
        <f t="shared" si="132"/>
        <v>1</v>
      </c>
      <c r="BZ1057" t="b">
        <f t="shared" si="135"/>
        <v>1</v>
      </c>
      <c r="CA1057">
        <f>IF(tblemployee[[#This Row],[Attrition]]="Yes",1,0)</f>
        <v>0</v>
      </c>
      <c r="CB1057">
        <f>IF(tblemployee[[#This Row],[OverTime]]="Yes",1,0)</f>
        <v>0</v>
      </c>
    </row>
    <row r="1058" spans="1:80" hidden="1">
      <c r="A1058">
        <v>28</v>
      </c>
      <c r="B1058" t="s">
        <v>35</v>
      </c>
      <c r="C1058" t="s">
        <v>44</v>
      </c>
      <c r="D1058">
        <v>1496</v>
      </c>
      <c r="E1058" t="s">
        <v>37</v>
      </c>
      <c r="F1058">
        <v>1</v>
      </c>
      <c r="G1058" t="str" cm="1">
        <f t="array" ref="G1058">_xlfn.IFS(
F1058 &lt;= 10, "Near",
F1058 &lt;= 20, "Far",
TRUE, "Very Far")</f>
        <v>Near</v>
      </c>
      <c r="H1058">
        <v>3</v>
      </c>
      <c r="I1058" t="str">
        <f>_xlfn.XLOOKUP(H1058,Lookup!C:C,Lookup!D:D)</f>
        <v>Bachelor</v>
      </c>
      <c r="J1058" t="s">
        <v>60</v>
      </c>
      <c r="K1058">
        <v>1</v>
      </c>
      <c r="L1058">
        <v>1486</v>
      </c>
      <c r="M1058">
        <v>1</v>
      </c>
      <c r="N1058" t="str">
        <f>_xlfn.XLOOKUP(M1058,Lookup!E:E,Lookup!F:F)</f>
        <v>Low</v>
      </c>
      <c r="O1058" t="s">
        <v>46</v>
      </c>
      <c r="P1058">
        <v>92</v>
      </c>
      <c r="Q1058">
        <v>3</v>
      </c>
      <c r="R1058" t="str">
        <f>_xlfn.XLOOKUP(Q1058,Lookup!G:G,Lookup!H:H)</f>
        <v>High</v>
      </c>
      <c r="S1058">
        <v>1</v>
      </c>
      <c r="T1058" s="7" t="str">
        <f>_xlfn.XLOOKUP(S1058,Lookup!A:A,Lookup!B:B)</f>
        <v>Entry Level</v>
      </c>
      <c r="U1058" t="s">
        <v>57</v>
      </c>
      <c r="V1058">
        <v>3</v>
      </c>
      <c r="W1058" t="str">
        <f>_xlfn.XLOOKUP(V1058,Lookup!I:I,Lookup!J:J)</f>
        <v>High</v>
      </c>
      <c r="X1058" t="s">
        <v>48</v>
      </c>
      <c r="Y1058">
        <v>2909</v>
      </c>
      <c r="Z1058" t="str" cm="1">
        <f t="array" ref="Z1058">_xlfn.IFS(Y1058&lt;3000,"Low",Y1058&lt;7000,"Medium",TRUE,"High")</f>
        <v>Low</v>
      </c>
      <c r="AA1058">
        <v>15747</v>
      </c>
      <c r="AB1058">
        <v>3</v>
      </c>
      <c r="AC1058" t="s">
        <v>42</v>
      </c>
      <c r="AD1058" t="s">
        <v>43</v>
      </c>
      <c r="AE1058">
        <v>15</v>
      </c>
      <c r="AF1058">
        <v>3</v>
      </c>
      <c r="AG1058" t="str">
        <f>_xlfn.XLOOKUP(AF1058,Lookup!K:K,Lookup!L:L)</f>
        <v>Meet Expect</v>
      </c>
      <c r="AH1058">
        <v>4</v>
      </c>
      <c r="AI1058" t="str">
        <f>LOOKUP(AH1058,Lookup!M:M,Lookup!N:N)</f>
        <v>Very High</v>
      </c>
      <c r="AJ1058">
        <v>80</v>
      </c>
      <c r="AK1058">
        <v>1</v>
      </c>
      <c r="AL1058" t="str">
        <f>_xlfn.XLOOKUP(AK1058,Lookup!O:O,Lookup!P:P)</f>
        <v>Basic</v>
      </c>
      <c r="AM1058">
        <v>5</v>
      </c>
      <c r="AN1058" t="str" cm="1">
        <f t="array" ref="AN1058">_xlfn.IFS(
AM1058&lt;=5,"0-5",
AM1058&lt;=10,"6-10",
AM1058&lt;=20,"11-20",
TRUE,"20+")</f>
        <v>0-5</v>
      </c>
      <c r="AO1058">
        <v>3</v>
      </c>
      <c r="AP1058">
        <v>4</v>
      </c>
      <c r="AQ1058" t="str">
        <f>_xlfn.XLOOKUP(AP1058,Lookup!Q:Q,Lookup!R:R)</f>
        <v>Best</v>
      </c>
      <c r="AR1058">
        <v>3</v>
      </c>
      <c r="AS1058" t="str" cm="1">
        <f t="array" ref="AS1058">_xlfn.IFS(
AR1058 &lt;=1,"New Employee",
AR1058 &lt;=3, "Early Career",
AR1058 &lt;=7, "Experienced",
TRUE, "Veteran")</f>
        <v>Early Career</v>
      </c>
      <c r="AT1058">
        <v>2</v>
      </c>
      <c r="AU1058">
        <v>1</v>
      </c>
      <c r="AV1058" t="str" cm="1">
        <f t="array" ref="AV1058">_xlfn.IFS(
AU1058=0,"Recently Promoted",
AU1058&lt;=3, "Normal",
TRUE, "Long Time No Promotion")</f>
        <v>Normal</v>
      </c>
      <c r="AW1058">
        <v>2</v>
      </c>
      <c r="AX1058">
        <f>IF(COUNTIF(L1058:$L$1471,L1058)&gt;1,1,0)</f>
        <v>0</v>
      </c>
      <c r="BA1058">
        <f t="shared" si="133"/>
        <v>0</v>
      </c>
      <c r="BC1058">
        <f t="shared" si="134"/>
        <v>0</v>
      </c>
      <c r="BE1058">
        <f t="shared" si="128"/>
        <v>0</v>
      </c>
      <c r="BG1058">
        <f t="shared" si="129"/>
        <v>0</v>
      </c>
      <c r="BI1058">
        <f t="shared" si="130"/>
        <v>0</v>
      </c>
      <c r="BR1058" t="str" cm="1">
        <f t="array" ref="BR1058">_xlfn.IFS(
A1058&lt;=25,"18-25",
A1058&lt;=35,"26-35",
A1058&lt;=45,"36-45",
A1058&lt;=59,"46-59",
TRUE,"60+")</f>
        <v>26-35</v>
      </c>
      <c r="BX1058" t="b">
        <f t="shared" si="131"/>
        <v>1</v>
      </c>
      <c r="BY1058" t="b">
        <f t="shared" si="132"/>
        <v>1</v>
      </c>
      <c r="BZ1058" t="b">
        <f t="shared" si="135"/>
        <v>1</v>
      </c>
      <c r="CA1058">
        <f>IF(tblemployee[[#This Row],[Attrition]]="Yes",1,0)</f>
        <v>1</v>
      </c>
      <c r="CB1058">
        <f>IF(tblemployee[[#This Row],[OverTime]]="Yes",1,0)</f>
        <v>0</v>
      </c>
    </row>
    <row r="1059" spans="1:80" hidden="1">
      <c r="A1059">
        <v>29</v>
      </c>
      <c r="B1059" t="s">
        <v>35</v>
      </c>
      <c r="C1059" t="s">
        <v>44</v>
      </c>
      <c r="D1059">
        <v>115</v>
      </c>
      <c r="E1059" t="s">
        <v>37</v>
      </c>
      <c r="F1059">
        <v>13</v>
      </c>
      <c r="G1059" t="str" cm="1">
        <f t="array" ref="G1059">_xlfn.IFS(
F1059 &lt;= 10, "Near",
F1059 &lt;= 20, "Far",
TRUE, "Very Far")</f>
        <v>Far</v>
      </c>
      <c r="H1059">
        <v>3</v>
      </c>
      <c r="I1059" t="str">
        <f>_xlfn.XLOOKUP(H1059,Lookup!C:C,Lookup!D:D)</f>
        <v>Bachelor</v>
      </c>
      <c r="J1059" t="s">
        <v>60</v>
      </c>
      <c r="K1059">
        <v>1</v>
      </c>
      <c r="L1059">
        <v>1487</v>
      </c>
      <c r="M1059">
        <v>1</v>
      </c>
      <c r="N1059" t="str">
        <f>_xlfn.XLOOKUP(M1059,Lookup!E:E,Lookup!F:F)</f>
        <v>Low</v>
      </c>
      <c r="O1059" t="s">
        <v>39</v>
      </c>
      <c r="P1059">
        <v>51</v>
      </c>
      <c r="Q1059">
        <v>3</v>
      </c>
      <c r="R1059" t="str">
        <f>_xlfn.XLOOKUP(Q1059,Lookup!G:G,Lookup!H:H)</f>
        <v>High</v>
      </c>
      <c r="S1059">
        <v>2</v>
      </c>
      <c r="T1059" s="7" t="str">
        <f>_xlfn.XLOOKUP(S1059,Lookup!A:A,Lookup!B:B)</f>
        <v>Junior</v>
      </c>
      <c r="U1059" t="s">
        <v>40</v>
      </c>
      <c r="V1059">
        <v>2</v>
      </c>
      <c r="W1059" t="str">
        <f>_xlfn.XLOOKUP(V1059,Lookup!I:I,Lookup!J:J)</f>
        <v>Medium</v>
      </c>
      <c r="X1059" t="s">
        <v>41</v>
      </c>
      <c r="Y1059">
        <v>5765</v>
      </c>
      <c r="Z1059" t="str" cm="1">
        <f t="array" ref="Z1059">_xlfn.IFS(Y1059&lt;3000,"Low",Y1059&lt;7000,"Medium",TRUE,"High")</f>
        <v>Medium</v>
      </c>
      <c r="AA1059">
        <v>17485</v>
      </c>
      <c r="AB1059">
        <v>5</v>
      </c>
      <c r="AC1059" t="s">
        <v>42</v>
      </c>
      <c r="AD1059" t="s">
        <v>43</v>
      </c>
      <c r="AE1059">
        <v>11</v>
      </c>
      <c r="AF1059">
        <v>3</v>
      </c>
      <c r="AG1059" t="str">
        <f>_xlfn.XLOOKUP(AF1059,Lookup!K:K,Lookup!L:L)</f>
        <v>Meet Expect</v>
      </c>
      <c r="AH1059">
        <v>1</v>
      </c>
      <c r="AI1059" t="str">
        <f>LOOKUP(AH1059,Lookup!M:M,Lookup!N:N)</f>
        <v>Low</v>
      </c>
      <c r="AJ1059">
        <v>80</v>
      </c>
      <c r="AK1059">
        <v>0</v>
      </c>
      <c r="AL1059" t="str">
        <f>_xlfn.XLOOKUP(AK1059,Lookup!O:O,Lookup!P:P)</f>
        <v>None</v>
      </c>
      <c r="AM1059">
        <v>7</v>
      </c>
      <c r="AN1059" t="str" cm="1">
        <f t="array" ref="AN1059">_xlfn.IFS(
AM1059&lt;=5,"0-5",
AM1059&lt;=10,"6-10",
AM1059&lt;=20,"11-20",
TRUE,"20+")</f>
        <v>6-10</v>
      </c>
      <c r="AO1059">
        <v>4</v>
      </c>
      <c r="AP1059">
        <v>1</v>
      </c>
      <c r="AQ1059" t="str">
        <f>_xlfn.XLOOKUP(AP1059,Lookup!Q:Q,Lookup!R:R)</f>
        <v>Bad</v>
      </c>
      <c r="AR1059">
        <v>5</v>
      </c>
      <c r="AS1059" t="str" cm="1">
        <f t="array" ref="AS1059">_xlfn.IFS(
AR1059 &lt;=1,"New Employee",
AR1059 &lt;=3, "Early Career",
AR1059 &lt;=7, "Experienced",
TRUE, "Veteran")</f>
        <v>Experienced</v>
      </c>
      <c r="AT1059">
        <v>3</v>
      </c>
      <c r="AU1059">
        <v>0</v>
      </c>
      <c r="AV1059" t="str" cm="1">
        <f t="array" ref="AV1059">_xlfn.IFS(
AU1059=0,"Recently Promoted",
AU1059&lt;=3, "Normal",
TRUE, "Long Time No Promotion")</f>
        <v>Recently Promoted</v>
      </c>
      <c r="AW1059">
        <v>0</v>
      </c>
      <c r="AX1059">
        <f>IF(COUNTIF(L1059:$L$1471,L1059)&gt;1,1,0)</f>
        <v>0</v>
      </c>
      <c r="BA1059">
        <f t="shared" si="133"/>
        <v>0</v>
      </c>
      <c r="BC1059">
        <f t="shared" si="134"/>
        <v>0</v>
      </c>
      <c r="BE1059">
        <f t="shared" si="128"/>
        <v>0</v>
      </c>
      <c r="BG1059">
        <f t="shared" si="129"/>
        <v>0</v>
      </c>
      <c r="BI1059">
        <f t="shared" si="130"/>
        <v>0</v>
      </c>
      <c r="BR1059" t="str" cm="1">
        <f t="array" ref="BR1059">_xlfn.IFS(
A1059&lt;=25,"18-25",
A1059&lt;=35,"26-35",
A1059&lt;=45,"36-45",
A1059&lt;=59,"46-59",
TRUE,"60+")</f>
        <v>26-35</v>
      </c>
      <c r="BX1059" t="b">
        <f t="shared" si="131"/>
        <v>1</v>
      </c>
      <c r="BY1059" t="b">
        <f t="shared" si="132"/>
        <v>1</v>
      </c>
      <c r="BZ1059" t="b">
        <f t="shared" si="135"/>
        <v>1</v>
      </c>
      <c r="CA1059">
        <f>IF(tblemployee[[#This Row],[Attrition]]="Yes",1,0)</f>
        <v>1</v>
      </c>
      <c r="CB1059">
        <f>IF(tblemployee[[#This Row],[OverTime]]="Yes",1,0)</f>
        <v>0</v>
      </c>
    </row>
    <row r="1060" spans="1:80" hidden="1">
      <c r="A1060">
        <v>34</v>
      </c>
      <c r="B1060" t="s">
        <v>35</v>
      </c>
      <c r="C1060" t="s">
        <v>36</v>
      </c>
      <c r="D1060">
        <v>790</v>
      </c>
      <c r="E1060" t="s">
        <v>37</v>
      </c>
      <c r="F1060">
        <v>24</v>
      </c>
      <c r="G1060" t="str" cm="1">
        <f t="array" ref="G1060">_xlfn.IFS(
F1060 &lt;= 10, "Near",
F1060 &lt;= 20, "Far",
TRUE, "Very Far")</f>
        <v>Very Far</v>
      </c>
      <c r="H1060">
        <v>4</v>
      </c>
      <c r="I1060" t="str">
        <f>_xlfn.XLOOKUP(H1060,Lookup!C:C,Lookup!D:D)</f>
        <v>Master</v>
      </c>
      <c r="J1060" t="s">
        <v>51</v>
      </c>
      <c r="K1060">
        <v>1</v>
      </c>
      <c r="L1060">
        <v>1489</v>
      </c>
      <c r="M1060">
        <v>1</v>
      </c>
      <c r="N1060" t="str">
        <f>_xlfn.XLOOKUP(M1060,Lookup!E:E,Lookup!F:F)</f>
        <v>Low</v>
      </c>
      <c r="O1060" t="s">
        <v>39</v>
      </c>
      <c r="P1060">
        <v>40</v>
      </c>
      <c r="Q1060">
        <v>2</v>
      </c>
      <c r="R1060" t="str">
        <f>_xlfn.XLOOKUP(Q1060,Lookup!G:G,Lookup!H:H)</f>
        <v>Medium</v>
      </c>
      <c r="S1060">
        <v>2</v>
      </c>
      <c r="T1060" s="7" t="str">
        <f>_xlfn.XLOOKUP(S1060,Lookup!A:A,Lookup!B:B)</f>
        <v>Junior</v>
      </c>
      <c r="U1060" t="s">
        <v>40</v>
      </c>
      <c r="V1060">
        <v>2</v>
      </c>
      <c r="W1060" t="str">
        <f>_xlfn.XLOOKUP(V1060,Lookup!I:I,Lookup!J:J)</f>
        <v>Medium</v>
      </c>
      <c r="X1060" t="s">
        <v>41</v>
      </c>
      <c r="Y1060">
        <v>4599</v>
      </c>
      <c r="Z1060" t="str" cm="1">
        <f t="array" ref="Z1060">_xlfn.IFS(Y1060&lt;3000,"Low",Y1060&lt;7000,"Medium",TRUE,"High")</f>
        <v>Medium</v>
      </c>
      <c r="AA1060">
        <v>7815</v>
      </c>
      <c r="AB1060">
        <v>0</v>
      </c>
      <c r="AC1060" t="s">
        <v>42</v>
      </c>
      <c r="AD1060" t="s">
        <v>35</v>
      </c>
      <c r="AE1060">
        <v>23</v>
      </c>
      <c r="AF1060">
        <v>4</v>
      </c>
      <c r="AG1060" t="str">
        <f>_xlfn.XLOOKUP(AF1060,Lookup!K:K,Lookup!L:L)</f>
        <v>Exceed Expect</v>
      </c>
      <c r="AH1060">
        <v>3</v>
      </c>
      <c r="AI1060" t="str">
        <f>LOOKUP(AH1060,Lookup!M:M,Lookup!N:N)</f>
        <v>High</v>
      </c>
      <c r="AJ1060">
        <v>80</v>
      </c>
      <c r="AK1060">
        <v>0</v>
      </c>
      <c r="AL1060" t="str">
        <f>_xlfn.XLOOKUP(AK1060,Lookup!O:O,Lookup!P:P)</f>
        <v>None</v>
      </c>
      <c r="AM1060">
        <v>16</v>
      </c>
      <c r="AN1060" t="str" cm="1">
        <f t="array" ref="AN1060">_xlfn.IFS(
AM1060&lt;=5,"0-5",
AM1060&lt;=10,"6-10",
AM1060&lt;=20,"11-20",
TRUE,"20+")</f>
        <v>11-20</v>
      </c>
      <c r="AO1060">
        <v>2</v>
      </c>
      <c r="AP1060">
        <v>4</v>
      </c>
      <c r="AQ1060" t="str">
        <f>_xlfn.XLOOKUP(AP1060,Lookup!Q:Q,Lookup!R:R)</f>
        <v>Best</v>
      </c>
      <c r="AR1060">
        <v>15</v>
      </c>
      <c r="AS1060" t="str" cm="1">
        <f t="array" ref="AS1060">_xlfn.IFS(
AR1060 &lt;=1,"New Employee",
AR1060 &lt;=3, "Early Career",
AR1060 &lt;=7, "Experienced",
TRUE, "Veteran")</f>
        <v>Veteran</v>
      </c>
      <c r="AT1060">
        <v>9</v>
      </c>
      <c r="AU1060">
        <v>10</v>
      </c>
      <c r="AV1060" t="str" cm="1">
        <f t="array" ref="AV1060">_xlfn.IFS(
AU1060=0,"Recently Promoted",
AU1060&lt;=3, "Normal",
TRUE, "Long Time No Promotion")</f>
        <v>Long Time No Promotion</v>
      </c>
      <c r="AW1060">
        <v>10</v>
      </c>
      <c r="AX1060">
        <f>IF(COUNTIF(L1060:$L$1471,L1060)&gt;1,1,0)</f>
        <v>0</v>
      </c>
      <c r="BA1060">
        <f t="shared" si="133"/>
        <v>0</v>
      </c>
      <c r="BC1060">
        <f t="shared" si="134"/>
        <v>0</v>
      </c>
      <c r="BE1060">
        <f t="shared" si="128"/>
        <v>0</v>
      </c>
      <c r="BG1060">
        <f t="shared" si="129"/>
        <v>0</v>
      </c>
      <c r="BI1060">
        <f t="shared" si="130"/>
        <v>0</v>
      </c>
      <c r="BR1060" t="str" cm="1">
        <f t="array" ref="BR1060">_xlfn.IFS(
A1060&lt;=25,"18-25",
A1060&lt;=35,"26-35",
A1060&lt;=45,"36-45",
A1060&lt;=59,"46-59",
TRUE,"60+")</f>
        <v>26-35</v>
      </c>
      <c r="BX1060" t="b">
        <f t="shared" si="131"/>
        <v>1</v>
      </c>
      <c r="BY1060" t="b">
        <f t="shared" si="132"/>
        <v>1</v>
      </c>
      <c r="BZ1060" t="b">
        <f t="shared" si="135"/>
        <v>1</v>
      </c>
      <c r="CA1060">
        <f>IF(tblemployee[[#This Row],[Attrition]]="Yes",1,0)</f>
        <v>1</v>
      </c>
      <c r="CB1060">
        <f>IF(tblemployee[[#This Row],[OverTime]]="Yes",1,0)</f>
        <v>1</v>
      </c>
    </row>
    <row r="1061" spans="1:80" hidden="1">
      <c r="A1061">
        <v>35</v>
      </c>
      <c r="B1061" t="s">
        <v>43</v>
      </c>
      <c r="C1061" t="s">
        <v>36</v>
      </c>
      <c r="D1061">
        <v>660</v>
      </c>
      <c r="E1061" t="s">
        <v>37</v>
      </c>
      <c r="F1061">
        <v>7</v>
      </c>
      <c r="G1061" t="str" cm="1">
        <f t="array" ref="G1061">_xlfn.IFS(
F1061 &lt;= 10, "Near",
F1061 &lt;= 20, "Far",
TRUE, "Very Far")</f>
        <v>Near</v>
      </c>
      <c r="H1061">
        <v>1</v>
      </c>
      <c r="I1061" t="str">
        <f>_xlfn.XLOOKUP(H1061,Lookup!C:C,Lookup!D:D)</f>
        <v>Below College</v>
      </c>
      <c r="J1061" t="s">
        <v>38</v>
      </c>
      <c r="K1061">
        <v>1</v>
      </c>
      <c r="L1061">
        <v>1492</v>
      </c>
      <c r="M1061">
        <v>4</v>
      </c>
      <c r="N1061" t="str">
        <f>_xlfn.XLOOKUP(M1061,Lookup!E:E,Lookup!F:F)</f>
        <v>Very High</v>
      </c>
      <c r="O1061" t="s">
        <v>46</v>
      </c>
      <c r="P1061">
        <v>76</v>
      </c>
      <c r="Q1061">
        <v>3</v>
      </c>
      <c r="R1061" t="str">
        <f>_xlfn.XLOOKUP(Q1061,Lookup!G:G,Lookup!H:H)</f>
        <v>High</v>
      </c>
      <c r="S1061">
        <v>1</v>
      </c>
      <c r="T1061" s="7" t="str">
        <f>_xlfn.XLOOKUP(S1061,Lookup!A:A,Lookup!B:B)</f>
        <v>Entry Level</v>
      </c>
      <c r="U1061" t="s">
        <v>57</v>
      </c>
      <c r="V1061">
        <v>3</v>
      </c>
      <c r="W1061" t="str">
        <f>_xlfn.XLOOKUP(V1061,Lookup!I:I,Lookup!J:J)</f>
        <v>High</v>
      </c>
      <c r="X1061" t="s">
        <v>48</v>
      </c>
      <c r="Y1061">
        <v>2404</v>
      </c>
      <c r="Z1061" t="str" cm="1">
        <f t="array" ref="Z1061">_xlfn.IFS(Y1061&lt;3000,"Low",Y1061&lt;7000,"Medium",TRUE,"High")</f>
        <v>Low</v>
      </c>
      <c r="AA1061">
        <v>16192</v>
      </c>
      <c r="AB1061">
        <v>1</v>
      </c>
      <c r="AC1061" t="s">
        <v>42</v>
      </c>
      <c r="AD1061" t="s">
        <v>43</v>
      </c>
      <c r="AE1061">
        <v>13</v>
      </c>
      <c r="AF1061">
        <v>3</v>
      </c>
      <c r="AG1061" t="str">
        <f>_xlfn.XLOOKUP(AF1061,Lookup!K:K,Lookup!L:L)</f>
        <v>Meet Expect</v>
      </c>
      <c r="AH1061">
        <v>1</v>
      </c>
      <c r="AI1061" t="str">
        <f>LOOKUP(AH1061,Lookup!M:M,Lookup!N:N)</f>
        <v>Low</v>
      </c>
      <c r="AJ1061">
        <v>80</v>
      </c>
      <c r="AK1061">
        <v>1</v>
      </c>
      <c r="AL1061" t="str">
        <f>_xlfn.XLOOKUP(AK1061,Lookup!O:O,Lookup!P:P)</f>
        <v>Basic</v>
      </c>
      <c r="AM1061">
        <v>1</v>
      </c>
      <c r="AN1061" t="str" cm="1">
        <f t="array" ref="AN1061">_xlfn.IFS(
AM1061&lt;=5,"0-5",
AM1061&lt;=10,"6-10",
AM1061&lt;=20,"11-20",
TRUE,"20+")</f>
        <v>0-5</v>
      </c>
      <c r="AO1061">
        <v>3</v>
      </c>
      <c r="AP1061">
        <v>3</v>
      </c>
      <c r="AQ1061" t="str">
        <f>_xlfn.XLOOKUP(AP1061,Lookup!Q:Q,Lookup!R:R)</f>
        <v>Better</v>
      </c>
      <c r="AR1061">
        <v>1</v>
      </c>
      <c r="AS1061" t="str" cm="1">
        <f t="array" ref="AS1061">_xlfn.IFS(
AR1061 &lt;=1,"New Employee",
AR1061 &lt;=3, "Early Career",
AR1061 &lt;=7, "Experienced",
TRUE, "Veteran")</f>
        <v>New Employee</v>
      </c>
      <c r="AT1061">
        <v>0</v>
      </c>
      <c r="AU1061">
        <v>0</v>
      </c>
      <c r="AV1061" t="str" cm="1">
        <f t="array" ref="AV1061">_xlfn.IFS(
AU1061=0,"Recently Promoted",
AU1061&lt;=3, "Normal",
TRUE, "Long Time No Promotion")</f>
        <v>Recently Promoted</v>
      </c>
      <c r="AW1061">
        <v>0</v>
      </c>
      <c r="AX1061">
        <f>IF(COUNTIF(L1061:$L$1471,L1061)&gt;1,1,0)</f>
        <v>0</v>
      </c>
      <c r="BA1061">
        <f t="shared" si="133"/>
        <v>0</v>
      </c>
      <c r="BC1061">
        <f t="shared" si="134"/>
        <v>0</v>
      </c>
      <c r="BE1061">
        <f t="shared" si="128"/>
        <v>0</v>
      </c>
      <c r="BG1061">
        <f t="shared" si="129"/>
        <v>0</v>
      </c>
      <c r="BI1061">
        <f t="shared" si="130"/>
        <v>0</v>
      </c>
      <c r="BR1061" t="str" cm="1">
        <f t="array" ref="BR1061">_xlfn.IFS(
A1061&lt;=25,"18-25",
A1061&lt;=35,"26-35",
A1061&lt;=45,"36-45",
A1061&lt;=59,"46-59",
TRUE,"60+")</f>
        <v>26-35</v>
      </c>
      <c r="BX1061" t="b">
        <f t="shared" si="131"/>
        <v>1</v>
      </c>
      <c r="BY1061" t="b">
        <f t="shared" si="132"/>
        <v>1</v>
      </c>
      <c r="BZ1061" t="b">
        <f t="shared" si="135"/>
        <v>1</v>
      </c>
      <c r="CA1061">
        <f>IF(tblemployee[[#This Row],[Attrition]]="Yes",1,0)</f>
        <v>0</v>
      </c>
      <c r="CB1061">
        <f>IF(tblemployee[[#This Row],[OverTime]]="Yes",1,0)</f>
        <v>0</v>
      </c>
    </row>
    <row r="1062" spans="1:80" hidden="1">
      <c r="A1062">
        <v>24</v>
      </c>
      <c r="B1062" t="s">
        <v>35</v>
      </c>
      <c r="C1062" t="s">
        <v>44</v>
      </c>
      <c r="D1062">
        <v>381</v>
      </c>
      <c r="E1062" t="s">
        <v>45</v>
      </c>
      <c r="F1062">
        <v>9</v>
      </c>
      <c r="G1062" t="str" cm="1">
        <f t="array" ref="G1062">_xlfn.IFS(
F1062 &lt;= 10, "Near",
F1062 &lt;= 20, "Far",
TRUE, "Very Far")</f>
        <v>Near</v>
      </c>
      <c r="H1062">
        <v>3</v>
      </c>
      <c r="I1062" t="str">
        <f>_xlfn.XLOOKUP(H1062,Lookup!C:C,Lookup!D:D)</f>
        <v>Bachelor</v>
      </c>
      <c r="J1062" t="s">
        <v>51</v>
      </c>
      <c r="K1062">
        <v>1</v>
      </c>
      <c r="L1062">
        <v>1494</v>
      </c>
      <c r="M1062">
        <v>2</v>
      </c>
      <c r="N1062" t="str">
        <f>_xlfn.XLOOKUP(M1062,Lookup!E:E,Lookup!F:F)</f>
        <v>Medium</v>
      </c>
      <c r="O1062" t="s">
        <v>46</v>
      </c>
      <c r="P1062">
        <v>89</v>
      </c>
      <c r="Q1062">
        <v>3</v>
      </c>
      <c r="R1062" t="str">
        <f>_xlfn.XLOOKUP(Q1062,Lookup!G:G,Lookup!H:H)</f>
        <v>High</v>
      </c>
      <c r="S1062">
        <v>1</v>
      </c>
      <c r="T1062" s="7" t="str">
        <f>_xlfn.XLOOKUP(S1062,Lookup!A:A,Lookup!B:B)</f>
        <v>Entry Level</v>
      </c>
      <c r="U1062" t="s">
        <v>50</v>
      </c>
      <c r="V1062">
        <v>1</v>
      </c>
      <c r="W1062" t="str">
        <f>_xlfn.XLOOKUP(V1062,Lookup!I:I,Lookup!J:J)</f>
        <v>Low</v>
      </c>
      <c r="X1062" t="s">
        <v>41</v>
      </c>
      <c r="Y1062">
        <v>3172</v>
      </c>
      <c r="Z1062" t="str" cm="1">
        <f t="array" ref="Z1062">_xlfn.IFS(Y1062&lt;3000,"Low",Y1062&lt;7000,"Medium",TRUE,"High")</f>
        <v>Medium</v>
      </c>
      <c r="AA1062">
        <v>16998</v>
      </c>
      <c r="AB1062">
        <v>2</v>
      </c>
      <c r="AC1062" t="s">
        <v>42</v>
      </c>
      <c r="AD1062" t="s">
        <v>35</v>
      </c>
      <c r="AE1062">
        <v>11</v>
      </c>
      <c r="AF1062">
        <v>3</v>
      </c>
      <c r="AG1062" t="str">
        <f>_xlfn.XLOOKUP(AF1062,Lookup!K:K,Lookup!L:L)</f>
        <v>Meet Expect</v>
      </c>
      <c r="AH1062">
        <v>3</v>
      </c>
      <c r="AI1062" t="str">
        <f>LOOKUP(AH1062,Lookup!M:M,Lookup!N:N)</f>
        <v>High</v>
      </c>
      <c r="AJ1062">
        <v>80</v>
      </c>
      <c r="AK1062">
        <v>0</v>
      </c>
      <c r="AL1062" t="str">
        <f>_xlfn.XLOOKUP(AK1062,Lookup!O:O,Lookup!P:P)</f>
        <v>None</v>
      </c>
      <c r="AM1062">
        <v>4</v>
      </c>
      <c r="AN1062" t="str" cm="1">
        <f t="array" ref="AN1062">_xlfn.IFS(
AM1062&lt;=5,"0-5",
AM1062&lt;=10,"6-10",
AM1062&lt;=20,"11-20",
TRUE,"20+")</f>
        <v>0-5</v>
      </c>
      <c r="AO1062">
        <v>2</v>
      </c>
      <c r="AP1062">
        <v>2</v>
      </c>
      <c r="AQ1062" t="str">
        <f>_xlfn.XLOOKUP(AP1062,Lookup!Q:Q,Lookup!R:R)</f>
        <v>Good</v>
      </c>
      <c r="AR1062">
        <v>0</v>
      </c>
      <c r="AS1062" t="str" cm="1">
        <f t="array" ref="AS1062">_xlfn.IFS(
AR1062 &lt;=1,"New Employee",
AR1062 &lt;=3, "Early Career",
AR1062 &lt;=7, "Experienced",
TRUE, "Veteran")</f>
        <v>New Employee</v>
      </c>
      <c r="AT1062">
        <v>0</v>
      </c>
      <c r="AU1062">
        <v>0</v>
      </c>
      <c r="AV1062" t="str" cm="1">
        <f t="array" ref="AV1062">_xlfn.IFS(
AU1062=0,"Recently Promoted",
AU1062&lt;=3, "Normal",
TRUE, "Long Time No Promotion")</f>
        <v>Recently Promoted</v>
      </c>
      <c r="AW1062">
        <v>0</v>
      </c>
      <c r="AX1062">
        <f>IF(COUNTIF(L1062:$L$1471,L1062)&gt;1,1,0)</f>
        <v>0</v>
      </c>
      <c r="BA1062">
        <f t="shared" si="133"/>
        <v>0</v>
      </c>
      <c r="BC1062">
        <f t="shared" si="134"/>
        <v>0</v>
      </c>
      <c r="BE1062">
        <f t="shared" si="128"/>
        <v>0</v>
      </c>
      <c r="BG1062">
        <f t="shared" si="129"/>
        <v>0</v>
      </c>
      <c r="BI1062">
        <f t="shared" si="130"/>
        <v>0</v>
      </c>
      <c r="BR1062" t="str" cm="1">
        <f t="array" ref="BR1062">_xlfn.IFS(
A1062&lt;=25,"18-25",
A1062&lt;=35,"26-35",
A1062&lt;=45,"36-45",
A1062&lt;=59,"46-59",
TRUE,"60+")</f>
        <v>18-25</v>
      </c>
      <c r="BX1062" t="b">
        <f t="shared" si="131"/>
        <v>1</v>
      </c>
      <c r="BY1062" t="b">
        <f t="shared" si="132"/>
        <v>1</v>
      </c>
      <c r="BZ1062" t="b">
        <f t="shared" si="135"/>
        <v>1</v>
      </c>
      <c r="CA1062">
        <f>IF(tblemployee[[#This Row],[Attrition]]="Yes",1,0)</f>
        <v>1</v>
      </c>
      <c r="CB1062">
        <f>IF(tblemployee[[#This Row],[OverTime]]="Yes",1,0)</f>
        <v>1</v>
      </c>
    </row>
    <row r="1063" spans="1:80" hidden="1">
      <c r="A1063">
        <v>24</v>
      </c>
      <c r="B1063" t="s">
        <v>43</v>
      </c>
      <c r="C1063" t="s">
        <v>55</v>
      </c>
      <c r="D1063">
        <v>830</v>
      </c>
      <c r="E1063" t="s">
        <v>37</v>
      </c>
      <c r="F1063">
        <v>13</v>
      </c>
      <c r="G1063" t="str" cm="1">
        <f t="array" ref="G1063">_xlfn.IFS(
F1063 &lt;= 10, "Near",
F1063 &lt;= 20, "Far",
TRUE, "Very Far")</f>
        <v>Far</v>
      </c>
      <c r="H1063">
        <v>2</v>
      </c>
      <c r="I1063" t="str">
        <f>_xlfn.XLOOKUP(H1063,Lookup!C:C,Lookup!D:D)</f>
        <v>College</v>
      </c>
      <c r="J1063" t="s">
        <v>38</v>
      </c>
      <c r="K1063">
        <v>1</v>
      </c>
      <c r="L1063">
        <v>1495</v>
      </c>
      <c r="M1063">
        <v>4</v>
      </c>
      <c r="N1063" t="str">
        <f>_xlfn.XLOOKUP(M1063,Lookup!E:E,Lookup!F:F)</f>
        <v>Very High</v>
      </c>
      <c r="O1063" t="s">
        <v>39</v>
      </c>
      <c r="P1063">
        <v>78</v>
      </c>
      <c r="Q1063">
        <v>3</v>
      </c>
      <c r="R1063" t="str">
        <f>_xlfn.XLOOKUP(Q1063,Lookup!G:G,Lookup!H:H)</f>
        <v>High</v>
      </c>
      <c r="S1063">
        <v>1</v>
      </c>
      <c r="T1063" s="7" t="str">
        <f>_xlfn.XLOOKUP(S1063,Lookup!A:A,Lookup!B:B)</f>
        <v>Entry Level</v>
      </c>
      <c r="U1063" t="s">
        <v>57</v>
      </c>
      <c r="V1063">
        <v>2</v>
      </c>
      <c r="W1063" t="str">
        <f>_xlfn.XLOOKUP(V1063,Lookup!I:I,Lookup!J:J)</f>
        <v>Medium</v>
      </c>
      <c r="X1063" t="s">
        <v>48</v>
      </c>
      <c r="Y1063">
        <v>2033</v>
      </c>
      <c r="Z1063" t="str" cm="1">
        <f t="array" ref="Z1063">_xlfn.IFS(Y1063&lt;3000,"Low",Y1063&lt;7000,"Medium",TRUE,"High")</f>
        <v>Low</v>
      </c>
      <c r="AA1063">
        <v>7103</v>
      </c>
      <c r="AB1063">
        <v>1</v>
      </c>
      <c r="AC1063" t="s">
        <v>42</v>
      </c>
      <c r="AD1063" t="s">
        <v>43</v>
      </c>
      <c r="AE1063">
        <v>13</v>
      </c>
      <c r="AF1063">
        <v>3</v>
      </c>
      <c r="AG1063" t="str">
        <f>_xlfn.XLOOKUP(AF1063,Lookup!K:K,Lookup!L:L)</f>
        <v>Meet Expect</v>
      </c>
      <c r="AH1063">
        <v>3</v>
      </c>
      <c r="AI1063" t="str">
        <f>LOOKUP(AH1063,Lookup!M:M,Lookup!N:N)</f>
        <v>High</v>
      </c>
      <c r="AJ1063">
        <v>80</v>
      </c>
      <c r="AK1063">
        <v>1</v>
      </c>
      <c r="AL1063" t="str">
        <f>_xlfn.XLOOKUP(AK1063,Lookup!O:O,Lookup!P:P)</f>
        <v>Basic</v>
      </c>
      <c r="AM1063">
        <v>1</v>
      </c>
      <c r="AN1063" t="str" cm="1">
        <f t="array" ref="AN1063">_xlfn.IFS(
AM1063&lt;=5,"0-5",
AM1063&lt;=10,"6-10",
AM1063&lt;=20,"11-20",
TRUE,"20+")</f>
        <v>0-5</v>
      </c>
      <c r="AO1063">
        <v>2</v>
      </c>
      <c r="AP1063">
        <v>3</v>
      </c>
      <c r="AQ1063" t="str">
        <f>_xlfn.XLOOKUP(AP1063,Lookup!Q:Q,Lookup!R:R)</f>
        <v>Better</v>
      </c>
      <c r="AR1063">
        <v>1</v>
      </c>
      <c r="AS1063" t="str" cm="1">
        <f t="array" ref="AS1063">_xlfn.IFS(
AR1063 &lt;=1,"New Employee",
AR1063 &lt;=3, "Early Career",
AR1063 &lt;=7, "Experienced",
TRUE, "Veteran")</f>
        <v>New Employee</v>
      </c>
      <c r="AT1063">
        <v>0</v>
      </c>
      <c r="AU1063">
        <v>0</v>
      </c>
      <c r="AV1063" t="str" cm="1">
        <f t="array" ref="AV1063">_xlfn.IFS(
AU1063=0,"Recently Promoted",
AU1063&lt;=3, "Normal",
TRUE, "Long Time No Promotion")</f>
        <v>Recently Promoted</v>
      </c>
      <c r="AW1063">
        <v>0</v>
      </c>
      <c r="AX1063">
        <f>IF(COUNTIF(L1063:$L$1471,L1063)&gt;1,1,0)</f>
        <v>0</v>
      </c>
      <c r="BA1063">
        <f t="shared" si="133"/>
        <v>0</v>
      </c>
      <c r="BC1063">
        <f t="shared" si="134"/>
        <v>0</v>
      </c>
      <c r="BE1063">
        <f t="shared" si="128"/>
        <v>0</v>
      </c>
      <c r="BG1063">
        <f t="shared" si="129"/>
        <v>0</v>
      </c>
      <c r="BI1063">
        <f t="shared" si="130"/>
        <v>0</v>
      </c>
      <c r="BR1063" t="str" cm="1">
        <f t="array" ref="BR1063">_xlfn.IFS(
A1063&lt;=25,"18-25",
A1063&lt;=35,"26-35",
A1063&lt;=45,"36-45",
A1063&lt;=59,"46-59",
TRUE,"60+")</f>
        <v>18-25</v>
      </c>
      <c r="BX1063" t="b">
        <f t="shared" si="131"/>
        <v>1</v>
      </c>
      <c r="BY1063" t="b">
        <f t="shared" si="132"/>
        <v>1</v>
      </c>
      <c r="BZ1063" t="b">
        <f t="shared" si="135"/>
        <v>1</v>
      </c>
      <c r="CA1063">
        <f>IF(tblemployee[[#This Row],[Attrition]]="Yes",1,0)</f>
        <v>0</v>
      </c>
      <c r="CB1063">
        <f>IF(tblemployee[[#This Row],[OverTime]]="Yes",1,0)</f>
        <v>0</v>
      </c>
    </row>
    <row r="1064" spans="1:80" hidden="1">
      <c r="A1064">
        <v>44</v>
      </c>
      <c r="B1064" t="s">
        <v>43</v>
      </c>
      <c r="C1064" t="s">
        <v>44</v>
      </c>
      <c r="D1064">
        <v>1193</v>
      </c>
      <c r="E1064" t="s">
        <v>45</v>
      </c>
      <c r="F1064">
        <v>2</v>
      </c>
      <c r="G1064" t="str" cm="1">
        <f t="array" ref="G1064">_xlfn.IFS(
F1064 &lt;= 10, "Near",
F1064 &lt;= 20, "Far",
TRUE, "Very Far")</f>
        <v>Near</v>
      </c>
      <c r="H1064">
        <v>1</v>
      </c>
      <c r="I1064" t="str">
        <f>_xlfn.XLOOKUP(H1064,Lookup!C:C,Lookup!D:D)</f>
        <v>Below College</v>
      </c>
      <c r="J1064" t="s">
        <v>51</v>
      </c>
      <c r="K1064">
        <v>1</v>
      </c>
      <c r="L1064">
        <v>1496</v>
      </c>
      <c r="M1064">
        <v>2</v>
      </c>
      <c r="N1064" t="str">
        <f>_xlfn.XLOOKUP(M1064,Lookup!E:E,Lookup!F:F)</f>
        <v>Medium</v>
      </c>
      <c r="O1064" t="s">
        <v>46</v>
      </c>
      <c r="P1064">
        <v>86</v>
      </c>
      <c r="Q1064">
        <v>3</v>
      </c>
      <c r="R1064" t="str">
        <f>_xlfn.XLOOKUP(Q1064,Lookup!G:G,Lookup!H:H)</f>
        <v>High</v>
      </c>
      <c r="S1064">
        <v>3</v>
      </c>
      <c r="T1064" s="7" t="str">
        <f>_xlfn.XLOOKUP(S1064,Lookup!A:A,Lookup!B:B)</f>
        <v>Senior</v>
      </c>
      <c r="U1064" t="s">
        <v>53</v>
      </c>
      <c r="V1064">
        <v>3</v>
      </c>
      <c r="W1064" t="str">
        <f>_xlfn.XLOOKUP(V1064,Lookup!I:I,Lookup!J:J)</f>
        <v>High</v>
      </c>
      <c r="X1064" t="s">
        <v>41</v>
      </c>
      <c r="Y1064">
        <v>10209</v>
      </c>
      <c r="Z1064" t="str" cm="1">
        <f t="array" ref="Z1064">_xlfn.IFS(Y1064&lt;3000,"Low",Y1064&lt;7000,"Medium",TRUE,"High")</f>
        <v>High</v>
      </c>
      <c r="AA1064">
        <v>19719</v>
      </c>
      <c r="AB1064">
        <v>5</v>
      </c>
      <c r="AC1064" t="s">
        <v>42</v>
      </c>
      <c r="AD1064" t="s">
        <v>35</v>
      </c>
      <c r="AE1064">
        <v>18</v>
      </c>
      <c r="AF1064">
        <v>3</v>
      </c>
      <c r="AG1064" t="str">
        <f>_xlfn.XLOOKUP(AF1064,Lookup!K:K,Lookup!L:L)</f>
        <v>Meet Expect</v>
      </c>
      <c r="AH1064">
        <v>2</v>
      </c>
      <c r="AI1064" t="str">
        <f>LOOKUP(AH1064,Lookup!M:M,Lookup!N:N)</f>
        <v>Medium</v>
      </c>
      <c r="AJ1064">
        <v>80</v>
      </c>
      <c r="AK1064">
        <v>0</v>
      </c>
      <c r="AL1064" t="str">
        <f>_xlfn.XLOOKUP(AK1064,Lookup!O:O,Lookup!P:P)</f>
        <v>None</v>
      </c>
      <c r="AM1064">
        <v>16</v>
      </c>
      <c r="AN1064" t="str" cm="1">
        <f t="array" ref="AN1064">_xlfn.IFS(
AM1064&lt;=5,"0-5",
AM1064&lt;=10,"6-10",
AM1064&lt;=20,"11-20",
TRUE,"20+")</f>
        <v>11-20</v>
      </c>
      <c r="AO1064">
        <v>2</v>
      </c>
      <c r="AP1064">
        <v>2</v>
      </c>
      <c r="AQ1064" t="str">
        <f>_xlfn.XLOOKUP(AP1064,Lookup!Q:Q,Lookup!R:R)</f>
        <v>Good</v>
      </c>
      <c r="AR1064">
        <v>2</v>
      </c>
      <c r="AS1064" t="str" cm="1">
        <f t="array" ref="AS1064">_xlfn.IFS(
AR1064 &lt;=1,"New Employee",
AR1064 &lt;=3, "Early Career",
AR1064 &lt;=7, "Experienced",
TRUE, "Veteran")</f>
        <v>Early Career</v>
      </c>
      <c r="AT1064">
        <v>2</v>
      </c>
      <c r="AU1064">
        <v>2</v>
      </c>
      <c r="AV1064" t="str" cm="1">
        <f t="array" ref="AV1064">_xlfn.IFS(
AU1064=0,"Recently Promoted",
AU1064&lt;=3, "Normal",
TRUE, "Long Time No Promotion")</f>
        <v>Normal</v>
      </c>
      <c r="AW1064">
        <v>2</v>
      </c>
      <c r="AX1064">
        <f>IF(COUNTIF(L1064:$L$1471,L1064)&gt;1,1,0)</f>
        <v>0</v>
      </c>
      <c r="BA1064">
        <f t="shared" si="133"/>
        <v>0</v>
      </c>
      <c r="BC1064">
        <f t="shared" si="134"/>
        <v>0</v>
      </c>
      <c r="BE1064">
        <f t="shared" si="128"/>
        <v>0</v>
      </c>
      <c r="BG1064">
        <f t="shared" si="129"/>
        <v>0</v>
      </c>
      <c r="BI1064">
        <f t="shared" si="130"/>
        <v>0</v>
      </c>
      <c r="BR1064" t="str" cm="1">
        <f t="array" ref="BR1064">_xlfn.IFS(
A1064&lt;=25,"18-25",
A1064&lt;=35,"26-35",
A1064&lt;=45,"36-45",
A1064&lt;=59,"46-59",
TRUE,"60+")</f>
        <v>36-45</v>
      </c>
      <c r="BX1064" t="b">
        <f t="shared" si="131"/>
        <v>1</v>
      </c>
      <c r="BY1064" t="b">
        <f t="shared" si="132"/>
        <v>1</v>
      </c>
      <c r="BZ1064" t="b">
        <f t="shared" si="135"/>
        <v>1</v>
      </c>
      <c r="CA1064">
        <f>IF(tblemployee[[#This Row],[Attrition]]="Yes",1,0)</f>
        <v>0</v>
      </c>
      <c r="CB1064">
        <f>IF(tblemployee[[#This Row],[OverTime]]="Yes",1,0)</f>
        <v>1</v>
      </c>
    </row>
    <row r="1065" spans="1:80" hidden="1">
      <c r="A1065">
        <v>29</v>
      </c>
      <c r="B1065" t="s">
        <v>43</v>
      </c>
      <c r="C1065" t="s">
        <v>36</v>
      </c>
      <c r="D1065">
        <v>1246</v>
      </c>
      <c r="E1065" t="s">
        <v>37</v>
      </c>
      <c r="F1065">
        <v>19</v>
      </c>
      <c r="G1065" t="str" cm="1">
        <f t="array" ref="G1065">_xlfn.IFS(
F1065 &lt;= 10, "Near",
F1065 &lt;= 20, "Far",
TRUE, "Very Far")</f>
        <v>Far</v>
      </c>
      <c r="H1065">
        <v>3</v>
      </c>
      <c r="I1065" t="str">
        <f>_xlfn.XLOOKUP(H1065,Lookup!C:C,Lookup!D:D)</f>
        <v>Bachelor</v>
      </c>
      <c r="J1065" t="s">
        <v>38</v>
      </c>
      <c r="K1065">
        <v>1</v>
      </c>
      <c r="L1065">
        <v>1497</v>
      </c>
      <c r="M1065">
        <v>3</v>
      </c>
      <c r="N1065" t="str">
        <f>_xlfn.XLOOKUP(M1065,Lookup!E:E,Lookup!F:F)</f>
        <v>High</v>
      </c>
      <c r="O1065" t="s">
        <v>46</v>
      </c>
      <c r="P1065">
        <v>77</v>
      </c>
      <c r="Q1065">
        <v>2</v>
      </c>
      <c r="R1065" t="str">
        <f>_xlfn.XLOOKUP(Q1065,Lookup!G:G,Lookup!H:H)</f>
        <v>Medium</v>
      </c>
      <c r="S1065">
        <v>2</v>
      </c>
      <c r="T1065" s="7" t="str">
        <f>_xlfn.XLOOKUP(S1065,Lookup!A:A,Lookup!B:B)</f>
        <v>Junior</v>
      </c>
      <c r="U1065" t="s">
        <v>40</v>
      </c>
      <c r="V1065">
        <v>3</v>
      </c>
      <c r="W1065" t="str">
        <f>_xlfn.XLOOKUP(V1065,Lookup!I:I,Lookup!J:J)</f>
        <v>High</v>
      </c>
      <c r="X1065" t="s">
        <v>52</v>
      </c>
      <c r="Y1065">
        <v>8620</v>
      </c>
      <c r="Z1065" t="str" cm="1">
        <f t="array" ref="Z1065">_xlfn.IFS(Y1065&lt;3000,"Low",Y1065&lt;7000,"Medium",TRUE,"High")</f>
        <v>High</v>
      </c>
      <c r="AA1065">
        <v>23757</v>
      </c>
      <c r="AB1065">
        <v>1</v>
      </c>
      <c r="AC1065" t="s">
        <v>42</v>
      </c>
      <c r="AD1065" t="s">
        <v>43</v>
      </c>
      <c r="AE1065">
        <v>14</v>
      </c>
      <c r="AF1065">
        <v>3</v>
      </c>
      <c r="AG1065" t="str">
        <f>_xlfn.XLOOKUP(AF1065,Lookup!K:K,Lookup!L:L)</f>
        <v>Meet Expect</v>
      </c>
      <c r="AH1065">
        <v>3</v>
      </c>
      <c r="AI1065" t="str">
        <f>LOOKUP(AH1065,Lookup!M:M,Lookup!N:N)</f>
        <v>High</v>
      </c>
      <c r="AJ1065">
        <v>80</v>
      </c>
      <c r="AK1065">
        <v>2</v>
      </c>
      <c r="AL1065" t="str">
        <f>_xlfn.XLOOKUP(AK1065,Lookup!O:O,Lookup!P:P)</f>
        <v>Medium</v>
      </c>
      <c r="AM1065">
        <v>10</v>
      </c>
      <c r="AN1065" t="str" cm="1">
        <f t="array" ref="AN1065">_xlfn.IFS(
AM1065&lt;=5,"0-5",
AM1065&lt;=10,"6-10",
AM1065&lt;=20,"11-20",
TRUE,"20+")</f>
        <v>6-10</v>
      </c>
      <c r="AO1065">
        <v>3</v>
      </c>
      <c r="AP1065">
        <v>3</v>
      </c>
      <c r="AQ1065" t="str">
        <f>_xlfn.XLOOKUP(AP1065,Lookup!Q:Q,Lookup!R:R)</f>
        <v>Better</v>
      </c>
      <c r="AR1065">
        <v>10</v>
      </c>
      <c r="AS1065" t="str" cm="1">
        <f t="array" ref="AS1065">_xlfn.IFS(
AR1065 &lt;=1,"New Employee",
AR1065 &lt;=3, "Early Career",
AR1065 &lt;=7, "Experienced",
TRUE, "Veteran")</f>
        <v>Veteran</v>
      </c>
      <c r="AT1065">
        <v>7</v>
      </c>
      <c r="AU1065">
        <v>0</v>
      </c>
      <c r="AV1065" t="str" cm="1">
        <f t="array" ref="AV1065">_xlfn.IFS(
AU1065=0,"Recently Promoted",
AU1065&lt;=3, "Normal",
TRUE, "Long Time No Promotion")</f>
        <v>Recently Promoted</v>
      </c>
      <c r="AW1065">
        <v>4</v>
      </c>
      <c r="AX1065">
        <f>IF(COUNTIF(L1065:$L$1471,L1065)&gt;1,1,0)</f>
        <v>0</v>
      </c>
      <c r="BA1065">
        <f t="shared" si="133"/>
        <v>0</v>
      </c>
      <c r="BC1065">
        <f t="shared" si="134"/>
        <v>0</v>
      </c>
      <c r="BE1065">
        <f t="shared" si="128"/>
        <v>0</v>
      </c>
      <c r="BG1065">
        <f t="shared" si="129"/>
        <v>0</v>
      </c>
      <c r="BI1065">
        <f t="shared" si="130"/>
        <v>0</v>
      </c>
      <c r="BR1065" t="str" cm="1">
        <f t="array" ref="BR1065">_xlfn.IFS(
A1065&lt;=25,"18-25",
A1065&lt;=35,"26-35",
A1065&lt;=45,"36-45",
A1065&lt;=59,"46-59",
TRUE,"60+")</f>
        <v>26-35</v>
      </c>
      <c r="BX1065" t="b">
        <f t="shared" si="131"/>
        <v>1</v>
      </c>
      <c r="BY1065" t="b">
        <f t="shared" si="132"/>
        <v>1</v>
      </c>
      <c r="BZ1065" t="b">
        <f t="shared" si="135"/>
        <v>1</v>
      </c>
      <c r="CA1065">
        <f>IF(tblemployee[[#This Row],[Attrition]]="Yes",1,0)</f>
        <v>0</v>
      </c>
      <c r="CB1065">
        <f>IF(tblemployee[[#This Row],[OverTime]]="Yes",1,0)</f>
        <v>0</v>
      </c>
    </row>
    <row r="1066" spans="1:80">
      <c r="A1066">
        <v>30</v>
      </c>
      <c r="B1066" t="s">
        <v>43</v>
      </c>
      <c r="C1066" t="s">
        <v>36</v>
      </c>
      <c r="D1066">
        <v>330</v>
      </c>
      <c r="E1066" t="s">
        <v>61</v>
      </c>
      <c r="F1066">
        <v>1</v>
      </c>
      <c r="G1066" t="str" cm="1">
        <f t="array" ref="G1066">_xlfn.IFS(
F1066 &lt;= 10, "Near",
F1066 &lt;= 20, "Far",
TRUE, "Very Far")</f>
        <v>Near</v>
      </c>
      <c r="H1066">
        <v>3</v>
      </c>
      <c r="I1066" t="str">
        <f>_xlfn.XLOOKUP(H1066,Lookup!C:C,Lookup!D:D)</f>
        <v>Bachelor</v>
      </c>
      <c r="J1066" t="s">
        <v>38</v>
      </c>
      <c r="K1066">
        <v>1</v>
      </c>
      <c r="L1066">
        <v>1499</v>
      </c>
      <c r="M1066">
        <v>3</v>
      </c>
      <c r="N1066" t="str">
        <f>_xlfn.XLOOKUP(M1066,Lookup!E:E,Lookup!F:F)</f>
        <v>High</v>
      </c>
      <c r="O1066" t="s">
        <v>46</v>
      </c>
      <c r="P1066">
        <v>46</v>
      </c>
      <c r="Q1066">
        <v>3</v>
      </c>
      <c r="R1066" t="str">
        <f>_xlfn.XLOOKUP(Q1066,Lookup!G:G,Lookup!H:H)</f>
        <v>High</v>
      </c>
      <c r="S1066">
        <v>1</v>
      </c>
      <c r="T1066" s="7" t="str">
        <f>_xlfn.XLOOKUP(S1066,Lookup!A:A,Lookup!B:B)</f>
        <v>Entry Level</v>
      </c>
      <c r="U1066" t="s">
        <v>61</v>
      </c>
      <c r="V1066">
        <v>3</v>
      </c>
      <c r="W1066" t="str">
        <f>_xlfn.XLOOKUP(V1066,Lookup!I:I,Lookup!J:J)</f>
        <v>High</v>
      </c>
      <c r="X1066" t="s">
        <v>52</v>
      </c>
      <c r="Y1066">
        <v>2064</v>
      </c>
      <c r="Z1066" t="str" cm="1">
        <f t="array" ref="Z1066">_xlfn.IFS(Y1066&lt;3000,"Low",Y1066&lt;7000,"Medium",TRUE,"High")</f>
        <v>Low</v>
      </c>
      <c r="AA1066">
        <v>15428</v>
      </c>
      <c r="AB1066">
        <v>0</v>
      </c>
      <c r="AC1066" t="s">
        <v>42</v>
      </c>
      <c r="AD1066" t="s">
        <v>43</v>
      </c>
      <c r="AE1066">
        <v>21</v>
      </c>
      <c r="AF1066">
        <v>4</v>
      </c>
      <c r="AG1066" t="str">
        <f>_xlfn.XLOOKUP(AF1066,Lookup!K:K,Lookup!L:L)</f>
        <v>Exceed Expect</v>
      </c>
      <c r="AH1066">
        <v>1</v>
      </c>
      <c r="AI1066" t="str">
        <f>LOOKUP(AH1066,Lookup!M:M,Lookup!N:N)</f>
        <v>Low</v>
      </c>
      <c r="AJ1066">
        <v>80</v>
      </c>
      <c r="AK1066">
        <v>1</v>
      </c>
      <c r="AL1066" t="str">
        <f>_xlfn.XLOOKUP(AK1066,Lookup!O:O,Lookup!P:P)</f>
        <v>Basic</v>
      </c>
      <c r="AM1066">
        <v>6</v>
      </c>
      <c r="AN1066" t="str" cm="1">
        <f t="array" ref="AN1066">_xlfn.IFS(
AM1066&lt;=5,"0-5",
AM1066&lt;=10,"6-10",
AM1066&lt;=20,"11-20",
TRUE,"20+")</f>
        <v>6-10</v>
      </c>
      <c r="AO1066">
        <v>3</v>
      </c>
      <c r="AP1066">
        <v>4</v>
      </c>
      <c r="AQ1066" t="str">
        <f>_xlfn.XLOOKUP(AP1066,Lookup!Q:Q,Lookup!R:R)</f>
        <v>Best</v>
      </c>
      <c r="AR1066">
        <v>5</v>
      </c>
      <c r="AS1066" t="str" cm="1">
        <f t="array" ref="AS1066">_xlfn.IFS(
AR1066 &lt;=1,"New Employee",
AR1066 &lt;=3, "Early Career",
AR1066 &lt;=7, "Experienced",
TRUE, "Veteran")</f>
        <v>Experienced</v>
      </c>
      <c r="AT1066">
        <v>3</v>
      </c>
      <c r="AU1066">
        <v>1</v>
      </c>
      <c r="AV1066" t="str" cm="1">
        <f t="array" ref="AV1066">_xlfn.IFS(
AU1066=0,"Recently Promoted",
AU1066&lt;=3, "Normal",
TRUE, "Long Time No Promotion")</f>
        <v>Normal</v>
      </c>
      <c r="AW1066">
        <v>3</v>
      </c>
      <c r="AX1066">
        <f>IF(COUNTIF(L1066:$L$1471,L1066)&gt;1,1,0)</f>
        <v>0</v>
      </c>
      <c r="BA1066">
        <f t="shared" si="133"/>
        <v>0</v>
      </c>
      <c r="BC1066">
        <f t="shared" si="134"/>
        <v>0</v>
      </c>
      <c r="BE1066">
        <f t="shared" si="128"/>
        <v>0</v>
      </c>
      <c r="BG1066">
        <f t="shared" si="129"/>
        <v>0</v>
      </c>
      <c r="BI1066">
        <f t="shared" si="130"/>
        <v>0</v>
      </c>
      <c r="BR1066" t="str" cm="1">
        <f t="array" ref="BR1066">_xlfn.IFS(
A1066&lt;=25,"18-25",
A1066&lt;=35,"26-35",
A1066&lt;=45,"36-45",
A1066&lt;=59,"46-59",
TRUE,"60+")</f>
        <v>26-35</v>
      </c>
      <c r="BX1066" t="b">
        <f t="shared" si="131"/>
        <v>1</v>
      </c>
      <c r="BY1066" t="b">
        <f t="shared" si="132"/>
        <v>1</v>
      </c>
      <c r="BZ1066" t="b">
        <f t="shared" si="135"/>
        <v>1</v>
      </c>
      <c r="CA1066">
        <f>IF(tblemployee[[#This Row],[Attrition]]="Yes",1,0)</f>
        <v>0</v>
      </c>
      <c r="CB1066">
        <f>IF(tblemployee[[#This Row],[OverTime]]="Yes",1,0)</f>
        <v>0</v>
      </c>
    </row>
    <row r="1067" spans="1:80" hidden="1">
      <c r="A1067">
        <v>55</v>
      </c>
      <c r="B1067" t="s">
        <v>43</v>
      </c>
      <c r="C1067" t="s">
        <v>36</v>
      </c>
      <c r="D1067">
        <v>1229</v>
      </c>
      <c r="E1067" t="s">
        <v>45</v>
      </c>
      <c r="F1067">
        <v>4</v>
      </c>
      <c r="G1067" t="str" cm="1">
        <f t="array" ref="G1067">_xlfn.IFS(
F1067 &lt;= 10, "Near",
F1067 &lt;= 20, "Far",
TRUE, "Very Far")</f>
        <v>Near</v>
      </c>
      <c r="H1067">
        <v>4</v>
      </c>
      <c r="I1067" t="str">
        <f>_xlfn.XLOOKUP(H1067,Lookup!C:C,Lookup!D:D)</f>
        <v>Master</v>
      </c>
      <c r="J1067" t="s">
        <v>38</v>
      </c>
      <c r="K1067">
        <v>1</v>
      </c>
      <c r="L1067">
        <v>1501</v>
      </c>
      <c r="M1067">
        <v>4</v>
      </c>
      <c r="N1067" t="str">
        <f>_xlfn.XLOOKUP(M1067,Lookup!E:E,Lookup!F:F)</f>
        <v>Very High</v>
      </c>
      <c r="O1067" t="s">
        <v>46</v>
      </c>
      <c r="P1067">
        <v>30</v>
      </c>
      <c r="Q1067">
        <v>3</v>
      </c>
      <c r="R1067" t="str">
        <f>_xlfn.XLOOKUP(Q1067,Lookup!G:G,Lookup!H:H)</f>
        <v>High</v>
      </c>
      <c r="S1067">
        <v>2</v>
      </c>
      <c r="T1067" s="7" t="str">
        <f>_xlfn.XLOOKUP(S1067,Lookup!A:A,Lookup!B:B)</f>
        <v>Junior</v>
      </c>
      <c r="U1067" t="s">
        <v>54</v>
      </c>
      <c r="V1067">
        <v>3</v>
      </c>
      <c r="W1067" t="str">
        <f>_xlfn.XLOOKUP(V1067,Lookup!I:I,Lookup!J:J)</f>
        <v>High</v>
      </c>
      <c r="X1067" t="s">
        <v>48</v>
      </c>
      <c r="Y1067">
        <v>4035</v>
      </c>
      <c r="Z1067" t="str" cm="1">
        <f t="array" ref="Z1067">_xlfn.IFS(Y1067&lt;3000,"Low",Y1067&lt;7000,"Medium",TRUE,"High")</f>
        <v>Medium</v>
      </c>
      <c r="AA1067">
        <v>16143</v>
      </c>
      <c r="AB1067">
        <v>0</v>
      </c>
      <c r="AC1067" t="s">
        <v>42</v>
      </c>
      <c r="AD1067" t="s">
        <v>35</v>
      </c>
      <c r="AE1067">
        <v>16</v>
      </c>
      <c r="AF1067">
        <v>3</v>
      </c>
      <c r="AG1067" t="str">
        <f>_xlfn.XLOOKUP(AF1067,Lookup!K:K,Lookup!L:L)</f>
        <v>Meet Expect</v>
      </c>
      <c r="AH1067">
        <v>2</v>
      </c>
      <c r="AI1067" t="str">
        <f>LOOKUP(AH1067,Lookup!M:M,Lookup!N:N)</f>
        <v>Medium</v>
      </c>
      <c r="AJ1067">
        <v>80</v>
      </c>
      <c r="AK1067">
        <v>0</v>
      </c>
      <c r="AL1067" t="str">
        <f>_xlfn.XLOOKUP(AK1067,Lookup!O:O,Lookup!P:P)</f>
        <v>None</v>
      </c>
      <c r="AM1067">
        <v>4</v>
      </c>
      <c r="AN1067" t="str" cm="1">
        <f t="array" ref="AN1067">_xlfn.IFS(
AM1067&lt;=5,"0-5",
AM1067&lt;=10,"6-10",
AM1067&lt;=20,"11-20",
TRUE,"20+")</f>
        <v>0-5</v>
      </c>
      <c r="AO1067">
        <v>2</v>
      </c>
      <c r="AP1067">
        <v>3</v>
      </c>
      <c r="AQ1067" t="str">
        <f>_xlfn.XLOOKUP(AP1067,Lookup!Q:Q,Lookup!R:R)</f>
        <v>Better</v>
      </c>
      <c r="AR1067">
        <v>3</v>
      </c>
      <c r="AS1067" t="str" cm="1">
        <f t="array" ref="AS1067">_xlfn.IFS(
AR1067 &lt;=1,"New Employee",
AR1067 &lt;=3, "Early Career",
AR1067 &lt;=7, "Experienced",
TRUE, "Veteran")</f>
        <v>Early Career</v>
      </c>
      <c r="AT1067">
        <v>2</v>
      </c>
      <c r="AU1067">
        <v>1</v>
      </c>
      <c r="AV1067" t="str" cm="1">
        <f t="array" ref="AV1067">_xlfn.IFS(
AU1067=0,"Recently Promoted",
AU1067&lt;=3, "Normal",
TRUE, "Long Time No Promotion")</f>
        <v>Normal</v>
      </c>
      <c r="AW1067">
        <v>2</v>
      </c>
      <c r="AX1067">
        <f>IF(COUNTIF(L1067:$L$1471,L1067)&gt;1,1,0)</f>
        <v>0</v>
      </c>
      <c r="BA1067">
        <f t="shared" si="133"/>
        <v>0</v>
      </c>
      <c r="BC1067">
        <f t="shared" si="134"/>
        <v>0</v>
      </c>
      <c r="BE1067">
        <f t="shared" si="128"/>
        <v>0</v>
      </c>
      <c r="BG1067">
        <f t="shared" si="129"/>
        <v>0</v>
      </c>
      <c r="BI1067">
        <f t="shared" si="130"/>
        <v>0</v>
      </c>
      <c r="BR1067" t="str" cm="1">
        <f t="array" ref="BR1067">_xlfn.IFS(
A1067&lt;=25,"18-25",
A1067&lt;=35,"26-35",
A1067&lt;=45,"36-45",
A1067&lt;=59,"46-59",
TRUE,"60+")</f>
        <v>46-59</v>
      </c>
      <c r="BX1067" t="b">
        <f t="shared" si="131"/>
        <v>1</v>
      </c>
      <c r="BY1067" t="b">
        <f t="shared" si="132"/>
        <v>1</v>
      </c>
      <c r="BZ1067" t="b">
        <f t="shared" si="135"/>
        <v>1</v>
      </c>
      <c r="CA1067">
        <f>IF(tblemployee[[#This Row],[Attrition]]="Yes",1,0)</f>
        <v>0</v>
      </c>
      <c r="CB1067">
        <f>IF(tblemployee[[#This Row],[OverTime]]="Yes",1,0)</f>
        <v>1</v>
      </c>
    </row>
    <row r="1068" spans="1:80" hidden="1">
      <c r="A1068">
        <v>33</v>
      </c>
      <c r="B1068" t="s">
        <v>43</v>
      </c>
      <c r="C1068" t="s">
        <v>36</v>
      </c>
      <c r="D1068">
        <v>1099</v>
      </c>
      <c r="E1068" t="s">
        <v>45</v>
      </c>
      <c r="F1068">
        <v>4</v>
      </c>
      <c r="G1068" t="str" cm="1">
        <f t="array" ref="G1068">_xlfn.IFS(
F1068 &lt;= 10, "Near",
F1068 &lt;= 20, "Far",
TRUE, "Very Far")</f>
        <v>Near</v>
      </c>
      <c r="H1068">
        <v>4</v>
      </c>
      <c r="I1068" t="str">
        <f>_xlfn.XLOOKUP(H1068,Lookup!C:C,Lookup!D:D)</f>
        <v>Master</v>
      </c>
      <c r="J1068" t="s">
        <v>51</v>
      </c>
      <c r="K1068">
        <v>1</v>
      </c>
      <c r="L1068">
        <v>1502</v>
      </c>
      <c r="M1068">
        <v>1</v>
      </c>
      <c r="N1068" t="str">
        <f>_xlfn.XLOOKUP(M1068,Lookup!E:E,Lookup!F:F)</f>
        <v>Low</v>
      </c>
      <c r="O1068" t="s">
        <v>39</v>
      </c>
      <c r="P1068">
        <v>82</v>
      </c>
      <c r="Q1068">
        <v>2</v>
      </c>
      <c r="R1068" t="str">
        <f>_xlfn.XLOOKUP(Q1068,Lookup!G:G,Lookup!H:H)</f>
        <v>Medium</v>
      </c>
      <c r="S1068">
        <v>1</v>
      </c>
      <c r="T1068" s="7" t="str">
        <f>_xlfn.XLOOKUP(S1068,Lookup!A:A,Lookup!B:B)</f>
        <v>Entry Level</v>
      </c>
      <c r="U1068" t="s">
        <v>50</v>
      </c>
      <c r="V1068">
        <v>2</v>
      </c>
      <c r="W1068" t="str">
        <f>_xlfn.XLOOKUP(V1068,Lookup!I:I,Lookup!J:J)</f>
        <v>Medium</v>
      </c>
      <c r="X1068" t="s">
        <v>48</v>
      </c>
      <c r="Y1068">
        <v>3838</v>
      </c>
      <c r="Z1068" t="str" cm="1">
        <f t="array" ref="Z1068">_xlfn.IFS(Y1068&lt;3000,"Low",Y1068&lt;7000,"Medium",TRUE,"High")</f>
        <v>Medium</v>
      </c>
      <c r="AA1068">
        <v>8192</v>
      </c>
      <c r="AB1068">
        <v>8</v>
      </c>
      <c r="AC1068" t="s">
        <v>42</v>
      </c>
      <c r="AD1068" t="s">
        <v>43</v>
      </c>
      <c r="AE1068">
        <v>11</v>
      </c>
      <c r="AF1068">
        <v>3</v>
      </c>
      <c r="AG1068" t="str">
        <f>_xlfn.XLOOKUP(AF1068,Lookup!K:K,Lookup!L:L)</f>
        <v>Meet Expect</v>
      </c>
      <c r="AH1068">
        <v>4</v>
      </c>
      <c r="AI1068" t="str">
        <f>LOOKUP(AH1068,Lookup!M:M,Lookup!N:N)</f>
        <v>Very High</v>
      </c>
      <c r="AJ1068">
        <v>80</v>
      </c>
      <c r="AK1068">
        <v>0</v>
      </c>
      <c r="AL1068" t="str">
        <f>_xlfn.XLOOKUP(AK1068,Lookup!O:O,Lookup!P:P)</f>
        <v>None</v>
      </c>
      <c r="AM1068">
        <v>8</v>
      </c>
      <c r="AN1068" t="str" cm="1">
        <f t="array" ref="AN1068">_xlfn.IFS(
AM1068&lt;=5,"0-5",
AM1068&lt;=10,"6-10",
AM1068&lt;=20,"11-20",
TRUE,"20+")</f>
        <v>6-10</v>
      </c>
      <c r="AO1068">
        <v>5</v>
      </c>
      <c r="AP1068">
        <v>3</v>
      </c>
      <c r="AQ1068" t="str">
        <f>_xlfn.XLOOKUP(AP1068,Lookup!Q:Q,Lookup!R:R)</f>
        <v>Better</v>
      </c>
      <c r="AR1068">
        <v>5</v>
      </c>
      <c r="AS1068" t="str" cm="1">
        <f t="array" ref="AS1068">_xlfn.IFS(
AR1068 &lt;=1,"New Employee",
AR1068 &lt;=3, "Early Career",
AR1068 &lt;=7, "Experienced",
TRUE, "Veteran")</f>
        <v>Experienced</v>
      </c>
      <c r="AT1068">
        <v>4</v>
      </c>
      <c r="AU1068">
        <v>0</v>
      </c>
      <c r="AV1068" t="str" cm="1">
        <f t="array" ref="AV1068">_xlfn.IFS(
AU1068=0,"Recently Promoted",
AU1068&lt;=3, "Normal",
TRUE, "Long Time No Promotion")</f>
        <v>Recently Promoted</v>
      </c>
      <c r="AW1068">
        <v>2</v>
      </c>
      <c r="AX1068">
        <f>IF(COUNTIF(L1068:$L$1471,L1068)&gt;1,1,0)</f>
        <v>0</v>
      </c>
      <c r="BA1068">
        <f t="shared" si="133"/>
        <v>0</v>
      </c>
      <c r="BC1068">
        <f t="shared" si="134"/>
        <v>0</v>
      </c>
      <c r="BE1068">
        <f t="shared" si="128"/>
        <v>0</v>
      </c>
      <c r="BG1068">
        <f t="shared" si="129"/>
        <v>0</v>
      </c>
      <c r="BI1068">
        <f t="shared" si="130"/>
        <v>0</v>
      </c>
      <c r="BR1068" t="str" cm="1">
        <f t="array" ref="BR1068">_xlfn.IFS(
A1068&lt;=25,"18-25",
A1068&lt;=35,"26-35",
A1068&lt;=45,"36-45",
A1068&lt;=59,"46-59",
TRUE,"60+")</f>
        <v>26-35</v>
      </c>
      <c r="BX1068" t="b">
        <f t="shared" si="131"/>
        <v>1</v>
      </c>
      <c r="BY1068" t="b">
        <f t="shared" si="132"/>
        <v>1</v>
      </c>
      <c r="BZ1068" t="b">
        <f t="shared" si="135"/>
        <v>1</v>
      </c>
      <c r="CA1068">
        <f>IF(tblemployee[[#This Row],[Attrition]]="Yes",1,0)</f>
        <v>0</v>
      </c>
      <c r="CB1068">
        <f>IF(tblemployee[[#This Row],[OverTime]]="Yes",1,0)</f>
        <v>0</v>
      </c>
    </row>
    <row r="1069" spans="1:80" hidden="1">
      <c r="A1069">
        <v>47</v>
      </c>
      <c r="B1069" t="s">
        <v>43</v>
      </c>
      <c r="C1069" t="s">
        <v>36</v>
      </c>
      <c r="D1069">
        <v>571</v>
      </c>
      <c r="E1069" t="s">
        <v>37</v>
      </c>
      <c r="F1069">
        <v>14</v>
      </c>
      <c r="G1069" t="str" cm="1">
        <f t="array" ref="G1069">_xlfn.IFS(
F1069 &lt;= 10, "Near",
F1069 &lt;= 20, "Far",
TRUE, "Very Far")</f>
        <v>Far</v>
      </c>
      <c r="H1069">
        <v>3</v>
      </c>
      <c r="I1069" t="str">
        <f>_xlfn.XLOOKUP(H1069,Lookup!C:C,Lookup!D:D)</f>
        <v>Bachelor</v>
      </c>
      <c r="J1069" t="s">
        <v>51</v>
      </c>
      <c r="K1069">
        <v>1</v>
      </c>
      <c r="L1069">
        <v>1503</v>
      </c>
      <c r="M1069">
        <v>3</v>
      </c>
      <c r="N1069" t="str">
        <f>_xlfn.XLOOKUP(M1069,Lookup!E:E,Lookup!F:F)</f>
        <v>High</v>
      </c>
      <c r="O1069" t="s">
        <v>39</v>
      </c>
      <c r="P1069">
        <v>78</v>
      </c>
      <c r="Q1069">
        <v>3</v>
      </c>
      <c r="R1069" t="str">
        <f>_xlfn.XLOOKUP(Q1069,Lookup!G:G,Lookup!H:H)</f>
        <v>High</v>
      </c>
      <c r="S1069">
        <v>2</v>
      </c>
      <c r="T1069" s="7" t="str">
        <f>_xlfn.XLOOKUP(S1069,Lookup!A:A,Lookup!B:B)</f>
        <v>Junior</v>
      </c>
      <c r="U1069" t="s">
        <v>40</v>
      </c>
      <c r="V1069">
        <v>3</v>
      </c>
      <c r="W1069" t="str">
        <f>_xlfn.XLOOKUP(V1069,Lookup!I:I,Lookup!J:J)</f>
        <v>High</v>
      </c>
      <c r="X1069" t="s">
        <v>48</v>
      </c>
      <c r="Y1069">
        <v>4591</v>
      </c>
      <c r="Z1069" t="str" cm="1">
        <f t="array" ref="Z1069">_xlfn.IFS(Y1069&lt;3000,"Low",Y1069&lt;7000,"Medium",TRUE,"High")</f>
        <v>Medium</v>
      </c>
      <c r="AA1069">
        <v>24200</v>
      </c>
      <c r="AB1069">
        <v>3</v>
      </c>
      <c r="AC1069" t="s">
        <v>42</v>
      </c>
      <c r="AD1069" t="s">
        <v>35</v>
      </c>
      <c r="AE1069">
        <v>17</v>
      </c>
      <c r="AF1069">
        <v>3</v>
      </c>
      <c r="AG1069" t="str">
        <f>_xlfn.XLOOKUP(AF1069,Lookup!K:K,Lookup!L:L)</f>
        <v>Meet Expect</v>
      </c>
      <c r="AH1069">
        <v>3</v>
      </c>
      <c r="AI1069" t="str">
        <f>LOOKUP(AH1069,Lookup!M:M,Lookup!N:N)</f>
        <v>High</v>
      </c>
      <c r="AJ1069">
        <v>80</v>
      </c>
      <c r="AK1069">
        <v>1</v>
      </c>
      <c r="AL1069" t="str">
        <f>_xlfn.XLOOKUP(AK1069,Lookup!O:O,Lookup!P:P)</f>
        <v>Basic</v>
      </c>
      <c r="AM1069">
        <v>11</v>
      </c>
      <c r="AN1069" t="str" cm="1">
        <f t="array" ref="AN1069">_xlfn.IFS(
AM1069&lt;=5,"0-5",
AM1069&lt;=10,"6-10",
AM1069&lt;=20,"11-20",
TRUE,"20+")</f>
        <v>11-20</v>
      </c>
      <c r="AO1069">
        <v>4</v>
      </c>
      <c r="AP1069">
        <v>2</v>
      </c>
      <c r="AQ1069" t="str">
        <f>_xlfn.XLOOKUP(AP1069,Lookup!Q:Q,Lookup!R:R)</f>
        <v>Good</v>
      </c>
      <c r="AR1069">
        <v>5</v>
      </c>
      <c r="AS1069" t="str" cm="1">
        <f t="array" ref="AS1069">_xlfn.IFS(
AR1069 &lt;=1,"New Employee",
AR1069 &lt;=3, "Early Career",
AR1069 &lt;=7, "Experienced",
TRUE, "Veteran")</f>
        <v>Experienced</v>
      </c>
      <c r="AT1069">
        <v>4</v>
      </c>
      <c r="AU1069">
        <v>1</v>
      </c>
      <c r="AV1069" t="str" cm="1">
        <f t="array" ref="AV1069">_xlfn.IFS(
AU1069=0,"Recently Promoted",
AU1069&lt;=3, "Normal",
TRUE, "Long Time No Promotion")</f>
        <v>Normal</v>
      </c>
      <c r="AW1069">
        <v>2</v>
      </c>
      <c r="AX1069">
        <f>IF(COUNTIF(L1069:$L$1471,L1069)&gt;1,1,0)</f>
        <v>0</v>
      </c>
      <c r="BA1069">
        <f t="shared" si="133"/>
        <v>0</v>
      </c>
      <c r="BC1069">
        <f t="shared" si="134"/>
        <v>0</v>
      </c>
      <c r="BE1069">
        <f t="shared" si="128"/>
        <v>0</v>
      </c>
      <c r="BG1069">
        <f t="shared" si="129"/>
        <v>0</v>
      </c>
      <c r="BI1069">
        <f t="shared" si="130"/>
        <v>0</v>
      </c>
      <c r="BR1069" t="str" cm="1">
        <f t="array" ref="BR1069">_xlfn.IFS(
A1069&lt;=25,"18-25",
A1069&lt;=35,"26-35",
A1069&lt;=45,"36-45",
A1069&lt;=59,"46-59",
TRUE,"60+")</f>
        <v>46-59</v>
      </c>
      <c r="BX1069" t="b">
        <f t="shared" si="131"/>
        <v>1</v>
      </c>
      <c r="BY1069" t="b">
        <f t="shared" si="132"/>
        <v>1</v>
      </c>
      <c r="BZ1069" t="b">
        <f t="shared" si="135"/>
        <v>1</v>
      </c>
      <c r="CA1069">
        <f>IF(tblemployee[[#This Row],[Attrition]]="Yes",1,0)</f>
        <v>0</v>
      </c>
      <c r="CB1069">
        <f>IF(tblemployee[[#This Row],[OverTime]]="Yes",1,0)</f>
        <v>1</v>
      </c>
    </row>
    <row r="1070" spans="1:80" hidden="1">
      <c r="A1070">
        <v>28</v>
      </c>
      <c r="B1070" t="s">
        <v>35</v>
      </c>
      <c r="C1070" t="s">
        <v>44</v>
      </c>
      <c r="D1070">
        <v>289</v>
      </c>
      <c r="E1070" t="s">
        <v>45</v>
      </c>
      <c r="F1070">
        <v>2</v>
      </c>
      <c r="G1070" t="str" cm="1">
        <f t="array" ref="G1070">_xlfn.IFS(
F1070 &lt;= 10, "Near",
F1070 &lt;= 20, "Far",
TRUE, "Very Far")</f>
        <v>Near</v>
      </c>
      <c r="H1070">
        <v>2</v>
      </c>
      <c r="I1070" t="str">
        <f>_xlfn.XLOOKUP(H1070,Lookup!C:C,Lookup!D:D)</f>
        <v>College</v>
      </c>
      <c r="J1070" t="s">
        <v>51</v>
      </c>
      <c r="K1070">
        <v>1</v>
      </c>
      <c r="L1070">
        <v>1504</v>
      </c>
      <c r="M1070">
        <v>3</v>
      </c>
      <c r="N1070" t="str">
        <f>_xlfn.XLOOKUP(M1070,Lookup!E:E,Lookup!F:F)</f>
        <v>High</v>
      </c>
      <c r="O1070" t="s">
        <v>46</v>
      </c>
      <c r="P1070">
        <v>38</v>
      </c>
      <c r="Q1070">
        <v>2</v>
      </c>
      <c r="R1070" t="str">
        <f>_xlfn.XLOOKUP(Q1070,Lookup!G:G,Lookup!H:H)</f>
        <v>Medium</v>
      </c>
      <c r="S1070">
        <v>1</v>
      </c>
      <c r="T1070" s="7" t="str">
        <f>_xlfn.XLOOKUP(S1070,Lookup!A:A,Lookup!B:B)</f>
        <v>Entry Level</v>
      </c>
      <c r="U1070" t="s">
        <v>50</v>
      </c>
      <c r="V1070">
        <v>1</v>
      </c>
      <c r="W1070" t="str">
        <f>_xlfn.XLOOKUP(V1070,Lookup!I:I,Lookup!J:J)</f>
        <v>Low</v>
      </c>
      <c r="X1070" t="s">
        <v>41</v>
      </c>
      <c r="Y1070">
        <v>2561</v>
      </c>
      <c r="Z1070" t="str" cm="1">
        <f t="array" ref="Z1070">_xlfn.IFS(Y1070&lt;3000,"Low",Y1070&lt;7000,"Medium",TRUE,"High")</f>
        <v>Low</v>
      </c>
      <c r="AA1070">
        <v>5355</v>
      </c>
      <c r="AB1070">
        <v>7</v>
      </c>
      <c r="AC1070" t="s">
        <v>42</v>
      </c>
      <c r="AD1070" t="s">
        <v>43</v>
      </c>
      <c r="AE1070">
        <v>11</v>
      </c>
      <c r="AF1070">
        <v>3</v>
      </c>
      <c r="AG1070" t="str">
        <f>_xlfn.XLOOKUP(AF1070,Lookup!K:K,Lookup!L:L)</f>
        <v>Meet Expect</v>
      </c>
      <c r="AH1070">
        <v>3</v>
      </c>
      <c r="AI1070" t="str">
        <f>LOOKUP(AH1070,Lookup!M:M,Lookup!N:N)</f>
        <v>High</v>
      </c>
      <c r="AJ1070">
        <v>80</v>
      </c>
      <c r="AK1070">
        <v>0</v>
      </c>
      <c r="AL1070" t="str">
        <f>_xlfn.XLOOKUP(AK1070,Lookup!O:O,Lookup!P:P)</f>
        <v>None</v>
      </c>
      <c r="AM1070">
        <v>8</v>
      </c>
      <c r="AN1070" t="str" cm="1">
        <f t="array" ref="AN1070">_xlfn.IFS(
AM1070&lt;=5,"0-5",
AM1070&lt;=10,"6-10",
AM1070&lt;=20,"11-20",
TRUE,"20+")</f>
        <v>6-10</v>
      </c>
      <c r="AO1070">
        <v>2</v>
      </c>
      <c r="AP1070">
        <v>2</v>
      </c>
      <c r="AQ1070" t="str">
        <f>_xlfn.XLOOKUP(AP1070,Lookup!Q:Q,Lookup!R:R)</f>
        <v>Good</v>
      </c>
      <c r="AR1070">
        <v>0</v>
      </c>
      <c r="AS1070" t="str" cm="1">
        <f t="array" ref="AS1070">_xlfn.IFS(
AR1070 &lt;=1,"New Employee",
AR1070 &lt;=3, "Early Career",
AR1070 &lt;=7, "Experienced",
TRUE, "Veteran")</f>
        <v>New Employee</v>
      </c>
      <c r="AT1070">
        <v>0</v>
      </c>
      <c r="AU1070">
        <v>0</v>
      </c>
      <c r="AV1070" t="str" cm="1">
        <f t="array" ref="AV1070">_xlfn.IFS(
AU1070=0,"Recently Promoted",
AU1070&lt;=3, "Normal",
TRUE, "Long Time No Promotion")</f>
        <v>Recently Promoted</v>
      </c>
      <c r="AW1070">
        <v>0</v>
      </c>
      <c r="AX1070">
        <f>IF(COUNTIF(L1070:$L$1471,L1070)&gt;1,1,0)</f>
        <v>0</v>
      </c>
      <c r="BA1070">
        <f t="shared" si="133"/>
        <v>0</v>
      </c>
      <c r="BC1070">
        <f t="shared" si="134"/>
        <v>0</v>
      </c>
      <c r="BE1070">
        <f t="shared" si="128"/>
        <v>0</v>
      </c>
      <c r="BG1070">
        <f t="shared" si="129"/>
        <v>0</v>
      </c>
      <c r="BI1070">
        <f t="shared" si="130"/>
        <v>0</v>
      </c>
      <c r="BR1070" t="str" cm="1">
        <f t="array" ref="BR1070">_xlfn.IFS(
A1070&lt;=25,"18-25",
A1070&lt;=35,"26-35",
A1070&lt;=45,"36-45",
A1070&lt;=59,"46-59",
TRUE,"60+")</f>
        <v>26-35</v>
      </c>
      <c r="BX1070" t="b">
        <f t="shared" si="131"/>
        <v>1</v>
      </c>
      <c r="BY1070" t="b">
        <f t="shared" si="132"/>
        <v>1</v>
      </c>
      <c r="BZ1070" t="b">
        <f t="shared" si="135"/>
        <v>1</v>
      </c>
      <c r="CA1070">
        <f>IF(tblemployee[[#This Row],[Attrition]]="Yes",1,0)</f>
        <v>1</v>
      </c>
      <c r="CB1070">
        <f>IF(tblemployee[[#This Row],[OverTime]]="Yes",1,0)</f>
        <v>0</v>
      </c>
    </row>
    <row r="1071" spans="1:80" hidden="1">
      <c r="A1071">
        <v>28</v>
      </c>
      <c r="B1071" t="s">
        <v>43</v>
      </c>
      <c r="C1071" t="s">
        <v>36</v>
      </c>
      <c r="D1071">
        <v>1423</v>
      </c>
      <c r="E1071" t="s">
        <v>45</v>
      </c>
      <c r="F1071">
        <v>1</v>
      </c>
      <c r="G1071" t="str" cm="1">
        <f t="array" ref="G1071">_xlfn.IFS(
F1071 &lt;= 10, "Near",
F1071 &lt;= 20, "Far",
TRUE, "Very Far")</f>
        <v>Near</v>
      </c>
      <c r="H1071">
        <v>3</v>
      </c>
      <c r="I1071" t="str">
        <f>_xlfn.XLOOKUP(H1071,Lookup!C:C,Lookup!D:D)</f>
        <v>Bachelor</v>
      </c>
      <c r="J1071" t="s">
        <v>38</v>
      </c>
      <c r="K1071">
        <v>1</v>
      </c>
      <c r="L1071">
        <v>1506</v>
      </c>
      <c r="M1071">
        <v>1</v>
      </c>
      <c r="N1071" t="str">
        <f>_xlfn.XLOOKUP(M1071,Lookup!E:E,Lookup!F:F)</f>
        <v>Low</v>
      </c>
      <c r="O1071" t="s">
        <v>46</v>
      </c>
      <c r="P1071">
        <v>72</v>
      </c>
      <c r="Q1071">
        <v>2</v>
      </c>
      <c r="R1071" t="str">
        <f>_xlfn.XLOOKUP(Q1071,Lookup!G:G,Lookup!H:H)</f>
        <v>Medium</v>
      </c>
      <c r="S1071">
        <v>1</v>
      </c>
      <c r="T1071" s="7" t="str">
        <f>_xlfn.XLOOKUP(S1071,Lookup!A:A,Lookup!B:B)</f>
        <v>Entry Level</v>
      </c>
      <c r="U1071" t="s">
        <v>47</v>
      </c>
      <c r="V1071">
        <v>3</v>
      </c>
      <c r="W1071" t="str">
        <f>_xlfn.XLOOKUP(V1071,Lookup!I:I,Lookup!J:J)</f>
        <v>High</v>
      </c>
      <c r="X1071" t="s">
        <v>52</v>
      </c>
      <c r="Y1071">
        <v>1563</v>
      </c>
      <c r="Z1071" t="str" cm="1">
        <f t="array" ref="Z1071">_xlfn.IFS(Y1071&lt;3000,"Low",Y1071&lt;7000,"Medium",TRUE,"High")</f>
        <v>Low</v>
      </c>
      <c r="AA1071">
        <v>12530</v>
      </c>
      <c r="AB1071">
        <v>1</v>
      </c>
      <c r="AC1071" t="s">
        <v>42</v>
      </c>
      <c r="AD1071" t="s">
        <v>43</v>
      </c>
      <c r="AE1071">
        <v>14</v>
      </c>
      <c r="AF1071">
        <v>3</v>
      </c>
      <c r="AG1071" t="str">
        <f>_xlfn.XLOOKUP(AF1071,Lookup!K:K,Lookup!L:L)</f>
        <v>Meet Expect</v>
      </c>
      <c r="AH1071">
        <v>4</v>
      </c>
      <c r="AI1071" t="str">
        <f>LOOKUP(AH1071,Lookup!M:M,Lookup!N:N)</f>
        <v>Very High</v>
      </c>
      <c r="AJ1071">
        <v>80</v>
      </c>
      <c r="AK1071">
        <v>1</v>
      </c>
      <c r="AL1071" t="str">
        <f>_xlfn.XLOOKUP(AK1071,Lookup!O:O,Lookup!P:P)</f>
        <v>Basic</v>
      </c>
      <c r="AM1071">
        <v>1</v>
      </c>
      <c r="AN1071" t="str" cm="1">
        <f t="array" ref="AN1071">_xlfn.IFS(
AM1071&lt;=5,"0-5",
AM1071&lt;=10,"6-10",
AM1071&lt;=20,"11-20",
TRUE,"20+")</f>
        <v>0-5</v>
      </c>
      <c r="AO1071">
        <v>2</v>
      </c>
      <c r="AP1071">
        <v>1</v>
      </c>
      <c r="AQ1071" t="str">
        <f>_xlfn.XLOOKUP(AP1071,Lookup!Q:Q,Lookup!R:R)</f>
        <v>Bad</v>
      </c>
      <c r="AR1071">
        <v>1</v>
      </c>
      <c r="AS1071" t="str" cm="1">
        <f t="array" ref="AS1071">_xlfn.IFS(
AR1071 &lt;=1,"New Employee",
AR1071 &lt;=3, "Early Career",
AR1071 &lt;=7, "Experienced",
TRUE, "Veteran")</f>
        <v>New Employee</v>
      </c>
      <c r="AT1071">
        <v>0</v>
      </c>
      <c r="AU1071">
        <v>0</v>
      </c>
      <c r="AV1071" t="str" cm="1">
        <f t="array" ref="AV1071">_xlfn.IFS(
AU1071=0,"Recently Promoted",
AU1071&lt;=3, "Normal",
TRUE, "Long Time No Promotion")</f>
        <v>Recently Promoted</v>
      </c>
      <c r="AW1071">
        <v>0</v>
      </c>
      <c r="AX1071">
        <f>IF(COUNTIF(L1071:$L$1471,L1071)&gt;1,1,0)</f>
        <v>0</v>
      </c>
      <c r="BA1071">
        <f t="shared" si="133"/>
        <v>0</v>
      </c>
      <c r="BC1071">
        <f t="shared" si="134"/>
        <v>0</v>
      </c>
      <c r="BE1071">
        <f t="shared" si="128"/>
        <v>0</v>
      </c>
      <c r="BG1071">
        <f t="shared" si="129"/>
        <v>0</v>
      </c>
      <c r="BI1071">
        <f t="shared" si="130"/>
        <v>0</v>
      </c>
      <c r="BR1071" t="str" cm="1">
        <f t="array" ref="BR1071">_xlfn.IFS(
A1071&lt;=25,"18-25",
A1071&lt;=35,"26-35",
A1071&lt;=45,"36-45",
A1071&lt;=59,"46-59",
TRUE,"60+")</f>
        <v>26-35</v>
      </c>
      <c r="BX1071" t="b">
        <f t="shared" si="131"/>
        <v>1</v>
      </c>
      <c r="BY1071" t="b">
        <f t="shared" si="132"/>
        <v>1</v>
      </c>
      <c r="BZ1071" t="b">
        <f t="shared" si="135"/>
        <v>1</v>
      </c>
      <c r="CA1071">
        <f>IF(tblemployee[[#This Row],[Attrition]]="Yes",1,0)</f>
        <v>0</v>
      </c>
      <c r="CB1071">
        <f>IF(tblemployee[[#This Row],[OverTime]]="Yes",1,0)</f>
        <v>0</v>
      </c>
    </row>
    <row r="1072" spans="1:80" hidden="1">
      <c r="A1072">
        <v>28</v>
      </c>
      <c r="B1072" t="s">
        <v>43</v>
      </c>
      <c r="C1072" t="s">
        <v>44</v>
      </c>
      <c r="D1072">
        <v>467</v>
      </c>
      <c r="E1072" t="s">
        <v>37</v>
      </c>
      <c r="F1072">
        <v>7</v>
      </c>
      <c r="G1072" t="str" cm="1">
        <f t="array" ref="G1072">_xlfn.IFS(
F1072 &lt;= 10, "Near",
F1072 &lt;= 20, "Far",
TRUE, "Very Far")</f>
        <v>Near</v>
      </c>
      <c r="H1072">
        <v>3</v>
      </c>
      <c r="I1072" t="str">
        <f>_xlfn.XLOOKUP(H1072,Lookup!C:C,Lookup!D:D)</f>
        <v>Bachelor</v>
      </c>
      <c r="J1072" t="s">
        <v>38</v>
      </c>
      <c r="K1072">
        <v>1</v>
      </c>
      <c r="L1072">
        <v>1507</v>
      </c>
      <c r="M1072">
        <v>3</v>
      </c>
      <c r="N1072" t="str">
        <f>_xlfn.XLOOKUP(M1072,Lookup!E:E,Lookup!F:F)</f>
        <v>High</v>
      </c>
      <c r="O1072" t="s">
        <v>46</v>
      </c>
      <c r="P1072">
        <v>55</v>
      </c>
      <c r="Q1072">
        <v>3</v>
      </c>
      <c r="R1072" t="str">
        <f>_xlfn.XLOOKUP(Q1072,Lookup!G:G,Lookup!H:H)</f>
        <v>High</v>
      </c>
      <c r="S1072">
        <v>2</v>
      </c>
      <c r="T1072" s="7" t="str">
        <f>_xlfn.XLOOKUP(S1072,Lookup!A:A,Lookup!B:B)</f>
        <v>Junior</v>
      </c>
      <c r="U1072" t="s">
        <v>40</v>
      </c>
      <c r="V1072">
        <v>1</v>
      </c>
      <c r="W1072" t="str">
        <f>_xlfn.XLOOKUP(V1072,Lookup!I:I,Lookup!J:J)</f>
        <v>Low</v>
      </c>
      <c r="X1072" t="s">
        <v>41</v>
      </c>
      <c r="Y1072">
        <v>4898</v>
      </c>
      <c r="Z1072" t="str" cm="1">
        <f t="array" ref="Z1072">_xlfn.IFS(Y1072&lt;3000,"Low",Y1072&lt;7000,"Medium",TRUE,"High")</f>
        <v>Medium</v>
      </c>
      <c r="AA1072">
        <v>11827</v>
      </c>
      <c r="AB1072">
        <v>0</v>
      </c>
      <c r="AC1072" t="s">
        <v>42</v>
      </c>
      <c r="AD1072" t="s">
        <v>43</v>
      </c>
      <c r="AE1072">
        <v>14</v>
      </c>
      <c r="AF1072">
        <v>3</v>
      </c>
      <c r="AG1072" t="str">
        <f>_xlfn.XLOOKUP(AF1072,Lookup!K:K,Lookup!L:L)</f>
        <v>Meet Expect</v>
      </c>
      <c r="AH1072">
        <v>4</v>
      </c>
      <c r="AI1072" t="str">
        <f>LOOKUP(AH1072,Lookup!M:M,Lookup!N:N)</f>
        <v>Very High</v>
      </c>
      <c r="AJ1072">
        <v>80</v>
      </c>
      <c r="AK1072">
        <v>0</v>
      </c>
      <c r="AL1072" t="str">
        <f>_xlfn.XLOOKUP(AK1072,Lookup!O:O,Lookup!P:P)</f>
        <v>None</v>
      </c>
      <c r="AM1072">
        <v>5</v>
      </c>
      <c r="AN1072" t="str" cm="1">
        <f t="array" ref="AN1072">_xlfn.IFS(
AM1072&lt;=5,"0-5",
AM1072&lt;=10,"6-10",
AM1072&lt;=20,"11-20",
TRUE,"20+")</f>
        <v>0-5</v>
      </c>
      <c r="AO1072">
        <v>5</v>
      </c>
      <c r="AP1072">
        <v>3</v>
      </c>
      <c r="AQ1072" t="str">
        <f>_xlfn.XLOOKUP(AP1072,Lookup!Q:Q,Lookup!R:R)</f>
        <v>Better</v>
      </c>
      <c r="AR1072">
        <v>4</v>
      </c>
      <c r="AS1072" t="str" cm="1">
        <f t="array" ref="AS1072">_xlfn.IFS(
AR1072 &lt;=1,"New Employee",
AR1072 &lt;=3, "Early Career",
AR1072 &lt;=7, "Experienced",
TRUE, "Veteran")</f>
        <v>Experienced</v>
      </c>
      <c r="AT1072">
        <v>2</v>
      </c>
      <c r="AU1072">
        <v>1</v>
      </c>
      <c r="AV1072" t="str" cm="1">
        <f t="array" ref="AV1072">_xlfn.IFS(
AU1072=0,"Recently Promoted",
AU1072&lt;=3, "Normal",
TRUE, "Long Time No Promotion")</f>
        <v>Normal</v>
      </c>
      <c r="AW1072">
        <v>3</v>
      </c>
      <c r="AX1072">
        <f>IF(COUNTIF(L1072:$L$1471,L1072)&gt;1,1,0)</f>
        <v>0</v>
      </c>
      <c r="BA1072">
        <f t="shared" si="133"/>
        <v>0</v>
      </c>
      <c r="BC1072">
        <f t="shared" si="134"/>
        <v>0</v>
      </c>
      <c r="BE1072">
        <f t="shared" si="128"/>
        <v>0</v>
      </c>
      <c r="BG1072">
        <f t="shared" si="129"/>
        <v>0</v>
      </c>
      <c r="BI1072">
        <f t="shared" si="130"/>
        <v>0</v>
      </c>
      <c r="BR1072" t="str" cm="1">
        <f t="array" ref="BR1072">_xlfn.IFS(
A1072&lt;=25,"18-25",
A1072&lt;=35,"26-35",
A1072&lt;=45,"36-45",
A1072&lt;=59,"46-59",
TRUE,"60+")</f>
        <v>26-35</v>
      </c>
      <c r="BX1072" t="b">
        <f t="shared" si="131"/>
        <v>1</v>
      </c>
      <c r="BY1072" t="b">
        <f t="shared" si="132"/>
        <v>1</v>
      </c>
      <c r="BZ1072" t="b">
        <f t="shared" si="135"/>
        <v>1</v>
      </c>
      <c r="CA1072">
        <f>IF(tblemployee[[#This Row],[Attrition]]="Yes",1,0)</f>
        <v>0</v>
      </c>
      <c r="CB1072">
        <f>IF(tblemployee[[#This Row],[OverTime]]="Yes",1,0)</f>
        <v>0</v>
      </c>
    </row>
    <row r="1073" spans="1:80" hidden="1">
      <c r="A1073">
        <v>49</v>
      </c>
      <c r="B1073" t="s">
        <v>43</v>
      </c>
      <c r="C1073" t="s">
        <v>36</v>
      </c>
      <c r="D1073">
        <v>271</v>
      </c>
      <c r="E1073" t="s">
        <v>45</v>
      </c>
      <c r="F1073">
        <v>3</v>
      </c>
      <c r="G1073" t="str" cm="1">
        <f t="array" ref="G1073">_xlfn.IFS(
F1073 &lt;= 10, "Near",
F1073 &lt;= 20, "Far",
TRUE, "Very Far")</f>
        <v>Near</v>
      </c>
      <c r="H1073">
        <v>2</v>
      </c>
      <c r="I1073" t="str">
        <f>_xlfn.XLOOKUP(H1073,Lookup!C:C,Lookup!D:D)</f>
        <v>College</v>
      </c>
      <c r="J1073" t="s">
        <v>51</v>
      </c>
      <c r="K1073">
        <v>1</v>
      </c>
      <c r="L1073">
        <v>1509</v>
      </c>
      <c r="M1073">
        <v>3</v>
      </c>
      <c r="N1073" t="str">
        <f>_xlfn.XLOOKUP(M1073,Lookup!E:E,Lookup!F:F)</f>
        <v>High</v>
      </c>
      <c r="O1073" t="s">
        <v>39</v>
      </c>
      <c r="P1073">
        <v>43</v>
      </c>
      <c r="Q1073">
        <v>2</v>
      </c>
      <c r="R1073" t="str">
        <f>_xlfn.XLOOKUP(Q1073,Lookup!G:G,Lookup!H:H)</f>
        <v>Medium</v>
      </c>
      <c r="S1073">
        <v>2</v>
      </c>
      <c r="T1073" s="7" t="str">
        <f>_xlfn.XLOOKUP(S1073,Lookup!A:A,Lookup!B:B)</f>
        <v>Junior</v>
      </c>
      <c r="U1073" t="s">
        <v>50</v>
      </c>
      <c r="V1073">
        <v>1</v>
      </c>
      <c r="W1073" t="str">
        <f>_xlfn.XLOOKUP(V1073,Lookup!I:I,Lookup!J:J)</f>
        <v>Low</v>
      </c>
      <c r="X1073" t="s">
        <v>48</v>
      </c>
      <c r="Y1073">
        <v>4789</v>
      </c>
      <c r="Z1073" t="str" cm="1">
        <f t="array" ref="Z1073">_xlfn.IFS(Y1073&lt;3000,"Low",Y1073&lt;7000,"Medium",TRUE,"High")</f>
        <v>Medium</v>
      </c>
      <c r="AA1073">
        <v>23070</v>
      </c>
      <c r="AB1073">
        <v>4</v>
      </c>
      <c r="AC1073" t="s">
        <v>42</v>
      </c>
      <c r="AD1073" t="s">
        <v>43</v>
      </c>
      <c r="AE1073">
        <v>25</v>
      </c>
      <c r="AF1073">
        <v>4</v>
      </c>
      <c r="AG1073" t="str">
        <f>_xlfn.XLOOKUP(AF1073,Lookup!K:K,Lookup!L:L)</f>
        <v>Exceed Expect</v>
      </c>
      <c r="AH1073">
        <v>1</v>
      </c>
      <c r="AI1073" t="str">
        <f>LOOKUP(AH1073,Lookup!M:M,Lookup!N:N)</f>
        <v>Low</v>
      </c>
      <c r="AJ1073">
        <v>80</v>
      </c>
      <c r="AK1073">
        <v>1</v>
      </c>
      <c r="AL1073" t="str">
        <f>_xlfn.XLOOKUP(AK1073,Lookup!O:O,Lookup!P:P)</f>
        <v>Basic</v>
      </c>
      <c r="AM1073">
        <v>10</v>
      </c>
      <c r="AN1073" t="str" cm="1">
        <f t="array" ref="AN1073">_xlfn.IFS(
AM1073&lt;=5,"0-5",
AM1073&lt;=10,"6-10",
AM1073&lt;=20,"11-20",
TRUE,"20+")</f>
        <v>6-10</v>
      </c>
      <c r="AO1073">
        <v>3</v>
      </c>
      <c r="AP1073">
        <v>3</v>
      </c>
      <c r="AQ1073" t="str">
        <f>_xlfn.XLOOKUP(AP1073,Lookup!Q:Q,Lookup!R:R)</f>
        <v>Better</v>
      </c>
      <c r="AR1073">
        <v>3</v>
      </c>
      <c r="AS1073" t="str" cm="1">
        <f t="array" ref="AS1073">_xlfn.IFS(
AR1073 &lt;=1,"New Employee",
AR1073 &lt;=3, "Early Career",
AR1073 &lt;=7, "Experienced",
TRUE, "Veteran")</f>
        <v>Early Career</v>
      </c>
      <c r="AT1073">
        <v>2</v>
      </c>
      <c r="AU1073">
        <v>1</v>
      </c>
      <c r="AV1073" t="str" cm="1">
        <f t="array" ref="AV1073">_xlfn.IFS(
AU1073=0,"Recently Promoted",
AU1073&lt;=3, "Normal",
TRUE, "Long Time No Promotion")</f>
        <v>Normal</v>
      </c>
      <c r="AW1073">
        <v>2</v>
      </c>
      <c r="AX1073">
        <f>IF(COUNTIF(L1073:$L$1471,L1073)&gt;1,1,0)</f>
        <v>0</v>
      </c>
      <c r="BA1073">
        <f t="shared" si="133"/>
        <v>0</v>
      </c>
      <c r="BC1073">
        <f t="shared" si="134"/>
        <v>0</v>
      </c>
      <c r="BE1073">
        <f t="shared" si="128"/>
        <v>0</v>
      </c>
      <c r="BG1073">
        <f t="shared" si="129"/>
        <v>0</v>
      </c>
      <c r="BI1073">
        <f t="shared" si="130"/>
        <v>0</v>
      </c>
      <c r="BR1073" t="str" cm="1">
        <f t="array" ref="BR1073">_xlfn.IFS(
A1073&lt;=25,"18-25",
A1073&lt;=35,"26-35",
A1073&lt;=45,"36-45",
A1073&lt;=59,"46-59",
TRUE,"60+")</f>
        <v>46-59</v>
      </c>
      <c r="BX1073" t="b">
        <f t="shared" si="131"/>
        <v>1</v>
      </c>
      <c r="BY1073" t="b">
        <f t="shared" si="132"/>
        <v>1</v>
      </c>
      <c r="BZ1073" t="b">
        <f t="shared" si="135"/>
        <v>1</v>
      </c>
      <c r="CA1073">
        <f>IF(tblemployee[[#This Row],[Attrition]]="Yes",1,0)</f>
        <v>0</v>
      </c>
      <c r="CB1073">
        <f>IF(tblemployee[[#This Row],[OverTime]]="Yes",1,0)</f>
        <v>0</v>
      </c>
    </row>
    <row r="1074" spans="1:80" hidden="1">
      <c r="A1074">
        <v>29</v>
      </c>
      <c r="B1074" t="s">
        <v>43</v>
      </c>
      <c r="C1074" t="s">
        <v>44</v>
      </c>
      <c r="D1074">
        <v>410</v>
      </c>
      <c r="E1074" t="s">
        <v>45</v>
      </c>
      <c r="F1074">
        <v>2</v>
      </c>
      <c r="G1074" t="str" cm="1">
        <f t="array" ref="G1074">_xlfn.IFS(
F1074 &lt;= 10, "Near",
F1074 &lt;= 20, "Far",
TRUE, "Very Far")</f>
        <v>Near</v>
      </c>
      <c r="H1074">
        <v>1</v>
      </c>
      <c r="I1074" t="str">
        <f>_xlfn.XLOOKUP(H1074,Lookup!C:C,Lookup!D:D)</f>
        <v>Below College</v>
      </c>
      <c r="J1074" t="s">
        <v>38</v>
      </c>
      <c r="K1074">
        <v>1</v>
      </c>
      <c r="L1074">
        <v>1513</v>
      </c>
      <c r="M1074">
        <v>4</v>
      </c>
      <c r="N1074" t="str">
        <f>_xlfn.XLOOKUP(M1074,Lookup!E:E,Lookup!F:F)</f>
        <v>Very High</v>
      </c>
      <c r="O1074" t="s">
        <v>39</v>
      </c>
      <c r="P1074">
        <v>97</v>
      </c>
      <c r="Q1074">
        <v>3</v>
      </c>
      <c r="R1074" t="str">
        <f>_xlfn.XLOOKUP(Q1074,Lookup!G:G,Lookup!H:H)</f>
        <v>High</v>
      </c>
      <c r="S1074">
        <v>1</v>
      </c>
      <c r="T1074" s="7" t="str">
        <f>_xlfn.XLOOKUP(S1074,Lookup!A:A,Lookup!B:B)</f>
        <v>Entry Level</v>
      </c>
      <c r="U1074" t="s">
        <v>50</v>
      </c>
      <c r="V1074">
        <v>2</v>
      </c>
      <c r="W1074" t="str">
        <f>_xlfn.XLOOKUP(V1074,Lookup!I:I,Lookup!J:J)</f>
        <v>Medium</v>
      </c>
      <c r="X1074" t="s">
        <v>48</v>
      </c>
      <c r="Y1074">
        <v>3180</v>
      </c>
      <c r="Z1074" t="str" cm="1">
        <f t="array" ref="Z1074">_xlfn.IFS(Y1074&lt;3000,"Low",Y1074&lt;7000,"Medium",TRUE,"High")</f>
        <v>Medium</v>
      </c>
      <c r="AA1074">
        <v>4668</v>
      </c>
      <c r="AB1074">
        <v>0</v>
      </c>
      <c r="AC1074" t="s">
        <v>42</v>
      </c>
      <c r="AD1074" t="s">
        <v>43</v>
      </c>
      <c r="AE1074">
        <v>13</v>
      </c>
      <c r="AF1074">
        <v>3</v>
      </c>
      <c r="AG1074" t="str">
        <f>_xlfn.XLOOKUP(AF1074,Lookup!K:K,Lookup!L:L)</f>
        <v>Meet Expect</v>
      </c>
      <c r="AH1074">
        <v>3</v>
      </c>
      <c r="AI1074" t="str">
        <f>LOOKUP(AH1074,Lookup!M:M,Lookup!N:N)</f>
        <v>High</v>
      </c>
      <c r="AJ1074">
        <v>80</v>
      </c>
      <c r="AK1074">
        <v>3</v>
      </c>
      <c r="AL1074" t="str">
        <f>_xlfn.XLOOKUP(AK1074,Lookup!O:O,Lookup!P:P)</f>
        <v>High</v>
      </c>
      <c r="AM1074">
        <v>4</v>
      </c>
      <c r="AN1074" t="str" cm="1">
        <f t="array" ref="AN1074">_xlfn.IFS(
AM1074&lt;=5,"0-5",
AM1074&lt;=10,"6-10",
AM1074&lt;=20,"11-20",
TRUE,"20+")</f>
        <v>0-5</v>
      </c>
      <c r="AO1074">
        <v>3</v>
      </c>
      <c r="AP1074">
        <v>3</v>
      </c>
      <c r="AQ1074" t="str">
        <f>_xlfn.XLOOKUP(AP1074,Lookup!Q:Q,Lookup!R:R)</f>
        <v>Better</v>
      </c>
      <c r="AR1074">
        <v>3</v>
      </c>
      <c r="AS1074" t="str" cm="1">
        <f t="array" ref="AS1074">_xlfn.IFS(
AR1074 &lt;=1,"New Employee",
AR1074 &lt;=3, "Early Career",
AR1074 &lt;=7, "Experienced",
TRUE, "Veteran")</f>
        <v>Early Career</v>
      </c>
      <c r="AT1074">
        <v>2</v>
      </c>
      <c r="AU1074">
        <v>0</v>
      </c>
      <c r="AV1074" t="str" cm="1">
        <f t="array" ref="AV1074">_xlfn.IFS(
AU1074=0,"Recently Promoted",
AU1074&lt;=3, "Normal",
TRUE, "Long Time No Promotion")</f>
        <v>Recently Promoted</v>
      </c>
      <c r="AW1074">
        <v>2</v>
      </c>
      <c r="AX1074">
        <f>IF(COUNTIF(L1074:$L$1471,L1074)&gt;1,1,0)</f>
        <v>0</v>
      </c>
      <c r="BA1074">
        <f t="shared" si="133"/>
        <v>0</v>
      </c>
      <c r="BC1074">
        <f t="shared" si="134"/>
        <v>0</v>
      </c>
      <c r="BE1074">
        <f t="shared" si="128"/>
        <v>0</v>
      </c>
      <c r="BG1074">
        <f t="shared" si="129"/>
        <v>0</v>
      </c>
      <c r="BI1074">
        <f t="shared" si="130"/>
        <v>0</v>
      </c>
      <c r="BR1074" t="str" cm="1">
        <f t="array" ref="BR1074">_xlfn.IFS(
A1074&lt;=25,"18-25",
A1074&lt;=35,"26-35",
A1074&lt;=45,"36-45",
A1074&lt;=59,"46-59",
TRUE,"60+")</f>
        <v>26-35</v>
      </c>
      <c r="BX1074" t="b">
        <f t="shared" si="131"/>
        <v>1</v>
      </c>
      <c r="BY1074" t="b">
        <f t="shared" si="132"/>
        <v>1</v>
      </c>
      <c r="BZ1074" t="b">
        <f t="shared" si="135"/>
        <v>1</v>
      </c>
      <c r="CA1074">
        <f>IF(tblemployee[[#This Row],[Attrition]]="Yes",1,0)</f>
        <v>0</v>
      </c>
      <c r="CB1074">
        <f>IF(tblemployee[[#This Row],[OverTime]]="Yes",1,0)</f>
        <v>0</v>
      </c>
    </row>
    <row r="1075" spans="1:80" hidden="1">
      <c r="A1075">
        <v>28</v>
      </c>
      <c r="B1075" t="s">
        <v>43</v>
      </c>
      <c r="C1075" t="s">
        <v>36</v>
      </c>
      <c r="D1075">
        <v>1083</v>
      </c>
      <c r="E1075" t="s">
        <v>45</v>
      </c>
      <c r="F1075">
        <v>29</v>
      </c>
      <c r="G1075" t="str" cm="1">
        <f t="array" ref="G1075">_xlfn.IFS(
F1075 &lt;= 10, "Near",
F1075 &lt;= 20, "Far",
TRUE, "Very Far")</f>
        <v>Very Far</v>
      </c>
      <c r="H1075">
        <v>1</v>
      </c>
      <c r="I1075" t="str">
        <f>_xlfn.XLOOKUP(H1075,Lookup!C:C,Lookup!D:D)</f>
        <v>Below College</v>
      </c>
      <c r="J1075" t="s">
        <v>38</v>
      </c>
      <c r="K1075">
        <v>1</v>
      </c>
      <c r="L1075">
        <v>1514</v>
      </c>
      <c r="M1075">
        <v>3</v>
      </c>
      <c r="N1075" t="str">
        <f>_xlfn.XLOOKUP(M1075,Lookup!E:E,Lookup!F:F)</f>
        <v>High</v>
      </c>
      <c r="O1075" t="s">
        <v>46</v>
      </c>
      <c r="P1075">
        <v>96</v>
      </c>
      <c r="Q1075">
        <v>1</v>
      </c>
      <c r="R1075" t="str">
        <f>_xlfn.XLOOKUP(Q1075,Lookup!G:G,Lookup!H:H)</f>
        <v>Low</v>
      </c>
      <c r="S1075">
        <v>2</v>
      </c>
      <c r="T1075" s="7" t="str">
        <f>_xlfn.XLOOKUP(S1075,Lookup!A:A,Lookup!B:B)</f>
        <v>Junior</v>
      </c>
      <c r="U1075" t="s">
        <v>53</v>
      </c>
      <c r="V1075">
        <v>2</v>
      </c>
      <c r="W1075" t="str">
        <f>_xlfn.XLOOKUP(V1075,Lookup!I:I,Lookup!J:J)</f>
        <v>Medium</v>
      </c>
      <c r="X1075" t="s">
        <v>48</v>
      </c>
      <c r="Y1075">
        <v>6549</v>
      </c>
      <c r="Z1075" t="str" cm="1">
        <f t="array" ref="Z1075">_xlfn.IFS(Y1075&lt;3000,"Low",Y1075&lt;7000,"Medium",TRUE,"High")</f>
        <v>Medium</v>
      </c>
      <c r="AA1075">
        <v>3173</v>
      </c>
      <c r="AB1075">
        <v>1</v>
      </c>
      <c r="AC1075" t="s">
        <v>42</v>
      </c>
      <c r="AD1075" t="s">
        <v>43</v>
      </c>
      <c r="AE1075">
        <v>14</v>
      </c>
      <c r="AF1075">
        <v>3</v>
      </c>
      <c r="AG1075" t="str">
        <f>_xlfn.XLOOKUP(AF1075,Lookup!K:K,Lookup!L:L)</f>
        <v>Meet Expect</v>
      </c>
      <c r="AH1075">
        <v>2</v>
      </c>
      <c r="AI1075" t="str">
        <f>LOOKUP(AH1075,Lookup!M:M,Lookup!N:N)</f>
        <v>Medium</v>
      </c>
      <c r="AJ1075">
        <v>80</v>
      </c>
      <c r="AK1075">
        <v>2</v>
      </c>
      <c r="AL1075" t="str">
        <f>_xlfn.XLOOKUP(AK1075,Lookup!O:O,Lookup!P:P)</f>
        <v>Medium</v>
      </c>
      <c r="AM1075">
        <v>8</v>
      </c>
      <c r="AN1075" t="str" cm="1">
        <f t="array" ref="AN1075">_xlfn.IFS(
AM1075&lt;=5,"0-5",
AM1075&lt;=10,"6-10",
AM1075&lt;=20,"11-20",
TRUE,"20+")</f>
        <v>6-10</v>
      </c>
      <c r="AO1075">
        <v>2</v>
      </c>
      <c r="AP1075">
        <v>2</v>
      </c>
      <c r="AQ1075" t="str">
        <f>_xlfn.XLOOKUP(AP1075,Lookup!Q:Q,Lookup!R:R)</f>
        <v>Good</v>
      </c>
      <c r="AR1075">
        <v>8</v>
      </c>
      <c r="AS1075" t="str" cm="1">
        <f t="array" ref="AS1075">_xlfn.IFS(
AR1075 &lt;=1,"New Employee",
AR1075 &lt;=3, "Early Career",
AR1075 &lt;=7, "Experienced",
TRUE, "Veteran")</f>
        <v>Veteran</v>
      </c>
      <c r="AT1075">
        <v>6</v>
      </c>
      <c r="AU1075">
        <v>1</v>
      </c>
      <c r="AV1075" t="str" cm="1">
        <f t="array" ref="AV1075">_xlfn.IFS(
AU1075=0,"Recently Promoted",
AU1075&lt;=3, "Normal",
TRUE, "Long Time No Promotion")</f>
        <v>Normal</v>
      </c>
      <c r="AW1075">
        <v>7</v>
      </c>
      <c r="AX1075">
        <f>IF(COUNTIF(L1075:$L$1471,L1075)&gt;1,1,0)</f>
        <v>0</v>
      </c>
      <c r="BA1075">
        <f t="shared" si="133"/>
        <v>0</v>
      </c>
      <c r="BC1075">
        <f t="shared" si="134"/>
        <v>0</v>
      </c>
      <c r="BE1075">
        <f t="shared" si="128"/>
        <v>0</v>
      </c>
      <c r="BG1075">
        <f t="shared" si="129"/>
        <v>0</v>
      </c>
      <c r="BI1075">
        <f t="shared" si="130"/>
        <v>0</v>
      </c>
      <c r="BR1075" t="str" cm="1">
        <f t="array" ref="BR1075">_xlfn.IFS(
A1075&lt;=25,"18-25",
A1075&lt;=35,"26-35",
A1075&lt;=45,"36-45",
A1075&lt;=59,"46-59",
TRUE,"60+")</f>
        <v>26-35</v>
      </c>
      <c r="BX1075" t="b">
        <f t="shared" si="131"/>
        <v>1</v>
      </c>
      <c r="BY1075" t="b">
        <f t="shared" si="132"/>
        <v>1</v>
      </c>
      <c r="BZ1075" t="b">
        <f t="shared" si="135"/>
        <v>1</v>
      </c>
      <c r="CA1075">
        <f>IF(tblemployee[[#This Row],[Attrition]]="Yes",1,0)</f>
        <v>0</v>
      </c>
      <c r="CB1075">
        <f>IF(tblemployee[[#This Row],[OverTime]]="Yes",1,0)</f>
        <v>0</v>
      </c>
    </row>
    <row r="1076" spans="1:80" hidden="1">
      <c r="A1076">
        <v>33</v>
      </c>
      <c r="B1076" t="s">
        <v>43</v>
      </c>
      <c r="C1076" t="s">
        <v>36</v>
      </c>
      <c r="D1076">
        <v>516</v>
      </c>
      <c r="E1076" t="s">
        <v>45</v>
      </c>
      <c r="F1076">
        <v>8</v>
      </c>
      <c r="G1076" t="str" cm="1">
        <f t="array" ref="G1076">_xlfn.IFS(
F1076 &lt;= 10, "Near",
F1076 &lt;= 20, "Far",
TRUE, "Very Far")</f>
        <v>Near</v>
      </c>
      <c r="H1076">
        <v>5</v>
      </c>
      <c r="I1076" t="str">
        <f>_xlfn.XLOOKUP(H1076,Lookup!C:C,Lookup!D:D)</f>
        <v>Doctor</v>
      </c>
      <c r="J1076" t="s">
        <v>38</v>
      </c>
      <c r="K1076">
        <v>1</v>
      </c>
      <c r="L1076">
        <v>1515</v>
      </c>
      <c r="M1076">
        <v>4</v>
      </c>
      <c r="N1076" t="str">
        <f>_xlfn.XLOOKUP(M1076,Lookup!E:E,Lookup!F:F)</f>
        <v>Very High</v>
      </c>
      <c r="O1076" t="s">
        <v>46</v>
      </c>
      <c r="P1076">
        <v>69</v>
      </c>
      <c r="Q1076">
        <v>3</v>
      </c>
      <c r="R1076" t="str">
        <f>_xlfn.XLOOKUP(Q1076,Lookup!G:G,Lookup!H:H)</f>
        <v>High</v>
      </c>
      <c r="S1076">
        <v>2</v>
      </c>
      <c r="T1076" s="7" t="str">
        <f>_xlfn.XLOOKUP(S1076,Lookup!A:A,Lookup!B:B)</f>
        <v>Junior</v>
      </c>
      <c r="U1076" t="s">
        <v>54</v>
      </c>
      <c r="V1076">
        <v>3</v>
      </c>
      <c r="W1076" t="str">
        <f>_xlfn.XLOOKUP(V1076,Lookup!I:I,Lookup!J:J)</f>
        <v>High</v>
      </c>
      <c r="X1076" t="s">
        <v>41</v>
      </c>
      <c r="Y1076">
        <v>6388</v>
      </c>
      <c r="Z1076" t="str" cm="1">
        <f t="array" ref="Z1076">_xlfn.IFS(Y1076&lt;3000,"Low",Y1076&lt;7000,"Medium",TRUE,"High")</f>
        <v>Medium</v>
      </c>
      <c r="AA1076">
        <v>22049</v>
      </c>
      <c r="AB1076">
        <v>2</v>
      </c>
      <c r="AC1076" t="s">
        <v>42</v>
      </c>
      <c r="AD1076" t="s">
        <v>35</v>
      </c>
      <c r="AE1076">
        <v>17</v>
      </c>
      <c r="AF1076">
        <v>3</v>
      </c>
      <c r="AG1076" t="str">
        <f>_xlfn.XLOOKUP(AF1076,Lookup!K:K,Lookup!L:L)</f>
        <v>Meet Expect</v>
      </c>
      <c r="AH1076">
        <v>1</v>
      </c>
      <c r="AI1076" t="str">
        <f>LOOKUP(AH1076,Lookup!M:M,Lookup!N:N)</f>
        <v>Low</v>
      </c>
      <c r="AJ1076">
        <v>80</v>
      </c>
      <c r="AK1076">
        <v>0</v>
      </c>
      <c r="AL1076" t="str">
        <f>_xlfn.XLOOKUP(AK1076,Lookup!O:O,Lookup!P:P)</f>
        <v>None</v>
      </c>
      <c r="AM1076">
        <v>14</v>
      </c>
      <c r="AN1076" t="str" cm="1">
        <f t="array" ref="AN1076">_xlfn.IFS(
AM1076&lt;=5,"0-5",
AM1076&lt;=10,"6-10",
AM1076&lt;=20,"11-20",
TRUE,"20+")</f>
        <v>11-20</v>
      </c>
      <c r="AO1076">
        <v>6</v>
      </c>
      <c r="AP1076">
        <v>3</v>
      </c>
      <c r="AQ1076" t="str">
        <f>_xlfn.XLOOKUP(AP1076,Lookup!Q:Q,Lookup!R:R)</f>
        <v>Better</v>
      </c>
      <c r="AR1076">
        <v>0</v>
      </c>
      <c r="AS1076" t="str" cm="1">
        <f t="array" ref="AS1076">_xlfn.IFS(
AR1076 &lt;=1,"New Employee",
AR1076 &lt;=3, "Early Career",
AR1076 &lt;=7, "Experienced",
TRUE, "Veteran")</f>
        <v>New Employee</v>
      </c>
      <c r="AT1076">
        <v>0</v>
      </c>
      <c r="AU1076">
        <v>0</v>
      </c>
      <c r="AV1076" t="str" cm="1">
        <f t="array" ref="AV1076">_xlfn.IFS(
AU1076=0,"Recently Promoted",
AU1076&lt;=3, "Normal",
TRUE, "Long Time No Promotion")</f>
        <v>Recently Promoted</v>
      </c>
      <c r="AW1076">
        <v>0</v>
      </c>
      <c r="AX1076">
        <f>IF(COUNTIF(L1076:$L$1471,L1076)&gt;1,1,0)</f>
        <v>0</v>
      </c>
      <c r="BA1076">
        <f t="shared" si="133"/>
        <v>0</v>
      </c>
      <c r="BC1076">
        <f t="shared" si="134"/>
        <v>0</v>
      </c>
      <c r="BE1076">
        <f t="shared" si="128"/>
        <v>0</v>
      </c>
      <c r="BG1076">
        <f t="shared" si="129"/>
        <v>0</v>
      </c>
      <c r="BI1076">
        <f t="shared" si="130"/>
        <v>0</v>
      </c>
      <c r="BR1076" t="str" cm="1">
        <f t="array" ref="BR1076">_xlfn.IFS(
A1076&lt;=25,"18-25",
A1076&lt;=35,"26-35",
A1076&lt;=45,"36-45",
A1076&lt;=59,"46-59",
TRUE,"60+")</f>
        <v>26-35</v>
      </c>
      <c r="BX1076" t="b">
        <f t="shared" si="131"/>
        <v>1</v>
      </c>
      <c r="BY1076" t="b">
        <f t="shared" si="132"/>
        <v>1</v>
      </c>
      <c r="BZ1076" t="b">
        <f t="shared" si="135"/>
        <v>1</v>
      </c>
      <c r="CA1076">
        <f>IF(tblemployee[[#This Row],[Attrition]]="Yes",1,0)</f>
        <v>0</v>
      </c>
      <c r="CB1076">
        <f>IF(tblemployee[[#This Row],[OverTime]]="Yes",1,0)</f>
        <v>1</v>
      </c>
    </row>
    <row r="1077" spans="1:80" hidden="1">
      <c r="A1077">
        <v>32</v>
      </c>
      <c r="B1077" t="s">
        <v>43</v>
      </c>
      <c r="C1077" t="s">
        <v>36</v>
      </c>
      <c r="D1077">
        <v>495</v>
      </c>
      <c r="E1077" t="s">
        <v>45</v>
      </c>
      <c r="F1077">
        <v>10</v>
      </c>
      <c r="G1077" t="str" cm="1">
        <f t="array" ref="G1077">_xlfn.IFS(
F1077 &lt;= 10, "Near",
F1077 &lt;= 20, "Far",
TRUE, "Very Far")</f>
        <v>Near</v>
      </c>
      <c r="H1077">
        <v>3</v>
      </c>
      <c r="I1077" t="str">
        <f>_xlfn.XLOOKUP(H1077,Lookup!C:C,Lookup!D:D)</f>
        <v>Bachelor</v>
      </c>
      <c r="J1077" t="s">
        <v>51</v>
      </c>
      <c r="K1077">
        <v>1</v>
      </c>
      <c r="L1077">
        <v>1516</v>
      </c>
      <c r="M1077">
        <v>3</v>
      </c>
      <c r="N1077" t="str">
        <f>_xlfn.XLOOKUP(M1077,Lookup!E:E,Lookup!F:F)</f>
        <v>High</v>
      </c>
      <c r="O1077" t="s">
        <v>46</v>
      </c>
      <c r="P1077">
        <v>64</v>
      </c>
      <c r="Q1077">
        <v>3</v>
      </c>
      <c r="R1077" t="str">
        <f>_xlfn.XLOOKUP(Q1077,Lookup!G:G,Lookup!H:H)</f>
        <v>High</v>
      </c>
      <c r="S1077">
        <v>3</v>
      </c>
      <c r="T1077" s="7" t="str">
        <f>_xlfn.XLOOKUP(S1077,Lookup!A:A,Lookup!B:B)</f>
        <v>Senior</v>
      </c>
      <c r="U1077" t="s">
        <v>56</v>
      </c>
      <c r="V1077">
        <v>4</v>
      </c>
      <c r="W1077" t="str">
        <f>_xlfn.XLOOKUP(V1077,Lookup!I:I,Lookup!J:J)</f>
        <v>Very High</v>
      </c>
      <c r="X1077" t="s">
        <v>41</v>
      </c>
      <c r="Y1077">
        <v>11244</v>
      </c>
      <c r="Z1077" t="str" cm="1">
        <f t="array" ref="Z1077">_xlfn.IFS(Y1077&lt;3000,"Low",Y1077&lt;7000,"Medium",TRUE,"High")</f>
        <v>High</v>
      </c>
      <c r="AA1077">
        <v>21072</v>
      </c>
      <c r="AB1077">
        <v>2</v>
      </c>
      <c r="AC1077" t="s">
        <v>42</v>
      </c>
      <c r="AD1077" t="s">
        <v>43</v>
      </c>
      <c r="AE1077">
        <v>25</v>
      </c>
      <c r="AF1077">
        <v>4</v>
      </c>
      <c r="AG1077" t="str">
        <f>_xlfn.XLOOKUP(AF1077,Lookup!K:K,Lookup!L:L)</f>
        <v>Exceed Expect</v>
      </c>
      <c r="AH1077">
        <v>2</v>
      </c>
      <c r="AI1077" t="str">
        <f>LOOKUP(AH1077,Lookup!M:M,Lookup!N:N)</f>
        <v>Medium</v>
      </c>
      <c r="AJ1077">
        <v>80</v>
      </c>
      <c r="AK1077">
        <v>0</v>
      </c>
      <c r="AL1077" t="str">
        <f>_xlfn.XLOOKUP(AK1077,Lookup!O:O,Lookup!P:P)</f>
        <v>None</v>
      </c>
      <c r="AM1077">
        <v>10</v>
      </c>
      <c r="AN1077" t="str" cm="1">
        <f t="array" ref="AN1077">_xlfn.IFS(
AM1077&lt;=5,"0-5",
AM1077&lt;=10,"6-10",
AM1077&lt;=20,"11-20",
TRUE,"20+")</f>
        <v>6-10</v>
      </c>
      <c r="AO1077">
        <v>5</v>
      </c>
      <c r="AP1077">
        <v>4</v>
      </c>
      <c r="AQ1077" t="str">
        <f>_xlfn.XLOOKUP(AP1077,Lookup!Q:Q,Lookup!R:R)</f>
        <v>Best</v>
      </c>
      <c r="AR1077">
        <v>5</v>
      </c>
      <c r="AS1077" t="str" cm="1">
        <f t="array" ref="AS1077">_xlfn.IFS(
AR1077 &lt;=1,"New Employee",
AR1077 &lt;=3, "Early Career",
AR1077 &lt;=7, "Experienced",
TRUE, "Veteran")</f>
        <v>Experienced</v>
      </c>
      <c r="AT1077">
        <v>2</v>
      </c>
      <c r="AU1077">
        <v>0</v>
      </c>
      <c r="AV1077" t="str" cm="1">
        <f t="array" ref="AV1077">_xlfn.IFS(
AU1077=0,"Recently Promoted",
AU1077&lt;=3, "Normal",
TRUE, "Long Time No Promotion")</f>
        <v>Recently Promoted</v>
      </c>
      <c r="AW1077">
        <v>0</v>
      </c>
      <c r="AX1077">
        <f>IF(COUNTIF(L1077:$L$1471,L1077)&gt;1,1,0)</f>
        <v>0</v>
      </c>
      <c r="BA1077">
        <f t="shared" si="133"/>
        <v>0</v>
      </c>
      <c r="BC1077">
        <f t="shared" si="134"/>
        <v>0</v>
      </c>
      <c r="BE1077">
        <f t="shared" si="128"/>
        <v>0</v>
      </c>
      <c r="BG1077">
        <f t="shared" si="129"/>
        <v>0</v>
      </c>
      <c r="BI1077">
        <f t="shared" si="130"/>
        <v>0</v>
      </c>
      <c r="BR1077" t="str" cm="1">
        <f t="array" ref="BR1077">_xlfn.IFS(
A1077&lt;=25,"18-25",
A1077&lt;=35,"26-35",
A1077&lt;=45,"36-45",
A1077&lt;=59,"46-59",
TRUE,"60+")</f>
        <v>26-35</v>
      </c>
      <c r="BX1077" t="b">
        <f t="shared" si="131"/>
        <v>1</v>
      </c>
      <c r="BY1077" t="b">
        <f t="shared" si="132"/>
        <v>1</v>
      </c>
      <c r="BZ1077" t="b">
        <f t="shared" si="135"/>
        <v>1</v>
      </c>
      <c r="CA1077">
        <f>IF(tblemployee[[#This Row],[Attrition]]="Yes",1,0)</f>
        <v>0</v>
      </c>
      <c r="CB1077">
        <f>IF(tblemployee[[#This Row],[OverTime]]="Yes",1,0)</f>
        <v>0</v>
      </c>
    </row>
    <row r="1078" spans="1:80" hidden="1">
      <c r="A1078">
        <v>54</v>
      </c>
      <c r="B1078" t="s">
        <v>43</v>
      </c>
      <c r="C1078" t="s">
        <v>44</v>
      </c>
      <c r="D1078">
        <v>1050</v>
      </c>
      <c r="E1078" t="s">
        <v>45</v>
      </c>
      <c r="F1078">
        <v>11</v>
      </c>
      <c r="G1078" t="str" cm="1">
        <f t="array" ref="G1078">_xlfn.IFS(
F1078 &lt;= 10, "Near",
F1078 &lt;= 20, "Far",
TRUE, "Very Far")</f>
        <v>Far</v>
      </c>
      <c r="H1078">
        <v>4</v>
      </c>
      <c r="I1078" t="str">
        <f>_xlfn.XLOOKUP(H1078,Lookup!C:C,Lookup!D:D)</f>
        <v>Master</v>
      </c>
      <c r="J1078" t="s">
        <v>51</v>
      </c>
      <c r="K1078">
        <v>1</v>
      </c>
      <c r="L1078">
        <v>1520</v>
      </c>
      <c r="M1078">
        <v>2</v>
      </c>
      <c r="N1078" t="str">
        <f>_xlfn.XLOOKUP(M1078,Lookup!E:E,Lookup!F:F)</f>
        <v>Medium</v>
      </c>
      <c r="O1078" t="s">
        <v>39</v>
      </c>
      <c r="P1078">
        <v>87</v>
      </c>
      <c r="Q1078">
        <v>3</v>
      </c>
      <c r="R1078" t="str">
        <f>_xlfn.XLOOKUP(Q1078,Lookup!G:G,Lookup!H:H)</f>
        <v>High</v>
      </c>
      <c r="S1078">
        <v>4</v>
      </c>
      <c r="T1078" s="7" t="str">
        <f>_xlfn.XLOOKUP(S1078,Lookup!A:A,Lookup!B:B)</f>
        <v>Manager</v>
      </c>
      <c r="U1078" t="s">
        <v>56</v>
      </c>
      <c r="V1078">
        <v>4</v>
      </c>
      <c r="W1078" t="str">
        <f>_xlfn.XLOOKUP(V1078,Lookup!I:I,Lookup!J:J)</f>
        <v>Very High</v>
      </c>
      <c r="X1078" t="s">
        <v>52</v>
      </c>
      <c r="Y1078">
        <v>16032</v>
      </c>
      <c r="Z1078" t="str" cm="1">
        <f t="array" ref="Z1078">_xlfn.IFS(Y1078&lt;3000,"Low",Y1078&lt;7000,"Medium",TRUE,"High")</f>
        <v>High</v>
      </c>
      <c r="AA1078">
        <v>24456</v>
      </c>
      <c r="AB1078">
        <v>3</v>
      </c>
      <c r="AC1078" t="s">
        <v>42</v>
      </c>
      <c r="AD1078" t="s">
        <v>43</v>
      </c>
      <c r="AE1078">
        <v>20</v>
      </c>
      <c r="AF1078">
        <v>4</v>
      </c>
      <c r="AG1078" t="str">
        <f>_xlfn.XLOOKUP(AF1078,Lookup!K:K,Lookup!L:L)</f>
        <v>Exceed Expect</v>
      </c>
      <c r="AH1078">
        <v>1</v>
      </c>
      <c r="AI1078" t="str">
        <f>LOOKUP(AH1078,Lookup!M:M,Lookup!N:N)</f>
        <v>Low</v>
      </c>
      <c r="AJ1078">
        <v>80</v>
      </c>
      <c r="AK1078">
        <v>1</v>
      </c>
      <c r="AL1078" t="str">
        <f>_xlfn.XLOOKUP(AK1078,Lookup!O:O,Lookup!P:P)</f>
        <v>Basic</v>
      </c>
      <c r="AM1078">
        <v>26</v>
      </c>
      <c r="AN1078" t="str" cm="1">
        <f t="array" ref="AN1078">_xlfn.IFS(
AM1078&lt;=5,"0-5",
AM1078&lt;=10,"6-10",
AM1078&lt;=20,"11-20",
TRUE,"20+")</f>
        <v>20+</v>
      </c>
      <c r="AO1078">
        <v>2</v>
      </c>
      <c r="AP1078">
        <v>3</v>
      </c>
      <c r="AQ1078" t="str">
        <f>_xlfn.XLOOKUP(AP1078,Lookup!Q:Q,Lookup!R:R)</f>
        <v>Better</v>
      </c>
      <c r="AR1078">
        <v>14</v>
      </c>
      <c r="AS1078" t="str" cm="1">
        <f t="array" ref="AS1078">_xlfn.IFS(
AR1078 &lt;=1,"New Employee",
AR1078 &lt;=3, "Early Career",
AR1078 &lt;=7, "Experienced",
TRUE, "Veteran")</f>
        <v>Veteran</v>
      </c>
      <c r="AT1078">
        <v>9</v>
      </c>
      <c r="AU1078">
        <v>1</v>
      </c>
      <c r="AV1078" t="str" cm="1">
        <f t="array" ref="AV1078">_xlfn.IFS(
AU1078=0,"Recently Promoted",
AU1078&lt;=3, "Normal",
TRUE, "Long Time No Promotion")</f>
        <v>Normal</v>
      </c>
      <c r="AW1078">
        <v>12</v>
      </c>
      <c r="AX1078">
        <f>IF(COUNTIF(L1078:$L$1471,L1078)&gt;1,1,0)</f>
        <v>0</v>
      </c>
      <c r="BA1078">
        <f t="shared" si="133"/>
        <v>0</v>
      </c>
      <c r="BC1078">
        <f t="shared" si="134"/>
        <v>0</v>
      </c>
      <c r="BE1078">
        <f t="shared" si="128"/>
        <v>0</v>
      </c>
      <c r="BG1078">
        <f t="shared" si="129"/>
        <v>0</v>
      </c>
      <c r="BI1078">
        <f t="shared" si="130"/>
        <v>0</v>
      </c>
      <c r="BR1078" t="str" cm="1">
        <f t="array" ref="BR1078">_xlfn.IFS(
A1078&lt;=25,"18-25",
A1078&lt;=35,"26-35",
A1078&lt;=45,"36-45",
A1078&lt;=59,"46-59",
TRUE,"60+")</f>
        <v>46-59</v>
      </c>
      <c r="BX1078" t="b">
        <f t="shared" si="131"/>
        <v>1</v>
      </c>
      <c r="BY1078" t="b">
        <f t="shared" si="132"/>
        <v>1</v>
      </c>
      <c r="BZ1078" t="b">
        <f t="shared" si="135"/>
        <v>1</v>
      </c>
      <c r="CA1078">
        <f>IF(tblemployee[[#This Row],[Attrition]]="Yes",1,0)</f>
        <v>0</v>
      </c>
      <c r="CB1078">
        <f>IF(tblemployee[[#This Row],[OverTime]]="Yes",1,0)</f>
        <v>0</v>
      </c>
    </row>
    <row r="1079" spans="1:80" hidden="1">
      <c r="A1079">
        <v>29</v>
      </c>
      <c r="B1079" t="s">
        <v>35</v>
      </c>
      <c r="C1079" t="s">
        <v>36</v>
      </c>
      <c r="D1079">
        <v>224</v>
      </c>
      <c r="E1079" t="s">
        <v>45</v>
      </c>
      <c r="F1079">
        <v>1</v>
      </c>
      <c r="G1079" t="str" cm="1">
        <f t="array" ref="G1079">_xlfn.IFS(
F1079 &lt;= 10, "Near",
F1079 &lt;= 20, "Far",
TRUE, "Very Far")</f>
        <v>Near</v>
      </c>
      <c r="H1079">
        <v>4</v>
      </c>
      <c r="I1079" t="str">
        <f>_xlfn.XLOOKUP(H1079,Lookup!C:C,Lookup!D:D)</f>
        <v>Master</v>
      </c>
      <c r="J1079" t="s">
        <v>60</v>
      </c>
      <c r="K1079">
        <v>1</v>
      </c>
      <c r="L1079">
        <v>1522</v>
      </c>
      <c r="M1079">
        <v>1</v>
      </c>
      <c r="N1079" t="str">
        <f>_xlfn.XLOOKUP(M1079,Lookup!E:E,Lookup!F:F)</f>
        <v>Low</v>
      </c>
      <c r="O1079" t="s">
        <v>46</v>
      </c>
      <c r="P1079">
        <v>100</v>
      </c>
      <c r="Q1079">
        <v>2</v>
      </c>
      <c r="R1079" t="str">
        <f>_xlfn.XLOOKUP(Q1079,Lookup!G:G,Lookup!H:H)</f>
        <v>Medium</v>
      </c>
      <c r="S1079">
        <v>1</v>
      </c>
      <c r="T1079" s="7" t="str">
        <f>_xlfn.XLOOKUP(S1079,Lookup!A:A,Lookup!B:B)</f>
        <v>Entry Level</v>
      </c>
      <c r="U1079" t="s">
        <v>47</v>
      </c>
      <c r="V1079">
        <v>1</v>
      </c>
      <c r="W1079" t="str">
        <f>_xlfn.XLOOKUP(V1079,Lookup!I:I,Lookup!J:J)</f>
        <v>Low</v>
      </c>
      <c r="X1079" t="s">
        <v>41</v>
      </c>
      <c r="Y1079">
        <v>2362</v>
      </c>
      <c r="Z1079" t="str" cm="1">
        <f t="array" ref="Z1079">_xlfn.IFS(Y1079&lt;3000,"Low",Y1079&lt;7000,"Medium",TRUE,"High")</f>
        <v>Low</v>
      </c>
      <c r="AA1079">
        <v>7568</v>
      </c>
      <c r="AB1079">
        <v>6</v>
      </c>
      <c r="AC1079" t="s">
        <v>42</v>
      </c>
      <c r="AD1079" t="s">
        <v>43</v>
      </c>
      <c r="AE1079">
        <v>13</v>
      </c>
      <c r="AF1079">
        <v>3</v>
      </c>
      <c r="AG1079" t="str">
        <f>_xlfn.XLOOKUP(AF1079,Lookup!K:K,Lookup!L:L)</f>
        <v>Meet Expect</v>
      </c>
      <c r="AH1079">
        <v>3</v>
      </c>
      <c r="AI1079" t="str">
        <f>LOOKUP(AH1079,Lookup!M:M,Lookup!N:N)</f>
        <v>High</v>
      </c>
      <c r="AJ1079">
        <v>80</v>
      </c>
      <c r="AK1079">
        <v>0</v>
      </c>
      <c r="AL1079" t="str">
        <f>_xlfn.XLOOKUP(AK1079,Lookup!O:O,Lookup!P:P)</f>
        <v>None</v>
      </c>
      <c r="AM1079">
        <v>11</v>
      </c>
      <c r="AN1079" t="str" cm="1">
        <f t="array" ref="AN1079">_xlfn.IFS(
AM1079&lt;=5,"0-5",
AM1079&lt;=10,"6-10",
AM1079&lt;=20,"11-20",
TRUE,"20+")</f>
        <v>11-20</v>
      </c>
      <c r="AO1079">
        <v>2</v>
      </c>
      <c r="AP1079">
        <v>1</v>
      </c>
      <c r="AQ1079" t="str">
        <f>_xlfn.XLOOKUP(AP1079,Lookup!Q:Q,Lookup!R:R)</f>
        <v>Bad</v>
      </c>
      <c r="AR1079">
        <v>9</v>
      </c>
      <c r="AS1079" t="str" cm="1">
        <f t="array" ref="AS1079">_xlfn.IFS(
AR1079 &lt;=1,"New Employee",
AR1079 &lt;=3, "Early Career",
AR1079 &lt;=7, "Experienced",
TRUE, "Veteran")</f>
        <v>Veteran</v>
      </c>
      <c r="AT1079">
        <v>7</v>
      </c>
      <c r="AU1079">
        <v>0</v>
      </c>
      <c r="AV1079" t="str" cm="1">
        <f t="array" ref="AV1079">_xlfn.IFS(
AU1079=0,"Recently Promoted",
AU1079&lt;=3, "Normal",
TRUE, "Long Time No Promotion")</f>
        <v>Recently Promoted</v>
      </c>
      <c r="AW1079">
        <v>7</v>
      </c>
      <c r="AX1079">
        <f>IF(COUNTIF(L1079:$L$1471,L1079)&gt;1,1,0)</f>
        <v>0</v>
      </c>
      <c r="BA1079">
        <f t="shared" si="133"/>
        <v>0</v>
      </c>
      <c r="BC1079">
        <f t="shared" si="134"/>
        <v>0</v>
      </c>
      <c r="BE1079">
        <f t="shared" si="128"/>
        <v>0</v>
      </c>
      <c r="BG1079">
        <f t="shared" si="129"/>
        <v>0</v>
      </c>
      <c r="BI1079">
        <f t="shared" si="130"/>
        <v>0</v>
      </c>
      <c r="BR1079" t="str" cm="1">
        <f t="array" ref="BR1079">_xlfn.IFS(
A1079&lt;=25,"18-25",
A1079&lt;=35,"26-35",
A1079&lt;=45,"36-45",
A1079&lt;=59,"46-59",
TRUE,"60+")</f>
        <v>26-35</v>
      </c>
      <c r="BX1079" t="b">
        <f t="shared" si="131"/>
        <v>1</v>
      </c>
      <c r="BY1079" t="b">
        <f t="shared" si="132"/>
        <v>1</v>
      </c>
      <c r="BZ1079" t="b">
        <f t="shared" si="135"/>
        <v>1</v>
      </c>
      <c r="CA1079">
        <f>IF(tblemployee[[#This Row],[Attrition]]="Yes",1,0)</f>
        <v>1</v>
      </c>
      <c r="CB1079">
        <f>IF(tblemployee[[#This Row],[OverTime]]="Yes",1,0)</f>
        <v>0</v>
      </c>
    </row>
    <row r="1080" spans="1:80" hidden="1">
      <c r="A1080">
        <v>44</v>
      </c>
      <c r="B1080" t="s">
        <v>43</v>
      </c>
      <c r="C1080" t="s">
        <v>36</v>
      </c>
      <c r="D1080">
        <v>136</v>
      </c>
      <c r="E1080" t="s">
        <v>45</v>
      </c>
      <c r="F1080">
        <v>28</v>
      </c>
      <c r="G1080" t="str" cm="1">
        <f t="array" ref="G1080">_xlfn.IFS(
F1080 &lt;= 10, "Near",
F1080 &lt;= 20, "Far",
TRUE, "Very Far")</f>
        <v>Very Far</v>
      </c>
      <c r="H1080">
        <v>3</v>
      </c>
      <c r="I1080" t="str">
        <f>_xlfn.XLOOKUP(H1080,Lookup!C:C,Lookup!D:D)</f>
        <v>Bachelor</v>
      </c>
      <c r="J1080" t="s">
        <v>38</v>
      </c>
      <c r="K1080">
        <v>1</v>
      </c>
      <c r="L1080">
        <v>1523</v>
      </c>
      <c r="M1080">
        <v>4</v>
      </c>
      <c r="N1080" t="str">
        <f>_xlfn.XLOOKUP(M1080,Lookup!E:E,Lookup!F:F)</f>
        <v>Very High</v>
      </c>
      <c r="O1080" t="s">
        <v>46</v>
      </c>
      <c r="P1080">
        <v>32</v>
      </c>
      <c r="Q1080">
        <v>3</v>
      </c>
      <c r="R1080" t="str">
        <f>_xlfn.XLOOKUP(Q1080,Lookup!G:G,Lookup!H:H)</f>
        <v>High</v>
      </c>
      <c r="S1080">
        <v>4</v>
      </c>
      <c r="T1080" s="7" t="str">
        <f>_xlfn.XLOOKUP(S1080,Lookup!A:A,Lookup!B:B)</f>
        <v>Manager</v>
      </c>
      <c r="U1080" t="s">
        <v>58</v>
      </c>
      <c r="V1080">
        <v>1</v>
      </c>
      <c r="W1080" t="str">
        <f>_xlfn.XLOOKUP(V1080,Lookup!I:I,Lookup!J:J)</f>
        <v>Low</v>
      </c>
      <c r="X1080" t="s">
        <v>48</v>
      </c>
      <c r="Y1080">
        <v>16328</v>
      </c>
      <c r="Z1080" t="str" cm="1">
        <f t="array" ref="Z1080">_xlfn.IFS(Y1080&lt;3000,"Low",Y1080&lt;7000,"Medium",TRUE,"High")</f>
        <v>High</v>
      </c>
      <c r="AA1080">
        <v>22074</v>
      </c>
      <c r="AB1080">
        <v>3</v>
      </c>
      <c r="AC1080" t="s">
        <v>42</v>
      </c>
      <c r="AD1080" t="s">
        <v>43</v>
      </c>
      <c r="AE1080">
        <v>13</v>
      </c>
      <c r="AF1080">
        <v>3</v>
      </c>
      <c r="AG1080" t="str">
        <f>_xlfn.XLOOKUP(AF1080,Lookup!K:K,Lookup!L:L)</f>
        <v>Meet Expect</v>
      </c>
      <c r="AH1080">
        <v>3</v>
      </c>
      <c r="AI1080" t="str">
        <f>LOOKUP(AH1080,Lookup!M:M,Lookup!N:N)</f>
        <v>High</v>
      </c>
      <c r="AJ1080">
        <v>80</v>
      </c>
      <c r="AK1080">
        <v>1</v>
      </c>
      <c r="AL1080" t="str">
        <f>_xlfn.XLOOKUP(AK1080,Lookup!O:O,Lookup!P:P)</f>
        <v>Basic</v>
      </c>
      <c r="AM1080">
        <v>24</v>
      </c>
      <c r="AN1080" t="str" cm="1">
        <f t="array" ref="AN1080">_xlfn.IFS(
AM1080&lt;=5,"0-5",
AM1080&lt;=10,"6-10",
AM1080&lt;=20,"11-20",
TRUE,"20+")</f>
        <v>20+</v>
      </c>
      <c r="AO1080">
        <v>1</v>
      </c>
      <c r="AP1080">
        <v>4</v>
      </c>
      <c r="AQ1080" t="str">
        <f>_xlfn.XLOOKUP(AP1080,Lookup!Q:Q,Lookup!R:R)</f>
        <v>Best</v>
      </c>
      <c r="AR1080">
        <v>20</v>
      </c>
      <c r="AS1080" t="str" cm="1">
        <f t="array" ref="AS1080">_xlfn.IFS(
AR1080 &lt;=1,"New Employee",
AR1080 &lt;=3, "Early Career",
AR1080 &lt;=7, "Experienced",
TRUE, "Veteran")</f>
        <v>Veteran</v>
      </c>
      <c r="AT1080">
        <v>6</v>
      </c>
      <c r="AU1080">
        <v>14</v>
      </c>
      <c r="AV1080" t="str" cm="1">
        <f t="array" ref="AV1080">_xlfn.IFS(
AU1080=0,"Recently Promoted",
AU1080&lt;=3, "Normal",
TRUE, "Long Time No Promotion")</f>
        <v>Long Time No Promotion</v>
      </c>
      <c r="AW1080">
        <v>17</v>
      </c>
      <c r="AX1080">
        <f>IF(COUNTIF(L1080:$L$1471,L1080)&gt;1,1,0)</f>
        <v>0</v>
      </c>
      <c r="BA1080">
        <f t="shared" si="133"/>
        <v>0</v>
      </c>
      <c r="BC1080">
        <f t="shared" si="134"/>
        <v>0</v>
      </c>
      <c r="BE1080">
        <f t="shared" si="128"/>
        <v>0</v>
      </c>
      <c r="BG1080">
        <f t="shared" si="129"/>
        <v>0</v>
      </c>
      <c r="BI1080">
        <f t="shared" si="130"/>
        <v>0</v>
      </c>
      <c r="BR1080" t="str" cm="1">
        <f t="array" ref="BR1080">_xlfn.IFS(
A1080&lt;=25,"18-25",
A1080&lt;=35,"26-35",
A1080&lt;=45,"36-45",
A1080&lt;=59,"46-59",
TRUE,"60+")</f>
        <v>36-45</v>
      </c>
      <c r="BX1080" t="b">
        <f t="shared" si="131"/>
        <v>1</v>
      </c>
      <c r="BY1080" t="b">
        <f t="shared" si="132"/>
        <v>1</v>
      </c>
      <c r="BZ1080" t="b">
        <f t="shared" si="135"/>
        <v>1</v>
      </c>
      <c r="CA1080">
        <f>IF(tblemployee[[#This Row],[Attrition]]="Yes",1,0)</f>
        <v>0</v>
      </c>
      <c r="CB1080">
        <f>IF(tblemployee[[#This Row],[OverTime]]="Yes",1,0)</f>
        <v>0</v>
      </c>
    </row>
    <row r="1081" spans="1:80" hidden="1">
      <c r="A1081">
        <v>39</v>
      </c>
      <c r="B1081" t="s">
        <v>43</v>
      </c>
      <c r="C1081" t="s">
        <v>36</v>
      </c>
      <c r="D1081">
        <v>1089</v>
      </c>
      <c r="E1081" t="s">
        <v>45</v>
      </c>
      <c r="F1081">
        <v>6</v>
      </c>
      <c r="G1081" t="str" cm="1">
        <f t="array" ref="G1081">_xlfn.IFS(
F1081 &lt;= 10, "Near",
F1081 &lt;= 20, "Far",
TRUE, "Very Far")</f>
        <v>Near</v>
      </c>
      <c r="H1081">
        <v>3</v>
      </c>
      <c r="I1081" t="str">
        <f>_xlfn.XLOOKUP(H1081,Lookup!C:C,Lookup!D:D)</f>
        <v>Bachelor</v>
      </c>
      <c r="J1081" t="s">
        <v>38</v>
      </c>
      <c r="K1081">
        <v>1</v>
      </c>
      <c r="L1081">
        <v>1525</v>
      </c>
      <c r="M1081">
        <v>2</v>
      </c>
      <c r="N1081" t="str">
        <f>_xlfn.XLOOKUP(M1081,Lookup!E:E,Lookup!F:F)</f>
        <v>Medium</v>
      </c>
      <c r="O1081" t="s">
        <v>39</v>
      </c>
      <c r="P1081">
        <v>32</v>
      </c>
      <c r="Q1081">
        <v>3</v>
      </c>
      <c r="R1081" t="str">
        <f>_xlfn.XLOOKUP(Q1081,Lookup!G:G,Lookup!H:H)</f>
        <v>High</v>
      </c>
      <c r="S1081">
        <v>3</v>
      </c>
      <c r="T1081" s="7" t="str">
        <f>_xlfn.XLOOKUP(S1081,Lookup!A:A,Lookup!B:B)</f>
        <v>Senior</v>
      </c>
      <c r="U1081" t="s">
        <v>53</v>
      </c>
      <c r="V1081">
        <v>2</v>
      </c>
      <c r="W1081" t="str">
        <f>_xlfn.XLOOKUP(V1081,Lookup!I:I,Lookup!J:J)</f>
        <v>Medium</v>
      </c>
      <c r="X1081" t="s">
        <v>41</v>
      </c>
      <c r="Y1081">
        <v>8376</v>
      </c>
      <c r="Z1081" t="str" cm="1">
        <f t="array" ref="Z1081">_xlfn.IFS(Y1081&lt;3000,"Low",Y1081&lt;7000,"Medium",TRUE,"High")</f>
        <v>High</v>
      </c>
      <c r="AA1081">
        <v>9150</v>
      </c>
      <c r="AB1081">
        <v>4</v>
      </c>
      <c r="AC1081" t="s">
        <v>42</v>
      </c>
      <c r="AD1081" t="s">
        <v>43</v>
      </c>
      <c r="AE1081">
        <v>18</v>
      </c>
      <c r="AF1081">
        <v>3</v>
      </c>
      <c r="AG1081" t="str">
        <f>_xlfn.XLOOKUP(AF1081,Lookup!K:K,Lookup!L:L)</f>
        <v>Meet Expect</v>
      </c>
      <c r="AH1081">
        <v>4</v>
      </c>
      <c r="AI1081" t="str">
        <f>LOOKUP(AH1081,Lookup!M:M,Lookup!N:N)</f>
        <v>Very High</v>
      </c>
      <c r="AJ1081">
        <v>80</v>
      </c>
      <c r="AK1081">
        <v>0</v>
      </c>
      <c r="AL1081" t="str">
        <f>_xlfn.XLOOKUP(AK1081,Lookup!O:O,Lookup!P:P)</f>
        <v>None</v>
      </c>
      <c r="AM1081">
        <v>9</v>
      </c>
      <c r="AN1081" t="str" cm="1">
        <f t="array" ref="AN1081">_xlfn.IFS(
AM1081&lt;=5,"0-5",
AM1081&lt;=10,"6-10",
AM1081&lt;=20,"11-20",
TRUE,"20+")</f>
        <v>6-10</v>
      </c>
      <c r="AO1081">
        <v>3</v>
      </c>
      <c r="AP1081">
        <v>3</v>
      </c>
      <c r="AQ1081" t="str">
        <f>_xlfn.XLOOKUP(AP1081,Lookup!Q:Q,Lookup!R:R)</f>
        <v>Better</v>
      </c>
      <c r="AR1081">
        <v>2</v>
      </c>
      <c r="AS1081" t="str" cm="1">
        <f t="array" ref="AS1081">_xlfn.IFS(
AR1081 &lt;=1,"New Employee",
AR1081 &lt;=3, "Early Career",
AR1081 &lt;=7, "Experienced",
TRUE, "Veteran")</f>
        <v>Early Career</v>
      </c>
      <c r="AT1081">
        <v>0</v>
      </c>
      <c r="AU1081">
        <v>2</v>
      </c>
      <c r="AV1081" t="str" cm="1">
        <f t="array" ref="AV1081">_xlfn.IFS(
AU1081=0,"Recently Promoted",
AU1081&lt;=3, "Normal",
TRUE, "Long Time No Promotion")</f>
        <v>Normal</v>
      </c>
      <c r="AW1081">
        <v>2</v>
      </c>
      <c r="AX1081">
        <f>IF(COUNTIF(L1081:$L$1471,L1081)&gt;1,1,0)</f>
        <v>0</v>
      </c>
      <c r="BA1081">
        <f t="shared" si="133"/>
        <v>0</v>
      </c>
      <c r="BC1081">
        <f t="shared" si="134"/>
        <v>0</v>
      </c>
      <c r="BE1081">
        <f t="shared" si="128"/>
        <v>0</v>
      </c>
      <c r="BG1081">
        <f t="shared" si="129"/>
        <v>0</v>
      </c>
      <c r="BI1081">
        <f t="shared" si="130"/>
        <v>0</v>
      </c>
      <c r="BR1081" t="str" cm="1">
        <f t="array" ref="BR1081">_xlfn.IFS(
A1081&lt;=25,"18-25",
A1081&lt;=35,"26-35",
A1081&lt;=45,"36-45",
A1081&lt;=59,"46-59",
TRUE,"60+")</f>
        <v>36-45</v>
      </c>
      <c r="BX1081" t="b">
        <f t="shared" si="131"/>
        <v>1</v>
      </c>
      <c r="BY1081" t="b">
        <f t="shared" si="132"/>
        <v>1</v>
      </c>
      <c r="BZ1081" t="b">
        <f t="shared" si="135"/>
        <v>1</v>
      </c>
      <c r="CA1081">
        <f>IF(tblemployee[[#This Row],[Attrition]]="Yes",1,0)</f>
        <v>0</v>
      </c>
      <c r="CB1081">
        <f>IF(tblemployee[[#This Row],[OverTime]]="Yes",1,0)</f>
        <v>0</v>
      </c>
    </row>
    <row r="1082" spans="1:80" hidden="1">
      <c r="A1082">
        <v>46</v>
      </c>
      <c r="B1082" t="s">
        <v>43</v>
      </c>
      <c r="C1082" t="s">
        <v>36</v>
      </c>
      <c r="D1082">
        <v>228</v>
      </c>
      <c r="E1082" t="s">
        <v>37</v>
      </c>
      <c r="F1082">
        <v>3</v>
      </c>
      <c r="G1082" t="str" cm="1">
        <f t="array" ref="G1082">_xlfn.IFS(
F1082 &lt;= 10, "Near",
F1082 &lt;= 20, "Far",
TRUE, "Very Far")</f>
        <v>Near</v>
      </c>
      <c r="H1082">
        <v>3</v>
      </c>
      <c r="I1082" t="str">
        <f>_xlfn.XLOOKUP(H1082,Lookup!C:C,Lookup!D:D)</f>
        <v>Bachelor</v>
      </c>
      <c r="J1082" t="s">
        <v>38</v>
      </c>
      <c r="K1082">
        <v>1</v>
      </c>
      <c r="L1082">
        <v>1527</v>
      </c>
      <c r="M1082">
        <v>3</v>
      </c>
      <c r="N1082" t="str">
        <f>_xlfn.XLOOKUP(M1082,Lookup!E:E,Lookup!F:F)</f>
        <v>High</v>
      </c>
      <c r="O1082" t="s">
        <v>39</v>
      </c>
      <c r="P1082">
        <v>51</v>
      </c>
      <c r="Q1082">
        <v>3</v>
      </c>
      <c r="R1082" t="str">
        <f>_xlfn.XLOOKUP(Q1082,Lookup!G:G,Lookup!H:H)</f>
        <v>High</v>
      </c>
      <c r="S1082">
        <v>4</v>
      </c>
      <c r="T1082" s="7" t="str">
        <f>_xlfn.XLOOKUP(S1082,Lookup!A:A,Lookup!B:B)</f>
        <v>Manager</v>
      </c>
      <c r="U1082" t="s">
        <v>56</v>
      </c>
      <c r="V1082">
        <v>2</v>
      </c>
      <c r="W1082" t="str">
        <f>_xlfn.XLOOKUP(V1082,Lookup!I:I,Lookup!J:J)</f>
        <v>Medium</v>
      </c>
      <c r="X1082" t="s">
        <v>48</v>
      </c>
      <c r="Y1082">
        <v>16606</v>
      </c>
      <c r="Z1082" t="str" cm="1">
        <f t="array" ref="Z1082">_xlfn.IFS(Y1082&lt;3000,"Low",Y1082&lt;7000,"Medium",TRUE,"High")</f>
        <v>High</v>
      </c>
      <c r="AA1082">
        <v>11380</v>
      </c>
      <c r="AB1082">
        <v>8</v>
      </c>
      <c r="AC1082" t="s">
        <v>42</v>
      </c>
      <c r="AD1082" t="s">
        <v>43</v>
      </c>
      <c r="AE1082">
        <v>12</v>
      </c>
      <c r="AF1082">
        <v>3</v>
      </c>
      <c r="AG1082" t="str">
        <f>_xlfn.XLOOKUP(AF1082,Lookup!K:K,Lookup!L:L)</f>
        <v>Meet Expect</v>
      </c>
      <c r="AH1082">
        <v>4</v>
      </c>
      <c r="AI1082" t="str">
        <f>LOOKUP(AH1082,Lookup!M:M,Lookup!N:N)</f>
        <v>Very High</v>
      </c>
      <c r="AJ1082">
        <v>80</v>
      </c>
      <c r="AK1082">
        <v>1</v>
      </c>
      <c r="AL1082" t="str">
        <f>_xlfn.XLOOKUP(AK1082,Lookup!O:O,Lookup!P:P)</f>
        <v>Basic</v>
      </c>
      <c r="AM1082">
        <v>23</v>
      </c>
      <c r="AN1082" t="str" cm="1">
        <f t="array" ref="AN1082">_xlfn.IFS(
AM1082&lt;=5,"0-5",
AM1082&lt;=10,"6-10",
AM1082&lt;=20,"11-20",
TRUE,"20+")</f>
        <v>20+</v>
      </c>
      <c r="AO1082">
        <v>2</v>
      </c>
      <c r="AP1082">
        <v>4</v>
      </c>
      <c r="AQ1082" t="str">
        <f>_xlfn.XLOOKUP(AP1082,Lookup!Q:Q,Lookup!R:R)</f>
        <v>Best</v>
      </c>
      <c r="AR1082">
        <v>13</v>
      </c>
      <c r="AS1082" t="str" cm="1">
        <f t="array" ref="AS1082">_xlfn.IFS(
AR1082 &lt;=1,"New Employee",
AR1082 &lt;=3, "Early Career",
AR1082 &lt;=7, "Experienced",
TRUE, "Veteran")</f>
        <v>Veteran</v>
      </c>
      <c r="AT1082">
        <v>12</v>
      </c>
      <c r="AU1082">
        <v>5</v>
      </c>
      <c r="AV1082" t="str" cm="1">
        <f t="array" ref="AV1082">_xlfn.IFS(
AU1082=0,"Recently Promoted",
AU1082&lt;=3, "Normal",
TRUE, "Long Time No Promotion")</f>
        <v>Long Time No Promotion</v>
      </c>
      <c r="AW1082">
        <v>1</v>
      </c>
      <c r="AX1082">
        <f>IF(COUNTIF(L1082:$L$1471,L1082)&gt;1,1,0)</f>
        <v>0</v>
      </c>
      <c r="BA1082">
        <f t="shared" si="133"/>
        <v>0</v>
      </c>
      <c r="BC1082">
        <f t="shared" si="134"/>
        <v>0</v>
      </c>
      <c r="BE1082">
        <f t="shared" si="128"/>
        <v>0</v>
      </c>
      <c r="BG1082">
        <f t="shared" si="129"/>
        <v>0</v>
      </c>
      <c r="BI1082">
        <f t="shared" si="130"/>
        <v>0</v>
      </c>
      <c r="BR1082" t="str" cm="1">
        <f t="array" ref="BR1082">_xlfn.IFS(
A1082&lt;=25,"18-25",
A1082&lt;=35,"26-35",
A1082&lt;=45,"36-45",
A1082&lt;=59,"46-59",
TRUE,"60+")</f>
        <v>46-59</v>
      </c>
      <c r="BX1082" t="b">
        <f t="shared" si="131"/>
        <v>1</v>
      </c>
      <c r="BY1082" t="b">
        <f t="shared" si="132"/>
        <v>1</v>
      </c>
      <c r="BZ1082" t="b">
        <f t="shared" si="135"/>
        <v>1</v>
      </c>
      <c r="CA1082">
        <f>IF(tblemployee[[#This Row],[Attrition]]="Yes",1,0)</f>
        <v>0</v>
      </c>
      <c r="CB1082">
        <f>IF(tblemployee[[#This Row],[OverTime]]="Yes",1,0)</f>
        <v>0</v>
      </c>
    </row>
    <row r="1083" spans="1:80" hidden="1">
      <c r="A1083">
        <v>35</v>
      </c>
      <c r="B1083" t="s">
        <v>43</v>
      </c>
      <c r="C1083" t="s">
        <v>36</v>
      </c>
      <c r="D1083">
        <v>1029</v>
      </c>
      <c r="E1083" t="s">
        <v>45</v>
      </c>
      <c r="F1083">
        <v>16</v>
      </c>
      <c r="G1083" t="str" cm="1">
        <f t="array" ref="G1083">_xlfn.IFS(
F1083 &lt;= 10, "Near",
F1083 &lt;= 20, "Far",
TRUE, "Very Far")</f>
        <v>Far</v>
      </c>
      <c r="H1083">
        <v>3</v>
      </c>
      <c r="I1083" t="str">
        <f>_xlfn.XLOOKUP(H1083,Lookup!C:C,Lookup!D:D)</f>
        <v>Bachelor</v>
      </c>
      <c r="J1083" t="s">
        <v>38</v>
      </c>
      <c r="K1083">
        <v>1</v>
      </c>
      <c r="L1083">
        <v>1529</v>
      </c>
      <c r="M1083">
        <v>4</v>
      </c>
      <c r="N1083" t="str">
        <f>_xlfn.XLOOKUP(M1083,Lookup!E:E,Lookup!F:F)</f>
        <v>Very High</v>
      </c>
      <c r="O1083" t="s">
        <v>39</v>
      </c>
      <c r="P1083">
        <v>91</v>
      </c>
      <c r="Q1083">
        <v>2</v>
      </c>
      <c r="R1083" t="str">
        <f>_xlfn.XLOOKUP(Q1083,Lookup!G:G,Lookup!H:H)</f>
        <v>Medium</v>
      </c>
      <c r="S1083">
        <v>3</v>
      </c>
      <c r="T1083" s="7" t="str">
        <f>_xlfn.XLOOKUP(S1083,Lookup!A:A,Lookup!B:B)</f>
        <v>Senior</v>
      </c>
      <c r="U1083" t="s">
        <v>54</v>
      </c>
      <c r="V1083">
        <v>2</v>
      </c>
      <c r="W1083" t="str">
        <f>_xlfn.XLOOKUP(V1083,Lookup!I:I,Lookup!J:J)</f>
        <v>Medium</v>
      </c>
      <c r="X1083" t="s">
        <v>41</v>
      </c>
      <c r="Y1083">
        <v>8606</v>
      </c>
      <c r="Z1083" t="str" cm="1">
        <f t="array" ref="Z1083">_xlfn.IFS(Y1083&lt;3000,"Low",Y1083&lt;7000,"Medium",TRUE,"High")</f>
        <v>High</v>
      </c>
      <c r="AA1083">
        <v>21195</v>
      </c>
      <c r="AB1083">
        <v>1</v>
      </c>
      <c r="AC1083" t="s">
        <v>42</v>
      </c>
      <c r="AD1083" t="s">
        <v>43</v>
      </c>
      <c r="AE1083">
        <v>19</v>
      </c>
      <c r="AF1083">
        <v>3</v>
      </c>
      <c r="AG1083" t="str">
        <f>_xlfn.XLOOKUP(AF1083,Lookup!K:K,Lookup!L:L)</f>
        <v>Meet Expect</v>
      </c>
      <c r="AH1083">
        <v>4</v>
      </c>
      <c r="AI1083" t="str">
        <f>LOOKUP(AH1083,Lookup!M:M,Lookup!N:N)</f>
        <v>Very High</v>
      </c>
      <c r="AJ1083">
        <v>80</v>
      </c>
      <c r="AK1083">
        <v>0</v>
      </c>
      <c r="AL1083" t="str">
        <f>_xlfn.XLOOKUP(AK1083,Lookup!O:O,Lookup!P:P)</f>
        <v>None</v>
      </c>
      <c r="AM1083">
        <v>11</v>
      </c>
      <c r="AN1083" t="str" cm="1">
        <f t="array" ref="AN1083">_xlfn.IFS(
AM1083&lt;=5,"0-5",
AM1083&lt;=10,"6-10",
AM1083&lt;=20,"11-20",
TRUE,"20+")</f>
        <v>11-20</v>
      </c>
      <c r="AO1083">
        <v>3</v>
      </c>
      <c r="AP1083">
        <v>1</v>
      </c>
      <c r="AQ1083" t="str">
        <f>_xlfn.XLOOKUP(AP1083,Lookup!Q:Q,Lookup!R:R)</f>
        <v>Bad</v>
      </c>
      <c r="AR1083">
        <v>11</v>
      </c>
      <c r="AS1083" t="str" cm="1">
        <f t="array" ref="AS1083">_xlfn.IFS(
AR1083 &lt;=1,"New Employee",
AR1083 &lt;=3, "Early Career",
AR1083 &lt;=7, "Experienced",
TRUE, "Veteran")</f>
        <v>Veteran</v>
      </c>
      <c r="AT1083">
        <v>8</v>
      </c>
      <c r="AU1083">
        <v>3</v>
      </c>
      <c r="AV1083" t="str" cm="1">
        <f t="array" ref="AV1083">_xlfn.IFS(
AU1083=0,"Recently Promoted",
AU1083&lt;=3, "Normal",
TRUE, "Long Time No Promotion")</f>
        <v>Normal</v>
      </c>
      <c r="AW1083">
        <v>3</v>
      </c>
      <c r="AX1083">
        <f>IF(COUNTIF(L1083:$L$1471,L1083)&gt;1,1,0)</f>
        <v>0</v>
      </c>
      <c r="BA1083">
        <f t="shared" si="133"/>
        <v>0</v>
      </c>
      <c r="BC1083">
        <f t="shared" si="134"/>
        <v>0</v>
      </c>
      <c r="BE1083">
        <f t="shared" si="128"/>
        <v>0</v>
      </c>
      <c r="BG1083">
        <f t="shared" si="129"/>
        <v>0</v>
      </c>
      <c r="BI1083">
        <f t="shared" si="130"/>
        <v>0</v>
      </c>
      <c r="BR1083" t="str" cm="1">
        <f t="array" ref="BR1083">_xlfn.IFS(
A1083&lt;=25,"18-25",
A1083&lt;=35,"26-35",
A1083&lt;=45,"36-45",
A1083&lt;=59,"46-59",
TRUE,"60+")</f>
        <v>26-35</v>
      </c>
      <c r="BX1083" t="b">
        <f t="shared" si="131"/>
        <v>1</v>
      </c>
      <c r="BY1083" t="b">
        <f t="shared" si="132"/>
        <v>1</v>
      </c>
      <c r="BZ1083" t="b">
        <f t="shared" si="135"/>
        <v>1</v>
      </c>
      <c r="CA1083">
        <f>IF(tblemployee[[#This Row],[Attrition]]="Yes",1,0)</f>
        <v>0</v>
      </c>
      <c r="CB1083">
        <f>IF(tblemployee[[#This Row],[OverTime]]="Yes",1,0)</f>
        <v>0</v>
      </c>
    </row>
    <row r="1084" spans="1:80" hidden="1">
      <c r="A1084">
        <v>23</v>
      </c>
      <c r="B1084" t="s">
        <v>43</v>
      </c>
      <c r="C1084" t="s">
        <v>36</v>
      </c>
      <c r="D1084">
        <v>507</v>
      </c>
      <c r="E1084" t="s">
        <v>45</v>
      </c>
      <c r="F1084">
        <v>20</v>
      </c>
      <c r="G1084" t="str" cm="1">
        <f t="array" ref="G1084">_xlfn.IFS(
F1084 &lt;= 10, "Near",
F1084 &lt;= 20, "Far",
TRUE, "Very Far")</f>
        <v>Far</v>
      </c>
      <c r="H1084">
        <v>1</v>
      </c>
      <c r="I1084" t="str">
        <f>_xlfn.XLOOKUP(H1084,Lookup!C:C,Lookup!D:D)</f>
        <v>Below College</v>
      </c>
      <c r="J1084" t="s">
        <v>38</v>
      </c>
      <c r="K1084">
        <v>1</v>
      </c>
      <c r="L1084">
        <v>1533</v>
      </c>
      <c r="M1084">
        <v>1</v>
      </c>
      <c r="N1084" t="str">
        <f>_xlfn.XLOOKUP(M1084,Lookup!E:E,Lookup!F:F)</f>
        <v>Low</v>
      </c>
      <c r="O1084" t="s">
        <v>46</v>
      </c>
      <c r="P1084">
        <v>97</v>
      </c>
      <c r="Q1084">
        <v>3</v>
      </c>
      <c r="R1084" t="str">
        <f>_xlfn.XLOOKUP(Q1084,Lookup!G:G,Lookup!H:H)</f>
        <v>High</v>
      </c>
      <c r="S1084">
        <v>2</v>
      </c>
      <c r="T1084" s="7" t="str">
        <f>_xlfn.XLOOKUP(S1084,Lookup!A:A,Lookup!B:B)</f>
        <v>Junior</v>
      </c>
      <c r="U1084" t="s">
        <v>50</v>
      </c>
      <c r="V1084">
        <v>3</v>
      </c>
      <c r="W1084" t="str">
        <f>_xlfn.XLOOKUP(V1084,Lookup!I:I,Lookup!J:J)</f>
        <v>High</v>
      </c>
      <c r="X1084" t="s">
        <v>41</v>
      </c>
      <c r="Y1084">
        <v>2272</v>
      </c>
      <c r="Z1084" t="str" cm="1">
        <f t="array" ref="Z1084">_xlfn.IFS(Y1084&lt;3000,"Low",Y1084&lt;7000,"Medium",TRUE,"High")</f>
        <v>Low</v>
      </c>
      <c r="AA1084">
        <v>24812</v>
      </c>
      <c r="AB1084">
        <v>0</v>
      </c>
      <c r="AC1084" t="s">
        <v>42</v>
      </c>
      <c r="AD1084" t="s">
        <v>43</v>
      </c>
      <c r="AE1084">
        <v>14</v>
      </c>
      <c r="AF1084">
        <v>3</v>
      </c>
      <c r="AG1084" t="str">
        <f>_xlfn.XLOOKUP(AF1084,Lookup!K:K,Lookup!L:L)</f>
        <v>Meet Expect</v>
      </c>
      <c r="AH1084">
        <v>2</v>
      </c>
      <c r="AI1084" t="str">
        <f>LOOKUP(AH1084,Lookup!M:M,Lookup!N:N)</f>
        <v>Medium</v>
      </c>
      <c r="AJ1084">
        <v>80</v>
      </c>
      <c r="AK1084">
        <v>0</v>
      </c>
      <c r="AL1084" t="str">
        <f>_xlfn.XLOOKUP(AK1084,Lookup!O:O,Lookup!P:P)</f>
        <v>None</v>
      </c>
      <c r="AM1084">
        <v>5</v>
      </c>
      <c r="AN1084" t="str" cm="1">
        <f t="array" ref="AN1084">_xlfn.IFS(
AM1084&lt;=5,"0-5",
AM1084&lt;=10,"6-10",
AM1084&lt;=20,"11-20",
TRUE,"20+")</f>
        <v>0-5</v>
      </c>
      <c r="AO1084">
        <v>2</v>
      </c>
      <c r="AP1084">
        <v>3</v>
      </c>
      <c r="AQ1084" t="str">
        <f>_xlfn.XLOOKUP(AP1084,Lookup!Q:Q,Lookup!R:R)</f>
        <v>Better</v>
      </c>
      <c r="AR1084">
        <v>4</v>
      </c>
      <c r="AS1084" t="str" cm="1">
        <f t="array" ref="AS1084">_xlfn.IFS(
AR1084 &lt;=1,"New Employee",
AR1084 &lt;=3, "Early Career",
AR1084 &lt;=7, "Experienced",
TRUE, "Veteran")</f>
        <v>Experienced</v>
      </c>
      <c r="AT1084">
        <v>3</v>
      </c>
      <c r="AU1084">
        <v>1</v>
      </c>
      <c r="AV1084" t="str" cm="1">
        <f t="array" ref="AV1084">_xlfn.IFS(
AU1084=0,"Recently Promoted",
AU1084&lt;=3, "Normal",
TRUE, "Long Time No Promotion")</f>
        <v>Normal</v>
      </c>
      <c r="AW1084">
        <v>2</v>
      </c>
      <c r="AX1084">
        <f>IF(COUNTIF(L1084:$L$1471,L1084)&gt;1,1,0)</f>
        <v>0</v>
      </c>
      <c r="BA1084">
        <f t="shared" si="133"/>
        <v>0</v>
      </c>
      <c r="BC1084">
        <f t="shared" si="134"/>
        <v>0</v>
      </c>
      <c r="BE1084">
        <f t="shared" si="128"/>
        <v>0</v>
      </c>
      <c r="BG1084">
        <f t="shared" si="129"/>
        <v>0</v>
      </c>
      <c r="BI1084">
        <f t="shared" si="130"/>
        <v>0</v>
      </c>
      <c r="BR1084" t="str" cm="1">
        <f t="array" ref="BR1084">_xlfn.IFS(
A1084&lt;=25,"18-25",
A1084&lt;=35,"26-35",
A1084&lt;=45,"36-45",
A1084&lt;=59,"46-59",
TRUE,"60+")</f>
        <v>18-25</v>
      </c>
      <c r="BX1084" t="b">
        <f t="shared" si="131"/>
        <v>1</v>
      </c>
      <c r="BY1084" t="b">
        <f t="shared" si="132"/>
        <v>1</v>
      </c>
      <c r="BZ1084" t="b">
        <f t="shared" si="135"/>
        <v>1</v>
      </c>
      <c r="CA1084">
        <f>IF(tblemployee[[#This Row],[Attrition]]="Yes",1,0)</f>
        <v>0</v>
      </c>
      <c r="CB1084">
        <f>IF(tblemployee[[#This Row],[OverTime]]="Yes",1,0)</f>
        <v>0</v>
      </c>
    </row>
    <row r="1085" spans="1:80" hidden="1">
      <c r="A1085">
        <v>40</v>
      </c>
      <c r="B1085" t="s">
        <v>35</v>
      </c>
      <c r="C1085" t="s">
        <v>36</v>
      </c>
      <c r="D1085">
        <v>676</v>
      </c>
      <c r="E1085" t="s">
        <v>45</v>
      </c>
      <c r="F1085">
        <v>9</v>
      </c>
      <c r="G1085" t="str" cm="1">
        <f t="array" ref="G1085">_xlfn.IFS(
F1085 &lt;= 10, "Near",
F1085 &lt;= 20, "Far",
TRUE, "Very Far")</f>
        <v>Near</v>
      </c>
      <c r="H1085">
        <v>4</v>
      </c>
      <c r="I1085" t="str">
        <f>_xlfn.XLOOKUP(H1085,Lookup!C:C,Lookup!D:D)</f>
        <v>Master</v>
      </c>
      <c r="J1085" t="s">
        <v>38</v>
      </c>
      <c r="K1085">
        <v>1</v>
      </c>
      <c r="L1085">
        <v>1534</v>
      </c>
      <c r="M1085">
        <v>4</v>
      </c>
      <c r="N1085" t="str">
        <f>_xlfn.XLOOKUP(M1085,Lookup!E:E,Lookup!F:F)</f>
        <v>Very High</v>
      </c>
      <c r="O1085" t="s">
        <v>46</v>
      </c>
      <c r="P1085">
        <v>86</v>
      </c>
      <c r="Q1085">
        <v>3</v>
      </c>
      <c r="R1085" t="str">
        <f>_xlfn.XLOOKUP(Q1085,Lookup!G:G,Lookup!H:H)</f>
        <v>High</v>
      </c>
      <c r="S1085">
        <v>1</v>
      </c>
      <c r="T1085" s="7" t="str">
        <f>_xlfn.XLOOKUP(S1085,Lookup!A:A,Lookup!B:B)</f>
        <v>Entry Level</v>
      </c>
      <c r="U1085" t="s">
        <v>50</v>
      </c>
      <c r="V1085">
        <v>1</v>
      </c>
      <c r="W1085" t="str">
        <f>_xlfn.XLOOKUP(V1085,Lookup!I:I,Lookup!J:J)</f>
        <v>Low</v>
      </c>
      <c r="X1085" t="s">
        <v>41</v>
      </c>
      <c r="Y1085">
        <v>2018</v>
      </c>
      <c r="Z1085" t="str" cm="1">
        <f t="array" ref="Z1085">_xlfn.IFS(Y1085&lt;3000,"Low",Y1085&lt;7000,"Medium",TRUE,"High")</f>
        <v>Low</v>
      </c>
      <c r="AA1085">
        <v>21831</v>
      </c>
      <c r="AB1085">
        <v>3</v>
      </c>
      <c r="AC1085" t="s">
        <v>42</v>
      </c>
      <c r="AD1085" t="s">
        <v>43</v>
      </c>
      <c r="AE1085">
        <v>14</v>
      </c>
      <c r="AF1085">
        <v>3</v>
      </c>
      <c r="AG1085" t="str">
        <f>_xlfn.XLOOKUP(AF1085,Lookup!K:K,Lookup!L:L)</f>
        <v>Meet Expect</v>
      </c>
      <c r="AH1085">
        <v>2</v>
      </c>
      <c r="AI1085" t="str">
        <f>LOOKUP(AH1085,Lookup!M:M,Lookup!N:N)</f>
        <v>Medium</v>
      </c>
      <c r="AJ1085">
        <v>80</v>
      </c>
      <c r="AK1085">
        <v>0</v>
      </c>
      <c r="AL1085" t="str">
        <f>_xlfn.XLOOKUP(AK1085,Lookup!O:O,Lookup!P:P)</f>
        <v>None</v>
      </c>
      <c r="AM1085">
        <v>15</v>
      </c>
      <c r="AN1085" t="str" cm="1">
        <f t="array" ref="AN1085">_xlfn.IFS(
AM1085&lt;=5,"0-5",
AM1085&lt;=10,"6-10",
AM1085&lt;=20,"11-20",
TRUE,"20+")</f>
        <v>11-20</v>
      </c>
      <c r="AO1085">
        <v>3</v>
      </c>
      <c r="AP1085">
        <v>1</v>
      </c>
      <c r="AQ1085" t="str">
        <f>_xlfn.XLOOKUP(AP1085,Lookup!Q:Q,Lookup!R:R)</f>
        <v>Bad</v>
      </c>
      <c r="AR1085">
        <v>5</v>
      </c>
      <c r="AS1085" t="str" cm="1">
        <f t="array" ref="AS1085">_xlfn.IFS(
AR1085 &lt;=1,"New Employee",
AR1085 &lt;=3, "Early Career",
AR1085 &lt;=7, "Experienced",
TRUE, "Veteran")</f>
        <v>Experienced</v>
      </c>
      <c r="AT1085">
        <v>4</v>
      </c>
      <c r="AU1085">
        <v>1</v>
      </c>
      <c r="AV1085" t="str" cm="1">
        <f t="array" ref="AV1085">_xlfn.IFS(
AU1085=0,"Recently Promoted",
AU1085&lt;=3, "Normal",
TRUE, "Long Time No Promotion")</f>
        <v>Normal</v>
      </c>
      <c r="AW1085">
        <v>0</v>
      </c>
      <c r="AX1085">
        <f>IF(COUNTIF(L1085:$L$1471,L1085)&gt;1,1,0)</f>
        <v>0</v>
      </c>
      <c r="BA1085">
        <f t="shared" si="133"/>
        <v>0</v>
      </c>
      <c r="BC1085">
        <f t="shared" si="134"/>
        <v>0</v>
      </c>
      <c r="BE1085">
        <f t="shared" si="128"/>
        <v>0</v>
      </c>
      <c r="BG1085">
        <f t="shared" si="129"/>
        <v>0</v>
      </c>
      <c r="BI1085">
        <f t="shared" si="130"/>
        <v>0</v>
      </c>
      <c r="BR1085" t="str" cm="1">
        <f t="array" ref="BR1085">_xlfn.IFS(
A1085&lt;=25,"18-25",
A1085&lt;=35,"26-35",
A1085&lt;=45,"36-45",
A1085&lt;=59,"46-59",
TRUE,"60+")</f>
        <v>36-45</v>
      </c>
      <c r="BX1085" t="b">
        <f t="shared" si="131"/>
        <v>1</v>
      </c>
      <c r="BY1085" t="b">
        <f t="shared" si="132"/>
        <v>1</v>
      </c>
      <c r="BZ1085" t="b">
        <f t="shared" si="135"/>
        <v>1</v>
      </c>
      <c r="CA1085">
        <f>IF(tblemployee[[#This Row],[Attrition]]="Yes",1,0)</f>
        <v>1</v>
      </c>
      <c r="CB1085">
        <f>IF(tblemployee[[#This Row],[OverTime]]="Yes",1,0)</f>
        <v>0</v>
      </c>
    </row>
    <row r="1086" spans="1:80" hidden="1">
      <c r="A1086">
        <v>34</v>
      </c>
      <c r="B1086" t="s">
        <v>43</v>
      </c>
      <c r="C1086" t="s">
        <v>36</v>
      </c>
      <c r="D1086">
        <v>971</v>
      </c>
      <c r="E1086" t="s">
        <v>37</v>
      </c>
      <c r="F1086">
        <v>1</v>
      </c>
      <c r="G1086" t="str" cm="1">
        <f t="array" ref="G1086">_xlfn.IFS(
F1086 &lt;= 10, "Near",
F1086 &lt;= 20, "Far",
TRUE, "Very Far")</f>
        <v>Near</v>
      </c>
      <c r="H1086">
        <v>3</v>
      </c>
      <c r="I1086" t="str">
        <f>_xlfn.XLOOKUP(H1086,Lookup!C:C,Lookup!D:D)</f>
        <v>Bachelor</v>
      </c>
      <c r="J1086" t="s">
        <v>60</v>
      </c>
      <c r="K1086">
        <v>1</v>
      </c>
      <c r="L1086">
        <v>1535</v>
      </c>
      <c r="M1086">
        <v>4</v>
      </c>
      <c r="N1086" t="str">
        <f>_xlfn.XLOOKUP(M1086,Lookup!E:E,Lookup!F:F)</f>
        <v>Very High</v>
      </c>
      <c r="O1086" t="s">
        <v>46</v>
      </c>
      <c r="P1086">
        <v>64</v>
      </c>
      <c r="Q1086">
        <v>2</v>
      </c>
      <c r="R1086" t="str">
        <f>_xlfn.XLOOKUP(Q1086,Lookup!G:G,Lookup!H:H)</f>
        <v>Medium</v>
      </c>
      <c r="S1086">
        <v>3</v>
      </c>
      <c r="T1086" s="7" t="str">
        <f>_xlfn.XLOOKUP(S1086,Lookup!A:A,Lookup!B:B)</f>
        <v>Senior</v>
      </c>
      <c r="U1086" t="s">
        <v>40</v>
      </c>
      <c r="V1086">
        <v>3</v>
      </c>
      <c r="W1086" t="str">
        <f>_xlfn.XLOOKUP(V1086,Lookup!I:I,Lookup!J:J)</f>
        <v>High</v>
      </c>
      <c r="X1086" t="s">
        <v>48</v>
      </c>
      <c r="Y1086">
        <v>7083</v>
      </c>
      <c r="Z1086" t="str" cm="1">
        <f t="array" ref="Z1086">_xlfn.IFS(Y1086&lt;3000,"Low",Y1086&lt;7000,"Medium",TRUE,"High")</f>
        <v>High</v>
      </c>
      <c r="AA1086">
        <v>12288</v>
      </c>
      <c r="AB1086">
        <v>1</v>
      </c>
      <c r="AC1086" t="s">
        <v>42</v>
      </c>
      <c r="AD1086" t="s">
        <v>35</v>
      </c>
      <c r="AE1086">
        <v>14</v>
      </c>
      <c r="AF1086">
        <v>3</v>
      </c>
      <c r="AG1086" t="str">
        <f>_xlfn.XLOOKUP(AF1086,Lookup!K:K,Lookup!L:L)</f>
        <v>Meet Expect</v>
      </c>
      <c r="AH1086">
        <v>4</v>
      </c>
      <c r="AI1086" t="str">
        <f>LOOKUP(AH1086,Lookup!M:M,Lookup!N:N)</f>
        <v>Very High</v>
      </c>
      <c r="AJ1086">
        <v>80</v>
      </c>
      <c r="AK1086">
        <v>0</v>
      </c>
      <c r="AL1086" t="str">
        <f>_xlfn.XLOOKUP(AK1086,Lookup!O:O,Lookup!P:P)</f>
        <v>None</v>
      </c>
      <c r="AM1086">
        <v>10</v>
      </c>
      <c r="AN1086" t="str" cm="1">
        <f t="array" ref="AN1086">_xlfn.IFS(
AM1086&lt;=5,"0-5",
AM1086&lt;=10,"6-10",
AM1086&lt;=20,"11-20",
TRUE,"20+")</f>
        <v>6-10</v>
      </c>
      <c r="AO1086">
        <v>3</v>
      </c>
      <c r="AP1086">
        <v>3</v>
      </c>
      <c r="AQ1086" t="str">
        <f>_xlfn.XLOOKUP(AP1086,Lookup!Q:Q,Lookup!R:R)</f>
        <v>Better</v>
      </c>
      <c r="AR1086">
        <v>10</v>
      </c>
      <c r="AS1086" t="str" cm="1">
        <f t="array" ref="AS1086">_xlfn.IFS(
AR1086 &lt;=1,"New Employee",
AR1086 &lt;=3, "Early Career",
AR1086 &lt;=7, "Experienced",
TRUE, "Veteran")</f>
        <v>Veteran</v>
      </c>
      <c r="AT1086">
        <v>9</v>
      </c>
      <c r="AU1086">
        <v>8</v>
      </c>
      <c r="AV1086" t="str" cm="1">
        <f t="array" ref="AV1086">_xlfn.IFS(
AU1086=0,"Recently Promoted",
AU1086&lt;=3, "Normal",
TRUE, "Long Time No Promotion")</f>
        <v>Long Time No Promotion</v>
      </c>
      <c r="AW1086">
        <v>6</v>
      </c>
      <c r="AX1086">
        <f>IF(COUNTIF(L1086:$L$1471,L1086)&gt;1,1,0)</f>
        <v>0</v>
      </c>
      <c r="BA1086">
        <f t="shared" si="133"/>
        <v>0</v>
      </c>
      <c r="BC1086">
        <f t="shared" si="134"/>
        <v>0</v>
      </c>
      <c r="BE1086">
        <f t="shared" si="128"/>
        <v>0</v>
      </c>
      <c r="BG1086">
        <f t="shared" si="129"/>
        <v>0</v>
      </c>
      <c r="BI1086">
        <f t="shared" si="130"/>
        <v>0</v>
      </c>
      <c r="BR1086" t="str" cm="1">
        <f t="array" ref="BR1086">_xlfn.IFS(
A1086&lt;=25,"18-25",
A1086&lt;=35,"26-35",
A1086&lt;=45,"36-45",
A1086&lt;=59,"46-59",
TRUE,"60+")</f>
        <v>26-35</v>
      </c>
      <c r="BX1086" t="b">
        <f t="shared" si="131"/>
        <v>1</v>
      </c>
      <c r="BY1086" t="b">
        <f t="shared" si="132"/>
        <v>1</v>
      </c>
      <c r="BZ1086" t="b">
        <f t="shared" si="135"/>
        <v>1</v>
      </c>
      <c r="CA1086">
        <f>IF(tblemployee[[#This Row],[Attrition]]="Yes",1,0)</f>
        <v>0</v>
      </c>
      <c r="CB1086">
        <f>IF(tblemployee[[#This Row],[OverTime]]="Yes",1,0)</f>
        <v>1</v>
      </c>
    </row>
    <row r="1087" spans="1:80" hidden="1">
      <c r="A1087">
        <v>31</v>
      </c>
      <c r="B1087" t="s">
        <v>35</v>
      </c>
      <c r="C1087" t="s">
        <v>44</v>
      </c>
      <c r="D1087">
        <v>561</v>
      </c>
      <c r="E1087" t="s">
        <v>45</v>
      </c>
      <c r="F1087">
        <v>3</v>
      </c>
      <c r="G1087" t="str" cm="1">
        <f t="array" ref="G1087">_xlfn.IFS(
F1087 &lt;= 10, "Near",
F1087 &lt;= 20, "Far",
TRUE, "Very Far")</f>
        <v>Near</v>
      </c>
      <c r="H1087">
        <v>3</v>
      </c>
      <c r="I1087" t="str">
        <f>_xlfn.XLOOKUP(H1087,Lookup!C:C,Lookup!D:D)</f>
        <v>Bachelor</v>
      </c>
      <c r="J1087" t="s">
        <v>38</v>
      </c>
      <c r="K1087">
        <v>1</v>
      </c>
      <c r="L1087">
        <v>1537</v>
      </c>
      <c r="M1087">
        <v>4</v>
      </c>
      <c r="N1087" t="str">
        <f>_xlfn.XLOOKUP(M1087,Lookup!E:E,Lookup!F:F)</f>
        <v>Very High</v>
      </c>
      <c r="O1087" t="s">
        <v>39</v>
      </c>
      <c r="P1087">
        <v>33</v>
      </c>
      <c r="Q1087">
        <v>3</v>
      </c>
      <c r="R1087" t="str">
        <f>_xlfn.XLOOKUP(Q1087,Lookup!G:G,Lookup!H:H)</f>
        <v>High</v>
      </c>
      <c r="S1087">
        <v>1</v>
      </c>
      <c r="T1087" s="7" t="str">
        <f>_xlfn.XLOOKUP(S1087,Lookup!A:A,Lookup!B:B)</f>
        <v>Entry Level</v>
      </c>
      <c r="U1087" t="s">
        <v>47</v>
      </c>
      <c r="V1087">
        <v>3</v>
      </c>
      <c r="W1087" t="str">
        <f>_xlfn.XLOOKUP(V1087,Lookup!I:I,Lookup!J:J)</f>
        <v>High</v>
      </c>
      <c r="X1087" t="s">
        <v>41</v>
      </c>
      <c r="Y1087">
        <v>4084</v>
      </c>
      <c r="Z1087" t="str" cm="1">
        <f t="array" ref="Z1087">_xlfn.IFS(Y1087&lt;3000,"Low",Y1087&lt;7000,"Medium",TRUE,"High")</f>
        <v>Medium</v>
      </c>
      <c r="AA1087">
        <v>4156</v>
      </c>
      <c r="AB1087">
        <v>1</v>
      </c>
      <c r="AC1087" t="s">
        <v>42</v>
      </c>
      <c r="AD1087" t="s">
        <v>43</v>
      </c>
      <c r="AE1087">
        <v>12</v>
      </c>
      <c r="AF1087">
        <v>3</v>
      </c>
      <c r="AG1087" t="str">
        <f>_xlfn.XLOOKUP(AF1087,Lookup!K:K,Lookup!L:L)</f>
        <v>Meet Expect</v>
      </c>
      <c r="AH1087">
        <v>1</v>
      </c>
      <c r="AI1087" t="str">
        <f>LOOKUP(AH1087,Lookup!M:M,Lookup!N:N)</f>
        <v>Low</v>
      </c>
      <c r="AJ1087">
        <v>80</v>
      </c>
      <c r="AK1087">
        <v>0</v>
      </c>
      <c r="AL1087" t="str">
        <f>_xlfn.XLOOKUP(AK1087,Lookup!O:O,Lookup!P:P)</f>
        <v>None</v>
      </c>
      <c r="AM1087">
        <v>7</v>
      </c>
      <c r="AN1087" t="str" cm="1">
        <f t="array" ref="AN1087">_xlfn.IFS(
AM1087&lt;=5,"0-5",
AM1087&lt;=10,"6-10",
AM1087&lt;=20,"11-20",
TRUE,"20+")</f>
        <v>6-10</v>
      </c>
      <c r="AO1087">
        <v>2</v>
      </c>
      <c r="AP1087">
        <v>1</v>
      </c>
      <c r="AQ1087" t="str">
        <f>_xlfn.XLOOKUP(AP1087,Lookup!Q:Q,Lookup!R:R)</f>
        <v>Bad</v>
      </c>
      <c r="AR1087">
        <v>7</v>
      </c>
      <c r="AS1087" t="str" cm="1">
        <f t="array" ref="AS1087">_xlfn.IFS(
AR1087 &lt;=1,"New Employee",
AR1087 &lt;=3, "Early Career",
AR1087 &lt;=7, "Experienced",
TRUE, "Veteran")</f>
        <v>Experienced</v>
      </c>
      <c r="AT1087">
        <v>2</v>
      </c>
      <c r="AU1087">
        <v>7</v>
      </c>
      <c r="AV1087" t="str" cm="1">
        <f t="array" ref="AV1087">_xlfn.IFS(
AU1087=0,"Recently Promoted",
AU1087&lt;=3, "Normal",
TRUE, "Long Time No Promotion")</f>
        <v>Long Time No Promotion</v>
      </c>
      <c r="AW1087">
        <v>7</v>
      </c>
      <c r="AX1087">
        <f>IF(COUNTIF(L1087:$L$1471,L1087)&gt;1,1,0)</f>
        <v>0</v>
      </c>
      <c r="BA1087">
        <f t="shared" si="133"/>
        <v>0</v>
      </c>
      <c r="BC1087">
        <f t="shared" si="134"/>
        <v>0</v>
      </c>
      <c r="BE1087">
        <f t="shared" si="128"/>
        <v>0</v>
      </c>
      <c r="BG1087">
        <f t="shared" si="129"/>
        <v>0</v>
      </c>
      <c r="BI1087">
        <f t="shared" si="130"/>
        <v>0</v>
      </c>
      <c r="BR1087" t="str" cm="1">
        <f t="array" ref="BR1087">_xlfn.IFS(
A1087&lt;=25,"18-25",
A1087&lt;=35,"26-35",
A1087&lt;=45,"36-45",
A1087&lt;=59,"46-59",
TRUE,"60+")</f>
        <v>26-35</v>
      </c>
      <c r="BX1087" t="b">
        <f t="shared" si="131"/>
        <v>1</v>
      </c>
      <c r="BY1087" t="b">
        <f t="shared" si="132"/>
        <v>1</v>
      </c>
      <c r="BZ1087" t="b">
        <f t="shared" si="135"/>
        <v>1</v>
      </c>
      <c r="CA1087">
        <f>IF(tblemployee[[#This Row],[Attrition]]="Yes",1,0)</f>
        <v>1</v>
      </c>
      <c r="CB1087">
        <f>IF(tblemployee[[#This Row],[OverTime]]="Yes",1,0)</f>
        <v>0</v>
      </c>
    </row>
    <row r="1088" spans="1:80" hidden="1">
      <c r="A1088">
        <v>50</v>
      </c>
      <c r="B1088" t="s">
        <v>43</v>
      </c>
      <c r="C1088" t="s">
        <v>44</v>
      </c>
      <c r="D1088">
        <v>333</v>
      </c>
      <c r="E1088" t="s">
        <v>45</v>
      </c>
      <c r="F1088">
        <v>22</v>
      </c>
      <c r="G1088" t="str" cm="1">
        <f t="array" ref="G1088">_xlfn.IFS(
F1088 &lt;= 10, "Near",
F1088 &lt;= 20, "Far",
TRUE, "Very Far")</f>
        <v>Very Far</v>
      </c>
      <c r="H1088">
        <v>5</v>
      </c>
      <c r="I1088" t="str">
        <f>_xlfn.XLOOKUP(H1088,Lookup!C:C,Lookup!D:D)</f>
        <v>Doctor</v>
      </c>
      <c r="J1088" t="s">
        <v>51</v>
      </c>
      <c r="K1088">
        <v>1</v>
      </c>
      <c r="L1088">
        <v>1539</v>
      </c>
      <c r="M1088">
        <v>3</v>
      </c>
      <c r="N1088" t="str">
        <f>_xlfn.XLOOKUP(M1088,Lookup!E:E,Lookup!F:F)</f>
        <v>High</v>
      </c>
      <c r="O1088" t="s">
        <v>46</v>
      </c>
      <c r="P1088">
        <v>88</v>
      </c>
      <c r="Q1088">
        <v>1</v>
      </c>
      <c r="R1088" t="str">
        <f>_xlfn.XLOOKUP(Q1088,Lookup!G:G,Lookup!H:H)</f>
        <v>Low</v>
      </c>
      <c r="S1088">
        <v>4</v>
      </c>
      <c r="T1088" s="7" t="str">
        <f>_xlfn.XLOOKUP(S1088,Lookup!A:A,Lookup!B:B)</f>
        <v>Manager</v>
      </c>
      <c r="U1088" t="s">
        <v>58</v>
      </c>
      <c r="V1088">
        <v>4</v>
      </c>
      <c r="W1088" t="str">
        <f>_xlfn.XLOOKUP(V1088,Lookup!I:I,Lookup!J:J)</f>
        <v>Very High</v>
      </c>
      <c r="X1088" t="s">
        <v>41</v>
      </c>
      <c r="Y1088">
        <v>14411</v>
      </c>
      <c r="Z1088" t="str" cm="1">
        <f t="array" ref="Z1088">_xlfn.IFS(Y1088&lt;3000,"Low",Y1088&lt;7000,"Medium",TRUE,"High")</f>
        <v>High</v>
      </c>
      <c r="AA1088">
        <v>24450</v>
      </c>
      <c r="AB1088">
        <v>1</v>
      </c>
      <c r="AC1088" t="s">
        <v>42</v>
      </c>
      <c r="AD1088" t="s">
        <v>35</v>
      </c>
      <c r="AE1088">
        <v>13</v>
      </c>
      <c r="AF1088">
        <v>3</v>
      </c>
      <c r="AG1088" t="str">
        <f>_xlfn.XLOOKUP(AF1088,Lookup!K:K,Lookup!L:L)</f>
        <v>Meet Expect</v>
      </c>
      <c r="AH1088">
        <v>4</v>
      </c>
      <c r="AI1088" t="str">
        <f>LOOKUP(AH1088,Lookup!M:M,Lookup!N:N)</f>
        <v>Very High</v>
      </c>
      <c r="AJ1088">
        <v>80</v>
      </c>
      <c r="AK1088">
        <v>0</v>
      </c>
      <c r="AL1088" t="str">
        <f>_xlfn.XLOOKUP(AK1088,Lookup!O:O,Lookup!P:P)</f>
        <v>None</v>
      </c>
      <c r="AM1088">
        <v>32</v>
      </c>
      <c r="AN1088" t="str" cm="1">
        <f t="array" ref="AN1088">_xlfn.IFS(
AM1088&lt;=5,"0-5",
AM1088&lt;=10,"6-10",
AM1088&lt;=20,"11-20",
TRUE,"20+")</f>
        <v>20+</v>
      </c>
      <c r="AO1088">
        <v>2</v>
      </c>
      <c r="AP1088">
        <v>3</v>
      </c>
      <c r="AQ1088" t="str">
        <f>_xlfn.XLOOKUP(AP1088,Lookup!Q:Q,Lookup!R:R)</f>
        <v>Better</v>
      </c>
      <c r="AR1088">
        <v>32</v>
      </c>
      <c r="AS1088" t="str" cm="1">
        <f t="array" ref="AS1088">_xlfn.IFS(
AR1088 &lt;=1,"New Employee",
AR1088 &lt;=3, "Early Career",
AR1088 &lt;=7, "Experienced",
TRUE, "Veteran")</f>
        <v>Veteran</v>
      </c>
      <c r="AT1088">
        <v>6</v>
      </c>
      <c r="AU1088">
        <v>13</v>
      </c>
      <c r="AV1088" t="str" cm="1">
        <f t="array" ref="AV1088">_xlfn.IFS(
AU1088=0,"Recently Promoted",
AU1088&lt;=3, "Normal",
TRUE, "Long Time No Promotion")</f>
        <v>Long Time No Promotion</v>
      </c>
      <c r="AW1088">
        <v>9</v>
      </c>
      <c r="AX1088">
        <f>IF(COUNTIF(L1088:$L$1471,L1088)&gt;1,1,0)</f>
        <v>0</v>
      </c>
      <c r="BA1088">
        <f t="shared" si="133"/>
        <v>0</v>
      </c>
      <c r="BC1088">
        <f t="shared" si="134"/>
        <v>0</v>
      </c>
      <c r="BE1088">
        <f t="shared" si="128"/>
        <v>0</v>
      </c>
      <c r="BG1088">
        <f t="shared" si="129"/>
        <v>0</v>
      </c>
      <c r="BI1088">
        <f t="shared" si="130"/>
        <v>0</v>
      </c>
      <c r="BR1088" t="str" cm="1">
        <f t="array" ref="BR1088">_xlfn.IFS(
A1088&lt;=25,"18-25",
A1088&lt;=35,"26-35",
A1088&lt;=45,"36-45",
A1088&lt;=59,"46-59",
TRUE,"60+")</f>
        <v>46-59</v>
      </c>
      <c r="BX1088" t="b">
        <f t="shared" si="131"/>
        <v>1</v>
      </c>
      <c r="BY1088" t="b">
        <f t="shared" si="132"/>
        <v>1</v>
      </c>
      <c r="BZ1088" t="b">
        <f t="shared" si="135"/>
        <v>1</v>
      </c>
      <c r="CA1088">
        <f>IF(tblemployee[[#This Row],[Attrition]]="Yes",1,0)</f>
        <v>0</v>
      </c>
      <c r="CB1088">
        <f>IF(tblemployee[[#This Row],[OverTime]]="Yes",1,0)</f>
        <v>1</v>
      </c>
    </row>
    <row r="1089" spans="1:80" hidden="1">
      <c r="A1089">
        <v>34</v>
      </c>
      <c r="B1089" t="s">
        <v>43</v>
      </c>
      <c r="C1089" t="s">
        <v>36</v>
      </c>
      <c r="D1089">
        <v>1440</v>
      </c>
      <c r="E1089" t="s">
        <v>37</v>
      </c>
      <c r="F1089">
        <v>7</v>
      </c>
      <c r="G1089" t="str" cm="1">
        <f t="array" ref="G1089">_xlfn.IFS(
F1089 &lt;= 10, "Near",
F1089 &lt;= 20, "Far",
TRUE, "Very Far")</f>
        <v>Near</v>
      </c>
      <c r="H1089">
        <v>2</v>
      </c>
      <c r="I1089" t="str">
        <f>_xlfn.XLOOKUP(H1089,Lookup!C:C,Lookup!D:D)</f>
        <v>College</v>
      </c>
      <c r="J1089" t="s">
        <v>60</v>
      </c>
      <c r="K1089">
        <v>1</v>
      </c>
      <c r="L1089">
        <v>1541</v>
      </c>
      <c r="M1089">
        <v>2</v>
      </c>
      <c r="N1089" t="str">
        <f>_xlfn.XLOOKUP(M1089,Lookup!E:E,Lookup!F:F)</f>
        <v>Medium</v>
      </c>
      <c r="O1089" t="s">
        <v>46</v>
      </c>
      <c r="P1089">
        <v>55</v>
      </c>
      <c r="Q1089">
        <v>3</v>
      </c>
      <c r="R1089" t="str">
        <f>_xlfn.XLOOKUP(Q1089,Lookup!G:G,Lookup!H:H)</f>
        <v>High</v>
      </c>
      <c r="S1089">
        <v>1</v>
      </c>
      <c r="T1089" s="7" t="str">
        <f>_xlfn.XLOOKUP(S1089,Lookup!A:A,Lookup!B:B)</f>
        <v>Entry Level</v>
      </c>
      <c r="U1089" t="s">
        <v>57</v>
      </c>
      <c r="V1089">
        <v>3</v>
      </c>
      <c r="W1089" t="str">
        <f>_xlfn.XLOOKUP(V1089,Lookup!I:I,Lookup!J:J)</f>
        <v>High</v>
      </c>
      <c r="X1089" t="s">
        <v>48</v>
      </c>
      <c r="Y1089">
        <v>2308</v>
      </c>
      <c r="Z1089" t="str" cm="1">
        <f t="array" ref="Z1089">_xlfn.IFS(Y1089&lt;3000,"Low",Y1089&lt;7000,"Medium",TRUE,"High")</f>
        <v>Low</v>
      </c>
      <c r="AA1089">
        <v>4944</v>
      </c>
      <c r="AB1089">
        <v>0</v>
      </c>
      <c r="AC1089" t="s">
        <v>42</v>
      </c>
      <c r="AD1089" t="s">
        <v>35</v>
      </c>
      <c r="AE1089">
        <v>25</v>
      </c>
      <c r="AF1089">
        <v>4</v>
      </c>
      <c r="AG1089" t="str">
        <f>_xlfn.XLOOKUP(AF1089,Lookup!K:K,Lookup!L:L)</f>
        <v>Exceed Expect</v>
      </c>
      <c r="AH1089">
        <v>2</v>
      </c>
      <c r="AI1089" t="str">
        <f>LOOKUP(AH1089,Lookup!M:M,Lookup!N:N)</f>
        <v>Medium</v>
      </c>
      <c r="AJ1089">
        <v>80</v>
      </c>
      <c r="AK1089">
        <v>1</v>
      </c>
      <c r="AL1089" t="str">
        <f>_xlfn.XLOOKUP(AK1089,Lookup!O:O,Lookup!P:P)</f>
        <v>Basic</v>
      </c>
      <c r="AM1089">
        <v>12</v>
      </c>
      <c r="AN1089" t="str" cm="1">
        <f t="array" ref="AN1089">_xlfn.IFS(
AM1089&lt;=5,"0-5",
AM1089&lt;=10,"6-10",
AM1089&lt;=20,"11-20",
TRUE,"20+")</f>
        <v>11-20</v>
      </c>
      <c r="AO1089">
        <v>4</v>
      </c>
      <c r="AP1089">
        <v>3</v>
      </c>
      <c r="AQ1089" t="str">
        <f>_xlfn.XLOOKUP(AP1089,Lookup!Q:Q,Lookup!R:R)</f>
        <v>Better</v>
      </c>
      <c r="AR1089">
        <v>11</v>
      </c>
      <c r="AS1089" t="str" cm="1">
        <f t="array" ref="AS1089">_xlfn.IFS(
AR1089 &lt;=1,"New Employee",
AR1089 &lt;=3, "Early Career",
AR1089 &lt;=7, "Experienced",
TRUE, "Veteran")</f>
        <v>Veteran</v>
      </c>
      <c r="AT1089">
        <v>10</v>
      </c>
      <c r="AU1089">
        <v>5</v>
      </c>
      <c r="AV1089" t="str" cm="1">
        <f t="array" ref="AV1089">_xlfn.IFS(
AU1089=0,"Recently Promoted",
AU1089&lt;=3, "Normal",
TRUE, "Long Time No Promotion")</f>
        <v>Long Time No Promotion</v>
      </c>
      <c r="AW1089">
        <v>7</v>
      </c>
      <c r="AX1089">
        <f>IF(COUNTIF(L1089:$L$1471,L1089)&gt;1,1,0)</f>
        <v>0</v>
      </c>
      <c r="BA1089">
        <f t="shared" si="133"/>
        <v>0</v>
      </c>
      <c r="BC1089">
        <f t="shared" si="134"/>
        <v>0</v>
      </c>
      <c r="BE1089">
        <f t="shared" si="128"/>
        <v>0</v>
      </c>
      <c r="BG1089">
        <f t="shared" si="129"/>
        <v>0</v>
      </c>
      <c r="BI1089">
        <f t="shared" si="130"/>
        <v>0</v>
      </c>
      <c r="BR1089" t="str" cm="1">
        <f t="array" ref="BR1089">_xlfn.IFS(
A1089&lt;=25,"18-25",
A1089&lt;=35,"26-35",
A1089&lt;=45,"36-45",
A1089&lt;=59,"46-59",
TRUE,"60+")</f>
        <v>26-35</v>
      </c>
      <c r="BX1089" t="b">
        <f t="shared" si="131"/>
        <v>1</v>
      </c>
      <c r="BY1089" t="b">
        <f t="shared" si="132"/>
        <v>1</v>
      </c>
      <c r="BZ1089" t="b">
        <f t="shared" si="135"/>
        <v>1</v>
      </c>
      <c r="CA1089">
        <f>IF(tblemployee[[#This Row],[Attrition]]="Yes",1,0)</f>
        <v>0</v>
      </c>
      <c r="CB1089">
        <f>IF(tblemployee[[#This Row],[OverTime]]="Yes",1,0)</f>
        <v>1</v>
      </c>
    </row>
    <row r="1090" spans="1:80" hidden="1">
      <c r="A1090">
        <v>42</v>
      </c>
      <c r="B1090" t="s">
        <v>43</v>
      </c>
      <c r="C1090" t="s">
        <v>36</v>
      </c>
      <c r="D1090">
        <v>1210</v>
      </c>
      <c r="E1090" t="s">
        <v>45</v>
      </c>
      <c r="F1090">
        <v>2</v>
      </c>
      <c r="G1090" t="str" cm="1">
        <f t="array" ref="G1090">_xlfn.IFS(
F1090 &lt;= 10, "Near",
F1090 &lt;= 20, "Far",
TRUE, "Very Far")</f>
        <v>Near</v>
      </c>
      <c r="H1090">
        <v>3</v>
      </c>
      <c r="I1090" t="str">
        <f>_xlfn.XLOOKUP(H1090,Lookup!C:C,Lookup!D:D)</f>
        <v>Bachelor</v>
      </c>
      <c r="J1090" t="s">
        <v>51</v>
      </c>
      <c r="K1090">
        <v>1</v>
      </c>
      <c r="L1090">
        <v>1542</v>
      </c>
      <c r="M1090">
        <v>3</v>
      </c>
      <c r="N1090" t="str">
        <f>_xlfn.XLOOKUP(M1090,Lookup!E:E,Lookup!F:F)</f>
        <v>High</v>
      </c>
      <c r="O1090" t="s">
        <v>46</v>
      </c>
      <c r="P1090">
        <v>68</v>
      </c>
      <c r="Q1090">
        <v>2</v>
      </c>
      <c r="R1090" t="str">
        <f>_xlfn.XLOOKUP(Q1090,Lookup!G:G,Lookup!H:H)</f>
        <v>Medium</v>
      </c>
      <c r="S1090">
        <v>1</v>
      </c>
      <c r="T1090" s="7" t="str">
        <f>_xlfn.XLOOKUP(S1090,Lookup!A:A,Lookup!B:B)</f>
        <v>Entry Level</v>
      </c>
      <c r="U1090" t="s">
        <v>50</v>
      </c>
      <c r="V1090">
        <v>2</v>
      </c>
      <c r="W1090" t="str">
        <f>_xlfn.XLOOKUP(V1090,Lookup!I:I,Lookup!J:J)</f>
        <v>Medium</v>
      </c>
      <c r="X1090" t="s">
        <v>48</v>
      </c>
      <c r="Y1090">
        <v>4841</v>
      </c>
      <c r="Z1090" t="str" cm="1">
        <f t="array" ref="Z1090">_xlfn.IFS(Y1090&lt;3000,"Low",Y1090&lt;7000,"Medium",TRUE,"High")</f>
        <v>Medium</v>
      </c>
      <c r="AA1090">
        <v>24052</v>
      </c>
      <c r="AB1090">
        <v>4</v>
      </c>
      <c r="AC1090" t="s">
        <v>42</v>
      </c>
      <c r="AD1090" t="s">
        <v>43</v>
      </c>
      <c r="AE1090">
        <v>14</v>
      </c>
      <c r="AF1090">
        <v>3</v>
      </c>
      <c r="AG1090" t="str">
        <f>_xlfn.XLOOKUP(AF1090,Lookup!K:K,Lookup!L:L)</f>
        <v>Meet Expect</v>
      </c>
      <c r="AH1090">
        <v>2</v>
      </c>
      <c r="AI1090" t="str">
        <f>LOOKUP(AH1090,Lookup!M:M,Lookup!N:N)</f>
        <v>Medium</v>
      </c>
      <c r="AJ1090">
        <v>80</v>
      </c>
      <c r="AK1090">
        <v>1</v>
      </c>
      <c r="AL1090" t="str">
        <f>_xlfn.XLOOKUP(AK1090,Lookup!O:O,Lookup!P:P)</f>
        <v>Basic</v>
      </c>
      <c r="AM1090">
        <v>4</v>
      </c>
      <c r="AN1090" t="str" cm="1">
        <f t="array" ref="AN1090">_xlfn.IFS(
AM1090&lt;=5,"0-5",
AM1090&lt;=10,"6-10",
AM1090&lt;=20,"11-20",
TRUE,"20+")</f>
        <v>0-5</v>
      </c>
      <c r="AO1090">
        <v>3</v>
      </c>
      <c r="AP1090">
        <v>3</v>
      </c>
      <c r="AQ1090" t="str">
        <f>_xlfn.XLOOKUP(AP1090,Lookup!Q:Q,Lookup!R:R)</f>
        <v>Better</v>
      </c>
      <c r="AR1090">
        <v>1</v>
      </c>
      <c r="AS1090" t="str" cm="1">
        <f t="array" ref="AS1090">_xlfn.IFS(
AR1090 &lt;=1,"New Employee",
AR1090 &lt;=3, "Early Career",
AR1090 &lt;=7, "Experienced",
TRUE, "Veteran")</f>
        <v>New Employee</v>
      </c>
      <c r="AT1090">
        <v>0</v>
      </c>
      <c r="AU1090">
        <v>0</v>
      </c>
      <c r="AV1090" t="str" cm="1">
        <f t="array" ref="AV1090">_xlfn.IFS(
AU1090=0,"Recently Promoted",
AU1090&lt;=3, "Normal",
TRUE, "Long Time No Promotion")</f>
        <v>Recently Promoted</v>
      </c>
      <c r="AW1090">
        <v>0</v>
      </c>
      <c r="AX1090">
        <f>IF(COUNTIF(L1090:$L$1471,L1090)&gt;1,1,0)</f>
        <v>0</v>
      </c>
      <c r="BA1090">
        <f t="shared" si="133"/>
        <v>0</v>
      </c>
      <c r="BC1090">
        <f t="shared" si="134"/>
        <v>0</v>
      </c>
      <c r="BE1090">
        <f t="shared" ref="BE1090:BE1153" si="136">IF(BD1090=J1090,1,0)</f>
        <v>0</v>
      </c>
      <c r="BG1090">
        <f t="shared" ref="BG1090:BG1153" si="137">IF(BF1090=E1090,1,0)</f>
        <v>0</v>
      </c>
      <c r="BI1090">
        <f t="shared" ref="BI1090:BI1153" si="138">IF(C1090=BH1090,1,0)</f>
        <v>0</v>
      </c>
      <c r="BR1090" t="str" cm="1">
        <f t="array" ref="BR1090">_xlfn.IFS(
A1090&lt;=25,"18-25",
A1090&lt;=35,"26-35",
A1090&lt;=45,"36-45",
A1090&lt;=59,"46-59",
TRUE,"60+")</f>
        <v>36-45</v>
      </c>
      <c r="BX1090" t="b">
        <f t="shared" ref="BX1090:BX1153" si="139">AND(ISNUMBER(A1090),ISNUMBER(D1090),ISNUMBER(A1090),ISNUMBER(F1090),ISNUMBER(H1090),ISNUMBER(K1090),ISNUMBER(L1090),ISNUMBER(M1090),ISNUMBER(P1090),ISNUMBER(Q1090),ISNUMBER(S1090),ISNUMBER(V1090),ISNUMBER(Y1090),ISNUMBER(AA1090),ISNUMBER(AB1090))</f>
        <v>1</v>
      </c>
      <c r="BY1090" t="b">
        <f t="shared" ref="BY1090:BY1153" si="140">AND(ISNUMBER(A1090),ISNUMBER(D1090),ISNUMBER(A1090),ISNUMBER(F1090),ISNUMBER(H1090),ISNUMBER(K1090),ISNUMBER(L1090),ISNUMBER(M1090),ISNUMBER(P1090),ISNUMBER(Q1090),ISNUMBER(S1090),ISNUMBER(V1090),ISNUMBER(Y1090),ISNUMBER(AA1090),ISNUMBER(AB1090))&gt;0</f>
        <v>1</v>
      </c>
      <c r="BZ1090" t="b">
        <f t="shared" si="135"/>
        <v>1</v>
      </c>
      <c r="CA1090">
        <f>IF(tblemployee[[#This Row],[Attrition]]="Yes",1,0)</f>
        <v>0</v>
      </c>
      <c r="CB1090">
        <f>IF(tblemployee[[#This Row],[OverTime]]="Yes",1,0)</f>
        <v>0</v>
      </c>
    </row>
    <row r="1091" spans="1:80" hidden="1">
      <c r="A1091">
        <v>37</v>
      </c>
      <c r="B1091" t="s">
        <v>43</v>
      </c>
      <c r="C1091" t="s">
        <v>36</v>
      </c>
      <c r="D1091">
        <v>674</v>
      </c>
      <c r="E1091" t="s">
        <v>45</v>
      </c>
      <c r="F1091">
        <v>13</v>
      </c>
      <c r="G1091" t="str" cm="1">
        <f t="array" ref="G1091">_xlfn.IFS(
F1091 &lt;= 10, "Near",
F1091 &lt;= 20, "Far",
TRUE, "Very Far")</f>
        <v>Far</v>
      </c>
      <c r="H1091">
        <v>3</v>
      </c>
      <c r="I1091" t="str">
        <f>_xlfn.XLOOKUP(H1091,Lookup!C:C,Lookup!D:D)</f>
        <v>Bachelor</v>
      </c>
      <c r="J1091" t="s">
        <v>51</v>
      </c>
      <c r="K1091">
        <v>1</v>
      </c>
      <c r="L1091">
        <v>1543</v>
      </c>
      <c r="M1091">
        <v>1</v>
      </c>
      <c r="N1091" t="str">
        <f>_xlfn.XLOOKUP(M1091,Lookup!E:E,Lookup!F:F)</f>
        <v>Low</v>
      </c>
      <c r="O1091" t="s">
        <v>46</v>
      </c>
      <c r="P1091">
        <v>47</v>
      </c>
      <c r="Q1091">
        <v>3</v>
      </c>
      <c r="R1091" t="str">
        <f>_xlfn.XLOOKUP(Q1091,Lookup!G:G,Lookup!H:H)</f>
        <v>High</v>
      </c>
      <c r="S1091">
        <v>2</v>
      </c>
      <c r="T1091" s="7" t="str">
        <f>_xlfn.XLOOKUP(S1091,Lookup!A:A,Lookup!B:B)</f>
        <v>Junior</v>
      </c>
      <c r="U1091" t="s">
        <v>47</v>
      </c>
      <c r="V1091">
        <v>4</v>
      </c>
      <c r="W1091" t="str">
        <f>_xlfn.XLOOKUP(V1091,Lookup!I:I,Lookup!J:J)</f>
        <v>Very High</v>
      </c>
      <c r="X1091" t="s">
        <v>48</v>
      </c>
      <c r="Y1091">
        <v>4285</v>
      </c>
      <c r="Z1091" t="str" cm="1">
        <f t="array" ref="Z1091">_xlfn.IFS(Y1091&lt;3000,"Low",Y1091&lt;7000,"Medium",TRUE,"High")</f>
        <v>Medium</v>
      </c>
      <c r="AA1091">
        <v>3031</v>
      </c>
      <c r="AB1091">
        <v>1</v>
      </c>
      <c r="AC1091" t="s">
        <v>42</v>
      </c>
      <c r="AD1091" t="s">
        <v>43</v>
      </c>
      <c r="AE1091">
        <v>17</v>
      </c>
      <c r="AF1091">
        <v>3</v>
      </c>
      <c r="AG1091" t="str">
        <f>_xlfn.XLOOKUP(AF1091,Lookup!K:K,Lookup!L:L)</f>
        <v>Meet Expect</v>
      </c>
      <c r="AH1091">
        <v>1</v>
      </c>
      <c r="AI1091" t="str">
        <f>LOOKUP(AH1091,Lookup!M:M,Lookup!N:N)</f>
        <v>Low</v>
      </c>
      <c r="AJ1091">
        <v>80</v>
      </c>
      <c r="AK1091">
        <v>0</v>
      </c>
      <c r="AL1091" t="str">
        <f>_xlfn.XLOOKUP(AK1091,Lookup!O:O,Lookup!P:P)</f>
        <v>None</v>
      </c>
      <c r="AM1091">
        <v>10</v>
      </c>
      <c r="AN1091" t="str" cm="1">
        <f t="array" ref="AN1091">_xlfn.IFS(
AM1091&lt;=5,"0-5",
AM1091&lt;=10,"6-10",
AM1091&lt;=20,"11-20",
TRUE,"20+")</f>
        <v>6-10</v>
      </c>
      <c r="AO1091">
        <v>2</v>
      </c>
      <c r="AP1091">
        <v>3</v>
      </c>
      <c r="AQ1091" t="str">
        <f>_xlfn.XLOOKUP(AP1091,Lookup!Q:Q,Lookup!R:R)</f>
        <v>Better</v>
      </c>
      <c r="AR1091">
        <v>10</v>
      </c>
      <c r="AS1091" t="str" cm="1">
        <f t="array" ref="AS1091">_xlfn.IFS(
AR1091 &lt;=1,"New Employee",
AR1091 &lt;=3, "Early Career",
AR1091 &lt;=7, "Experienced",
TRUE, "Veteran")</f>
        <v>Veteran</v>
      </c>
      <c r="AT1091">
        <v>8</v>
      </c>
      <c r="AU1091">
        <v>3</v>
      </c>
      <c r="AV1091" t="str" cm="1">
        <f t="array" ref="AV1091">_xlfn.IFS(
AU1091=0,"Recently Promoted",
AU1091&lt;=3, "Normal",
TRUE, "Long Time No Promotion")</f>
        <v>Normal</v>
      </c>
      <c r="AW1091">
        <v>7</v>
      </c>
      <c r="AX1091">
        <f>IF(COUNTIF(L1091:$L$1471,L1091)&gt;1,1,0)</f>
        <v>0</v>
      </c>
      <c r="BA1091">
        <f t="shared" ref="BA1091:BA1154" si="141">IF(AZ1091=X1091,1,0)</f>
        <v>0</v>
      </c>
      <c r="BC1091">
        <f t="shared" ref="BC1091:BC1154" si="142">IF(U1091=BB1091,1,0)</f>
        <v>0</v>
      </c>
      <c r="BE1091">
        <f t="shared" si="136"/>
        <v>0</v>
      </c>
      <c r="BG1091">
        <f t="shared" si="137"/>
        <v>0</v>
      </c>
      <c r="BI1091">
        <f t="shared" si="138"/>
        <v>0</v>
      </c>
      <c r="BR1091" t="str" cm="1">
        <f t="array" ref="BR1091">_xlfn.IFS(
A1091&lt;=25,"18-25",
A1091&lt;=35,"26-35",
A1091&lt;=45,"36-45",
A1091&lt;=59,"46-59",
TRUE,"60+")</f>
        <v>36-45</v>
      </c>
      <c r="BX1091" t="b">
        <f t="shared" si="139"/>
        <v>1</v>
      </c>
      <c r="BY1091" t="b">
        <f t="shared" si="140"/>
        <v>1</v>
      </c>
      <c r="BZ1091" t="b">
        <f t="shared" ref="BZ1091:BZ1154" si="143">COUNT(AE1091:AW1091)&gt;0</f>
        <v>1</v>
      </c>
      <c r="CA1091">
        <f>IF(tblemployee[[#This Row],[Attrition]]="Yes",1,0)</f>
        <v>0</v>
      </c>
      <c r="CB1091">
        <f>IF(tblemployee[[#This Row],[OverTime]]="Yes",1,0)</f>
        <v>0</v>
      </c>
    </row>
    <row r="1092" spans="1:80" hidden="1">
      <c r="A1092">
        <v>29</v>
      </c>
      <c r="B1092" t="s">
        <v>43</v>
      </c>
      <c r="C1092" t="s">
        <v>36</v>
      </c>
      <c r="D1092">
        <v>441</v>
      </c>
      <c r="E1092" t="s">
        <v>45</v>
      </c>
      <c r="F1092">
        <v>8</v>
      </c>
      <c r="G1092" t="str" cm="1">
        <f t="array" ref="G1092">_xlfn.IFS(
F1092 &lt;= 10, "Near",
F1092 &lt;= 20, "Far",
TRUE, "Very Far")</f>
        <v>Near</v>
      </c>
      <c r="H1092">
        <v>1</v>
      </c>
      <c r="I1092" t="str">
        <f>_xlfn.XLOOKUP(H1092,Lookup!C:C,Lookup!D:D)</f>
        <v>Below College</v>
      </c>
      <c r="J1092" t="s">
        <v>49</v>
      </c>
      <c r="K1092">
        <v>1</v>
      </c>
      <c r="L1092">
        <v>1544</v>
      </c>
      <c r="M1092">
        <v>3</v>
      </c>
      <c r="N1092" t="str">
        <f>_xlfn.XLOOKUP(M1092,Lookup!E:E,Lookup!F:F)</f>
        <v>High</v>
      </c>
      <c r="O1092" t="s">
        <v>39</v>
      </c>
      <c r="P1092">
        <v>39</v>
      </c>
      <c r="Q1092">
        <v>1</v>
      </c>
      <c r="R1092" t="str">
        <f>_xlfn.XLOOKUP(Q1092,Lookup!G:G,Lookup!H:H)</f>
        <v>Low</v>
      </c>
      <c r="S1092">
        <v>2</v>
      </c>
      <c r="T1092" s="7" t="str">
        <f>_xlfn.XLOOKUP(S1092,Lookup!A:A,Lookup!B:B)</f>
        <v>Junior</v>
      </c>
      <c r="U1092" t="s">
        <v>54</v>
      </c>
      <c r="V1092">
        <v>1</v>
      </c>
      <c r="W1092" t="str">
        <f>_xlfn.XLOOKUP(V1092,Lookup!I:I,Lookup!J:J)</f>
        <v>Low</v>
      </c>
      <c r="X1092" t="s">
        <v>48</v>
      </c>
      <c r="Y1092">
        <v>9715</v>
      </c>
      <c r="Z1092" t="str" cm="1">
        <f t="array" ref="Z1092">_xlfn.IFS(Y1092&lt;3000,"Low",Y1092&lt;7000,"Medium",TRUE,"High")</f>
        <v>High</v>
      </c>
      <c r="AA1092">
        <v>7288</v>
      </c>
      <c r="AB1092">
        <v>3</v>
      </c>
      <c r="AC1092" t="s">
        <v>42</v>
      </c>
      <c r="AD1092" t="s">
        <v>43</v>
      </c>
      <c r="AE1092">
        <v>13</v>
      </c>
      <c r="AF1092">
        <v>3</v>
      </c>
      <c r="AG1092" t="str">
        <f>_xlfn.XLOOKUP(AF1092,Lookup!K:K,Lookup!L:L)</f>
        <v>Meet Expect</v>
      </c>
      <c r="AH1092">
        <v>3</v>
      </c>
      <c r="AI1092" t="str">
        <f>LOOKUP(AH1092,Lookup!M:M,Lookup!N:N)</f>
        <v>High</v>
      </c>
      <c r="AJ1092">
        <v>80</v>
      </c>
      <c r="AK1092">
        <v>1</v>
      </c>
      <c r="AL1092" t="str">
        <f>_xlfn.XLOOKUP(AK1092,Lookup!O:O,Lookup!P:P)</f>
        <v>Basic</v>
      </c>
      <c r="AM1092">
        <v>9</v>
      </c>
      <c r="AN1092" t="str" cm="1">
        <f t="array" ref="AN1092">_xlfn.IFS(
AM1092&lt;=5,"0-5",
AM1092&lt;=10,"6-10",
AM1092&lt;=20,"11-20",
TRUE,"20+")</f>
        <v>6-10</v>
      </c>
      <c r="AO1092">
        <v>3</v>
      </c>
      <c r="AP1092">
        <v>3</v>
      </c>
      <c r="AQ1092" t="str">
        <f>_xlfn.XLOOKUP(AP1092,Lookup!Q:Q,Lookup!R:R)</f>
        <v>Better</v>
      </c>
      <c r="AR1092">
        <v>7</v>
      </c>
      <c r="AS1092" t="str" cm="1">
        <f t="array" ref="AS1092">_xlfn.IFS(
AR1092 &lt;=1,"New Employee",
AR1092 &lt;=3, "Early Career",
AR1092 &lt;=7, "Experienced",
TRUE, "Veteran")</f>
        <v>Experienced</v>
      </c>
      <c r="AT1092">
        <v>7</v>
      </c>
      <c r="AU1092">
        <v>0</v>
      </c>
      <c r="AV1092" t="str" cm="1">
        <f t="array" ref="AV1092">_xlfn.IFS(
AU1092=0,"Recently Promoted",
AU1092&lt;=3, "Normal",
TRUE, "Long Time No Promotion")</f>
        <v>Recently Promoted</v>
      </c>
      <c r="AW1092">
        <v>7</v>
      </c>
      <c r="AX1092">
        <f>IF(COUNTIF(L1092:$L$1471,L1092)&gt;1,1,0)</f>
        <v>0</v>
      </c>
      <c r="BA1092">
        <f t="shared" si="141"/>
        <v>0</v>
      </c>
      <c r="BC1092">
        <f t="shared" si="142"/>
        <v>0</v>
      </c>
      <c r="BE1092">
        <f t="shared" si="136"/>
        <v>0</v>
      </c>
      <c r="BG1092">
        <f t="shared" si="137"/>
        <v>0</v>
      </c>
      <c r="BI1092">
        <f t="shared" si="138"/>
        <v>0</v>
      </c>
      <c r="BR1092" t="str" cm="1">
        <f t="array" ref="BR1092">_xlfn.IFS(
A1092&lt;=25,"18-25",
A1092&lt;=35,"26-35",
A1092&lt;=45,"36-45",
A1092&lt;=59,"46-59",
TRUE,"60+")</f>
        <v>26-35</v>
      </c>
      <c r="BX1092" t="b">
        <f t="shared" si="139"/>
        <v>1</v>
      </c>
      <c r="BY1092" t="b">
        <f t="shared" si="140"/>
        <v>1</v>
      </c>
      <c r="BZ1092" t="b">
        <f t="shared" si="143"/>
        <v>1</v>
      </c>
      <c r="CA1092">
        <f>IF(tblemployee[[#This Row],[Attrition]]="Yes",1,0)</f>
        <v>0</v>
      </c>
      <c r="CB1092">
        <f>IF(tblemployee[[#This Row],[OverTime]]="Yes",1,0)</f>
        <v>0</v>
      </c>
    </row>
    <row r="1093" spans="1:80" hidden="1">
      <c r="A1093">
        <v>33</v>
      </c>
      <c r="B1093" t="s">
        <v>43</v>
      </c>
      <c r="C1093" t="s">
        <v>36</v>
      </c>
      <c r="D1093">
        <v>575</v>
      </c>
      <c r="E1093" t="s">
        <v>45</v>
      </c>
      <c r="F1093">
        <v>25</v>
      </c>
      <c r="G1093" t="str" cm="1">
        <f t="array" ref="G1093">_xlfn.IFS(
F1093 &lt;= 10, "Near",
F1093 &lt;= 20, "Far",
TRUE, "Very Far")</f>
        <v>Very Far</v>
      </c>
      <c r="H1093">
        <v>3</v>
      </c>
      <c r="I1093" t="str">
        <f>_xlfn.XLOOKUP(H1093,Lookup!C:C,Lookup!D:D)</f>
        <v>Bachelor</v>
      </c>
      <c r="J1093" t="s">
        <v>38</v>
      </c>
      <c r="K1093">
        <v>1</v>
      </c>
      <c r="L1093">
        <v>1545</v>
      </c>
      <c r="M1093">
        <v>4</v>
      </c>
      <c r="N1093" t="str">
        <f>_xlfn.XLOOKUP(M1093,Lookup!E:E,Lookup!F:F)</f>
        <v>Very High</v>
      </c>
      <c r="O1093" t="s">
        <v>46</v>
      </c>
      <c r="P1093">
        <v>44</v>
      </c>
      <c r="Q1093">
        <v>2</v>
      </c>
      <c r="R1093" t="str">
        <f>_xlfn.XLOOKUP(Q1093,Lookup!G:G,Lookup!H:H)</f>
        <v>Medium</v>
      </c>
      <c r="S1093">
        <v>2</v>
      </c>
      <c r="T1093" s="7" t="str">
        <f>_xlfn.XLOOKUP(S1093,Lookup!A:A,Lookup!B:B)</f>
        <v>Junior</v>
      </c>
      <c r="U1093" t="s">
        <v>53</v>
      </c>
      <c r="V1093">
        <v>2</v>
      </c>
      <c r="W1093" t="str">
        <f>_xlfn.XLOOKUP(V1093,Lookup!I:I,Lookup!J:J)</f>
        <v>Medium</v>
      </c>
      <c r="X1093" t="s">
        <v>41</v>
      </c>
      <c r="Y1093">
        <v>4320</v>
      </c>
      <c r="Z1093" t="str" cm="1">
        <f t="array" ref="Z1093">_xlfn.IFS(Y1093&lt;3000,"Low",Y1093&lt;7000,"Medium",TRUE,"High")</f>
        <v>Medium</v>
      </c>
      <c r="AA1093">
        <v>24152</v>
      </c>
      <c r="AB1093">
        <v>1</v>
      </c>
      <c r="AC1093" t="s">
        <v>42</v>
      </c>
      <c r="AD1093" t="s">
        <v>43</v>
      </c>
      <c r="AE1093">
        <v>13</v>
      </c>
      <c r="AF1093">
        <v>3</v>
      </c>
      <c r="AG1093" t="str">
        <f>_xlfn.XLOOKUP(AF1093,Lookup!K:K,Lookup!L:L)</f>
        <v>Meet Expect</v>
      </c>
      <c r="AH1093">
        <v>4</v>
      </c>
      <c r="AI1093" t="str">
        <f>LOOKUP(AH1093,Lookup!M:M,Lookup!N:N)</f>
        <v>Very High</v>
      </c>
      <c r="AJ1093">
        <v>80</v>
      </c>
      <c r="AK1093">
        <v>0</v>
      </c>
      <c r="AL1093" t="str">
        <f>_xlfn.XLOOKUP(AK1093,Lookup!O:O,Lookup!P:P)</f>
        <v>None</v>
      </c>
      <c r="AM1093">
        <v>5</v>
      </c>
      <c r="AN1093" t="str" cm="1">
        <f t="array" ref="AN1093">_xlfn.IFS(
AM1093&lt;=5,"0-5",
AM1093&lt;=10,"6-10",
AM1093&lt;=20,"11-20",
TRUE,"20+")</f>
        <v>0-5</v>
      </c>
      <c r="AO1093">
        <v>2</v>
      </c>
      <c r="AP1093">
        <v>3</v>
      </c>
      <c r="AQ1093" t="str">
        <f>_xlfn.XLOOKUP(AP1093,Lookup!Q:Q,Lookup!R:R)</f>
        <v>Better</v>
      </c>
      <c r="AR1093">
        <v>5</v>
      </c>
      <c r="AS1093" t="str" cm="1">
        <f t="array" ref="AS1093">_xlfn.IFS(
AR1093 &lt;=1,"New Employee",
AR1093 &lt;=3, "Early Career",
AR1093 &lt;=7, "Experienced",
TRUE, "Veteran")</f>
        <v>Experienced</v>
      </c>
      <c r="AT1093">
        <v>3</v>
      </c>
      <c r="AU1093">
        <v>0</v>
      </c>
      <c r="AV1093" t="str" cm="1">
        <f t="array" ref="AV1093">_xlfn.IFS(
AU1093=0,"Recently Promoted",
AU1093&lt;=3, "Normal",
TRUE, "Long Time No Promotion")</f>
        <v>Recently Promoted</v>
      </c>
      <c r="AW1093">
        <v>2</v>
      </c>
      <c r="AX1093">
        <f>IF(COUNTIF(L1093:$L$1471,L1093)&gt;1,1,0)</f>
        <v>0</v>
      </c>
      <c r="BA1093">
        <f t="shared" si="141"/>
        <v>0</v>
      </c>
      <c r="BC1093">
        <f t="shared" si="142"/>
        <v>0</v>
      </c>
      <c r="BE1093">
        <f t="shared" si="136"/>
        <v>0</v>
      </c>
      <c r="BG1093">
        <f t="shared" si="137"/>
        <v>0</v>
      </c>
      <c r="BI1093">
        <f t="shared" si="138"/>
        <v>0</v>
      </c>
      <c r="BR1093" t="str" cm="1">
        <f t="array" ref="BR1093">_xlfn.IFS(
A1093&lt;=25,"18-25",
A1093&lt;=35,"26-35",
A1093&lt;=45,"36-45",
A1093&lt;=59,"46-59",
TRUE,"60+")</f>
        <v>26-35</v>
      </c>
      <c r="BX1093" t="b">
        <f t="shared" si="139"/>
        <v>1</v>
      </c>
      <c r="BY1093" t="b">
        <f t="shared" si="140"/>
        <v>1</v>
      </c>
      <c r="BZ1093" t="b">
        <f t="shared" si="143"/>
        <v>1</v>
      </c>
      <c r="CA1093">
        <f>IF(tblemployee[[#This Row],[Attrition]]="Yes",1,0)</f>
        <v>0</v>
      </c>
      <c r="CB1093">
        <f>IF(tblemployee[[#This Row],[OverTime]]="Yes",1,0)</f>
        <v>0</v>
      </c>
    </row>
    <row r="1094" spans="1:80" hidden="1">
      <c r="A1094">
        <v>45</v>
      </c>
      <c r="B1094" t="s">
        <v>43</v>
      </c>
      <c r="C1094" t="s">
        <v>36</v>
      </c>
      <c r="D1094">
        <v>950</v>
      </c>
      <c r="E1094" t="s">
        <v>45</v>
      </c>
      <c r="F1094">
        <v>28</v>
      </c>
      <c r="G1094" t="str" cm="1">
        <f t="array" ref="G1094">_xlfn.IFS(
F1094 &lt;= 10, "Near",
F1094 &lt;= 20, "Far",
TRUE, "Very Far")</f>
        <v>Very Far</v>
      </c>
      <c r="H1094">
        <v>3</v>
      </c>
      <c r="I1094" t="str">
        <f>_xlfn.XLOOKUP(H1094,Lookup!C:C,Lookup!D:D)</f>
        <v>Bachelor</v>
      </c>
      <c r="J1094" t="s">
        <v>60</v>
      </c>
      <c r="K1094">
        <v>1</v>
      </c>
      <c r="L1094">
        <v>1546</v>
      </c>
      <c r="M1094">
        <v>4</v>
      </c>
      <c r="N1094" t="str">
        <f>_xlfn.XLOOKUP(M1094,Lookup!E:E,Lookup!F:F)</f>
        <v>Very High</v>
      </c>
      <c r="O1094" t="s">
        <v>46</v>
      </c>
      <c r="P1094">
        <v>97</v>
      </c>
      <c r="Q1094">
        <v>3</v>
      </c>
      <c r="R1094" t="str">
        <f>_xlfn.XLOOKUP(Q1094,Lookup!G:G,Lookup!H:H)</f>
        <v>High</v>
      </c>
      <c r="S1094">
        <v>1</v>
      </c>
      <c r="T1094" s="7" t="str">
        <f>_xlfn.XLOOKUP(S1094,Lookup!A:A,Lookup!B:B)</f>
        <v>Entry Level</v>
      </c>
      <c r="U1094" t="s">
        <v>47</v>
      </c>
      <c r="V1094">
        <v>4</v>
      </c>
      <c r="W1094" t="str">
        <f>_xlfn.XLOOKUP(V1094,Lookup!I:I,Lookup!J:J)</f>
        <v>Very High</v>
      </c>
      <c r="X1094" t="s">
        <v>48</v>
      </c>
      <c r="Y1094">
        <v>2132</v>
      </c>
      <c r="Z1094" t="str" cm="1">
        <f t="array" ref="Z1094">_xlfn.IFS(Y1094&lt;3000,"Low",Y1094&lt;7000,"Medium",TRUE,"High")</f>
        <v>Low</v>
      </c>
      <c r="AA1094">
        <v>4585</v>
      </c>
      <c r="AB1094">
        <v>4</v>
      </c>
      <c r="AC1094" t="s">
        <v>42</v>
      </c>
      <c r="AD1094" t="s">
        <v>43</v>
      </c>
      <c r="AE1094">
        <v>20</v>
      </c>
      <c r="AF1094">
        <v>4</v>
      </c>
      <c r="AG1094" t="str">
        <f>_xlfn.XLOOKUP(AF1094,Lookup!K:K,Lookup!L:L)</f>
        <v>Exceed Expect</v>
      </c>
      <c r="AH1094">
        <v>4</v>
      </c>
      <c r="AI1094" t="str">
        <f>LOOKUP(AH1094,Lookup!M:M,Lookup!N:N)</f>
        <v>Very High</v>
      </c>
      <c r="AJ1094">
        <v>80</v>
      </c>
      <c r="AK1094">
        <v>1</v>
      </c>
      <c r="AL1094" t="str">
        <f>_xlfn.XLOOKUP(AK1094,Lookup!O:O,Lookup!P:P)</f>
        <v>Basic</v>
      </c>
      <c r="AM1094">
        <v>8</v>
      </c>
      <c r="AN1094" t="str" cm="1">
        <f t="array" ref="AN1094">_xlfn.IFS(
AM1094&lt;=5,"0-5",
AM1094&lt;=10,"6-10",
AM1094&lt;=20,"11-20",
TRUE,"20+")</f>
        <v>6-10</v>
      </c>
      <c r="AO1094">
        <v>3</v>
      </c>
      <c r="AP1094">
        <v>3</v>
      </c>
      <c r="AQ1094" t="str">
        <f>_xlfn.XLOOKUP(AP1094,Lookup!Q:Q,Lookup!R:R)</f>
        <v>Better</v>
      </c>
      <c r="AR1094">
        <v>5</v>
      </c>
      <c r="AS1094" t="str" cm="1">
        <f t="array" ref="AS1094">_xlfn.IFS(
AR1094 &lt;=1,"New Employee",
AR1094 &lt;=3, "Early Career",
AR1094 &lt;=7, "Experienced",
TRUE, "Veteran")</f>
        <v>Experienced</v>
      </c>
      <c r="AT1094">
        <v>4</v>
      </c>
      <c r="AU1094">
        <v>0</v>
      </c>
      <c r="AV1094" t="str" cm="1">
        <f t="array" ref="AV1094">_xlfn.IFS(
AU1094=0,"Recently Promoted",
AU1094&lt;=3, "Normal",
TRUE, "Long Time No Promotion")</f>
        <v>Recently Promoted</v>
      </c>
      <c r="AW1094">
        <v>3</v>
      </c>
      <c r="AX1094">
        <f>IF(COUNTIF(L1094:$L$1471,L1094)&gt;1,1,0)</f>
        <v>0</v>
      </c>
      <c r="BA1094">
        <f t="shared" si="141"/>
        <v>0</v>
      </c>
      <c r="BC1094">
        <f t="shared" si="142"/>
        <v>0</v>
      </c>
      <c r="BE1094">
        <f t="shared" si="136"/>
        <v>0</v>
      </c>
      <c r="BG1094">
        <f t="shared" si="137"/>
        <v>0</v>
      </c>
      <c r="BI1094">
        <f t="shared" si="138"/>
        <v>0</v>
      </c>
      <c r="BR1094" t="str" cm="1">
        <f t="array" ref="BR1094">_xlfn.IFS(
A1094&lt;=25,"18-25",
A1094&lt;=35,"26-35",
A1094&lt;=45,"36-45",
A1094&lt;=59,"46-59",
TRUE,"60+")</f>
        <v>36-45</v>
      </c>
      <c r="BX1094" t="b">
        <f t="shared" si="139"/>
        <v>1</v>
      </c>
      <c r="BY1094" t="b">
        <f t="shared" si="140"/>
        <v>1</v>
      </c>
      <c r="BZ1094" t="b">
        <f t="shared" si="143"/>
        <v>1</v>
      </c>
      <c r="CA1094">
        <f>IF(tblemployee[[#This Row],[Attrition]]="Yes",1,0)</f>
        <v>0</v>
      </c>
      <c r="CB1094">
        <f>IF(tblemployee[[#This Row],[OverTime]]="Yes",1,0)</f>
        <v>0</v>
      </c>
    </row>
    <row r="1095" spans="1:80" hidden="1">
      <c r="A1095">
        <v>42</v>
      </c>
      <c r="B1095" t="s">
        <v>43</v>
      </c>
      <c r="C1095" t="s">
        <v>44</v>
      </c>
      <c r="D1095">
        <v>288</v>
      </c>
      <c r="E1095" t="s">
        <v>45</v>
      </c>
      <c r="F1095">
        <v>2</v>
      </c>
      <c r="G1095" t="str" cm="1">
        <f t="array" ref="G1095">_xlfn.IFS(
F1095 &lt;= 10, "Near",
F1095 &lt;= 20, "Far",
TRUE, "Very Far")</f>
        <v>Near</v>
      </c>
      <c r="H1095">
        <v>3</v>
      </c>
      <c r="I1095" t="str">
        <f>_xlfn.XLOOKUP(H1095,Lookup!C:C,Lookup!D:D)</f>
        <v>Bachelor</v>
      </c>
      <c r="J1095" t="s">
        <v>38</v>
      </c>
      <c r="K1095">
        <v>1</v>
      </c>
      <c r="L1095">
        <v>1547</v>
      </c>
      <c r="M1095">
        <v>4</v>
      </c>
      <c r="N1095" t="str">
        <f>_xlfn.XLOOKUP(M1095,Lookup!E:E,Lookup!F:F)</f>
        <v>Very High</v>
      </c>
      <c r="O1095" t="s">
        <v>46</v>
      </c>
      <c r="P1095">
        <v>40</v>
      </c>
      <c r="Q1095">
        <v>3</v>
      </c>
      <c r="R1095" t="str">
        <f>_xlfn.XLOOKUP(Q1095,Lookup!G:G,Lookup!H:H)</f>
        <v>High</v>
      </c>
      <c r="S1095">
        <v>3</v>
      </c>
      <c r="T1095" s="7" t="str">
        <f>_xlfn.XLOOKUP(S1095,Lookup!A:A,Lookup!B:B)</f>
        <v>Senior</v>
      </c>
      <c r="U1095" t="s">
        <v>54</v>
      </c>
      <c r="V1095">
        <v>4</v>
      </c>
      <c r="W1095" t="str">
        <f>_xlfn.XLOOKUP(V1095,Lookup!I:I,Lookup!J:J)</f>
        <v>Very High</v>
      </c>
      <c r="X1095" t="s">
        <v>48</v>
      </c>
      <c r="Y1095">
        <v>10124</v>
      </c>
      <c r="Z1095" t="str" cm="1">
        <f t="array" ref="Z1095">_xlfn.IFS(Y1095&lt;3000,"Low",Y1095&lt;7000,"Medium",TRUE,"High")</f>
        <v>High</v>
      </c>
      <c r="AA1095">
        <v>18611</v>
      </c>
      <c r="AB1095">
        <v>2</v>
      </c>
      <c r="AC1095" t="s">
        <v>42</v>
      </c>
      <c r="AD1095" t="s">
        <v>35</v>
      </c>
      <c r="AE1095">
        <v>14</v>
      </c>
      <c r="AF1095">
        <v>3</v>
      </c>
      <c r="AG1095" t="str">
        <f>_xlfn.XLOOKUP(AF1095,Lookup!K:K,Lookup!L:L)</f>
        <v>Meet Expect</v>
      </c>
      <c r="AH1095">
        <v>3</v>
      </c>
      <c r="AI1095" t="str">
        <f>LOOKUP(AH1095,Lookup!M:M,Lookup!N:N)</f>
        <v>High</v>
      </c>
      <c r="AJ1095">
        <v>80</v>
      </c>
      <c r="AK1095">
        <v>1</v>
      </c>
      <c r="AL1095" t="str">
        <f>_xlfn.XLOOKUP(AK1095,Lookup!O:O,Lookup!P:P)</f>
        <v>Basic</v>
      </c>
      <c r="AM1095">
        <v>24</v>
      </c>
      <c r="AN1095" t="str" cm="1">
        <f t="array" ref="AN1095">_xlfn.IFS(
AM1095&lt;=5,"0-5",
AM1095&lt;=10,"6-10",
AM1095&lt;=20,"11-20",
TRUE,"20+")</f>
        <v>20+</v>
      </c>
      <c r="AO1095">
        <v>3</v>
      </c>
      <c r="AP1095">
        <v>1</v>
      </c>
      <c r="AQ1095" t="str">
        <f>_xlfn.XLOOKUP(AP1095,Lookup!Q:Q,Lookup!R:R)</f>
        <v>Bad</v>
      </c>
      <c r="AR1095">
        <v>20</v>
      </c>
      <c r="AS1095" t="str" cm="1">
        <f t="array" ref="AS1095">_xlfn.IFS(
AR1095 &lt;=1,"New Employee",
AR1095 &lt;=3, "Early Career",
AR1095 &lt;=7, "Experienced",
TRUE, "Veteran")</f>
        <v>Veteran</v>
      </c>
      <c r="AT1095">
        <v>8</v>
      </c>
      <c r="AU1095">
        <v>13</v>
      </c>
      <c r="AV1095" t="str" cm="1">
        <f t="array" ref="AV1095">_xlfn.IFS(
AU1095=0,"Recently Promoted",
AU1095&lt;=3, "Normal",
TRUE, "Long Time No Promotion")</f>
        <v>Long Time No Promotion</v>
      </c>
      <c r="AW1095">
        <v>9</v>
      </c>
      <c r="AX1095">
        <f>IF(COUNTIF(L1095:$L$1471,L1095)&gt;1,1,0)</f>
        <v>0</v>
      </c>
      <c r="BA1095">
        <f t="shared" si="141"/>
        <v>0</v>
      </c>
      <c r="BC1095">
        <f t="shared" si="142"/>
        <v>0</v>
      </c>
      <c r="BE1095">
        <f t="shared" si="136"/>
        <v>0</v>
      </c>
      <c r="BG1095">
        <f t="shared" si="137"/>
        <v>0</v>
      </c>
      <c r="BI1095">
        <f t="shared" si="138"/>
        <v>0</v>
      </c>
      <c r="BR1095" t="str" cm="1">
        <f t="array" ref="BR1095">_xlfn.IFS(
A1095&lt;=25,"18-25",
A1095&lt;=35,"26-35",
A1095&lt;=45,"36-45",
A1095&lt;=59,"46-59",
TRUE,"60+")</f>
        <v>36-45</v>
      </c>
      <c r="BX1095" t="b">
        <f t="shared" si="139"/>
        <v>1</v>
      </c>
      <c r="BY1095" t="b">
        <f t="shared" si="140"/>
        <v>1</v>
      </c>
      <c r="BZ1095" t="b">
        <f t="shared" si="143"/>
        <v>1</v>
      </c>
      <c r="CA1095">
        <f>IF(tblemployee[[#This Row],[Attrition]]="Yes",1,0)</f>
        <v>0</v>
      </c>
      <c r="CB1095">
        <f>IF(tblemployee[[#This Row],[OverTime]]="Yes",1,0)</f>
        <v>1</v>
      </c>
    </row>
    <row r="1096" spans="1:80" hidden="1">
      <c r="A1096">
        <v>40</v>
      </c>
      <c r="B1096" t="s">
        <v>43</v>
      </c>
      <c r="C1096" t="s">
        <v>36</v>
      </c>
      <c r="D1096">
        <v>1342</v>
      </c>
      <c r="E1096" t="s">
        <v>37</v>
      </c>
      <c r="F1096">
        <v>9</v>
      </c>
      <c r="G1096" t="str" cm="1">
        <f t="array" ref="G1096">_xlfn.IFS(
F1096 &lt;= 10, "Near",
F1096 &lt;= 20, "Far",
TRUE, "Very Far")</f>
        <v>Near</v>
      </c>
      <c r="H1096">
        <v>2</v>
      </c>
      <c r="I1096" t="str">
        <f>_xlfn.XLOOKUP(H1096,Lookup!C:C,Lookup!D:D)</f>
        <v>College</v>
      </c>
      <c r="J1096" t="s">
        <v>51</v>
      </c>
      <c r="K1096">
        <v>1</v>
      </c>
      <c r="L1096">
        <v>1548</v>
      </c>
      <c r="M1096">
        <v>1</v>
      </c>
      <c r="N1096" t="str">
        <f>_xlfn.XLOOKUP(M1096,Lookup!E:E,Lookup!F:F)</f>
        <v>Low</v>
      </c>
      <c r="O1096" t="s">
        <v>46</v>
      </c>
      <c r="P1096">
        <v>47</v>
      </c>
      <c r="Q1096">
        <v>3</v>
      </c>
      <c r="R1096" t="str">
        <f>_xlfn.XLOOKUP(Q1096,Lookup!G:G,Lookup!H:H)</f>
        <v>High</v>
      </c>
      <c r="S1096">
        <v>2</v>
      </c>
      <c r="T1096" s="7" t="str">
        <f>_xlfn.XLOOKUP(S1096,Lookup!A:A,Lookup!B:B)</f>
        <v>Junior</v>
      </c>
      <c r="U1096" t="s">
        <v>40</v>
      </c>
      <c r="V1096">
        <v>1</v>
      </c>
      <c r="W1096" t="str">
        <f>_xlfn.XLOOKUP(V1096,Lookup!I:I,Lookup!J:J)</f>
        <v>Low</v>
      </c>
      <c r="X1096" t="s">
        <v>48</v>
      </c>
      <c r="Y1096">
        <v>5473</v>
      </c>
      <c r="Z1096" t="str" cm="1">
        <f t="array" ref="Z1096">_xlfn.IFS(Y1096&lt;3000,"Low",Y1096&lt;7000,"Medium",TRUE,"High")</f>
        <v>Medium</v>
      </c>
      <c r="AA1096">
        <v>19345</v>
      </c>
      <c r="AB1096">
        <v>0</v>
      </c>
      <c r="AC1096" t="s">
        <v>42</v>
      </c>
      <c r="AD1096" t="s">
        <v>43</v>
      </c>
      <c r="AE1096">
        <v>12</v>
      </c>
      <c r="AF1096">
        <v>3</v>
      </c>
      <c r="AG1096" t="str">
        <f>_xlfn.XLOOKUP(AF1096,Lookup!K:K,Lookup!L:L)</f>
        <v>Meet Expect</v>
      </c>
      <c r="AH1096">
        <v>4</v>
      </c>
      <c r="AI1096" t="str">
        <f>LOOKUP(AH1096,Lookup!M:M,Lookup!N:N)</f>
        <v>Very High</v>
      </c>
      <c r="AJ1096">
        <v>80</v>
      </c>
      <c r="AK1096">
        <v>0</v>
      </c>
      <c r="AL1096" t="str">
        <f>_xlfn.XLOOKUP(AK1096,Lookup!O:O,Lookup!P:P)</f>
        <v>None</v>
      </c>
      <c r="AM1096">
        <v>9</v>
      </c>
      <c r="AN1096" t="str" cm="1">
        <f t="array" ref="AN1096">_xlfn.IFS(
AM1096&lt;=5,"0-5",
AM1096&lt;=10,"6-10",
AM1096&lt;=20,"11-20",
TRUE,"20+")</f>
        <v>6-10</v>
      </c>
      <c r="AO1096">
        <v>5</v>
      </c>
      <c r="AP1096">
        <v>4</v>
      </c>
      <c r="AQ1096" t="str">
        <f>_xlfn.XLOOKUP(AP1096,Lookup!Q:Q,Lookup!R:R)</f>
        <v>Best</v>
      </c>
      <c r="AR1096">
        <v>8</v>
      </c>
      <c r="AS1096" t="str" cm="1">
        <f t="array" ref="AS1096">_xlfn.IFS(
AR1096 &lt;=1,"New Employee",
AR1096 &lt;=3, "Early Career",
AR1096 &lt;=7, "Experienced",
TRUE, "Veteran")</f>
        <v>Veteran</v>
      </c>
      <c r="AT1096">
        <v>4</v>
      </c>
      <c r="AU1096">
        <v>7</v>
      </c>
      <c r="AV1096" t="str" cm="1">
        <f t="array" ref="AV1096">_xlfn.IFS(
AU1096=0,"Recently Promoted",
AU1096&lt;=3, "Normal",
TRUE, "Long Time No Promotion")</f>
        <v>Long Time No Promotion</v>
      </c>
      <c r="AW1096">
        <v>1</v>
      </c>
      <c r="AX1096">
        <f>IF(COUNTIF(L1096:$L$1471,L1096)&gt;1,1,0)</f>
        <v>0</v>
      </c>
      <c r="BA1096">
        <f t="shared" si="141"/>
        <v>0</v>
      </c>
      <c r="BC1096">
        <f t="shared" si="142"/>
        <v>0</v>
      </c>
      <c r="BE1096">
        <f t="shared" si="136"/>
        <v>0</v>
      </c>
      <c r="BG1096">
        <f t="shared" si="137"/>
        <v>0</v>
      </c>
      <c r="BI1096">
        <f t="shared" si="138"/>
        <v>0</v>
      </c>
      <c r="BR1096" t="str" cm="1">
        <f t="array" ref="BR1096">_xlfn.IFS(
A1096&lt;=25,"18-25",
A1096&lt;=35,"26-35",
A1096&lt;=45,"36-45",
A1096&lt;=59,"46-59",
TRUE,"60+")</f>
        <v>36-45</v>
      </c>
      <c r="BX1096" t="b">
        <f t="shared" si="139"/>
        <v>1</v>
      </c>
      <c r="BY1096" t="b">
        <f t="shared" si="140"/>
        <v>1</v>
      </c>
      <c r="BZ1096" t="b">
        <f t="shared" si="143"/>
        <v>1</v>
      </c>
      <c r="CA1096">
        <f>IF(tblemployee[[#This Row],[Attrition]]="Yes",1,0)</f>
        <v>0</v>
      </c>
      <c r="CB1096">
        <f>IF(tblemployee[[#This Row],[OverTime]]="Yes",1,0)</f>
        <v>0</v>
      </c>
    </row>
    <row r="1097" spans="1:80" hidden="1">
      <c r="A1097">
        <v>33</v>
      </c>
      <c r="B1097" t="s">
        <v>43</v>
      </c>
      <c r="C1097" t="s">
        <v>36</v>
      </c>
      <c r="D1097">
        <v>589</v>
      </c>
      <c r="E1097" t="s">
        <v>45</v>
      </c>
      <c r="F1097">
        <v>28</v>
      </c>
      <c r="G1097" t="str" cm="1">
        <f t="array" ref="G1097">_xlfn.IFS(
F1097 &lt;= 10, "Near",
F1097 &lt;= 20, "Far",
TRUE, "Very Far")</f>
        <v>Very Far</v>
      </c>
      <c r="H1097">
        <v>4</v>
      </c>
      <c r="I1097" t="str">
        <f>_xlfn.XLOOKUP(H1097,Lookup!C:C,Lookup!D:D)</f>
        <v>Master</v>
      </c>
      <c r="J1097" t="s">
        <v>38</v>
      </c>
      <c r="K1097">
        <v>1</v>
      </c>
      <c r="L1097">
        <v>1549</v>
      </c>
      <c r="M1097">
        <v>2</v>
      </c>
      <c r="N1097" t="str">
        <f>_xlfn.XLOOKUP(M1097,Lookup!E:E,Lookup!F:F)</f>
        <v>Medium</v>
      </c>
      <c r="O1097" t="s">
        <v>46</v>
      </c>
      <c r="P1097">
        <v>79</v>
      </c>
      <c r="Q1097">
        <v>3</v>
      </c>
      <c r="R1097" t="str">
        <f>_xlfn.XLOOKUP(Q1097,Lookup!G:G,Lookup!H:H)</f>
        <v>High</v>
      </c>
      <c r="S1097">
        <v>2</v>
      </c>
      <c r="T1097" s="7" t="str">
        <f>_xlfn.XLOOKUP(S1097,Lookup!A:A,Lookup!B:B)</f>
        <v>Junior</v>
      </c>
      <c r="U1097" t="s">
        <v>50</v>
      </c>
      <c r="V1097">
        <v>3</v>
      </c>
      <c r="W1097" t="str">
        <f>_xlfn.XLOOKUP(V1097,Lookup!I:I,Lookup!J:J)</f>
        <v>High</v>
      </c>
      <c r="X1097" t="s">
        <v>48</v>
      </c>
      <c r="Y1097">
        <v>5207</v>
      </c>
      <c r="Z1097" t="str" cm="1">
        <f t="array" ref="Z1097">_xlfn.IFS(Y1097&lt;3000,"Low",Y1097&lt;7000,"Medium",TRUE,"High")</f>
        <v>Medium</v>
      </c>
      <c r="AA1097">
        <v>22949</v>
      </c>
      <c r="AB1097">
        <v>1</v>
      </c>
      <c r="AC1097" t="s">
        <v>42</v>
      </c>
      <c r="AD1097" t="s">
        <v>35</v>
      </c>
      <c r="AE1097">
        <v>12</v>
      </c>
      <c r="AF1097">
        <v>3</v>
      </c>
      <c r="AG1097" t="str">
        <f>_xlfn.XLOOKUP(AF1097,Lookup!K:K,Lookup!L:L)</f>
        <v>Meet Expect</v>
      </c>
      <c r="AH1097">
        <v>2</v>
      </c>
      <c r="AI1097" t="str">
        <f>LOOKUP(AH1097,Lookup!M:M,Lookup!N:N)</f>
        <v>Medium</v>
      </c>
      <c r="AJ1097">
        <v>80</v>
      </c>
      <c r="AK1097">
        <v>1</v>
      </c>
      <c r="AL1097" t="str">
        <f>_xlfn.XLOOKUP(AK1097,Lookup!O:O,Lookup!P:P)</f>
        <v>Basic</v>
      </c>
      <c r="AM1097">
        <v>15</v>
      </c>
      <c r="AN1097" t="str" cm="1">
        <f t="array" ref="AN1097">_xlfn.IFS(
AM1097&lt;=5,"0-5",
AM1097&lt;=10,"6-10",
AM1097&lt;=20,"11-20",
TRUE,"20+")</f>
        <v>11-20</v>
      </c>
      <c r="AO1097">
        <v>3</v>
      </c>
      <c r="AP1097">
        <v>3</v>
      </c>
      <c r="AQ1097" t="str">
        <f>_xlfn.XLOOKUP(AP1097,Lookup!Q:Q,Lookup!R:R)</f>
        <v>Better</v>
      </c>
      <c r="AR1097">
        <v>15</v>
      </c>
      <c r="AS1097" t="str" cm="1">
        <f t="array" ref="AS1097">_xlfn.IFS(
AR1097 &lt;=1,"New Employee",
AR1097 &lt;=3, "Early Career",
AR1097 &lt;=7, "Experienced",
TRUE, "Veteran")</f>
        <v>Veteran</v>
      </c>
      <c r="AT1097">
        <v>14</v>
      </c>
      <c r="AU1097">
        <v>5</v>
      </c>
      <c r="AV1097" t="str" cm="1">
        <f t="array" ref="AV1097">_xlfn.IFS(
AU1097=0,"Recently Promoted",
AU1097&lt;=3, "Normal",
TRUE, "Long Time No Promotion")</f>
        <v>Long Time No Promotion</v>
      </c>
      <c r="AW1097">
        <v>7</v>
      </c>
      <c r="AX1097">
        <f>IF(COUNTIF(L1097:$L$1471,L1097)&gt;1,1,0)</f>
        <v>0</v>
      </c>
      <c r="BA1097">
        <f t="shared" si="141"/>
        <v>0</v>
      </c>
      <c r="BC1097">
        <f t="shared" si="142"/>
        <v>0</v>
      </c>
      <c r="BE1097">
        <f t="shared" si="136"/>
        <v>0</v>
      </c>
      <c r="BG1097">
        <f t="shared" si="137"/>
        <v>0</v>
      </c>
      <c r="BI1097">
        <f t="shared" si="138"/>
        <v>0</v>
      </c>
      <c r="BR1097" t="str" cm="1">
        <f t="array" ref="BR1097">_xlfn.IFS(
A1097&lt;=25,"18-25",
A1097&lt;=35,"26-35",
A1097&lt;=45,"36-45",
A1097&lt;=59,"46-59",
TRUE,"60+")</f>
        <v>26-35</v>
      </c>
      <c r="BX1097" t="b">
        <f t="shared" si="139"/>
        <v>1</v>
      </c>
      <c r="BY1097" t="b">
        <f t="shared" si="140"/>
        <v>1</v>
      </c>
      <c r="BZ1097" t="b">
        <f t="shared" si="143"/>
        <v>1</v>
      </c>
      <c r="CA1097">
        <f>IF(tblemployee[[#This Row],[Attrition]]="Yes",1,0)</f>
        <v>0</v>
      </c>
      <c r="CB1097">
        <f>IF(tblemployee[[#This Row],[OverTime]]="Yes",1,0)</f>
        <v>1</v>
      </c>
    </row>
    <row r="1098" spans="1:80">
      <c r="A1098">
        <v>40</v>
      </c>
      <c r="B1098" t="s">
        <v>43</v>
      </c>
      <c r="C1098" t="s">
        <v>36</v>
      </c>
      <c r="D1098">
        <v>898</v>
      </c>
      <c r="E1098" t="s">
        <v>61</v>
      </c>
      <c r="F1098">
        <v>6</v>
      </c>
      <c r="G1098" t="str" cm="1">
        <f t="array" ref="G1098">_xlfn.IFS(
F1098 &lt;= 10, "Near",
F1098 &lt;= 20, "Far",
TRUE, "Very Far")</f>
        <v>Near</v>
      </c>
      <c r="H1098">
        <v>2</v>
      </c>
      <c r="I1098" t="str">
        <f>_xlfn.XLOOKUP(H1098,Lookup!C:C,Lookup!D:D)</f>
        <v>College</v>
      </c>
      <c r="J1098" t="s">
        <v>51</v>
      </c>
      <c r="K1098">
        <v>1</v>
      </c>
      <c r="L1098">
        <v>1550</v>
      </c>
      <c r="M1098">
        <v>3</v>
      </c>
      <c r="N1098" t="str">
        <f>_xlfn.XLOOKUP(M1098,Lookup!E:E,Lookup!F:F)</f>
        <v>High</v>
      </c>
      <c r="O1098" t="s">
        <v>46</v>
      </c>
      <c r="P1098">
        <v>38</v>
      </c>
      <c r="Q1098">
        <v>3</v>
      </c>
      <c r="R1098" t="str">
        <f>_xlfn.XLOOKUP(Q1098,Lookup!G:G,Lookup!H:H)</f>
        <v>High</v>
      </c>
      <c r="S1098">
        <v>4</v>
      </c>
      <c r="T1098" s="7" t="str">
        <f>_xlfn.XLOOKUP(S1098,Lookup!A:A,Lookup!B:B)</f>
        <v>Manager</v>
      </c>
      <c r="U1098" t="s">
        <v>56</v>
      </c>
      <c r="V1098">
        <v>4</v>
      </c>
      <c r="W1098" t="str">
        <f>_xlfn.XLOOKUP(V1098,Lookup!I:I,Lookup!J:J)</f>
        <v>Very High</v>
      </c>
      <c r="X1098" t="s">
        <v>41</v>
      </c>
      <c r="Y1098">
        <v>16437</v>
      </c>
      <c r="Z1098" t="str" cm="1">
        <f t="array" ref="Z1098">_xlfn.IFS(Y1098&lt;3000,"Low",Y1098&lt;7000,"Medium",TRUE,"High")</f>
        <v>High</v>
      </c>
      <c r="AA1098">
        <v>17381</v>
      </c>
      <c r="AB1098">
        <v>1</v>
      </c>
      <c r="AC1098" t="s">
        <v>42</v>
      </c>
      <c r="AD1098" t="s">
        <v>35</v>
      </c>
      <c r="AE1098">
        <v>21</v>
      </c>
      <c r="AF1098">
        <v>4</v>
      </c>
      <c r="AG1098" t="str">
        <f>_xlfn.XLOOKUP(AF1098,Lookup!K:K,Lookup!L:L)</f>
        <v>Exceed Expect</v>
      </c>
      <c r="AH1098">
        <v>4</v>
      </c>
      <c r="AI1098" t="str">
        <f>LOOKUP(AH1098,Lookup!M:M,Lookup!N:N)</f>
        <v>Very High</v>
      </c>
      <c r="AJ1098">
        <v>80</v>
      </c>
      <c r="AK1098">
        <v>0</v>
      </c>
      <c r="AL1098" t="str">
        <f>_xlfn.XLOOKUP(AK1098,Lookup!O:O,Lookup!P:P)</f>
        <v>None</v>
      </c>
      <c r="AM1098">
        <v>21</v>
      </c>
      <c r="AN1098" t="str" cm="1">
        <f t="array" ref="AN1098">_xlfn.IFS(
AM1098&lt;=5,"0-5",
AM1098&lt;=10,"6-10",
AM1098&lt;=20,"11-20",
TRUE,"20+")</f>
        <v>20+</v>
      </c>
      <c r="AO1098">
        <v>2</v>
      </c>
      <c r="AP1098">
        <v>3</v>
      </c>
      <c r="AQ1098" t="str">
        <f>_xlfn.XLOOKUP(AP1098,Lookup!Q:Q,Lookup!R:R)</f>
        <v>Better</v>
      </c>
      <c r="AR1098">
        <v>21</v>
      </c>
      <c r="AS1098" t="str" cm="1">
        <f t="array" ref="AS1098">_xlfn.IFS(
AR1098 &lt;=1,"New Employee",
AR1098 &lt;=3, "Early Career",
AR1098 &lt;=7, "Experienced",
TRUE, "Veteran")</f>
        <v>Veteran</v>
      </c>
      <c r="AT1098">
        <v>7</v>
      </c>
      <c r="AU1098">
        <v>7</v>
      </c>
      <c r="AV1098" t="str" cm="1">
        <f t="array" ref="AV1098">_xlfn.IFS(
AU1098=0,"Recently Promoted",
AU1098&lt;=3, "Normal",
TRUE, "Long Time No Promotion")</f>
        <v>Long Time No Promotion</v>
      </c>
      <c r="AW1098">
        <v>7</v>
      </c>
      <c r="AX1098">
        <f>IF(COUNTIF(L1098:$L$1471,L1098)&gt;1,1,0)</f>
        <v>0</v>
      </c>
      <c r="BA1098">
        <f t="shared" si="141"/>
        <v>0</v>
      </c>
      <c r="BC1098">
        <f t="shared" si="142"/>
        <v>0</v>
      </c>
      <c r="BE1098">
        <f t="shared" si="136"/>
        <v>0</v>
      </c>
      <c r="BG1098">
        <f t="shared" si="137"/>
        <v>0</v>
      </c>
      <c r="BI1098">
        <f t="shared" si="138"/>
        <v>0</v>
      </c>
      <c r="BR1098" t="str" cm="1">
        <f t="array" ref="BR1098">_xlfn.IFS(
A1098&lt;=25,"18-25",
A1098&lt;=35,"26-35",
A1098&lt;=45,"36-45",
A1098&lt;=59,"46-59",
TRUE,"60+")</f>
        <v>36-45</v>
      </c>
      <c r="BX1098" t="b">
        <f t="shared" si="139"/>
        <v>1</v>
      </c>
      <c r="BY1098" t="b">
        <f t="shared" si="140"/>
        <v>1</v>
      </c>
      <c r="BZ1098" t="b">
        <f t="shared" si="143"/>
        <v>1</v>
      </c>
      <c r="CA1098">
        <f>IF(tblemployee[[#This Row],[Attrition]]="Yes",1,0)</f>
        <v>0</v>
      </c>
      <c r="CB1098">
        <f>IF(tblemployee[[#This Row],[OverTime]]="Yes",1,0)</f>
        <v>1</v>
      </c>
    </row>
    <row r="1099" spans="1:80" hidden="1">
      <c r="A1099">
        <v>24</v>
      </c>
      <c r="B1099" t="s">
        <v>43</v>
      </c>
      <c r="C1099" t="s">
        <v>36</v>
      </c>
      <c r="D1099">
        <v>350</v>
      </c>
      <c r="E1099" t="s">
        <v>45</v>
      </c>
      <c r="F1099">
        <v>21</v>
      </c>
      <c r="G1099" t="str" cm="1">
        <f t="array" ref="G1099">_xlfn.IFS(
F1099 &lt;= 10, "Near",
F1099 &lt;= 20, "Far",
TRUE, "Very Far")</f>
        <v>Very Far</v>
      </c>
      <c r="H1099">
        <v>2</v>
      </c>
      <c r="I1099" t="str">
        <f>_xlfn.XLOOKUP(H1099,Lookup!C:C,Lookup!D:D)</f>
        <v>College</v>
      </c>
      <c r="J1099" t="s">
        <v>60</v>
      </c>
      <c r="K1099">
        <v>1</v>
      </c>
      <c r="L1099">
        <v>1551</v>
      </c>
      <c r="M1099">
        <v>3</v>
      </c>
      <c r="N1099" t="str">
        <f>_xlfn.XLOOKUP(M1099,Lookup!E:E,Lookup!F:F)</f>
        <v>High</v>
      </c>
      <c r="O1099" t="s">
        <v>46</v>
      </c>
      <c r="P1099">
        <v>57</v>
      </c>
      <c r="Q1099">
        <v>2</v>
      </c>
      <c r="R1099" t="str">
        <f>_xlfn.XLOOKUP(Q1099,Lookup!G:G,Lookup!H:H)</f>
        <v>Medium</v>
      </c>
      <c r="S1099">
        <v>1</v>
      </c>
      <c r="T1099" s="7" t="str">
        <f>_xlfn.XLOOKUP(S1099,Lookup!A:A,Lookup!B:B)</f>
        <v>Entry Level</v>
      </c>
      <c r="U1099" t="s">
        <v>50</v>
      </c>
      <c r="V1099">
        <v>1</v>
      </c>
      <c r="W1099" t="str">
        <f>_xlfn.XLOOKUP(V1099,Lookup!I:I,Lookup!J:J)</f>
        <v>Low</v>
      </c>
      <c r="X1099" t="s">
        <v>52</v>
      </c>
      <c r="Y1099">
        <v>2296</v>
      </c>
      <c r="Z1099" t="str" cm="1">
        <f t="array" ref="Z1099">_xlfn.IFS(Y1099&lt;3000,"Low",Y1099&lt;7000,"Medium",TRUE,"High")</f>
        <v>Low</v>
      </c>
      <c r="AA1099">
        <v>10036</v>
      </c>
      <c r="AB1099">
        <v>0</v>
      </c>
      <c r="AC1099" t="s">
        <v>42</v>
      </c>
      <c r="AD1099" t="s">
        <v>43</v>
      </c>
      <c r="AE1099">
        <v>14</v>
      </c>
      <c r="AF1099">
        <v>3</v>
      </c>
      <c r="AG1099" t="str">
        <f>_xlfn.XLOOKUP(AF1099,Lookup!K:K,Lookup!L:L)</f>
        <v>Meet Expect</v>
      </c>
      <c r="AH1099">
        <v>2</v>
      </c>
      <c r="AI1099" t="str">
        <f>LOOKUP(AH1099,Lookup!M:M,Lookup!N:N)</f>
        <v>Medium</v>
      </c>
      <c r="AJ1099">
        <v>80</v>
      </c>
      <c r="AK1099">
        <v>3</v>
      </c>
      <c r="AL1099" t="str">
        <f>_xlfn.XLOOKUP(AK1099,Lookup!O:O,Lookup!P:P)</f>
        <v>High</v>
      </c>
      <c r="AM1099">
        <v>2</v>
      </c>
      <c r="AN1099" t="str" cm="1">
        <f t="array" ref="AN1099">_xlfn.IFS(
AM1099&lt;=5,"0-5",
AM1099&lt;=10,"6-10",
AM1099&lt;=20,"11-20",
TRUE,"20+")</f>
        <v>0-5</v>
      </c>
      <c r="AO1099">
        <v>3</v>
      </c>
      <c r="AP1099">
        <v>3</v>
      </c>
      <c r="AQ1099" t="str">
        <f>_xlfn.XLOOKUP(AP1099,Lookup!Q:Q,Lookup!R:R)</f>
        <v>Better</v>
      </c>
      <c r="AR1099">
        <v>1</v>
      </c>
      <c r="AS1099" t="str" cm="1">
        <f t="array" ref="AS1099">_xlfn.IFS(
AR1099 &lt;=1,"New Employee",
AR1099 &lt;=3, "Early Career",
AR1099 &lt;=7, "Experienced",
TRUE, "Veteran")</f>
        <v>New Employee</v>
      </c>
      <c r="AT1099">
        <v>1</v>
      </c>
      <c r="AU1099">
        <v>0</v>
      </c>
      <c r="AV1099" t="str" cm="1">
        <f t="array" ref="AV1099">_xlfn.IFS(
AU1099=0,"Recently Promoted",
AU1099&lt;=3, "Normal",
TRUE, "Long Time No Promotion")</f>
        <v>Recently Promoted</v>
      </c>
      <c r="AW1099">
        <v>0</v>
      </c>
      <c r="AX1099">
        <f>IF(COUNTIF(L1099:$L$1471,L1099)&gt;1,1,0)</f>
        <v>0</v>
      </c>
      <c r="BA1099">
        <f t="shared" si="141"/>
        <v>0</v>
      </c>
      <c r="BC1099">
        <f t="shared" si="142"/>
        <v>0</v>
      </c>
      <c r="BE1099">
        <f t="shared" si="136"/>
        <v>0</v>
      </c>
      <c r="BG1099">
        <f t="shared" si="137"/>
        <v>0</v>
      </c>
      <c r="BI1099">
        <f t="shared" si="138"/>
        <v>0</v>
      </c>
      <c r="BR1099" t="str" cm="1">
        <f t="array" ref="BR1099">_xlfn.IFS(
A1099&lt;=25,"18-25",
A1099&lt;=35,"26-35",
A1099&lt;=45,"36-45",
A1099&lt;=59,"46-59",
TRUE,"60+")</f>
        <v>18-25</v>
      </c>
      <c r="BX1099" t="b">
        <f t="shared" si="139"/>
        <v>1</v>
      </c>
      <c r="BY1099" t="b">
        <f t="shared" si="140"/>
        <v>1</v>
      </c>
      <c r="BZ1099" t="b">
        <f t="shared" si="143"/>
        <v>1</v>
      </c>
      <c r="CA1099">
        <f>IF(tblemployee[[#This Row],[Attrition]]="Yes",1,0)</f>
        <v>0</v>
      </c>
      <c r="CB1099">
        <f>IF(tblemployee[[#This Row],[OverTime]]="Yes",1,0)</f>
        <v>0</v>
      </c>
    </row>
    <row r="1100" spans="1:80" hidden="1">
      <c r="A1100">
        <v>40</v>
      </c>
      <c r="B1100" t="s">
        <v>43</v>
      </c>
      <c r="C1100" t="s">
        <v>55</v>
      </c>
      <c r="D1100">
        <v>1142</v>
      </c>
      <c r="E1100" t="s">
        <v>45</v>
      </c>
      <c r="F1100">
        <v>8</v>
      </c>
      <c r="G1100" t="str" cm="1">
        <f t="array" ref="G1100">_xlfn.IFS(
F1100 &lt;= 10, "Near",
F1100 &lt;= 20, "Far",
TRUE, "Very Far")</f>
        <v>Near</v>
      </c>
      <c r="H1100">
        <v>2</v>
      </c>
      <c r="I1100" t="str">
        <f>_xlfn.XLOOKUP(H1100,Lookup!C:C,Lookup!D:D)</f>
        <v>College</v>
      </c>
      <c r="J1100" t="s">
        <v>38</v>
      </c>
      <c r="K1100">
        <v>1</v>
      </c>
      <c r="L1100">
        <v>1552</v>
      </c>
      <c r="M1100">
        <v>4</v>
      </c>
      <c r="N1100" t="str">
        <f>_xlfn.XLOOKUP(M1100,Lookup!E:E,Lookup!F:F)</f>
        <v>Very High</v>
      </c>
      <c r="O1100" t="s">
        <v>46</v>
      </c>
      <c r="P1100">
        <v>72</v>
      </c>
      <c r="Q1100">
        <v>3</v>
      </c>
      <c r="R1100" t="str">
        <f>_xlfn.XLOOKUP(Q1100,Lookup!G:G,Lookup!H:H)</f>
        <v>High</v>
      </c>
      <c r="S1100">
        <v>2</v>
      </c>
      <c r="T1100" s="7" t="str">
        <f>_xlfn.XLOOKUP(S1100,Lookup!A:A,Lookup!B:B)</f>
        <v>Junior</v>
      </c>
      <c r="U1100" t="s">
        <v>54</v>
      </c>
      <c r="V1100">
        <v>4</v>
      </c>
      <c r="W1100" t="str">
        <f>_xlfn.XLOOKUP(V1100,Lookup!I:I,Lookup!J:J)</f>
        <v>Very High</v>
      </c>
      <c r="X1100" t="s">
        <v>52</v>
      </c>
      <c r="Y1100">
        <v>4069</v>
      </c>
      <c r="Z1100" t="str" cm="1">
        <f t="array" ref="Z1100">_xlfn.IFS(Y1100&lt;3000,"Low",Y1100&lt;7000,"Medium",TRUE,"High")</f>
        <v>Medium</v>
      </c>
      <c r="AA1100">
        <v>8841</v>
      </c>
      <c r="AB1100">
        <v>3</v>
      </c>
      <c r="AC1100" t="s">
        <v>42</v>
      </c>
      <c r="AD1100" t="s">
        <v>35</v>
      </c>
      <c r="AE1100">
        <v>18</v>
      </c>
      <c r="AF1100">
        <v>3</v>
      </c>
      <c r="AG1100" t="str">
        <f>_xlfn.XLOOKUP(AF1100,Lookup!K:K,Lookup!L:L)</f>
        <v>Meet Expect</v>
      </c>
      <c r="AH1100">
        <v>3</v>
      </c>
      <c r="AI1100" t="str">
        <f>LOOKUP(AH1100,Lookup!M:M,Lookup!N:N)</f>
        <v>High</v>
      </c>
      <c r="AJ1100">
        <v>80</v>
      </c>
      <c r="AK1100">
        <v>0</v>
      </c>
      <c r="AL1100" t="str">
        <f>_xlfn.XLOOKUP(AK1100,Lookup!O:O,Lookup!P:P)</f>
        <v>None</v>
      </c>
      <c r="AM1100">
        <v>8</v>
      </c>
      <c r="AN1100" t="str" cm="1">
        <f t="array" ref="AN1100">_xlfn.IFS(
AM1100&lt;=5,"0-5",
AM1100&lt;=10,"6-10",
AM1100&lt;=20,"11-20",
TRUE,"20+")</f>
        <v>6-10</v>
      </c>
      <c r="AO1100">
        <v>2</v>
      </c>
      <c r="AP1100">
        <v>3</v>
      </c>
      <c r="AQ1100" t="str">
        <f>_xlfn.XLOOKUP(AP1100,Lookup!Q:Q,Lookup!R:R)</f>
        <v>Better</v>
      </c>
      <c r="AR1100">
        <v>2</v>
      </c>
      <c r="AS1100" t="str" cm="1">
        <f t="array" ref="AS1100">_xlfn.IFS(
AR1100 &lt;=1,"New Employee",
AR1100 &lt;=3, "Early Career",
AR1100 &lt;=7, "Experienced",
TRUE, "Veteran")</f>
        <v>Early Career</v>
      </c>
      <c r="AT1100">
        <v>2</v>
      </c>
      <c r="AU1100">
        <v>2</v>
      </c>
      <c r="AV1100" t="str" cm="1">
        <f t="array" ref="AV1100">_xlfn.IFS(
AU1100=0,"Recently Promoted",
AU1100&lt;=3, "Normal",
TRUE, "Long Time No Promotion")</f>
        <v>Normal</v>
      </c>
      <c r="AW1100">
        <v>2</v>
      </c>
      <c r="AX1100">
        <f>IF(COUNTIF(L1100:$L$1471,L1100)&gt;1,1,0)</f>
        <v>0</v>
      </c>
      <c r="BA1100">
        <f t="shared" si="141"/>
        <v>0</v>
      </c>
      <c r="BC1100">
        <f t="shared" si="142"/>
        <v>0</v>
      </c>
      <c r="BE1100">
        <f t="shared" si="136"/>
        <v>0</v>
      </c>
      <c r="BG1100">
        <f t="shared" si="137"/>
        <v>0</v>
      </c>
      <c r="BI1100">
        <f t="shared" si="138"/>
        <v>0</v>
      </c>
      <c r="BR1100" t="str" cm="1">
        <f t="array" ref="BR1100">_xlfn.IFS(
A1100&lt;=25,"18-25",
A1100&lt;=35,"26-35",
A1100&lt;=45,"36-45",
A1100&lt;=59,"46-59",
TRUE,"60+")</f>
        <v>36-45</v>
      </c>
      <c r="BX1100" t="b">
        <f t="shared" si="139"/>
        <v>1</v>
      </c>
      <c r="BY1100" t="b">
        <f t="shared" si="140"/>
        <v>1</v>
      </c>
      <c r="BZ1100" t="b">
        <f t="shared" si="143"/>
        <v>1</v>
      </c>
      <c r="CA1100">
        <f>IF(tblemployee[[#This Row],[Attrition]]="Yes",1,0)</f>
        <v>0</v>
      </c>
      <c r="CB1100">
        <f>IF(tblemployee[[#This Row],[OverTime]]="Yes",1,0)</f>
        <v>1</v>
      </c>
    </row>
    <row r="1101" spans="1:80" hidden="1">
      <c r="A1101">
        <v>45</v>
      </c>
      <c r="B1101" t="s">
        <v>43</v>
      </c>
      <c r="C1101" t="s">
        <v>36</v>
      </c>
      <c r="D1101">
        <v>538</v>
      </c>
      <c r="E1101" t="s">
        <v>45</v>
      </c>
      <c r="F1101">
        <v>1</v>
      </c>
      <c r="G1101" t="str" cm="1">
        <f t="array" ref="G1101">_xlfn.IFS(
F1101 &lt;= 10, "Near",
F1101 &lt;= 20, "Far",
TRUE, "Very Far")</f>
        <v>Near</v>
      </c>
      <c r="H1101">
        <v>4</v>
      </c>
      <c r="I1101" t="str">
        <f>_xlfn.XLOOKUP(H1101,Lookup!C:C,Lookup!D:D)</f>
        <v>Master</v>
      </c>
      <c r="J1101" t="s">
        <v>60</v>
      </c>
      <c r="K1101">
        <v>1</v>
      </c>
      <c r="L1101">
        <v>1553</v>
      </c>
      <c r="M1101">
        <v>1</v>
      </c>
      <c r="N1101" t="str">
        <f>_xlfn.XLOOKUP(M1101,Lookup!E:E,Lookup!F:F)</f>
        <v>Low</v>
      </c>
      <c r="O1101" t="s">
        <v>46</v>
      </c>
      <c r="P1101">
        <v>66</v>
      </c>
      <c r="Q1101">
        <v>3</v>
      </c>
      <c r="R1101" t="str">
        <f>_xlfn.XLOOKUP(Q1101,Lookup!G:G,Lookup!H:H)</f>
        <v>High</v>
      </c>
      <c r="S1101">
        <v>3</v>
      </c>
      <c r="T1101" s="7" t="str">
        <f>_xlfn.XLOOKUP(S1101,Lookup!A:A,Lookup!B:B)</f>
        <v>Senior</v>
      </c>
      <c r="U1101" t="s">
        <v>54</v>
      </c>
      <c r="V1101">
        <v>2</v>
      </c>
      <c r="W1101" t="str">
        <f>_xlfn.XLOOKUP(V1101,Lookup!I:I,Lookup!J:J)</f>
        <v>Medium</v>
      </c>
      <c r="X1101" t="s">
        <v>52</v>
      </c>
      <c r="Y1101">
        <v>7441</v>
      </c>
      <c r="Z1101" t="str" cm="1">
        <f t="array" ref="Z1101">_xlfn.IFS(Y1101&lt;3000,"Low",Y1101&lt;7000,"Medium",TRUE,"High")</f>
        <v>High</v>
      </c>
      <c r="AA1101">
        <v>20933</v>
      </c>
      <c r="AB1101">
        <v>1</v>
      </c>
      <c r="AC1101" t="s">
        <v>42</v>
      </c>
      <c r="AD1101" t="s">
        <v>43</v>
      </c>
      <c r="AE1101">
        <v>12</v>
      </c>
      <c r="AF1101">
        <v>3</v>
      </c>
      <c r="AG1101" t="str">
        <f>_xlfn.XLOOKUP(AF1101,Lookup!K:K,Lookup!L:L)</f>
        <v>Meet Expect</v>
      </c>
      <c r="AH1101">
        <v>1</v>
      </c>
      <c r="AI1101" t="str">
        <f>LOOKUP(AH1101,Lookup!M:M,Lookup!N:N)</f>
        <v>Low</v>
      </c>
      <c r="AJ1101">
        <v>80</v>
      </c>
      <c r="AK1101">
        <v>3</v>
      </c>
      <c r="AL1101" t="str">
        <f>_xlfn.XLOOKUP(AK1101,Lookup!O:O,Lookup!P:P)</f>
        <v>High</v>
      </c>
      <c r="AM1101">
        <v>10</v>
      </c>
      <c r="AN1101" t="str" cm="1">
        <f t="array" ref="AN1101">_xlfn.IFS(
AM1101&lt;=5,"0-5",
AM1101&lt;=10,"6-10",
AM1101&lt;=20,"11-20",
TRUE,"20+")</f>
        <v>6-10</v>
      </c>
      <c r="AO1101">
        <v>4</v>
      </c>
      <c r="AP1101">
        <v>3</v>
      </c>
      <c r="AQ1101" t="str">
        <f>_xlfn.XLOOKUP(AP1101,Lookup!Q:Q,Lookup!R:R)</f>
        <v>Better</v>
      </c>
      <c r="AR1101">
        <v>10</v>
      </c>
      <c r="AS1101" t="str" cm="1">
        <f t="array" ref="AS1101">_xlfn.IFS(
AR1101 &lt;=1,"New Employee",
AR1101 &lt;=3, "Early Career",
AR1101 &lt;=7, "Experienced",
TRUE, "Veteran")</f>
        <v>Veteran</v>
      </c>
      <c r="AT1101">
        <v>8</v>
      </c>
      <c r="AU1101">
        <v>7</v>
      </c>
      <c r="AV1101" t="str" cm="1">
        <f t="array" ref="AV1101">_xlfn.IFS(
AU1101=0,"Recently Promoted",
AU1101&lt;=3, "Normal",
TRUE, "Long Time No Promotion")</f>
        <v>Long Time No Promotion</v>
      </c>
      <c r="AW1101">
        <v>7</v>
      </c>
      <c r="AX1101">
        <f>IF(COUNTIF(L1101:$L$1471,L1101)&gt;1,1,0)</f>
        <v>0</v>
      </c>
      <c r="BA1101">
        <f t="shared" si="141"/>
        <v>0</v>
      </c>
      <c r="BC1101">
        <f t="shared" si="142"/>
        <v>0</v>
      </c>
      <c r="BE1101">
        <f t="shared" si="136"/>
        <v>0</v>
      </c>
      <c r="BG1101">
        <f t="shared" si="137"/>
        <v>0</v>
      </c>
      <c r="BI1101">
        <f t="shared" si="138"/>
        <v>0</v>
      </c>
      <c r="BR1101" t="str" cm="1">
        <f t="array" ref="BR1101">_xlfn.IFS(
A1101&lt;=25,"18-25",
A1101&lt;=35,"26-35",
A1101&lt;=45,"36-45",
A1101&lt;=59,"46-59",
TRUE,"60+")</f>
        <v>36-45</v>
      </c>
      <c r="BX1101" t="b">
        <f t="shared" si="139"/>
        <v>1</v>
      </c>
      <c r="BY1101" t="b">
        <f t="shared" si="140"/>
        <v>1</v>
      </c>
      <c r="BZ1101" t="b">
        <f t="shared" si="143"/>
        <v>1</v>
      </c>
      <c r="CA1101">
        <f>IF(tblemployee[[#This Row],[Attrition]]="Yes",1,0)</f>
        <v>0</v>
      </c>
      <c r="CB1101">
        <f>IF(tblemployee[[#This Row],[OverTime]]="Yes",1,0)</f>
        <v>0</v>
      </c>
    </row>
    <row r="1102" spans="1:80" hidden="1">
      <c r="A1102">
        <v>35</v>
      </c>
      <c r="B1102" t="s">
        <v>43</v>
      </c>
      <c r="C1102" t="s">
        <v>36</v>
      </c>
      <c r="D1102">
        <v>1402</v>
      </c>
      <c r="E1102" t="s">
        <v>37</v>
      </c>
      <c r="F1102">
        <v>28</v>
      </c>
      <c r="G1102" t="str" cm="1">
        <f t="array" ref="G1102">_xlfn.IFS(
F1102 &lt;= 10, "Near",
F1102 &lt;= 20, "Far",
TRUE, "Very Far")</f>
        <v>Very Far</v>
      </c>
      <c r="H1102">
        <v>4</v>
      </c>
      <c r="I1102" t="str">
        <f>_xlfn.XLOOKUP(H1102,Lookup!C:C,Lookup!D:D)</f>
        <v>Master</v>
      </c>
      <c r="J1102" t="s">
        <v>38</v>
      </c>
      <c r="K1102">
        <v>1</v>
      </c>
      <c r="L1102">
        <v>1554</v>
      </c>
      <c r="M1102">
        <v>2</v>
      </c>
      <c r="N1102" t="str">
        <f>_xlfn.XLOOKUP(M1102,Lookup!E:E,Lookup!F:F)</f>
        <v>Medium</v>
      </c>
      <c r="O1102" t="s">
        <v>39</v>
      </c>
      <c r="P1102">
        <v>98</v>
      </c>
      <c r="Q1102">
        <v>2</v>
      </c>
      <c r="R1102" t="str">
        <f>_xlfn.XLOOKUP(Q1102,Lookup!G:G,Lookup!H:H)</f>
        <v>Medium</v>
      </c>
      <c r="S1102">
        <v>1</v>
      </c>
      <c r="T1102" s="7" t="str">
        <f>_xlfn.XLOOKUP(S1102,Lookup!A:A,Lookup!B:B)</f>
        <v>Entry Level</v>
      </c>
      <c r="U1102" t="s">
        <v>57</v>
      </c>
      <c r="V1102">
        <v>3</v>
      </c>
      <c r="W1102" t="str">
        <f>_xlfn.XLOOKUP(V1102,Lookup!I:I,Lookup!J:J)</f>
        <v>High</v>
      </c>
      <c r="X1102" t="s">
        <v>48</v>
      </c>
      <c r="Y1102">
        <v>2430</v>
      </c>
      <c r="Z1102" t="str" cm="1">
        <f t="array" ref="Z1102">_xlfn.IFS(Y1102&lt;3000,"Low",Y1102&lt;7000,"Medium",TRUE,"High")</f>
        <v>Low</v>
      </c>
      <c r="AA1102">
        <v>26204</v>
      </c>
      <c r="AB1102">
        <v>0</v>
      </c>
      <c r="AC1102" t="s">
        <v>42</v>
      </c>
      <c r="AD1102" t="s">
        <v>43</v>
      </c>
      <c r="AE1102">
        <v>23</v>
      </c>
      <c r="AF1102">
        <v>4</v>
      </c>
      <c r="AG1102" t="str">
        <f>_xlfn.XLOOKUP(AF1102,Lookup!K:K,Lookup!L:L)</f>
        <v>Exceed Expect</v>
      </c>
      <c r="AH1102">
        <v>1</v>
      </c>
      <c r="AI1102" t="str">
        <f>LOOKUP(AH1102,Lookup!M:M,Lookup!N:N)</f>
        <v>Low</v>
      </c>
      <c r="AJ1102">
        <v>80</v>
      </c>
      <c r="AK1102">
        <v>2</v>
      </c>
      <c r="AL1102" t="str">
        <f>_xlfn.XLOOKUP(AK1102,Lookup!O:O,Lookup!P:P)</f>
        <v>Medium</v>
      </c>
      <c r="AM1102">
        <v>6</v>
      </c>
      <c r="AN1102" t="str" cm="1">
        <f t="array" ref="AN1102">_xlfn.IFS(
AM1102&lt;=5,"0-5",
AM1102&lt;=10,"6-10",
AM1102&lt;=20,"11-20",
TRUE,"20+")</f>
        <v>6-10</v>
      </c>
      <c r="AO1102">
        <v>5</v>
      </c>
      <c r="AP1102">
        <v>3</v>
      </c>
      <c r="AQ1102" t="str">
        <f>_xlfn.XLOOKUP(AP1102,Lookup!Q:Q,Lookup!R:R)</f>
        <v>Better</v>
      </c>
      <c r="AR1102">
        <v>5</v>
      </c>
      <c r="AS1102" t="str" cm="1">
        <f t="array" ref="AS1102">_xlfn.IFS(
AR1102 &lt;=1,"New Employee",
AR1102 &lt;=3, "Early Career",
AR1102 &lt;=7, "Experienced",
TRUE, "Veteran")</f>
        <v>Experienced</v>
      </c>
      <c r="AT1102">
        <v>3</v>
      </c>
      <c r="AU1102">
        <v>4</v>
      </c>
      <c r="AV1102" t="str" cm="1">
        <f t="array" ref="AV1102">_xlfn.IFS(
AU1102=0,"Recently Promoted",
AU1102&lt;=3, "Normal",
TRUE, "Long Time No Promotion")</f>
        <v>Long Time No Promotion</v>
      </c>
      <c r="AW1102">
        <v>2</v>
      </c>
      <c r="AX1102">
        <f>IF(COUNTIF(L1102:$L$1471,L1102)&gt;1,1,0)</f>
        <v>0</v>
      </c>
      <c r="BA1102">
        <f t="shared" si="141"/>
        <v>0</v>
      </c>
      <c r="BC1102">
        <f t="shared" si="142"/>
        <v>0</v>
      </c>
      <c r="BE1102">
        <f t="shared" si="136"/>
        <v>0</v>
      </c>
      <c r="BG1102">
        <f t="shared" si="137"/>
        <v>0</v>
      </c>
      <c r="BI1102">
        <f t="shared" si="138"/>
        <v>0</v>
      </c>
      <c r="BR1102" t="str" cm="1">
        <f t="array" ref="BR1102">_xlfn.IFS(
A1102&lt;=25,"18-25",
A1102&lt;=35,"26-35",
A1102&lt;=45,"36-45",
A1102&lt;=59,"46-59",
TRUE,"60+")</f>
        <v>26-35</v>
      </c>
      <c r="BX1102" t="b">
        <f t="shared" si="139"/>
        <v>1</v>
      </c>
      <c r="BY1102" t="b">
        <f t="shared" si="140"/>
        <v>1</v>
      </c>
      <c r="BZ1102" t="b">
        <f t="shared" si="143"/>
        <v>1</v>
      </c>
      <c r="CA1102">
        <f>IF(tblemployee[[#This Row],[Attrition]]="Yes",1,0)</f>
        <v>0</v>
      </c>
      <c r="CB1102">
        <f>IF(tblemployee[[#This Row],[OverTime]]="Yes",1,0)</f>
        <v>0</v>
      </c>
    </row>
    <row r="1103" spans="1:80" hidden="1">
      <c r="A1103">
        <v>32</v>
      </c>
      <c r="B1103" t="s">
        <v>43</v>
      </c>
      <c r="C1103" t="s">
        <v>36</v>
      </c>
      <c r="D1103">
        <v>824</v>
      </c>
      <c r="E1103" t="s">
        <v>45</v>
      </c>
      <c r="F1103">
        <v>5</v>
      </c>
      <c r="G1103" t="str" cm="1">
        <f t="array" ref="G1103">_xlfn.IFS(
F1103 &lt;= 10, "Near",
F1103 &lt;= 20, "Far",
TRUE, "Very Far")</f>
        <v>Near</v>
      </c>
      <c r="H1103">
        <v>2</v>
      </c>
      <c r="I1103" t="str">
        <f>_xlfn.XLOOKUP(H1103,Lookup!C:C,Lookup!D:D)</f>
        <v>College</v>
      </c>
      <c r="J1103" t="s">
        <v>38</v>
      </c>
      <c r="K1103">
        <v>1</v>
      </c>
      <c r="L1103">
        <v>1555</v>
      </c>
      <c r="M1103">
        <v>4</v>
      </c>
      <c r="N1103" t="str">
        <f>_xlfn.XLOOKUP(M1103,Lookup!E:E,Lookup!F:F)</f>
        <v>Very High</v>
      </c>
      <c r="O1103" t="s">
        <v>39</v>
      </c>
      <c r="P1103">
        <v>67</v>
      </c>
      <c r="Q1103">
        <v>2</v>
      </c>
      <c r="R1103" t="str">
        <f>_xlfn.XLOOKUP(Q1103,Lookup!G:G,Lookup!H:H)</f>
        <v>Medium</v>
      </c>
      <c r="S1103">
        <v>2</v>
      </c>
      <c r="T1103" s="7" t="str">
        <f>_xlfn.XLOOKUP(S1103,Lookup!A:A,Lookup!B:B)</f>
        <v>Junior</v>
      </c>
      <c r="U1103" t="s">
        <v>47</v>
      </c>
      <c r="V1103">
        <v>2</v>
      </c>
      <c r="W1103" t="str">
        <f>_xlfn.XLOOKUP(V1103,Lookup!I:I,Lookup!J:J)</f>
        <v>Medium</v>
      </c>
      <c r="X1103" t="s">
        <v>48</v>
      </c>
      <c r="Y1103">
        <v>5878</v>
      </c>
      <c r="Z1103" t="str" cm="1">
        <f t="array" ref="Z1103">_xlfn.IFS(Y1103&lt;3000,"Low",Y1103&lt;7000,"Medium",TRUE,"High")</f>
        <v>Medium</v>
      </c>
      <c r="AA1103">
        <v>15624</v>
      </c>
      <c r="AB1103">
        <v>3</v>
      </c>
      <c r="AC1103" t="s">
        <v>42</v>
      </c>
      <c r="AD1103" t="s">
        <v>43</v>
      </c>
      <c r="AE1103">
        <v>12</v>
      </c>
      <c r="AF1103">
        <v>3</v>
      </c>
      <c r="AG1103" t="str">
        <f>_xlfn.XLOOKUP(AF1103,Lookup!K:K,Lookup!L:L)</f>
        <v>Meet Expect</v>
      </c>
      <c r="AH1103">
        <v>1</v>
      </c>
      <c r="AI1103" t="str">
        <f>LOOKUP(AH1103,Lookup!M:M,Lookup!N:N)</f>
        <v>Low</v>
      </c>
      <c r="AJ1103">
        <v>80</v>
      </c>
      <c r="AK1103">
        <v>1</v>
      </c>
      <c r="AL1103" t="str">
        <f>_xlfn.XLOOKUP(AK1103,Lookup!O:O,Lookup!P:P)</f>
        <v>Basic</v>
      </c>
      <c r="AM1103">
        <v>12</v>
      </c>
      <c r="AN1103" t="str" cm="1">
        <f t="array" ref="AN1103">_xlfn.IFS(
AM1103&lt;=5,"0-5",
AM1103&lt;=10,"6-10",
AM1103&lt;=20,"11-20",
TRUE,"20+")</f>
        <v>11-20</v>
      </c>
      <c r="AO1103">
        <v>2</v>
      </c>
      <c r="AP1103">
        <v>3</v>
      </c>
      <c r="AQ1103" t="str">
        <f>_xlfn.XLOOKUP(AP1103,Lookup!Q:Q,Lookup!R:R)</f>
        <v>Better</v>
      </c>
      <c r="AR1103">
        <v>7</v>
      </c>
      <c r="AS1103" t="str" cm="1">
        <f t="array" ref="AS1103">_xlfn.IFS(
AR1103 &lt;=1,"New Employee",
AR1103 &lt;=3, "Early Career",
AR1103 &lt;=7, "Experienced",
TRUE, "Veteran")</f>
        <v>Experienced</v>
      </c>
      <c r="AT1103">
        <v>1</v>
      </c>
      <c r="AU1103">
        <v>2</v>
      </c>
      <c r="AV1103" t="str" cm="1">
        <f t="array" ref="AV1103">_xlfn.IFS(
AU1103=0,"Recently Promoted",
AU1103&lt;=3, "Normal",
TRUE, "Long Time No Promotion")</f>
        <v>Normal</v>
      </c>
      <c r="AW1103">
        <v>5</v>
      </c>
      <c r="AX1103">
        <f>IF(COUNTIF(L1103:$L$1471,L1103)&gt;1,1,0)</f>
        <v>0</v>
      </c>
      <c r="BA1103">
        <f t="shared" si="141"/>
        <v>0</v>
      </c>
      <c r="BC1103">
        <f t="shared" si="142"/>
        <v>0</v>
      </c>
      <c r="BE1103">
        <f t="shared" si="136"/>
        <v>0</v>
      </c>
      <c r="BG1103">
        <f t="shared" si="137"/>
        <v>0</v>
      </c>
      <c r="BI1103">
        <f t="shared" si="138"/>
        <v>0</v>
      </c>
      <c r="BR1103" t="str" cm="1">
        <f t="array" ref="BR1103">_xlfn.IFS(
A1103&lt;=25,"18-25",
A1103&lt;=35,"26-35",
A1103&lt;=45,"36-45",
A1103&lt;=59,"46-59",
TRUE,"60+")</f>
        <v>26-35</v>
      </c>
      <c r="BX1103" t="b">
        <f t="shared" si="139"/>
        <v>1</v>
      </c>
      <c r="BY1103" t="b">
        <f t="shared" si="140"/>
        <v>1</v>
      </c>
      <c r="BZ1103" t="b">
        <f t="shared" si="143"/>
        <v>1</v>
      </c>
      <c r="CA1103">
        <f>IF(tblemployee[[#This Row],[Attrition]]="Yes",1,0)</f>
        <v>0</v>
      </c>
      <c r="CB1103">
        <f>IF(tblemployee[[#This Row],[OverTime]]="Yes",1,0)</f>
        <v>0</v>
      </c>
    </row>
    <row r="1104" spans="1:80" hidden="1">
      <c r="A1104">
        <v>36</v>
      </c>
      <c r="B1104" t="s">
        <v>43</v>
      </c>
      <c r="C1104" t="s">
        <v>36</v>
      </c>
      <c r="D1104">
        <v>1157</v>
      </c>
      <c r="E1104" t="s">
        <v>37</v>
      </c>
      <c r="F1104">
        <v>2</v>
      </c>
      <c r="G1104" t="str" cm="1">
        <f t="array" ref="G1104">_xlfn.IFS(
F1104 &lt;= 10, "Near",
F1104 &lt;= 20, "Far",
TRUE, "Very Far")</f>
        <v>Near</v>
      </c>
      <c r="H1104">
        <v>4</v>
      </c>
      <c r="I1104" t="str">
        <f>_xlfn.XLOOKUP(H1104,Lookup!C:C,Lookup!D:D)</f>
        <v>Master</v>
      </c>
      <c r="J1104" t="s">
        <v>38</v>
      </c>
      <c r="K1104">
        <v>1</v>
      </c>
      <c r="L1104">
        <v>1556</v>
      </c>
      <c r="M1104">
        <v>3</v>
      </c>
      <c r="N1104" t="str">
        <f>_xlfn.XLOOKUP(M1104,Lookup!E:E,Lookup!F:F)</f>
        <v>High</v>
      </c>
      <c r="O1104" t="s">
        <v>46</v>
      </c>
      <c r="P1104">
        <v>70</v>
      </c>
      <c r="Q1104">
        <v>3</v>
      </c>
      <c r="R1104" t="str">
        <f>_xlfn.XLOOKUP(Q1104,Lookup!G:G,Lookup!H:H)</f>
        <v>High</v>
      </c>
      <c r="S1104">
        <v>1</v>
      </c>
      <c r="T1104" s="7" t="str">
        <f>_xlfn.XLOOKUP(S1104,Lookup!A:A,Lookup!B:B)</f>
        <v>Entry Level</v>
      </c>
      <c r="U1104" t="s">
        <v>57</v>
      </c>
      <c r="V1104">
        <v>4</v>
      </c>
      <c r="W1104" t="str">
        <f>_xlfn.XLOOKUP(V1104,Lookup!I:I,Lookup!J:J)</f>
        <v>Very High</v>
      </c>
      <c r="X1104" t="s">
        <v>41</v>
      </c>
      <c r="Y1104">
        <v>2644</v>
      </c>
      <c r="Z1104" t="str" cm="1">
        <f t="array" ref="Z1104">_xlfn.IFS(Y1104&lt;3000,"Low",Y1104&lt;7000,"Medium",TRUE,"High")</f>
        <v>Low</v>
      </c>
      <c r="AA1104">
        <v>17001</v>
      </c>
      <c r="AB1104">
        <v>3</v>
      </c>
      <c r="AC1104" t="s">
        <v>42</v>
      </c>
      <c r="AD1104" t="s">
        <v>35</v>
      </c>
      <c r="AE1104">
        <v>21</v>
      </c>
      <c r="AF1104">
        <v>4</v>
      </c>
      <c r="AG1104" t="str">
        <f>_xlfn.XLOOKUP(AF1104,Lookup!K:K,Lookup!L:L)</f>
        <v>Exceed Expect</v>
      </c>
      <c r="AH1104">
        <v>4</v>
      </c>
      <c r="AI1104" t="str">
        <f>LOOKUP(AH1104,Lookup!M:M,Lookup!N:N)</f>
        <v>Very High</v>
      </c>
      <c r="AJ1104">
        <v>80</v>
      </c>
      <c r="AK1104">
        <v>0</v>
      </c>
      <c r="AL1104" t="str">
        <f>_xlfn.XLOOKUP(AK1104,Lookup!O:O,Lookup!P:P)</f>
        <v>None</v>
      </c>
      <c r="AM1104">
        <v>7</v>
      </c>
      <c r="AN1104" t="str" cm="1">
        <f t="array" ref="AN1104">_xlfn.IFS(
AM1104&lt;=5,"0-5",
AM1104&lt;=10,"6-10",
AM1104&lt;=20,"11-20",
TRUE,"20+")</f>
        <v>6-10</v>
      </c>
      <c r="AO1104">
        <v>3</v>
      </c>
      <c r="AP1104">
        <v>2</v>
      </c>
      <c r="AQ1104" t="str">
        <f>_xlfn.XLOOKUP(AP1104,Lookup!Q:Q,Lookup!R:R)</f>
        <v>Good</v>
      </c>
      <c r="AR1104">
        <v>3</v>
      </c>
      <c r="AS1104" t="str" cm="1">
        <f t="array" ref="AS1104">_xlfn.IFS(
AR1104 &lt;=1,"New Employee",
AR1104 &lt;=3, "Early Career",
AR1104 &lt;=7, "Experienced",
TRUE, "Veteran")</f>
        <v>Early Career</v>
      </c>
      <c r="AT1104">
        <v>2</v>
      </c>
      <c r="AU1104">
        <v>1</v>
      </c>
      <c r="AV1104" t="str" cm="1">
        <f t="array" ref="AV1104">_xlfn.IFS(
AU1104=0,"Recently Promoted",
AU1104&lt;=3, "Normal",
TRUE, "Long Time No Promotion")</f>
        <v>Normal</v>
      </c>
      <c r="AW1104">
        <v>2</v>
      </c>
      <c r="AX1104">
        <f>IF(COUNTIF(L1104:$L$1471,L1104)&gt;1,1,0)</f>
        <v>0</v>
      </c>
      <c r="BA1104">
        <f t="shared" si="141"/>
        <v>0</v>
      </c>
      <c r="BC1104">
        <f t="shared" si="142"/>
        <v>0</v>
      </c>
      <c r="BE1104">
        <f t="shared" si="136"/>
        <v>0</v>
      </c>
      <c r="BG1104">
        <f t="shared" si="137"/>
        <v>0</v>
      </c>
      <c r="BI1104">
        <f t="shared" si="138"/>
        <v>0</v>
      </c>
      <c r="BR1104" t="str" cm="1">
        <f t="array" ref="BR1104">_xlfn.IFS(
A1104&lt;=25,"18-25",
A1104&lt;=35,"26-35",
A1104&lt;=45,"36-45",
A1104&lt;=59,"46-59",
TRUE,"60+")</f>
        <v>36-45</v>
      </c>
      <c r="BX1104" t="b">
        <f t="shared" si="139"/>
        <v>1</v>
      </c>
      <c r="BY1104" t="b">
        <f t="shared" si="140"/>
        <v>1</v>
      </c>
      <c r="BZ1104" t="b">
        <f t="shared" si="143"/>
        <v>1</v>
      </c>
      <c r="CA1104">
        <f>IF(tblemployee[[#This Row],[Attrition]]="Yes",1,0)</f>
        <v>0</v>
      </c>
      <c r="CB1104">
        <f>IF(tblemployee[[#This Row],[OverTime]]="Yes",1,0)</f>
        <v>1</v>
      </c>
    </row>
    <row r="1105" spans="1:80" hidden="1">
      <c r="A1105">
        <v>48</v>
      </c>
      <c r="B1105" t="s">
        <v>43</v>
      </c>
      <c r="C1105" t="s">
        <v>36</v>
      </c>
      <c r="D1105">
        <v>492</v>
      </c>
      <c r="E1105" t="s">
        <v>37</v>
      </c>
      <c r="F1105">
        <v>16</v>
      </c>
      <c r="G1105" t="str" cm="1">
        <f t="array" ref="G1105">_xlfn.IFS(
F1105 &lt;= 10, "Near",
F1105 &lt;= 20, "Far",
TRUE, "Very Far")</f>
        <v>Far</v>
      </c>
      <c r="H1105">
        <v>4</v>
      </c>
      <c r="I1105" t="str">
        <f>_xlfn.XLOOKUP(H1105,Lookup!C:C,Lookup!D:D)</f>
        <v>Master</v>
      </c>
      <c r="J1105" t="s">
        <v>38</v>
      </c>
      <c r="K1105">
        <v>1</v>
      </c>
      <c r="L1105">
        <v>1557</v>
      </c>
      <c r="M1105">
        <v>3</v>
      </c>
      <c r="N1105" t="str">
        <f>_xlfn.XLOOKUP(M1105,Lookup!E:E,Lookup!F:F)</f>
        <v>High</v>
      </c>
      <c r="O1105" t="s">
        <v>39</v>
      </c>
      <c r="P1105">
        <v>96</v>
      </c>
      <c r="Q1105">
        <v>3</v>
      </c>
      <c r="R1105" t="str">
        <f>_xlfn.XLOOKUP(Q1105,Lookup!G:G,Lookup!H:H)</f>
        <v>High</v>
      </c>
      <c r="S1105">
        <v>2</v>
      </c>
      <c r="T1105" s="7" t="str">
        <f>_xlfn.XLOOKUP(S1105,Lookup!A:A,Lookup!B:B)</f>
        <v>Junior</v>
      </c>
      <c r="U1105" t="s">
        <v>40</v>
      </c>
      <c r="V1105">
        <v>3</v>
      </c>
      <c r="W1105" t="str">
        <f>_xlfn.XLOOKUP(V1105,Lookup!I:I,Lookup!J:J)</f>
        <v>High</v>
      </c>
      <c r="X1105" t="s">
        <v>52</v>
      </c>
      <c r="Y1105">
        <v>6439</v>
      </c>
      <c r="Z1105" t="str" cm="1">
        <f t="array" ref="Z1105">_xlfn.IFS(Y1105&lt;3000,"Low",Y1105&lt;7000,"Medium",TRUE,"High")</f>
        <v>Medium</v>
      </c>
      <c r="AA1105">
        <v>13693</v>
      </c>
      <c r="AB1105">
        <v>8</v>
      </c>
      <c r="AC1105" t="s">
        <v>42</v>
      </c>
      <c r="AD1105" t="s">
        <v>43</v>
      </c>
      <c r="AE1105">
        <v>14</v>
      </c>
      <c r="AF1105">
        <v>3</v>
      </c>
      <c r="AG1105" t="str">
        <f>_xlfn.XLOOKUP(AF1105,Lookup!K:K,Lookup!L:L)</f>
        <v>Meet Expect</v>
      </c>
      <c r="AH1105">
        <v>3</v>
      </c>
      <c r="AI1105" t="str">
        <f>LOOKUP(AH1105,Lookup!M:M,Lookup!N:N)</f>
        <v>High</v>
      </c>
      <c r="AJ1105">
        <v>80</v>
      </c>
      <c r="AK1105">
        <v>1</v>
      </c>
      <c r="AL1105" t="str">
        <f>_xlfn.XLOOKUP(AK1105,Lookup!O:O,Lookup!P:P)</f>
        <v>Basic</v>
      </c>
      <c r="AM1105">
        <v>18</v>
      </c>
      <c r="AN1105" t="str" cm="1">
        <f t="array" ref="AN1105">_xlfn.IFS(
AM1105&lt;=5,"0-5",
AM1105&lt;=10,"6-10",
AM1105&lt;=20,"11-20",
TRUE,"20+")</f>
        <v>11-20</v>
      </c>
      <c r="AO1105">
        <v>2</v>
      </c>
      <c r="AP1105">
        <v>3</v>
      </c>
      <c r="AQ1105" t="str">
        <f>_xlfn.XLOOKUP(AP1105,Lookup!Q:Q,Lookup!R:R)</f>
        <v>Better</v>
      </c>
      <c r="AR1105">
        <v>8</v>
      </c>
      <c r="AS1105" t="str" cm="1">
        <f t="array" ref="AS1105">_xlfn.IFS(
AR1105 &lt;=1,"New Employee",
AR1105 &lt;=3, "Early Career",
AR1105 &lt;=7, "Experienced",
TRUE, "Veteran")</f>
        <v>Veteran</v>
      </c>
      <c r="AT1105">
        <v>7</v>
      </c>
      <c r="AU1105">
        <v>7</v>
      </c>
      <c r="AV1105" t="str" cm="1">
        <f t="array" ref="AV1105">_xlfn.IFS(
AU1105=0,"Recently Promoted",
AU1105&lt;=3, "Normal",
TRUE, "Long Time No Promotion")</f>
        <v>Long Time No Promotion</v>
      </c>
      <c r="AW1105">
        <v>7</v>
      </c>
      <c r="AX1105">
        <f>IF(COUNTIF(L1105:$L$1471,L1105)&gt;1,1,0)</f>
        <v>0</v>
      </c>
      <c r="BA1105">
        <f t="shared" si="141"/>
        <v>0</v>
      </c>
      <c r="BC1105">
        <f t="shared" si="142"/>
        <v>0</v>
      </c>
      <c r="BE1105">
        <f t="shared" si="136"/>
        <v>0</v>
      </c>
      <c r="BG1105">
        <f t="shared" si="137"/>
        <v>0</v>
      </c>
      <c r="BI1105">
        <f t="shared" si="138"/>
        <v>0</v>
      </c>
      <c r="BR1105" t="str" cm="1">
        <f t="array" ref="BR1105">_xlfn.IFS(
A1105&lt;=25,"18-25",
A1105&lt;=35,"26-35",
A1105&lt;=45,"36-45",
A1105&lt;=59,"46-59",
TRUE,"60+")</f>
        <v>46-59</v>
      </c>
      <c r="BX1105" t="b">
        <f t="shared" si="139"/>
        <v>1</v>
      </c>
      <c r="BY1105" t="b">
        <f t="shared" si="140"/>
        <v>1</v>
      </c>
      <c r="BZ1105" t="b">
        <f t="shared" si="143"/>
        <v>1</v>
      </c>
      <c r="CA1105">
        <f>IF(tblemployee[[#This Row],[Attrition]]="Yes",1,0)</f>
        <v>0</v>
      </c>
      <c r="CB1105">
        <f>IF(tblemployee[[#This Row],[OverTime]]="Yes",1,0)</f>
        <v>0</v>
      </c>
    </row>
    <row r="1106" spans="1:80" hidden="1">
      <c r="A1106">
        <v>29</v>
      </c>
      <c r="B1106" t="s">
        <v>43</v>
      </c>
      <c r="C1106" t="s">
        <v>36</v>
      </c>
      <c r="D1106">
        <v>598</v>
      </c>
      <c r="E1106" t="s">
        <v>45</v>
      </c>
      <c r="F1106">
        <v>9</v>
      </c>
      <c r="G1106" t="str" cm="1">
        <f t="array" ref="G1106">_xlfn.IFS(
F1106 &lt;= 10, "Near",
F1106 &lt;= 20, "Far",
TRUE, "Very Far")</f>
        <v>Near</v>
      </c>
      <c r="H1106">
        <v>3</v>
      </c>
      <c r="I1106" t="str">
        <f>_xlfn.XLOOKUP(H1106,Lookup!C:C,Lookup!D:D)</f>
        <v>Bachelor</v>
      </c>
      <c r="J1106" t="s">
        <v>38</v>
      </c>
      <c r="K1106">
        <v>1</v>
      </c>
      <c r="L1106">
        <v>1558</v>
      </c>
      <c r="M1106">
        <v>3</v>
      </c>
      <c r="N1106" t="str">
        <f>_xlfn.XLOOKUP(M1106,Lookup!E:E,Lookup!F:F)</f>
        <v>High</v>
      </c>
      <c r="O1106" t="s">
        <v>46</v>
      </c>
      <c r="P1106">
        <v>91</v>
      </c>
      <c r="Q1106">
        <v>4</v>
      </c>
      <c r="R1106" t="str">
        <f>_xlfn.XLOOKUP(Q1106,Lookup!G:G,Lookup!H:H)</f>
        <v>Very High</v>
      </c>
      <c r="S1106">
        <v>1</v>
      </c>
      <c r="T1106" s="7" t="str">
        <f>_xlfn.XLOOKUP(S1106,Lookup!A:A,Lookup!B:B)</f>
        <v>Entry Level</v>
      </c>
      <c r="U1106" t="s">
        <v>47</v>
      </c>
      <c r="V1106">
        <v>3</v>
      </c>
      <c r="W1106" t="str">
        <f>_xlfn.XLOOKUP(V1106,Lookup!I:I,Lookup!J:J)</f>
        <v>High</v>
      </c>
      <c r="X1106" t="s">
        <v>48</v>
      </c>
      <c r="Y1106">
        <v>2451</v>
      </c>
      <c r="Z1106" t="str" cm="1">
        <f t="array" ref="Z1106">_xlfn.IFS(Y1106&lt;3000,"Low",Y1106&lt;7000,"Medium",TRUE,"High")</f>
        <v>Low</v>
      </c>
      <c r="AA1106">
        <v>22376</v>
      </c>
      <c r="AB1106">
        <v>6</v>
      </c>
      <c r="AC1106" t="s">
        <v>42</v>
      </c>
      <c r="AD1106" t="s">
        <v>43</v>
      </c>
      <c r="AE1106">
        <v>18</v>
      </c>
      <c r="AF1106">
        <v>3</v>
      </c>
      <c r="AG1106" t="str">
        <f>_xlfn.XLOOKUP(AF1106,Lookup!K:K,Lookup!L:L)</f>
        <v>Meet Expect</v>
      </c>
      <c r="AH1106">
        <v>1</v>
      </c>
      <c r="AI1106" t="str">
        <f>LOOKUP(AH1106,Lookup!M:M,Lookup!N:N)</f>
        <v>Low</v>
      </c>
      <c r="AJ1106">
        <v>80</v>
      </c>
      <c r="AK1106">
        <v>2</v>
      </c>
      <c r="AL1106" t="str">
        <f>_xlfn.XLOOKUP(AK1106,Lookup!O:O,Lookup!P:P)</f>
        <v>Medium</v>
      </c>
      <c r="AM1106">
        <v>5</v>
      </c>
      <c r="AN1106" t="str" cm="1">
        <f t="array" ref="AN1106">_xlfn.IFS(
AM1106&lt;=5,"0-5",
AM1106&lt;=10,"6-10",
AM1106&lt;=20,"11-20",
TRUE,"20+")</f>
        <v>0-5</v>
      </c>
      <c r="AO1106">
        <v>2</v>
      </c>
      <c r="AP1106">
        <v>2</v>
      </c>
      <c r="AQ1106" t="str">
        <f>_xlfn.XLOOKUP(AP1106,Lookup!Q:Q,Lookup!R:R)</f>
        <v>Good</v>
      </c>
      <c r="AR1106">
        <v>1</v>
      </c>
      <c r="AS1106" t="str" cm="1">
        <f t="array" ref="AS1106">_xlfn.IFS(
AR1106 &lt;=1,"New Employee",
AR1106 &lt;=3, "Early Career",
AR1106 &lt;=7, "Experienced",
TRUE, "Veteran")</f>
        <v>New Employee</v>
      </c>
      <c r="AT1106">
        <v>0</v>
      </c>
      <c r="AU1106">
        <v>0</v>
      </c>
      <c r="AV1106" t="str" cm="1">
        <f t="array" ref="AV1106">_xlfn.IFS(
AU1106=0,"Recently Promoted",
AU1106&lt;=3, "Normal",
TRUE, "Long Time No Promotion")</f>
        <v>Recently Promoted</v>
      </c>
      <c r="AW1106">
        <v>0</v>
      </c>
      <c r="AX1106">
        <f>IF(COUNTIF(L1106:$L$1471,L1106)&gt;1,1,0)</f>
        <v>0</v>
      </c>
      <c r="BA1106">
        <f t="shared" si="141"/>
        <v>0</v>
      </c>
      <c r="BC1106">
        <f t="shared" si="142"/>
        <v>0</v>
      </c>
      <c r="BE1106">
        <f t="shared" si="136"/>
        <v>0</v>
      </c>
      <c r="BG1106">
        <f t="shared" si="137"/>
        <v>0</v>
      </c>
      <c r="BI1106">
        <f t="shared" si="138"/>
        <v>0</v>
      </c>
      <c r="BR1106" t="str" cm="1">
        <f t="array" ref="BR1106">_xlfn.IFS(
A1106&lt;=25,"18-25",
A1106&lt;=35,"26-35",
A1106&lt;=45,"36-45",
A1106&lt;=59,"46-59",
TRUE,"60+")</f>
        <v>26-35</v>
      </c>
      <c r="BX1106" t="b">
        <f t="shared" si="139"/>
        <v>1</v>
      </c>
      <c r="BY1106" t="b">
        <f t="shared" si="140"/>
        <v>1</v>
      </c>
      <c r="BZ1106" t="b">
        <f t="shared" si="143"/>
        <v>1</v>
      </c>
      <c r="CA1106">
        <f>IF(tblemployee[[#This Row],[Attrition]]="Yes",1,0)</f>
        <v>0</v>
      </c>
      <c r="CB1106">
        <f>IF(tblemployee[[#This Row],[OverTime]]="Yes",1,0)</f>
        <v>0</v>
      </c>
    </row>
    <row r="1107" spans="1:80" hidden="1">
      <c r="A1107">
        <v>33</v>
      </c>
      <c r="B1107" t="s">
        <v>43</v>
      </c>
      <c r="C1107" t="s">
        <v>36</v>
      </c>
      <c r="D1107">
        <v>1242</v>
      </c>
      <c r="E1107" t="s">
        <v>37</v>
      </c>
      <c r="F1107">
        <v>8</v>
      </c>
      <c r="G1107" t="str" cm="1">
        <f t="array" ref="G1107">_xlfn.IFS(
F1107 &lt;= 10, "Near",
F1107 &lt;= 20, "Far",
TRUE, "Very Far")</f>
        <v>Near</v>
      </c>
      <c r="H1107">
        <v>4</v>
      </c>
      <c r="I1107" t="str">
        <f>_xlfn.XLOOKUP(H1107,Lookup!C:C,Lookup!D:D)</f>
        <v>Master</v>
      </c>
      <c r="J1107" t="s">
        <v>38</v>
      </c>
      <c r="K1107">
        <v>1</v>
      </c>
      <c r="L1107">
        <v>1560</v>
      </c>
      <c r="M1107">
        <v>1</v>
      </c>
      <c r="N1107" t="str">
        <f>_xlfn.XLOOKUP(M1107,Lookup!E:E,Lookup!F:F)</f>
        <v>Low</v>
      </c>
      <c r="O1107" t="s">
        <v>46</v>
      </c>
      <c r="P1107">
        <v>46</v>
      </c>
      <c r="Q1107">
        <v>3</v>
      </c>
      <c r="R1107" t="str">
        <f>_xlfn.XLOOKUP(Q1107,Lookup!G:G,Lookup!H:H)</f>
        <v>High</v>
      </c>
      <c r="S1107">
        <v>2</v>
      </c>
      <c r="T1107" s="7" t="str">
        <f>_xlfn.XLOOKUP(S1107,Lookup!A:A,Lookup!B:B)</f>
        <v>Junior</v>
      </c>
      <c r="U1107" t="s">
        <v>40</v>
      </c>
      <c r="V1107">
        <v>1</v>
      </c>
      <c r="W1107" t="str">
        <f>_xlfn.XLOOKUP(V1107,Lookup!I:I,Lookup!J:J)</f>
        <v>Low</v>
      </c>
      <c r="X1107" t="s">
        <v>48</v>
      </c>
      <c r="Y1107">
        <v>6392</v>
      </c>
      <c r="Z1107" t="str" cm="1">
        <f t="array" ref="Z1107">_xlfn.IFS(Y1107&lt;3000,"Low",Y1107&lt;7000,"Medium",TRUE,"High")</f>
        <v>Medium</v>
      </c>
      <c r="AA1107">
        <v>10589</v>
      </c>
      <c r="AB1107">
        <v>2</v>
      </c>
      <c r="AC1107" t="s">
        <v>42</v>
      </c>
      <c r="AD1107" t="s">
        <v>43</v>
      </c>
      <c r="AE1107">
        <v>13</v>
      </c>
      <c r="AF1107">
        <v>3</v>
      </c>
      <c r="AG1107" t="str">
        <f>_xlfn.XLOOKUP(AF1107,Lookup!K:K,Lookup!L:L)</f>
        <v>Meet Expect</v>
      </c>
      <c r="AH1107">
        <v>4</v>
      </c>
      <c r="AI1107" t="str">
        <f>LOOKUP(AH1107,Lookup!M:M,Lookup!N:N)</f>
        <v>Very High</v>
      </c>
      <c r="AJ1107">
        <v>80</v>
      </c>
      <c r="AK1107">
        <v>1</v>
      </c>
      <c r="AL1107" t="str">
        <f>_xlfn.XLOOKUP(AK1107,Lookup!O:O,Lookup!P:P)</f>
        <v>Basic</v>
      </c>
      <c r="AM1107">
        <v>8</v>
      </c>
      <c r="AN1107" t="str" cm="1">
        <f t="array" ref="AN1107">_xlfn.IFS(
AM1107&lt;=5,"0-5",
AM1107&lt;=10,"6-10",
AM1107&lt;=20,"11-20",
TRUE,"20+")</f>
        <v>6-10</v>
      </c>
      <c r="AO1107">
        <v>6</v>
      </c>
      <c r="AP1107">
        <v>1</v>
      </c>
      <c r="AQ1107" t="str">
        <f>_xlfn.XLOOKUP(AP1107,Lookup!Q:Q,Lookup!R:R)</f>
        <v>Bad</v>
      </c>
      <c r="AR1107">
        <v>2</v>
      </c>
      <c r="AS1107" t="str" cm="1">
        <f t="array" ref="AS1107">_xlfn.IFS(
AR1107 &lt;=1,"New Employee",
AR1107 &lt;=3, "Early Career",
AR1107 &lt;=7, "Experienced",
TRUE, "Veteran")</f>
        <v>Early Career</v>
      </c>
      <c r="AT1107">
        <v>2</v>
      </c>
      <c r="AU1107">
        <v>2</v>
      </c>
      <c r="AV1107" t="str" cm="1">
        <f t="array" ref="AV1107">_xlfn.IFS(
AU1107=0,"Recently Promoted",
AU1107&lt;=3, "Normal",
TRUE, "Long Time No Promotion")</f>
        <v>Normal</v>
      </c>
      <c r="AW1107">
        <v>2</v>
      </c>
      <c r="AX1107">
        <f>IF(COUNTIF(L1107:$L$1471,L1107)&gt;1,1,0)</f>
        <v>0</v>
      </c>
      <c r="BA1107">
        <f t="shared" si="141"/>
        <v>0</v>
      </c>
      <c r="BC1107">
        <f t="shared" si="142"/>
        <v>0</v>
      </c>
      <c r="BE1107">
        <f t="shared" si="136"/>
        <v>0</v>
      </c>
      <c r="BG1107">
        <f t="shared" si="137"/>
        <v>0</v>
      </c>
      <c r="BI1107">
        <f t="shared" si="138"/>
        <v>0</v>
      </c>
      <c r="BR1107" t="str" cm="1">
        <f t="array" ref="BR1107">_xlfn.IFS(
A1107&lt;=25,"18-25",
A1107&lt;=35,"26-35",
A1107&lt;=45,"36-45",
A1107&lt;=59,"46-59",
TRUE,"60+")</f>
        <v>26-35</v>
      </c>
      <c r="BX1107" t="b">
        <f t="shared" si="139"/>
        <v>1</v>
      </c>
      <c r="BY1107" t="b">
        <f t="shared" si="140"/>
        <v>1</v>
      </c>
      <c r="BZ1107" t="b">
        <f t="shared" si="143"/>
        <v>1</v>
      </c>
      <c r="CA1107">
        <f>IF(tblemployee[[#This Row],[Attrition]]="Yes",1,0)</f>
        <v>0</v>
      </c>
      <c r="CB1107">
        <f>IF(tblemployee[[#This Row],[OverTime]]="Yes",1,0)</f>
        <v>0</v>
      </c>
    </row>
    <row r="1108" spans="1:80" hidden="1">
      <c r="A1108">
        <v>30</v>
      </c>
      <c r="B1108" t="s">
        <v>35</v>
      </c>
      <c r="C1108" t="s">
        <v>36</v>
      </c>
      <c r="D1108">
        <v>740</v>
      </c>
      <c r="E1108" t="s">
        <v>37</v>
      </c>
      <c r="F1108">
        <v>1</v>
      </c>
      <c r="G1108" t="str" cm="1">
        <f t="array" ref="G1108">_xlfn.IFS(
F1108 &lt;= 10, "Near",
F1108 &lt;= 20, "Far",
TRUE, "Very Far")</f>
        <v>Near</v>
      </c>
      <c r="H1108">
        <v>3</v>
      </c>
      <c r="I1108" t="str">
        <f>_xlfn.XLOOKUP(H1108,Lookup!C:C,Lookup!D:D)</f>
        <v>Bachelor</v>
      </c>
      <c r="J1108" t="s">
        <v>38</v>
      </c>
      <c r="K1108">
        <v>1</v>
      </c>
      <c r="L1108">
        <v>1562</v>
      </c>
      <c r="M1108">
        <v>2</v>
      </c>
      <c r="N1108" t="str">
        <f>_xlfn.XLOOKUP(M1108,Lookup!E:E,Lookup!F:F)</f>
        <v>Medium</v>
      </c>
      <c r="O1108" t="s">
        <v>46</v>
      </c>
      <c r="P1108">
        <v>64</v>
      </c>
      <c r="Q1108">
        <v>2</v>
      </c>
      <c r="R1108" t="str">
        <f>_xlfn.XLOOKUP(Q1108,Lookup!G:G,Lookup!H:H)</f>
        <v>Medium</v>
      </c>
      <c r="S1108">
        <v>2</v>
      </c>
      <c r="T1108" s="7" t="str">
        <f>_xlfn.XLOOKUP(S1108,Lookup!A:A,Lookup!B:B)</f>
        <v>Junior</v>
      </c>
      <c r="U1108" t="s">
        <v>40</v>
      </c>
      <c r="V1108">
        <v>1</v>
      </c>
      <c r="W1108" t="str">
        <f>_xlfn.XLOOKUP(V1108,Lookup!I:I,Lookup!J:J)</f>
        <v>Low</v>
      </c>
      <c r="X1108" t="s">
        <v>48</v>
      </c>
      <c r="Y1108">
        <v>9714</v>
      </c>
      <c r="Z1108" t="str" cm="1">
        <f t="array" ref="Z1108">_xlfn.IFS(Y1108&lt;3000,"Low",Y1108&lt;7000,"Medium",TRUE,"High")</f>
        <v>High</v>
      </c>
      <c r="AA1108">
        <v>5323</v>
      </c>
      <c r="AB1108">
        <v>1</v>
      </c>
      <c r="AC1108" t="s">
        <v>42</v>
      </c>
      <c r="AD1108" t="s">
        <v>43</v>
      </c>
      <c r="AE1108">
        <v>11</v>
      </c>
      <c r="AF1108">
        <v>3</v>
      </c>
      <c r="AG1108" t="str">
        <f>_xlfn.XLOOKUP(AF1108,Lookup!K:K,Lookup!L:L)</f>
        <v>Meet Expect</v>
      </c>
      <c r="AH1108">
        <v>4</v>
      </c>
      <c r="AI1108" t="str">
        <f>LOOKUP(AH1108,Lookup!M:M,Lookup!N:N)</f>
        <v>Very High</v>
      </c>
      <c r="AJ1108">
        <v>80</v>
      </c>
      <c r="AK1108">
        <v>1</v>
      </c>
      <c r="AL1108" t="str">
        <f>_xlfn.XLOOKUP(AK1108,Lookup!O:O,Lookup!P:P)</f>
        <v>Basic</v>
      </c>
      <c r="AM1108">
        <v>10</v>
      </c>
      <c r="AN1108" t="str" cm="1">
        <f t="array" ref="AN1108">_xlfn.IFS(
AM1108&lt;=5,"0-5",
AM1108&lt;=10,"6-10",
AM1108&lt;=20,"11-20",
TRUE,"20+")</f>
        <v>6-10</v>
      </c>
      <c r="AO1108">
        <v>4</v>
      </c>
      <c r="AP1108">
        <v>3</v>
      </c>
      <c r="AQ1108" t="str">
        <f>_xlfn.XLOOKUP(AP1108,Lookup!Q:Q,Lookup!R:R)</f>
        <v>Better</v>
      </c>
      <c r="AR1108">
        <v>10</v>
      </c>
      <c r="AS1108" t="str" cm="1">
        <f t="array" ref="AS1108">_xlfn.IFS(
AR1108 &lt;=1,"New Employee",
AR1108 &lt;=3, "Early Career",
AR1108 &lt;=7, "Experienced",
TRUE, "Veteran")</f>
        <v>Veteran</v>
      </c>
      <c r="AT1108">
        <v>8</v>
      </c>
      <c r="AU1108">
        <v>6</v>
      </c>
      <c r="AV1108" t="str" cm="1">
        <f t="array" ref="AV1108">_xlfn.IFS(
AU1108=0,"Recently Promoted",
AU1108&lt;=3, "Normal",
TRUE, "Long Time No Promotion")</f>
        <v>Long Time No Promotion</v>
      </c>
      <c r="AW1108">
        <v>7</v>
      </c>
      <c r="AX1108">
        <f>IF(COUNTIF(L1108:$L$1471,L1108)&gt;1,1,0)</f>
        <v>0</v>
      </c>
      <c r="BA1108">
        <f t="shared" si="141"/>
        <v>0</v>
      </c>
      <c r="BC1108">
        <f t="shared" si="142"/>
        <v>0</v>
      </c>
      <c r="BE1108">
        <f t="shared" si="136"/>
        <v>0</v>
      </c>
      <c r="BG1108">
        <f t="shared" si="137"/>
        <v>0</v>
      </c>
      <c r="BI1108">
        <f t="shared" si="138"/>
        <v>0</v>
      </c>
      <c r="BR1108" t="str" cm="1">
        <f t="array" ref="BR1108">_xlfn.IFS(
A1108&lt;=25,"18-25",
A1108&lt;=35,"26-35",
A1108&lt;=45,"36-45",
A1108&lt;=59,"46-59",
TRUE,"60+")</f>
        <v>26-35</v>
      </c>
      <c r="BX1108" t="b">
        <f t="shared" si="139"/>
        <v>1</v>
      </c>
      <c r="BY1108" t="b">
        <f t="shared" si="140"/>
        <v>1</v>
      </c>
      <c r="BZ1108" t="b">
        <f t="shared" si="143"/>
        <v>1</v>
      </c>
      <c r="CA1108">
        <f>IF(tblemployee[[#This Row],[Attrition]]="Yes",1,0)</f>
        <v>1</v>
      </c>
      <c r="CB1108">
        <f>IF(tblemployee[[#This Row],[OverTime]]="Yes",1,0)</f>
        <v>0</v>
      </c>
    </row>
    <row r="1109" spans="1:80">
      <c r="A1109">
        <v>38</v>
      </c>
      <c r="B1109" t="s">
        <v>43</v>
      </c>
      <c r="C1109" t="s">
        <v>44</v>
      </c>
      <c r="D1109">
        <v>888</v>
      </c>
      <c r="E1109" t="s">
        <v>61</v>
      </c>
      <c r="F1109">
        <v>10</v>
      </c>
      <c r="G1109" t="str" cm="1">
        <f t="array" ref="G1109">_xlfn.IFS(
F1109 &lt;= 10, "Near",
F1109 &lt;= 20, "Far",
TRUE, "Very Far")</f>
        <v>Near</v>
      </c>
      <c r="H1109">
        <v>4</v>
      </c>
      <c r="I1109" t="str">
        <f>_xlfn.XLOOKUP(H1109,Lookup!C:C,Lookup!D:D)</f>
        <v>Master</v>
      </c>
      <c r="J1109" t="s">
        <v>61</v>
      </c>
      <c r="K1109">
        <v>1</v>
      </c>
      <c r="L1109">
        <v>1563</v>
      </c>
      <c r="M1109">
        <v>3</v>
      </c>
      <c r="N1109" t="str">
        <f>_xlfn.XLOOKUP(M1109,Lookup!E:E,Lookup!F:F)</f>
        <v>High</v>
      </c>
      <c r="O1109" t="s">
        <v>46</v>
      </c>
      <c r="P1109">
        <v>71</v>
      </c>
      <c r="Q1109">
        <v>3</v>
      </c>
      <c r="R1109" t="str">
        <f>_xlfn.XLOOKUP(Q1109,Lookup!G:G,Lookup!H:H)</f>
        <v>High</v>
      </c>
      <c r="S1109">
        <v>2</v>
      </c>
      <c r="T1109" s="7" t="str">
        <f>_xlfn.XLOOKUP(S1109,Lookup!A:A,Lookup!B:B)</f>
        <v>Junior</v>
      </c>
      <c r="U1109" t="s">
        <v>61</v>
      </c>
      <c r="V1109">
        <v>3</v>
      </c>
      <c r="W1109" t="str">
        <f>_xlfn.XLOOKUP(V1109,Lookup!I:I,Lookup!J:J)</f>
        <v>High</v>
      </c>
      <c r="X1109" t="s">
        <v>48</v>
      </c>
      <c r="Y1109">
        <v>6077</v>
      </c>
      <c r="Z1109" t="str" cm="1">
        <f t="array" ref="Z1109">_xlfn.IFS(Y1109&lt;3000,"Low",Y1109&lt;7000,"Medium",TRUE,"High")</f>
        <v>Medium</v>
      </c>
      <c r="AA1109">
        <v>14814</v>
      </c>
      <c r="AB1109">
        <v>3</v>
      </c>
      <c r="AC1109" t="s">
        <v>42</v>
      </c>
      <c r="AD1109" t="s">
        <v>43</v>
      </c>
      <c r="AE1109">
        <v>11</v>
      </c>
      <c r="AF1109">
        <v>3</v>
      </c>
      <c r="AG1109" t="str">
        <f>_xlfn.XLOOKUP(AF1109,Lookup!K:K,Lookup!L:L)</f>
        <v>Meet Expect</v>
      </c>
      <c r="AH1109">
        <v>3</v>
      </c>
      <c r="AI1109" t="str">
        <f>LOOKUP(AH1109,Lookup!M:M,Lookup!N:N)</f>
        <v>High</v>
      </c>
      <c r="AJ1109">
        <v>80</v>
      </c>
      <c r="AK1109">
        <v>0</v>
      </c>
      <c r="AL1109" t="str">
        <f>_xlfn.XLOOKUP(AK1109,Lookup!O:O,Lookup!P:P)</f>
        <v>None</v>
      </c>
      <c r="AM1109">
        <v>10</v>
      </c>
      <c r="AN1109" t="str" cm="1">
        <f t="array" ref="AN1109">_xlfn.IFS(
AM1109&lt;=5,"0-5",
AM1109&lt;=10,"6-10",
AM1109&lt;=20,"11-20",
TRUE,"20+")</f>
        <v>6-10</v>
      </c>
      <c r="AO1109">
        <v>2</v>
      </c>
      <c r="AP1109">
        <v>3</v>
      </c>
      <c r="AQ1109" t="str">
        <f>_xlfn.XLOOKUP(AP1109,Lookup!Q:Q,Lookup!R:R)</f>
        <v>Better</v>
      </c>
      <c r="AR1109">
        <v>6</v>
      </c>
      <c r="AS1109" t="str" cm="1">
        <f t="array" ref="AS1109">_xlfn.IFS(
AR1109 &lt;=1,"New Employee",
AR1109 &lt;=3, "Early Career",
AR1109 &lt;=7, "Experienced",
TRUE, "Veteran")</f>
        <v>Experienced</v>
      </c>
      <c r="AT1109">
        <v>3</v>
      </c>
      <c r="AU1109">
        <v>1</v>
      </c>
      <c r="AV1109" t="str" cm="1">
        <f t="array" ref="AV1109">_xlfn.IFS(
AU1109=0,"Recently Promoted",
AU1109&lt;=3, "Normal",
TRUE, "Long Time No Promotion")</f>
        <v>Normal</v>
      </c>
      <c r="AW1109">
        <v>2</v>
      </c>
      <c r="AX1109">
        <f>IF(COUNTIF(L1109:$L$1471,L1109)&gt;1,1,0)</f>
        <v>0</v>
      </c>
      <c r="BA1109">
        <f t="shared" si="141"/>
        <v>0</v>
      </c>
      <c r="BC1109">
        <f t="shared" si="142"/>
        <v>0</v>
      </c>
      <c r="BE1109">
        <f t="shared" si="136"/>
        <v>0</v>
      </c>
      <c r="BG1109">
        <f t="shared" si="137"/>
        <v>0</v>
      </c>
      <c r="BI1109">
        <f t="shared" si="138"/>
        <v>0</v>
      </c>
      <c r="BR1109" t="str" cm="1">
        <f t="array" ref="BR1109">_xlfn.IFS(
A1109&lt;=25,"18-25",
A1109&lt;=35,"26-35",
A1109&lt;=45,"36-45",
A1109&lt;=59,"46-59",
TRUE,"60+")</f>
        <v>36-45</v>
      </c>
      <c r="BX1109" t="b">
        <f t="shared" si="139"/>
        <v>1</v>
      </c>
      <c r="BY1109" t="b">
        <f t="shared" si="140"/>
        <v>1</v>
      </c>
      <c r="BZ1109" t="b">
        <f t="shared" si="143"/>
        <v>1</v>
      </c>
      <c r="CA1109">
        <f>IF(tblemployee[[#This Row],[Attrition]]="Yes",1,0)</f>
        <v>0</v>
      </c>
      <c r="CB1109">
        <f>IF(tblemployee[[#This Row],[OverTime]]="Yes",1,0)</f>
        <v>0</v>
      </c>
    </row>
    <row r="1110" spans="1:80" hidden="1">
      <c r="A1110">
        <v>35</v>
      </c>
      <c r="B1110" t="s">
        <v>43</v>
      </c>
      <c r="C1110" t="s">
        <v>36</v>
      </c>
      <c r="D1110">
        <v>992</v>
      </c>
      <c r="E1110" t="s">
        <v>45</v>
      </c>
      <c r="F1110">
        <v>1</v>
      </c>
      <c r="G1110" t="str" cm="1">
        <f t="array" ref="G1110">_xlfn.IFS(
F1110 &lt;= 10, "Near",
F1110 &lt;= 20, "Far",
TRUE, "Very Far")</f>
        <v>Near</v>
      </c>
      <c r="H1110">
        <v>3</v>
      </c>
      <c r="I1110" t="str">
        <f>_xlfn.XLOOKUP(H1110,Lookup!C:C,Lookup!D:D)</f>
        <v>Bachelor</v>
      </c>
      <c r="J1110" t="s">
        <v>51</v>
      </c>
      <c r="K1110">
        <v>1</v>
      </c>
      <c r="L1110">
        <v>1564</v>
      </c>
      <c r="M1110">
        <v>4</v>
      </c>
      <c r="N1110" t="str">
        <f>_xlfn.XLOOKUP(M1110,Lookup!E:E,Lookup!F:F)</f>
        <v>Very High</v>
      </c>
      <c r="O1110" t="s">
        <v>46</v>
      </c>
      <c r="P1110">
        <v>68</v>
      </c>
      <c r="Q1110">
        <v>2</v>
      </c>
      <c r="R1110" t="str">
        <f>_xlfn.XLOOKUP(Q1110,Lookup!G:G,Lookup!H:H)</f>
        <v>Medium</v>
      </c>
      <c r="S1110">
        <v>1</v>
      </c>
      <c r="T1110" s="7" t="str">
        <f>_xlfn.XLOOKUP(S1110,Lookup!A:A,Lookup!B:B)</f>
        <v>Entry Level</v>
      </c>
      <c r="U1110" t="s">
        <v>50</v>
      </c>
      <c r="V1110">
        <v>1</v>
      </c>
      <c r="W1110" t="str">
        <f>_xlfn.XLOOKUP(V1110,Lookup!I:I,Lookup!J:J)</f>
        <v>Low</v>
      </c>
      <c r="X1110" t="s">
        <v>41</v>
      </c>
      <c r="Y1110">
        <v>2450</v>
      </c>
      <c r="Z1110" t="str" cm="1">
        <f t="array" ref="Z1110">_xlfn.IFS(Y1110&lt;3000,"Low",Y1110&lt;7000,"Medium",TRUE,"High")</f>
        <v>Low</v>
      </c>
      <c r="AA1110">
        <v>21731</v>
      </c>
      <c r="AB1110">
        <v>1</v>
      </c>
      <c r="AC1110" t="s">
        <v>42</v>
      </c>
      <c r="AD1110" t="s">
        <v>43</v>
      </c>
      <c r="AE1110">
        <v>19</v>
      </c>
      <c r="AF1110">
        <v>3</v>
      </c>
      <c r="AG1110" t="str">
        <f>_xlfn.XLOOKUP(AF1110,Lookup!K:K,Lookup!L:L)</f>
        <v>Meet Expect</v>
      </c>
      <c r="AH1110">
        <v>2</v>
      </c>
      <c r="AI1110" t="str">
        <f>LOOKUP(AH1110,Lookup!M:M,Lookup!N:N)</f>
        <v>Medium</v>
      </c>
      <c r="AJ1110">
        <v>80</v>
      </c>
      <c r="AK1110">
        <v>0</v>
      </c>
      <c r="AL1110" t="str">
        <f>_xlfn.XLOOKUP(AK1110,Lookup!O:O,Lookup!P:P)</f>
        <v>None</v>
      </c>
      <c r="AM1110">
        <v>3</v>
      </c>
      <c r="AN1110" t="str" cm="1">
        <f t="array" ref="AN1110">_xlfn.IFS(
AM1110&lt;=5,"0-5",
AM1110&lt;=10,"6-10",
AM1110&lt;=20,"11-20",
TRUE,"20+")</f>
        <v>0-5</v>
      </c>
      <c r="AO1110">
        <v>3</v>
      </c>
      <c r="AP1110">
        <v>3</v>
      </c>
      <c r="AQ1110" t="str">
        <f>_xlfn.XLOOKUP(AP1110,Lookup!Q:Q,Lookup!R:R)</f>
        <v>Better</v>
      </c>
      <c r="AR1110">
        <v>3</v>
      </c>
      <c r="AS1110" t="str" cm="1">
        <f t="array" ref="AS1110">_xlfn.IFS(
AR1110 &lt;=1,"New Employee",
AR1110 &lt;=3, "Early Career",
AR1110 &lt;=7, "Experienced",
TRUE, "Veteran")</f>
        <v>Early Career</v>
      </c>
      <c r="AT1110">
        <v>0</v>
      </c>
      <c r="AU1110">
        <v>1</v>
      </c>
      <c r="AV1110" t="str" cm="1">
        <f t="array" ref="AV1110">_xlfn.IFS(
AU1110=0,"Recently Promoted",
AU1110&lt;=3, "Normal",
TRUE, "Long Time No Promotion")</f>
        <v>Normal</v>
      </c>
      <c r="AW1110">
        <v>2</v>
      </c>
      <c r="AX1110">
        <f>IF(COUNTIF(L1110:$L$1471,L1110)&gt;1,1,0)</f>
        <v>0</v>
      </c>
      <c r="BA1110">
        <f t="shared" si="141"/>
        <v>0</v>
      </c>
      <c r="BC1110">
        <f t="shared" si="142"/>
        <v>0</v>
      </c>
      <c r="BE1110">
        <f t="shared" si="136"/>
        <v>0</v>
      </c>
      <c r="BG1110">
        <f t="shared" si="137"/>
        <v>0</v>
      </c>
      <c r="BI1110">
        <f t="shared" si="138"/>
        <v>0</v>
      </c>
      <c r="BR1110" t="str" cm="1">
        <f t="array" ref="BR1110">_xlfn.IFS(
A1110&lt;=25,"18-25",
A1110&lt;=35,"26-35",
A1110&lt;=45,"36-45",
A1110&lt;=59,"46-59",
TRUE,"60+")</f>
        <v>26-35</v>
      </c>
      <c r="BX1110" t="b">
        <f t="shared" si="139"/>
        <v>1</v>
      </c>
      <c r="BY1110" t="b">
        <f t="shared" si="140"/>
        <v>1</v>
      </c>
      <c r="BZ1110" t="b">
        <f t="shared" si="143"/>
        <v>1</v>
      </c>
      <c r="CA1110">
        <f>IF(tblemployee[[#This Row],[Attrition]]="Yes",1,0)</f>
        <v>0</v>
      </c>
      <c r="CB1110">
        <f>IF(tblemployee[[#This Row],[OverTime]]="Yes",1,0)</f>
        <v>0</v>
      </c>
    </row>
    <row r="1111" spans="1:80" hidden="1">
      <c r="A1111">
        <v>30</v>
      </c>
      <c r="B1111" t="s">
        <v>43</v>
      </c>
      <c r="C1111" t="s">
        <v>36</v>
      </c>
      <c r="D1111">
        <v>1288</v>
      </c>
      <c r="E1111" t="s">
        <v>37</v>
      </c>
      <c r="F1111">
        <v>29</v>
      </c>
      <c r="G1111" t="str" cm="1">
        <f t="array" ref="G1111">_xlfn.IFS(
F1111 &lt;= 10, "Near",
F1111 &lt;= 20, "Far",
TRUE, "Very Far")</f>
        <v>Very Far</v>
      </c>
      <c r="H1111">
        <v>4</v>
      </c>
      <c r="I1111" t="str">
        <f>_xlfn.XLOOKUP(H1111,Lookup!C:C,Lookup!D:D)</f>
        <v>Master</v>
      </c>
      <c r="J1111" t="s">
        <v>60</v>
      </c>
      <c r="K1111">
        <v>1</v>
      </c>
      <c r="L1111">
        <v>1568</v>
      </c>
      <c r="M1111">
        <v>3</v>
      </c>
      <c r="N1111" t="str">
        <f>_xlfn.XLOOKUP(M1111,Lookup!E:E,Lookup!F:F)</f>
        <v>High</v>
      </c>
      <c r="O1111" t="s">
        <v>46</v>
      </c>
      <c r="P1111">
        <v>33</v>
      </c>
      <c r="Q1111">
        <v>3</v>
      </c>
      <c r="R1111" t="str">
        <f>_xlfn.XLOOKUP(Q1111,Lookup!G:G,Lookup!H:H)</f>
        <v>High</v>
      </c>
      <c r="S1111">
        <v>3</v>
      </c>
      <c r="T1111" s="7" t="str">
        <f>_xlfn.XLOOKUP(S1111,Lookup!A:A,Lookup!B:B)</f>
        <v>Senior</v>
      </c>
      <c r="U1111" t="s">
        <v>40</v>
      </c>
      <c r="V1111">
        <v>2</v>
      </c>
      <c r="W1111" t="str">
        <f>_xlfn.XLOOKUP(V1111,Lookup!I:I,Lookup!J:J)</f>
        <v>Medium</v>
      </c>
      <c r="X1111" t="s">
        <v>48</v>
      </c>
      <c r="Y1111">
        <v>9250</v>
      </c>
      <c r="Z1111" t="str" cm="1">
        <f t="array" ref="Z1111">_xlfn.IFS(Y1111&lt;3000,"Low",Y1111&lt;7000,"Medium",TRUE,"High")</f>
        <v>High</v>
      </c>
      <c r="AA1111">
        <v>17799</v>
      </c>
      <c r="AB1111">
        <v>3</v>
      </c>
      <c r="AC1111" t="s">
        <v>42</v>
      </c>
      <c r="AD1111" t="s">
        <v>43</v>
      </c>
      <c r="AE1111">
        <v>12</v>
      </c>
      <c r="AF1111">
        <v>3</v>
      </c>
      <c r="AG1111" t="str">
        <f>_xlfn.XLOOKUP(AF1111,Lookup!K:K,Lookup!L:L)</f>
        <v>Meet Expect</v>
      </c>
      <c r="AH1111">
        <v>2</v>
      </c>
      <c r="AI1111" t="str">
        <f>LOOKUP(AH1111,Lookup!M:M,Lookup!N:N)</f>
        <v>Medium</v>
      </c>
      <c r="AJ1111">
        <v>80</v>
      </c>
      <c r="AK1111">
        <v>1</v>
      </c>
      <c r="AL1111" t="str">
        <f>_xlfn.XLOOKUP(AK1111,Lookup!O:O,Lookup!P:P)</f>
        <v>Basic</v>
      </c>
      <c r="AM1111">
        <v>9</v>
      </c>
      <c r="AN1111" t="str" cm="1">
        <f t="array" ref="AN1111">_xlfn.IFS(
AM1111&lt;=5,"0-5",
AM1111&lt;=10,"6-10",
AM1111&lt;=20,"11-20",
TRUE,"20+")</f>
        <v>6-10</v>
      </c>
      <c r="AO1111">
        <v>3</v>
      </c>
      <c r="AP1111">
        <v>3</v>
      </c>
      <c r="AQ1111" t="str">
        <f>_xlfn.XLOOKUP(AP1111,Lookup!Q:Q,Lookup!R:R)</f>
        <v>Better</v>
      </c>
      <c r="AR1111">
        <v>4</v>
      </c>
      <c r="AS1111" t="str" cm="1">
        <f t="array" ref="AS1111">_xlfn.IFS(
AR1111 &lt;=1,"New Employee",
AR1111 &lt;=3, "Early Career",
AR1111 &lt;=7, "Experienced",
TRUE, "Veteran")</f>
        <v>Experienced</v>
      </c>
      <c r="AT1111">
        <v>2</v>
      </c>
      <c r="AU1111">
        <v>1</v>
      </c>
      <c r="AV1111" t="str" cm="1">
        <f t="array" ref="AV1111">_xlfn.IFS(
AU1111=0,"Recently Promoted",
AU1111&lt;=3, "Normal",
TRUE, "Long Time No Promotion")</f>
        <v>Normal</v>
      </c>
      <c r="AW1111">
        <v>3</v>
      </c>
      <c r="AX1111">
        <f>IF(COUNTIF(L1111:$L$1471,L1111)&gt;1,1,0)</f>
        <v>0</v>
      </c>
      <c r="BA1111">
        <f t="shared" si="141"/>
        <v>0</v>
      </c>
      <c r="BC1111">
        <f t="shared" si="142"/>
        <v>0</v>
      </c>
      <c r="BE1111">
        <f t="shared" si="136"/>
        <v>0</v>
      </c>
      <c r="BG1111">
        <f t="shared" si="137"/>
        <v>0</v>
      </c>
      <c r="BI1111">
        <f t="shared" si="138"/>
        <v>0</v>
      </c>
      <c r="BR1111" t="str" cm="1">
        <f t="array" ref="BR1111">_xlfn.IFS(
A1111&lt;=25,"18-25",
A1111&lt;=35,"26-35",
A1111&lt;=45,"36-45",
A1111&lt;=59,"46-59",
TRUE,"60+")</f>
        <v>26-35</v>
      </c>
      <c r="BX1111" t="b">
        <f t="shared" si="139"/>
        <v>1</v>
      </c>
      <c r="BY1111" t="b">
        <f t="shared" si="140"/>
        <v>1</v>
      </c>
      <c r="BZ1111" t="b">
        <f t="shared" si="143"/>
        <v>1</v>
      </c>
      <c r="CA1111">
        <f>IF(tblemployee[[#This Row],[Attrition]]="Yes",1,0)</f>
        <v>0</v>
      </c>
      <c r="CB1111">
        <f>IF(tblemployee[[#This Row],[OverTime]]="Yes",1,0)</f>
        <v>0</v>
      </c>
    </row>
    <row r="1112" spans="1:80" hidden="1">
      <c r="A1112">
        <v>35</v>
      </c>
      <c r="B1112" t="s">
        <v>35</v>
      </c>
      <c r="C1112" t="s">
        <v>36</v>
      </c>
      <c r="D1112">
        <v>104</v>
      </c>
      <c r="E1112" t="s">
        <v>45</v>
      </c>
      <c r="F1112">
        <v>2</v>
      </c>
      <c r="G1112" t="str" cm="1">
        <f t="array" ref="G1112">_xlfn.IFS(
F1112 &lt;= 10, "Near",
F1112 &lt;= 20, "Far",
TRUE, "Very Far")</f>
        <v>Near</v>
      </c>
      <c r="H1112">
        <v>3</v>
      </c>
      <c r="I1112" t="str">
        <f>_xlfn.XLOOKUP(H1112,Lookup!C:C,Lookup!D:D)</f>
        <v>Bachelor</v>
      </c>
      <c r="J1112" t="s">
        <v>38</v>
      </c>
      <c r="K1112">
        <v>1</v>
      </c>
      <c r="L1112">
        <v>1569</v>
      </c>
      <c r="M1112">
        <v>1</v>
      </c>
      <c r="N1112" t="str">
        <f>_xlfn.XLOOKUP(M1112,Lookup!E:E,Lookup!F:F)</f>
        <v>Low</v>
      </c>
      <c r="O1112" t="s">
        <v>39</v>
      </c>
      <c r="P1112">
        <v>69</v>
      </c>
      <c r="Q1112">
        <v>3</v>
      </c>
      <c r="R1112" t="str">
        <f>_xlfn.XLOOKUP(Q1112,Lookup!G:G,Lookup!H:H)</f>
        <v>High</v>
      </c>
      <c r="S1112">
        <v>1</v>
      </c>
      <c r="T1112" s="7" t="str">
        <f>_xlfn.XLOOKUP(S1112,Lookup!A:A,Lookup!B:B)</f>
        <v>Entry Level</v>
      </c>
      <c r="U1112" t="s">
        <v>50</v>
      </c>
      <c r="V1112">
        <v>1</v>
      </c>
      <c r="W1112" t="str">
        <f>_xlfn.XLOOKUP(V1112,Lookup!I:I,Lookup!J:J)</f>
        <v>Low</v>
      </c>
      <c r="X1112" t="s">
        <v>52</v>
      </c>
      <c r="Y1112">
        <v>2074</v>
      </c>
      <c r="Z1112" t="str" cm="1">
        <f t="array" ref="Z1112">_xlfn.IFS(Y1112&lt;3000,"Low",Y1112&lt;7000,"Medium",TRUE,"High")</f>
        <v>Low</v>
      </c>
      <c r="AA1112">
        <v>26619</v>
      </c>
      <c r="AB1112">
        <v>1</v>
      </c>
      <c r="AC1112" t="s">
        <v>42</v>
      </c>
      <c r="AD1112" t="s">
        <v>35</v>
      </c>
      <c r="AE1112">
        <v>12</v>
      </c>
      <c r="AF1112">
        <v>3</v>
      </c>
      <c r="AG1112" t="str">
        <f>_xlfn.XLOOKUP(AF1112,Lookup!K:K,Lookup!L:L)</f>
        <v>Meet Expect</v>
      </c>
      <c r="AH1112">
        <v>4</v>
      </c>
      <c r="AI1112" t="str">
        <f>LOOKUP(AH1112,Lookup!M:M,Lookup!N:N)</f>
        <v>Very High</v>
      </c>
      <c r="AJ1112">
        <v>80</v>
      </c>
      <c r="AK1112">
        <v>1</v>
      </c>
      <c r="AL1112" t="str">
        <f>_xlfn.XLOOKUP(AK1112,Lookup!O:O,Lookup!P:P)</f>
        <v>Basic</v>
      </c>
      <c r="AM1112">
        <v>1</v>
      </c>
      <c r="AN1112" t="str" cm="1">
        <f t="array" ref="AN1112">_xlfn.IFS(
AM1112&lt;=5,"0-5",
AM1112&lt;=10,"6-10",
AM1112&lt;=20,"11-20",
TRUE,"20+")</f>
        <v>0-5</v>
      </c>
      <c r="AO1112">
        <v>2</v>
      </c>
      <c r="AP1112">
        <v>3</v>
      </c>
      <c r="AQ1112" t="str">
        <f>_xlfn.XLOOKUP(AP1112,Lookup!Q:Q,Lookup!R:R)</f>
        <v>Better</v>
      </c>
      <c r="AR1112">
        <v>1</v>
      </c>
      <c r="AS1112" t="str" cm="1">
        <f t="array" ref="AS1112">_xlfn.IFS(
AR1112 &lt;=1,"New Employee",
AR1112 &lt;=3, "Early Career",
AR1112 &lt;=7, "Experienced",
TRUE, "Veteran")</f>
        <v>New Employee</v>
      </c>
      <c r="AT1112">
        <v>0</v>
      </c>
      <c r="AU1112">
        <v>0</v>
      </c>
      <c r="AV1112" t="str" cm="1">
        <f t="array" ref="AV1112">_xlfn.IFS(
AU1112=0,"Recently Promoted",
AU1112&lt;=3, "Normal",
TRUE, "Long Time No Promotion")</f>
        <v>Recently Promoted</v>
      </c>
      <c r="AW1112">
        <v>0</v>
      </c>
      <c r="AX1112">
        <f>IF(COUNTIF(L1112:$L$1471,L1112)&gt;1,1,0)</f>
        <v>0</v>
      </c>
      <c r="BA1112">
        <f t="shared" si="141"/>
        <v>0</v>
      </c>
      <c r="BC1112">
        <f t="shared" si="142"/>
        <v>0</v>
      </c>
      <c r="BE1112">
        <f t="shared" si="136"/>
        <v>0</v>
      </c>
      <c r="BG1112">
        <f t="shared" si="137"/>
        <v>0</v>
      </c>
      <c r="BI1112">
        <f t="shared" si="138"/>
        <v>0</v>
      </c>
      <c r="BR1112" t="str" cm="1">
        <f t="array" ref="BR1112">_xlfn.IFS(
A1112&lt;=25,"18-25",
A1112&lt;=35,"26-35",
A1112&lt;=45,"36-45",
A1112&lt;=59,"46-59",
TRUE,"60+")</f>
        <v>26-35</v>
      </c>
      <c r="BX1112" t="b">
        <f t="shared" si="139"/>
        <v>1</v>
      </c>
      <c r="BY1112" t="b">
        <f t="shared" si="140"/>
        <v>1</v>
      </c>
      <c r="BZ1112" t="b">
        <f t="shared" si="143"/>
        <v>1</v>
      </c>
      <c r="CA1112">
        <f>IF(tblemployee[[#This Row],[Attrition]]="Yes",1,0)</f>
        <v>1</v>
      </c>
      <c r="CB1112">
        <f>IF(tblemployee[[#This Row],[OverTime]]="Yes",1,0)</f>
        <v>1</v>
      </c>
    </row>
    <row r="1113" spans="1:80" hidden="1">
      <c r="A1113">
        <v>53</v>
      </c>
      <c r="B1113" t="s">
        <v>35</v>
      </c>
      <c r="C1113" t="s">
        <v>36</v>
      </c>
      <c r="D1113">
        <v>607</v>
      </c>
      <c r="E1113" t="s">
        <v>45</v>
      </c>
      <c r="F1113">
        <v>2</v>
      </c>
      <c r="G1113" t="str" cm="1">
        <f t="array" ref="G1113">_xlfn.IFS(
F1113 &lt;= 10, "Near",
F1113 &lt;= 20, "Far",
TRUE, "Very Far")</f>
        <v>Near</v>
      </c>
      <c r="H1113">
        <v>5</v>
      </c>
      <c r="I1113" t="str">
        <f>_xlfn.XLOOKUP(H1113,Lookup!C:C,Lookup!D:D)</f>
        <v>Doctor</v>
      </c>
      <c r="J1113" t="s">
        <v>60</v>
      </c>
      <c r="K1113">
        <v>1</v>
      </c>
      <c r="L1113">
        <v>1572</v>
      </c>
      <c r="M1113">
        <v>3</v>
      </c>
      <c r="N1113" t="str">
        <f>_xlfn.XLOOKUP(M1113,Lookup!E:E,Lookup!F:F)</f>
        <v>High</v>
      </c>
      <c r="O1113" t="s">
        <v>39</v>
      </c>
      <c r="P1113">
        <v>78</v>
      </c>
      <c r="Q1113">
        <v>2</v>
      </c>
      <c r="R1113" t="str">
        <f>_xlfn.XLOOKUP(Q1113,Lookup!G:G,Lookup!H:H)</f>
        <v>Medium</v>
      </c>
      <c r="S1113">
        <v>3</v>
      </c>
      <c r="T1113" s="7" t="str">
        <f>_xlfn.XLOOKUP(S1113,Lookup!A:A,Lookup!B:B)</f>
        <v>Senior</v>
      </c>
      <c r="U1113" t="s">
        <v>53</v>
      </c>
      <c r="V1113">
        <v>4</v>
      </c>
      <c r="W1113" t="str">
        <f>_xlfn.XLOOKUP(V1113,Lookup!I:I,Lookup!J:J)</f>
        <v>Very High</v>
      </c>
      <c r="X1113" t="s">
        <v>48</v>
      </c>
      <c r="Y1113">
        <v>10169</v>
      </c>
      <c r="Z1113" t="str" cm="1">
        <f t="array" ref="Z1113">_xlfn.IFS(Y1113&lt;3000,"Low",Y1113&lt;7000,"Medium",TRUE,"High")</f>
        <v>High</v>
      </c>
      <c r="AA1113">
        <v>14618</v>
      </c>
      <c r="AB1113">
        <v>0</v>
      </c>
      <c r="AC1113" t="s">
        <v>42</v>
      </c>
      <c r="AD1113" t="s">
        <v>43</v>
      </c>
      <c r="AE1113">
        <v>16</v>
      </c>
      <c r="AF1113">
        <v>3</v>
      </c>
      <c r="AG1113" t="str">
        <f>_xlfn.XLOOKUP(AF1113,Lookup!K:K,Lookup!L:L)</f>
        <v>Meet Expect</v>
      </c>
      <c r="AH1113">
        <v>2</v>
      </c>
      <c r="AI1113" t="str">
        <f>LOOKUP(AH1113,Lookup!M:M,Lookup!N:N)</f>
        <v>Medium</v>
      </c>
      <c r="AJ1113">
        <v>80</v>
      </c>
      <c r="AK1113">
        <v>1</v>
      </c>
      <c r="AL1113" t="str">
        <f>_xlfn.XLOOKUP(AK1113,Lookup!O:O,Lookup!P:P)</f>
        <v>Basic</v>
      </c>
      <c r="AM1113">
        <v>34</v>
      </c>
      <c r="AN1113" t="str" cm="1">
        <f t="array" ref="AN1113">_xlfn.IFS(
AM1113&lt;=5,"0-5",
AM1113&lt;=10,"6-10",
AM1113&lt;=20,"11-20",
TRUE,"20+")</f>
        <v>20+</v>
      </c>
      <c r="AO1113">
        <v>4</v>
      </c>
      <c r="AP1113">
        <v>3</v>
      </c>
      <c r="AQ1113" t="str">
        <f>_xlfn.XLOOKUP(AP1113,Lookup!Q:Q,Lookup!R:R)</f>
        <v>Better</v>
      </c>
      <c r="AR1113">
        <v>33</v>
      </c>
      <c r="AS1113" t="str" cm="1">
        <f t="array" ref="AS1113">_xlfn.IFS(
AR1113 &lt;=1,"New Employee",
AR1113 &lt;=3, "Early Career",
AR1113 &lt;=7, "Experienced",
TRUE, "Veteran")</f>
        <v>Veteran</v>
      </c>
      <c r="AT1113">
        <v>7</v>
      </c>
      <c r="AU1113">
        <v>1</v>
      </c>
      <c r="AV1113" t="str" cm="1">
        <f t="array" ref="AV1113">_xlfn.IFS(
AU1113=0,"Recently Promoted",
AU1113&lt;=3, "Normal",
TRUE, "Long Time No Promotion")</f>
        <v>Normal</v>
      </c>
      <c r="AW1113">
        <v>9</v>
      </c>
      <c r="AX1113">
        <f>IF(COUNTIF(L1113:$L$1471,L1113)&gt;1,1,0)</f>
        <v>0</v>
      </c>
      <c r="BA1113">
        <f t="shared" si="141"/>
        <v>0</v>
      </c>
      <c r="BC1113">
        <f t="shared" si="142"/>
        <v>0</v>
      </c>
      <c r="BE1113">
        <f t="shared" si="136"/>
        <v>0</v>
      </c>
      <c r="BG1113">
        <f t="shared" si="137"/>
        <v>0</v>
      </c>
      <c r="BI1113">
        <f t="shared" si="138"/>
        <v>0</v>
      </c>
      <c r="BR1113" t="str" cm="1">
        <f t="array" ref="BR1113">_xlfn.IFS(
A1113&lt;=25,"18-25",
A1113&lt;=35,"26-35",
A1113&lt;=45,"36-45",
A1113&lt;=59,"46-59",
TRUE,"60+")</f>
        <v>46-59</v>
      </c>
      <c r="BX1113" t="b">
        <f t="shared" si="139"/>
        <v>1</v>
      </c>
      <c r="BY1113" t="b">
        <f t="shared" si="140"/>
        <v>1</v>
      </c>
      <c r="BZ1113" t="b">
        <f t="shared" si="143"/>
        <v>1</v>
      </c>
      <c r="CA1113">
        <f>IF(tblemployee[[#This Row],[Attrition]]="Yes",1,0)</f>
        <v>1</v>
      </c>
      <c r="CB1113">
        <f>IF(tblemployee[[#This Row],[OverTime]]="Yes",1,0)</f>
        <v>0</v>
      </c>
    </row>
    <row r="1114" spans="1:80" hidden="1">
      <c r="A1114">
        <v>38</v>
      </c>
      <c r="B1114" t="s">
        <v>35</v>
      </c>
      <c r="C1114" t="s">
        <v>36</v>
      </c>
      <c r="D1114">
        <v>903</v>
      </c>
      <c r="E1114" t="s">
        <v>45</v>
      </c>
      <c r="F1114">
        <v>2</v>
      </c>
      <c r="G1114" t="str" cm="1">
        <f t="array" ref="G1114">_xlfn.IFS(
F1114 &lt;= 10, "Near",
F1114 &lt;= 20, "Far",
TRUE, "Very Far")</f>
        <v>Near</v>
      </c>
      <c r="H1114">
        <v>3</v>
      </c>
      <c r="I1114" t="str">
        <f>_xlfn.XLOOKUP(H1114,Lookup!C:C,Lookup!D:D)</f>
        <v>Bachelor</v>
      </c>
      <c r="J1114" t="s">
        <v>51</v>
      </c>
      <c r="K1114">
        <v>1</v>
      </c>
      <c r="L1114">
        <v>1573</v>
      </c>
      <c r="M1114">
        <v>3</v>
      </c>
      <c r="N1114" t="str">
        <f>_xlfn.XLOOKUP(M1114,Lookup!E:E,Lookup!F:F)</f>
        <v>High</v>
      </c>
      <c r="O1114" t="s">
        <v>46</v>
      </c>
      <c r="P1114">
        <v>81</v>
      </c>
      <c r="Q1114">
        <v>3</v>
      </c>
      <c r="R1114" t="str">
        <f>_xlfn.XLOOKUP(Q1114,Lookup!G:G,Lookup!H:H)</f>
        <v>High</v>
      </c>
      <c r="S1114">
        <v>2</v>
      </c>
      <c r="T1114" s="7" t="str">
        <f>_xlfn.XLOOKUP(S1114,Lookup!A:A,Lookup!B:B)</f>
        <v>Junior</v>
      </c>
      <c r="U1114" t="s">
        <v>53</v>
      </c>
      <c r="V1114">
        <v>2</v>
      </c>
      <c r="W1114" t="str">
        <f>_xlfn.XLOOKUP(V1114,Lookup!I:I,Lookup!J:J)</f>
        <v>Medium</v>
      </c>
      <c r="X1114" t="s">
        <v>48</v>
      </c>
      <c r="Y1114">
        <v>4855</v>
      </c>
      <c r="Z1114" t="str" cm="1">
        <f t="array" ref="Z1114">_xlfn.IFS(Y1114&lt;3000,"Low",Y1114&lt;7000,"Medium",TRUE,"High")</f>
        <v>Medium</v>
      </c>
      <c r="AA1114">
        <v>7653</v>
      </c>
      <c r="AB1114">
        <v>4</v>
      </c>
      <c r="AC1114" t="s">
        <v>42</v>
      </c>
      <c r="AD1114" t="s">
        <v>43</v>
      </c>
      <c r="AE1114">
        <v>11</v>
      </c>
      <c r="AF1114">
        <v>3</v>
      </c>
      <c r="AG1114" t="str">
        <f>_xlfn.XLOOKUP(AF1114,Lookup!K:K,Lookup!L:L)</f>
        <v>Meet Expect</v>
      </c>
      <c r="AH1114">
        <v>1</v>
      </c>
      <c r="AI1114" t="str">
        <f>LOOKUP(AH1114,Lookup!M:M,Lookup!N:N)</f>
        <v>Low</v>
      </c>
      <c r="AJ1114">
        <v>80</v>
      </c>
      <c r="AK1114">
        <v>2</v>
      </c>
      <c r="AL1114" t="str">
        <f>_xlfn.XLOOKUP(AK1114,Lookup!O:O,Lookup!P:P)</f>
        <v>Medium</v>
      </c>
      <c r="AM1114">
        <v>7</v>
      </c>
      <c r="AN1114" t="str" cm="1">
        <f t="array" ref="AN1114">_xlfn.IFS(
AM1114&lt;=5,"0-5",
AM1114&lt;=10,"6-10",
AM1114&lt;=20,"11-20",
TRUE,"20+")</f>
        <v>6-10</v>
      </c>
      <c r="AO1114">
        <v>2</v>
      </c>
      <c r="AP1114">
        <v>3</v>
      </c>
      <c r="AQ1114" t="str">
        <f>_xlfn.XLOOKUP(AP1114,Lookup!Q:Q,Lookup!R:R)</f>
        <v>Better</v>
      </c>
      <c r="AR1114">
        <v>5</v>
      </c>
      <c r="AS1114" t="str" cm="1">
        <f t="array" ref="AS1114">_xlfn.IFS(
AR1114 &lt;=1,"New Employee",
AR1114 &lt;=3, "Early Career",
AR1114 &lt;=7, "Experienced",
TRUE, "Veteran")</f>
        <v>Experienced</v>
      </c>
      <c r="AT1114">
        <v>2</v>
      </c>
      <c r="AU1114">
        <v>1</v>
      </c>
      <c r="AV1114" t="str" cm="1">
        <f t="array" ref="AV1114">_xlfn.IFS(
AU1114=0,"Recently Promoted",
AU1114&lt;=3, "Normal",
TRUE, "Long Time No Promotion")</f>
        <v>Normal</v>
      </c>
      <c r="AW1114">
        <v>4</v>
      </c>
      <c r="AX1114">
        <f>IF(COUNTIF(L1114:$L$1471,L1114)&gt;1,1,0)</f>
        <v>0</v>
      </c>
      <c r="BA1114">
        <f t="shared" si="141"/>
        <v>0</v>
      </c>
      <c r="BC1114">
        <f t="shared" si="142"/>
        <v>0</v>
      </c>
      <c r="BE1114">
        <f t="shared" si="136"/>
        <v>0</v>
      </c>
      <c r="BG1114">
        <f t="shared" si="137"/>
        <v>0</v>
      </c>
      <c r="BI1114">
        <f t="shared" si="138"/>
        <v>0</v>
      </c>
      <c r="BR1114" t="str" cm="1">
        <f t="array" ref="BR1114">_xlfn.IFS(
A1114&lt;=25,"18-25",
A1114&lt;=35,"26-35",
A1114&lt;=45,"36-45",
A1114&lt;=59,"46-59",
TRUE,"60+")</f>
        <v>36-45</v>
      </c>
      <c r="BX1114" t="b">
        <f t="shared" si="139"/>
        <v>1</v>
      </c>
      <c r="BY1114" t="b">
        <f t="shared" si="140"/>
        <v>1</v>
      </c>
      <c r="BZ1114" t="b">
        <f t="shared" si="143"/>
        <v>1</v>
      </c>
      <c r="CA1114">
        <f>IF(tblemployee[[#This Row],[Attrition]]="Yes",1,0)</f>
        <v>1</v>
      </c>
      <c r="CB1114">
        <f>IF(tblemployee[[#This Row],[OverTime]]="Yes",1,0)</f>
        <v>0</v>
      </c>
    </row>
    <row r="1115" spans="1:80" hidden="1">
      <c r="A1115">
        <v>32</v>
      </c>
      <c r="B1115" t="s">
        <v>43</v>
      </c>
      <c r="C1115" t="s">
        <v>55</v>
      </c>
      <c r="D1115">
        <v>1200</v>
      </c>
      <c r="E1115" t="s">
        <v>45</v>
      </c>
      <c r="F1115">
        <v>1</v>
      </c>
      <c r="G1115" t="str" cm="1">
        <f t="array" ref="G1115">_xlfn.IFS(
F1115 &lt;= 10, "Near",
F1115 &lt;= 20, "Far",
TRUE, "Very Far")</f>
        <v>Near</v>
      </c>
      <c r="H1115">
        <v>4</v>
      </c>
      <c r="I1115" t="str">
        <f>_xlfn.XLOOKUP(H1115,Lookup!C:C,Lookup!D:D)</f>
        <v>Master</v>
      </c>
      <c r="J1115" t="s">
        <v>60</v>
      </c>
      <c r="K1115">
        <v>1</v>
      </c>
      <c r="L1115">
        <v>1574</v>
      </c>
      <c r="M1115">
        <v>4</v>
      </c>
      <c r="N1115" t="str">
        <f>_xlfn.XLOOKUP(M1115,Lookup!E:E,Lookup!F:F)</f>
        <v>Very High</v>
      </c>
      <c r="O1115" t="s">
        <v>46</v>
      </c>
      <c r="P1115">
        <v>62</v>
      </c>
      <c r="Q1115">
        <v>3</v>
      </c>
      <c r="R1115" t="str">
        <f>_xlfn.XLOOKUP(Q1115,Lookup!G:G,Lookup!H:H)</f>
        <v>High</v>
      </c>
      <c r="S1115">
        <v>2</v>
      </c>
      <c r="T1115" s="7" t="str">
        <f>_xlfn.XLOOKUP(S1115,Lookup!A:A,Lookup!B:B)</f>
        <v>Junior</v>
      </c>
      <c r="U1115" t="s">
        <v>47</v>
      </c>
      <c r="V1115">
        <v>1</v>
      </c>
      <c r="W1115" t="str">
        <f>_xlfn.XLOOKUP(V1115,Lookup!I:I,Lookup!J:J)</f>
        <v>Low</v>
      </c>
      <c r="X1115" t="s">
        <v>48</v>
      </c>
      <c r="Y1115">
        <v>4087</v>
      </c>
      <c r="Z1115" t="str" cm="1">
        <f t="array" ref="Z1115">_xlfn.IFS(Y1115&lt;3000,"Low",Y1115&lt;7000,"Medium",TRUE,"High")</f>
        <v>Medium</v>
      </c>
      <c r="AA1115">
        <v>25174</v>
      </c>
      <c r="AB1115">
        <v>4</v>
      </c>
      <c r="AC1115" t="s">
        <v>42</v>
      </c>
      <c r="AD1115" t="s">
        <v>43</v>
      </c>
      <c r="AE1115">
        <v>14</v>
      </c>
      <c r="AF1115">
        <v>3</v>
      </c>
      <c r="AG1115" t="str">
        <f>_xlfn.XLOOKUP(AF1115,Lookup!K:K,Lookup!L:L)</f>
        <v>Meet Expect</v>
      </c>
      <c r="AH1115">
        <v>2</v>
      </c>
      <c r="AI1115" t="str">
        <f>LOOKUP(AH1115,Lookup!M:M,Lookup!N:N)</f>
        <v>Medium</v>
      </c>
      <c r="AJ1115">
        <v>80</v>
      </c>
      <c r="AK1115">
        <v>1</v>
      </c>
      <c r="AL1115" t="str">
        <f>_xlfn.XLOOKUP(AK1115,Lookup!O:O,Lookup!P:P)</f>
        <v>Basic</v>
      </c>
      <c r="AM1115">
        <v>9</v>
      </c>
      <c r="AN1115" t="str" cm="1">
        <f t="array" ref="AN1115">_xlfn.IFS(
AM1115&lt;=5,"0-5",
AM1115&lt;=10,"6-10",
AM1115&lt;=20,"11-20",
TRUE,"20+")</f>
        <v>6-10</v>
      </c>
      <c r="AO1115">
        <v>3</v>
      </c>
      <c r="AP1115">
        <v>2</v>
      </c>
      <c r="AQ1115" t="str">
        <f>_xlfn.XLOOKUP(AP1115,Lookup!Q:Q,Lookup!R:R)</f>
        <v>Good</v>
      </c>
      <c r="AR1115">
        <v>6</v>
      </c>
      <c r="AS1115" t="str" cm="1">
        <f t="array" ref="AS1115">_xlfn.IFS(
AR1115 &lt;=1,"New Employee",
AR1115 &lt;=3, "Early Career",
AR1115 &lt;=7, "Experienced",
TRUE, "Veteran")</f>
        <v>Experienced</v>
      </c>
      <c r="AT1115">
        <v>5</v>
      </c>
      <c r="AU1115">
        <v>1</v>
      </c>
      <c r="AV1115" t="str" cm="1">
        <f t="array" ref="AV1115">_xlfn.IFS(
AU1115=0,"Recently Promoted",
AU1115&lt;=3, "Normal",
TRUE, "Long Time No Promotion")</f>
        <v>Normal</v>
      </c>
      <c r="AW1115">
        <v>2</v>
      </c>
      <c r="AX1115">
        <f>IF(COUNTIF(L1115:$L$1471,L1115)&gt;1,1,0)</f>
        <v>0</v>
      </c>
      <c r="BA1115">
        <f t="shared" si="141"/>
        <v>0</v>
      </c>
      <c r="BC1115">
        <f t="shared" si="142"/>
        <v>0</v>
      </c>
      <c r="BE1115">
        <f t="shared" si="136"/>
        <v>0</v>
      </c>
      <c r="BG1115">
        <f t="shared" si="137"/>
        <v>0</v>
      </c>
      <c r="BI1115">
        <f t="shared" si="138"/>
        <v>0</v>
      </c>
      <c r="BR1115" t="str" cm="1">
        <f t="array" ref="BR1115">_xlfn.IFS(
A1115&lt;=25,"18-25",
A1115&lt;=35,"26-35",
A1115&lt;=45,"36-45",
A1115&lt;=59,"46-59",
TRUE,"60+")</f>
        <v>26-35</v>
      </c>
      <c r="BX1115" t="b">
        <f t="shared" si="139"/>
        <v>1</v>
      </c>
      <c r="BY1115" t="b">
        <f t="shared" si="140"/>
        <v>1</v>
      </c>
      <c r="BZ1115" t="b">
        <f t="shared" si="143"/>
        <v>1</v>
      </c>
      <c r="CA1115">
        <f>IF(tblemployee[[#This Row],[Attrition]]="Yes",1,0)</f>
        <v>0</v>
      </c>
      <c r="CB1115">
        <f>IF(tblemployee[[#This Row],[OverTime]]="Yes",1,0)</f>
        <v>0</v>
      </c>
    </row>
    <row r="1116" spans="1:80" hidden="1">
      <c r="A1116">
        <v>48</v>
      </c>
      <c r="B1116" t="s">
        <v>43</v>
      </c>
      <c r="C1116" t="s">
        <v>36</v>
      </c>
      <c r="D1116">
        <v>1108</v>
      </c>
      <c r="E1116" t="s">
        <v>45</v>
      </c>
      <c r="F1116">
        <v>15</v>
      </c>
      <c r="G1116" t="str" cm="1">
        <f t="array" ref="G1116">_xlfn.IFS(
F1116 &lt;= 10, "Near",
F1116 &lt;= 20, "Far",
TRUE, "Very Far")</f>
        <v>Far</v>
      </c>
      <c r="H1116">
        <v>4</v>
      </c>
      <c r="I1116" t="str">
        <f>_xlfn.XLOOKUP(H1116,Lookup!C:C,Lookup!D:D)</f>
        <v>Master</v>
      </c>
      <c r="J1116" t="s">
        <v>49</v>
      </c>
      <c r="K1116">
        <v>1</v>
      </c>
      <c r="L1116">
        <v>1576</v>
      </c>
      <c r="M1116">
        <v>3</v>
      </c>
      <c r="N1116" t="str">
        <f>_xlfn.XLOOKUP(M1116,Lookup!E:E,Lookup!F:F)</f>
        <v>High</v>
      </c>
      <c r="O1116" t="s">
        <v>39</v>
      </c>
      <c r="P1116">
        <v>65</v>
      </c>
      <c r="Q1116">
        <v>3</v>
      </c>
      <c r="R1116" t="str">
        <f>_xlfn.XLOOKUP(Q1116,Lookup!G:G,Lookup!H:H)</f>
        <v>High</v>
      </c>
      <c r="S1116">
        <v>1</v>
      </c>
      <c r="T1116" s="7" t="str">
        <f>_xlfn.XLOOKUP(S1116,Lookup!A:A,Lookup!B:B)</f>
        <v>Entry Level</v>
      </c>
      <c r="U1116" t="s">
        <v>47</v>
      </c>
      <c r="V1116">
        <v>1</v>
      </c>
      <c r="W1116" t="str">
        <f>_xlfn.XLOOKUP(V1116,Lookup!I:I,Lookup!J:J)</f>
        <v>Low</v>
      </c>
      <c r="X1116" t="s">
        <v>48</v>
      </c>
      <c r="Y1116">
        <v>2367</v>
      </c>
      <c r="Z1116" t="str" cm="1">
        <f t="array" ref="Z1116">_xlfn.IFS(Y1116&lt;3000,"Low",Y1116&lt;7000,"Medium",TRUE,"High")</f>
        <v>Low</v>
      </c>
      <c r="AA1116">
        <v>16530</v>
      </c>
      <c r="AB1116">
        <v>8</v>
      </c>
      <c r="AC1116" t="s">
        <v>42</v>
      </c>
      <c r="AD1116" t="s">
        <v>43</v>
      </c>
      <c r="AE1116">
        <v>12</v>
      </c>
      <c r="AF1116">
        <v>3</v>
      </c>
      <c r="AG1116" t="str">
        <f>_xlfn.XLOOKUP(AF1116,Lookup!K:K,Lookup!L:L)</f>
        <v>Meet Expect</v>
      </c>
      <c r="AH1116">
        <v>4</v>
      </c>
      <c r="AI1116" t="str">
        <f>LOOKUP(AH1116,Lookup!M:M,Lookup!N:N)</f>
        <v>Very High</v>
      </c>
      <c r="AJ1116">
        <v>80</v>
      </c>
      <c r="AK1116">
        <v>1</v>
      </c>
      <c r="AL1116" t="str">
        <f>_xlfn.XLOOKUP(AK1116,Lookup!O:O,Lookup!P:P)</f>
        <v>Basic</v>
      </c>
      <c r="AM1116">
        <v>10</v>
      </c>
      <c r="AN1116" t="str" cm="1">
        <f t="array" ref="AN1116">_xlfn.IFS(
AM1116&lt;=5,"0-5",
AM1116&lt;=10,"6-10",
AM1116&lt;=20,"11-20",
TRUE,"20+")</f>
        <v>6-10</v>
      </c>
      <c r="AO1116">
        <v>3</v>
      </c>
      <c r="AP1116">
        <v>2</v>
      </c>
      <c r="AQ1116" t="str">
        <f>_xlfn.XLOOKUP(AP1116,Lookup!Q:Q,Lookup!R:R)</f>
        <v>Good</v>
      </c>
      <c r="AR1116">
        <v>8</v>
      </c>
      <c r="AS1116" t="str" cm="1">
        <f t="array" ref="AS1116">_xlfn.IFS(
AR1116 &lt;=1,"New Employee",
AR1116 &lt;=3, "Early Career",
AR1116 &lt;=7, "Experienced",
TRUE, "Veteran")</f>
        <v>Veteran</v>
      </c>
      <c r="AT1116">
        <v>2</v>
      </c>
      <c r="AU1116">
        <v>7</v>
      </c>
      <c r="AV1116" t="str" cm="1">
        <f t="array" ref="AV1116">_xlfn.IFS(
AU1116=0,"Recently Promoted",
AU1116&lt;=3, "Normal",
TRUE, "Long Time No Promotion")</f>
        <v>Long Time No Promotion</v>
      </c>
      <c r="AW1116">
        <v>6</v>
      </c>
      <c r="AX1116">
        <f>IF(COUNTIF(L1116:$L$1471,L1116)&gt;1,1,0)</f>
        <v>0</v>
      </c>
      <c r="BA1116">
        <f t="shared" si="141"/>
        <v>0</v>
      </c>
      <c r="BC1116">
        <f t="shared" si="142"/>
        <v>0</v>
      </c>
      <c r="BE1116">
        <f t="shared" si="136"/>
        <v>0</v>
      </c>
      <c r="BG1116">
        <f t="shared" si="137"/>
        <v>0</v>
      </c>
      <c r="BI1116">
        <f t="shared" si="138"/>
        <v>0</v>
      </c>
      <c r="BR1116" t="str" cm="1">
        <f t="array" ref="BR1116">_xlfn.IFS(
A1116&lt;=25,"18-25",
A1116&lt;=35,"26-35",
A1116&lt;=45,"36-45",
A1116&lt;=59,"46-59",
TRUE,"60+")</f>
        <v>46-59</v>
      </c>
      <c r="BX1116" t="b">
        <f t="shared" si="139"/>
        <v>1</v>
      </c>
      <c r="BY1116" t="b">
        <f t="shared" si="140"/>
        <v>1</v>
      </c>
      <c r="BZ1116" t="b">
        <f t="shared" si="143"/>
        <v>1</v>
      </c>
      <c r="CA1116">
        <f>IF(tblemployee[[#This Row],[Attrition]]="Yes",1,0)</f>
        <v>0</v>
      </c>
      <c r="CB1116">
        <f>IF(tblemployee[[#This Row],[OverTime]]="Yes",1,0)</f>
        <v>0</v>
      </c>
    </row>
    <row r="1117" spans="1:80" hidden="1">
      <c r="A1117">
        <v>34</v>
      </c>
      <c r="B1117" t="s">
        <v>43</v>
      </c>
      <c r="C1117" t="s">
        <v>36</v>
      </c>
      <c r="D1117">
        <v>479</v>
      </c>
      <c r="E1117" t="s">
        <v>45</v>
      </c>
      <c r="F1117">
        <v>7</v>
      </c>
      <c r="G1117" t="str" cm="1">
        <f t="array" ref="G1117">_xlfn.IFS(
F1117 &lt;= 10, "Near",
F1117 &lt;= 20, "Far",
TRUE, "Very Far")</f>
        <v>Near</v>
      </c>
      <c r="H1117">
        <v>4</v>
      </c>
      <c r="I1117" t="str">
        <f>_xlfn.XLOOKUP(H1117,Lookup!C:C,Lookup!D:D)</f>
        <v>Master</v>
      </c>
      <c r="J1117" t="s">
        <v>51</v>
      </c>
      <c r="K1117">
        <v>1</v>
      </c>
      <c r="L1117">
        <v>1577</v>
      </c>
      <c r="M1117">
        <v>1</v>
      </c>
      <c r="N1117" t="str">
        <f>_xlfn.XLOOKUP(M1117,Lookup!E:E,Lookup!F:F)</f>
        <v>Low</v>
      </c>
      <c r="O1117" t="s">
        <v>46</v>
      </c>
      <c r="P1117">
        <v>35</v>
      </c>
      <c r="Q1117">
        <v>3</v>
      </c>
      <c r="R1117" t="str">
        <f>_xlfn.XLOOKUP(Q1117,Lookup!G:G,Lookup!H:H)</f>
        <v>High</v>
      </c>
      <c r="S1117">
        <v>1</v>
      </c>
      <c r="T1117" s="7" t="str">
        <f>_xlfn.XLOOKUP(S1117,Lookup!A:A,Lookup!B:B)</f>
        <v>Entry Level</v>
      </c>
      <c r="U1117" t="s">
        <v>47</v>
      </c>
      <c r="V1117">
        <v>4</v>
      </c>
      <c r="W1117" t="str">
        <f>_xlfn.XLOOKUP(V1117,Lookup!I:I,Lookup!J:J)</f>
        <v>Very High</v>
      </c>
      <c r="X1117" t="s">
        <v>41</v>
      </c>
      <c r="Y1117">
        <v>2972</v>
      </c>
      <c r="Z1117" t="str" cm="1">
        <f t="array" ref="Z1117">_xlfn.IFS(Y1117&lt;3000,"Low",Y1117&lt;7000,"Medium",TRUE,"High")</f>
        <v>Low</v>
      </c>
      <c r="AA1117">
        <v>22061</v>
      </c>
      <c r="AB1117">
        <v>1</v>
      </c>
      <c r="AC1117" t="s">
        <v>42</v>
      </c>
      <c r="AD1117" t="s">
        <v>43</v>
      </c>
      <c r="AE1117">
        <v>13</v>
      </c>
      <c r="AF1117">
        <v>3</v>
      </c>
      <c r="AG1117" t="str">
        <f>_xlfn.XLOOKUP(AF1117,Lookup!K:K,Lookup!L:L)</f>
        <v>Meet Expect</v>
      </c>
      <c r="AH1117">
        <v>3</v>
      </c>
      <c r="AI1117" t="str">
        <f>LOOKUP(AH1117,Lookup!M:M,Lookup!N:N)</f>
        <v>High</v>
      </c>
      <c r="AJ1117">
        <v>80</v>
      </c>
      <c r="AK1117">
        <v>0</v>
      </c>
      <c r="AL1117" t="str">
        <f>_xlfn.XLOOKUP(AK1117,Lookup!O:O,Lookup!P:P)</f>
        <v>None</v>
      </c>
      <c r="AM1117">
        <v>1</v>
      </c>
      <c r="AN1117" t="str" cm="1">
        <f t="array" ref="AN1117">_xlfn.IFS(
AM1117&lt;=5,"0-5",
AM1117&lt;=10,"6-10",
AM1117&lt;=20,"11-20",
TRUE,"20+")</f>
        <v>0-5</v>
      </c>
      <c r="AO1117">
        <v>4</v>
      </c>
      <c r="AP1117">
        <v>1</v>
      </c>
      <c r="AQ1117" t="str">
        <f>_xlfn.XLOOKUP(AP1117,Lookup!Q:Q,Lookup!R:R)</f>
        <v>Bad</v>
      </c>
      <c r="AR1117">
        <v>1</v>
      </c>
      <c r="AS1117" t="str" cm="1">
        <f t="array" ref="AS1117">_xlfn.IFS(
AR1117 &lt;=1,"New Employee",
AR1117 &lt;=3, "Early Career",
AR1117 &lt;=7, "Experienced",
TRUE, "Veteran")</f>
        <v>New Employee</v>
      </c>
      <c r="AT1117">
        <v>0</v>
      </c>
      <c r="AU1117">
        <v>0</v>
      </c>
      <c r="AV1117" t="str" cm="1">
        <f t="array" ref="AV1117">_xlfn.IFS(
AU1117=0,"Recently Promoted",
AU1117&lt;=3, "Normal",
TRUE, "Long Time No Promotion")</f>
        <v>Recently Promoted</v>
      </c>
      <c r="AW1117">
        <v>0</v>
      </c>
      <c r="AX1117">
        <f>IF(COUNTIF(L1117:$L$1471,L1117)&gt;1,1,0)</f>
        <v>0</v>
      </c>
      <c r="BA1117">
        <f t="shared" si="141"/>
        <v>0</v>
      </c>
      <c r="BC1117">
        <f t="shared" si="142"/>
        <v>0</v>
      </c>
      <c r="BE1117">
        <f t="shared" si="136"/>
        <v>0</v>
      </c>
      <c r="BG1117">
        <f t="shared" si="137"/>
        <v>0</v>
      </c>
      <c r="BI1117">
        <f t="shared" si="138"/>
        <v>0</v>
      </c>
      <c r="BR1117" t="str" cm="1">
        <f t="array" ref="BR1117">_xlfn.IFS(
A1117&lt;=25,"18-25",
A1117&lt;=35,"26-35",
A1117&lt;=45,"36-45",
A1117&lt;=59,"46-59",
TRUE,"60+")</f>
        <v>26-35</v>
      </c>
      <c r="BX1117" t="b">
        <f t="shared" si="139"/>
        <v>1</v>
      </c>
      <c r="BY1117" t="b">
        <f t="shared" si="140"/>
        <v>1</v>
      </c>
      <c r="BZ1117" t="b">
        <f t="shared" si="143"/>
        <v>1</v>
      </c>
      <c r="CA1117">
        <f>IF(tblemployee[[#This Row],[Attrition]]="Yes",1,0)</f>
        <v>0</v>
      </c>
      <c r="CB1117">
        <f>IF(tblemployee[[#This Row],[OverTime]]="Yes",1,0)</f>
        <v>0</v>
      </c>
    </row>
    <row r="1118" spans="1:80" hidden="1">
      <c r="A1118">
        <v>55</v>
      </c>
      <c r="B1118" t="s">
        <v>43</v>
      </c>
      <c r="C1118" t="s">
        <v>36</v>
      </c>
      <c r="D1118">
        <v>685</v>
      </c>
      <c r="E1118" t="s">
        <v>37</v>
      </c>
      <c r="F1118">
        <v>26</v>
      </c>
      <c r="G1118" t="str" cm="1">
        <f t="array" ref="G1118">_xlfn.IFS(
F1118 &lt;= 10, "Near",
F1118 &lt;= 20, "Far",
TRUE, "Very Far")</f>
        <v>Very Far</v>
      </c>
      <c r="H1118">
        <v>5</v>
      </c>
      <c r="I1118" t="str">
        <f>_xlfn.XLOOKUP(H1118,Lookup!C:C,Lookup!D:D)</f>
        <v>Doctor</v>
      </c>
      <c r="J1118" t="s">
        <v>59</v>
      </c>
      <c r="K1118">
        <v>1</v>
      </c>
      <c r="L1118">
        <v>1578</v>
      </c>
      <c r="M1118">
        <v>3</v>
      </c>
      <c r="N1118" t="str">
        <f>_xlfn.XLOOKUP(M1118,Lookup!E:E,Lookup!F:F)</f>
        <v>High</v>
      </c>
      <c r="O1118" t="s">
        <v>46</v>
      </c>
      <c r="P1118">
        <v>60</v>
      </c>
      <c r="Q1118">
        <v>2</v>
      </c>
      <c r="R1118" t="str">
        <f>_xlfn.XLOOKUP(Q1118,Lookup!G:G,Lookup!H:H)</f>
        <v>Medium</v>
      </c>
      <c r="S1118">
        <v>5</v>
      </c>
      <c r="T1118" s="7" t="str">
        <f>_xlfn.XLOOKUP(S1118,Lookup!A:A,Lookup!B:B)</f>
        <v>Director</v>
      </c>
      <c r="U1118" t="s">
        <v>56</v>
      </c>
      <c r="V1118">
        <v>4</v>
      </c>
      <c r="W1118" t="str">
        <f>_xlfn.XLOOKUP(V1118,Lookup!I:I,Lookup!J:J)</f>
        <v>Very High</v>
      </c>
      <c r="X1118" t="s">
        <v>48</v>
      </c>
      <c r="Y1118">
        <v>19586</v>
      </c>
      <c r="Z1118" t="str" cm="1">
        <f t="array" ref="Z1118">_xlfn.IFS(Y1118&lt;3000,"Low",Y1118&lt;7000,"Medium",TRUE,"High")</f>
        <v>High</v>
      </c>
      <c r="AA1118">
        <v>23037</v>
      </c>
      <c r="AB1118">
        <v>1</v>
      </c>
      <c r="AC1118" t="s">
        <v>42</v>
      </c>
      <c r="AD1118" t="s">
        <v>43</v>
      </c>
      <c r="AE1118">
        <v>21</v>
      </c>
      <c r="AF1118">
        <v>4</v>
      </c>
      <c r="AG1118" t="str">
        <f>_xlfn.XLOOKUP(AF1118,Lookup!K:K,Lookup!L:L)</f>
        <v>Exceed Expect</v>
      </c>
      <c r="AH1118">
        <v>3</v>
      </c>
      <c r="AI1118" t="str">
        <f>LOOKUP(AH1118,Lookup!M:M,Lookup!N:N)</f>
        <v>High</v>
      </c>
      <c r="AJ1118">
        <v>80</v>
      </c>
      <c r="AK1118">
        <v>1</v>
      </c>
      <c r="AL1118" t="str">
        <f>_xlfn.XLOOKUP(AK1118,Lookup!O:O,Lookup!P:P)</f>
        <v>Basic</v>
      </c>
      <c r="AM1118">
        <v>36</v>
      </c>
      <c r="AN1118" t="str" cm="1">
        <f t="array" ref="AN1118">_xlfn.IFS(
AM1118&lt;=5,"0-5",
AM1118&lt;=10,"6-10",
AM1118&lt;=20,"11-20",
TRUE,"20+")</f>
        <v>20+</v>
      </c>
      <c r="AO1118">
        <v>3</v>
      </c>
      <c r="AP1118">
        <v>3</v>
      </c>
      <c r="AQ1118" t="str">
        <f>_xlfn.XLOOKUP(AP1118,Lookup!Q:Q,Lookup!R:R)</f>
        <v>Better</v>
      </c>
      <c r="AR1118">
        <v>36</v>
      </c>
      <c r="AS1118" t="str" cm="1">
        <f t="array" ref="AS1118">_xlfn.IFS(
AR1118 &lt;=1,"New Employee",
AR1118 &lt;=3, "Early Career",
AR1118 &lt;=7, "Experienced",
TRUE, "Veteran")</f>
        <v>Veteran</v>
      </c>
      <c r="AT1118">
        <v>6</v>
      </c>
      <c r="AU1118">
        <v>2</v>
      </c>
      <c r="AV1118" t="str" cm="1">
        <f t="array" ref="AV1118">_xlfn.IFS(
AU1118=0,"Recently Promoted",
AU1118&lt;=3, "Normal",
TRUE, "Long Time No Promotion")</f>
        <v>Normal</v>
      </c>
      <c r="AW1118">
        <v>13</v>
      </c>
      <c r="AX1118">
        <f>IF(COUNTIF(L1118:$L$1471,L1118)&gt;1,1,0)</f>
        <v>0</v>
      </c>
      <c r="BA1118">
        <f t="shared" si="141"/>
        <v>0</v>
      </c>
      <c r="BC1118">
        <f t="shared" si="142"/>
        <v>0</v>
      </c>
      <c r="BE1118">
        <f t="shared" si="136"/>
        <v>0</v>
      </c>
      <c r="BG1118">
        <f t="shared" si="137"/>
        <v>0</v>
      </c>
      <c r="BI1118">
        <f t="shared" si="138"/>
        <v>0</v>
      </c>
      <c r="BR1118" t="str" cm="1">
        <f t="array" ref="BR1118">_xlfn.IFS(
A1118&lt;=25,"18-25",
A1118&lt;=35,"26-35",
A1118&lt;=45,"36-45",
A1118&lt;=59,"46-59",
TRUE,"60+")</f>
        <v>46-59</v>
      </c>
      <c r="BX1118" t="b">
        <f t="shared" si="139"/>
        <v>1</v>
      </c>
      <c r="BY1118" t="b">
        <f t="shared" si="140"/>
        <v>1</v>
      </c>
      <c r="BZ1118" t="b">
        <f t="shared" si="143"/>
        <v>1</v>
      </c>
      <c r="CA1118">
        <f>IF(tblemployee[[#This Row],[Attrition]]="Yes",1,0)</f>
        <v>0</v>
      </c>
      <c r="CB1118">
        <f>IF(tblemployee[[#This Row],[OverTime]]="Yes",1,0)</f>
        <v>0</v>
      </c>
    </row>
    <row r="1119" spans="1:80" hidden="1">
      <c r="A1119">
        <v>34</v>
      </c>
      <c r="B1119" t="s">
        <v>43</v>
      </c>
      <c r="C1119" t="s">
        <v>36</v>
      </c>
      <c r="D1119">
        <v>1351</v>
      </c>
      <c r="E1119" t="s">
        <v>45</v>
      </c>
      <c r="F1119">
        <v>1</v>
      </c>
      <c r="G1119" t="str" cm="1">
        <f t="array" ref="G1119">_xlfn.IFS(
F1119 &lt;= 10, "Near",
F1119 &lt;= 20, "Far",
TRUE, "Very Far")</f>
        <v>Near</v>
      </c>
      <c r="H1119">
        <v>4</v>
      </c>
      <c r="I1119" t="str">
        <f>_xlfn.XLOOKUP(H1119,Lookup!C:C,Lookup!D:D)</f>
        <v>Master</v>
      </c>
      <c r="J1119" t="s">
        <v>38</v>
      </c>
      <c r="K1119">
        <v>1</v>
      </c>
      <c r="L1119">
        <v>1580</v>
      </c>
      <c r="M1119">
        <v>2</v>
      </c>
      <c r="N1119" t="str">
        <f>_xlfn.XLOOKUP(M1119,Lookup!E:E,Lookup!F:F)</f>
        <v>Medium</v>
      </c>
      <c r="O1119" t="s">
        <v>46</v>
      </c>
      <c r="P1119">
        <v>45</v>
      </c>
      <c r="Q1119">
        <v>3</v>
      </c>
      <c r="R1119" t="str">
        <f>_xlfn.XLOOKUP(Q1119,Lookup!G:G,Lookup!H:H)</f>
        <v>High</v>
      </c>
      <c r="S1119">
        <v>2</v>
      </c>
      <c r="T1119" s="7" t="str">
        <f>_xlfn.XLOOKUP(S1119,Lookup!A:A,Lookup!B:B)</f>
        <v>Junior</v>
      </c>
      <c r="U1119" t="s">
        <v>47</v>
      </c>
      <c r="V1119">
        <v>4</v>
      </c>
      <c r="W1119" t="str">
        <f>_xlfn.XLOOKUP(V1119,Lookup!I:I,Lookup!J:J)</f>
        <v>Very High</v>
      </c>
      <c r="X1119" t="s">
        <v>48</v>
      </c>
      <c r="Y1119">
        <v>5484</v>
      </c>
      <c r="Z1119" t="str" cm="1">
        <f t="array" ref="Z1119">_xlfn.IFS(Y1119&lt;3000,"Low",Y1119&lt;7000,"Medium",TRUE,"High")</f>
        <v>Medium</v>
      </c>
      <c r="AA1119">
        <v>13008</v>
      </c>
      <c r="AB1119">
        <v>9</v>
      </c>
      <c r="AC1119" t="s">
        <v>42</v>
      </c>
      <c r="AD1119" t="s">
        <v>43</v>
      </c>
      <c r="AE1119">
        <v>17</v>
      </c>
      <c r="AF1119">
        <v>3</v>
      </c>
      <c r="AG1119" t="str">
        <f>_xlfn.XLOOKUP(AF1119,Lookup!K:K,Lookup!L:L)</f>
        <v>Meet Expect</v>
      </c>
      <c r="AH1119">
        <v>2</v>
      </c>
      <c r="AI1119" t="str">
        <f>LOOKUP(AH1119,Lookup!M:M,Lookup!N:N)</f>
        <v>Medium</v>
      </c>
      <c r="AJ1119">
        <v>80</v>
      </c>
      <c r="AK1119">
        <v>1</v>
      </c>
      <c r="AL1119" t="str">
        <f>_xlfn.XLOOKUP(AK1119,Lookup!O:O,Lookup!P:P)</f>
        <v>Basic</v>
      </c>
      <c r="AM1119">
        <v>9</v>
      </c>
      <c r="AN1119" t="str" cm="1">
        <f t="array" ref="AN1119">_xlfn.IFS(
AM1119&lt;=5,"0-5",
AM1119&lt;=10,"6-10",
AM1119&lt;=20,"11-20",
TRUE,"20+")</f>
        <v>6-10</v>
      </c>
      <c r="AO1119">
        <v>3</v>
      </c>
      <c r="AP1119">
        <v>2</v>
      </c>
      <c r="AQ1119" t="str">
        <f>_xlfn.XLOOKUP(AP1119,Lookup!Q:Q,Lookup!R:R)</f>
        <v>Good</v>
      </c>
      <c r="AR1119">
        <v>2</v>
      </c>
      <c r="AS1119" t="str" cm="1">
        <f t="array" ref="AS1119">_xlfn.IFS(
AR1119 &lt;=1,"New Employee",
AR1119 &lt;=3, "Early Career",
AR1119 &lt;=7, "Experienced",
TRUE, "Veteran")</f>
        <v>Early Career</v>
      </c>
      <c r="AT1119">
        <v>2</v>
      </c>
      <c r="AU1119">
        <v>2</v>
      </c>
      <c r="AV1119" t="str" cm="1">
        <f t="array" ref="AV1119">_xlfn.IFS(
AU1119=0,"Recently Promoted",
AU1119&lt;=3, "Normal",
TRUE, "Long Time No Promotion")</f>
        <v>Normal</v>
      </c>
      <c r="AW1119">
        <v>1</v>
      </c>
      <c r="AX1119">
        <f>IF(COUNTIF(L1119:$L$1471,L1119)&gt;1,1,0)</f>
        <v>0</v>
      </c>
      <c r="BA1119">
        <f t="shared" si="141"/>
        <v>0</v>
      </c>
      <c r="BC1119">
        <f t="shared" si="142"/>
        <v>0</v>
      </c>
      <c r="BE1119">
        <f t="shared" si="136"/>
        <v>0</v>
      </c>
      <c r="BG1119">
        <f t="shared" si="137"/>
        <v>0</v>
      </c>
      <c r="BI1119">
        <f t="shared" si="138"/>
        <v>0</v>
      </c>
      <c r="BR1119" t="str" cm="1">
        <f t="array" ref="BR1119">_xlfn.IFS(
A1119&lt;=25,"18-25",
A1119&lt;=35,"26-35",
A1119&lt;=45,"36-45",
A1119&lt;=59,"46-59",
TRUE,"60+")</f>
        <v>26-35</v>
      </c>
      <c r="BX1119" t="b">
        <f t="shared" si="139"/>
        <v>1</v>
      </c>
      <c r="BY1119" t="b">
        <f t="shared" si="140"/>
        <v>1</v>
      </c>
      <c r="BZ1119" t="b">
        <f t="shared" si="143"/>
        <v>1</v>
      </c>
      <c r="CA1119">
        <f>IF(tblemployee[[#This Row],[Attrition]]="Yes",1,0)</f>
        <v>0</v>
      </c>
      <c r="CB1119">
        <f>IF(tblemployee[[#This Row],[OverTime]]="Yes",1,0)</f>
        <v>0</v>
      </c>
    </row>
    <row r="1120" spans="1:80" hidden="1">
      <c r="A1120">
        <v>26</v>
      </c>
      <c r="B1120" t="s">
        <v>43</v>
      </c>
      <c r="C1120" t="s">
        <v>36</v>
      </c>
      <c r="D1120">
        <v>474</v>
      </c>
      <c r="E1120" t="s">
        <v>45</v>
      </c>
      <c r="F1120">
        <v>3</v>
      </c>
      <c r="G1120" t="str" cm="1">
        <f t="array" ref="G1120">_xlfn.IFS(
F1120 &lt;= 10, "Near",
F1120 &lt;= 20, "Far",
TRUE, "Very Far")</f>
        <v>Near</v>
      </c>
      <c r="H1120">
        <v>3</v>
      </c>
      <c r="I1120" t="str">
        <f>_xlfn.XLOOKUP(H1120,Lookup!C:C,Lookup!D:D)</f>
        <v>Bachelor</v>
      </c>
      <c r="J1120" t="s">
        <v>38</v>
      </c>
      <c r="K1120">
        <v>1</v>
      </c>
      <c r="L1120">
        <v>1581</v>
      </c>
      <c r="M1120">
        <v>1</v>
      </c>
      <c r="N1120" t="str">
        <f>_xlfn.XLOOKUP(M1120,Lookup!E:E,Lookup!F:F)</f>
        <v>Low</v>
      </c>
      <c r="O1120" t="s">
        <v>39</v>
      </c>
      <c r="P1120">
        <v>89</v>
      </c>
      <c r="Q1120">
        <v>3</v>
      </c>
      <c r="R1120" t="str">
        <f>_xlfn.XLOOKUP(Q1120,Lookup!G:G,Lookup!H:H)</f>
        <v>High</v>
      </c>
      <c r="S1120">
        <v>1</v>
      </c>
      <c r="T1120" s="7" t="str">
        <f>_xlfn.XLOOKUP(S1120,Lookup!A:A,Lookup!B:B)</f>
        <v>Entry Level</v>
      </c>
      <c r="U1120" t="s">
        <v>47</v>
      </c>
      <c r="V1120">
        <v>4</v>
      </c>
      <c r="W1120" t="str">
        <f>_xlfn.XLOOKUP(V1120,Lookup!I:I,Lookup!J:J)</f>
        <v>Very High</v>
      </c>
      <c r="X1120" t="s">
        <v>48</v>
      </c>
      <c r="Y1120">
        <v>2061</v>
      </c>
      <c r="Z1120" t="str" cm="1">
        <f t="array" ref="Z1120">_xlfn.IFS(Y1120&lt;3000,"Low",Y1120&lt;7000,"Medium",TRUE,"High")</f>
        <v>Low</v>
      </c>
      <c r="AA1120">
        <v>11133</v>
      </c>
      <c r="AB1120">
        <v>1</v>
      </c>
      <c r="AC1120" t="s">
        <v>42</v>
      </c>
      <c r="AD1120" t="s">
        <v>43</v>
      </c>
      <c r="AE1120">
        <v>21</v>
      </c>
      <c r="AF1120">
        <v>4</v>
      </c>
      <c r="AG1120" t="str">
        <f>_xlfn.XLOOKUP(AF1120,Lookup!K:K,Lookup!L:L)</f>
        <v>Exceed Expect</v>
      </c>
      <c r="AH1120">
        <v>1</v>
      </c>
      <c r="AI1120" t="str">
        <f>LOOKUP(AH1120,Lookup!M:M,Lookup!N:N)</f>
        <v>Low</v>
      </c>
      <c r="AJ1120">
        <v>80</v>
      </c>
      <c r="AK1120">
        <v>0</v>
      </c>
      <c r="AL1120" t="str">
        <f>_xlfn.XLOOKUP(AK1120,Lookup!O:O,Lookup!P:P)</f>
        <v>None</v>
      </c>
      <c r="AM1120">
        <v>1</v>
      </c>
      <c r="AN1120" t="str" cm="1">
        <f t="array" ref="AN1120">_xlfn.IFS(
AM1120&lt;=5,"0-5",
AM1120&lt;=10,"6-10",
AM1120&lt;=20,"11-20",
TRUE,"20+")</f>
        <v>0-5</v>
      </c>
      <c r="AO1120">
        <v>5</v>
      </c>
      <c r="AP1120">
        <v>3</v>
      </c>
      <c r="AQ1120" t="str">
        <f>_xlfn.XLOOKUP(AP1120,Lookup!Q:Q,Lookup!R:R)</f>
        <v>Better</v>
      </c>
      <c r="AR1120">
        <v>1</v>
      </c>
      <c r="AS1120" t="str" cm="1">
        <f t="array" ref="AS1120">_xlfn.IFS(
AR1120 &lt;=1,"New Employee",
AR1120 &lt;=3, "Early Career",
AR1120 &lt;=7, "Experienced",
TRUE, "Veteran")</f>
        <v>New Employee</v>
      </c>
      <c r="AT1120">
        <v>0</v>
      </c>
      <c r="AU1120">
        <v>0</v>
      </c>
      <c r="AV1120" t="str" cm="1">
        <f t="array" ref="AV1120">_xlfn.IFS(
AU1120=0,"Recently Promoted",
AU1120&lt;=3, "Normal",
TRUE, "Long Time No Promotion")</f>
        <v>Recently Promoted</v>
      </c>
      <c r="AW1120">
        <v>0</v>
      </c>
      <c r="AX1120">
        <f>IF(COUNTIF(L1120:$L$1471,L1120)&gt;1,1,0)</f>
        <v>0</v>
      </c>
      <c r="BA1120">
        <f t="shared" si="141"/>
        <v>0</v>
      </c>
      <c r="BC1120">
        <f t="shared" si="142"/>
        <v>0</v>
      </c>
      <c r="BE1120">
        <f t="shared" si="136"/>
        <v>0</v>
      </c>
      <c r="BG1120">
        <f t="shared" si="137"/>
        <v>0</v>
      </c>
      <c r="BI1120">
        <f t="shared" si="138"/>
        <v>0</v>
      </c>
      <c r="BR1120" t="str" cm="1">
        <f t="array" ref="BR1120">_xlfn.IFS(
A1120&lt;=25,"18-25",
A1120&lt;=35,"26-35",
A1120&lt;=45,"36-45",
A1120&lt;=59,"46-59",
TRUE,"60+")</f>
        <v>26-35</v>
      </c>
      <c r="BX1120" t="b">
        <f t="shared" si="139"/>
        <v>1</v>
      </c>
      <c r="BY1120" t="b">
        <f t="shared" si="140"/>
        <v>1</v>
      </c>
      <c r="BZ1120" t="b">
        <f t="shared" si="143"/>
        <v>1</v>
      </c>
      <c r="CA1120">
        <f>IF(tblemployee[[#This Row],[Attrition]]="Yes",1,0)</f>
        <v>0</v>
      </c>
      <c r="CB1120">
        <f>IF(tblemployee[[#This Row],[OverTime]]="Yes",1,0)</f>
        <v>0</v>
      </c>
    </row>
    <row r="1121" spans="1:80" hidden="1">
      <c r="A1121">
        <v>38</v>
      </c>
      <c r="B1121" t="s">
        <v>43</v>
      </c>
      <c r="C1121" t="s">
        <v>36</v>
      </c>
      <c r="D1121">
        <v>1245</v>
      </c>
      <c r="E1121" t="s">
        <v>37</v>
      </c>
      <c r="F1121">
        <v>14</v>
      </c>
      <c r="G1121" t="str" cm="1">
        <f t="array" ref="G1121">_xlfn.IFS(
F1121 &lt;= 10, "Near",
F1121 &lt;= 20, "Far",
TRUE, "Very Far")</f>
        <v>Far</v>
      </c>
      <c r="H1121">
        <v>3</v>
      </c>
      <c r="I1121" t="str">
        <f>_xlfn.XLOOKUP(H1121,Lookup!C:C,Lookup!D:D)</f>
        <v>Bachelor</v>
      </c>
      <c r="J1121" t="s">
        <v>38</v>
      </c>
      <c r="K1121">
        <v>1</v>
      </c>
      <c r="L1121">
        <v>1582</v>
      </c>
      <c r="M1121">
        <v>3</v>
      </c>
      <c r="N1121" t="str">
        <f>_xlfn.XLOOKUP(M1121,Lookup!E:E,Lookup!F:F)</f>
        <v>High</v>
      </c>
      <c r="O1121" t="s">
        <v>46</v>
      </c>
      <c r="P1121">
        <v>80</v>
      </c>
      <c r="Q1121">
        <v>3</v>
      </c>
      <c r="R1121" t="str">
        <f>_xlfn.XLOOKUP(Q1121,Lookup!G:G,Lookup!H:H)</f>
        <v>High</v>
      </c>
      <c r="S1121">
        <v>2</v>
      </c>
      <c r="T1121" s="7" t="str">
        <f>_xlfn.XLOOKUP(S1121,Lookup!A:A,Lookup!B:B)</f>
        <v>Junior</v>
      </c>
      <c r="U1121" t="s">
        <v>40</v>
      </c>
      <c r="V1121">
        <v>2</v>
      </c>
      <c r="W1121" t="str">
        <f>_xlfn.XLOOKUP(V1121,Lookup!I:I,Lookup!J:J)</f>
        <v>Medium</v>
      </c>
      <c r="X1121" t="s">
        <v>48</v>
      </c>
      <c r="Y1121">
        <v>9924</v>
      </c>
      <c r="Z1121" t="str" cm="1">
        <f t="array" ref="Z1121">_xlfn.IFS(Y1121&lt;3000,"Low",Y1121&lt;7000,"Medium",TRUE,"High")</f>
        <v>High</v>
      </c>
      <c r="AA1121">
        <v>12355</v>
      </c>
      <c r="AB1121">
        <v>0</v>
      </c>
      <c r="AC1121" t="s">
        <v>42</v>
      </c>
      <c r="AD1121" t="s">
        <v>43</v>
      </c>
      <c r="AE1121">
        <v>11</v>
      </c>
      <c r="AF1121">
        <v>3</v>
      </c>
      <c r="AG1121" t="str">
        <f>_xlfn.XLOOKUP(AF1121,Lookup!K:K,Lookup!L:L)</f>
        <v>Meet Expect</v>
      </c>
      <c r="AH1121">
        <v>4</v>
      </c>
      <c r="AI1121" t="str">
        <f>LOOKUP(AH1121,Lookup!M:M,Lookup!N:N)</f>
        <v>Very High</v>
      </c>
      <c r="AJ1121">
        <v>80</v>
      </c>
      <c r="AK1121">
        <v>1</v>
      </c>
      <c r="AL1121" t="str">
        <f>_xlfn.XLOOKUP(AK1121,Lookup!O:O,Lookup!P:P)</f>
        <v>Basic</v>
      </c>
      <c r="AM1121">
        <v>10</v>
      </c>
      <c r="AN1121" t="str" cm="1">
        <f t="array" ref="AN1121">_xlfn.IFS(
AM1121&lt;=5,"0-5",
AM1121&lt;=10,"6-10",
AM1121&lt;=20,"11-20",
TRUE,"20+")</f>
        <v>6-10</v>
      </c>
      <c r="AO1121">
        <v>3</v>
      </c>
      <c r="AP1121">
        <v>3</v>
      </c>
      <c r="AQ1121" t="str">
        <f>_xlfn.XLOOKUP(AP1121,Lookup!Q:Q,Lookup!R:R)</f>
        <v>Better</v>
      </c>
      <c r="AR1121">
        <v>9</v>
      </c>
      <c r="AS1121" t="str" cm="1">
        <f t="array" ref="AS1121">_xlfn.IFS(
AR1121 &lt;=1,"New Employee",
AR1121 &lt;=3, "Early Career",
AR1121 &lt;=7, "Experienced",
TRUE, "Veteran")</f>
        <v>Veteran</v>
      </c>
      <c r="AT1121">
        <v>8</v>
      </c>
      <c r="AU1121">
        <v>7</v>
      </c>
      <c r="AV1121" t="str" cm="1">
        <f t="array" ref="AV1121">_xlfn.IFS(
AU1121=0,"Recently Promoted",
AU1121&lt;=3, "Normal",
TRUE, "Long Time No Promotion")</f>
        <v>Long Time No Promotion</v>
      </c>
      <c r="AW1121">
        <v>7</v>
      </c>
      <c r="AX1121">
        <f>IF(COUNTIF(L1121:$L$1471,L1121)&gt;1,1,0)</f>
        <v>0</v>
      </c>
      <c r="BA1121">
        <f t="shared" si="141"/>
        <v>0</v>
      </c>
      <c r="BC1121">
        <f t="shared" si="142"/>
        <v>0</v>
      </c>
      <c r="BE1121">
        <f t="shared" si="136"/>
        <v>0</v>
      </c>
      <c r="BG1121">
        <f t="shared" si="137"/>
        <v>0</v>
      </c>
      <c r="BI1121">
        <f t="shared" si="138"/>
        <v>0</v>
      </c>
      <c r="BR1121" t="str" cm="1">
        <f t="array" ref="BR1121">_xlfn.IFS(
A1121&lt;=25,"18-25",
A1121&lt;=35,"26-35",
A1121&lt;=45,"36-45",
A1121&lt;=59,"46-59",
TRUE,"60+")</f>
        <v>36-45</v>
      </c>
      <c r="BX1121" t="b">
        <f t="shared" si="139"/>
        <v>1</v>
      </c>
      <c r="BY1121" t="b">
        <f t="shared" si="140"/>
        <v>1</v>
      </c>
      <c r="BZ1121" t="b">
        <f t="shared" si="143"/>
        <v>1</v>
      </c>
      <c r="CA1121">
        <f>IF(tblemployee[[#This Row],[Attrition]]="Yes",1,0)</f>
        <v>0</v>
      </c>
      <c r="CB1121">
        <f>IF(tblemployee[[#This Row],[OverTime]]="Yes",1,0)</f>
        <v>0</v>
      </c>
    </row>
    <row r="1122" spans="1:80" hidden="1">
      <c r="A1122">
        <v>38</v>
      </c>
      <c r="B1122" t="s">
        <v>43</v>
      </c>
      <c r="C1122" t="s">
        <v>36</v>
      </c>
      <c r="D1122">
        <v>437</v>
      </c>
      <c r="E1122" t="s">
        <v>37</v>
      </c>
      <c r="F1122">
        <v>16</v>
      </c>
      <c r="G1122" t="str" cm="1">
        <f t="array" ref="G1122">_xlfn.IFS(
F1122 &lt;= 10, "Near",
F1122 &lt;= 20, "Far",
TRUE, "Very Far")</f>
        <v>Far</v>
      </c>
      <c r="H1122">
        <v>3</v>
      </c>
      <c r="I1122" t="str">
        <f>_xlfn.XLOOKUP(H1122,Lookup!C:C,Lookup!D:D)</f>
        <v>Bachelor</v>
      </c>
      <c r="J1122" t="s">
        <v>38</v>
      </c>
      <c r="K1122">
        <v>1</v>
      </c>
      <c r="L1122">
        <v>1583</v>
      </c>
      <c r="M1122">
        <v>2</v>
      </c>
      <c r="N1122" t="str">
        <f>_xlfn.XLOOKUP(M1122,Lookup!E:E,Lookup!F:F)</f>
        <v>Medium</v>
      </c>
      <c r="O1122" t="s">
        <v>39</v>
      </c>
      <c r="P1122">
        <v>90</v>
      </c>
      <c r="Q1122">
        <v>3</v>
      </c>
      <c r="R1122" t="str">
        <f>_xlfn.XLOOKUP(Q1122,Lookup!G:G,Lookup!H:H)</f>
        <v>High</v>
      </c>
      <c r="S1122">
        <v>2</v>
      </c>
      <c r="T1122" s="7" t="str">
        <f>_xlfn.XLOOKUP(S1122,Lookup!A:A,Lookup!B:B)</f>
        <v>Junior</v>
      </c>
      <c r="U1122" t="s">
        <v>40</v>
      </c>
      <c r="V1122">
        <v>2</v>
      </c>
      <c r="W1122" t="str">
        <f>_xlfn.XLOOKUP(V1122,Lookup!I:I,Lookup!J:J)</f>
        <v>Medium</v>
      </c>
      <c r="X1122" t="s">
        <v>41</v>
      </c>
      <c r="Y1122">
        <v>4198</v>
      </c>
      <c r="Z1122" t="str" cm="1">
        <f t="array" ref="Z1122">_xlfn.IFS(Y1122&lt;3000,"Low",Y1122&lt;7000,"Medium",TRUE,"High")</f>
        <v>Medium</v>
      </c>
      <c r="AA1122">
        <v>16379</v>
      </c>
      <c r="AB1122">
        <v>2</v>
      </c>
      <c r="AC1122" t="s">
        <v>42</v>
      </c>
      <c r="AD1122" t="s">
        <v>43</v>
      </c>
      <c r="AE1122">
        <v>12</v>
      </c>
      <c r="AF1122">
        <v>3</v>
      </c>
      <c r="AG1122" t="str">
        <f>_xlfn.XLOOKUP(AF1122,Lookup!K:K,Lookup!L:L)</f>
        <v>Meet Expect</v>
      </c>
      <c r="AH1122">
        <v>2</v>
      </c>
      <c r="AI1122" t="str">
        <f>LOOKUP(AH1122,Lookup!M:M,Lookup!N:N)</f>
        <v>Medium</v>
      </c>
      <c r="AJ1122">
        <v>80</v>
      </c>
      <c r="AK1122">
        <v>0</v>
      </c>
      <c r="AL1122" t="str">
        <f>_xlfn.XLOOKUP(AK1122,Lookup!O:O,Lookup!P:P)</f>
        <v>None</v>
      </c>
      <c r="AM1122">
        <v>8</v>
      </c>
      <c r="AN1122" t="str" cm="1">
        <f t="array" ref="AN1122">_xlfn.IFS(
AM1122&lt;=5,"0-5",
AM1122&lt;=10,"6-10",
AM1122&lt;=20,"11-20",
TRUE,"20+")</f>
        <v>6-10</v>
      </c>
      <c r="AO1122">
        <v>5</v>
      </c>
      <c r="AP1122">
        <v>4</v>
      </c>
      <c r="AQ1122" t="str">
        <f>_xlfn.XLOOKUP(AP1122,Lookup!Q:Q,Lookup!R:R)</f>
        <v>Best</v>
      </c>
      <c r="AR1122">
        <v>3</v>
      </c>
      <c r="AS1122" t="str" cm="1">
        <f t="array" ref="AS1122">_xlfn.IFS(
AR1122 &lt;=1,"New Employee",
AR1122 &lt;=3, "Early Career",
AR1122 &lt;=7, "Experienced",
TRUE, "Veteran")</f>
        <v>Early Career</v>
      </c>
      <c r="AT1122">
        <v>2</v>
      </c>
      <c r="AU1122">
        <v>1</v>
      </c>
      <c r="AV1122" t="str" cm="1">
        <f t="array" ref="AV1122">_xlfn.IFS(
AU1122=0,"Recently Promoted",
AU1122&lt;=3, "Normal",
TRUE, "Long Time No Promotion")</f>
        <v>Normal</v>
      </c>
      <c r="AW1122">
        <v>2</v>
      </c>
      <c r="AX1122">
        <f>IF(COUNTIF(L1122:$L$1471,L1122)&gt;1,1,0)</f>
        <v>0</v>
      </c>
      <c r="BA1122">
        <f t="shared" si="141"/>
        <v>0</v>
      </c>
      <c r="BC1122">
        <f t="shared" si="142"/>
        <v>0</v>
      </c>
      <c r="BE1122">
        <f t="shared" si="136"/>
        <v>0</v>
      </c>
      <c r="BG1122">
        <f t="shared" si="137"/>
        <v>0</v>
      </c>
      <c r="BI1122">
        <f t="shared" si="138"/>
        <v>0</v>
      </c>
      <c r="BR1122" t="str" cm="1">
        <f t="array" ref="BR1122">_xlfn.IFS(
A1122&lt;=25,"18-25",
A1122&lt;=35,"26-35",
A1122&lt;=45,"36-45",
A1122&lt;=59,"46-59",
TRUE,"60+")</f>
        <v>36-45</v>
      </c>
      <c r="BX1122" t="b">
        <f t="shared" si="139"/>
        <v>1</v>
      </c>
      <c r="BY1122" t="b">
        <f t="shared" si="140"/>
        <v>1</v>
      </c>
      <c r="BZ1122" t="b">
        <f t="shared" si="143"/>
        <v>1</v>
      </c>
      <c r="CA1122">
        <f>IF(tblemployee[[#This Row],[Attrition]]="Yes",1,0)</f>
        <v>0</v>
      </c>
      <c r="CB1122">
        <f>IF(tblemployee[[#This Row],[OverTime]]="Yes",1,0)</f>
        <v>0</v>
      </c>
    </row>
    <row r="1123" spans="1:80" hidden="1">
      <c r="A1123">
        <v>36</v>
      </c>
      <c r="B1123" t="s">
        <v>43</v>
      </c>
      <c r="C1123" t="s">
        <v>36</v>
      </c>
      <c r="D1123">
        <v>884</v>
      </c>
      <c r="E1123" t="s">
        <v>37</v>
      </c>
      <c r="F1123">
        <v>1</v>
      </c>
      <c r="G1123" t="str" cm="1">
        <f t="array" ref="G1123">_xlfn.IFS(
F1123 &lt;= 10, "Near",
F1123 &lt;= 20, "Far",
TRUE, "Very Far")</f>
        <v>Near</v>
      </c>
      <c r="H1123">
        <v>4</v>
      </c>
      <c r="I1123" t="str">
        <f>_xlfn.XLOOKUP(H1123,Lookup!C:C,Lookup!D:D)</f>
        <v>Master</v>
      </c>
      <c r="J1123" t="s">
        <v>38</v>
      </c>
      <c r="K1123">
        <v>1</v>
      </c>
      <c r="L1123">
        <v>1585</v>
      </c>
      <c r="M1123">
        <v>2</v>
      </c>
      <c r="N1123" t="str">
        <f>_xlfn.XLOOKUP(M1123,Lookup!E:E,Lookup!F:F)</f>
        <v>Medium</v>
      </c>
      <c r="O1123" t="s">
        <v>39</v>
      </c>
      <c r="P1123">
        <v>73</v>
      </c>
      <c r="Q1123">
        <v>3</v>
      </c>
      <c r="R1123" t="str">
        <f>_xlfn.XLOOKUP(Q1123,Lookup!G:G,Lookup!H:H)</f>
        <v>High</v>
      </c>
      <c r="S1123">
        <v>2</v>
      </c>
      <c r="T1123" s="7" t="str">
        <f>_xlfn.XLOOKUP(S1123,Lookup!A:A,Lookup!B:B)</f>
        <v>Junior</v>
      </c>
      <c r="U1123" t="s">
        <v>40</v>
      </c>
      <c r="V1123">
        <v>3</v>
      </c>
      <c r="W1123" t="str">
        <f>_xlfn.XLOOKUP(V1123,Lookup!I:I,Lookup!J:J)</f>
        <v>High</v>
      </c>
      <c r="X1123" t="s">
        <v>41</v>
      </c>
      <c r="Y1123">
        <v>6815</v>
      </c>
      <c r="Z1123" t="str" cm="1">
        <f t="array" ref="Z1123">_xlfn.IFS(Y1123&lt;3000,"Low",Y1123&lt;7000,"Medium",TRUE,"High")</f>
        <v>Medium</v>
      </c>
      <c r="AA1123">
        <v>21447</v>
      </c>
      <c r="AB1123">
        <v>6</v>
      </c>
      <c r="AC1123" t="s">
        <v>42</v>
      </c>
      <c r="AD1123" t="s">
        <v>43</v>
      </c>
      <c r="AE1123">
        <v>13</v>
      </c>
      <c r="AF1123">
        <v>3</v>
      </c>
      <c r="AG1123" t="str">
        <f>_xlfn.XLOOKUP(AF1123,Lookup!K:K,Lookup!L:L)</f>
        <v>Meet Expect</v>
      </c>
      <c r="AH1123">
        <v>1</v>
      </c>
      <c r="AI1123" t="str">
        <f>LOOKUP(AH1123,Lookup!M:M,Lookup!N:N)</f>
        <v>Low</v>
      </c>
      <c r="AJ1123">
        <v>80</v>
      </c>
      <c r="AK1123">
        <v>0</v>
      </c>
      <c r="AL1123" t="str">
        <f>_xlfn.XLOOKUP(AK1123,Lookup!O:O,Lookup!P:P)</f>
        <v>None</v>
      </c>
      <c r="AM1123">
        <v>15</v>
      </c>
      <c r="AN1123" t="str" cm="1">
        <f t="array" ref="AN1123">_xlfn.IFS(
AM1123&lt;=5,"0-5",
AM1123&lt;=10,"6-10",
AM1123&lt;=20,"11-20",
TRUE,"20+")</f>
        <v>11-20</v>
      </c>
      <c r="AO1123">
        <v>5</v>
      </c>
      <c r="AP1123">
        <v>3</v>
      </c>
      <c r="AQ1123" t="str">
        <f>_xlfn.XLOOKUP(AP1123,Lookup!Q:Q,Lookup!R:R)</f>
        <v>Better</v>
      </c>
      <c r="AR1123">
        <v>1</v>
      </c>
      <c r="AS1123" t="str" cm="1">
        <f t="array" ref="AS1123">_xlfn.IFS(
AR1123 &lt;=1,"New Employee",
AR1123 &lt;=3, "Early Career",
AR1123 &lt;=7, "Experienced",
TRUE, "Veteran")</f>
        <v>New Employee</v>
      </c>
      <c r="AT1123">
        <v>0</v>
      </c>
      <c r="AU1123">
        <v>0</v>
      </c>
      <c r="AV1123" t="str" cm="1">
        <f t="array" ref="AV1123">_xlfn.IFS(
AU1123=0,"Recently Promoted",
AU1123&lt;=3, "Normal",
TRUE, "Long Time No Promotion")</f>
        <v>Recently Promoted</v>
      </c>
      <c r="AW1123">
        <v>0</v>
      </c>
      <c r="AX1123">
        <f>IF(COUNTIF(L1123:$L$1471,L1123)&gt;1,1,0)</f>
        <v>0</v>
      </c>
      <c r="BA1123">
        <f t="shared" si="141"/>
        <v>0</v>
      </c>
      <c r="BC1123">
        <f t="shared" si="142"/>
        <v>0</v>
      </c>
      <c r="BE1123">
        <f t="shared" si="136"/>
        <v>0</v>
      </c>
      <c r="BG1123">
        <f t="shared" si="137"/>
        <v>0</v>
      </c>
      <c r="BI1123">
        <f t="shared" si="138"/>
        <v>0</v>
      </c>
      <c r="BR1123" t="str" cm="1">
        <f t="array" ref="BR1123">_xlfn.IFS(
A1123&lt;=25,"18-25",
A1123&lt;=35,"26-35",
A1123&lt;=45,"36-45",
A1123&lt;=59,"46-59",
TRUE,"60+")</f>
        <v>36-45</v>
      </c>
      <c r="BX1123" t="b">
        <f t="shared" si="139"/>
        <v>1</v>
      </c>
      <c r="BY1123" t="b">
        <f t="shared" si="140"/>
        <v>1</v>
      </c>
      <c r="BZ1123" t="b">
        <f t="shared" si="143"/>
        <v>1</v>
      </c>
      <c r="CA1123">
        <f>IF(tblemployee[[#This Row],[Attrition]]="Yes",1,0)</f>
        <v>0</v>
      </c>
      <c r="CB1123">
        <f>IF(tblemployee[[#This Row],[OverTime]]="Yes",1,0)</f>
        <v>0</v>
      </c>
    </row>
    <row r="1124" spans="1:80" hidden="1">
      <c r="A1124">
        <v>29</v>
      </c>
      <c r="B1124" t="s">
        <v>43</v>
      </c>
      <c r="C1124" t="s">
        <v>36</v>
      </c>
      <c r="D1124">
        <v>1370</v>
      </c>
      <c r="E1124" t="s">
        <v>45</v>
      </c>
      <c r="F1124">
        <v>3</v>
      </c>
      <c r="G1124" t="str" cm="1">
        <f t="array" ref="G1124">_xlfn.IFS(
F1124 &lt;= 10, "Near",
F1124 &lt;= 20, "Far",
TRUE, "Very Far")</f>
        <v>Near</v>
      </c>
      <c r="H1124">
        <v>1</v>
      </c>
      <c r="I1124" t="str">
        <f>_xlfn.XLOOKUP(H1124,Lookup!C:C,Lookup!D:D)</f>
        <v>Below College</v>
      </c>
      <c r="J1124" t="s">
        <v>51</v>
      </c>
      <c r="K1124">
        <v>1</v>
      </c>
      <c r="L1124">
        <v>1586</v>
      </c>
      <c r="M1124">
        <v>2</v>
      </c>
      <c r="N1124" t="str">
        <f>_xlfn.XLOOKUP(M1124,Lookup!E:E,Lookup!F:F)</f>
        <v>Medium</v>
      </c>
      <c r="O1124" t="s">
        <v>46</v>
      </c>
      <c r="P1124">
        <v>87</v>
      </c>
      <c r="Q1124">
        <v>3</v>
      </c>
      <c r="R1124" t="str">
        <f>_xlfn.XLOOKUP(Q1124,Lookup!G:G,Lookup!H:H)</f>
        <v>High</v>
      </c>
      <c r="S1124">
        <v>1</v>
      </c>
      <c r="T1124" s="7" t="str">
        <f>_xlfn.XLOOKUP(S1124,Lookup!A:A,Lookup!B:B)</f>
        <v>Entry Level</v>
      </c>
      <c r="U1124" t="s">
        <v>50</v>
      </c>
      <c r="V1124">
        <v>1</v>
      </c>
      <c r="W1124" t="str">
        <f>_xlfn.XLOOKUP(V1124,Lookup!I:I,Lookup!J:J)</f>
        <v>Low</v>
      </c>
      <c r="X1124" t="s">
        <v>41</v>
      </c>
      <c r="Y1124">
        <v>4723</v>
      </c>
      <c r="Z1124" t="str" cm="1">
        <f t="array" ref="Z1124">_xlfn.IFS(Y1124&lt;3000,"Low",Y1124&lt;7000,"Medium",TRUE,"High")</f>
        <v>Medium</v>
      </c>
      <c r="AA1124">
        <v>16213</v>
      </c>
      <c r="AB1124">
        <v>1</v>
      </c>
      <c r="AC1124" t="s">
        <v>42</v>
      </c>
      <c r="AD1124" t="s">
        <v>35</v>
      </c>
      <c r="AE1124">
        <v>18</v>
      </c>
      <c r="AF1124">
        <v>3</v>
      </c>
      <c r="AG1124" t="str">
        <f>_xlfn.XLOOKUP(AF1124,Lookup!K:K,Lookup!L:L)</f>
        <v>Meet Expect</v>
      </c>
      <c r="AH1124">
        <v>4</v>
      </c>
      <c r="AI1124" t="str">
        <f>LOOKUP(AH1124,Lookup!M:M,Lookup!N:N)</f>
        <v>Very High</v>
      </c>
      <c r="AJ1124">
        <v>80</v>
      </c>
      <c r="AK1124">
        <v>0</v>
      </c>
      <c r="AL1124" t="str">
        <f>_xlfn.XLOOKUP(AK1124,Lookup!O:O,Lookup!P:P)</f>
        <v>None</v>
      </c>
      <c r="AM1124">
        <v>10</v>
      </c>
      <c r="AN1124" t="str" cm="1">
        <f t="array" ref="AN1124">_xlfn.IFS(
AM1124&lt;=5,"0-5",
AM1124&lt;=10,"6-10",
AM1124&lt;=20,"11-20",
TRUE,"20+")</f>
        <v>6-10</v>
      </c>
      <c r="AO1124">
        <v>3</v>
      </c>
      <c r="AP1124">
        <v>3</v>
      </c>
      <c r="AQ1124" t="str">
        <f>_xlfn.XLOOKUP(AP1124,Lookup!Q:Q,Lookup!R:R)</f>
        <v>Better</v>
      </c>
      <c r="AR1124">
        <v>10</v>
      </c>
      <c r="AS1124" t="str" cm="1">
        <f t="array" ref="AS1124">_xlfn.IFS(
AR1124 &lt;=1,"New Employee",
AR1124 &lt;=3, "Early Career",
AR1124 &lt;=7, "Experienced",
TRUE, "Veteran")</f>
        <v>Veteran</v>
      </c>
      <c r="AT1124">
        <v>9</v>
      </c>
      <c r="AU1124">
        <v>1</v>
      </c>
      <c r="AV1124" t="str" cm="1">
        <f t="array" ref="AV1124">_xlfn.IFS(
AU1124=0,"Recently Promoted",
AU1124&lt;=3, "Normal",
TRUE, "Long Time No Promotion")</f>
        <v>Normal</v>
      </c>
      <c r="AW1124">
        <v>5</v>
      </c>
      <c r="AX1124">
        <f>IF(COUNTIF(L1124:$L$1471,L1124)&gt;1,1,0)</f>
        <v>0</v>
      </c>
      <c r="BA1124">
        <f t="shared" si="141"/>
        <v>0</v>
      </c>
      <c r="BC1124">
        <f t="shared" si="142"/>
        <v>0</v>
      </c>
      <c r="BE1124">
        <f t="shared" si="136"/>
        <v>0</v>
      </c>
      <c r="BG1124">
        <f t="shared" si="137"/>
        <v>0</v>
      </c>
      <c r="BI1124">
        <f t="shared" si="138"/>
        <v>0</v>
      </c>
      <c r="BR1124" t="str" cm="1">
        <f t="array" ref="BR1124">_xlfn.IFS(
A1124&lt;=25,"18-25",
A1124&lt;=35,"26-35",
A1124&lt;=45,"36-45",
A1124&lt;=59,"46-59",
TRUE,"60+")</f>
        <v>26-35</v>
      </c>
      <c r="BX1124" t="b">
        <f t="shared" si="139"/>
        <v>1</v>
      </c>
      <c r="BY1124" t="b">
        <f t="shared" si="140"/>
        <v>1</v>
      </c>
      <c r="BZ1124" t="b">
        <f t="shared" si="143"/>
        <v>1</v>
      </c>
      <c r="CA1124">
        <f>IF(tblemployee[[#This Row],[Attrition]]="Yes",1,0)</f>
        <v>0</v>
      </c>
      <c r="CB1124">
        <f>IF(tblemployee[[#This Row],[OverTime]]="Yes",1,0)</f>
        <v>1</v>
      </c>
    </row>
    <row r="1125" spans="1:80" hidden="1">
      <c r="A1125">
        <v>35</v>
      </c>
      <c r="B1125" t="s">
        <v>43</v>
      </c>
      <c r="C1125" t="s">
        <v>36</v>
      </c>
      <c r="D1125">
        <v>670</v>
      </c>
      <c r="E1125" t="s">
        <v>45</v>
      </c>
      <c r="F1125">
        <v>10</v>
      </c>
      <c r="G1125" t="str" cm="1">
        <f t="array" ref="G1125">_xlfn.IFS(
F1125 &lt;= 10, "Near",
F1125 &lt;= 20, "Far",
TRUE, "Very Far")</f>
        <v>Near</v>
      </c>
      <c r="H1125">
        <v>4</v>
      </c>
      <c r="I1125" t="str">
        <f>_xlfn.XLOOKUP(H1125,Lookup!C:C,Lookup!D:D)</f>
        <v>Master</v>
      </c>
      <c r="J1125" t="s">
        <v>51</v>
      </c>
      <c r="K1125">
        <v>1</v>
      </c>
      <c r="L1125">
        <v>1587</v>
      </c>
      <c r="M1125">
        <v>1</v>
      </c>
      <c r="N1125" t="str">
        <f>_xlfn.XLOOKUP(M1125,Lookup!E:E,Lookup!F:F)</f>
        <v>Low</v>
      </c>
      <c r="O1125" t="s">
        <v>39</v>
      </c>
      <c r="P1125">
        <v>51</v>
      </c>
      <c r="Q1125">
        <v>3</v>
      </c>
      <c r="R1125" t="str">
        <f>_xlfn.XLOOKUP(Q1125,Lookup!G:G,Lookup!H:H)</f>
        <v>High</v>
      </c>
      <c r="S1125">
        <v>2</v>
      </c>
      <c r="T1125" s="7" t="str">
        <f>_xlfn.XLOOKUP(S1125,Lookup!A:A,Lookup!B:B)</f>
        <v>Junior</v>
      </c>
      <c r="U1125" t="s">
        <v>54</v>
      </c>
      <c r="V1125">
        <v>3</v>
      </c>
      <c r="W1125" t="str">
        <f>_xlfn.XLOOKUP(V1125,Lookup!I:I,Lookup!J:J)</f>
        <v>High</v>
      </c>
      <c r="X1125" t="s">
        <v>41</v>
      </c>
      <c r="Y1125">
        <v>6142</v>
      </c>
      <c r="Z1125" t="str" cm="1">
        <f t="array" ref="Z1125">_xlfn.IFS(Y1125&lt;3000,"Low",Y1125&lt;7000,"Medium",TRUE,"High")</f>
        <v>Medium</v>
      </c>
      <c r="AA1125">
        <v>4223</v>
      </c>
      <c r="AB1125">
        <v>3</v>
      </c>
      <c r="AC1125" t="s">
        <v>42</v>
      </c>
      <c r="AD1125" t="s">
        <v>35</v>
      </c>
      <c r="AE1125">
        <v>16</v>
      </c>
      <c r="AF1125">
        <v>3</v>
      </c>
      <c r="AG1125" t="str">
        <f>_xlfn.XLOOKUP(AF1125,Lookup!K:K,Lookup!L:L)</f>
        <v>Meet Expect</v>
      </c>
      <c r="AH1125">
        <v>3</v>
      </c>
      <c r="AI1125" t="str">
        <f>LOOKUP(AH1125,Lookup!M:M,Lookup!N:N)</f>
        <v>High</v>
      </c>
      <c r="AJ1125">
        <v>80</v>
      </c>
      <c r="AK1125">
        <v>0</v>
      </c>
      <c r="AL1125" t="str">
        <f>_xlfn.XLOOKUP(AK1125,Lookup!O:O,Lookup!P:P)</f>
        <v>None</v>
      </c>
      <c r="AM1125">
        <v>10</v>
      </c>
      <c r="AN1125" t="str" cm="1">
        <f t="array" ref="AN1125">_xlfn.IFS(
AM1125&lt;=5,"0-5",
AM1125&lt;=10,"6-10",
AM1125&lt;=20,"11-20",
TRUE,"20+")</f>
        <v>6-10</v>
      </c>
      <c r="AO1125">
        <v>4</v>
      </c>
      <c r="AP1125">
        <v>3</v>
      </c>
      <c r="AQ1125" t="str">
        <f>_xlfn.XLOOKUP(AP1125,Lookup!Q:Q,Lookup!R:R)</f>
        <v>Better</v>
      </c>
      <c r="AR1125">
        <v>5</v>
      </c>
      <c r="AS1125" t="str" cm="1">
        <f t="array" ref="AS1125">_xlfn.IFS(
AR1125 &lt;=1,"New Employee",
AR1125 &lt;=3, "Early Career",
AR1125 &lt;=7, "Experienced",
TRUE, "Veteran")</f>
        <v>Experienced</v>
      </c>
      <c r="AT1125">
        <v>2</v>
      </c>
      <c r="AU1125">
        <v>0</v>
      </c>
      <c r="AV1125" t="str" cm="1">
        <f t="array" ref="AV1125">_xlfn.IFS(
AU1125=0,"Recently Promoted",
AU1125&lt;=3, "Normal",
TRUE, "Long Time No Promotion")</f>
        <v>Recently Promoted</v>
      </c>
      <c r="AW1125">
        <v>4</v>
      </c>
      <c r="AX1125">
        <f>IF(COUNTIF(L1125:$L$1471,L1125)&gt;1,1,0)</f>
        <v>0</v>
      </c>
      <c r="BA1125">
        <f t="shared" si="141"/>
        <v>0</v>
      </c>
      <c r="BC1125">
        <f t="shared" si="142"/>
        <v>0</v>
      </c>
      <c r="BE1125">
        <f t="shared" si="136"/>
        <v>0</v>
      </c>
      <c r="BG1125">
        <f t="shared" si="137"/>
        <v>0</v>
      </c>
      <c r="BI1125">
        <f t="shared" si="138"/>
        <v>0</v>
      </c>
      <c r="BR1125" t="str" cm="1">
        <f t="array" ref="BR1125">_xlfn.IFS(
A1125&lt;=25,"18-25",
A1125&lt;=35,"26-35",
A1125&lt;=45,"36-45",
A1125&lt;=59,"46-59",
TRUE,"60+")</f>
        <v>26-35</v>
      </c>
      <c r="BX1125" t="b">
        <f t="shared" si="139"/>
        <v>1</v>
      </c>
      <c r="BY1125" t="b">
        <f t="shared" si="140"/>
        <v>1</v>
      </c>
      <c r="BZ1125" t="b">
        <f t="shared" si="143"/>
        <v>1</v>
      </c>
      <c r="CA1125">
        <f>IF(tblemployee[[#This Row],[Attrition]]="Yes",1,0)</f>
        <v>0</v>
      </c>
      <c r="CB1125">
        <f>IF(tblemployee[[#This Row],[OverTime]]="Yes",1,0)</f>
        <v>1</v>
      </c>
    </row>
    <row r="1126" spans="1:80" hidden="1">
      <c r="A1126">
        <v>39</v>
      </c>
      <c r="B1126" t="s">
        <v>43</v>
      </c>
      <c r="C1126" t="s">
        <v>36</v>
      </c>
      <c r="D1126">
        <v>1462</v>
      </c>
      <c r="E1126" t="s">
        <v>37</v>
      </c>
      <c r="F1126">
        <v>6</v>
      </c>
      <c r="G1126" t="str" cm="1">
        <f t="array" ref="G1126">_xlfn.IFS(
F1126 &lt;= 10, "Near",
F1126 &lt;= 20, "Far",
TRUE, "Very Far")</f>
        <v>Near</v>
      </c>
      <c r="H1126">
        <v>3</v>
      </c>
      <c r="I1126" t="str">
        <f>_xlfn.XLOOKUP(H1126,Lookup!C:C,Lookup!D:D)</f>
        <v>Bachelor</v>
      </c>
      <c r="J1126" t="s">
        <v>51</v>
      </c>
      <c r="K1126">
        <v>1</v>
      </c>
      <c r="L1126">
        <v>1588</v>
      </c>
      <c r="M1126">
        <v>4</v>
      </c>
      <c r="N1126" t="str">
        <f>_xlfn.XLOOKUP(M1126,Lookup!E:E,Lookup!F:F)</f>
        <v>Very High</v>
      </c>
      <c r="O1126" t="s">
        <v>46</v>
      </c>
      <c r="P1126">
        <v>38</v>
      </c>
      <c r="Q1126">
        <v>4</v>
      </c>
      <c r="R1126" t="str">
        <f>_xlfn.XLOOKUP(Q1126,Lookup!G:G,Lookup!H:H)</f>
        <v>Very High</v>
      </c>
      <c r="S1126">
        <v>3</v>
      </c>
      <c r="T1126" s="7" t="str">
        <f>_xlfn.XLOOKUP(S1126,Lookup!A:A,Lookup!B:B)</f>
        <v>Senior</v>
      </c>
      <c r="U1126" t="s">
        <v>40</v>
      </c>
      <c r="V1126">
        <v>3</v>
      </c>
      <c r="W1126" t="str">
        <f>_xlfn.XLOOKUP(V1126,Lookup!I:I,Lookup!J:J)</f>
        <v>High</v>
      </c>
      <c r="X1126" t="s">
        <v>48</v>
      </c>
      <c r="Y1126">
        <v>8237</v>
      </c>
      <c r="Z1126" t="str" cm="1">
        <f t="array" ref="Z1126">_xlfn.IFS(Y1126&lt;3000,"Low",Y1126&lt;7000,"Medium",TRUE,"High")</f>
        <v>High</v>
      </c>
      <c r="AA1126">
        <v>4658</v>
      </c>
      <c r="AB1126">
        <v>2</v>
      </c>
      <c r="AC1126" t="s">
        <v>42</v>
      </c>
      <c r="AD1126" t="s">
        <v>43</v>
      </c>
      <c r="AE1126">
        <v>11</v>
      </c>
      <c r="AF1126">
        <v>3</v>
      </c>
      <c r="AG1126" t="str">
        <f>_xlfn.XLOOKUP(AF1126,Lookup!K:K,Lookup!L:L)</f>
        <v>Meet Expect</v>
      </c>
      <c r="AH1126">
        <v>1</v>
      </c>
      <c r="AI1126" t="str">
        <f>LOOKUP(AH1126,Lookup!M:M,Lookup!N:N)</f>
        <v>Low</v>
      </c>
      <c r="AJ1126">
        <v>80</v>
      </c>
      <c r="AK1126">
        <v>1</v>
      </c>
      <c r="AL1126" t="str">
        <f>_xlfn.XLOOKUP(AK1126,Lookup!O:O,Lookup!P:P)</f>
        <v>Basic</v>
      </c>
      <c r="AM1126">
        <v>11</v>
      </c>
      <c r="AN1126" t="str" cm="1">
        <f t="array" ref="AN1126">_xlfn.IFS(
AM1126&lt;=5,"0-5",
AM1126&lt;=10,"6-10",
AM1126&lt;=20,"11-20",
TRUE,"20+")</f>
        <v>11-20</v>
      </c>
      <c r="AO1126">
        <v>3</v>
      </c>
      <c r="AP1126">
        <v>3</v>
      </c>
      <c r="AQ1126" t="str">
        <f>_xlfn.XLOOKUP(AP1126,Lookup!Q:Q,Lookup!R:R)</f>
        <v>Better</v>
      </c>
      <c r="AR1126">
        <v>7</v>
      </c>
      <c r="AS1126" t="str" cm="1">
        <f t="array" ref="AS1126">_xlfn.IFS(
AR1126 &lt;=1,"New Employee",
AR1126 &lt;=3, "Early Career",
AR1126 &lt;=7, "Experienced",
TRUE, "Veteran")</f>
        <v>Experienced</v>
      </c>
      <c r="AT1126">
        <v>6</v>
      </c>
      <c r="AU1126">
        <v>7</v>
      </c>
      <c r="AV1126" t="str" cm="1">
        <f t="array" ref="AV1126">_xlfn.IFS(
AU1126=0,"Recently Promoted",
AU1126&lt;=3, "Normal",
TRUE, "Long Time No Promotion")</f>
        <v>Long Time No Promotion</v>
      </c>
      <c r="AW1126">
        <v>6</v>
      </c>
      <c r="AX1126">
        <f>IF(COUNTIF(L1126:$L$1471,L1126)&gt;1,1,0)</f>
        <v>0</v>
      </c>
      <c r="BA1126">
        <f t="shared" si="141"/>
        <v>0</v>
      </c>
      <c r="BC1126">
        <f t="shared" si="142"/>
        <v>0</v>
      </c>
      <c r="BE1126">
        <f t="shared" si="136"/>
        <v>0</v>
      </c>
      <c r="BG1126">
        <f t="shared" si="137"/>
        <v>0</v>
      </c>
      <c r="BI1126">
        <f t="shared" si="138"/>
        <v>0</v>
      </c>
      <c r="BR1126" t="str" cm="1">
        <f t="array" ref="BR1126">_xlfn.IFS(
A1126&lt;=25,"18-25",
A1126&lt;=35,"26-35",
A1126&lt;=45,"36-45",
A1126&lt;=59,"46-59",
TRUE,"60+")</f>
        <v>36-45</v>
      </c>
      <c r="BX1126" t="b">
        <f t="shared" si="139"/>
        <v>1</v>
      </c>
      <c r="BY1126" t="b">
        <f t="shared" si="140"/>
        <v>1</v>
      </c>
      <c r="BZ1126" t="b">
        <f t="shared" si="143"/>
        <v>1</v>
      </c>
      <c r="CA1126">
        <f>IF(tblemployee[[#This Row],[Attrition]]="Yes",1,0)</f>
        <v>0</v>
      </c>
      <c r="CB1126">
        <f>IF(tblemployee[[#This Row],[OverTime]]="Yes",1,0)</f>
        <v>0</v>
      </c>
    </row>
    <row r="1127" spans="1:80" hidden="1">
      <c r="A1127">
        <v>29</v>
      </c>
      <c r="B1127" t="s">
        <v>43</v>
      </c>
      <c r="C1127" t="s">
        <v>44</v>
      </c>
      <c r="D1127">
        <v>995</v>
      </c>
      <c r="E1127" t="s">
        <v>45</v>
      </c>
      <c r="F1127">
        <v>2</v>
      </c>
      <c r="G1127" t="str" cm="1">
        <f t="array" ref="G1127">_xlfn.IFS(
F1127 &lt;= 10, "Near",
F1127 &lt;= 20, "Far",
TRUE, "Very Far")</f>
        <v>Near</v>
      </c>
      <c r="H1127">
        <v>1</v>
      </c>
      <c r="I1127" t="str">
        <f>_xlfn.XLOOKUP(H1127,Lookup!C:C,Lookup!D:D)</f>
        <v>Below College</v>
      </c>
      <c r="J1127" t="s">
        <v>38</v>
      </c>
      <c r="K1127">
        <v>1</v>
      </c>
      <c r="L1127">
        <v>1590</v>
      </c>
      <c r="M1127">
        <v>1</v>
      </c>
      <c r="N1127" t="str">
        <f>_xlfn.XLOOKUP(M1127,Lookup!E:E,Lookup!F:F)</f>
        <v>Low</v>
      </c>
      <c r="O1127" t="s">
        <v>46</v>
      </c>
      <c r="P1127">
        <v>87</v>
      </c>
      <c r="Q1127">
        <v>3</v>
      </c>
      <c r="R1127" t="str">
        <f>_xlfn.XLOOKUP(Q1127,Lookup!G:G,Lookup!H:H)</f>
        <v>High</v>
      </c>
      <c r="S1127">
        <v>2</v>
      </c>
      <c r="T1127" s="7" t="str">
        <f>_xlfn.XLOOKUP(S1127,Lookup!A:A,Lookup!B:B)</f>
        <v>Junior</v>
      </c>
      <c r="U1127" t="s">
        <v>54</v>
      </c>
      <c r="V1127">
        <v>4</v>
      </c>
      <c r="W1127" t="str">
        <f>_xlfn.XLOOKUP(V1127,Lookup!I:I,Lookup!J:J)</f>
        <v>Very High</v>
      </c>
      <c r="X1127" t="s">
        <v>52</v>
      </c>
      <c r="Y1127">
        <v>8853</v>
      </c>
      <c r="Z1127" t="str" cm="1">
        <f t="array" ref="Z1127">_xlfn.IFS(Y1127&lt;3000,"Low",Y1127&lt;7000,"Medium",TRUE,"High")</f>
        <v>High</v>
      </c>
      <c r="AA1127">
        <v>24483</v>
      </c>
      <c r="AB1127">
        <v>1</v>
      </c>
      <c r="AC1127" t="s">
        <v>42</v>
      </c>
      <c r="AD1127" t="s">
        <v>43</v>
      </c>
      <c r="AE1127">
        <v>19</v>
      </c>
      <c r="AF1127">
        <v>3</v>
      </c>
      <c r="AG1127" t="str">
        <f>_xlfn.XLOOKUP(AF1127,Lookup!K:K,Lookup!L:L)</f>
        <v>Meet Expect</v>
      </c>
      <c r="AH1127">
        <v>4</v>
      </c>
      <c r="AI1127" t="str">
        <f>LOOKUP(AH1127,Lookup!M:M,Lookup!N:N)</f>
        <v>Very High</v>
      </c>
      <c r="AJ1127">
        <v>80</v>
      </c>
      <c r="AK1127">
        <v>1</v>
      </c>
      <c r="AL1127" t="str">
        <f>_xlfn.XLOOKUP(AK1127,Lookup!O:O,Lookup!P:P)</f>
        <v>Basic</v>
      </c>
      <c r="AM1127">
        <v>6</v>
      </c>
      <c r="AN1127" t="str" cm="1">
        <f t="array" ref="AN1127">_xlfn.IFS(
AM1127&lt;=5,"0-5",
AM1127&lt;=10,"6-10",
AM1127&lt;=20,"11-20",
TRUE,"20+")</f>
        <v>6-10</v>
      </c>
      <c r="AO1127">
        <v>0</v>
      </c>
      <c r="AP1127">
        <v>4</v>
      </c>
      <c r="AQ1127" t="str">
        <f>_xlfn.XLOOKUP(AP1127,Lookup!Q:Q,Lookup!R:R)</f>
        <v>Best</v>
      </c>
      <c r="AR1127">
        <v>6</v>
      </c>
      <c r="AS1127" t="str" cm="1">
        <f t="array" ref="AS1127">_xlfn.IFS(
AR1127 &lt;=1,"New Employee",
AR1127 &lt;=3, "Early Career",
AR1127 &lt;=7, "Experienced",
TRUE, "Veteran")</f>
        <v>Experienced</v>
      </c>
      <c r="AT1127">
        <v>4</v>
      </c>
      <c r="AU1127">
        <v>1</v>
      </c>
      <c r="AV1127" t="str" cm="1">
        <f t="array" ref="AV1127">_xlfn.IFS(
AU1127=0,"Recently Promoted",
AU1127&lt;=3, "Normal",
TRUE, "Long Time No Promotion")</f>
        <v>Normal</v>
      </c>
      <c r="AW1127">
        <v>3</v>
      </c>
      <c r="AX1127">
        <f>IF(COUNTIF(L1127:$L$1471,L1127)&gt;1,1,0)</f>
        <v>0</v>
      </c>
      <c r="BA1127">
        <f t="shared" si="141"/>
        <v>0</v>
      </c>
      <c r="BC1127">
        <f t="shared" si="142"/>
        <v>0</v>
      </c>
      <c r="BE1127">
        <f t="shared" si="136"/>
        <v>0</v>
      </c>
      <c r="BG1127">
        <f t="shared" si="137"/>
        <v>0</v>
      </c>
      <c r="BI1127">
        <f t="shared" si="138"/>
        <v>0</v>
      </c>
      <c r="BR1127" t="str" cm="1">
        <f t="array" ref="BR1127">_xlfn.IFS(
A1127&lt;=25,"18-25",
A1127&lt;=35,"26-35",
A1127&lt;=45,"36-45",
A1127&lt;=59,"46-59",
TRUE,"60+")</f>
        <v>26-35</v>
      </c>
      <c r="BX1127" t="b">
        <f t="shared" si="139"/>
        <v>1</v>
      </c>
      <c r="BY1127" t="b">
        <f t="shared" si="140"/>
        <v>1</v>
      </c>
      <c r="BZ1127" t="b">
        <f t="shared" si="143"/>
        <v>1</v>
      </c>
      <c r="CA1127">
        <f>IF(tblemployee[[#This Row],[Attrition]]="Yes",1,0)</f>
        <v>0</v>
      </c>
      <c r="CB1127">
        <f>IF(tblemployee[[#This Row],[OverTime]]="Yes",1,0)</f>
        <v>0</v>
      </c>
    </row>
    <row r="1128" spans="1:80" hidden="1">
      <c r="A1128">
        <v>50</v>
      </c>
      <c r="B1128" t="s">
        <v>43</v>
      </c>
      <c r="C1128" t="s">
        <v>36</v>
      </c>
      <c r="D1128">
        <v>264</v>
      </c>
      <c r="E1128" t="s">
        <v>37</v>
      </c>
      <c r="F1128">
        <v>9</v>
      </c>
      <c r="G1128" t="str" cm="1">
        <f t="array" ref="G1128">_xlfn.IFS(
F1128 &lt;= 10, "Near",
F1128 &lt;= 20, "Far",
TRUE, "Very Far")</f>
        <v>Near</v>
      </c>
      <c r="H1128">
        <v>3</v>
      </c>
      <c r="I1128" t="str">
        <f>_xlfn.XLOOKUP(H1128,Lookup!C:C,Lookup!D:D)</f>
        <v>Bachelor</v>
      </c>
      <c r="J1128" t="s">
        <v>59</v>
      </c>
      <c r="K1128">
        <v>1</v>
      </c>
      <c r="L1128">
        <v>1591</v>
      </c>
      <c r="M1128">
        <v>3</v>
      </c>
      <c r="N1128" t="str">
        <f>_xlfn.XLOOKUP(M1128,Lookup!E:E,Lookup!F:F)</f>
        <v>High</v>
      </c>
      <c r="O1128" t="s">
        <v>46</v>
      </c>
      <c r="P1128">
        <v>59</v>
      </c>
      <c r="Q1128">
        <v>3</v>
      </c>
      <c r="R1128" t="str">
        <f>_xlfn.XLOOKUP(Q1128,Lookup!G:G,Lookup!H:H)</f>
        <v>High</v>
      </c>
      <c r="S1128">
        <v>5</v>
      </c>
      <c r="T1128" s="7" t="str">
        <f>_xlfn.XLOOKUP(S1128,Lookup!A:A,Lookup!B:B)</f>
        <v>Director</v>
      </c>
      <c r="U1128" t="s">
        <v>56</v>
      </c>
      <c r="V1128">
        <v>3</v>
      </c>
      <c r="W1128" t="str">
        <f>_xlfn.XLOOKUP(V1128,Lookup!I:I,Lookup!J:J)</f>
        <v>High</v>
      </c>
      <c r="X1128" t="s">
        <v>48</v>
      </c>
      <c r="Y1128">
        <v>19331</v>
      </c>
      <c r="Z1128" t="str" cm="1">
        <f t="array" ref="Z1128">_xlfn.IFS(Y1128&lt;3000,"Low",Y1128&lt;7000,"Medium",TRUE,"High")</f>
        <v>High</v>
      </c>
      <c r="AA1128">
        <v>19519</v>
      </c>
      <c r="AB1128">
        <v>4</v>
      </c>
      <c r="AC1128" t="s">
        <v>42</v>
      </c>
      <c r="AD1128" t="s">
        <v>35</v>
      </c>
      <c r="AE1128">
        <v>16</v>
      </c>
      <c r="AF1128">
        <v>3</v>
      </c>
      <c r="AG1128" t="str">
        <f>_xlfn.XLOOKUP(AF1128,Lookup!K:K,Lookup!L:L)</f>
        <v>Meet Expect</v>
      </c>
      <c r="AH1128">
        <v>3</v>
      </c>
      <c r="AI1128" t="str">
        <f>LOOKUP(AH1128,Lookup!M:M,Lookup!N:N)</f>
        <v>High</v>
      </c>
      <c r="AJ1128">
        <v>80</v>
      </c>
      <c r="AK1128">
        <v>1</v>
      </c>
      <c r="AL1128" t="str">
        <f>_xlfn.XLOOKUP(AK1128,Lookup!O:O,Lookup!P:P)</f>
        <v>Basic</v>
      </c>
      <c r="AM1128">
        <v>27</v>
      </c>
      <c r="AN1128" t="str" cm="1">
        <f t="array" ref="AN1128">_xlfn.IFS(
AM1128&lt;=5,"0-5",
AM1128&lt;=10,"6-10",
AM1128&lt;=20,"11-20",
TRUE,"20+")</f>
        <v>20+</v>
      </c>
      <c r="AO1128">
        <v>2</v>
      </c>
      <c r="AP1128">
        <v>3</v>
      </c>
      <c r="AQ1128" t="str">
        <f>_xlfn.XLOOKUP(AP1128,Lookup!Q:Q,Lookup!R:R)</f>
        <v>Better</v>
      </c>
      <c r="AR1128">
        <v>1</v>
      </c>
      <c r="AS1128" t="str" cm="1">
        <f t="array" ref="AS1128">_xlfn.IFS(
AR1128 &lt;=1,"New Employee",
AR1128 &lt;=3, "Early Career",
AR1128 &lt;=7, "Experienced",
TRUE, "Veteran")</f>
        <v>New Employee</v>
      </c>
      <c r="AT1128">
        <v>0</v>
      </c>
      <c r="AU1128">
        <v>0</v>
      </c>
      <c r="AV1128" t="str" cm="1">
        <f t="array" ref="AV1128">_xlfn.IFS(
AU1128=0,"Recently Promoted",
AU1128&lt;=3, "Normal",
TRUE, "Long Time No Promotion")</f>
        <v>Recently Promoted</v>
      </c>
      <c r="AW1128">
        <v>0</v>
      </c>
      <c r="AX1128">
        <f>IF(COUNTIF(L1128:$L$1471,L1128)&gt;1,1,0)</f>
        <v>0</v>
      </c>
      <c r="BA1128">
        <f t="shared" si="141"/>
        <v>0</v>
      </c>
      <c r="BC1128">
        <f t="shared" si="142"/>
        <v>0</v>
      </c>
      <c r="BE1128">
        <f t="shared" si="136"/>
        <v>0</v>
      </c>
      <c r="BG1128">
        <f t="shared" si="137"/>
        <v>0</v>
      </c>
      <c r="BI1128">
        <f t="shared" si="138"/>
        <v>0</v>
      </c>
      <c r="BR1128" t="str" cm="1">
        <f t="array" ref="BR1128">_xlfn.IFS(
A1128&lt;=25,"18-25",
A1128&lt;=35,"26-35",
A1128&lt;=45,"36-45",
A1128&lt;=59,"46-59",
TRUE,"60+")</f>
        <v>46-59</v>
      </c>
      <c r="BX1128" t="b">
        <f t="shared" si="139"/>
        <v>1</v>
      </c>
      <c r="BY1128" t="b">
        <f t="shared" si="140"/>
        <v>1</v>
      </c>
      <c r="BZ1128" t="b">
        <f t="shared" si="143"/>
        <v>1</v>
      </c>
      <c r="CA1128">
        <f>IF(tblemployee[[#This Row],[Attrition]]="Yes",1,0)</f>
        <v>0</v>
      </c>
      <c r="CB1128">
        <f>IF(tblemployee[[#This Row],[OverTime]]="Yes",1,0)</f>
        <v>1</v>
      </c>
    </row>
    <row r="1129" spans="1:80" hidden="1">
      <c r="A1129">
        <v>23</v>
      </c>
      <c r="B1129" t="s">
        <v>43</v>
      </c>
      <c r="C1129" t="s">
        <v>36</v>
      </c>
      <c r="D1129">
        <v>977</v>
      </c>
      <c r="E1129" t="s">
        <v>45</v>
      </c>
      <c r="F1129">
        <v>10</v>
      </c>
      <c r="G1129" t="str" cm="1">
        <f t="array" ref="G1129">_xlfn.IFS(
F1129 &lt;= 10, "Near",
F1129 &lt;= 20, "Far",
TRUE, "Very Far")</f>
        <v>Near</v>
      </c>
      <c r="H1129">
        <v>3</v>
      </c>
      <c r="I1129" t="str">
        <f>_xlfn.XLOOKUP(H1129,Lookup!C:C,Lookup!D:D)</f>
        <v>Bachelor</v>
      </c>
      <c r="J1129" t="s">
        <v>60</v>
      </c>
      <c r="K1129">
        <v>1</v>
      </c>
      <c r="L1129">
        <v>1592</v>
      </c>
      <c r="M1129">
        <v>4</v>
      </c>
      <c r="N1129" t="str">
        <f>_xlfn.XLOOKUP(M1129,Lookup!E:E,Lookup!F:F)</f>
        <v>Very High</v>
      </c>
      <c r="O1129" t="s">
        <v>46</v>
      </c>
      <c r="P1129">
        <v>45</v>
      </c>
      <c r="Q1129">
        <v>4</v>
      </c>
      <c r="R1129" t="str">
        <f>_xlfn.XLOOKUP(Q1129,Lookup!G:G,Lookup!H:H)</f>
        <v>Very High</v>
      </c>
      <c r="S1129">
        <v>1</v>
      </c>
      <c r="T1129" s="7" t="str">
        <f>_xlfn.XLOOKUP(S1129,Lookup!A:A,Lookup!B:B)</f>
        <v>Entry Level</v>
      </c>
      <c r="U1129" t="s">
        <v>47</v>
      </c>
      <c r="V1129">
        <v>3</v>
      </c>
      <c r="W1129" t="str">
        <f>_xlfn.XLOOKUP(V1129,Lookup!I:I,Lookup!J:J)</f>
        <v>High</v>
      </c>
      <c r="X1129" t="s">
        <v>48</v>
      </c>
      <c r="Y1129">
        <v>2073</v>
      </c>
      <c r="Z1129" t="str" cm="1">
        <f t="array" ref="Z1129">_xlfn.IFS(Y1129&lt;3000,"Low",Y1129&lt;7000,"Medium",TRUE,"High")</f>
        <v>Low</v>
      </c>
      <c r="AA1129">
        <v>12826</v>
      </c>
      <c r="AB1129">
        <v>2</v>
      </c>
      <c r="AC1129" t="s">
        <v>42</v>
      </c>
      <c r="AD1129" t="s">
        <v>43</v>
      </c>
      <c r="AE1129">
        <v>16</v>
      </c>
      <c r="AF1129">
        <v>3</v>
      </c>
      <c r="AG1129" t="str">
        <f>_xlfn.XLOOKUP(AF1129,Lookup!K:K,Lookup!L:L)</f>
        <v>Meet Expect</v>
      </c>
      <c r="AH1129">
        <v>4</v>
      </c>
      <c r="AI1129" t="str">
        <f>LOOKUP(AH1129,Lookup!M:M,Lookup!N:N)</f>
        <v>Very High</v>
      </c>
      <c r="AJ1129">
        <v>80</v>
      </c>
      <c r="AK1129">
        <v>1</v>
      </c>
      <c r="AL1129" t="str">
        <f>_xlfn.XLOOKUP(AK1129,Lookup!O:O,Lookup!P:P)</f>
        <v>Basic</v>
      </c>
      <c r="AM1129">
        <v>4</v>
      </c>
      <c r="AN1129" t="str" cm="1">
        <f t="array" ref="AN1129">_xlfn.IFS(
AM1129&lt;=5,"0-5",
AM1129&lt;=10,"6-10",
AM1129&lt;=20,"11-20",
TRUE,"20+")</f>
        <v>0-5</v>
      </c>
      <c r="AO1129">
        <v>2</v>
      </c>
      <c r="AP1129">
        <v>3</v>
      </c>
      <c r="AQ1129" t="str">
        <f>_xlfn.XLOOKUP(AP1129,Lookup!Q:Q,Lookup!R:R)</f>
        <v>Better</v>
      </c>
      <c r="AR1129">
        <v>2</v>
      </c>
      <c r="AS1129" t="str" cm="1">
        <f t="array" ref="AS1129">_xlfn.IFS(
AR1129 &lt;=1,"New Employee",
AR1129 &lt;=3, "Early Career",
AR1129 &lt;=7, "Experienced",
TRUE, "Veteran")</f>
        <v>Early Career</v>
      </c>
      <c r="AT1129">
        <v>2</v>
      </c>
      <c r="AU1129">
        <v>2</v>
      </c>
      <c r="AV1129" t="str" cm="1">
        <f t="array" ref="AV1129">_xlfn.IFS(
AU1129=0,"Recently Promoted",
AU1129&lt;=3, "Normal",
TRUE, "Long Time No Promotion")</f>
        <v>Normal</v>
      </c>
      <c r="AW1129">
        <v>2</v>
      </c>
      <c r="AX1129">
        <f>IF(COUNTIF(L1129:$L$1471,L1129)&gt;1,1,0)</f>
        <v>0</v>
      </c>
      <c r="BA1129">
        <f t="shared" si="141"/>
        <v>0</v>
      </c>
      <c r="BC1129">
        <f t="shared" si="142"/>
        <v>0</v>
      </c>
      <c r="BE1129">
        <f t="shared" si="136"/>
        <v>0</v>
      </c>
      <c r="BG1129">
        <f t="shared" si="137"/>
        <v>0</v>
      </c>
      <c r="BI1129">
        <f t="shared" si="138"/>
        <v>0</v>
      </c>
      <c r="BR1129" t="str" cm="1">
        <f t="array" ref="BR1129">_xlfn.IFS(
A1129&lt;=25,"18-25",
A1129&lt;=35,"26-35",
A1129&lt;=45,"36-45",
A1129&lt;=59,"46-59",
TRUE,"60+")</f>
        <v>18-25</v>
      </c>
      <c r="BX1129" t="b">
        <f t="shared" si="139"/>
        <v>1</v>
      </c>
      <c r="BY1129" t="b">
        <f t="shared" si="140"/>
        <v>1</v>
      </c>
      <c r="BZ1129" t="b">
        <f t="shared" si="143"/>
        <v>1</v>
      </c>
      <c r="CA1129">
        <f>IF(tblemployee[[#This Row],[Attrition]]="Yes",1,0)</f>
        <v>0</v>
      </c>
      <c r="CB1129">
        <f>IF(tblemployee[[#This Row],[OverTime]]="Yes",1,0)</f>
        <v>0</v>
      </c>
    </row>
    <row r="1130" spans="1:80" hidden="1">
      <c r="A1130">
        <v>36</v>
      </c>
      <c r="B1130" t="s">
        <v>43</v>
      </c>
      <c r="C1130" t="s">
        <v>44</v>
      </c>
      <c r="D1130">
        <v>1302</v>
      </c>
      <c r="E1130" t="s">
        <v>45</v>
      </c>
      <c r="F1130">
        <v>6</v>
      </c>
      <c r="G1130" t="str" cm="1">
        <f t="array" ref="G1130">_xlfn.IFS(
F1130 &lt;= 10, "Near",
F1130 &lt;= 20, "Far",
TRUE, "Very Far")</f>
        <v>Near</v>
      </c>
      <c r="H1130">
        <v>4</v>
      </c>
      <c r="I1130" t="str">
        <f>_xlfn.XLOOKUP(H1130,Lookup!C:C,Lookup!D:D)</f>
        <v>Master</v>
      </c>
      <c r="J1130" t="s">
        <v>38</v>
      </c>
      <c r="K1130">
        <v>1</v>
      </c>
      <c r="L1130">
        <v>1594</v>
      </c>
      <c r="M1130">
        <v>1</v>
      </c>
      <c r="N1130" t="str">
        <f>_xlfn.XLOOKUP(M1130,Lookup!E:E,Lookup!F:F)</f>
        <v>Low</v>
      </c>
      <c r="O1130" t="s">
        <v>46</v>
      </c>
      <c r="P1130">
        <v>80</v>
      </c>
      <c r="Q1130">
        <v>4</v>
      </c>
      <c r="R1130" t="str">
        <f>_xlfn.XLOOKUP(Q1130,Lookup!G:G,Lookup!H:H)</f>
        <v>Very High</v>
      </c>
      <c r="S1130">
        <v>2</v>
      </c>
      <c r="T1130" s="7" t="str">
        <f>_xlfn.XLOOKUP(S1130,Lookup!A:A,Lookup!B:B)</f>
        <v>Junior</v>
      </c>
      <c r="U1130" t="s">
        <v>50</v>
      </c>
      <c r="V1130">
        <v>1</v>
      </c>
      <c r="W1130" t="str">
        <f>_xlfn.XLOOKUP(V1130,Lookup!I:I,Lookup!J:J)</f>
        <v>Low</v>
      </c>
      <c r="X1130" t="s">
        <v>48</v>
      </c>
      <c r="Y1130">
        <v>5562</v>
      </c>
      <c r="Z1130" t="str" cm="1">
        <f t="array" ref="Z1130">_xlfn.IFS(Y1130&lt;3000,"Low",Y1130&lt;7000,"Medium",TRUE,"High")</f>
        <v>Medium</v>
      </c>
      <c r="AA1130">
        <v>19711</v>
      </c>
      <c r="AB1130">
        <v>3</v>
      </c>
      <c r="AC1130" t="s">
        <v>42</v>
      </c>
      <c r="AD1130" t="s">
        <v>35</v>
      </c>
      <c r="AE1130">
        <v>13</v>
      </c>
      <c r="AF1130">
        <v>3</v>
      </c>
      <c r="AG1130" t="str">
        <f>_xlfn.XLOOKUP(AF1130,Lookup!K:K,Lookup!L:L)</f>
        <v>Meet Expect</v>
      </c>
      <c r="AH1130">
        <v>4</v>
      </c>
      <c r="AI1130" t="str">
        <f>LOOKUP(AH1130,Lookup!M:M,Lookup!N:N)</f>
        <v>Very High</v>
      </c>
      <c r="AJ1130">
        <v>80</v>
      </c>
      <c r="AK1130">
        <v>1</v>
      </c>
      <c r="AL1130" t="str">
        <f>_xlfn.XLOOKUP(AK1130,Lookup!O:O,Lookup!P:P)</f>
        <v>Basic</v>
      </c>
      <c r="AM1130">
        <v>9</v>
      </c>
      <c r="AN1130" t="str" cm="1">
        <f t="array" ref="AN1130">_xlfn.IFS(
AM1130&lt;=5,"0-5",
AM1130&lt;=10,"6-10",
AM1130&lt;=20,"11-20",
TRUE,"20+")</f>
        <v>6-10</v>
      </c>
      <c r="AO1130">
        <v>3</v>
      </c>
      <c r="AP1130">
        <v>3</v>
      </c>
      <c r="AQ1130" t="str">
        <f>_xlfn.XLOOKUP(AP1130,Lookup!Q:Q,Lookup!R:R)</f>
        <v>Better</v>
      </c>
      <c r="AR1130">
        <v>3</v>
      </c>
      <c r="AS1130" t="str" cm="1">
        <f t="array" ref="AS1130">_xlfn.IFS(
AR1130 &lt;=1,"New Employee",
AR1130 &lt;=3, "Early Career",
AR1130 &lt;=7, "Experienced",
TRUE, "Veteran")</f>
        <v>Early Career</v>
      </c>
      <c r="AT1130">
        <v>2</v>
      </c>
      <c r="AU1130">
        <v>0</v>
      </c>
      <c r="AV1130" t="str" cm="1">
        <f t="array" ref="AV1130">_xlfn.IFS(
AU1130=0,"Recently Promoted",
AU1130&lt;=3, "Normal",
TRUE, "Long Time No Promotion")</f>
        <v>Recently Promoted</v>
      </c>
      <c r="AW1130">
        <v>2</v>
      </c>
      <c r="AX1130">
        <f>IF(COUNTIF(L1130:$L$1471,L1130)&gt;1,1,0)</f>
        <v>0</v>
      </c>
      <c r="BA1130">
        <f t="shared" si="141"/>
        <v>0</v>
      </c>
      <c r="BC1130">
        <f t="shared" si="142"/>
        <v>0</v>
      </c>
      <c r="BE1130">
        <f t="shared" si="136"/>
        <v>0</v>
      </c>
      <c r="BG1130">
        <f t="shared" si="137"/>
        <v>0</v>
      </c>
      <c r="BI1130">
        <f t="shared" si="138"/>
        <v>0</v>
      </c>
      <c r="BR1130" t="str" cm="1">
        <f t="array" ref="BR1130">_xlfn.IFS(
A1130&lt;=25,"18-25",
A1130&lt;=35,"26-35",
A1130&lt;=45,"36-45",
A1130&lt;=59,"46-59",
TRUE,"60+")</f>
        <v>36-45</v>
      </c>
      <c r="BX1130" t="b">
        <f t="shared" si="139"/>
        <v>1</v>
      </c>
      <c r="BY1130" t="b">
        <f t="shared" si="140"/>
        <v>1</v>
      </c>
      <c r="BZ1130" t="b">
        <f t="shared" si="143"/>
        <v>1</v>
      </c>
      <c r="CA1130">
        <f>IF(tblemployee[[#This Row],[Attrition]]="Yes",1,0)</f>
        <v>0</v>
      </c>
      <c r="CB1130">
        <f>IF(tblemployee[[#This Row],[OverTime]]="Yes",1,0)</f>
        <v>1</v>
      </c>
    </row>
    <row r="1131" spans="1:80" hidden="1">
      <c r="A1131">
        <v>42</v>
      </c>
      <c r="B1131" t="s">
        <v>43</v>
      </c>
      <c r="C1131" t="s">
        <v>36</v>
      </c>
      <c r="D1131">
        <v>1059</v>
      </c>
      <c r="E1131" t="s">
        <v>45</v>
      </c>
      <c r="F1131">
        <v>9</v>
      </c>
      <c r="G1131" t="str" cm="1">
        <f t="array" ref="G1131">_xlfn.IFS(
F1131 &lt;= 10, "Near",
F1131 &lt;= 20, "Far",
TRUE, "Very Far")</f>
        <v>Near</v>
      </c>
      <c r="H1131">
        <v>2</v>
      </c>
      <c r="I1131" t="str">
        <f>_xlfn.XLOOKUP(H1131,Lookup!C:C,Lookup!D:D)</f>
        <v>College</v>
      </c>
      <c r="J1131" t="s">
        <v>49</v>
      </c>
      <c r="K1131">
        <v>1</v>
      </c>
      <c r="L1131">
        <v>1595</v>
      </c>
      <c r="M1131">
        <v>4</v>
      </c>
      <c r="N1131" t="str">
        <f>_xlfn.XLOOKUP(M1131,Lookup!E:E,Lookup!F:F)</f>
        <v>Very High</v>
      </c>
      <c r="O1131" t="s">
        <v>46</v>
      </c>
      <c r="P1131">
        <v>93</v>
      </c>
      <c r="Q1131">
        <v>2</v>
      </c>
      <c r="R1131" t="str">
        <f>_xlfn.XLOOKUP(Q1131,Lookup!G:G,Lookup!H:H)</f>
        <v>Medium</v>
      </c>
      <c r="S1131">
        <v>5</v>
      </c>
      <c r="T1131" s="7" t="str">
        <f>_xlfn.XLOOKUP(S1131,Lookup!A:A,Lookup!B:B)</f>
        <v>Director</v>
      </c>
      <c r="U1131" t="s">
        <v>56</v>
      </c>
      <c r="V1131">
        <v>4</v>
      </c>
      <c r="W1131" t="str">
        <f>_xlfn.XLOOKUP(V1131,Lookup!I:I,Lookup!J:J)</f>
        <v>Very High</v>
      </c>
      <c r="X1131" t="s">
        <v>41</v>
      </c>
      <c r="Y1131">
        <v>19613</v>
      </c>
      <c r="Z1131" t="str" cm="1">
        <f t="array" ref="Z1131">_xlfn.IFS(Y1131&lt;3000,"Low",Y1131&lt;7000,"Medium",TRUE,"High")</f>
        <v>High</v>
      </c>
      <c r="AA1131">
        <v>26362</v>
      </c>
      <c r="AB1131">
        <v>8</v>
      </c>
      <c r="AC1131" t="s">
        <v>42</v>
      </c>
      <c r="AD1131" t="s">
        <v>43</v>
      </c>
      <c r="AE1131">
        <v>22</v>
      </c>
      <c r="AF1131">
        <v>4</v>
      </c>
      <c r="AG1131" t="str">
        <f>_xlfn.XLOOKUP(AF1131,Lookup!K:K,Lookup!L:L)</f>
        <v>Exceed Expect</v>
      </c>
      <c r="AH1131">
        <v>4</v>
      </c>
      <c r="AI1131" t="str">
        <f>LOOKUP(AH1131,Lookup!M:M,Lookup!N:N)</f>
        <v>Very High</v>
      </c>
      <c r="AJ1131">
        <v>80</v>
      </c>
      <c r="AK1131">
        <v>0</v>
      </c>
      <c r="AL1131" t="str">
        <f>_xlfn.XLOOKUP(AK1131,Lookup!O:O,Lookup!P:P)</f>
        <v>None</v>
      </c>
      <c r="AM1131">
        <v>24</v>
      </c>
      <c r="AN1131" t="str" cm="1">
        <f t="array" ref="AN1131">_xlfn.IFS(
AM1131&lt;=5,"0-5",
AM1131&lt;=10,"6-10",
AM1131&lt;=20,"11-20",
TRUE,"20+")</f>
        <v>20+</v>
      </c>
      <c r="AO1131">
        <v>2</v>
      </c>
      <c r="AP1131">
        <v>3</v>
      </c>
      <c r="AQ1131" t="str">
        <f>_xlfn.XLOOKUP(AP1131,Lookup!Q:Q,Lookup!R:R)</f>
        <v>Better</v>
      </c>
      <c r="AR1131">
        <v>1</v>
      </c>
      <c r="AS1131" t="str" cm="1">
        <f t="array" ref="AS1131">_xlfn.IFS(
AR1131 &lt;=1,"New Employee",
AR1131 &lt;=3, "Early Career",
AR1131 &lt;=7, "Experienced",
TRUE, "Veteran")</f>
        <v>New Employee</v>
      </c>
      <c r="AT1131">
        <v>0</v>
      </c>
      <c r="AU1131">
        <v>0</v>
      </c>
      <c r="AV1131" t="str" cm="1">
        <f t="array" ref="AV1131">_xlfn.IFS(
AU1131=0,"Recently Promoted",
AU1131&lt;=3, "Normal",
TRUE, "Long Time No Promotion")</f>
        <v>Recently Promoted</v>
      </c>
      <c r="AW1131">
        <v>1</v>
      </c>
      <c r="AX1131">
        <f>IF(COUNTIF(L1131:$L$1471,L1131)&gt;1,1,0)</f>
        <v>0</v>
      </c>
      <c r="BA1131">
        <f t="shared" si="141"/>
        <v>0</v>
      </c>
      <c r="BC1131">
        <f t="shared" si="142"/>
        <v>0</v>
      </c>
      <c r="BE1131">
        <f t="shared" si="136"/>
        <v>0</v>
      </c>
      <c r="BG1131">
        <f t="shared" si="137"/>
        <v>0</v>
      </c>
      <c r="BI1131">
        <f t="shared" si="138"/>
        <v>0</v>
      </c>
      <c r="BR1131" t="str" cm="1">
        <f t="array" ref="BR1131">_xlfn.IFS(
A1131&lt;=25,"18-25",
A1131&lt;=35,"26-35",
A1131&lt;=45,"36-45",
A1131&lt;=59,"46-59",
TRUE,"60+")</f>
        <v>36-45</v>
      </c>
      <c r="BX1131" t="b">
        <f t="shared" si="139"/>
        <v>1</v>
      </c>
      <c r="BY1131" t="b">
        <f t="shared" si="140"/>
        <v>1</v>
      </c>
      <c r="BZ1131" t="b">
        <f t="shared" si="143"/>
        <v>1</v>
      </c>
      <c r="CA1131">
        <f>IF(tblemployee[[#This Row],[Attrition]]="Yes",1,0)</f>
        <v>0</v>
      </c>
      <c r="CB1131">
        <f>IF(tblemployee[[#This Row],[OverTime]]="Yes",1,0)</f>
        <v>0</v>
      </c>
    </row>
    <row r="1132" spans="1:80" hidden="1">
      <c r="A1132">
        <v>35</v>
      </c>
      <c r="B1132" t="s">
        <v>43</v>
      </c>
      <c r="C1132" t="s">
        <v>36</v>
      </c>
      <c r="D1132">
        <v>750</v>
      </c>
      <c r="E1132" t="s">
        <v>45</v>
      </c>
      <c r="F1132">
        <v>28</v>
      </c>
      <c r="G1132" t="str" cm="1">
        <f t="array" ref="G1132">_xlfn.IFS(
F1132 &lt;= 10, "Near",
F1132 &lt;= 20, "Far",
TRUE, "Very Far")</f>
        <v>Very Far</v>
      </c>
      <c r="H1132">
        <v>3</v>
      </c>
      <c r="I1132" t="str">
        <f>_xlfn.XLOOKUP(H1132,Lookup!C:C,Lookup!D:D)</f>
        <v>Bachelor</v>
      </c>
      <c r="J1132" t="s">
        <v>38</v>
      </c>
      <c r="K1132">
        <v>1</v>
      </c>
      <c r="L1132">
        <v>1596</v>
      </c>
      <c r="M1132">
        <v>2</v>
      </c>
      <c r="N1132" t="str">
        <f>_xlfn.XLOOKUP(M1132,Lookup!E:E,Lookup!F:F)</f>
        <v>Medium</v>
      </c>
      <c r="O1132" t="s">
        <v>46</v>
      </c>
      <c r="P1132">
        <v>46</v>
      </c>
      <c r="Q1132">
        <v>4</v>
      </c>
      <c r="R1132" t="str">
        <f>_xlfn.XLOOKUP(Q1132,Lookup!G:G,Lookup!H:H)</f>
        <v>Very High</v>
      </c>
      <c r="S1132">
        <v>2</v>
      </c>
      <c r="T1132" s="7" t="str">
        <f>_xlfn.XLOOKUP(S1132,Lookup!A:A,Lookup!B:B)</f>
        <v>Junior</v>
      </c>
      <c r="U1132" t="s">
        <v>50</v>
      </c>
      <c r="V1132">
        <v>3</v>
      </c>
      <c r="W1132" t="str">
        <f>_xlfn.XLOOKUP(V1132,Lookup!I:I,Lookup!J:J)</f>
        <v>High</v>
      </c>
      <c r="X1132" t="s">
        <v>48</v>
      </c>
      <c r="Y1132">
        <v>3407</v>
      </c>
      <c r="Z1132" t="str" cm="1">
        <f t="array" ref="Z1132">_xlfn.IFS(Y1132&lt;3000,"Low",Y1132&lt;7000,"Medium",TRUE,"High")</f>
        <v>Medium</v>
      </c>
      <c r="AA1132">
        <v>25348</v>
      </c>
      <c r="AB1132">
        <v>1</v>
      </c>
      <c r="AC1132" t="s">
        <v>42</v>
      </c>
      <c r="AD1132" t="s">
        <v>43</v>
      </c>
      <c r="AE1132">
        <v>17</v>
      </c>
      <c r="AF1132">
        <v>3</v>
      </c>
      <c r="AG1132" t="str">
        <f>_xlfn.XLOOKUP(AF1132,Lookup!K:K,Lookup!L:L)</f>
        <v>Meet Expect</v>
      </c>
      <c r="AH1132">
        <v>4</v>
      </c>
      <c r="AI1132" t="str">
        <f>LOOKUP(AH1132,Lookup!M:M,Lookup!N:N)</f>
        <v>Very High</v>
      </c>
      <c r="AJ1132">
        <v>80</v>
      </c>
      <c r="AK1132">
        <v>2</v>
      </c>
      <c r="AL1132" t="str">
        <f>_xlfn.XLOOKUP(AK1132,Lookup!O:O,Lookup!P:P)</f>
        <v>Medium</v>
      </c>
      <c r="AM1132">
        <v>10</v>
      </c>
      <c r="AN1132" t="str" cm="1">
        <f t="array" ref="AN1132">_xlfn.IFS(
AM1132&lt;=5,"0-5",
AM1132&lt;=10,"6-10",
AM1132&lt;=20,"11-20",
TRUE,"20+")</f>
        <v>6-10</v>
      </c>
      <c r="AO1132">
        <v>3</v>
      </c>
      <c r="AP1132">
        <v>2</v>
      </c>
      <c r="AQ1132" t="str">
        <f>_xlfn.XLOOKUP(AP1132,Lookup!Q:Q,Lookup!R:R)</f>
        <v>Good</v>
      </c>
      <c r="AR1132">
        <v>10</v>
      </c>
      <c r="AS1132" t="str" cm="1">
        <f t="array" ref="AS1132">_xlfn.IFS(
AR1132 &lt;=1,"New Employee",
AR1132 &lt;=3, "Early Career",
AR1132 &lt;=7, "Experienced",
TRUE, "Veteran")</f>
        <v>Veteran</v>
      </c>
      <c r="AT1132">
        <v>9</v>
      </c>
      <c r="AU1132">
        <v>6</v>
      </c>
      <c r="AV1132" t="str" cm="1">
        <f t="array" ref="AV1132">_xlfn.IFS(
AU1132=0,"Recently Promoted",
AU1132&lt;=3, "Normal",
TRUE, "Long Time No Promotion")</f>
        <v>Long Time No Promotion</v>
      </c>
      <c r="AW1132">
        <v>8</v>
      </c>
      <c r="AX1132">
        <f>IF(COUNTIF(L1132:$L$1471,L1132)&gt;1,1,0)</f>
        <v>0</v>
      </c>
      <c r="BA1132">
        <f t="shared" si="141"/>
        <v>0</v>
      </c>
      <c r="BC1132">
        <f t="shared" si="142"/>
        <v>0</v>
      </c>
      <c r="BE1132">
        <f t="shared" si="136"/>
        <v>0</v>
      </c>
      <c r="BG1132">
        <f t="shared" si="137"/>
        <v>0</v>
      </c>
      <c r="BI1132">
        <f t="shared" si="138"/>
        <v>0</v>
      </c>
      <c r="BR1132" t="str" cm="1">
        <f t="array" ref="BR1132">_xlfn.IFS(
A1132&lt;=25,"18-25",
A1132&lt;=35,"26-35",
A1132&lt;=45,"36-45",
A1132&lt;=59,"46-59",
TRUE,"60+")</f>
        <v>26-35</v>
      </c>
      <c r="BX1132" t="b">
        <f t="shared" si="139"/>
        <v>1</v>
      </c>
      <c r="BY1132" t="b">
        <f t="shared" si="140"/>
        <v>1</v>
      </c>
      <c r="BZ1132" t="b">
        <f t="shared" si="143"/>
        <v>1</v>
      </c>
      <c r="CA1132">
        <f>IF(tblemployee[[#This Row],[Attrition]]="Yes",1,0)</f>
        <v>0</v>
      </c>
      <c r="CB1132">
        <f>IF(tblemployee[[#This Row],[OverTime]]="Yes",1,0)</f>
        <v>0</v>
      </c>
    </row>
    <row r="1133" spans="1:80" hidden="1">
      <c r="A1133">
        <v>34</v>
      </c>
      <c r="B1133" t="s">
        <v>43</v>
      </c>
      <c r="C1133" t="s">
        <v>44</v>
      </c>
      <c r="D1133">
        <v>653</v>
      </c>
      <c r="E1133" t="s">
        <v>45</v>
      </c>
      <c r="F1133">
        <v>10</v>
      </c>
      <c r="G1133" t="str" cm="1">
        <f t="array" ref="G1133">_xlfn.IFS(
F1133 &lt;= 10, "Near",
F1133 &lt;= 20, "Far",
TRUE, "Very Far")</f>
        <v>Near</v>
      </c>
      <c r="H1133">
        <v>4</v>
      </c>
      <c r="I1133" t="str">
        <f>_xlfn.XLOOKUP(H1133,Lookup!C:C,Lookup!D:D)</f>
        <v>Master</v>
      </c>
      <c r="J1133" t="s">
        <v>60</v>
      </c>
      <c r="K1133">
        <v>1</v>
      </c>
      <c r="L1133">
        <v>1597</v>
      </c>
      <c r="M1133">
        <v>4</v>
      </c>
      <c r="N1133" t="str">
        <f>_xlfn.XLOOKUP(M1133,Lookup!E:E,Lookup!F:F)</f>
        <v>Very High</v>
      </c>
      <c r="O1133" t="s">
        <v>46</v>
      </c>
      <c r="P1133">
        <v>92</v>
      </c>
      <c r="Q1133">
        <v>2</v>
      </c>
      <c r="R1133" t="str">
        <f>_xlfn.XLOOKUP(Q1133,Lookup!G:G,Lookup!H:H)</f>
        <v>Medium</v>
      </c>
      <c r="S1133">
        <v>2</v>
      </c>
      <c r="T1133" s="7" t="str">
        <f>_xlfn.XLOOKUP(S1133,Lookup!A:A,Lookup!B:B)</f>
        <v>Junior</v>
      </c>
      <c r="U1133" t="s">
        <v>54</v>
      </c>
      <c r="V1133">
        <v>3</v>
      </c>
      <c r="W1133" t="str">
        <f>_xlfn.XLOOKUP(V1133,Lookup!I:I,Lookup!J:J)</f>
        <v>High</v>
      </c>
      <c r="X1133" t="s">
        <v>48</v>
      </c>
      <c r="Y1133">
        <v>5063</v>
      </c>
      <c r="Z1133" t="str" cm="1">
        <f t="array" ref="Z1133">_xlfn.IFS(Y1133&lt;3000,"Low",Y1133&lt;7000,"Medium",TRUE,"High")</f>
        <v>Medium</v>
      </c>
      <c r="AA1133">
        <v>15332</v>
      </c>
      <c r="AB1133">
        <v>1</v>
      </c>
      <c r="AC1133" t="s">
        <v>42</v>
      </c>
      <c r="AD1133" t="s">
        <v>43</v>
      </c>
      <c r="AE1133">
        <v>14</v>
      </c>
      <c r="AF1133">
        <v>3</v>
      </c>
      <c r="AG1133" t="str">
        <f>_xlfn.XLOOKUP(AF1133,Lookup!K:K,Lookup!L:L)</f>
        <v>Meet Expect</v>
      </c>
      <c r="AH1133">
        <v>2</v>
      </c>
      <c r="AI1133" t="str">
        <f>LOOKUP(AH1133,Lookup!M:M,Lookup!N:N)</f>
        <v>Medium</v>
      </c>
      <c r="AJ1133">
        <v>80</v>
      </c>
      <c r="AK1133">
        <v>1</v>
      </c>
      <c r="AL1133" t="str">
        <f>_xlfn.XLOOKUP(AK1133,Lookup!O:O,Lookup!P:P)</f>
        <v>Basic</v>
      </c>
      <c r="AM1133">
        <v>8</v>
      </c>
      <c r="AN1133" t="str" cm="1">
        <f t="array" ref="AN1133">_xlfn.IFS(
AM1133&lt;=5,"0-5",
AM1133&lt;=10,"6-10",
AM1133&lt;=20,"11-20",
TRUE,"20+")</f>
        <v>6-10</v>
      </c>
      <c r="AO1133">
        <v>3</v>
      </c>
      <c r="AP1133">
        <v>2</v>
      </c>
      <c r="AQ1133" t="str">
        <f>_xlfn.XLOOKUP(AP1133,Lookup!Q:Q,Lookup!R:R)</f>
        <v>Good</v>
      </c>
      <c r="AR1133">
        <v>8</v>
      </c>
      <c r="AS1133" t="str" cm="1">
        <f t="array" ref="AS1133">_xlfn.IFS(
AR1133 &lt;=1,"New Employee",
AR1133 &lt;=3, "Early Career",
AR1133 &lt;=7, "Experienced",
TRUE, "Veteran")</f>
        <v>Veteran</v>
      </c>
      <c r="AT1133">
        <v>2</v>
      </c>
      <c r="AU1133">
        <v>7</v>
      </c>
      <c r="AV1133" t="str" cm="1">
        <f t="array" ref="AV1133">_xlfn.IFS(
AU1133=0,"Recently Promoted",
AU1133&lt;=3, "Normal",
TRUE, "Long Time No Promotion")</f>
        <v>Long Time No Promotion</v>
      </c>
      <c r="AW1133">
        <v>7</v>
      </c>
      <c r="AX1133">
        <f>IF(COUNTIF(L1133:$L$1471,L1133)&gt;1,1,0)</f>
        <v>0</v>
      </c>
      <c r="BA1133">
        <f t="shared" si="141"/>
        <v>0</v>
      </c>
      <c r="BC1133">
        <f t="shared" si="142"/>
        <v>0</v>
      </c>
      <c r="BE1133">
        <f t="shared" si="136"/>
        <v>0</v>
      </c>
      <c r="BG1133">
        <f t="shared" si="137"/>
        <v>0</v>
      </c>
      <c r="BI1133">
        <f t="shared" si="138"/>
        <v>0</v>
      </c>
      <c r="BR1133" t="str" cm="1">
        <f t="array" ref="BR1133">_xlfn.IFS(
A1133&lt;=25,"18-25",
A1133&lt;=35,"26-35",
A1133&lt;=45,"36-45",
A1133&lt;=59,"46-59",
TRUE,"60+")</f>
        <v>26-35</v>
      </c>
      <c r="BX1133" t="b">
        <f t="shared" si="139"/>
        <v>1</v>
      </c>
      <c r="BY1133" t="b">
        <f t="shared" si="140"/>
        <v>1</v>
      </c>
      <c r="BZ1133" t="b">
        <f t="shared" si="143"/>
        <v>1</v>
      </c>
      <c r="CA1133">
        <f>IF(tblemployee[[#This Row],[Attrition]]="Yes",1,0)</f>
        <v>0</v>
      </c>
      <c r="CB1133">
        <f>IF(tblemployee[[#This Row],[OverTime]]="Yes",1,0)</f>
        <v>0</v>
      </c>
    </row>
    <row r="1134" spans="1:80" hidden="1">
      <c r="A1134">
        <v>40</v>
      </c>
      <c r="B1134" t="s">
        <v>43</v>
      </c>
      <c r="C1134" t="s">
        <v>36</v>
      </c>
      <c r="D1134">
        <v>118</v>
      </c>
      <c r="E1134" t="s">
        <v>37</v>
      </c>
      <c r="F1134">
        <v>14</v>
      </c>
      <c r="G1134" t="str" cm="1">
        <f t="array" ref="G1134">_xlfn.IFS(
F1134 &lt;= 10, "Near",
F1134 &lt;= 20, "Far",
TRUE, "Very Far")</f>
        <v>Far</v>
      </c>
      <c r="H1134">
        <v>2</v>
      </c>
      <c r="I1134" t="str">
        <f>_xlfn.XLOOKUP(H1134,Lookup!C:C,Lookup!D:D)</f>
        <v>College</v>
      </c>
      <c r="J1134" t="s">
        <v>38</v>
      </c>
      <c r="K1134">
        <v>1</v>
      </c>
      <c r="L1134">
        <v>1598</v>
      </c>
      <c r="M1134">
        <v>4</v>
      </c>
      <c r="N1134" t="str">
        <f>_xlfn.XLOOKUP(M1134,Lookup!E:E,Lookup!F:F)</f>
        <v>Very High</v>
      </c>
      <c r="O1134" t="s">
        <v>39</v>
      </c>
      <c r="P1134">
        <v>84</v>
      </c>
      <c r="Q1134">
        <v>3</v>
      </c>
      <c r="R1134" t="str">
        <f>_xlfn.XLOOKUP(Q1134,Lookup!G:G,Lookup!H:H)</f>
        <v>High</v>
      </c>
      <c r="S1134">
        <v>2</v>
      </c>
      <c r="T1134" s="7" t="str">
        <f>_xlfn.XLOOKUP(S1134,Lookup!A:A,Lookup!B:B)</f>
        <v>Junior</v>
      </c>
      <c r="U1134" t="s">
        <v>40</v>
      </c>
      <c r="V1134">
        <v>1</v>
      </c>
      <c r="W1134" t="str">
        <f>_xlfn.XLOOKUP(V1134,Lookup!I:I,Lookup!J:J)</f>
        <v>Low</v>
      </c>
      <c r="X1134" t="s">
        <v>48</v>
      </c>
      <c r="Y1134">
        <v>4639</v>
      </c>
      <c r="Z1134" t="str" cm="1">
        <f t="array" ref="Z1134">_xlfn.IFS(Y1134&lt;3000,"Low",Y1134&lt;7000,"Medium",TRUE,"High")</f>
        <v>Medium</v>
      </c>
      <c r="AA1134">
        <v>11262</v>
      </c>
      <c r="AB1134">
        <v>1</v>
      </c>
      <c r="AC1134" t="s">
        <v>42</v>
      </c>
      <c r="AD1134" t="s">
        <v>43</v>
      </c>
      <c r="AE1134">
        <v>15</v>
      </c>
      <c r="AF1134">
        <v>3</v>
      </c>
      <c r="AG1134" t="str">
        <f>_xlfn.XLOOKUP(AF1134,Lookup!K:K,Lookup!L:L)</f>
        <v>Meet Expect</v>
      </c>
      <c r="AH1134">
        <v>3</v>
      </c>
      <c r="AI1134" t="str">
        <f>LOOKUP(AH1134,Lookup!M:M,Lookup!N:N)</f>
        <v>High</v>
      </c>
      <c r="AJ1134">
        <v>80</v>
      </c>
      <c r="AK1134">
        <v>1</v>
      </c>
      <c r="AL1134" t="str">
        <f>_xlfn.XLOOKUP(AK1134,Lookup!O:O,Lookup!P:P)</f>
        <v>Basic</v>
      </c>
      <c r="AM1134">
        <v>5</v>
      </c>
      <c r="AN1134" t="str" cm="1">
        <f t="array" ref="AN1134">_xlfn.IFS(
AM1134&lt;=5,"0-5",
AM1134&lt;=10,"6-10",
AM1134&lt;=20,"11-20",
TRUE,"20+")</f>
        <v>0-5</v>
      </c>
      <c r="AO1134">
        <v>2</v>
      </c>
      <c r="AP1134">
        <v>3</v>
      </c>
      <c r="AQ1134" t="str">
        <f>_xlfn.XLOOKUP(AP1134,Lookup!Q:Q,Lookup!R:R)</f>
        <v>Better</v>
      </c>
      <c r="AR1134">
        <v>5</v>
      </c>
      <c r="AS1134" t="str" cm="1">
        <f t="array" ref="AS1134">_xlfn.IFS(
AR1134 &lt;=1,"New Employee",
AR1134 &lt;=3, "Early Career",
AR1134 &lt;=7, "Experienced",
TRUE, "Veteran")</f>
        <v>Experienced</v>
      </c>
      <c r="AT1134">
        <v>4</v>
      </c>
      <c r="AU1134">
        <v>1</v>
      </c>
      <c r="AV1134" t="str" cm="1">
        <f t="array" ref="AV1134">_xlfn.IFS(
AU1134=0,"Recently Promoted",
AU1134&lt;=3, "Normal",
TRUE, "Long Time No Promotion")</f>
        <v>Normal</v>
      </c>
      <c r="AW1134">
        <v>2</v>
      </c>
      <c r="AX1134">
        <f>IF(COUNTIF(L1134:$L$1471,L1134)&gt;1,1,0)</f>
        <v>0</v>
      </c>
      <c r="BA1134">
        <f t="shared" si="141"/>
        <v>0</v>
      </c>
      <c r="BC1134">
        <f t="shared" si="142"/>
        <v>0</v>
      </c>
      <c r="BE1134">
        <f t="shared" si="136"/>
        <v>0</v>
      </c>
      <c r="BG1134">
        <f t="shared" si="137"/>
        <v>0</v>
      </c>
      <c r="BI1134">
        <f t="shared" si="138"/>
        <v>0</v>
      </c>
      <c r="BR1134" t="str" cm="1">
        <f t="array" ref="BR1134">_xlfn.IFS(
A1134&lt;=25,"18-25",
A1134&lt;=35,"26-35",
A1134&lt;=45,"36-45",
A1134&lt;=59,"46-59",
TRUE,"60+")</f>
        <v>36-45</v>
      </c>
      <c r="BX1134" t="b">
        <f t="shared" si="139"/>
        <v>1</v>
      </c>
      <c r="BY1134" t="b">
        <f t="shared" si="140"/>
        <v>1</v>
      </c>
      <c r="BZ1134" t="b">
        <f t="shared" si="143"/>
        <v>1</v>
      </c>
      <c r="CA1134">
        <f>IF(tblemployee[[#This Row],[Attrition]]="Yes",1,0)</f>
        <v>0</v>
      </c>
      <c r="CB1134">
        <f>IF(tblemployee[[#This Row],[OverTime]]="Yes",1,0)</f>
        <v>0</v>
      </c>
    </row>
    <row r="1135" spans="1:80" hidden="1">
      <c r="A1135">
        <v>43</v>
      </c>
      <c r="B1135" t="s">
        <v>43</v>
      </c>
      <c r="C1135" t="s">
        <v>36</v>
      </c>
      <c r="D1135">
        <v>990</v>
      </c>
      <c r="E1135" t="s">
        <v>45</v>
      </c>
      <c r="F1135">
        <v>27</v>
      </c>
      <c r="G1135" t="str" cm="1">
        <f t="array" ref="G1135">_xlfn.IFS(
F1135 &lt;= 10, "Near",
F1135 &lt;= 20, "Far",
TRUE, "Very Far")</f>
        <v>Very Far</v>
      </c>
      <c r="H1135">
        <v>3</v>
      </c>
      <c r="I1135" t="str">
        <f>_xlfn.XLOOKUP(H1135,Lookup!C:C,Lookup!D:D)</f>
        <v>Bachelor</v>
      </c>
      <c r="J1135" t="s">
        <v>60</v>
      </c>
      <c r="K1135">
        <v>1</v>
      </c>
      <c r="L1135">
        <v>1599</v>
      </c>
      <c r="M1135">
        <v>4</v>
      </c>
      <c r="N1135" t="str">
        <f>_xlfn.XLOOKUP(M1135,Lookup!E:E,Lookup!F:F)</f>
        <v>Very High</v>
      </c>
      <c r="O1135" t="s">
        <v>46</v>
      </c>
      <c r="P1135">
        <v>87</v>
      </c>
      <c r="Q1135">
        <v>4</v>
      </c>
      <c r="R1135" t="str">
        <f>_xlfn.XLOOKUP(Q1135,Lookup!G:G,Lookup!H:H)</f>
        <v>Very High</v>
      </c>
      <c r="S1135">
        <v>1</v>
      </c>
      <c r="T1135" s="7" t="str">
        <f>_xlfn.XLOOKUP(S1135,Lookup!A:A,Lookup!B:B)</f>
        <v>Entry Level</v>
      </c>
      <c r="U1135" t="s">
        <v>50</v>
      </c>
      <c r="V1135">
        <v>2</v>
      </c>
      <c r="W1135" t="str">
        <f>_xlfn.XLOOKUP(V1135,Lookup!I:I,Lookup!J:J)</f>
        <v>Medium</v>
      </c>
      <c r="X1135" t="s">
        <v>52</v>
      </c>
      <c r="Y1135">
        <v>4876</v>
      </c>
      <c r="Z1135" t="str" cm="1">
        <f t="array" ref="Z1135">_xlfn.IFS(Y1135&lt;3000,"Low",Y1135&lt;7000,"Medium",TRUE,"High")</f>
        <v>Medium</v>
      </c>
      <c r="AA1135">
        <v>5855</v>
      </c>
      <c r="AB1135">
        <v>5</v>
      </c>
      <c r="AC1135" t="s">
        <v>42</v>
      </c>
      <c r="AD1135" t="s">
        <v>43</v>
      </c>
      <c r="AE1135">
        <v>12</v>
      </c>
      <c r="AF1135">
        <v>3</v>
      </c>
      <c r="AG1135" t="str">
        <f>_xlfn.XLOOKUP(AF1135,Lookup!K:K,Lookup!L:L)</f>
        <v>Meet Expect</v>
      </c>
      <c r="AH1135">
        <v>3</v>
      </c>
      <c r="AI1135" t="str">
        <f>LOOKUP(AH1135,Lookup!M:M,Lookup!N:N)</f>
        <v>High</v>
      </c>
      <c r="AJ1135">
        <v>80</v>
      </c>
      <c r="AK1135">
        <v>1</v>
      </c>
      <c r="AL1135" t="str">
        <f>_xlfn.XLOOKUP(AK1135,Lookup!O:O,Lookup!P:P)</f>
        <v>Basic</v>
      </c>
      <c r="AM1135">
        <v>8</v>
      </c>
      <c r="AN1135" t="str" cm="1">
        <f t="array" ref="AN1135">_xlfn.IFS(
AM1135&lt;=5,"0-5",
AM1135&lt;=10,"6-10",
AM1135&lt;=20,"11-20",
TRUE,"20+")</f>
        <v>6-10</v>
      </c>
      <c r="AO1135">
        <v>0</v>
      </c>
      <c r="AP1135">
        <v>3</v>
      </c>
      <c r="AQ1135" t="str">
        <f>_xlfn.XLOOKUP(AP1135,Lookup!Q:Q,Lookup!R:R)</f>
        <v>Better</v>
      </c>
      <c r="AR1135">
        <v>6</v>
      </c>
      <c r="AS1135" t="str" cm="1">
        <f t="array" ref="AS1135">_xlfn.IFS(
AR1135 &lt;=1,"New Employee",
AR1135 &lt;=3, "Early Career",
AR1135 &lt;=7, "Experienced",
TRUE, "Veteran")</f>
        <v>Experienced</v>
      </c>
      <c r="AT1135">
        <v>4</v>
      </c>
      <c r="AU1135">
        <v>0</v>
      </c>
      <c r="AV1135" t="str" cm="1">
        <f t="array" ref="AV1135">_xlfn.IFS(
AU1135=0,"Recently Promoted",
AU1135&lt;=3, "Normal",
TRUE, "Long Time No Promotion")</f>
        <v>Recently Promoted</v>
      </c>
      <c r="AW1135">
        <v>2</v>
      </c>
      <c r="AX1135">
        <f>IF(COUNTIF(L1135:$L$1471,L1135)&gt;1,1,0)</f>
        <v>0</v>
      </c>
      <c r="BA1135">
        <f t="shared" si="141"/>
        <v>0</v>
      </c>
      <c r="BC1135">
        <f t="shared" si="142"/>
        <v>0</v>
      </c>
      <c r="BE1135">
        <f t="shared" si="136"/>
        <v>0</v>
      </c>
      <c r="BG1135">
        <f t="shared" si="137"/>
        <v>0</v>
      </c>
      <c r="BI1135">
        <f t="shared" si="138"/>
        <v>0</v>
      </c>
      <c r="BR1135" t="str" cm="1">
        <f t="array" ref="BR1135">_xlfn.IFS(
A1135&lt;=25,"18-25",
A1135&lt;=35,"26-35",
A1135&lt;=45,"36-45",
A1135&lt;=59,"46-59",
TRUE,"60+")</f>
        <v>36-45</v>
      </c>
      <c r="BX1135" t="b">
        <f t="shared" si="139"/>
        <v>1</v>
      </c>
      <c r="BY1135" t="b">
        <f t="shared" si="140"/>
        <v>1</v>
      </c>
      <c r="BZ1135" t="b">
        <f t="shared" si="143"/>
        <v>1</v>
      </c>
      <c r="CA1135">
        <f>IF(tblemployee[[#This Row],[Attrition]]="Yes",1,0)</f>
        <v>0</v>
      </c>
      <c r="CB1135">
        <f>IF(tblemployee[[#This Row],[OverTime]]="Yes",1,0)</f>
        <v>0</v>
      </c>
    </row>
    <row r="1136" spans="1:80" hidden="1">
      <c r="A1136">
        <v>35</v>
      </c>
      <c r="B1136" t="s">
        <v>43</v>
      </c>
      <c r="C1136" t="s">
        <v>36</v>
      </c>
      <c r="D1136">
        <v>1349</v>
      </c>
      <c r="E1136" t="s">
        <v>45</v>
      </c>
      <c r="F1136">
        <v>7</v>
      </c>
      <c r="G1136" t="str" cm="1">
        <f t="array" ref="G1136">_xlfn.IFS(
F1136 &lt;= 10, "Near",
F1136 &lt;= 20, "Far",
TRUE, "Very Far")</f>
        <v>Near</v>
      </c>
      <c r="H1136">
        <v>2</v>
      </c>
      <c r="I1136" t="str">
        <f>_xlfn.XLOOKUP(H1136,Lookup!C:C,Lookup!D:D)</f>
        <v>College</v>
      </c>
      <c r="J1136" t="s">
        <v>38</v>
      </c>
      <c r="K1136">
        <v>1</v>
      </c>
      <c r="L1136">
        <v>1601</v>
      </c>
      <c r="M1136">
        <v>3</v>
      </c>
      <c r="N1136" t="str">
        <f>_xlfn.XLOOKUP(M1136,Lookup!E:E,Lookup!F:F)</f>
        <v>High</v>
      </c>
      <c r="O1136" t="s">
        <v>46</v>
      </c>
      <c r="P1136">
        <v>63</v>
      </c>
      <c r="Q1136">
        <v>2</v>
      </c>
      <c r="R1136" t="str">
        <f>_xlfn.XLOOKUP(Q1136,Lookup!G:G,Lookup!H:H)</f>
        <v>Medium</v>
      </c>
      <c r="S1136">
        <v>1</v>
      </c>
      <c r="T1136" s="7" t="str">
        <f>_xlfn.XLOOKUP(S1136,Lookup!A:A,Lookup!B:B)</f>
        <v>Entry Level</v>
      </c>
      <c r="U1136" t="s">
        <v>50</v>
      </c>
      <c r="V1136">
        <v>4</v>
      </c>
      <c r="W1136" t="str">
        <f>_xlfn.XLOOKUP(V1136,Lookup!I:I,Lookup!J:J)</f>
        <v>Very High</v>
      </c>
      <c r="X1136" t="s">
        <v>48</v>
      </c>
      <c r="Y1136">
        <v>2690</v>
      </c>
      <c r="Z1136" t="str" cm="1">
        <f t="array" ref="Z1136">_xlfn.IFS(Y1136&lt;3000,"Low",Y1136&lt;7000,"Medium",TRUE,"High")</f>
        <v>Low</v>
      </c>
      <c r="AA1136">
        <v>7713</v>
      </c>
      <c r="AB1136">
        <v>1</v>
      </c>
      <c r="AC1136" t="s">
        <v>42</v>
      </c>
      <c r="AD1136" t="s">
        <v>43</v>
      </c>
      <c r="AE1136">
        <v>18</v>
      </c>
      <c r="AF1136">
        <v>3</v>
      </c>
      <c r="AG1136" t="str">
        <f>_xlfn.XLOOKUP(AF1136,Lookup!K:K,Lookup!L:L)</f>
        <v>Meet Expect</v>
      </c>
      <c r="AH1136">
        <v>4</v>
      </c>
      <c r="AI1136" t="str">
        <f>LOOKUP(AH1136,Lookup!M:M,Lookup!N:N)</f>
        <v>Very High</v>
      </c>
      <c r="AJ1136">
        <v>80</v>
      </c>
      <c r="AK1136">
        <v>1</v>
      </c>
      <c r="AL1136" t="str">
        <f>_xlfn.XLOOKUP(AK1136,Lookup!O:O,Lookup!P:P)</f>
        <v>Basic</v>
      </c>
      <c r="AM1136">
        <v>1</v>
      </c>
      <c r="AN1136" t="str" cm="1">
        <f t="array" ref="AN1136">_xlfn.IFS(
AM1136&lt;=5,"0-5",
AM1136&lt;=10,"6-10",
AM1136&lt;=20,"11-20",
TRUE,"20+")</f>
        <v>0-5</v>
      </c>
      <c r="AO1136">
        <v>5</v>
      </c>
      <c r="AP1136">
        <v>2</v>
      </c>
      <c r="AQ1136" t="str">
        <f>_xlfn.XLOOKUP(AP1136,Lookup!Q:Q,Lookup!R:R)</f>
        <v>Good</v>
      </c>
      <c r="AR1136">
        <v>1</v>
      </c>
      <c r="AS1136" t="str" cm="1">
        <f t="array" ref="AS1136">_xlfn.IFS(
AR1136 &lt;=1,"New Employee",
AR1136 &lt;=3, "Early Career",
AR1136 &lt;=7, "Experienced",
TRUE, "Veteran")</f>
        <v>New Employee</v>
      </c>
      <c r="AT1136">
        <v>0</v>
      </c>
      <c r="AU1136">
        <v>0</v>
      </c>
      <c r="AV1136" t="str" cm="1">
        <f t="array" ref="AV1136">_xlfn.IFS(
AU1136=0,"Recently Promoted",
AU1136&lt;=3, "Normal",
TRUE, "Long Time No Promotion")</f>
        <v>Recently Promoted</v>
      </c>
      <c r="AW1136">
        <v>1</v>
      </c>
      <c r="AX1136">
        <f>IF(COUNTIF(L1136:$L$1471,L1136)&gt;1,1,0)</f>
        <v>0</v>
      </c>
      <c r="BA1136">
        <f t="shared" si="141"/>
        <v>0</v>
      </c>
      <c r="BC1136">
        <f t="shared" si="142"/>
        <v>0</v>
      </c>
      <c r="BE1136">
        <f t="shared" si="136"/>
        <v>0</v>
      </c>
      <c r="BG1136">
        <f t="shared" si="137"/>
        <v>0</v>
      </c>
      <c r="BI1136">
        <f t="shared" si="138"/>
        <v>0</v>
      </c>
      <c r="BR1136" t="str" cm="1">
        <f t="array" ref="BR1136">_xlfn.IFS(
A1136&lt;=25,"18-25",
A1136&lt;=35,"26-35",
A1136&lt;=45,"36-45",
A1136&lt;=59,"46-59",
TRUE,"60+")</f>
        <v>26-35</v>
      </c>
      <c r="BX1136" t="b">
        <f t="shared" si="139"/>
        <v>1</v>
      </c>
      <c r="BY1136" t="b">
        <f t="shared" si="140"/>
        <v>1</v>
      </c>
      <c r="BZ1136" t="b">
        <f t="shared" si="143"/>
        <v>1</v>
      </c>
      <c r="CA1136">
        <f>IF(tblemployee[[#This Row],[Attrition]]="Yes",1,0)</f>
        <v>0</v>
      </c>
      <c r="CB1136">
        <f>IF(tblemployee[[#This Row],[OverTime]]="Yes",1,0)</f>
        <v>0</v>
      </c>
    </row>
    <row r="1137" spans="1:80" hidden="1">
      <c r="A1137">
        <v>46</v>
      </c>
      <c r="B1137" t="s">
        <v>43</v>
      </c>
      <c r="C1137" t="s">
        <v>36</v>
      </c>
      <c r="D1137">
        <v>563</v>
      </c>
      <c r="E1137" t="s">
        <v>37</v>
      </c>
      <c r="F1137">
        <v>1</v>
      </c>
      <c r="G1137" t="str" cm="1">
        <f t="array" ref="G1137">_xlfn.IFS(
F1137 &lt;= 10, "Near",
F1137 &lt;= 20, "Far",
TRUE, "Very Far")</f>
        <v>Near</v>
      </c>
      <c r="H1137">
        <v>4</v>
      </c>
      <c r="I1137" t="str">
        <f>_xlfn.XLOOKUP(H1137,Lookup!C:C,Lookup!D:D)</f>
        <v>Master</v>
      </c>
      <c r="J1137" t="s">
        <v>38</v>
      </c>
      <c r="K1137">
        <v>1</v>
      </c>
      <c r="L1137">
        <v>1602</v>
      </c>
      <c r="M1137">
        <v>4</v>
      </c>
      <c r="N1137" t="str">
        <f>_xlfn.XLOOKUP(M1137,Lookup!E:E,Lookup!F:F)</f>
        <v>Very High</v>
      </c>
      <c r="O1137" t="s">
        <v>46</v>
      </c>
      <c r="P1137">
        <v>56</v>
      </c>
      <c r="Q1137">
        <v>4</v>
      </c>
      <c r="R1137" t="str">
        <f>_xlfn.XLOOKUP(Q1137,Lookup!G:G,Lookup!H:H)</f>
        <v>Very High</v>
      </c>
      <c r="S1137">
        <v>4</v>
      </c>
      <c r="T1137" s="7" t="str">
        <f>_xlfn.XLOOKUP(S1137,Lookup!A:A,Lookup!B:B)</f>
        <v>Manager</v>
      </c>
      <c r="U1137" t="s">
        <v>56</v>
      </c>
      <c r="V1137">
        <v>1</v>
      </c>
      <c r="W1137" t="str">
        <f>_xlfn.XLOOKUP(V1137,Lookup!I:I,Lookup!J:J)</f>
        <v>Low</v>
      </c>
      <c r="X1137" t="s">
        <v>41</v>
      </c>
      <c r="Y1137">
        <v>17567</v>
      </c>
      <c r="Z1137" t="str" cm="1">
        <f t="array" ref="Z1137">_xlfn.IFS(Y1137&lt;3000,"Low",Y1137&lt;7000,"Medium",TRUE,"High")</f>
        <v>High</v>
      </c>
      <c r="AA1137">
        <v>3156</v>
      </c>
      <c r="AB1137">
        <v>1</v>
      </c>
      <c r="AC1137" t="s">
        <v>42</v>
      </c>
      <c r="AD1137" t="s">
        <v>43</v>
      </c>
      <c r="AE1137">
        <v>15</v>
      </c>
      <c r="AF1137">
        <v>3</v>
      </c>
      <c r="AG1137" t="str">
        <f>_xlfn.XLOOKUP(AF1137,Lookup!K:K,Lookup!L:L)</f>
        <v>Meet Expect</v>
      </c>
      <c r="AH1137">
        <v>2</v>
      </c>
      <c r="AI1137" t="str">
        <f>LOOKUP(AH1137,Lookup!M:M,Lookup!N:N)</f>
        <v>Medium</v>
      </c>
      <c r="AJ1137">
        <v>80</v>
      </c>
      <c r="AK1137">
        <v>0</v>
      </c>
      <c r="AL1137" t="str">
        <f>_xlfn.XLOOKUP(AK1137,Lookup!O:O,Lookup!P:P)</f>
        <v>None</v>
      </c>
      <c r="AM1137">
        <v>27</v>
      </c>
      <c r="AN1137" t="str" cm="1">
        <f t="array" ref="AN1137">_xlfn.IFS(
AM1137&lt;=5,"0-5",
AM1137&lt;=10,"6-10",
AM1137&lt;=20,"11-20",
TRUE,"20+")</f>
        <v>20+</v>
      </c>
      <c r="AO1137">
        <v>5</v>
      </c>
      <c r="AP1137">
        <v>1</v>
      </c>
      <c r="AQ1137" t="str">
        <f>_xlfn.XLOOKUP(AP1137,Lookup!Q:Q,Lookup!R:R)</f>
        <v>Bad</v>
      </c>
      <c r="AR1137">
        <v>26</v>
      </c>
      <c r="AS1137" t="str" cm="1">
        <f t="array" ref="AS1137">_xlfn.IFS(
AR1137 &lt;=1,"New Employee",
AR1137 &lt;=3, "Early Career",
AR1137 &lt;=7, "Experienced",
TRUE, "Veteran")</f>
        <v>Veteran</v>
      </c>
      <c r="AT1137">
        <v>0</v>
      </c>
      <c r="AU1137">
        <v>0</v>
      </c>
      <c r="AV1137" t="str" cm="1">
        <f t="array" ref="AV1137">_xlfn.IFS(
AU1137=0,"Recently Promoted",
AU1137&lt;=3, "Normal",
TRUE, "Long Time No Promotion")</f>
        <v>Recently Promoted</v>
      </c>
      <c r="AW1137">
        <v>12</v>
      </c>
      <c r="AX1137">
        <f>IF(COUNTIF(L1137:$L$1471,L1137)&gt;1,1,0)</f>
        <v>0</v>
      </c>
      <c r="BA1137">
        <f t="shared" si="141"/>
        <v>0</v>
      </c>
      <c r="BC1137">
        <f t="shared" si="142"/>
        <v>0</v>
      </c>
      <c r="BE1137">
        <f t="shared" si="136"/>
        <v>0</v>
      </c>
      <c r="BG1137">
        <f t="shared" si="137"/>
        <v>0</v>
      </c>
      <c r="BI1137">
        <f t="shared" si="138"/>
        <v>0</v>
      </c>
      <c r="BR1137" t="str" cm="1">
        <f t="array" ref="BR1137">_xlfn.IFS(
A1137&lt;=25,"18-25",
A1137&lt;=35,"26-35",
A1137&lt;=45,"36-45",
A1137&lt;=59,"46-59",
TRUE,"60+")</f>
        <v>46-59</v>
      </c>
      <c r="BX1137" t="b">
        <f t="shared" si="139"/>
        <v>1</v>
      </c>
      <c r="BY1137" t="b">
        <f t="shared" si="140"/>
        <v>1</v>
      </c>
      <c r="BZ1137" t="b">
        <f t="shared" si="143"/>
        <v>1</v>
      </c>
      <c r="CA1137">
        <f>IF(tblemployee[[#This Row],[Attrition]]="Yes",1,0)</f>
        <v>0</v>
      </c>
      <c r="CB1137">
        <f>IF(tblemployee[[#This Row],[OverTime]]="Yes",1,0)</f>
        <v>0</v>
      </c>
    </row>
    <row r="1138" spans="1:80" hidden="1">
      <c r="A1138">
        <v>28</v>
      </c>
      <c r="B1138" t="s">
        <v>35</v>
      </c>
      <c r="C1138" t="s">
        <v>36</v>
      </c>
      <c r="D1138">
        <v>329</v>
      </c>
      <c r="E1138" t="s">
        <v>45</v>
      </c>
      <c r="F1138">
        <v>24</v>
      </c>
      <c r="G1138" t="str" cm="1">
        <f t="array" ref="G1138">_xlfn.IFS(
F1138 &lt;= 10, "Near",
F1138 &lt;= 20, "Far",
TRUE, "Very Far")</f>
        <v>Very Far</v>
      </c>
      <c r="H1138">
        <v>3</v>
      </c>
      <c r="I1138" t="str">
        <f>_xlfn.XLOOKUP(H1138,Lookup!C:C,Lookup!D:D)</f>
        <v>Bachelor</v>
      </c>
      <c r="J1138" t="s">
        <v>51</v>
      </c>
      <c r="K1138">
        <v>1</v>
      </c>
      <c r="L1138">
        <v>1604</v>
      </c>
      <c r="M1138">
        <v>3</v>
      </c>
      <c r="N1138" t="str">
        <f>_xlfn.XLOOKUP(M1138,Lookup!E:E,Lookup!F:F)</f>
        <v>High</v>
      </c>
      <c r="O1138" t="s">
        <v>46</v>
      </c>
      <c r="P1138">
        <v>51</v>
      </c>
      <c r="Q1138">
        <v>3</v>
      </c>
      <c r="R1138" t="str">
        <f>_xlfn.XLOOKUP(Q1138,Lookup!G:G,Lookup!H:H)</f>
        <v>High</v>
      </c>
      <c r="S1138">
        <v>1</v>
      </c>
      <c r="T1138" s="7" t="str">
        <f>_xlfn.XLOOKUP(S1138,Lookup!A:A,Lookup!B:B)</f>
        <v>Entry Level</v>
      </c>
      <c r="U1138" t="s">
        <v>50</v>
      </c>
      <c r="V1138">
        <v>2</v>
      </c>
      <c r="W1138" t="str">
        <f>_xlfn.XLOOKUP(V1138,Lookup!I:I,Lookup!J:J)</f>
        <v>Medium</v>
      </c>
      <c r="X1138" t="s">
        <v>48</v>
      </c>
      <c r="Y1138">
        <v>2408</v>
      </c>
      <c r="Z1138" t="str" cm="1">
        <f t="array" ref="Z1138">_xlfn.IFS(Y1138&lt;3000,"Low",Y1138&lt;7000,"Medium",TRUE,"High")</f>
        <v>Low</v>
      </c>
      <c r="AA1138">
        <v>7324</v>
      </c>
      <c r="AB1138">
        <v>1</v>
      </c>
      <c r="AC1138" t="s">
        <v>42</v>
      </c>
      <c r="AD1138" t="s">
        <v>35</v>
      </c>
      <c r="AE1138">
        <v>17</v>
      </c>
      <c r="AF1138">
        <v>3</v>
      </c>
      <c r="AG1138" t="str">
        <f>_xlfn.XLOOKUP(AF1138,Lookup!K:K,Lookup!L:L)</f>
        <v>Meet Expect</v>
      </c>
      <c r="AH1138">
        <v>3</v>
      </c>
      <c r="AI1138" t="str">
        <f>LOOKUP(AH1138,Lookup!M:M,Lookup!N:N)</f>
        <v>High</v>
      </c>
      <c r="AJ1138">
        <v>80</v>
      </c>
      <c r="AK1138">
        <v>3</v>
      </c>
      <c r="AL1138" t="str">
        <f>_xlfn.XLOOKUP(AK1138,Lookup!O:O,Lookup!P:P)</f>
        <v>High</v>
      </c>
      <c r="AM1138">
        <v>1</v>
      </c>
      <c r="AN1138" t="str" cm="1">
        <f t="array" ref="AN1138">_xlfn.IFS(
AM1138&lt;=5,"0-5",
AM1138&lt;=10,"6-10",
AM1138&lt;=20,"11-20",
TRUE,"20+")</f>
        <v>0-5</v>
      </c>
      <c r="AO1138">
        <v>3</v>
      </c>
      <c r="AP1138">
        <v>3</v>
      </c>
      <c r="AQ1138" t="str">
        <f>_xlfn.XLOOKUP(AP1138,Lookup!Q:Q,Lookup!R:R)</f>
        <v>Better</v>
      </c>
      <c r="AR1138">
        <v>1</v>
      </c>
      <c r="AS1138" t="str" cm="1">
        <f t="array" ref="AS1138">_xlfn.IFS(
AR1138 &lt;=1,"New Employee",
AR1138 &lt;=3, "Early Career",
AR1138 &lt;=7, "Experienced",
TRUE, "Veteran")</f>
        <v>New Employee</v>
      </c>
      <c r="AT1138">
        <v>1</v>
      </c>
      <c r="AU1138">
        <v>0</v>
      </c>
      <c r="AV1138" t="str" cm="1">
        <f t="array" ref="AV1138">_xlfn.IFS(
AU1138=0,"Recently Promoted",
AU1138&lt;=3, "Normal",
TRUE, "Long Time No Promotion")</f>
        <v>Recently Promoted</v>
      </c>
      <c r="AW1138">
        <v>0</v>
      </c>
      <c r="AX1138">
        <f>IF(COUNTIF(L1138:$L$1471,L1138)&gt;1,1,0)</f>
        <v>0</v>
      </c>
      <c r="BA1138">
        <f t="shared" si="141"/>
        <v>0</v>
      </c>
      <c r="BC1138">
        <f t="shared" si="142"/>
        <v>0</v>
      </c>
      <c r="BE1138">
        <f t="shared" si="136"/>
        <v>0</v>
      </c>
      <c r="BG1138">
        <f t="shared" si="137"/>
        <v>0</v>
      </c>
      <c r="BI1138">
        <f t="shared" si="138"/>
        <v>0</v>
      </c>
      <c r="BR1138" t="str" cm="1">
        <f t="array" ref="BR1138">_xlfn.IFS(
A1138&lt;=25,"18-25",
A1138&lt;=35,"26-35",
A1138&lt;=45,"36-45",
A1138&lt;=59,"46-59",
TRUE,"60+")</f>
        <v>26-35</v>
      </c>
      <c r="BX1138" t="b">
        <f t="shared" si="139"/>
        <v>1</v>
      </c>
      <c r="BY1138" t="b">
        <f t="shared" si="140"/>
        <v>1</v>
      </c>
      <c r="BZ1138" t="b">
        <f t="shared" si="143"/>
        <v>1</v>
      </c>
      <c r="CA1138">
        <f>IF(tblemployee[[#This Row],[Attrition]]="Yes",1,0)</f>
        <v>1</v>
      </c>
      <c r="CB1138">
        <f>IF(tblemployee[[#This Row],[OverTime]]="Yes",1,0)</f>
        <v>1</v>
      </c>
    </row>
    <row r="1139" spans="1:80" hidden="1">
      <c r="A1139">
        <v>22</v>
      </c>
      <c r="B1139" t="s">
        <v>43</v>
      </c>
      <c r="C1139" t="s">
        <v>55</v>
      </c>
      <c r="D1139">
        <v>457</v>
      </c>
      <c r="E1139" t="s">
        <v>45</v>
      </c>
      <c r="F1139">
        <v>26</v>
      </c>
      <c r="G1139" t="str" cm="1">
        <f t="array" ref="G1139">_xlfn.IFS(
F1139 &lt;= 10, "Near",
F1139 &lt;= 20, "Far",
TRUE, "Very Far")</f>
        <v>Very Far</v>
      </c>
      <c r="H1139">
        <v>2</v>
      </c>
      <c r="I1139" t="str">
        <f>_xlfn.XLOOKUP(H1139,Lookup!C:C,Lookup!D:D)</f>
        <v>College</v>
      </c>
      <c r="J1139" t="s">
        <v>49</v>
      </c>
      <c r="K1139">
        <v>1</v>
      </c>
      <c r="L1139">
        <v>1605</v>
      </c>
      <c r="M1139">
        <v>2</v>
      </c>
      <c r="N1139" t="str">
        <f>_xlfn.XLOOKUP(M1139,Lookup!E:E,Lookup!F:F)</f>
        <v>Medium</v>
      </c>
      <c r="O1139" t="s">
        <v>39</v>
      </c>
      <c r="P1139">
        <v>85</v>
      </c>
      <c r="Q1139">
        <v>2</v>
      </c>
      <c r="R1139" t="str">
        <f>_xlfn.XLOOKUP(Q1139,Lookup!G:G,Lookup!H:H)</f>
        <v>Medium</v>
      </c>
      <c r="S1139">
        <v>1</v>
      </c>
      <c r="T1139" s="7" t="str">
        <f>_xlfn.XLOOKUP(S1139,Lookup!A:A,Lookup!B:B)</f>
        <v>Entry Level</v>
      </c>
      <c r="U1139" t="s">
        <v>47</v>
      </c>
      <c r="V1139">
        <v>3</v>
      </c>
      <c r="W1139" t="str">
        <f>_xlfn.XLOOKUP(V1139,Lookup!I:I,Lookup!J:J)</f>
        <v>High</v>
      </c>
      <c r="X1139" t="s">
        <v>48</v>
      </c>
      <c r="Y1139">
        <v>2814</v>
      </c>
      <c r="Z1139" t="str" cm="1">
        <f t="array" ref="Z1139">_xlfn.IFS(Y1139&lt;3000,"Low",Y1139&lt;7000,"Medium",TRUE,"High")</f>
        <v>Low</v>
      </c>
      <c r="AA1139">
        <v>10293</v>
      </c>
      <c r="AB1139">
        <v>1</v>
      </c>
      <c r="AC1139" t="s">
        <v>42</v>
      </c>
      <c r="AD1139" t="s">
        <v>35</v>
      </c>
      <c r="AE1139">
        <v>14</v>
      </c>
      <c r="AF1139">
        <v>3</v>
      </c>
      <c r="AG1139" t="str">
        <f>_xlfn.XLOOKUP(AF1139,Lookup!K:K,Lookup!L:L)</f>
        <v>Meet Expect</v>
      </c>
      <c r="AH1139">
        <v>2</v>
      </c>
      <c r="AI1139" t="str">
        <f>LOOKUP(AH1139,Lookup!M:M,Lookup!N:N)</f>
        <v>Medium</v>
      </c>
      <c r="AJ1139">
        <v>80</v>
      </c>
      <c r="AK1139">
        <v>0</v>
      </c>
      <c r="AL1139" t="str">
        <f>_xlfn.XLOOKUP(AK1139,Lookup!O:O,Lookup!P:P)</f>
        <v>None</v>
      </c>
      <c r="AM1139">
        <v>4</v>
      </c>
      <c r="AN1139" t="str" cm="1">
        <f t="array" ref="AN1139">_xlfn.IFS(
AM1139&lt;=5,"0-5",
AM1139&lt;=10,"6-10",
AM1139&lt;=20,"11-20",
TRUE,"20+")</f>
        <v>0-5</v>
      </c>
      <c r="AO1139">
        <v>2</v>
      </c>
      <c r="AP1139">
        <v>2</v>
      </c>
      <c r="AQ1139" t="str">
        <f>_xlfn.XLOOKUP(AP1139,Lookup!Q:Q,Lookup!R:R)</f>
        <v>Good</v>
      </c>
      <c r="AR1139">
        <v>4</v>
      </c>
      <c r="AS1139" t="str" cm="1">
        <f t="array" ref="AS1139">_xlfn.IFS(
AR1139 &lt;=1,"New Employee",
AR1139 &lt;=3, "Early Career",
AR1139 &lt;=7, "Experienced",
TRUE, "Veteran")</f>
        <v>Experienced</v>
      </c>
      <c r="AT1139">
        <v>2</v>
      </c>
      <c r="AU1139">
        <v>1</v>
      </c>
      <c r="AV1139" t="str" cm="1">
        <f t="array" ref="AV1139">_xlfn.IFS(
AU1139=0,"Recently Promoted",
AU1139&lt;=3, "Normal",
TRUE, "Long Time No Promotion")</f>
        <v>Normal</v>
      </c>
      <c r="AW1139">
        <v>3</v>
      </c>
      <c r="AX1139">
        <f>IF(COUNTIF(L1139:$L$1471,L1139)&gt;1,1,0)</f>
        <v>0</v>
      </c>
      <c r="BA1139">
        <f t="shared" si="141"/>
        <v>0</v>
      </c>
      <c r="BC1139">
        <f t="shared" si="142"/>
        <v>0</v>
      </c>
      <c r="BE1139">
        <f t="shared" si="136"/>
        <v>0</v>
      </c>
      <c r="BG1139">
        <f t="shared" si="137"/>
        <v>0</v>
      </c>
      <c r="BI1139">
        <f t="shared" si="138"/>
        <v>0</v>
      </c>
      <c r="BR1139" t="str" cm="1">
        <f t="array" ref="BR1139">_xlfn.IFS(
A1139&lt;=25,"18-25",
A1139&lt;=35,"26-35",
A1139&lt;=45,"36-45",
A1139&lt;=59,"46-59",
TRUE,"60+")</f>
        <v>18-25</v>
      </c>
      <c r="BX1139" t="b">
        <f t="shared" si="139"/>
        <v>1</v>
      </c>
      <c r="BY1139" t="b">
        <f t="shared" si="140"/>
        <v>1</v>
      </c>
      <c r="BZ1139" t="b">
        <f t="shared" si="143"/>
        <v>1</v>
      </c>
      <c r="CA1139">
        <f>IF(tblemployee[[#This Row],[Attrition]]="Yes",1,0)</f>
        <v>0</v>
      </c>
      <c r="CB1139">
        <f>IF(tblemployee[[#This Row],[OverTime]]="Yes",1,0)</f>
        <v>1</v>
      </c>
    </row>
    <row r="1140" spans="1:80" hidden="1">
      <c r="A1140">
        <v>50</v>
      </c>
      <c r="B1140" t="s">
        <v>43</v>
      </c>
      <c r="C1140" t="s">
        <v>44</v>
      </c>
      <c r="D1140">
        <v>1234</v>
      </c>
      <c r="E1140" t="s">
        <v>45</v>
      </c>
      <c r="F1140">
        <v>20</v>
      </c>
      <c r="G1140" t="str" cm="1">
        <f t="array" ref="G1140">_xlfn.IFS(
F1140 &lt;= 10, "Near",
F1140 &lt;= 20, "Far",
TRUE, "Very Far")</f>
        <v>Far</v>
      </c>
      <c r="H1140">
        <v>5</v>
      </c>
      <c r="I1140" t="str">
        <f>_xlfn.XLOOKUP(H1140,Lookup!C:C,Lookup!D:D)</f>
        <v>Doctor</v>
      </c>
      <c r="J1140" t="s">
        <v>51</v>
      </c>
      <c r="K1140">
        <v>1</v>
      </c>
      <c r="L1140">
        <v>1606</v>
      </c>
      <c r="M1140">
        <v>2</v>
      </c>
      <c r="N1140" t="str">
        <f>_xlfn.XLOOKUP(M1140,Lookup!E:E,Lookup!F:F)</f>
        <v>Medium</v>
      </c>
      <c r="O1140" t="s">
        <v>46</v>
      </c>
      <c r="P1140">
        <v>41</v>
      </c>
      <c r="Q1140">
        <v>3</v>
      </c>
      <c r="R1140" t="str">
        <f>_xlfn.XLOOKUP(Q1140,Lookup!G:G,Lookup!H:H)</f>
        <v>High</v>
      </c>
      <c r="S1140">
        <v>4</v>
      </c>
      <c r="T1140" s="7" t="str">
        <f>_xlfn.XLOOKUP(S1140,Lookup!A:A,Lookup!B:B)</f>
        <v>Manager</v>
      </c>
      <c r="U1140" t="s">
        <v>54</v>
      </c>
      <c r="V1140">
        <v>3</v>
      </c>
      <c r="W1140" t="str">
        <f>_xlfn.XLOOKUP(V1140,Lookup!I:I,Lookup!J:J)</f>
        <v>High</v>
      </c>
      <c r="X1140" t="s">
        <v>48</v>
      </c>
      <c r="Y1140">
        <v>11245</v>
      </c>
      <c r="Z1140" t="str" cm="1">
        <f t="array" ref="Z1140">_xlfn.IFS(Y1140&lt;3000,"Low",Y1140&lt;7000,"Medium",TRUE,"High")</f>
        <v>High</v>
      </c>
      <c r="AA1140">
        <v>20689</v>
      </c>
      <c r="AB1140">
        <v>2</v>
      </c>
      <c r="AC1140" t="s">
        <v>42</v>
      </c>
      <c r="AD1140" t="s">
        <v>35</v>
      </c>
      <c r="AE1140">
        <v>15</v>
      </c>
      <c r="AF1140">
        <v>3</v>
      </c>
      <c r="AG1140" t="str">
        <f>_xlfn.XLOOKUP(AF1140,Lookup!K:K,Lookup!L:L)</f>
        <v>Meet Expect</v>
      </c>
      <c r="AH1140">
        <v>3</v>
      </c>
      <c r="AI1140" t="str">
        <f>LOOKUP(AH1140,Lookup!M:M,Lookup!N:N)</f>
        <v>High</v>
      </c>
      <c r="AJ1140">
        <v>80</v>
      </c>
      <c r="AK1140">
        <v>1</v>
      </c>
      <c r="AL1140" t="str">
        <f>_xlfn.XLOOKUP(AK1140,Lookup!O:O,Lookup!P:P)</f>
        <v>Basic</v>
      </c>
      <c r="AM1140">
        <v>32</v>
      </c>
      <c r="AN1140" t="str" cm="1">
        <f t="array" ref="AN1140">_xlfn.IFS(
AM1140&lt;=5,"0-5",
AM1140&lt;=10,"6-10",
AM1140&lt;=20,"11-20",
TRUE,"20+")</f>
        <v>20+</v>
      </c>
      <c r="AO1140">
        <v>3</v>
      </c>
      <c r="AP1140">
        <v>3</v>
      </c>
      <c r="AQ1140" t="str">
        <f>_xlfn.XLOOKUP(AP1140,Lookup!Q:Q,Lookup!R:R)</f>
        <v>Better</v>
      </c>
      <c r="AR1140">
        <v>30</v>
      </c>
      <c r="AS1140" t="str" cm="1">
        <f t="array" ref="AS1140">_xlfn.IFS(
AR1140 &lt;=1,"New Employee",
AR1140 &lt;=3, "Early Career",
AR1140 &lt;=7, "Experienced",
TRUE, "Veteran")</f>
        <v>Veteran</v>
      </c>
      <c r="AT1140">
        <v>8</v>
      </c>
      <c r="AU1140">
        <v>12</v>
      </c>
      <c r="AV1140" t="str" cm="1">
        <f t="array" ref="AV1140">_xlfn.IFS(
AU1140=0,"Recently Promoted",
AU1140&lt;=3, "Normal",
TRUE, "Long Time No Promotion")</f>
        <v>Long Time No Promotion</v>
      </c>
      <c r="AW1140">
        <v>13</v>
      </c>
      <c r="AX1140">
        <f>IF(COUNTIF(L1140:$L$1471,L1140)&gt;1,1,0)</f>
        <v>0</v>
      </c>
      <c r="BA1140">
        <f t="shared" si="141"/>
        <v>0</v>
      </c>
      <c r="BC1140">
        <f t="shared" si="142"/>
        <v>0</v>
      </c>
      <c r="BE1140">
        <f t="shared" si="136"/>
        <v>0</v>
      </c>
      <c r="BG1140">
        <f t="shared" si="137"/>
        <v>0</v>
      </c>
      <c r="BI1140">
        <f t="shared" si="138"/>
        <v>0</v>
      </c>
      <c r="BR1140" t="str" cm="1">
        <f t="array" ref="BR1140">_xlfn.IFS(
A1140&lt;=25,"18-25",
A1140&lt;=35,"26-35",
A1140&lt;=45,"36-45",
A1140&lt;=59,"46-59",
TRUE,"60+")</f>
        <v>46-59</v>
      </c>
      <c r="BX1140" t="b">
        <f t="shared" si="139"/>
        <v>1</v>
      </c>
      <c r="BY1140" t="b">
        <f t="shared" si="140"/>
        <v>1</v>
      </c>
      <c r="BZ1140" t="b">
        <f t="shared" si="143"/>
        <v>1</v>
      </c>
      <c r="CA1140">
        <f>IF(tblemployee[[#This Row],[Attrition]]="Yes",1,0)</f>
        <v>0</v>
      </c>
      <c r="CB1140">
        <f>IF(tblemployee[[#This Row],[OverTime]]="Yes",1,0)</f>
        <v>1</v>
      </c>
    </row>
    <row r="1141" spans="1:80" hidden="1">
      <c r="A1141">
        <v>32</v>
      </c>
      <c r="B1141" t="s">
        <v>43</v>
      </c>
      <c r="C1141" t="s">
        <v>36</v>
      </c>
      <c r="D1141">
        <v>634</v>
      </c>
      <c r="E1141" t="s">
        <v>45</v>
      </c>
      <c r="F1141">
        <v>5</v>
      </c>
      <c r="G1141" t="str" cm="1">
        <f t="array" ref="G1141">_xlfn.IFS(
F1141 &lt;= 10, "Near",
F1141 &lt;= 20, "Far",
TRUE, "Very Far")</f>
        <v>Near</v>
      </c>
      <c r="H1141">
        <v>4</v>
      </c>
      <c r="I1141" t="str">
        <f>_xlfn.XLOOKUP(H1141,Lookup!C:C,Lookup!D:D)</f>
        <v>Master</v>
      </c>
      <c r="J1141" t="s">
        <v>49</v>
      </c>
      <c r="K1141">
        <v>1</v>
      </c>
      <c r="L1141">
        <v>1607</v>
      </c>
      <c r="M1141">
        <v>2</v>
      </c>
      <c r="N1141" t="str">
        <f>_xlfn.XLOOKUP(M1141,Lookup!E:E,Lookup!F:F)</f>
        <v>Medium</v>
      </c>
      <c r="O1141" t="s">
        <v>39</v>
      </c>
      <c r="P1141">
        <v>35</v>
      </c>
      <c r="Q1141">
        <v>4</v>
      </c>
      <c r="R1141" t="str">
        <f>_xlfn.XLOOKUP(Q1141,Lookup!G:G,Lookup!H:H)</f>
        <v>Very High</v>
      </c>
      <c r="S1141">
        <v>1</v>
      </c>
      <c r="T1141" s="7" t="str">
        <f>_xlfn.XLOOKUP(S1141,Lookup!A:A,Lookup!B:B)</f>
        <v>Entry Level</v>
      </c>
      <c r="U1141" t="s">
        <v>47</v>
      </c>
      <c r="V1141">
        <v>4</v>
      </c>
      <c r="W1141" t="str">
        <f>_xlfn.XLOOKUP(V1141,Lookup!I:I,Lookup!J:J)</f>
        <v>Very High</v>
      </c>
      <c r="X1141" t="s">
        <v>48</v>
      </c>
      <c r="Y1141">
        <v>3312</v>
      </c>
      <c r="Z1141" t="str" cm="1">
        <f t="array" ref="Z1141">_xlfn.IFS(Y1141&lt;3000,"Low",Y1141&lt;7000,"Medium",TRUE,"High")</f>
        <v>Medium</v>
      </c>
      <c r="AA1141">
        <v>18783</v>
      </c>
      <c r="AB1141">
        <v>3</v>
      </c>
      <c r="AC1141" t="s">
        <v>42</v>
      </c>
      <c r="AD1141" t="s">
        <v>43</v>
      </c>
      <c r="AE1141">
        <v>17</v>
      </c>
      <c r="AF1141">
        <v>3</v>
      </c>
      <c r="AG1141" t="str">
        <f>_xlfn.XLOOKUP(AF1141,Lookup!K:K,Lookup!L:L)</f>
        <v>Meet Expect</v>
      </c>
      <c r="AH1141">
        <v>4</v>
      </c>
      <c r="AI1141" t="str">
        <f>LOOKUP(AH1141,Lookup!M:M,Lookup!N:N)</f>
        <v>Very High</v>
      </c>
      <c r="AJ1141">
        <v>80</v>
      </c>
      <c r="AK1141">
        <v>2</v>
      </c>
      <c r="AL1141" t="str">
        <f>_xlfn.XLOOKUP(AK1141,Lookup!O:O,Lookup!P:P)</f>
        <v>Medium</v>
      </c>
      <c r="AM1141">
        <v>6</v>
      </c>
      <c r="AN1141" t="str" cm="1">
        <f t="array" ref="AN1141">_xlfn.IFS(
AM1141&lt;=5,"0-5",
AM1141&lt;=10,"6-10",
AM1141&lt;=20,"11-20",
TRUE,"20+")</f>
        <v>6-10</v>
      </c>
      <c r="AO1141">
        <v>3</v>
      </c>
      <c r="AP1141">
        <v>3</v>
      </c>
      <c r="AQ1141" t="str">
        <f>_xlfn.XLOOKUP(AP1141,Lookup!Q:Q,Lookup!R:R)</f>
        <v>Better</v>
      </c>
      <c r="AR1141">
        <v>3</v>
      </c>
      <c r="AS1141" t="str" cm="1">
        <f t="array" ref="AS1141">_xlfn.IFS(
AR1141 &lt;=1,"New Employee",
AR1141 &lt;=3, "Early Career",
AR1141 &lt;=7, "Experienced",
TRUE, "Veteran")</f>
        <v>Early Career</v>
      </c>
      <c r="AT1141">
        <v>2</v>
      </c>
      <c r="AU1141">
        <v>0</v>
      </c>
      <c r="AV1141" t="str" cm="1">
        <f t="array" ref="AV1141">_xlfn.IFS(
AU1141=0,"Recently Promoted",
AU1141&lt;=3, "Normal",
TRUE, "Long Time No Promotion")</f>
        <v>Recently Promoted</v>
      </c>
      <c r="AW1141">
        <v>2</v>
      </c>
      <c r="AX1141">
        <f>IF(COUNTIF(L1141:$L$1471,L1141)&gt;1,1,0)</f>
        <v>0</v>
      </c>
      <c r="BA1141">
        <f t="shared" si="141"/>
        <v>0</v>
      </c>
      <c r="BC1141">
        <f t="shared" si="142"/>
        <v>0</v>
      </c>
      <c r="BE1141">
        <f t="shared" si="136"/>
        <v>0</v>
      </c>
      <c r="BG1141">
        <f t="shared" si="137"/>
        <v>0</v>
      </c>
      <c r="BI1141">
        <f t="shared" si="138"/>
        <v>0</v>
      </c>
      <c r="BR1141" t="str" cm="1">
        <f t="array" ref="BR1141">_xlfn.IFS(
A1141&lt;=25,"18-25",
A1141&lt;=35,"26-35",
A1141&lt;=45,"36-45",
A1141&lt;=59,"46-59",
TRUE,"60+")</f>
        <v>26-35</v>
      </c>
      <c r="BX1141" t="b">
        <f t="shared" si="139"/>
        <v>1</v>
      </c>
      <c r="BY1141" t="b">
        <f t="shared" si="140"/>
        <v>1</v>
      </c>
      <c r="BZ1141" t="b">
        <f t="shared" si="143"/>
        <v>1</v>
      </c>
      <c r="CA1141">
        <f>IF(tblemployee[[#This Row],[Attrition]]="Yes",1,0)</f>
        <v>0</v>
      </c>
      <c r="CB1141">
        <f>IF(tblemployee[[#This Row],[OverTime]]="Yes",1,0)</f>
        <v>0</v>
      </c>
    </row>
    <row r="1142" spans="1:80" hidden="1">
      <c r="A1142">
        <v>44</v>
      </c>
      <c r="B1142" t="s">
        <v>43</v>
      </c>
      <c r="C1142" t="s">
        <v>36</v>
      </c>
      <c r="D1142">
        <v>1313</v>
      </c>
      <c r="E1142" t="s">
        <v>45</v>
      </c>
      <c r="F1142">
        <v>7</v>
      </c>
      <c r="G1142" t="str" cm="1">
        <f t="array" ref="G1142">_xlfn.IFS(
F1142 &lt;= 10, "Near",
F1142 &lt;= 20, "Far",
TRUE, "Very Far")</f>
        <v>Near</v>
      </c>
      <c r="H1142">
        <v>3</v>
      </c>
      <c r="I1142" t="str">
        <f>_xlfn.XLOOKUP(H1142,Lookup!C:C,Lookup!D:D)</f>
        <v>Bachelor</v>
      </c>
      <c r="J1142" t="s">
        <v>51</v>
      </c>
      <c r="K1142">
        <v>1</v>
      </c>
      <c r="L1142">
        <v>1608</v>
      </c>
      <c r="M1142">
        <v>2</v>
      </c>
      <c r="N1142" t="str">
        <f>_xlfn.XLOOKUP(M1142,Lookup!E:E,Lookup!F:F)</f>
        <v>Medium</v>
      </c>
      <c r="O1142" t="s">
        <v>39</v>
      </c>
      <c r="P1142">
        <v>31</v>
      </c>
      <c r="Q1142">
        <v>3</v>
      </c>
      <c r="R1142" t="str">
        <f>_xlfn.XLOOKUP(Q1142,Lookup!G:G,Lookup!H:H)</f>
        <v>High</v>
      </c>
      <c r="S1142">
        <v>5</v>
      </c>
      <c r="T1142" s="7" t="str">
        <f>_xlfn.XLOOKUP(S1142,Lookup!A:A,Lookup!B:B)</f>
        <v>Director</v>
      </c>
      <c r="U1142" t="s">
        <v>58</v>
      </c>
      <c r="V1142">
        <v>4</v>
      </c>
      <c r="W1142" t="str">
        <f>_xlfn.XLOOKUP(V1142,Lookup!I:I,Lookup!J:J)</f>
        <v>Very High</v>
      </c>
      <c r="X1142" t="s">
        <v>52</v>
      </c>
      <c r="Y1142">
        <v>19049</v>
      </c>
      <c r="Z1142" t="str" cm="1">
        <f t="array" ref="Z1142">_xlfn.IFS(Y1142&lt;3000,"Low",Y1142&lt;7000,"Medium",TRUE,"High")</f>
        <v>High</v>
      </c>
      <c r="AA1142">
        <v>3549</v>
      </c>
      <c r="AB1142">
        <v>0</v>
      </c>
      <c r="AC1142" t="s">
        <v>42</v>
      </c>
      <c r="AD1142" t="s">
        <v>35</v>
      </c>
      <c r="AE1142">
        <v>14</v>
      </c>
      <c r="AF1142">
        <v>3</v>
      </c>
      <c r="AG1142" t="str">
        <f>_xlfn.XLOOKUP(AF1142,Lookup!K:K,Lookup!L:L)</f>
        <v>Meet Expect</v>
      </c>
      <c r="AH1142">
        <v>4</v>
      </c>
      <c r="AI1142" t="str">
        <f>LOOKUP(AH1142,Lookup!M:M,Lookup!N:N)</f>
        <v>Very High</v>
      </c>
      <c r="AJ1142">
        <v>80</v>
      </c>
      <c r="AK1142">
        <v>1</v>
      </c>
      <c r="AL1142" t="str">
        <f>_xlfn.XLOOKUP(AK1142,Lookup!O:O,Lookup!P:P)</f>
        <v>Basic</v>
      </c>
      <c r="AM1142">
        <v>23</v>
      </c>
      <c r="AN1142" t="str" cm="1">
        <f t="array" ref="AN1142">_xlfn.IFS(
AM1142&lt;=5,"0-5",
AM1142&lt;=10,"6-10",
AM1142&lt;=20,"11-20",
TRUE,"20+")</f>
        <v>20+</v>
      </c>
      <c r="AO1142">
        <v>4</v>
      </c>
      <c r="AP1142">
        <v>2</v>
      </c>
      <c r="AQ1142" t="str">
        <f>_xlfn.XLOOKUP(AP1142,Lookup!Q:Q,Lookup!R:R)</f>
        <v>Good</v>
      </c>
      <c r="AR1142">
        <v>22</v>
      </c>
      <c r="AS1142" t="str" cm="1">
        <f t="array" ref="AS1142">_xlfn.IFS(
AR1142 &lt;=1,"New Employee",
AR1142 &lt;=3, "Early Career",
AR1142 &lt;=7, "Experienced",
TRUE, "Veteran")</f>
        <v>Veteran</v>
      </c>
      <c r="AT1142">
        <v>7</v>
      </c>
      <c r="AU1142">
        <v>1</v>
      </c>
      <c r="AV1142" t="str" cm="1">
        <f t="array" ref="AV1142">_xlfn.IFS(
AU1142=0,"Recently Promoted",
AU1142&lt;=3, "Normal",
TRUE, "Long Time No Promotion")</f>
        <v>Normal</v>
      </c>
      <c r="AW1142">
        <v>10</v>
      </c>
      <c r="AX1142">
        <f>IF(COUNTIF(L1142:$L$1471,L1142)&gt;1,1,0)</f>
        <v>0</v>
      </c>
      <c r="BA1142">
        <f t="shared" si="141"/>
        <v>0</v>
      </c>
      <c r="BC1142">
        <f t="shared" si="142"/>
        <v>0</v>
      </c>
      <c r="BE1142">
        <f t="shared" si="136"/>
        <v>0</v>
      </c>
      <c r="BG1142">
        <f t="shared" si="137"/>
        <v>0</v>
      </c>
      <c r="BI1142">
        <f t="shared" si="138"/>
        <v>0</v>
      </c>
      <c r="BR1142" t="str" cm="1">
        <f t="array" ref="BR1142">_xlfn.IFS(
A1142&lt;=25,"18-25",
A1142&lt;=35,"26-35",
A1142&lt;=45,"36-45",
A1142&lt;=59,"46-59",
TRUE,"60+")</f>
        <v>36-45</v>
      </c>
      <c r="BX1142" t="b">
        <f t="shared" si="139"/>
        <v>1</v>
      </c>
      <c r="BY1142" t="b">
        <f t="shared" si="140"/>
        <v>1</v>
      </c>
      <c r="BZ1142" t="b">
        <f t="shared" si="143"/>
        <v>1</v>
      </c>
      <c r="CA1142">
        <f>IF(tblemployee[[#This Row],[Attrition]]="Yes",1,0)</f>
        <v>0</v>
      </c>
      <c r="CB1142">
        <f>IF(tblemployee[[#This Row],[OverTime]]="Yes",1,0)</f>
        <v>1</v>
      </c>
    </row>
    <row r="1143" spans="1:80" hidden="1">
      <c r="A1143">
        <v>30</v>
      </c>
      <c r="B1143" t="s">
        <v>43</v>
      </c>
      <c r="C1143" t="s">
        <v>36</v>
      </c>
      <c r="D1143">
        <v>241</v>
      </c>
      <c r="E1143" t="s">
        <v>45</v>
      </c>
      <c r="F1143">
        <v>7</v>
      </c>
      <c r="G1143" t="str" cm="1">
        <f t="array" ref="G1143">_xlfn.IFS(
F1143 &lt;= 10, "Near",
F1143 &lt;= 20, "Far",
TRUE, "Very Far")</f>
        <v>Near</v>
      </c>
      <c r="H1143">
        <v>3</v>
      </c>
      <c r="I1143" t="str">
        <f>_xlfn.XLOOKUP(H1143,Lookup!C:C,Lookup!D:D)</f>
        <v>Bachelor</v>
      </c>
      <c r="J1143" t="s">
        <v>51</v>
      </c>
      <c r="K1143">
        <v>1</v>
      </c>
      <c r="L1143">
        <v>1609</v>
      </c>
      <c r="M1143">
        <v>2</v>
      </c>
      <c r="N1143" t="str">
        <f>_xlfn.XLOOKUP(M1143,Lookup!E:E,Lookup!F:F)</f>
        <v>Medium</v>
      </c>
      <c r="O1143" t="s">
        <v>46</v>
      </c>
      <c r="P1143">
        <v>48</v>
      </c>
      <c r="Q1143">
        <v>2</v>
      </c>
      <c r="R1143" t="str">
        <f>_xlfn.XLOOKUP(Q1143,Lookup!G:G,Lookup!H:H)</f>
        <v>Medium</v>
      </c>
      <c r="S1143">
        <v>1</v>
      </c>
      <c r="T1143" s="7" t="str">
        <f>_xlfn.XLOOKUP(S1143,Lookup!A:A,Lookup!B:B)</f>
        <v>Entry Level</v>
      </c>
      <c r="U1143" t="s">
        <v>47</v>
      </c>
      <c r="V1143">
        <v>2</v>
      </c>
      <c r="W1143" t="str">
        <f>_xlfn.XLOOKUP(V1143,Lookup!I:I,Lookup!J:J)</f>
        <v>Medium</v>
      </c>
      <c r="X1143" t="s">
        <v>48</v>
      </c>
      <c r="Y1143">
        <v>2141</v>
      </c>
      <c r="Z1143" t="str" cm="1">
        <f t="array" ref="Z1143">_xlfn.IFS(Y1143&lt;3000,"Low",Y1143&lt;7000,"Medium",TRUE,"High")</f>
        <v>Low</v>
      </c>
      <c r="AA1143">
        <v>5348</v>
      </c>
      <c r="AB1143">
        <v>1</v>
      </c>
      <c r="AC1143" t="s">
        <v>42</v>
      </c>
      <c r="AD1143" t="s">
        <v>43</v>
      </c>
      <c r="AE1143">
        <v>12</v>
      </c>
      <c r="AF1143">
        <v>3</v>
      </c>
      <c r="AG1143" t="str">
        <f>_xlfn.XLOOKUP(AF1143,Lookup!K:K,Lookup!L:L)</f>
        <v>Meet Expect</v>
      </c>
      <c r="AH1143">
        <v>2</v>
      </c>
      <c r="AI1143" t="str">
        <f>LOOKUP(AH1143,Lookup!M:M,Lookup!N:N)</f>
        <v>Medium</v>
      </c>
      <c r="AJ1143">
        <v>80</v>
      </c>
      <c r="AK1143">
        <v>1</v>
      </c>
      <c r="AL1143" t="str">
        <f>_xlfn.XLOOKUP(AK1143,Lookup!O:O,Lookup!P:P)</f>
        <v>Basic</v>
      </c>
      <c r="AM1143">
        <v>6</v>
      </c>
      <c r="AN1143" t="str" cm="1">
        <f t="array" ref="AN1143">_xlfn.IFS(
AM1143&lt;=5,"0-5",
AM1143&lt;=10,"6-10",
AM1143&lt;=20,"11-20",
TRUE,"20+")</f>
        <v>6-10</v>
      </c>
      <c r="AO1143">
        <v>3</v>
      </c>
      <c r="AP1143">
        <v>2</v>
      </c>
      <c r="AQ1143" t="str">
        <f>_xlfn.XLOOKUP(AP1143,Lookup!Q:Q,Lookup!R:R)</f>
        <v>Good</v>
      </c>
      <c r="AR1143">
        <v>6</v>
      </c>
      <c r="AS1143" t="str" cm="1">
        <f t="array" ref="AS1143">_xlfn.IFS(
AR1143 &lt;=1,"New Employee",
AR1143 &lt;=3, "Early Career",
AR1143 &lt;=7, "Experienced",
TRUE, "Veteran")</f>
        <v>Experienced</v>
      </c>
      <c r="AT1143">
        <v>4</v>
      </c>
      <c r="AU1143">
        <v>1</v>
      </c>
      <c r="AV1143" t="str" cm="1">
        <f t="array" ref="AV1143">_xlfn.IFS(
AU1143=0,"Recently Promoted",
AU1143&lt;=3, "Normal",
TRUE, "Long Time No Promotion")</f>
        <v>Normal</v>
      </c>
      <c r="AW1143">
        <v>1</v>
      </c>
      <c r="AX1143">
        <f>IF(COUNTIF(L1143:$L$1471,L1143)&gt;1,1,0)</f>
        <v>0</v>
      </c>
      <c r="BA1143">
        <f t="shared" si="141"/>
        <v>0</v>
      </c>
      <c r="BC1143">
        <f t="shared" si="142"/>
        <v>0</v>
      </c>
      <c r="BE1143">
        <f t="shared" si="136"/>
        <v>0</v>
      </c>
      <c r="BG1143">
        <f t="shared" si="137"/>
        <v>0</v>
      </c>
      <c r="BI1143">
        <f t="shared" si="138"/>
        <v>0</v>
      </c>
      <c r="BR1143" t="str" cm="1">
        <f t="array" ref="BR1143">_xlfn.IFS(
A1143&lt;=25,"18-25",
A1143&lt;=35,"26-35",
A1143&lt;=45,"36-45",
A1143&lt;=59,"46-59",
TRUE,"60+")</f>
        <v>26-35</v>
      </c>
      <c r="BX1143" t="b">
        <f t="shared" si="139"/>
        <v>1</v>
      </c>
      <c r="BY1143" t="b">
        <f t="shared" si="140"/>
        <v>1</v>
      </c>
      <c r="BZ1143" t="b">
        <f t="shared" si="143"/>
        <v>1</v>
      </c>
      <c r="CA1143">
        <f>IF(tblemployee[[#This Row],[Attrition]]="Yes",1,0)</f>
        <v>0</v>
      </c>
      <c r="CB1143">
        <f>IF(tblemployee[[#This Row],[OverTime]]="Yes",1,0)</f>
        <v>0</v>
      </c>
    </row>
    <row r="1144" spans="1:80" hidden="1">
      <c r="A1144">
        <v>45</v>
      </c>
      <c r="B1144" t="s">
        <v>43</v>
      </c>
      <c r="C1144" t="s">
        <v>36</v>
      </c>
      <c r="D1144">
        <v>1015</v>
      </c>
      <c r="E1144" t="s">
        <v>45</v>
      </c>
      <c r="F1144">
        <v>5</v>
      </c>
      <c r="G1144" t="str" cm="1">
        <f t="array" ref="G1144">_xlfn.IFS(
F1144 &lt;= 10, "Near",
F1144 &lt;= 20, "Far",
TRUE, "Very Far")</f>
        <v>Near</v>
      </c>
      <c r="H1144">
        <v>5</v>
      </c>
      <c r="I1144" t="str">
        <f>_xlfn.XLOOKUP(H1144,Lookup!C:C,Lookup!D:D)</f>
        <v>Doctor</v>
      </c>
      <c r="J1144" t="s">
        <v>51</v>
      </c>
      <c r="K1144">
        <v>1</v>
      </c>
      <c r="L1144">
        <v>1611</v>
      </c>
      <c r="M1144">
        <v>3</v>
      </c>
      <c r="N1144" t="str">
        <f>_xlfn.XLOOKUP(M1144,Lookup!E:E,Lookup!F:F)</f>
        <v>High</v>
      </c>
      <c r="O1144" t="s">
        <v>39</v>
      </c>
      <c r="P1144">
        <v>50</v>
      </c>
      <c r="Q1144">
        <v>1</v>
      </c>
      <c r="R1144" t="str">
        <f>_xlfn.XLOOKUP(Q1144,Lookup!G:G,Lookup!H:H)</f>
        <v>Low</v>
      </c>
      <c r="S1144">
        <v>2</v>
      </c>
      <c r="T1144" s="7" t="str">
        <f>_xlfn.XLOOKUP(S1144,Lookup!A:A,Lookup!B:B)</f>
        <v>Junior</v>
      </c>
      <c r="U1144" t="s">
        <v>50</v>
      </c>
      <c r="V1144">
        <v>1</v>
      </c>
      <c r="W1144" t="str">
        <f>_xlfn.XLOOKUP(V1144,Lookup!I:I,Lookup!J:J)</f>
        <v>Low</v>
      </c>
      <c r="X1144" t="s">
        <v>41</v>
      </c>
      <c r="Y1144">
        <v>5769</v>
      </c>
      <c r="Z1144" t="str" cm="1">
        <f t="array" ref="Z1144">_xlfn.IFS(Y1144&lt;3000,"Low",Y1144&lt;7000,"Medium",TRUE,"High")</f>
        <v>Medium</v>
      </c>
      <c r="AA1144">
        <v>23447</v>
      </c>
      <c r="AB1144">
        <v>1</v>
      </c>
      <c r="AC1144" t="s">
        <v>42</v>
      </c>
      <c r="AD1144" t="s">
        <v>35</v>
      </c>
      <c r="AE1144">
        <v>14</v>
      </c>
      <c r="AF1144">
        <v>3</v>
      </c>
      <c r="AG1144" t="str">
        <f>_xlfn.XLOOKUP(AF1144,Lookup!K:K,Lookup!L:L)</f>
        <v>Meet Expect</v>
      </c>
      <c r="AH1144">
        <v>1</v>
      </c>
      <c r="AI1144" t="str">
        <f>LOOKUP(AH1144,Lookup!M:M,Lookup!N:N)</f>
        <v>Low</v>
      </c>
      <c r="AJ1144">
        <v>80</v>
      </c>
      <c r="AK1144">
        <v>0</v>
      </c>
      <c r="AL1144" t="str">
        <f>_xlfn.XLOOKUP(AK1144,Lookup!O:O,Lookup!P:P)</f>
        <v>None</v>
      </c>
      <c r="AM1144">
        <v>10</v>
      </c>
      <c r="AN1144" t="str" cm="1">
        <f t="array" ref="AN1144">_xlfn.IFS(
AM1144&lt;=5,"0-5",
AM1144&lt;=10,"6-10",
AM1144&lt;=20,"11-20",
TRUE,"20+")</f>
        <v>6-10</v>
      </c>
      <c r="AO1144">
        <v>3</v>
      </c>
      <c r="AP1144">
        <v>3</v>
      </c>
      <c r="AQ1144" t="str">
        <f>_xlfn.XLOOKUP(AP1144,Lookup!Q:Q,Lookup!R:R)</f>
        <v>Better</v>
      </c>
      <c r="AR1144">
        <v>10</v>
      </c>
      <c r="AS1144" t="str" cm="1">
        <f t="array" ref="AS1144">_xlfn.IFS(
AR1144 &lt;=1,"New Employee",
AR1144 &lt;=3, "Early Career",
AR1144 &lt;=7, "Experienced",
TRUE, "Veteran")</f>
        <v>Veteran</v>
      </c>
      <c r="AT1144">
        <v>7</v>
      </c>
      <c r="AU1144">
        <v>1</v>
      </c>
      <c r="AV1144" t="str" cm="1">
        <f t="array" ref="AV1144">_xlfn.IFS(
AU1144=0,"Recently Promoted",
AU1144&lt;=3, "Normal",
TRUE, "Long Time No Promotion")</f>
        <v>Normal</v>
      </c>
      <c r="AW1144">
        <v>4</v>
      </c>
      <c r="AX1144">
        <f>IF(COUNTIF(L1144:$L$1471,L1144)&gt;1,1,0)</f>
        <v>0</v>
      </c>
      <c r="BA1144">
        <f t="shared" si="141"/>
        <v>0</v>
      </c>
      <c r="BC1144">
        <f t="shared" si="142"/>
        <v>0</v>
      </c>
      <c r="BE1144">
        <f t="shared" si="136"/>
        <v>0</v>
      </c>
      <c r="BG1144">
        <f t="shared" si="137"/>
        <v>0</v>
      </c>
      <c r="BI1144">
        <f t="shared" si="138"/>
        <v>0</v>
      </c>
      <c r="BR1144" t="str" cm="1">
        <f t="array" ref="BR1144">_xlfn.IFS(
A1144&lt;=25,"18-25",
A1144&lt;=35,"26-35",
A1144&lt;=45,"36-45",
A1144&lt;=59,"46-59",
TRUE,"60+")</f>
        <v>36-45</v>
      </c>
      <c r="BX1144" t="b">
        <f t="shared" si="139"/>
        <v>1</v>
      </c>
      <c r="BY1144" t="b">
        <f t="shared" si="140"/>
        <v>1</v>
      </c>
      <c r="BZ1144" t="b">
        <f t="shared" si="143"/>
        <v>1</v>
      </c>
      <c r="CA1144">
        <f>IF(tblemployee[[#This Row],[Attrition]]="Yes",1,0)</f>
        <v>0</v>
      </c>
      <c r="CB1144">
        <f>IF(tblemployee[[#This Row],[OverTime]]="Yes",1,0)</f>
        <v>1</v>
      </c>
    </row>
    <row r="1145" spans="1:80" hidden="1">
      <c r="A1145">
        <v>45</v>
      </c>
      <c r="B1145" t="s">
        <v>43</v>
      </c>
      <c r="C1145" t="s">
        <v>55</v>
      </c>
      <c r="D1145">
        <v>336</v>
      </c>
      <c r="E1145" t="s">
        <v>37</v>
      </c>
      <c r="F1145">
        <v>26</v>
      </c>
      <c r="G1145" t="str" cm="1">
        <f t="array" ref="G1145">_xlfn.IFS(
F1145 &lt;= 10, "Near",
F1145 &lt;= 20, "Far",
TRUE, "Very Far")</f>
        <v>Very Far</v>
      </c>
      <c r="H1145">
        <v>3</v>
      </c>
      <c r="I1145" t="str">
        <f>_xlfn.XLOOKUP(H1145,Lookup!C:C,Lookup!D:D)</f>
        <v>Bachelor</v>
      </c>
      <c r="J1145" t="s">
        <v>59</v>
      </c>
      <c r="K1145">
        <v>1</v>
      </c>
      <c r="L1145">
        <v>1612</v>
      </c>
      <c r="M1145">
        <v>1</v>
      </c>
      <c r="N1145" t="str">
        <f>_xlfn.XLOOKUP(M1145,Lookup!E:E,Lookup!F:F)</f>
        <v>Low</v>
      </c>
      <c r="O1145" t="s">
        <v>46</v>
      </c>
      <c r="P1145">
        <v>52</v>
      </c>
      <c r="Q1145">
        <v>2</v>
      </c>
      <c r="R1145" t="str">
        <f>_xlfn.XLOOKUP(Q1145,Lookup!G:G,Lookup!H:H)</f>
        <v>Medium</v>
      </c>
      <c r="S1145">
        <v>2</v>
      </c>
      <c r="T1145" s="7" t="str">
        <f>_xlfn.XLOOKUP(S1145,Lookup!A:A,Lookup!B:B)</f>
        <v>Junior</v>
      </c>
      <c r="U1145" t="s">
        <v>40</v>
      </c>
      <c r="V1145">
        <v>1</v>
      </c>
      <c r="W1145" t="str">
        <f>_xlfn.XLOOKUP(V1145,Lookup!I:I,Lookup!J:J)</f>
        <v>Low</v>
      </c>
      <c r="X1145" t="s">
        <v>48</v>
      </c>
      <c r="Y1145">
        <v>4385</v>
      </c>
      <c r="Z1145" t="str" cm="1">
        <f t="array" ref="Z1145">_xlfn.IFS(Y1145&lt;3000,"Low",Y1145&lt;7000,"Medium",TRUE,"High")</f>
        <v>Medium</v>
      </c>
      <c r="AA1145">
        <v>24162</v>
      </c>
      <c r="AB1145">
        <v>1</v>
      </c>
      <c r="AC1145" t="s">
        <v>42</v>
      </c>
      <c r="AD1145" t="s">
        <v>43</v>
      </c>
      <c r="AE1145">
        <v>15</v>
      </c>
      <c r="AF1145">
        <v>3</v>
      </c>
      <c r="AG1145" t="str">
        <f>_xlfn.XLOOKUP(AF1145,Lookup!K:K,Lookup!L:L)</f>
        <v>Meet Expect</v>
      </c>
      <c r="AH1145">
        <v>1</v>
      </c>
      <c r="AI1145" t="str">
        <f>LOOKUP(AH1145,Lookup!M:M,Lookup!N:N)</f>
        <v>Low</v>
      </c>
      <c r="AJ1145">
        <v>80</v>
      </c>
      <c r="AK1145">
        <v>1</v>
      </c>
      <c r="AL1145" t="str">
        <f>_xlfn.XLOOKUP(AK1145,Lookup!O:O,Lookup!P:P)</f>
        <v>Basic</v>
      </c>
      <c r="AM1145">
        <v>10</v>
      </c>
      <c r="AN1145" t="str" cm="1">
        <f t="array" ref="AN1145">_xlfn.IFS(
AM1145&lt;=5,"0-5",
AM1145&lt;=10,"6-10",
AM1145&lt;=20,"11-20",
TRUE,"20+")</f>
        <v>6-10</v>
      </c>
      <c r="AO1145">
        <v>2</v>
      </c>
      <c r="AP1145">
        <v>3</v>
      </c>
      <c r="AQ1145" t="str">
        <f>_xlfn.XLOOKUP(AP1145,Lookup!Q:Q,Lookup!R:R)</f>
        <v>Better</v>
      </c>
      <c r="AR1145">
        <v>10</v>
      </c>
      <c r="AS1145" t="str" cm="1">
        <f t="array" ref="AS1145">_xlfn.IFS(
AR1145 &lt;=1,"New Employee",
AR1145 &lt;=3, "Early Career",
AR1145 &lt;=7, "Experienced",
TRUE, "Veteran")</f>
        <v>Veteran</v>
      </c>
      <c r="AT1145">
        <v>7</v>
      </c>
      <c r="AU1145">
        <v>4</v>
      </c>
      <c r="AV1145" t="str" cm="1">
        <f t="array" ref="AV1145">_xlfn.IFS(
AU1145=0,"Recently Promoted",
AU1145&lt;=3, "Normal",
TRUE, "Long Time No Promotion")</f>
        <v>Long Time No Promotion</v>
      </c>
      <c r="AW1145">
        <v>5</v>
      </c>
      <c r="AX1145">
        <f>IF(COUNTIF(L1145:$L$1471,L1145)&gt;1,1,0)</f>
        <v>0</v>
      </c>
      <c r="BA1145">
        <f t="shared" si="141"/>
        <v>0</v>
      </c>
      <c r="BC1145">
        <f t="shared" si="142"/>
        <v>0</v>
      </c>
      <c r="BE1145">
        <f t="shared" si="136"/>
        <v>0</v>
      </c>
      <c r="BG1145">
        <f t="shared" si="137"/>
        <v>0</v>
      </c>
      <c r="BI1145">
        <f t="shared" si="138"/>
        <v>0</v>
      </c>
      <c r="BR1145" t="str" cm="1">
        <f t="array" ref="BR1145">_xlfn.IFS(
A1145&lt;=25,"18-25",
A1145&lt;=35,"26-35",
A1145&lt;=45,"36-45",
A1145&lt;=59,"46-59",
TRUE,"60+")</f>
        <v>36-45</v>
      </c>
      <c r="BX1145" t="b">
        <f t="shared" si="139"/>
        <v>1</v>
      </c>
      <c r="BY1145" t="b">
        <f t="shared" si="140"/>
        <v>1</v>
      </c>
      <c r="BZ1145" t="b">
        <f t="shared" si="143"/>
        <v>1</v>
      </c>
      <c r="CA1145">
        <f>IF(tblemployee[[#This Row],[Attrition]]="Yes",1,0)</f>
        <v>0</v>
      </c>
      <c r="CB1145">
        <f>IF(tblemployee[[#This Row],[OverTime]]="Yes",1,0)</f>
        <v>0</v>
      </c>
    </row>
    <row r="1146" spans="1:80" hidden="1">
      <c r="A1146">
        <v>31</v>
      </c>
      <c r="B1146" t="s">
        <v>43</v>
      </c>
      <c r="C1146" t="s">
        <v>44</v>
      </c>
      <c r="D1146">
        <v>715</v>
      </c>
      <c r="E1146" t="s">
        <v>37</v>
      </c>
      <c r="F1146">
        <v>2</v>
      </c>
      <c r="G1146" t="str" cm="1">
        <f t="array" ref="G1146">_xlfn.IFS(
F1146 &lt;= 10, "Near",
F1146 &lt;= 20, "Far",
TRUE, "Very Far")</f>
        <v>Near</v>
      </c>
      <c r="H1146">
        <v>4</v>
      </c>
      <c r="I1146" t="str">
        <f>_xlfn.XLOOKUP(H1146,Lookup!C:C,Lookup!D:D)</f>
        <v>Master</v>
      </c>
      <c r="J1146" t="s">
        <v>49</v>
      </c>
      <c r="K1146">
        <v>1</v>
      </c>
      <c r="L1146">
        <v>1613</v>
      </c>
      <c r="M1146">
        <v>4</v>
      </c>
      <c r="N1146" t="str">
        <f>_xlfn.XLOOKUP(M1146,Lookup!E:E,Lookup!F:F)</f>
        <v>Very High</v>
      </c>
      <c r="O1146" t="s">
        <v>46</v>
      </c>
      <c r="P1146">
        <v>54</v>
      </c>
      <c r="Q1146">
        <v>3</v>
      </c>
      <c r="R1146" t="str">
        <f>_xlfn.XLOOKUP(Q1146,Lookup!G:G,Lookup!H:H)</f>
        <v>High</v>
      </c>
      <c r="S1146">
        <v>2</v>
      </c>
      <c r="T1146" s="7" t="str">
        <f>_xlfn.XLOOKUP(S1146,Lookup!A:A,Lookup!B:B)</f>
        <v>Junior</v>
      </c>
      <c r="U1146" t="s">
        <v>40</v>
      </c>
      <c r="V1146">
        <v>1</v>
      </c>
      <c r="W1146" t="str">
        <f>_xlfn.XLOOKUP(V1146,Lookup!I:I,Lookup!J:J)</f>
        <v>Low</v>
      </c>
      <c r="X1146" t="s">
        <v>41</v>
      </c>
      <c r="Y1146">
        <v>5332</v>
      </c>
      <c r="Z1146" t="str" cm="1">
        <f t="array" ref="Z1146">_xlfn.IFS(Y1146&lt;3000,"Low",Y1146&lt;7000,"Medium",TRUE,"High")</f>
        <v>Medium</v>
      </c>
      <c r="AA1146">
        <v>21602</v>
      </c>
      <c r="AB1146">
        <v>7</v>
      </c>
      <c r="AC1146" t="s">
        <v>42</v>
      </c>
      <c r="AD1146" t="s">
        <v>43</v>
      </c>
      <c r="AE1146">
        <v>13</v>
      </c>
      <c r="AF1146">
        <v>3</v>
      </c>
      <c r="AG1146" t="str">
        <f>_xlfn.XLOOKUP(AF1146,Lookup!K:K,Lookup!L:L)</f>
        <v>Meet Expect</v>
      </c>
      <c r="AH1146">
        <v>4</v>
      </c>
      <c r="AI1146" t="str">
        <f>LOOKUP(AH1146,Lookup!M:M,Lookup!N:N)</f>
        <v>Very High</v>
      </c>
      <c r="AJ1146">
        <v>80</v>
      </c>
      <c r="AK1146">
        <v>0</v>
      </c>
      <c r="AL1146" t="str">
        <f>_xlfn.XLOOKUP(AK1146,Lookup!O:O,Lookup!P:P)</f>
        <v>None</v>
      </c>
      <c r="AM1146">
        <v>10</v>
      </c>
      <c r="AN1146" t="str" cm="1">
        <f t="array" ref="AN1146">_xlfn.IFS(
AM1146&lt;=5,"0-5",
AM1146&lt;=10,"6-10",
AM1146&lt;=20,"11-20",
TRUE,"20+")</f>
        <v>6-10</v>
      </c>
      <c r="AO1146">
        <v>3</v>
      </c>
      <c r="AP1146">
        <v>3</v>
      </c>
      <c r="AQ1146" t="str">
        <f>_xlfn.XLOOKUP(AP1146,Lookup!Q:Q,Lookup!R:R)</f>
        <v>Better</v>
      </c>
      <c r="AR1146">
        <v>5</v>
      </c>
      <c r="AS1146" t="str" cm="1">
        <f t="array" ref="AS1146">_xlfn.IFS(
AR1146 &lt;=1,"New Employee",
AR1146 &lt;=3, "Early Career",
AR1146 &lt;=7, "Experienced",
TRUE, "Veteran")</f>
        <v>Experienced</v>
      </c>
      <c r="AT1146">
        <v>2</v>
      </c>
      <c r="AU1146">
        <v>0</v>
      </c>
      <c r="AV1146" t="str" cm="1">
        <f t="array" ref="AV1146">_xlfn.IFS(
AU1146=0,"Recently Promoted",
AU1146&lt;=3, "Normal",
TRUE, "Long Time No Promotion")</f>
        <v>Recently Promoted</v>
      </c>
      <c r="AW1146">
        <v>3</v>
      </c>
      <c r="AX1146">
        <f>IF(COUNTIF(L1146:$L$1471,L1146)&gt;1,1,0)</f>
        <v>0</v>
      </c>
      <c r="BA1146">
        <f t="shared" si="141"/>
        <v>0</v>
      </c>
      <c r="BC1146">
        <f t="shared" si="142"/>
        <v>0</v>
      </c>
      <c r="BE1146">
        <f t="shared" si="136"/>
        <v>0</v>
      </c>
      <c r="BG1146">
        <f t="shared" si="137"/>
        <v>0</v>
      </c>
      <c r="BI1146">
        <f t="shared" si="138"/>
        <v>0</v>
      </c>
      <c r="BR1146" t="str" cm="1">
        <f t="array" ref="BR1146">_xlfn.IFS(
A1146&lt;=25,"18-25",
A1146&lt;=35,"26-35",
A1146&lt;=45,"36-45",
A1146&lt;=59,"46-59",
TRUE,"60+")</f>
        <v>26-35</v>
      </c>
      <c r="BX1146" t="b">
        <f t="shared" si="139"/>
        <v>1</v>
      </c>
      <c r="BY1146" t="b">
        <f t="shared" si="140"/>
        <v>1</v>
      </c>
      <c r="BZ1146" t="b">
        <f t="shared" si="143"/>
        <v>1</v>
      </c>
      <c r="CA1146">
        <f>IF(tblemployee[[#This Row],[Attrition]]="Yes",1,0)</f>
        <v>0</v>
      </c>
      <c r="CB1146">
        <f>IF(tblemployee[[#This Row],[OverTime]]="Yes",1,0)</f>
        <v>0</v>
      </c>
    </row>
    <row r="1147" spans="1:80" hidden="1">
      <c r="A1147">
        <v>36</v>
      </c>
      <c r="B1147" t="s">
        <v>43</v>
      </c>
      <c r="C1147" t="s">
        <v>36</v>
      </c>
      <c r="D1147">
        <v>559</v>
      </c>
      <c r="E1147" t="s">
        <v>45</v>
      </c>
      <c r="F1147">
        <v>12</v>
      </c>
      <c r="G1147" t="str" cm="1">
        <f t="array" ref="G1147">_xlfn.IFS(
F1147 &lt;= 10, "Near",
F1147 &lt;= 20, "Far",
TRUE, "Very Far")</f>
        <v>Far</v>
      </c>
      <c r="H1147">
        <v>4</v>
      </c>
      <c r="I1147" t="str">
        <f>_xlfn.XLOOKUP(H1147,Lookup!C:C,Lookup!D:D)</f>
        <v>Master</v>
      </c>
      <c r="J1147" t="s">
        <v>38</v>
      </c>
      <c r="K1147">
        <v>1</v>
      </c>
      <c r="L1147">
        <v>1614</v>
      </c>
      <c r="M1147">
        <v>3</v>
      </c>
      <c r="N1147" t="str">
        <f>_xlfn.XLOOKUP(M1147,Lookup!E:E,Lookup!F:F)</f>
        <v>High</v>
      </c>
      <c r="O1147" t="s">
        <v>39</v>
      </c>
      <c r="P1147">
        <v>76</v>
      </c>
      <c r="Q1147">
        <v>3</v>
      </c>
      <c r="R1147" t="str">
        <f>_xlfn.XLOOKUP(Q1147,Lookup!G:G,Lookup!H:H)</f>
        <v>High</v>
      </c>
      <c r="S1147">
        <v>2</v>
      </c>
      <c r="T1147" s="7" t="str">
        <f>_xlfn.XLOOKUP(S1147,Lookup!A:A,Lookup!B:B)</f>
        <v>Junior</v>
      </c>
      <c r="U1147" t="s">
        <v>53</v>
      </c>
      <c r="V1147">
        <v>3</v>
      </c>
      <c r="W1147" t="str">
        <f>_xlfn.XLOOKUP(V1147,Lookup!I:I,Lookup!J:J)</f>
        <v>High</v>
      </c>
      <c r="X1147" t="s">
        <v>48</v>
      </c>
      <c r="Y1147">
        <v>4663</v>
      </c>
      <c r="Z1147" t="str" cm="1">
        <f t="array" ref="Z1147">_xlfn.IFS(Y1147&lt;3000,"Low",Y1147&lt;7000,"Medium",TRUE,"High")</f>
        <v>Medium</v>
      </c>
      <c r="AA1147">
        <v>12421</v>
      </c>
      <c r="AB1147">
        <v>9</v>
      </c>
      <c r="AC1147" t="s">
        <v>42</v>
      </c>
      <c r="AD1147" t="s">
        <v>35</v>
      </c>
      <c r="AE1147">
        <v>12</v>
      </c>
      <c r="AF1147">
        <v>3</v>
      </c>
      <c r="AG1147" t="str">
        <f>_xlfn.XLOOKUP(AF1147,Lookup!K:K,Lookup!L:L)</f>
        <v>Meet Expect</v>
      </c>
      <c r="AH1147">
        <v>2</v>
      </c>
      <c r="AI1147" t="str">
        <f>LOOKUP(AH1147,Lookup!M:M,Lookup!N:N)</f>
        <v>Medium</v>
      </c>
      <c r="AJ1147">
        <v>80</v>
      </c>
      <c r="AK1147">
        <v>2</v>
      </c>
      <c r="AL1147" t="str">
        <f>_xlfn.XLOOKUP(AK1147,Lookup!O:O,Lookup!P:P)</f>
        <v>Medium</v>
      </c>
      <c r="AM1147">
        <v>7</v>
      </c>
      <c r="AN1147" t="str" cm="1">
        <f t="array" ref="AN1147">_xlfn.IFS(
AM1147&lt;=5,"0-5",
AM1147&lt;=10,"6-10",
AM1147&lt;=20,"11-20",
TRUE,"20+")</f>
        <v>6-10</v>
      </c>
      <c r="AO1147">
        <v>2</v>
      </c>
      <c r="AP1147">
        <v>3</v>
      </c>
      <c r="AQ1147" t="str">
        <f>_xlfn.XLOOKUP(AP1147,Lookup!Q:Q,Lookup!R:R)</f>
        <v>Better</v>
      </c>
      <c r="AR1147">
        <v>3</v>
      </c>
      <c r="AS1147" t="str" cm="1">
        <f t="array" ref="AS1147">_xlfn.IFS(
AR1147 &lt;=1,"New Employee",
AR1147 &lt;=3, "Early Career",
AR1147 &lt;=7, "Experienced",
TRUE, "Veteran")</f>
        <v>Early Career</v>
      </c>
      <c r="AT1147">
        <v>2</v>
      </c>
      <c r="AU1147">
        <v>1</v>
      </c>
      <c r="AV1147" t="str" cm="1">
        <f t="array" ref="AV1147">_xlfn.IFS(
AU1147=0,"Recently Promoted",
AU1147&lt;=3, "Normal",
TRUE, "Long Time No Promotion")</f>
        <v>Normal</v>
      </c>
      <c r="AW1147">
        <v>1</v>
      </c>
      <c r="AX1147">
        <f>IF(COUNTIF(L1147:$L$1471,L1147)&gt;1,1,0)</f>
        <v>0</v>
      </c>
      <c r="BA1147">
        <f t="shared" si="141"/>
        <v>0</v>
      </c>
      <c r="BC1147">
        <f t="shared" si="142"/>
        <v>0</v>
      </c>
      <c r="BE1147">
        <f t="shared" si="136"/>
        <v>0</v>
      </c>
      <c r="BG1147">
        <f t="shared" si="137"/>
        <v>0</v>
      </c>
      <c r="BI1147">
        <f t="shared" si="138"/>
        <v>0</v>
      </c>
      <c r="BR1147" t="str" cm="1">
        <f t="array" ref="BR1147">_xlfn.IFS(
A1147&lt;=25,"18-25",
A1147&lt;=35,"26-35",
A1147&lt;=45,"36-45",
A1147&lt;=59,"46-59",
TRUE,"60+")</f>
        <v>36-45</v>
      </c>
      <c r="BX1147" t="b">
        <f t="shared" si="139"/>
        <v>1</v>
      </c>
      <c r="BY1147" t="b">
        <f t="shared" si="140"/>
        <v>1</v>
      </c>
      <c r="BZ1147" t="b">
        <f t="shared" si="143"/>
        <v>1</v>
      </c>
      <c r="CA1147">
        <f>IF(tblemployee[[#This Row],[Attrition]]="Yes",1,0)</f>
        <v>0</v>
      </c>
      <c r="CB1147">
        <f>IF(tblemployee[[#This Row],[OverTime]]="Yes",1,0)</f>
        <v>1</v>
      </c>
    </row>
    <row r="1148" spans="1:80" hidden="1">
      <c r="A1148">
        <v>34</v>
      </c>
      <c r="B1148" t="s">
        <v>43</v>
      </c>
      <c r="C1148" t="s">
        <v>44</v>
      </c>
      <c r="D1148">
        <v>426</v>
      </c>
      <c r="E1148" t="s">
        <v>45</v>
      </c>
      <c r="F1148">
        <v>10</v>
      </c>
      <c r="G1148" t="str" cm="1">
        <f t="array" ref="G1148">_xlfn.IFS(
F1148 &lt;= 10, "Near",
F1148 &lt;= 20, "Far",
TRUE, "Very Far")</f>
        <v>Near</v>
      </c>
      <c r="H1148">
        <v>4</v>
      </c>
      <c r="I1148" t="str">
        <f>_xlfn.XLOOKUP(H1148,Lookup!C:C,Lookup!D:D)</f>
        <v>Master</v>
      </c>
      <c r="J1148" t="s">
        <v>38</v>
      </c>
      <c r="K1148">
        <v>1</v>
      </c>
      <c r="L1148">
        <v>1615</v>
      </c>
      <c r="M1148">
        <v>3</v>
      </c>
      <c r="N1148" t="str">
        <f>_xlfn.XLOOKUP(M1148,Lookup!E:E,Lookup!F:F)</f>
        <v>High</v>
      </c>
      <c r="O1148" t="s">
        <v>46</v>
      </c>
      <c r="P1148">
        <v>42</v>
      </c>
      <c r="Q1148">
        <v>4</v>
      </c>
      <c r="R1148" t="str">
        <f>_xlfn.XLOOKUP(Q1148,Lookup!G:G,Lookup!H:H)</f>
        <v>Very High</v>
      </c>
      <c r="S1148">
        <v>2</v>
      </c>
      <c r="T1148" s="7" t="str">
        <f>_xlfn.XLOOKUP(S1148,Lookup!A:A,Lookup!B:B)</f>
        <v>Junior</v>
      </c>
      <c r="U1148" t="s">
        <v>53</v>
      </c>
      <c r="V1148">
        <v>4</v>
      </c>
      <c r="W1148" t="str">
        <f>_xlfn.XLOOKUP(V1148,Lookup!I:I,Lookup!J:J)</f>
        <v>Very High</v>
      </c>
      <c r="X1148" t="s">
        <v>52</v>
      </c>
      <c r="Y1148">
        <v>4724</v>
      </c>
      <c r="Z1148" t="str" cm="1">
        <f t="array" ref="Z1148">_xlfn.IFS(Y1148&lt;3000,"Low",Y1148&lt;7000,"Medium",TRUE,"High")</f>
        <v>Medium</v>
      </c>
      <c r="AA1148">
        <v>17000</v>
      </c>
      <c r="AB1148">
        <v>1</v>
      </c>
      <c r="AC1148" t="s">
        <v>42</v>
      </c>
      <c r="AD1148" t="s">
        <v>43</v>
      </c>
      <c r="AE1148">
        <v>13</v>
      </c>
      <c r="AF1148">
        <v>3</v>
      </c>
      <c r="AG1148" t="str">
        <f>_xlfn.XLOOKUP(AF1148,Lookup!K:K,Lookup!L:L)</f>
        <v>Meet Expect</v>
      </c>
      <c r="AH1148">
        <v>1</v>
      </c>
      <c r="AI1148" t="str">
        <f>LOOKUP(AH1148,Lookup!M:M,Lookup!N:N)</f>
        <v>Low</v>
      </c>
      <c r="AJ1148">
        <v>80</v>
      </c>
      <c r="AK1148">
        <v>1</v>
      </c>
      <c r="AL1148" t="str">
        <f>_xlfn.XLOOKUP(AK1148,Lookup!O:O,Lookup!P:P)</f>
        <v>Basic</v>
      </c>
      <c r="AM1148">
        <v>9</v>
      </c>
      <c r="AN1148" t="str" cm="1">
        <f t="array" ref="AN1148">_xlfn.IFS(
AM1148&lt;=5,"0-5",
AM1148&lt;=10,"6-10",
AM1148&lt;=20,"11-20",
TRUE,"20+")</f>
        <v>6-10</v>
      </c>
      <c r="AO1148">
        <v>3</v>
      </c>
      <c r="AP1148">
        <v>3</v>
      </c>
      <c r="AQ1148" t="str">
        <f>_xlfn.XLOOKUP(AP1148,Lookup!Q:Q,Lookup!R:R)</f>
        <v>Better</v>
      </c>
      <c r="AR1148">
        <v>9</v>
      </c>
      <c r="AS1148" t="str" cm="1">
        <f t="array" ref="AS1148">_xlfn.IFS(
AR1148 &lt;=1,"New Employee",
AR1148 &lt;=3, "Early Career",
AR1148 &lt;=7, "Experienced",
TRUE, "Veteran")</f>
        <v>Veteran</v>
      </c>
      <c r="AT1148">
        <v>7</v>
      </c>
      <c r="AU1148">
        <v>7</v>
      </c>
      <c r="AV1148" t="str" cm="1">
        <f t="array" ref="AV1148">_xlfn.IFS(
AU1148=0,"Recently Promoted",
AU1148&lt;=3, "Normal",
TRUE, "Long Time No Promotion")</f>
        <v>Long Time No Promotion</v>
      </c>
      <c r="AW1148">
        <v>2</v>
      </c>
      <c r="AX1148">
        <f>IF(COUNTIF(L1148:$L$1471,L1148)&gt;1,1,0)</f>
        <v>0</v>
      </c>
      <c r="BA1148">
        <f t="shared" si="141"/>
        <v>0</v>
      </c>
      <c r="BC1148">
        <f t="shared" si="142"/>
        <v>0</v>
      </c>
      <c r="BE1148">
        <f t="shared" si="136"/>
        <v>0</v>
      </c>
      <c r="BG1148">
        <f t="shared" si="137"/>
        <v>0</v>
      </c>
      <c r="BI1148">
        <f t="shared" si="138"/>
        <v>0</v>
      </c>
      <c r="BR1148" t="str" cm="1">
        <f t="array" ref="BR1148">_xlfn.IFS(
A1148&lt;=25,"18-25",
A1148&lt;=35,"26-35",
A1148&lt;=45,"36-45",
A1148&lt;=59,"46-59",
TRUE,"60+")</f>
        <v>26-35</v>
      </c>
      <c r="BX1148" t="b">
        <f t="shared" si="139"/>
        <v>1</v>
      </c>
      <c r="BY1148" t="b">
        <f t="shared" si="140"/>
        <v>1</v>
      </c>
      <c r="BZ1148" t="b">
        <f t="shared" si="143"/>
        <v>1</v>
      </c>
      <c r="CA1148">
        <f>IF(tblemployee[[#This Row],[Attrition]]="Yes",1,0)</f>
        <v>0</v>
      </c>
      <c r="CB1148">
        <f>IF(tblemployee[[#This Row],[OverTime]]="Yes",1,0)</f>
        <v>0</v>
      </c>
    </row>
    <row r="1149" spans="1:80" hidden="1">
      <c r="A1149">
        <v>49</v>
      </c>
      <c r="B1149" t="s">
        <v>43</v>
      </c>
      <c r="C1149" t="s">
        <v>36</v>
      </c>
      <c r="D1149">
        <v>722</v>
      </c>
      <c r="E1149" t="s">
        <v>45</v>
      </c>
      <c r="F1149">
        <v>25</v>
      </c>
      <c r="G1149" t="str" cm="1">
        <f t="array" ref="G1149">_xlfn.IFS(
F1149 &lt;= 10, "Near",
F1149 &lt;= 20, "Far",
TRUE, "Very Far")</f>
        <v>Very Far</v>
      </c>
      <c r="H1149">
        <v>4</v>
      </c>
      <c r="I1149" t="str">
        <f>_xlfn.XLOOKUP(H1149,Lookup!C:C,Lookup!D:D)</f>
        <v>Master</v>
      </c>
      <c r="J1149" t="s">
        <v>38</v>
      </c>
      <c r="K1149">
        <v>1</v>
      </c>
      <c r="L1149">
        <v>1617</v>
      </c>
      <c r="M1149">
        <v>3</v>
      </c>
      <c r="N1149" t="str">
        <f>_xlfn.XLOOKUP(M1149,Lookup!E:E,Lookup!F:F)</f>
        <v>High</v>
      </c>
      <c r="O1149" t="s">
        <v>39</v>
      </c>
      <c r="P1149">
        <v>84</v>
      </c>
      <c r="Q1149">
        <v>3</v>
      </c>
      <c r="R1149" t="str">
        <f>_xlfn.XLOOKUP(Q1149,Lookup!G:G,Lookup!H:H)</f>
        <v>High</v>
      </c>
      <c r="S1149">
        <v>1</v>
      </c>
      <c r="T1149" s="7" t="str">
        <f>_xlfn.XLOOKUP(S1149,Lookup!A:A,Lookup!B:B)</f>
        <v>Entry Level</v>
      </c>
      <c r="U1149" t="s">
        <v>50</v>
      </c>
      <c r="V1149">
        <v>1</v>
      </c>
      <c r="W1149" t="str">
        <f>_xlfn.XLOOKUP(V1149,Lookup!I:I,Lookup!J:J)</f>
        <v>Low</v>
      </c>
      <c r="X1149" t="s">
        <v>48</v>
      </c>
      <c r="Y1149">
        <v>3211</v>
      </c>
      <c r="Z1149" t="str" cm="1">
        <f t="array" ref="Z1149">_xlfn.IFS(Y1149&lt;3000,"Low",Y1149&lt;7000,"Medium",TRUE,"High")</f>
        <v>Medium</v>
      </c>
      <c r="AA1149">
        <v>22102</v>
      </c>
      <c r="AB1149">
        <v>1</v>
      </c>
      <c r="AC1149" t="s">
        <v>42</v>
      </c>
      <c r="AD1149" t="s">
        <v>43</v>
      </c>
      <c r="AE1149">
        <v>14</v>
      </c>
      <c r="AF1149">
        <v>3</v>
      </c>
      <c r="AG1149" t="str">
        <f>_xlfn.XLOOKUP(AF1149,Lookup!K:K,Lookup!L:L)</f>
        <v>Meet Expect</v>
      </c>
      <c r="AH1149">
        <v>4</v>
      </c>
      <c r="AI1149" t="str">
        <f>LOOKUP(AH1149,Lookup!M:M,Lookup!N:N)</f>
        <v>Very High</v>
      </c>
      <c r="AJ1149">
        <v>80</v>
      </c>
      <c r="AK1149">
        <v>1</v>
      </c>
      <c r="AL1149" t="str">
        <f>_xlfn.XLOOKUP(AK1149,Lookup!O:O,Lookup!P:P)</f>
        <v>Basic</v>
      </c>
      <c r="AM1149">
        <v>10</v>
      </c>
      <c r="AN1149" t="str" cm="1">
        <f t="array" ref="AN1149">_xlfn.IFS(
AM1149&lt;=5,"0-5",
AM1149&lt;=10,"6-10",
AM1149&lt;=20,"11-20",
TRUE,"20+")</f>
        <v>6-10</v>
      </c>
      <c r="AO1149">
        <v>3</v>
      </c>
      <c r="AP1149">
        <v>2</v>
      </c>
      <c r="AQ1149" t="str">
        <f>_xlfn.XLOOKUP(AP1149,Lookup!Q:Q,Lookup!R:R)</f>
        <v>Good</v>
      </c>
      <c r="AR1149">
        <v>9</v>
      </c>
      <c r="AS1149" t="str" cm="1">
        <f t="array" ref="AS1149">_xlfn.IFS(
AR1149 &lt;=1,"New Employee",
AR1149 &lt;=3, "Early Career",
AR1149 &lt;=7, "Experienced",
TRUE, "Veteran")</f>
        <v>Veteran</v>
      </c>
      <c r="AT1149">
        <v>6</v>
      </c>
      <c r="AU1149">
        <v>1</v>
      </c>
      <c r="AV1149" t="str" cm="1">
        <f t="array" ref="AV1149">_xlfn.IFS(
AU1149=0,"Recently Promoted",
AU1149&lt;=3, "Normal",
TRUE, "Long Time No Promotion")</f>
        <v>Normal</v>
      </c>
      <c r="AW1149">
        <v>4</v>
      </c>
      <c r="AX1149">
        <f>IF(COUNTIF(L1149:$L$1471,L1149)&gt;1,1,0)</f>
        <v>0</v>
      </c>
      <c r="BA1149">
        <f t="shared" si="141"/>
        <v>0</v>
      </c>
      <c r="BC1149">
        <f t="shared" si="142"/>
        <v>0</v>
      </c>
      <c r="BE1149">
        <f t="shared" si="136"/>
        <v>0</v>
      </c>
      <c r="BG1149">
        <f t="shared" si="137"/>
        <v>0</v>
      </c>
      <c r="BI1149">
        <f t="shared" si="138"/>
        <v>0</v>
      </c>
      <c r="BR1149" t="str" cm="1">
        <f t="array" ref="BR1149">_xlfn.IFS(
A1149&lt;=25,"18-25",
A1149&lt;=35,"26-35",
A1149&lt;=45,"36-45",
A1149&lt;=59,"46-59",
TRUE,"60+")</f>
        <v>46-59</v>
      </c>
      <c r="BX1149" t="b">
        <f t="shared" si="139"/>
        <v>1</v>
      </c>
      <c r="BY1149" t="b">
        <f t="shared" si="140"/>
        <v>1</v>
      </c>
      <c r="BZ1149" t="b">
        <f t="shared" si="143"/>
        <v>1</v>
      </c>
      <c r="CA1149">
        <f>IF(tblemployee[[#This Row],[Attrition]]="Yes",1,0)</f>
        <v>0</v>
      </c>
      <c r="CB1149">
        <f>IF(tblemployee[[#This Row],[OverTime]]="Yes",1,0)</f>
        <v>0</v>
      </c>
    </row>
    <row r="1150" spans="1:80" hidden="1">
      <c r="A1150">
        <v>39</v>
      </c>
      <c r="B1150" t="s">
        <v>43</v>
      </c>
      <c r="C1150" t="s">
        <v>36</v>
      </c>
      <c r="D1150">
        <v>1387</v>
      </c>
      <c r="E1150" t="s">
        <v>45</v>
      </c>
      <c r="F1150">
        <v>10</v>
      </c>
      <c r="G1150" t="str" cm="1">
        <f t="array" ref="G1150">_xlfn.IFS(
F1150 &lt;= 10, "Near",
F1150 &lt;= 20, "Far",
TRUE, "Very Far")</f>
        <v>Near</v>
      </c>
      <c r="H1150">
        <v>5</v>
      </c>
      <c r="I1150" t="str">
        <f>_xlfn.XLOOKUP(H1150,Lookup!C:C,Lookup!D:D)</f>
        <v>Doctor</v>
      </c>
      <c r="J1150" t="s">
        <v>51</v>
      </c>
      <c r="K1150">
        <v>1</v>
      </c>
      <c r="L1150">
        <v>1618</v>
      </c>
      <c r="M1150">
        <v>2</v>
      </c>
      <c r="N1150" t="str">
        <f>_xlfn.XLOOKUP(M1150,Lookup!E:E,Lookup!F:F)</f>
        <v>Medium</v>
      </c>
      <c r="O1150" t="s">
        <v>46</v>
      </c>
      <c r="P1150">
        <v>76</v>
      </c>
      <c r="Q1150">
        <v>3</v>
      </c>
      <c r="R1150" t="str">
        <f>_xlfn.XLOOKUP(Q1150,Lookup!G:G,Lookup!H:H)</f>
        <v>High</v>
      </c>
      <c r="S1150">
        <v>2</v>
      </c>
      <c r="T1150" s="7" t="str">
        <f>_xlfn.XLOOKUP(S1150,Lookup!A:A,Lookup!B:B)</f>
        <v>Junior</v>
      </c>
      <c r="U1150" t="s">
        <v>53</v>
      </c>
      <c r="V1150">
        <v>1</v>
      </c>
      <c r="W1150" t="str">
        <f>_xlfn.XLOOKUP(V1150,Lookup!I:I,Lookup!J:J)</f>
        <v>Low</v>
      </c>
      <c r="X1150" t="s">
        <v>48</v>
      </c>
      <c r="Y1150">
        <v>5377</v>
      </c>
      <c r="Z1150" t="str" cm="1">
        <f t="array" ref="Z1150">_xlfn.IFS(Y1150&lt;3000,"Low",Y1150&lt;7000,"Medium",TRUE,"High")</f>
        <v>Medium</v>
      </c>
      <c r="AA1150">
        <v>3835</v>
      </c>
      <c r="AB1150">
        <v>2</v>
      </c>
      <c r="AC1150" t="s">
        <v>42</v>
      </c>
      <c r="AD1150" t="s">
        <v>43</v>
      </c>
      <c r="AE1150">
        <v>13</v>
      </c>
      <c r="AF1150">
        <v>3</v>
      </c>
      <c r="AG1150" t="str">
        <f>_xlfn.XLOOKUP(AF1150,Lookup!K:K,Lookup!L:L)</f>
        <v>Meet Expect</v>
      </c>
      <c r="AH1150">
        <v>4</v>
      </c>
      <c r="AI1150" t="str">
        <f>LOOKUP(AH1150,Lookup!M:M,Lookup!N:N)</f>
        <v>Very High</v>
      </c>
      <c r="AJ1150">
        <v>80</v>
      </c>
      <c r="AK1150">
        <v>3</v>
      </c>
      <c r="AL1150" t="str">
        <f>_xlfn.XLOOKUP(AK1150,Lookup!O:O,Lookup!P:P)</f>
        <v>High</v>
      </c>
      <c r="AM1150">
        <v>10</v>
      </c>
      <c r="AN1150" t="str" cm="1">
        <f t="array" ref="AN1150">_xlfn.IFS(
AM1150&lt;=5,"0-5",
AM1150&lt;=10,"6-10",
AM1150&lt;=20,"11-20",
TRUE,"20+")</f>
        <v>6-10</v>
      </c>
      <c r="AO1150">
        <v>3</v>
      </c>
      <c r="AP1150">
        <v>3</v>
      </c>
      <c r="AQ1150" t="str">
        <f>_xlfn.XLOOKUP(AP1150,Lookup!Q:Q,Lookup!R:R)</f>
        <v>Better</v>
      </c>
      <c r="AR1150">
        <v>7</v>
      </c>
      <c r="AS1150" t="str" cm="1">
        <f t="array" ref="AS1150">_xlfn.IFS(
AR1150 &lt;=1,"New Employee",
AR1150 &lt;=3, "Early Career",
AR1150 &lt;=7, "Experienced",
TRUE, "Veteran")</f>
        <v>Experienced</v>
      </c>
      <c r="AT1150">
        <v>7</v>
      </c>
      <c r="AU1150">
        <v>7</v>
      </c>
      <c r="AV1150" t="str" cm="1">
        <f t="array" ref="AV1150">_xlfn.IFS(
AU1150=0,"Recently Promoted",
AU1150&lt;=3, "Normal",
TRUE, "Long Time No Promotion")</f>
        <v>Long Time No Promotion</v>
      </c>
      <c r="AW1150">
        <v>7</v>
      </c>
      <c r="AX1150">
        <f>IF(COUNTIF(L1150:$L$1471,L1150)&gt;1,1,0)</f>
        <v>0</v>
      </c>
      <c r="BA1150">
        <f t="shared" si="141"/>
        <v>0</v>
      </c>
      <c r="BC1150">
        <f t="shared" si="142"/>
        <v>0</v>
      </c>
      <c r="BE1150">
        <f t="shared" si="136"/>
        <v>0</v>
      </c>
      <c r="BG1150">
        <f t="shared" si="137"/>
        <v>0</v>
      </c>
      <c r="BI1150">
        <f t="shared" si="138"/>
        <v>0</v>
      </c>
      <c r="BR1150" t="str" cm="1">
        <f t="array" ref="BR1150">_xlfn.IFS(
A1150&lt;=25,"18-25",
A1150&lt;=35,"26-35",
A1150&lt;=45,"36-45",
A1150&lt;=59,"46-59",
TRUE,"60+")</f>
        <v>36-45</v>
      </c>
      <c r="BX1150" t="b">
        <f t="shared" si="139"/>
        <v>1</v>
      </c>
      <c r="BY1150" t="b">
        <f t="shared" si="140"/>
        <v>1</v>
      </c>
      <c r="BZ1150" t="b">
        <f t="shared" si="143"/>
        <v>1</v>
      </c>
      <c r="CA1150">
        <f>IF(tblemployee[[#This Row],[Attrition]]="Yes",1,0)</f>
        <v>0</v>
      </c>
      <c r="CB1150">
        <f>IF(tblemployee[[#This Row],[OverTime]]="Yes",1,0)</f>
        <v>0</v>
      </c>
    </row>
    <row r="1151" spans="1:80" hidden="1">
      <c r="A1151">
        <v>27</v>
      </c>
      <c r="B1151" t="s">
        <v>43</v>
      </c>
      <c r="C1151" t="s">
        <v>36</v>
      </c>
      <c r="D1151">
        <v>1302</v>
      </c>
      <c r="E1151" t="s">
        <v>45</v>
      </c>
      <c r="F1151">
        <v>19</v>
      </c>
      <c r="G1151" t="str" cm="1">
        <f t="array" ref="G1151">_xlfn.IFS(
F1151 &lt;= 10, "Near",
F1151 &lt;= 20, "Far",
TRUE, "Very Far")</f>
        <v>Far</v>
      </c>
      <c r="H1151">
        <v>3</v>
      </c>
      <c r="I1151" t="str">
        <f>_xlfn.XLOOKUP(H1151,Lookup!C:C,Lookup!D:D)</f>
        <v>Bachelor</v>
      </c>
      <c r="J1151" t="s">
        <v>49</v>
      </c>
      <c r="K1151">
        <v>1</v>
      </c>
      <c r="L1151">
        <v>1619</v>
      </c>
      <c r="M1151">
        <v>4</v>
      </c>
      <c r="N1151" t="str">
        <f>_xlfn.XLOOKUP(M1151,Lookup!E:E,Lookup!F:F)</f>
        <v>Very High</v>
      </c>
      <c r="O1151" t="s">
        <v>46</v>
      </c>
      <c r="P1151">
        <v>67</v>
      </c>
      <c r="Q1151">
        <v>2</v>
      </c>
      <c r="R1151" t="str">
        <f>_xlfn.XLOOKUP(Q1151,Lookup!G:G,Lookup!H:H)</f>
        <v>Medium</v>
      </c>
      <c r="S1151">
        <v>1</v>
      </c>
      <c r="T1151" s="7" t="str">
        <f>_xlfn.XLOOKUP(S1151,Lookup!A:A,Lookup!B:B)</f>
        <v>Entry Level</v>
      </c>
      <c r="U1151" t="s">
        <v>50</v>
      </c>
      <c r="V1151">
        <v>1</v>
      </c>
      <c r="W1151" t="str">
        <f>_xlfn.XLOOKUP(V1151,Lookup!I:I,Lookup!J:J)</f>
        <v>Low</v>
      </c>
      <c r="X1151" t="s">
        <v>52</v>
      </c>
      <c r="Y1151">
        <v>4066</v>
      </c>
      <c r="Z1151" t="str" cm="1">
        <f t="array" ref="Z1151">_xlfn.IFS(Y1151&lt;3000,"Low",Y1151&lt;7000,"Medium",TRUE,"High")</f>
        <v>Medium</v>
      </c>
      <c r="AA1151">
        <v>16290</v>
      </c>
      <c r="AB1151">
        <v>1</v>
      </c>
      <c r="AC1151" t="s">
        <v>42</v>
      </c>
      <c r="AD1151" t="s">
        <v>43</v>
      </c>
      <c r="AE1151">
        <v>11</v>
      </c>
      <c r="AF1151">
        <v>3</v>
      </c>
      <c r="AG1151" t="str">
        <f>_xlfn.XLOOKUP(AF1151,Lookup!K:K,Lookup!L:L)</f>
        <v>Meet Expect</v>
      </c>
      <c r="AH1151">
        <v>1</v>
      </c>
      <c r="AI1151" t="str">
        <f>LOOKUP(AH1151,Lookup!M:M,Lookup!N:N)</f>
        <v>Low</v>
      </c>
      <c r="AJ1151">
        <v>80</v>
      </c>
      <c r="AK1151">
        <v>2</v>
      </c>
      <c r="AL1151" t="str">
        <f>_xlfn.XLOOKUP(AK1151,Lookup!O:O,Lookup!P:P)</f>
        <v>Medium</v>
      </c>
      <c r="AM1151">
        <v>7</v>
      </c>
      <c r="AN1151" t="str" cm="1">
        <f t="array" ref="AN1151">_xlfn.IFS(
AM1151&lt;=5,"0-5",
AM1151&lt;=10,"6-10",
AM1151&lt;=20,"11-20",
TRUE,"20+")</f>
        <v>6-10</v>
      </c>
      <c r="AO1151">
        <v>3</v>
      </c>
      <c r="AP1151">
        <v>3</v>
      </c>
      <c r="AQ1151" t="str">
        <f>_xlfn.XLOOKUP(AP1151,Lookup!Q:Q,Lookup!R:R)</f>
        <v>Better</v>
      </c>
      <c r="AR1151">
        <v>7</v>
      </c>
      <c r="AS1151" t="str" cm="1">
        <f t="array" ref="AS1151">_xlfn.IFS(
AR1151 &lt;=1,"New Employee",
AR1151 &lt;=3, "Early Career",
AR1151 &lt;=7, "Experienced",
TRUE, "Veteran")</f>
        <v>Experienced</v>
      </c>
      <c r="AT1151">
        <v>7</v>
      </c>
      <c r="AU1151">
        <v>0</v>
      </c>
      <c r="AV1151" t="str" cm="1">
        <f t="array" ref="AV1151">_xlfn.IFS(
AU1151=0,"Recently Promoted",
AU1151&lt;=3, "Normal",
TRUE, "Long Time No Promotion")</f>
        <v>Recently Promoted</v>
      </c>
      <c r="AW1151">
        <v>7</v>
      </c>
      <c r="AX1151">
        <f>IF(COUNTIF(L1151:$L$1471,L1151)&gt;1,1,0)</f>
        <v>0</v>
      </c>
      <c r="BA1151">
        <f t="shared" si="141"/>
        <v>0</v>
      </c>
      <c r="BC1151">
        <f t="shared" si="142"/>
        <v>0</v>
      </c>
      <c r="BE1151">
        <f t="shared" si="136"/>
        <v>0</v>
      </c>
      <c r="BG1151">
        <f t="shared" si="137"/>
        <v>0</v>
      </c>
      <c r="BI1151">
        <f t="shared" si="138"/>
        <v>0</v>
      </c>
      <c r="BR1151" t="str" cm="1">
        <f t="array" ref="BR1151">_xlfn.IFS(
A1151&lt;=25,"18-25",
A1151&lt;=35,"26-35",
A1151&lt;=45,"36-45",
A1151&lt;=59,"46-59",
TRUE,"60+")</f>
        <v>26-35</v>
      </c>
      <c r="BX1151" t="b">
        <f t="shared" si="139"/>
        <v>1</v>
      </c>
      <c r="BY1151" t="b">
        <f t="shared" si="140"/>
        <v>1</v>
      </c>
      <c r="BZ1151" t="b">
        <f t="shared" si="143"/>
        <v>1</v>
      </c>
      <c r="CA1151">
        <f>IF(tblemployee[[#This Row],[Attrition]]="Yes",1,0)</f>
        <v>0</v>
      </c>
      <c r="CB1151">
        <f>IF(tblemployee[[#This Row],[OverTime]]="Yes",1,0)</f>
        <v>0</v>
      </c>
    </row>
    <row r="1152" spans="1:80" hidden="1">
      <c r="A1152">
        <v>35</v>
      </c>
      <c r="B1152" t="s">
        <v>43</v>
      </c>
      <c r="C1152" t="s">
        <v>36</v>
      </c>
      <c r="D1152">
        <v>819</v>
      </c>
      <c r="E1152" t="s">
        <v>45</v>
      </c>
      <c r="F1152">
        <v>18</v>
      </c>
      <c r="G1152" t="str" cm="1">
        <f t="array" ref="G1152">_xlfn.IFS(
F1152 &lt;= 10, "Near",
F1152 &lt;= 20, "Far",
TRUE, "Very Far")</f>
        <v>Far</v>
      </c>
      <c r="H1152">
        <v>5</v>
      </c>
      <c r="I1152" t="str">
        <f>_xlfn.XLOOKUP(H1152,Lookup!C:C,Lookup!D:D)</f>
        <v>Doctor</v>
      </c>
      <c r="J1152" t="s">
        <v>38</v>
      </c>
      <c r="K1152">
        <v>1</v>
      </c>
      <c r="L1152">
        <v>1621</v>
      </c>
      <c r="M1152">
        <v>2</v>
      </c>
      <c r="N1152" t="str">
        <f>_xlfn.XLOOKUP(M1152,Lookup!E:E,Lookup!F:F)</f>
        <v>Medium</v>
      </c>
      <c r="O1152" t="s">
        <v>46</v>
      </c>
      <c r="P1152">
        <v>48</v>
      </c>
      <c r="Q1152">
        <v>4</v>
      </c>
      <c r="R1152" t="str">
        <f>_xlfn.XLOOKUP(Q1152,Lookup!G:G,Lookup!H:H)</f>
        <v>Very High</v>
      </c>
      <c r="S1152">
        <v>2</v>
      </c>
      <c r="T1152" s="7" t="str">
        <f>_xlfn.XLOOKUP(S1152,Lookup!A:A,Lookup!B:B)</f>
        <v>Junior</v>
      </c>
      <c r="U1152" t="s">
        <v>47</v>
      </c>
      <c r="V1152">
        <v>1</v>
      </c>
      <c r="W1152" t="str">
        <f>_xlfn.XLOOKUP(V1152,Lookup!I:I,Lookup!J:J)</f>
        <v>Low</v>
      </c>
      <c r="X1152" t="s">
        <v>48</v>
      </c>
      <c r="Y1152">
        <v>5208</v>
      </c>
      <c r="Z1152" t="str" cm="1">
        <f t="array" ref="Z1152">_xlfn.IFS(Y1152&lt;3000,"Low",Y1152&lt;7000,"Medium",TRUE,"High")</f>
        <v>Medium</v>
      </c>
      <c r="AA1152">
        <v>26312</v>
      </c>
      <c r="AB1152">
        <v>1</v>
      </c>
      <c r="AC1152" t="s">
        <v>42</v>
      </c>
      <c r="AD1152" t="s">
        <v>43</v>
      </c>
      <c r="AE1152">
        <v>11</v>
      </c>
      <c r="AF1152">
        <v>3</v>
      </c>
      <c r="AG1152" t="str">
        <f>_xlfn.XLOOKUP(AF1152,Lookup!K:K,Lookup!L:L)</f>
        <v>Meet Expect</v>
      </c>
      <c r="AH1152">
        <v>4</v>
      </c>
      <c r="AI1152" t="str">
        <f>LOOKUP(AH1152,Lookup!M:M,Lookup!N:N)</f>
        <v>Very High</v>
      </c>
      <c r="AJ1152">
        <v>80</v>
      </c>
      <c r="AK1152">
        <v>0</v>
      </c>
      <c r="AL1152" t="str">
        <f>_xlfn.XLOOKUP(AK1152,Lookup!O:O,Lookup!P:P)</f>
        <v>None</v>
      </c>
      <c r="AM1152">
        <v>16</v>
      </c>
      <c r="AN1152" t="str" cm="1">
        <f t="array" ref="AN1152">_xlfn.IFS(
AM1152&lt;=5,"0-5",
AM1152&lt;=10,"6-10",
AM1152&lt;=20,"11-20",
TRUE,"20+")</f>
        <v>11-20</v>
      </c>
      <c r="AO1152">
        <v>2</v>
      </c>
      <c r="AP1152">
        <v>3</v>
      </c>
      <c r="AQ1152" t="str">
        <f>_xlfn.XLOOKUP(AP1152,Lookup!Q:Q,Lookup!R:R)</f>
        <v>Better</v>
      </c>
      <c r="AR1152">
        <v>16</v>
      </c>
      <c r="AS1152" t="str" cm="1">
        <f t="array" ref="AS1152">_xlfn.IFS(
AR1152 &lt;=1,"New Employee",
AR1152 &lt;=3, "Early Career",
AR1152 &lt;=7, "Experienced",
TRUE, "Veteran")</f>
        <v>Veteran</v>
      </c>
      <c r="AT1152">
        <v>15</v>
      </c>
      <c r="AU1152">
        <v>1</v>
      </c>
      <c r="AV1152" t="str" cm="1">
        <f t="array" ref="AV1152">_xlfn.IFS(
AU1152=0,"Recently Promoted",
AU1152&lt;=3, "Normal",
TRUE, "Long Time No Promotion")</f>
        <v>Normal</v>
      </c>
      <c r="AW1152">
        <v>10</v>
      </c>
      <c r="AX1152">
        <f>IF(COUNTIF(L1152:$L$1471,L1152)&gt;1,1,0)</f>
        <v>0</v>
      </c>
      <c r="BA1152">
        <f t="shared" si="141"/>
        <v>0</v>
      </c>
      <c r="BC1152">
        <f t="shared" si="142"/>
        <v>0</v>
      </c>
      <c r="BE1152">
        <f t="shared" si="136"/>
        <v>0</v>
      </c>
      <c r="BG1152">
        <f t="shared" si="137"/>
        <v>0</v>
      </c>
      <c r="BI1152">
        <f t="shared" si="138"/>
        <v>0</v>
      </c>
      <c r="BR1152" t="str" cm="1">
        <f t="array" ref="BR1152">_xlfn.IFS(
A1152&lt;=25,"18-25",
A1152&lt;=35,"26-35",
A1152&lt;=45,"36-45",
A1152&lt;=59,"46-59",
TRUE,"60+")</f>
        <v>26-35</v>
      </c>
      <c r="BX1152" t="b">
        <f t="shared" si="139"/>
        <v>1</v>
      </c>
      <c r="BY1152" t="b">
        <f t="shared" si="140"/>
        <v>1</v>
      </c>
      <c r="BZ1152" t="b">
        <f t="shared" si="143"/>
        <v>1</v>
      </c>
      <c r="CA1152">
        <f>IF(tblemployee[[#This Row],[Attrition]]="Yes",1,0)</f>
        <v>0</v>
      </c>
      <c r="CB1152">
        <f>IF(tblemployee[[#This Row],[OverTime]]="Yes",1,0)</f>
        <v>0</v>
      </c>
    </row>
    <row r="1153" spans="1:80" hidden="1">
      <c r="A1153">
        <v>28</v>
      </c>
      <c r="B1153" t="s">
        <v>43</v>
      </c>
      <c r="C1153" t="s">
        <v>36</v>
      </c>
      <c r="D1153">
        <v>580</v>
      </c>
      <c r="E1153" t="s">
        <v>45</v>
      </c>
      <c r="F1153">
        <v>27</v>
      </c>
      <c r="G1153" t="str" cm="1">
        <f t="array" ref="G1153">_xlfn.IFS(
F1153 &lt;= 10, "Near",
F1153 &lt;= 20, "Far",
TRUE, "Very Far")</f>
        <v>Very Far</v>
      </c>
      <c r="H1153">
        <v>3</v>
      </c>
      <c r="I1153" t="str">
        <f>_xlfn.XLOOKUP(H1153,Lookup!C:C,Lookup!D:D)</f>
        <v>Bachelor</v>
      </c>
      <c r="J1153" t="s">
        <v>51</v>
      </c>
      <c r="K1153">
        <v>1</v>
      </c>
      <c r="L1153">
        <v>1622</v>
      </c>
      <c r="M1153">
        <v>2</v>
      </c>
      <c r="N1153" t="str">
        <f>_xlfn.XLOOKUP(M1153,Lookup!E:E,Lookup!F:F)</f>
        <v>Medium</v>
      </c>
      <c r="O1153" t="s">
        <v>39</v>
      </c>
      <c r="P1153">
        <v>39</v>
      </c>
      <c r="Q1153">
        <v>1</v>
      </c>
      <c r="R1153" t="str">
        <f>_xlfn.XLOOKUP(Q1153,Lookup!G:G,Lookup!H:H)</f>
        <v>Low</v>
      </c>
      <c r="S1153">
        <v>2</v>
      </c>
      <c r="T1153" s="7" t="str">
        <f>_xlfn.XLOOKUP(S1153,Lookup!A:A,Lookup!B:B)</f>
        <v>Junior</v>
      </c>
      <c r="U1153" t="s">
        <v>53</v>
      </c>
      <c r="V1153">
        <v>1</v>
      </c>
      <c r="W1153" t="str">
        <f>_xlfn.XLOOKUP(V1153,Lookup!I:I,Lookup!J:J)</f>
        <v>Low</v>
      </c>
      <c r="X1153" t="s">
        <v>52</v>
      </c>
      <c r="Y1153">
        <v>4877</v>
      </c>
      <c r="Z1153" t="str" cm="1">
        <f t="array" ref="Z1153">_xlfn.IFS(Y1153&lt;3000,"Low",Y1153&lt;7000,"Medium",TRUE,"High")</f>
        <v>Medium</v>
      </c>
      <c r="AA1153">
        <v>20460</v>
      </c>
      <c r="AB1153">
        <v>0</v>
      </c>
      <c r="AC1153" t="s">
        <v>42</v>
      </c>
      <c r="AD1153" t="s">
        <v>43</v>
      </c>
      <c r="AE1153">
        <v>21</v>
      </c>
      <c r="AF1153">
        <v>4</v>
      </c>
      <c r="AG1153" t="str">
        <f>_xlfn.XLOOKUP(AF1153,Lookup!K:K,Lookup!L:L)</f>
        <v>Exceed Expect</v>
      </c>
      <c r="AH1153">
        <v>2</v>
      </c>
      <c r="AI1153" t="str">
        <f>LOOKUP(AH1153,Lookup!M:M,Lookup!N:N)</f>
        <v>Medium</v>
      </c>
      <c r="AJ1153">
        <v>80</v>
      </c>
      <c r="AK1153">
        <v>1</v>
      </c>
      <c r="AL1153" t="str">
        <f>_xlfn.XLOOKUP(AK1153,Lookup!O:O,Lookup!P:P)</f>
        <v>Basic</v>
      </c>
      <c r="AM1153">
        <v>6</v>
      </c>
      <c r="AN1153" t="str" cm="1">
        <f t="array" ref="AN1153">_xlfn.IFS(
AM1153&lt;=5,"0-5",
AM1153&lt;=10,"6-10",
AM1153&lt;=20,"11-20",
TRUE,"20+")</f>
        <v>6-10</v>
      </c>
      <c r="AO1153">
        <v>5</v>
      </c>
      <c r="AP1153">
        <v>2</v>
      </c>
      <c r="AQ1153" t="str">
        <f>_xlfn.XLOOKUP(AP1153,Lookup!Q:Q,Lookup!R:R)</f>
        <v>Good</v>
      </c>
      <c r="AR1153">
        <v>5</v>
      </c>
      <c r="AS1153" t="str" cm="1">
        <f t="array" ref="AS1153">_xlfn.IFS(
AR1153 &lt;=1,"New Employee",
AR1153 &lt;=3, "Early Career",
AR1153 &lt;=7, "Experienced",
TRUE, "Veteran")</f>
        <v>Experienced</v>
      </c>
      <c r="AT1153">
        <v>3</v>
      </c>
      <c r="AU1153">
        <v>0</v>
      </c>
      <c r="AV1153" t="str" cm="1">
        <f t="array" ref="AV1153">_xlfn.IFS(
AU1153=0,"Recently Promoted",
AU1153&lt;=3, "Normal",
TRUE, "Long Time No Promotion")</f>
        <v>Recently Promoted</v>
      </c>
      <c r="AW1153">
        <v>0</v>
      </c>
      <c r="AX1153">
        <f>IF(COUNTIF(L1153:$L$1471,L1153)&gt;1,1,0)</f>
        <v>0</v>
      </c>
      <c r="BA1153">
        <f t="shared" si="141"/>
        <v>0</v>
      </c>
      <c r="BC1153">
        <f t="shared" si="142"/>
        <v>0</v>
      </c>
      <c r="BE1153">
        <f t="shared" si="136"/>
        <v>0</v>
      </c>
      <c r="BG1153">
        <f t="shared" si="137"/>
        <v>0</v>
      </c>
      <c r="BI1153">
        <f t="shared" si="138"/>
        <v>0</v>
      </c>
      <c r="BR1153" t="str" cm="1">
        <f t="array" ref="BR1153">_xlfn.IFS(
A1153&lt;=25,"18-25",
A1153&lt;=35,"26-35",
A1153&lt;=45,"36-45",
A1153&lt;=59,"46-59",
TRUE,"60+")</f>
        <v>26-35</v>
      </c>
      <c r="BX1153" t="b">
        <f t="shared" si="139"/>
        <v>1</v>
      </c>
      <c r="BY1153" t="b">
        <f t="shared" si="140"/>
        <v>1</v>
      </c>
      <c r="BZ1153" t="b">
        <f t="shared" si="143"/>
        <v>1</v>
      </c>
      <c r="CA1153">
        <f>IF(tblemployee[[#This Row],[Attrition]]="Yes",1,0)</f>
        <v>0</v>
      </c>
      <c r="CB1153">
        <f>IF(tblemployee[[#This Row],[OverTime]]="Yes",1,0)</f>
        <v>0</v>
      </c>
    </row>
    <row r="1154" spans="1:80" hidden="1">
      <c r="A1154">
        <v>21</v>
      </c>
      <c r="B1154" t="s">
        <v>43</v>
      </c>
      <c r="C1154" t="s">
        <v>36</v>
      </c>
      <c r="D1154">
        <v>546</v>
      </c>
      <c r="E1154" t="s">
        <v>45</v>
      </c>
      <c r="F1154">
        <v>5</v>
      </c>
      <c r="G1154" t="str" cm="1">
        <f t="array" ref="G1154">_xlfn.IFS(
F1154 &lt;= 10, "Near",
F1154 &lt;= 20, "Far",
TRUE, "Very Far")</f>
        <v>Near</v>
      </c>
      <c r="H1154">
        <v>1</v>
      </c>
      <c r="I1154" t="str">
        <f>_xlfn.XLOOKUP(H1154,Lookup!C:C,Lookup!D:D)</f>
        <v>Below College</v>
      </c>
      <c r="J1154" t="s">
        <v>51</v>
      </c>
      <c r="K1154">
        <v>1</v>
      </c>
      <c r="L1154">
        <v>1623</v>
      </c>
      <c r="M1154">
        <v>3</v>
      </c>
      <c r="N1154" t="str">
        <f>_xlfn.XLOOKUP(M1154,Lookup!E:E,Lookup!F:F)</f>
        <v>High</v>
      </c>
      <c r="O1154" t="s">
        <v>46</v>
      </c>
      <c r="P1154">
        <v>97</v>
      </c>
      <c r="Q1154">
        <v>3</v>
      </c>
      <c r="R1154" t="str">
        <f>_xlfn.XLOOKUP(Q1154,Lookup!G:G,Lookup!H:H)</f>
        <v>High</v>
      </c>
      <c r="S1154">
        <v>1</v>
      </c>
      <c r="T1154" s="7" t="str">
        <f>_xlfn.XLOOKUP(S1154,Lookup!A:A,Lookup!B:B)</f>
        <v>Entry Level</v>
      </c>
      <c r="U1154" t="s">
        <v>47</v>
      </c>
      <c r="V1154">
        <v>4</v>
      </c>
      <c r="W1154" t="str">
        <f>_xlfn.XLOOKUP(V1154,Lookup!I:I,Lookup!J:J)</f>
        <v>Very High</v>
      </c>
      <c r="X1154" t="s">
        <v>41</v>
      </c>
      <c r="Y1154">
        <v>3117</v>
      </c>
      <c r="Z1154" t="str" cm="1">
        <f t="array" ref="Z1154">_xlfn.IFS(Y1154&lt;3000,"Low",Y1154&lt;7000,"Medium",TRUE,"High")</f>
        <v>Medium</v>
      </c>
      <c r="AA1154">
        <v>26009</v>
      </c>
      <c r="AB1154">
        <v>1</v>
      </c>
      <c r="AC1154" t="s">
        <v>42</v>
      </c>
      <c r="AD1154" t="s">
        <v>43</v>
      </c>
      <c r="AE1154">
        <v>18</v>
      </c>
      <c r="AF1154">
        <v>3</v>
      </c>
      <c r="AG1154" t="str">
        <f>_xlfn.XLOOKUP(AF1154,Lookup!K:K,Lookup!L:L)</f>
        <v>Meet Expect</v>
      </c>
      <c r="AH1154">
        <v>3</v>
      </c>
      <c r="AI1154" t="str">
        <f>LOOKUP(AH1154,Lookup!M:M,Lookup!N:N)</f>
        <v>High</v>
      </c>
      <c r="AJ1154">
        <v>80</v>
      </c>
      <c r="AK1154">
        <v>0</v>
      </c>
      <c r="AL1154" t="str">
        <f>_xlfn.XLOOKUP(AK1154,Lookup!O:O,Lookup!P:P)</f>
        <v>None</v>
      </c>
      <c r="AM1154">
        <v>3</v>
      </c>
      <c r="AN1154" t="str" cm="1">
        <f t="array" ref="AN1154">_xlfn.IFS(
AM1154&lt;=5,"0-5",
AM1154&lt;=10,"6-10",
AM1154&lt;=20,"11-20",
TRUE,"20+")</f>
        <v>0-5</v>
      </c>
      <c r="AO1154">
        <v>2</v>
      </c>
      <c r="AP1154">
        <v>3</v>
      </c>
      <c r="AQ1154" t="str">
        <f>_xlfn.XLOOKUP(AP1154,Lookup!Q:Q,Lookup!R:R)</f>
        <v>Better</v>
      </c>
      <c r="AR1154">
        <v>2</v>
      </c>
      <c r="AS1154" t="str" cm="1">
        <f t="array" ref="AS1154">_xlfn.IFS(
AR1154 &lt;=1,"New Employee",
AR1154 &lt;=3, "Early Career",
AR1154 &lt;=7, "Experienced",
TRUE, "Veteran")</f>
        <v>Early Career</v>
      </c>
      <c r="AT1154">
        <v>2</v>
      </c>
      <c r="AU1154">
        <v>2</v>
      </c>
      <c r="AV1154" t="str" cm="1">
        <f t="array" ref="AV1154">_xlfn.IFS(
AU1154=0,"Recently Promoted",
AU1154&lt;=3, "Normal",
TRUE, "Long Time No Promotion")</f>
        <v>Normal</v>
      </c>
      <c r="AW1154">
        <v>2</v>
      </c>
      <c r="AX1154">
        <f>IF(COUNTIF(L1154:$L$1471,L1154)&gt;1,1,0)</f>
        <v>0</v>
      </c>
      <c r="BA1154">
        <f t="shared" si="141"/>
        <v>0</v>
      </c>
      <c r="BC1154">
        <f t="shared" si="142"/>
        <v>0</v>
      </c>
      <c r="BE1154">
        <f t="shared" ref="BE1154:BE1217" si="144">IF(BD1154=J1154,1,0)</f>
        <v>0</v>
      </c>
      <c r="BG1154">
        <f t="shared" ref="BG1154:BG1217" si="145">IF(BF1154=E1154,1,0)</f>
        <v>0</v>
      </c>
      <c r="BI1154">
        <f t="shared" ref="BI1154:BI1217" si="146">IF(C1154=BH1154,1,0)</f>
        <v>0</v>
      </c>
      <c r="BR1154" t="str" cm="1">
        <f t="array" ref="BR1154">_xlfn.IFS(
A1154&lt;=25,"18-25",
A1154&lt;=35,"26-35",
A1154&lt;=45,"36-45",
A1154&lt;=59,"46-59",
TRUE,"60+")</f>
        <v>18-25</v>
      </c>
      <c r="BX1154" t="b">
        <f t="shared" ref="BX1154:BX1217" si="147">AND(ISNUMBER(A1154),ISNUMBER(D1154),ISNUMBER(A1154),ISNUMBER(F1154),ISNUMBER(H1154),ISNUMBER(K1154),ISNUMBER(L1154),ISNUMBER(M1154),ISNUMBER(P1154),ISNUMBER(Q1154),ISNUMBER(S1154),ISNUMBER(V1154),ISNUMBER(Y1154),ISNUMBER(AA1154),ISNUMBER(AB1154))</f>
        <v>1</v>
      </c>
      <c r="BY1154" t="b">
        <f t="shared" ref="BY1154:BY1217" si="148">AND(ISNUMBER(A1154),ISNUMBER(D1154),ISNUMBER(A1154),ISNUMBER(F1154),ISNUMBER(H1154),ISNUMBER(K1154),ISNUMBER(L1154),ISNUMBER(M1154),ISNUMBER(P1154),ISNUMBER(Q1154),ISNUMBER(S1154),ISNUMBER(V1154),ISNUMBER(Y1154),ISNUMBER(AA1154),ISNUMBER(AB1154))&gt;0</f>
        <v>1</v>
      </c>
      <c r="BZ1154" t="b">
        <f t="shared" si="143"/>
        <v>1</v>
      </c>
      <c r="CA1154">
        <f>IF(tblemployee[[#This Row],[Attrition]]="Yes",1,0)</f>
        <v>0</v>
      </c>
      <c r="CB1154">
        <f>IF(tblemployee[[#This Row],[OverTime]]="Yes",1,0)</f>
        <v>0</v>
      </c>
    </row>
    <row r="1155" spans="1:80" hidden="1">
      <c r="A1155">
        <v>18</v>
      </c>
      <c r="B1155" t="s">
        <v>35</v>
      </c>
      <c r="C1155" t="s">
        <v>44</v>
      </c>
      <c r="D1155">
        <v>544</v>
      </c>
      <c r="E1155" t="s">
        <v>37</v>
      </c>
      <c r="F1155">
        <v>3</v>
      </c>
      <c r="G1155" t="str" cm="1">
        <f t="array" ref="G1155">_xlfn.IFS(
F1155 &lt;= 10, "Near",
F1155 &lt;= 20, "Far",
TRUE, "Very Far")</f>
        <v>Near</v>
      </c>
      <c r="H1155">
        <v>2</v>
      </c>
      <c r="I1155" t="str">
        <f>_xlfn.XLOOKUP(H1155,Lookup!C:C,Lookup!D:D)</f>
        <v>College</v>
      </c>
      <c r="J1155" t="s">
        <v>51</v>
      </c>
      <c r="K1155">
        <v>1</v>
      </c>
      <c r="L1155">
        <v>1624</v>
      </c>
      <c r="M1155">
        <v>2</v>
      </c>
      <c r="N1155" t="str">
        <f>_xlfn.XLOOKUP(M1155,Lookup!E:E,Lookup!F:F)</f>
        <v>Medium</v>
      </c>
      <c r="O1155" t="s">
        <v>39</v>
      </c>
      <c r="P1155">
        <v>70</v>
      </c>
      <c r="Q1155">
        <v>3</v>
      </c>
      <c r="R1155" t="str">
        <f>_xlfn.XLOOKUP(Q1155,Lookup!G:G,Lookup!H:H)</f>
        <v>High</v>
      </c>
      <c r="S1155">
        <v>1</v>
      </c>
      <c r="T1155" s="7" t="str">
        <f>_xlfn.XLOOKUP(S1155,Lookup!A:A,Lookup!B:B)</f>
        <v>Entry Level</v>
      </c>
      <c r="U1155" t="s">
        <v>57</v>
      </c>
      <c r="V1155">
        <v>4</v>
      </c>
      <c r="W1155" t="str">
        <f>_xlfn.XLOOKUP(V1155,Lookup!I:I,Lookup!J:J)</f>
        <v>Very High</v>
      </c>
      <c r="X1155" t="s">
        <v>41</v>
      </c>
      <c r="Y1155">
        <v>1569</v>
      </c>
      <c r="Z1155" t="str" cm="1">
        <f t="array" ref="Z1155">_xlfn.IFS(Y1155&lt;3000,"Low",Y1155&lt;7000,"Medium",TRUE,"High")</f>
        <v>Low</v>
      </c>
      <c r="AA1155">
        <v>18420</v>
      </c>
      <c r="AB1155">
        <v>1</v>
      </c>
      <c r="AC1155" t="s">
        <v>42</v>
      </c>
      <c r="AD1155" t="s">
        <v>35</v>
      </c>
      <c r="AE1155">
        <v>12</v>
      </c>
      <c r="AF1155">
        <v>3</v>
      </c>
      <c r="AG1155" t="str">
        <f>_xlfn.XLOOKUP(AF1155,Lookup!K:K,Lookup!L:L)</f>
        <v>Meet Expect</v>
      </c>
      <c r="AH1155">
        <v>3</v>
      </c>
      <c r="AI1155" t="str">
        <f>LOOKUP(AH1155,Lookup!M:M,Lookup!N:N)</f>
        <v>High</v>
      </c>
      <c r="AJ1155">
        <v>80</v>
      </c>
      <c r="AK1155">
        <v>0</v>
      </c>
      <c r="AL1155" t="str">
        <f>_xlfn.XLOOKUP(AK1155,Lookup!O:O,Lookup!P:P)</f>
        <v>None</v>
      </c>
      <c r="AM1155">
        <v>0</v>
      </c>
      <c r="AN1155" t="str" cm="1">
        <f t="array" ref="AN1155">_xlfn.IFS(
AM1155&lt;=5,"0-5",
AM1155&lt;=10,"6-10",
AM1155&lt;=20,"11-20",
TRUE,"20+")</f>
        <v>0-5</v>
      </c>
      <c r="AO1155">
        <v>2</v>
      </c>
      <c r="AP1155">
        <v>4</v>
      </c>
      <c r="AQ1155" t="str">
        <f>_xlfn.XLOOKUP(AP1155,Lookup!Q:Q,Lookup!R:R)</f>
        <v>Best</v>
      </c>
      <c r="AR1155">
        <v>0</v>
      </c>
      <c r="AS1155" t="str" cm="1">
        <f t="array" ref="AS1155">_xlfn.IFS(
AR1155 &lt;=1,"New Employee",
AR1155 &lt;=3, "Early Career",
AR1155 &lt;=7, "Experienced",
TRUE, "Veteran")</f>
        <v>New Employee</v>
      </c>
      <c r="AT1155">
        <v>0</v>
      </c>
      <c r="AU1155">
        <v>0</v>
      </c>
      <c r="AV1155" t="str" cm="1">
        <f t="array" ref="AV1155">_xlfn.IFS(
AU1155=0,"Recently Promoted",
AU1155&lt;=3, "Normal",
TRUE, "Long Time No Promotion")</f>
        <v>Recently Promoted</v>
      </c>
      <c r="AW1155">
        <v>0</v>
      </c>
      <c r="AX1155">
        <f>IF(COUNTIF(L1155:$L$1471,L1155)&gt;1,1,0)</f>
        <v>0</v>
      </c>
      <c r="BA1155">
        <f t="shared" ref="BA1155:BA1218" si="149">IF(AZ1155=X1155,1,0)</f>
        <v>0</v>
      </c>
      <c r="BC1155">
        <f t="shared" ref="BC1155:BC1218" si="150">IF(U1155=BB1155,1,0)</f>
        <v>0</v>
      </c>
      <c r="BE1155">
        <f t="shared" si="144"/>
        <v>0</v>
      </c>
      <c r="BG1155">
        <f t="shared" si="145"/>
        <v>0</v>
      </c>
      <c r="BI1155">
        <f t="shared" si="146"/>
        <v>0</v>
      </c>
      <c r="BR1155" t="str" cm="1">
        <f t="array" ref="BR1155">_xlfn.IFS(
A1155&lt;=25,"18-25",
A1155&lt;=35,"26-35",
A1155&lt;=45,"36-45",
A1155&lt;=59,"46-59",
TRUE,"60+")</f>
        <v>18-25</v>
      </c>
      <c r="BX1155" t="b">
        <f t="shared" si="147"/>
        <v>1</v>
      </c>
      <c r="BY1155" t="b">
        <f t="shared" si="148"/>
        <v>1</v>
      </c>
      <c r="BZ1155" t="b">
        <f t="shared" ref="BZ1155:BZ1218" si="151">COUNT(AE1155:AW1155)&gt;0</f>
        <v>1</v>
      </c>
      <c r="CA1155">
        <f>IF(tblemployee[[#This Row],[Attrition]]="Yes",1,0)</f>
        <v>1</v>
      </c>
      <c r="CB1155">
        <f>IF(tblemployee[[#This Row],[OverTime]]="Yes",1,0)</f>
        <v>1</v>
      </c>
    </row>
    <row r="1156" spans="1:80">
      <c r="A1156">
        <v>47</v>
      </c>
      <c r="B1156" t="s">
        <v>43</v>
      </c>
      <c r="C1156" t="s">
        <v>36</v>
      </c>
      <c r="D1156">
        <v>1176</v>
      </c>
      <c r="E1156" t="s">
        <v>61</v>
      </c>
      <c r="F1156">
        <v>26</v>
      </c>
      <c r="G1156" t="str" cm="1">
        <f t="array" ref="G1156">_xlfn.IFS(
F1156 &lt;= 10, "Near",
F1156 &lt;= 20, "Far",
TRUE, "Very Far")</f>
        <v>Very Far</v>
      </c>
      <c r="H1156">
        <v>4</v>
      </c>
      <c r="I1156" t="str">
        <f>_xlfn.XLOOKUP(H1156,Lookup!C:C,Lookup!D:D)</f>
        <v>Master</v>
      </c>
      <c r="J1156" t="s">
        <v>38</v>
      </c>
      <c r="K1156">
        <v>1</v>
      </c>
      <c r="L1156">
        <v>1625</v>
      </c>
      <c r="M1156">
        <v>4</v>
      </c>
      <c r="N1156" t="str">
        <f>_xlfn.XLOOKUP(M1156,Lookup!E:E,Lookup!F:F)</f>
        <v>Very High</v>
      </c>
      <c r="O1156" t="s">
        <v>39</v>
      </c>
      <c r="P1156">
        <v>98</v>
      </c>
      <c r="Q1156">
        <v>3</v>
      </c>
      <c r="R1156" t="str">
        <f>_xlfn.XLOOKUP(Q1156,Lookup!G:G,Lookup!H:H)</f>
        <v>High</v>
      </c>
      <c r="S1156">
        <v>5</v>
      </c>
      <c r="T1156" s="7" t="str">
        <f>_xlfn.XLOOKUP(S1156,Lookup!A:A,Lookup!B:B)</f>
        <v>Director</v>
      </c>
      <c r="U1156" t="s">
        <v>56</v>
      </c>
      <c r="V1156">
        <v>3</v>
      </c>
      <c r="W1156" t="str">
        <f>_xlfn.XLOOKUP(V1156,Lookup!I:I,Lookup!J:J)</f>
        <v>High</v>
      </c>
      <c r="X1156" t="s">
        <v>48</v>
      </c>
      <c r="Y1156">
        <v>19658</v>
      </c>
      <c r="Z1156" t="str" cm="1">
        <f t="array" ref="Z1156">_xlfn.IFS(Y1156&lt;3000,"Low",Y1156&lt;7000,"Medium",TRUE,"High")</f>
        <v>High</v>
      </c>
      <c r="AA1156">
        <v>5220</v>
      </c>
      <c r="AB1156">
        <v>3</v>
      </c>
      <c r="AC1156" t="s">
        <v>42</v>
      </c>
      <c r="AD1156" t="s">
        <v>43</v>
      </c>
      <c r="AE1156">
        <v>11</v>
      </c>
      <c r="AF1156">
        <v>3</v>
      </c>
      <c r="AG1156" t="str">
        <f>_xlfn.XLOOKUP(AF1156,Lookup!K:K,Lookup!L:L)</f>
        <v>Meet Expect</v>
      </c>
      <c r="AH1156">
        <v>3</v>
      </c>
      <c r="AI1156" t="str">
        <f>LOOKUP(AH1156,Lookup!M:M,Lookup!N:N)</f>
        <v>High</v>
      </c>
      <c r="AJ1156">
        <v>80</v>
      </c>
      <c r="AK1156">
        <v>1</v>
      </c>
      <c r="AL1156" t="str">
        <f>_xlfn.XLOOKUP(AK1156,Lookup!O:O,Lookup!P:P)</f>
        <v>Basic</v>
      </c>
      <c r="AM1156">
        <v>27</v>
      </c>
      <c r="AN1156" t="str" cm="1">
        <f t="array" ref="AN1156">_xlfn.IFS(
AM1156&lt;=5,"0-5",
AM1156&lt;=10,"6-10",
AM1156&lt;=20,"11-20",
TRUE,"20+")</f>
        <v>20+</v>
      </c>
      <c r="AO1156">
        <v>2</v>
      </c>
      <c r="AP1156">
        <v>3</v>
      </c>
      <c r="AQ1156" t="str">
        <f>_xlfn.XLOOKUP(AP1156,Lookup!Q:Q,Lookup!R:R)</f>
        <v>Better</v>
      </c>
      <c r="AR1156">
        <v>5</v>
      </c>
      <c r="AS1156" t="str" cm="1">
        <f t="array" ref="AS1156">_xlfn.IFS(
AR1156 &lt;=1,"New Employee",
AR1156 &lt;=3, "Early Career",
AR1156 &lt;=7, "Experienced",
TRUE, "Veteran")</f>
        <v>Experienced</v>
      </c>
      <c r="AT1156">
        <v>2</v>
      </c>
      <c r="AU1156">
        <v>1</v>
      </c>
      <c r="AV1156" t="str" cm="1">
        <f t="array" ref="AV1156">_xlfn.IFS(
AU1156=0,"Recently Promoted",
AU1156&lt;=3, "Normal",
TRUE, "Long Time No Promotion")</f>
        <v>Normal</v>
      </c>
      <c r="AW1156">
        <v>0</v>
      </c>
      <c r="AX1156">
        <f>IF(COUNTIF(L1156:$L$1471,L1156)&gt;1,1,0)</f>
        <v>0</v>
      </c>
      <c r="BA1156">
        <f t="shared" si="149"/>
        <v>0</v>
      </c>
      <c r="BC1156">
        <f t="shared" si="150"/>
        <v>0</v>
      </c>
      <c r="BE1156">
        <f t="shared" si="144"/>
        <v>0</v>
      </c>
      <c r="BG1156">
        <f t="shared" si="145"/>
        <v>0</v>
      </c>
      <c r="BI1156">
        <f t="shared" si="146"/>
        <v>0</v>
      </c>
      <c r="BR1156" t="str" cm="1">
        <f t="array" ref="BR1156">_xlfn.IFS(
A1156&lt;=25,"18-25",
A1156&lt;=35,"26-35",
A1156&lt;=45,"36-45",
A1156&lt;=59,"46-59",
TRUE,"60+")</f>
        <v>46-59</v>
      </c>
      <c r="BX1156" t="b">
        <f t="shared" si="147"/>
        <v>1</v>
      </c>
      <c r="BY1156" t="b">
        <f t="shared" si="148"/>
        <v>1</v>
      </c>
      <c r="BZ1156" t="b">
        <f t="shared" si="151"/>
        <v>1</v>
      </c>
      <c r="CA1156">
        <f>IF(tblemployee[[#This Row],[Attrition]]="Yes",1,0)</f>
        <v>0</v>
      </c>
      <c r="CB1156">
        <f>IF(tblemployee[[#This Row],[OverTime]]="Yes",1,0)</f>
        <v>0</v>
      </c>
    </row>
    <row r="1157" spans="1:80" hidden="1">
      <c r="A1157">
        <v>39</v>
      </c>
      <c r="B1157" t="s">
        <v>43</v>
      </c>
      <c r="C1157" t="s">
        <v>36</v>
      </c>
      <c r="D1157">
        <v>170</v>
      </c>
      <c r="E1157" t="s">
        <v>45</v>
      </c>
      <c r="F1157">
        <v>3</v>
      </c>
      <c r="G1157" t="str" cm="1">
        <f t="array" ref="G1157">_xlfn.IFS(
F1157 &lt;= 10, "Near",
F1157 &lt;= 20, "Far",
TRUE, "Very Far")</f>
        <v>Near</v>
      </c>
      <c r="H1157">
        <v>2</v>
      </c>
      <c r="I1157" t="str">
        <f>_xlfn.XLOOKUP(H1157,Lookup!C:C,Lookup!D:D)</f>
        <v>College</v>
      </c>
      <c r="J1157" t="s">
        <v>51</v>
      </c>
      <c r="K1157">
        <v>1</v>
      </c>
      <c r="L1157">
        <v>1627</v>
      </c>
      <c r="M1157">
        <v>3</v>
      </c>
      <c r="N1157" t="str">
        <f>_xlfn.XLOOKUP(M1157,Lookup!E:E,Lookup!F:F)</f>
        <v>High</v>
      </c>
      <c r="O1157" t="s">
        <v>46</v>
      </c>
      <c r="P1157">
        <v>76</v>
      </c>
      <c r="Q1157">
        <v>2</v>
      </c>
      <c r="R1157" t="str">
        <f>_xlfn.XLOOKUP(Q1157,Lookup!G:G,Lookup!H:H)</f>
        <v>Medium</v>
      </c>
      <c r="S1157">
        <v>2</v>
      </c>
      <c r="T1157" s="7" t="str">
        <f>_xlfn.XLOOKUP(S1157,Lookup!A:A,Lookup!B:B)</f>
        <v>Junior</v>
      </c>
      <c r="U1157" t="s">
        <v>50</v>
      </c>
      <c r="V1157">
        <v>3</v>
      </c>
      <c r="W1157" t="str">
        <f>_xlfn.XLOOKUP(V1157,Lookup!I:I,Lookup!J:J)</f>
        <v>High</v>
      </c>
      <c r="X1157" t="s">
        <v>52</v>
      </c>
      <c r="Y1157">
        <v>3069</v>
      </c>
      <c r="Z1157" t="str" cm="1">
        <f t="array" ref="Z1157">_xlfn.IFS(Y1157&lt;3000,"Low",Y1157&lt;7000,"Medium",TRUE,"High")</f>
        <v>Medium</v>
      </c>
      <c r="AA1157">
        <v>10302</v>
      </c>
      <c r="AB1157">
        <v>0</v>
      </c>
      <c r="AC1157" t="s">
        <v>42</v>
      </c>
      <c r="AD1157" t="s">
        <v>43</v>
      </c>
      <c r="AE1157">
        <v>15</v>
      </c>
      <c r="AF1157">
        <v>3</v>
      </c>
      <c r="AG1157" t="str">
        <f>_xlfn.XLOOKUP(AF1157,Lookup!K:K,Lookup!L:L)</f>
        <v>Meet Expect</v>
      </c>
      <c r="AH1157">
        <v>4</v>
      </c>
      <c r="AI1157" t="str">
        <f>LOOKUP(AH1157,Lookup!M:M,Lookup!N:N)</f>
        <v>Very High</v>
      </c>
      <c r="AJ1157">
        <v>80</v>
      </c>
      <c r="AK1157">
        <v>1</v>
      </c>
      <c r="AL1157" t="str">
        <f>_xlfn.XLOOKUP(AK1157,Lookup!O:O,Lookup!P:P)</f>
        <v>Basic</v>
      </c>
      <c r="AM1157">
        <v>11</v>
      </c>
      <c r="AN1157" t="str" cm="1">
        <f t="array" ref="AN1157">_xlfn.IFS(
AM1157&lt;=5,"0-5",
AM1157&lt;=10,"6-10",
AM1157&lt;=20,"11-20",
TRUE,"20+")</f>
        <v>11-20</v>
      </c>
      <c r="AO1157">
        <v>3</v>
      </c>
      <c r="AP1157">
        <v>3</v>
      </c>
      <c r="AQ1157" t="str">
        <f>_xlfn.XLOOKUP(AP1157,Lookup!Q:Q,Lookup!R:R)</f>
        <v>Better</v>
      </c>
      <c r="AR1157">
        <v>10</v>
      </c>
      <c r="AS1157" t="str" cm="1">
        <f t="array" ref="AS1157">_xlfn.IFS(
AR1157 &lt;=1,"New Employee",
AR1157 &lt;=3, "Early Career",
AR1157 &lt;=7, "Experienced",
TRUE, "Veteran")</f>
        <v>Veteran</v>
      </c>
      <c r="AT1157">
        <v>8</v>
      </c>
      <c r="AU1157">
        <v>0</v>
      </c>
      <c r="AV1157" t="str" cm="1">
        <f t="array" ref="AV1157">_xlfn.IFS(
AU1157=0,"Recently Promoted",
AU1157&lt;=3, "Normal",
TRUE, "Long Time No Promotion")</f>
        <v>Recently Promoted</v>
      </c>
      <c r="AW1157">
        <v>7</v>
      </c>
      <c r="AX1157">
        <f>IF(COUNTIF(L1157:$L$1471,L1157)&gt;1,1,0)</f>
        <v>0</v>
      </c>
      <c r="BA1157">
        <f t="shared" si="149"/>
        <v>0</v>
      </c>
      <c r="BC1157">
        <f t="shared" si="150"/>
        <v>0</v>
      </c>
      <c r="BE1157">
        <f t="shared" si="144"/>
        <v>0</v>
      </c>
      <c r="BG1157">
        <f t="shared" si="145"/>
        <v>0</v>
      </c>
      <c r="BI1157">
        <f t="shared" si="146"/>
        <v>0</v>
      </c>
      <c r="BR1157" t="str" cm="1">
        <f t="array" ref="BR1157">_xlfn.IFS(
A1157&lt;=25,"18-25",
A1157&lt;=35,"26-35",
A1157&lt;=45,"36-45",
A1157&lt;=59,"46-59",
TRUE,"60+")</f>
        <v>36-45</v>
      </c>
      <c r="BX1157" t="b">
        <f t="shared" si="147"/>
        <v>1</v>
      </c>
      <c r="BY1157" t="b">
        <f t="shared" si="148"/>
        <v>1</v>
      </c>
      <c r="BZ1157" t="b">
        <f t="shared" si="151"/>
        <v>1</v>
      </c>
      <c r="CA1157">
        <f>IF(tblemployee[[#This Row],[Attrition]]="Yes",1,0)</f>
        <v>0</v>
      </c>
      <c r="CB1157">
        <f>IF(tblemployee[[#This Row],[OverTime]]="Yes",1,0)</f>
        <v>0</v>
      </c>
    </row>
    <row r="1158" spans="1:80" hidden="1">
      <c r="A1158">
        <v>40</v>
      </c>
      <c r="B1158" t="s">
        <v>43</v>
      </c>
      <c r="C1158" t="s">
        <v>36</v>
      </c>
      <c r="D1158">
        <v>884</v>
      </c>
      <c r="E1158" t="s">
        <v>45</v>
      </c>
      <c r="F1158">
        <v>15</v>
      </c>
      <c r="G1158" t="str" cm="1">
        <f t="array" ref="G1158">_xlfn.IFS(
F1158 &lt;= 10, "Near",
F1158 &lt;= 20, "Far",
TRUE, "Very Far")</f>
        <v>Far</v>
      </c>
      <c r="H1158">
        <v>3</v>
      </c>
      <c r="I1158" t="str">
        <f>_xlfn.XLOOKUP(H1158,Lookup!C:C,Lookup!D:D)</f>
        <v>Bachelor</v>
      </c>
      <c r="J1158" t="s">
        <v>38</v>
      </c>
      <c r="K1158">
        <v>1</v>
      </c>
      <c r="L1158">
        <v>1628</v>
      </c>
      <c r="M1158">
        <v>1</v>
      </c>
      <c r="N1158" t="str">
        <f>_xlfn.XLOOKUP(M1158,Lookup!E:E,Lookup!F:F)</f>
        <v>Low</v>
      </c>
      <c r="O1158" t="s">
        <v>39</v>
      </c>
      <c r="P1158">
        <v>80</v>
      </c>
      <c r="Q1158">
        <v>2</v>
      </c>
      <c r="R1158" t="str">
        <f>_xlfn.XLOOKUP(Q1158,Lookup!G:G,Lookup!H:H)</f>
        <v>Medium</v>
      </c>
      <c r="S1158">
        <v>3</v>
      </c>
      <c r="T1158" s="7" t="str">
        <f>_xlfn.XLOOKUP(S1158,Lookup!A:A,Lookup!B:B)</f>
        <v>Senior</v>
      </c>
      <c r="U1158" t="s">
        <v>53</v>
      </c>
      <c r="V1158">
        <v>3</v>
      </c>
      <c r="W1158" t="str">
        <f>_xlfn.XLOOKUP(V1158,Lookup!I:I,Lookup!J:J)</f>
        <v>High</v>
      </c>
      <c r="X1158" t="s">
        <v>48</v>
      </c>
      <c r="Y1158">
        <v>10435</v>
      </c>
      <c r="Z1158" t="str" cm="1">
        <f t="array" ref="Z1158">_xlfn.IFS(Y1158&lt;3000,"Low",Y1158&lt;7000,"Medium",TRUE,"High")</f>
        <v>High</v>
      </c>
      <c r="AA1158">
        <v>25800</v>
      </c>
      <c r="AB1158">
        <v>1</v>
      </c>
      <c r="AC1158" t="s">
        <v>42</v>
      </c>
      <c r="AD1158" t="s">
        <v>43</v>
      </c>
      <c r="AE1158">
        <v>13</v>
      </c>
      <c r="AF1158">
        <v>3</v>
      </c>
      <c r="AG1158" t="str">
        <f>_xlfn.XLOOKUP(AF1158,Lookup!K:K,Lookup!L:L)</f>
        <v>Meet Expect</v>
      </c>
      <c r="AH1158">
        <v>4</v>
      </c>
      <c r="AI1158" t="str">
        <f>LOOKUP(AH1158,Lookup!M:M,Lookup!N:N)</f>
        <v>Very High</v>
      </c>
      <c r="AJ1158">
        <v>80</v>
      </c>
      <c r="AK1158">
        <v>2</v>
      </c>
      <c r="AL1158" t="str">
        <f>_xlfn.XLOOKUP(AK1158,Lookup!O:O,Lookup!P:P)</f>
        <v>Medium</v>
      </c>
      <c r="AM1158">
        <v>18</v>
      </c>
      <c r="AN1158" t="str" cm="1">
        <f t="array" ref="AN1158">_xlfn.IFS(
AM1158&lt;=5,"0-5",
AM1158&lt;=10,"6-10",
AM1158&lt;=20,"11-20",
TRUE,"20+")</f>
        <v>11-20</v>
      </c>
      <c r="AO1158">
        <v>2</v>
      </c>
      <c r="AP1158">
        <v>3</v>
      </c>
      <c r="AQ1158" t="str">
        <f>_xlfn.XLOOKUP(AP1158,Lookup!Q:Q,Lookup!R:R)</f>
        <v>Better</v>
      </c>
      <c r="AR1158">
        <v>18</v>
      </c>
      <c r="AS1158" t="str" cm="1">
        <f t="array" ref="AS1158">_xlfn.IFS(
AR1158 &lt;=1,"New Employee",
AR1158 &lt;=3, "Early Career",
AR1158 &lt;=7, "Experienced",
TRUE, "Veteran")</f>
        <v>Veteran</v>
      </c>
      <c r="AT1158">
        <v>15</v>
      </c>
      <c r="AU1158">
        <v>14</v>
      </c>
      <c r="AV1158" t="str" cm="1">
        <f t="array" ref="AV1158">_xlfn.IFS(
AU1158=0,"Recently Promoted",
AU1158&lt;=3, "Normal",
TRUE, "Long Time No Promotion")</f>
        <v>Long Time No Promotion</v>
      </c>
      <c r="AW1158">
        <v>12</v>
      </c>
      <c r="AX1158">
        <f>IF(COUNTIF(L1158:$L$1471,L1158)&gt;1,1,0)</f>
        <v>0</v>
      </c>
      <c r="BA1158">
        <f t="shared" si="149"/>
        <v>0</v>
      </c>
      <c r="BC1158">
        <f t="shared" si="150"/>
        <v>0</v>
      </c>
      <c r="BE1158">
        <f t="shared" si="144"/>
        <v>0</v>
      </c>
      <c r="BG1158">
        <f t="shared" si="145"/>
        <v>0</v>
      </c>
      <c r="BI1158">
        <f t="shared" si="146"/>
        <v>0</v>
      </c>
      <c r="BR1158" t="str" cm="1">
        <f t="array" ref="BR1158">_xlfn.IFS(
A1158&lt;=25,"18-25",
A1158&lt;=35,"26-35",
A1158&lt;=45,"36-45",
A1158&lt;=59,"46-59",
TRUE,"60+")</f>
        <v>36-45</v>
      </c>
      <c r="BX1158" t="b">
        <f t="shared" si="147"/>
        <v>1</v>
      </c>
      <c r="BY1158" t="b">
        <f t="shared" si="148"/>
        <v>1</v>
      </c>
      <c r="BZ1158" t="b">
        <f t="shared" si="151"/>
        <v>1</v>
      </c>
      <c r="CA1158">
        <f>IF(tblemployee[[#This Row],[Attrition]]="Yes",1,0)</f>
        <v>0</v>
      </c>
      <c r="CB1158">
        <f>IF(tblemployee[[#This Row],[OverTime]]="Yes",1,0)</f>
        <v>0</v>
      </c>
    </row>
    <row r="1159" spans="1:80" hidden="1">
      <c r="A1159">
        <v>35</v>
      </c>
      <c r="B1159" t="s">
        <v>43</v>
      </c>
      <c r="C1159" t="s">
        <v>55</v>
      </c>
      <c r="D1159">
        <v>208</v>
      </c>
      <c r="E1159" t="s">
        <v>45</v>
      </c>
      <c r="F1159">
        <v>8</v>
      </c>
      <c r="G1159" t="str" cm="1">
        <f t="array" ref="G1159">_xlfn.IFS(
F1159 &lt;= 10, "Near",
F1159 &lt;= 20, "Far",
TRUE, "Very Far")</f>
        <v>Near</v>
      </c>
      <c r="H1159">
        <v>4</v>
      </c>
      <c r="I1159" t="str">
        <f>_xlfn.XLOOKUP(H1159,Lookup!C:C,Lookup!D:D)</f>
        <v>Master</v>
      </c>
      <c r="J1159" t="s">
        <v>38</v>
      </c>
      <c r="K1159">
        <v>1</v>
      </c>
      <c r="L1159">
        <v>1630</v>
      </c>
      <c r="M1159">
        <v>3</v>
      </c>
      <c r="N1159" t="str">
        <f>_xlfn.XLOOKUP(M1159,Lookup!E:E,Lookup!F:F)</f>
        <v>High</v>
      </c>
      <c r="O1159" t="s">
        <v>39</v>
      </c>
      <c r="P1159">
        <v>52</v>
      </c>
      <c r="Q1159">
        <v>3</v>
      </c>
      <c r="R1159" t="str">
        <f>_xlfn.XLOOKUP(Q1159,Lookup!G:G,Lookup!H:H)</f>
        <v>High</v>
      </c>
      <c r="S1159">
        <v>2</v>
      </c>
      <c r="T1159" s="7" t="str">
        <f>_xlfn.XLOOKUP(S1159,Lookup!A:A,Lookup!B:B)</f>
        <v>Junior</v>
      </c>
      <c r="U1159" t="s">
        <v>54</v>
      </c>
      <c r="V1159">
        <v>3</v>
      </c>
      <c r="W1159" t="str">
        <f>_xlfn.XLOOKUP(V1159,Lookup!I:I,Lookup!J:J)</f>
        <v>High</v>
      </c>
      <c r="X1159" t="s">
        <v>48</v>
      </c>
      <c r="Y1159">
        <v>4148</v>
      </c>
      <c r="Z1159" t="str" cm="1">
        <f t="array" ref="Z1159">_xlfn.IFS(Y1159&lt;3000,"Low",Y1159&lt;7000,"Medium",TRUE,"High")</f>
        <v>Medium</v>
      </c>
      <c r="AA1159">
        <v>12250</v>
      </c>
      <c r="AB1159">
        <v>1</v>
      </c>
      <c r="AC1159" t="s">
        <v>42</v>
      </c>
      <c r="AD1159" t="s">
        <v>43</v>
      </c>
      <c r="AE1159">
        <v>12</v>
      </c>
      <c r="AF1159">
        <v>3</v>
      </c>
      <c r="AG1159" t="str">
        <f>_xlfn.XLOOKUP(AF1159,Lookup!K:K,Lookup!L:L)</f>
        <v>Meet Expect</v>
      </c>
      <c r="AH1159">
        <v>4</v>
      </c>
      <c r="AI1159" t="str">
        <f>LOOKUP(AH1159,Lookup!M:M,Lookup!N:N)</f>
        <v>Very High</v>
      </c>
      <c r="AJ1159">
        <v>80</v>
      </c>
      <c r="AK1159">
        <v>1</v>
      </c>
      <c r="AL1159" t="str">
        <f>_xlfn.XLOOKUP(AK1159,Lookup!O:O,Lookup!P:P)</f>
        <v>Basic</v>
      </c>
      <c r="AM1159">
        <v>15</v>
      </c>
      <c r="AN1159" t="str" cm="1">
        <f t="array" ref="AN1159">_xlfn.IFS(
AM1159&lt;=5,"0-5",
AM1159&lt;=10,"6-10",
AM1159&lt;=20,"11-20",
TRUE,"20+")</f>
        <v>11-20</v>
      </c>
      <c r="AO1159">
        <v>5</v>
      </c>
      <c r="AP1159">
        <v>3</v>
      </c>
      <c r="AQ1159" t="str">
        <f>_xlfn.XLOOKUP(AP1159,Lookup!Q:Q,Lookup!R:R)</f>
        <v>Better</v>
      </c>
      <c r="AR1159">
        <v>14</v>
      </c>
      <c r="AS1159" t="str" cm="1">
        <f t="array" ref="AS1159">_xlfn.IFS(
AR1159 &lt;=1,"New Employee",
AR1159 &lt;=3, "Early Career",
AR1159 &lt;=7, "Experienced",
TRUE, "Veteran")</f>
        <v>Veteran</v>
      </c>
      <c r="AT1159">
        <v>11</v>
      </c>
      <c r="AU1159">
        <v>2</v>
      </c>
      <c r="AV1159" t="str" cm="1">
        <f t="array" ref="AV1159">_xlfn.IFS(
AU1159=0,"Recently Promoted",
AU1159&lt;=3, "Normal",
TRUE, "Long Time No Promotion")</f>
        <v>Normal</v>
      </c>
      <c r="AW1159">
        <v>9</v>
      </c>
      <c r="AX1159">
        <f>IF(COUNTIF(L1159:$L$1471,L1159)&gt;1,1,0)</f>
        <v>0</v>
      </c>
      <c r="BA1159">
        <f t="shared" si="149"/>
        <v>0</v>
      </c>
      <c r="BC1159">
        <f t="shared" si="150"/>
        <v>0</v>
      </c>
      <c r="BE1159">
        <f t="shared" si="144"/>
        <v>0</v>
      </c>
      <c r="BG1159">
        <f t="shared" si="145"/>
        <v>0</v>
      </c>
      <c r="BI1159">
        <f t="shared" si="146"/>
        <v>0</v>
      </c>
      <c r="BR1159" t="str" cm="1">
        <f t="array" ref="BR1159">_xlfn.IFS(
A1159&lt;=25,"18-25",
A1159&lt;=35,"26-35",
A1159&lt;=45,"36-45",
A1159&lt;=59,"46-59",
TRUE,"60+")</f>
        <v>26-35</v>
      </c>
      <c r="BX1159" t="b">
        <f t="shared" si="147"/>
        <v>1</v>
      </c>
      <c r="BY1159" t="b">
        <f t="shared" si="148"/>
        <v>1</v>
      </c>
      <c r="BZ1159" t="b">
        <f t="shared" si="151"/>
        <v>1</v>
      </c>
      <c r="CA1159">
        <f>IF(tblemployee[[#This Row],[Attrition]]="Yes",1,0)</f>
        <v>0</v>
      </c>
      <c r="CB1159">
        <f>IF(tblemployee[[#This Row],[OverTime]]="Yes",1,0)</f>
        <v>0</v>
      </c>
    </row>
    <row r="1160" spans="1:80" hidden="1">
      <c r="A1160">
        <v>37</v>
      </c>
      <c r="B1160" t="s">
        <v>43</v>
      </c>
      <c r="C1160" t="s">
        <v>36</v>
      </c>
      <c r="D1160">
        <v>671</v>
      </c>
      <c r="E1160" t="s">
        <v>45</v>
      </c>
      <c r="F1160">
        <v>19</v>
      </c>
      <c r="G1160" t="str" cm="1">
        <f t="array" ref="G1160">_xlfn.IFS(
F1160 &lt;= 10, "Near",
F1160 &lt;= 20, "Far",
TRUE, "Very Far")</f>
        <v>Far</v>
      </c>
      <c r="H1160">
        <v>3</v>
      </c>
      <c r="I1160" t="str">
        <f>_xlfn.XLOOKUP(H1160,Lookup!C:C,Lookup!D:D)</f>
        <v>Bachelor</v>
      </c>
      <c r="J1160" t="s">
        <v>38</v>
      </c>
      <c r="K1160">
        <v>1</v>
      </c>
      <c r="L1160">
        <v>1631</v>
      </c>
      <c r="M1160">
        <v>3</v>
      </c>
      <c r="N1160" t="str">
        <f>_xlfn.XLOOKUP(M1160,Lookup!E:E,Lookup!F:F)</f>
        <v>High</v>
      </c>
      <c r="O1160" t="s">
        <v>46</v>
      </c>
      <c r="P1160">
        <v>85</v>
      </c>
      <c r="Q1160">
        <v>3</v>
      </c>
      <c r="R1160" t="str">
        <f>_xlfn.XLOOKUP(Q1160,Lookup!G:G,Lookup!H:H)</f>
        <v>High</v>
      </c>
      <c r="S1160">
        <v>2</v>
      </c>
      <c r="T1160" s="7" t="str">
        <f>_xlfn.XLOOKUP(S1160,Lookup!A:A,Lookup!B:B)</f>
        <v>Junior</v>
      </c>
      <c r="U1160" t="s">
        <v>53</v>
      </c>
      <c r="V1160">
        <v>3</v>
      </c>
      <c r="W1160" t="str">
        <f>_xlfn.XLOOKUP(V1160,Lookup!I:I,Lookup!J:J)</f>
        <v>High</v>
      </c>
      <c r="X1160" t="s">
        <v>48</v>
      </c>
      <c r="Y1160">
        <v>5768</v>
      </c>
      <c r="Z1160" t="str" cm="1">
        <f t="array" ref="Z1160">_xlfn.IFS(Y1160&lt;3000,"Low",Y1160&lt;7000,"Medium",TRUE,"High")</f>
        <v>Medium</v>
      </c>
      <c r="AA1160">
        <v>26493</v>
      </c>
      <c r="AB1160">
        <v>3</v>
      </c>
      <c r="AC1160" t="s">
        <v>42</v>
      </c>
      <c r="AD1160" t="s">
        <v>43</v>
      </c>
      <c r="AE1160">
        <v>17</v>
      </c>
      <c r="AF1160">
        <v>3</v>
      </c>
      <c r="AG1160" t="str">
        <f>_xlfn.XLOOKUP(AF1160,Lookup!K:K,Lookup!L:L)</f>
        <v>Meet Expect</v>
      </c>
      <c r="AH1160">
        <v>1</v>
      </c>
      <c r="AI1160" t="str">
        <f>LOOKUP(AH1160,Lookup!M:M,Lookup!N:N)</f>
        <v>Low</v>
      </c>
      <c r="AJ1160">
        <v>80</v>
      </c>
      <c r="AK1160">
        <v>3</v>
      </c>
      <c r="AL1160" t="str">
        <f>_xlfn.XLOOKUP(AK1160,Lookup!O:O,Lookup!P:P)</f>
        <v>High</v>
      </c>
      <c r="AM1160">
        <v>9</v>
      </c>
      <c r="AN1160" t="str" cm="1">
        <f t="array" ref="AN1160">_xlfn.IFS(
AM1160&lt;=5,"0-5",
AM1160&lt;=10,"6-10",
AM1160&lt;=20,"11-20",
TRUE,"20+")</f>
        <v>6-10</v>
      </c>
      <c r="AO1160">
        <v>2</v>
      </c>
      <c r="AP1160">
        <v>2</v>
      </c>
      <c r="AQ1160" t="str">
        <f>_xlfn.XLOOKUP(AP1160,Lookup!Q:Q,Lookup!R:R)</f>
        <v>Good</v>
      </c>
      <c r="AR1160">
        <v>4</v>
      </c>
      <c r="AS1160" t="str" cm="1">
        <f t="array" ref="AS1160">_xlfn.IFS(
AR1160 &lt;=1,"New Employee",
AR1160 &lt;=3, "Early Career",
AR1160 &lt;=7, "Experienced",
TRUE, "Veteran")</f>
        <v>Experienced</v>
      </c>
      <c r="AT1160">
        <v>3</v>
      </c>
      <c r="AU1160">
        <v>0</v>
      </c>
      <c r="AV1160" t="str" cm="1">
        <f t="array" ref="AV1160">_xlfn.IFS(
AU1160=0,"Recently Promoted",
AU1160&lt;=3, "Normal",
TRUE, "Long Time No Promotion")</f>
        <v>Recently Promoted</v>
      </c>
      <c r="AW1160">
        <v>2</v>
      </c>
      <c r="AX1160">
        <f>IF(COUNTIF(L1160:$L$1471,L1160)&gt;1,1,0)</f>
        <v>0</v>
      </c>
      <c r="BA1160">
        <f t="shared" si="149"/>
        <v>0</v>
      </c>
      <c r="BC1160">
        <f t="shared" si="150"/>
        <v>0</v>
      </c>
      <c r="BE1160">
        <f t="shared" si="144"/>
        <v>0</v>
      </c>
      <c r="BG1160">
        <f t="shared" si="145"/>
        <v>0</v>
      </c>
      <c r="BI1160">
        <f t="shared" si="146"/>
        <v>0</v>
      </c>
      <c r="BR1160" t="str" cm="1">
        <f t="array" ref="BR1160">_xlfn.IFS(
A1160&lt;=25,"18-25",
A1160&lt;=35,"26-35",
A1160&lt;=45,"36-45",
A1160&lt;=59,"46-59",
TRUE,"60+")</f>
        <v>36-45</v>
      </c>
      <c r="BX1160" t="b">
        <f t="shared" si="147"/>
        <v>1</v>
      </c>
      <c r="BY1160" t="b">
        <f t="shared" si="148"/>
        <v>1</v>
      </c>
      <c r="BZ1160" t="b">
        <f t="shared" si="151"/>
        <v>1</v>
      </c>
      <c r="CA1160">
        <f>IF(tblemployee[[#This Row],[Attrition]]="Yes",1,0)</f>
        <v>0</v>
      </c>
      <c r="CB1160">
        <f>IF(tblemployee[[#This Row],[OverTime]]="Yes",1,0)</f>
        <v>0</v>
      </c>
    </row>
    <row r="1161" spans="1:80" hidden="1">
      <c r="A1161">
        <v>39</v>
      </c>
      <c r="B1161" t="s">
        <v>43</v>
      </c>
      <c r="C1161" t="s">
        <v>44</v>
      </c>
      <c r="D1161">
        <v>711</v>
      </c>
      <c r="E1161" t="s">
        <v>45</v>
      </c>
      <c r="F1161">
        <v>4</v>
      </c>
      <c r="G1161" t="str" cm="1">
        <f t="array" ref="G1161">_xlfn.IFS(
F1161 &lt;= 10, "Near",
F1161 &lt;= 20, "Far",
TRUE, "Very Far")</f>
        <v>Near</v>
      </c>
      <c r="H1161">
        <v>3</v>
      </c>
      <c r="I1161" t="str">
        <f>_xlfn.XLOOKUP(H1161,Lookup!C:C,Lookup!D:D)</f>
        <v>Bachelor</v>
      </c>
      <c r="J1161" t="s">
        <v>51</v>
      </c>
      <c r="K1161">
        <v>1</v>
      </c>
      <c r="L1161">
        <v>1633</v>
      </c>
      <c r="M1161">
        <v>1</v>
      </c>
      <c r="N1161" t="str">
        <f>_xlfn.XLOOKUP(M1161,Lookup!E:E,Lookup!F:F)</f>
        <v>Low</v>
      </c>
      <c r="O1161" t="s">
        <v>39</v>
      </c>
      <c r="P1161">
        <v>81</v>
      </c>
      <c r="Q1161">
        <v>3</v>
      </c>
      <c r="R1161" t="str">
        <f>_xlfn.XLOOKUP(Q1161,Lookup!G:G,Lookup!H:H)</f>
        <v>High</v>
      </c>
      <c r="S1161">
        <v>2</v>
      </c>
      <c r="T1161" s="7" t="str">
        <f>_xlfn.XLOOKUP(S1161,Lookup!A:A,Lookup!B:B)</f>
        <v>Junior</v>
      </c>
      <c r="U1161" t="s">
        <v>53</v>
      </c>
      <c r="V1161">
        <v>3</v>
      </c>
      <c r="W1161" t="str">
        <f>_xlfn.XLOOKUP(V1161,Lookup!I:I,Lookup!J:J)</f>
        <v>High</v>
      </c>
      <c r="X1161" t="s">
        <v>41</v>
      </c>
      <c r="Y1161">
        <v>5042</v>
      </c>
      <c r="Z1161" t="str" cm="1">
        <f t="array" ref="Z1161">_xlfn.IFS(Y1161&lt;3000,"Low",Y1161&lt;7000,"Medium",TRUE,"High")</f>
        <v>Medium</v>
      </c>
      <c r="AA1161">
        <v>3140</v>
      </c>
      <c r="AB1161">
        <v>0</v>
      </c>
      <c r="AC1161" t="s">
        <v>42</v>
      </c>
      <c r="AD1161" t="s">
        <v>43</v>
      </c>
      <c r="AE1161">
        <v>13</v>
      </c>
      <c r="AF1161">
        <v>3</v>
      </c>
      <c r="AG1161" t="str">
        <f>_xlfn.XLOOKUP(AF1161,Lookup!K:K,Lookup!L:L)</f>
        <v>Meet Expect</v>
      </c>
      <c r="AH1161">
        <v>4</v>
      </c>
      <c r="AI1161" t="str">
        <f>LOOKUP(AH1161,Lookup!M:M,Lookup!N:N)</f>
        <v>Very High</v>
      </c>
      <c r="AJ1161">
        <v>80</v>
      </c>
      <c r="AK1161">
        <v>0</v>
      </c>
      <c r="AL1161" t="str">
        <f>_xlfn.XLOOKUP(AK1161,Lookup!O:O,Lookup!P:P)</f>
        <v>None</v>
      </c>
      <c r="AM1161">
        <v>10</v>
      </c>
      <c r="AN1161" t="str" cm="1">
        <f t="array" ref="AN1161">_xlfn.IFS(
AM1161&lt;=5,"0-5",
AM1161&lt;=10,"6-10",
AM1161&lt;=20,"11-20",
TRUE,"20+")</f>
        <v>6-10</v>
      </c>
      <c r="AO1161">
        <v>2</v>
      </c>
      <c r="AP1161">
        <v>1</v>
      </c>
      <c r="AQ1161" t="str">
        <f>_xlfn.XLOOKUP(AP1161,Lookup!Q:Q,Lookup!R:R)</f>
        <v>Bad</v>
      </c>
      <c r="AR1161">
        <v>9</v>
      </c>
      <c r="AS1161" t="str" cm="1">
        <f t="array" ref="AS1161">_xlfn.IFS(
AR1161 &lt;=1,"New Employee",
AR1161 &lt;=3, "Early Career",
AR1161 &lt;=7, "Experienced",
TRUE, "Veteran")</f>
        <v>Veteran</v>
      </c>
      <c r="AT1161">
        <v>2</v>
      </c>
      <c r="AU1161">
        <v>3</v>
      </c>
      <c r="AV1161" t="str" cm="1">
        <f t="array" ref="AV1161">_xlfn.IFS(
AU1161=0,"Recently Promoted",
AU1161&lt;=3, "Normal",
TRUE, "Long Time No Promotion")</f>
        <v>Normal</v>
      </c>
      <c r="AW1161">
        <v>8</v>
      </c>
      <c r="AX1161">
        <f>IF(COUNTIF(L1161:$L$1471,L1161)&gt;1,1,0)</f>
        <v>0</v>
      </c>
      <c r="BA1161">
        <f t="shared" si="149"/>
        <v>0</v>
      </c>
      <c r="BC1161">
        <f t="shared" si="150"/>
        <v>0</v>
      </c>
      <c r="BE1161">
        <f t="shared" si="144"/>
        <v>0</v>
      </c>
      <c r="BG1161">
        <f t="shared" si="145"/>
        <v>0</v>
      </c>
      <c r="BI1161">
        <f t="shared" si="146"/>
        <v>0</v>
      </c>
      <c r="BR1161" t="str" cm="1">
        <f t="array" ref="BR1161">_xlfn.IFS(
A1161&lt;=25,"18-25",
A1161&lt;=35,"26-35",
A1161&lt;=45,"36-45",
A1161&lt;=59,"46-59",
TRUE,"60+")</f>
        <v>36-45</v>
      </c>
      <c r="BX1161" t="b">
        <f t="shared" si="147"/>
        <v>1</v>
      </c>
      <c r="BY1161" t="b">
        <f t="shared" si="148"/>
        <v>1</v>
      </c>
      <c r="BZ1161" t="b">
        <f t="shared" si="151"/>
        <v>1</v>
      </c>
      <c r="CA1161">
        <f>IF(tblemployee[[#This Row],[Attrition]]="Yes",1,0)</f>
        <v>0</v>
      </c>
      <c r="CB1161">
        <f>IF(tblemployee[[#This Row],[OverTime]]="Yes",1,0)</f>
        <v>0</v>
      </c>
    </row>
    <row r="1162" spans="1:80" hidden="1">
      <c r="A1162">
        <v>45</v>
      </c>
      <c r="B1162" t="s">
        <v>43</v>
      </c>
      <c r="C1162" t="s">
        <v>36</v>
      </c>
      <c r="D1162">
        <v>1329</v>
      </c>
      <c r="E1162" t="s">
        <v>45</v>
      </c>
      <c r="F1162">
        <v>2</v>
      </c>
      <c r="G1162" t="str" cm="1">
        <f t="array" ref="G1162">_xlfn.IFS(
F1162 &lt;= 10, "Near",
F1162 &lt;= 20, "Far",
TRUE, "Very Far")</f>
        <v>Near</v>
      </c>
      <c r="H1162">
        <v>2</v>
      </c>
      <c r="I1162" t="str">
        <f>_xlfn.XLOOKUP(H1162,Lookup!C:C,Lookup!D:D)</f>
        <v>College</v>
      </c>
      <c r="J1162" t="s">
        <v>49</v>
      </c>
      <c r="K1162">
        <v>1</v>
      </c>
      <c r="L1162">
        <v>1635</v>
      </c>
      <c r="M1162">
        <v>4</v>
      </c>
      <c r="N1162" t="str">
        <f>_xlfn.XLOOKUP(M1162,Lookup!E:E,Lookup!F:F)</f>
        <v>Very High</v>
      </c>
      <c r="O1162" t="s">
        <v>39</v>
      </c>
      <c r="P1162">
        <v>59</v>
      </c>
      <c r="Q1162">
        <v>2</v>
      </c>
      <c r="R1162" t="str">
        <f>_xlfn.XLOOKUP(Q1162,Lookup!G:G,Lookup!H:H)</f>
        <v>Medium</v>
      </c>
      <c r="S1162">
        <v>2</v>
      </c>
      <c r="T1162" s="7" t="str">
        <f>_xlfn.XLOOKUP(S1162,Lookup!A:A,Lookup!B:B)</f>
        <v>Junior</v>
      </c>
      <c r="U1162" t="s">
        <v>53</v>
      </c>
      <c r="V1162">
        <v>4</v>
      </c>
      <c r="W1162" t="str">
        <f>_xlfn.XLOOKUP(V1162,Lookup!I:I,Lookup!J:J)</f>
        <v>Very High</v>
      </c>
      <c r="X1162" t="s">
        <v>52</v>
      </c>
      <c r="Y1162">
        <v>5770</v>
      </c>
      <c r="Z1162" t="str" cm="1">
        <f t="array" ref="Z1162">_xlfn.IFS(Y1162&lt;3000,"Low",Y1162&lt;7000,"Medium",TRUE,"High")</f>
        <v>Medium</v>
      </c>
      <c r="AA1162">
        <v>5388</v>
      </c>
      <c r="AB1162">
        <v>1</v>
      </c>
      <c r="AC1162" t="s">
        <v>42</v>
      </c>
      <c r="AD1162" t="s">
        <v>43</v>
      </c>
      <c r="AE1162">
        <v>19</v>
      </c>
      <c r="AF1162">
        <v>3</v>
      </c>
      <c r="AG1162" t="str">
        <f>_xlfn.XLOOKUP(AF1162,Lookup!K:K,Lookup!L:L)</f>
        <v>Meet Expect</v>
      </c>
      <c r="AH1162">
        <v>1</v>
      </c>
      <c r="AI1162" t="str">
        <f>LOOKUP(AH1162,Lookup!M:M,Lookup!N:N)</f>
        <v>Low</v>
      </c>
      <c r="AJ1162">
        <v>80</v>
      </c>
      <c r="AK1162">
        <v>2</v>
      </c>
      <c r="AL1162" t="str">
        <f>_xlfn.XLOOKUP(AK1162,Lookup!O:O,Lookup!P:P)</f>
        <v>Medium</v>
      </c>
      <c r="AM1162">
        <v>10</v>
      </c>
      <c r="AN1162" t="str" cm="1">
        <f t="array" ref="AN1162">_xlfn.IFS(
AM1162&lt;=5,"0-5",
AM1162&lt;=10,"6-10",
AM1162&lt;=20,"11-20",
TRUE,"20+")</f>
        <v>6-10</v>
      </c>
      <c r="AO1162">
        <v>3</v>
      </c>
      <c r="AP1162">
        <v>3</v>
      </c>
      <c r="AQ1162" t="str">
        <f>_xlfn.XLOOKUP(AP1162,Lookup!Q:Q,Lookup!R:R)</f>
        <v>Better</v>
      </c>
      <c r="AR1162">
        <v>10</v>
      </c>
      <c r="AS1162" t="str" cm="1">
        <f t="array" ref="AS1162">_xlfn.IFS(
AR1162 &lt;=1,"New Employee",
AR1162 &lt;=3, "Early Career",
AR1162 &lt;=7, "Experienced",
TRUE, "Veteran")</f>
        <v>Veteran</v>
      </c>
      <c r="AT1162">
        <v>7</v>
      </c>
      <c r="AU1162">
        <v>3</v>
      </c>
      <c r="AV1162" t="str" cm="1">
        <f t="array" ref="AV1162">_xlfn.IFS(
AU1162=0,"Recently Promoted",
AU1162&lt;=3, "Normal",
TRUE, "Long Time No Promotion")</f>
        <v>Normal</v>
      </c>
      <c r="AW1162">
        <v>9</v>
      </c>
      <c r="AX1162">
        <f>IF(COUNTIF(L1162:$L$1471,L1162)&gt;1,1,0)</f>
        <v>0</v>
      </c>
      <c r="BA1162">
        <f t="shared" si="149"/>
        <v>0</v>
      </c>
      <c r="BC1162">
        <f t="shared" si="150"/>
        <v>0</v>
      </c>
      <c r="BE1162">
        <f t="shared" si="144"/>
        <v>0</v>
      </c>
      <c r="BG1162">
        <f t="shared" si="145"/>
        <v>0</v>
      </c>
      <c r="BI1162">
        <f t="shared" si="146"/>
        <v>0</v>
      </c>
      <c r="BR1162" t="str" cm="1">
        <f t="array" ref="BR1162">_xlfn.IFS(
A1162&lt;=25,"18-25",
A1162&lt;=35,"26-35",
A1162&lt;=45,"36-45",
A1162&lt;=59,"46-59",
TRUE,"60+")</f>
        <v>36-45</v>
      </c>
      <c r="BX1162" t="b">
        <f t="shared" si="147"/>
        <v>1</v>
      </c>
      <c r="BY1162" t="b">
        <f t="shared" si="148"/>
        <v>1</v>
      </c>
      <c r="BZ1162" t="b">
        <f t="shared" si="151"/>
        <v>1</v>
      </c>
      <c r="CA1162">
        <f>IF(tblemployee[[#This Row],[Attrition]]="Yes",1,0)</f>
        <v>0</v>
      </c>
      <c r="CB1162">
        <f>IF(tblemployee[[#This Row],[OverTime]]="Yes",1,0)</f>
        <v>0</v>
      </c>
    </row>
    <row r="1163" spans="1:80" hidden="1">
      <c r="A1163">
        <v>38</v>
      </c>
      <c r="B1163" t="s">
        <v>43</v>
      </c>
      <c r="C1163" t="s">
        <v>36</v>
      </c>
      <c r="D1163">
        <v>397</v>
      </c>
      <c r="E1163" t="s">
        <v>45</v>
      </c>
      <c r="F1163">
        <v>2</v>
      </c>
      <c r="G1163" t="str" cm="1">
        <f t="array" ref="G1163">_xlfn.IFS(
F1163 &lt;= 10, "Near",
F1163 &lt;= 20, "Far",
TRUE, "Very Far")</f>
        <v>Near</v>
      </c>
      <c r="H1163">
        <v>2</v>
      </c>
      <c r="I1163" t="str">
        <f>_xlfn.XLOOKUP(H1163,Lookup!C:C,Lookup!D:D)</f>
        <v>College</v>
      </c>
      <c r="J1163" t="s">
        <v>51</v>
      </c>
      <c r="K1163">
        <v>1</v>
      </c>
      <c r="L1163">
        <v>1638</v>
      </c>
      <c r="M1163">
        <v>4</v>
      </c>
      <c r="N1163" t="str">
        <f>_xlfn.XLOOKUP(M1163,Lookup!E:E,Lookup!F:F)</f>
        <v>Very High</v>
      </c>
      <c r="O1163" t="s">
        <v>39</v>
      </c>
      <c r="P1163">
        <v>54</v>
      </c>
      <c r="Q1163">
        <v>2</v>
      </c>
      <c r="R1163" t="str">
        <f>_xlfn.XLOOKUP(Q1163,Lookup!G:G,Lookup!H:H)</f>
        <v>Medium</v>
      </c>
      <c r="S1163">
        <v>3</v>
      </c>
      <c r="T1163" s="7" t="str">
        <f>_xlfn.XLOOKUP(S1163,Lookup!A:A,Lookup!B:B)</f>
        <v>Senior</v>
      </c>
      <c r="U1163" t="s">
        <v>53</v>
      </c>
      <c r="V1163">
        <v>3</v>
      </c>
      <c r="W1163" t="str">
        <f>_xlfn.XLOOKUP(V1163,Lookup!I:I,Lookup!J:J)</f>
        <v>High</v>
      </c>
      <c r="X1163" t="s">
        <v>48</v>
      </c>
      <c r="Y1163">
        <v>7756</v>
      </c>
      <c r="Z1163" t="str" cm="1">
        <f t="array" ref="Z1163">_xlfn.IFS(Y1163&lt;3000,"Low",Y1163&lt;7000,"Medium",TRUE,"High")</f>
        <v>High</v>
      </c>
      <c r="AA1163">
        <v>14199</v>
      </c>
      <c r="AB1163">
        <v>3</v>
      </c>
      <c r="AC1163" t="s">
        <v>42</v>
      </c>
      <c r="AD1163" t="s">
        <v>35</v>
      </c>
      <c r="AE1163">
        <v>19</v>
      </c>
      <c r="AF1163">
        <v>3</v>
      </c>
      <c r="AG1163" t="str">
        <f>_xlfn.XLOOKUP(AF1163,Lookup!K:K,Lookup!L:L)</f>
        <v>Meet Expect</v>
      </c>
      <c r="AH1163">
        <v>4</v>
      </c>
      <c r="AI1163" t="str">
        <f>LOOKUP(AH1163,Lookup!M:M,Lookup!N:N)</f>
        <v>Very High</v>
      </c>
      <c r="AJ1163">
        <v>80</v>
      </c>
      <c r="AK1163">
        <v>1</v>
      </c>
      <c r="AL1163" t="str">
        <f>_xlfn.XLOOKUP(AK1163,Lookup!O:O,Lookup!P:P)</f>
        <v>Basic</v>
      </c>
      <c r="AM1163">
        <v>10</v>
      </c>
      <c r="AN1163" t="str" cm="1">
        <f t="array" ref="AN1163">_xlfn.IFS(
AM1163&lt;=5,"0-5",
AM1163&lt;=10,"6-10",
AM1163&lt;=20,"11-20",
TRUE,"20+")</f>
        <v>6-10</v>
      </c>
      <c r="AO1163">
        <v>6</v>
      </c>
      <c r="AP1163">
        <v>4</v>
      </c>
      <c r="AQ1163" t="str">
        <f>_xlfn.XLOOKUP(AP1163,Lookup!Q:Q,Lookup!R:R)</f>
        <v>Best</v>
      </c>
      <c r="AR1163">
        <v>5</v>
      </c>
      <c r="AS1163" t="str" cm="1">
        <f t="array" ref="AS1163">_xlfn.IFS(
AR1163 &lt;=1,"New Employee",
AR1163 &lt;=3, "Early Career",
AR1163 &lt;=7, "Experienced",
TRUE, "Veteran")</f>
        <v>Experienced</v>
      </c>
      <c r="AT1163">
        <v>4</v>
      </c>
      <c r="AU1163">
        <v>0</v>
      </c>
      <c r="AV1163" t="str" cm="1">
        <f t="array" ref="AV1163">_xlfn.IFS(
AU1163=0,"Recently Promoted",
AU1163&lt;=3, "Normal",
TRUE, "Long Time No Promotion")</f>
        <v>Recently Promoted</v>
      </c>
      <c r="AW1163">
        <v>2</v>
      </c>
      <c r="AX1163">
        <f>IF(COUNTIF(L1163:$L$1471,L1163)&gt;1,1,0)</f>
        <v>0</v>
      </c>
      <c r="BA1163">
        <f t="shared" si="149"/>
        <v>0</v>
      </c>
      <c r="BC1163">
        <f t="shared" si="150"/>
        <v>0</v>
      </c>
      <c r="BE1163">
        <f t="shared" si="144"/>
        <v>0</v>
      </c>
      <c r="BG1163">
        <f t="shared" si="145"/>
        <v>0</v>
      </c>
      <c r="BI1163">
        <f t="shared" si="146"/>
        <v>0</v>
      </c>
      <c r="BR1163" t="str" cm="1">
        <f t="array" ref="BR1163">_xlfn.IFS(
A1163&lt;=25,"18-25",
A1163&lt;=35,"26-35",
A1163&lt;=45,"36-45",
A1163&lt;=59,"46-59",
TRUE,"60+")</f>
        <v>36-45</v>
      </c>
      <c r="BX1163" t="b">
        <f t="shared" si="147"/>
        <v>1</v>
      </c>
      <c r="BY1163" t="b">
        <f t="shared" si="148"/>
        <v>1</v>
      </c>
      <c r="BZ1163" t="b">
        <f t="shared" si="151"/>
        <v>1</v>
      </c>
      <c r="CA1163">
        <f>IF(tblemployee[[#This Row],[Attrition]]="Yes",1,0)</f>
        <v>0</v>
      </c>
      <c r="CB1163">
        <f>IF(tblemployee[[#This Row],[OverTime]]="Yes",1,0)</f>
        <v>1</v>
      </c>
    </row>
    <row r="1164" spans="1:80" hidden="1">
      <c r="A1164">
        <v>35</v>
      </c>
      <c r="B1164" t="s">
        <v>35</v>
      </c>
      <c r="C1164" t="s">
        <v>36</v>
      </c>
      <c r="D1164">
        <v>737</v>
      </c>
      <c r="E1164" t="s">
        <v>37</v>
      </c>
      <c r="F1164">
        <v>10</v>
      </c>
      <c r="G1164" t="str" cm="1">
        <f t="array" ref="G1164">_xlfn.IFS(
F1164 &lt;= 10, "Near",
F1164 &lt;= 20, "Far",
TRUE, "Very Far")</f>
        <v>Near</v>
      </c>
      <c r="H1164">
        <v>3</v>
      </c>
      <c r="I1164" t="str">
        <f>_xlfn.XLOOKUP(H1164,Lookup!C:C,Lookup!D:D)</f>
        <v>Bachelor</v>
      </c>
      <c r="J1164" t="s">
        <v>51</v>
      </c>
      <c r="K1164">
        <v>1</v>
      </c>
      <c r="L1164">
        <v>1639</v>
      </c>
      <c r="M1164">
        <v>4</v>
      </c>
      <c r="N1164" t="str">
        <f>_xlfn.XLOOKUP(M1164,Lookup!E:E,Lookup!F:F)</f>
        <v>Very High</v>
      </c>
      <c r="O1164" t="s">
        <v>46</v>
      </c>
      <c r="P1164">
        <v>55</v>
      </c>
      <c r="Q1164">
        <v>2</v>
      </c>
      <c r="R1164" t="str">
        <f>_xlfn.XLOOKUP(Q1164,Lookup!G:G,Lookup!H:H)</f>
        <v>Medium</v>
      </c>
      <c r="S1164">
        <v>3</v>
      </c>
      <c r="T1164" s="7" t="str">
        <f>_xlfn.XLOOKUP(S1164,Lookup!A:A,Lookup!B:B)</f>
        <v>Senior</v>
      </c>
      <c r="U1164" t="s">
        <v>40</v>
      </c>
      <c r="V1164">
        <v>1</v>
      </c>
      <c r="W1164" t="str">
        <f>_xlfn.XLOOKUP(V1164,Lookup!I:I,Lookup!J:J)</f>
        <v>Low</v>
      </c>
      <c r="X1164" t="s">
        <v>48</v>
      </c>
      <c r="Y1164">
        <v>10306</v>
      </c>
      <c r="Z1164" t="str" cm="1">
        <f t="array" ref="Z1164">_xlfn.IFS(Y1164&lt;3000,"Low",Y1164&lt;7000,"Medium",TRUE,"High")</f>
        <v>High</v>
      </c>
      <c r="AA1164">
        <v>21530</v>
      </c>
      <c r="AB1164">
        <v>9</v>
      </c>
      <c r="AC1164" t="s">
        <v>42</v>
      </c>
      <c r="AD1164" t="s">
        <v>43</v>
      </c>
      <c r="AE1164">
        <v>17</v>
      </c>
      <c r="AF1164">
        <v>3</v>
      </c>
      <c r="AG1164" t="str">
        <f>_xlfn.XLOOKUP(AF1164,Lookup!K:K,Lookup!L:L)</f>
        <v>Meet Expect</v>
      </c>
      <c r="AH1164">
        <v>3</v>
      </c>
      <c r="AI1164" t="str">
        <f>LOOKUP(AH1164,Lookup!M:M,Lookup!N:N)</f>
        <v>High</v>
      </c>
      <c r="AJ1164">
        <v>80</v>
      </c>
      <c r="AK1164">
        <v>0</v>
      </c>
      <c r="AL1164" t="str">
        <f>_xlfn.XLOOKUP(AK1164,Lookup!O:O,Lookup!P:P)</f>
        <v>None</v>
      </c>
      <c r="AM1164">
        <v>15</v>
      </c>
      <c r="AN1164" t="str" cm="1">
        <f t="array" ref="AN1164">_xlfn.IFS(
AM1164&lt;=5,"0-5",
AM1164&lt;=10,"6-10",
AM1164&lt;=20,"11-20",
TRUE,"20+")</f>
        <v>11-20</v>
      </c>
      <c r="AO1164">
        <v>3</v>
      </c>
      <c r="AP1164">
        <v>3</v>
      </c>
      <c r="AQ1164" t="str">
        <f>_xlfn.XLOOKUP(AP1164,Lookup!Q:Q,Lookup!R:R)</f>
        <v>Better</v>
      </c>
      <c r="AR1164">
        <v>13</v>
      </c>
      <c r="AS1164" t="str" cm="1">
        <f t="array" ref="AS1164">_xlfn.IFS(
AR1164 &lt;=1,"New Employee",
AR1164 &lt;=3, "Early Career",
AR1164 &lt;=7, "Experienced",
TRUE, "Veteran")</f>
        <v>Veteran</v>
      </c>
      <c r="AT1164">
        <v>12</v>
      </c>
      <c r="AU1164">
        <v>6</v>
      </c>
      <c r="AV1164" t="str" cm="1">
        <f t="array" ref="AV1164">_xlfn.IFS(
AU1164=0,"Recently Promoted",
AU1164&lt;=3, "Normal",
TRUE, "Long Time No Promotion")</f>
        <v>Long Time No Promotion</v>
      </c>
      <c r="AW1164">
        <v>0</v>
      </c>
      <c r="AX1164">
        <f>IF(COUNTIF(L1164:$L$1471,L1164)&gt;1,1,0)</f>
        <v>0</v>
      </c>
      <c r="BA1164">
        <f t="shared" si="149"/>
        <v>0</v>
      </c>
      <c r="BC1164">
        <f t="shared" si="150"/>
        <v>0</v>
      </c>
      <c r="BE1164">
        <f t="shared" si="144"/>
        <v>0</v>
      </c>
      <c r="BG1164">
        <f t="shared" si="145"/>
        <v>0</v>
      </c>
      <c r="BI1164">
        <f t="shared" si="146"/>
        <v>0</v>
      </c>
      <c r="BR1164" t="str" cm="1">
        <f t="array" ref="BR1164">_xlfn.IFS(
A1164&lt;=25,"18-25",
A1164&lt;=35,"26-35",
A1164&lt;=45,"36-45",
A1164&lt;=59,"46-59",
TRUE,"60+")</f>
        <v>26-35</v>
      </c>
      <c r="BX1164" t="b">
        <f t="shared" si="147"/>
        <v>1</v>
      </c>
      <c r="BY1164" t="b">
        <f t="shared" si="148"/>
        <v>1</v>
      </c>
      <c r="BZ1164" t="b">
        <f t="shared" si="151"/>
        <v>1</v>
      </c>
      <c r="CA1164">
        <f>IF(tblemployee[[#This Row],[Attrition]]="Yes",1,0)</f>
        <v>1</v>
      </c>
      <c r="CB1164">
        <f>IF(tblemployee[[#This Row],[OverTime]]="Yes",1,0)</f>
        <v>0</v>
      </c>
    </row>
    <row r="1165" spans="1:80" hidden="1">
      <c r="A1165">
        <v>37</v>
      </c>
      <c r="B1165" t="s">
        <v>43</v>
      </c>
      <c r="C1165" t="s">
        <v>36</v>
      </c>
      <c r="D1165">
        <v>1470</v>
      </c>
      <c r="E1165" t="s">
        <v>45</v>
      </c>
      <c r="F1165">
        <v>10</v>
      </c>
      <c r="G1165" t="str" cm="1">
        <f t="array" ref="G1165">_xlfn.IFS(
F1165 &lt;= 10, "Near",
F1165 &lt;= 20, "Far",
TRUE, "Very Far")</f>
        <v>Near</v>
      </c>
      <c r="H1165">
        <v>3</v>
      </c>
      <c r="I1165" t="str">
        <f>_xlfn.XLOOKUP(H1165,Lookup!C:C,Lookup!D:D)</f>
        <v>Bachelor</v>
      </c>
      <c r="J1165" t="s">
        <v>51</v>
      </c>
      <c r="K1165">
        <v>1</v>
      </c>
      <c r="L1165">
        <v>1640</v>
      </c>
      <c r="M1165">
        <v>2</v>
      </c>
      <c r="N1165" t="str">
        <f>_xlfn.XLOOKUP(M1165,Lookup!E:E,Lookup!F:F)</f>
        <v>Medium</v>
      </c>
      <c r="O1165" t="s">
        <v>39</v>
      </c>
      <c r="P1165">
        <v>71</v>
      </c>
      <c r="Q1165">
        <v>3</v>
      </c>
      <c r="R1165" t="str">
        <f>_xlfn.XLOOKUP(Q1165,Lookup!G:G,Lookup!H:H)</f>
        <v>High</v>
      </c>
      <c r="S1165">
        <v>1</v>
      </c>
      <c r="T1165" s="7" t="str">
        <f>_xlfn.XLOOKUP(S1165,Lookup!A:A,Lookup!B:B)</f>
        <v>Entry Level</v>
      </c>
      <c r="U1165" t="s">
        <v>47</v>
      </c>
      <c r="V1165">
        <v>2</v>
      </c>
      <c r="W1165" t="str">
        <f>_xlfn.XLOOKUP(V1165,Lookup!I:I,Lookup!J:J)</f>
        <v>Medium</v>
      </c>
      <c r="X1165" t="s">
        <v>48</v>
      </c>
      <c r="Y1165">
        <v>3936</v>
      </c>
      <c r="Z1165" t="str" cm="1">
        <f t="array" ref="Z1165">_xlfn.IFS(Y1165&lt;3000,"Low",Y1165&lt;7000,"Medium",TRUE,"High")</f>
        <v>Medium</v>
      </c>
      <c r="AA1165">
        <v>9953</v>
      </c>
      <c r="AB1165">
        <v>1</v>
      </c>
      <c r="AC1165" t="s">
        <v>42</v>
      </c>
      <c r="AD1165" t="s">
        <v>43</v>
      </c>
      <c r="AE1165">
        <v>11</v>
      </c>
      <c r="AF1165">
        <v>3</v>
      </c>
      <c r="AG1165" t="str">
        <f>_xlfn.XLOOKUP(AF1165,Lookup!K:K,Lookup!L:L)</f>
        <v>Meet Expect</v>
      </c>
      <c r="AH1165">
        <v>1</v>
      </c>
      <c r="AI1165" t="str">
        <f>LOOKUP(AH1165,Lookup!M:M,Lookup!N:N)</f>
        <v>Low</v>
      </c>
      <c r="AJ1165">
        <v>80</v>
      </c>
      <c r="AK1165">
        <v>1</v>
      </c>
      <c r="AL1165" t="str">
        <f>_xlfn.XLOOKUP(AK1165,Lookup!O:O,Lookup!P:P)</f>
        <v>Basic</v>
      </c>
      <c r="AM1165">
        <v>8</v>
      </c>
      <c r="AN1165" t="str" cm="1">
        <f t="array" ref="AN1165">_xlfn.IFS(
AM1165&lt;=5,"0-5",
AM1165&lt;=10,"6-10",
AM1165&lt;=20,"11-20",
TRUE,"20+")</f>
        <v>6-10</v>
      </c>
      <c r="AO1165">
        <v>2</v>
      </c>
      <c r="AP1165">
        <v>1</v>
      </c>
      <c r="AQ1165" t="str">
        <f>_xlfn.XLOOKUP(AP1165,Lookup!Q:Q,Lookup!R:R)</f>
        <v>Bad</v>
      </c>
      <c r="AR1165">
        <v>8</v>
      </c>
      <c r="AS1165" t="str" cm="1">
        <f t="array" ref="AS1165">_xlfn.IFS(
AR1165 &lt;=1,"New Employee",
AR1165 &lt;=3, "Early Career",
AR1165 &lt;=7, "Experienced",
TRUE, "Veteran")</f>
        <v>Veteran</v>
      </c>
      <c r="AT1165">
        <v>4</v>
      </c>
      <c r="AU1165">
        <v>7</v>
      </c>
      <c r="AV1165" t="str" cm="1">
        <f t="array" ref="AV1165">_xlfn.IFS(
AU1165=0,"Recently Promoted",
AU1165&lt;=3, "Normal",
TRUE, "Long Time No Promotion")</f>
        <v>Long Time No Promotion</v>
      </c>
      <c r="AW1165">
        <v>7</v>
      </c>
      <c r="AX1165">
        <f>IF(COUNTIF(L1165:$L$1471,L1165)&gt;1,1,0)</f>
        <v>0</v>
      </c>
      <c r="BA1165">
        <f t="shared" si="149"/>
        <v>0</v>
      </c>
      <c r="BC1165">
        <f t="shared" si="150"/>
        <v>0</v>
      </c>
      <c r="BE1165">
        <f t="shared" si="144"/>
        <v>0</v>
      </c>
      <c r="BG1165">
        <f t="shared" si="145"/>
        <v>0</v>
      </c>
      <c r="BI1165">
        <f t="shared" si="146"/>
        <v>0</v>
      </c>
      <c r="BR1165" t="str" cm="1">
        <f t="array" ref="BR1165">_xlfn.IFS(
A1165&lt;=25,"18-25",
A1165&lt;=35,"26-35",
A1165&lt;=45,"36-45",
A1165&lt;=59,"46-59",
TRUE,"60+")</f>
        <v>36-45</v>
      </c>
      <c r="BX1165" t="b">
        <f t="shared" si="147"/>
        <v>1</v>
      </c>
      <c r="BY1165" t="b">
        <f t="shared" si="148"/>
        <v>1</v>
      </c>
      <c r="BZ1165" t="b">
        <f t="shared" si="151"/>
        <v>1</v>
      </c>
      <c r="CA1165">
        <f>IF(tblemployee[[#This Row],[Attrition]]="Yes",1,0)</f>
        <v>0</v>
      </c>
      <c r="CB1165">
        <f>IF(tblemployee[[#This Row],[OverTime]]="Yes",1,0)</f>
        <v>0</v>
      </c>
    </row>
    <row r="1166" spans="1:80" hidden="1">
      <c r="A1166">
        <v>40</v>
      </c>
      <c r="B1166" t="s">
        <v>43</v>
      </c>
      <c r="C1166" t="s">
        <v>36</v>
      </c>
      <c r="D1166">
        <v>448</v>
      </c>
      <c r="E1166" t="s">
        <v>45</v>
      </c>
      <c r="F1166">
        <v>16</v>
      </c>
      <c r="G1166" t="str" cm="1">
        <f t="array" ref="G1166">_xlfn.IFS(
F1166 &lt;= 10, "Near",
F1166 &lt;= 20, "Far",
TRUE, "Very Far")</f>
        <v>Far</v>
      </c>
      <c r="H1166">
        <v>3</v>
      </c>
      <c r="I1166" t="str">
        <f>_xlfn.XLOOKUP(H1166,Lookup!C:C,Lookup!D:D)</f>
        <v>Bachelor</v>
      </c>
      <c r="J1166" t="s">
        <v>38</v>
      </c>
      <c r="K1166">
        <v>1</v>
      </c>
      <c r="L1166">
        <v>1641</v>
      </c>
      <c r="M1166">
        <v>3</v>
      </c>
      <c r="N1166" t="str">
        <f>_xlfn.XLOOKUP(M1166,Lookup!E:E,Lookup!F:F)</f>
        <v>High</v>
      </c>
      <c r="O1166" t="s">
        <v>39</v>
      </c>
      <c r="P1166">
        <v>84</v>
      </c>
      <c r="Q1166">
        <v>3</v>
      </c>
      <c r="R1166" t="str">
        <f>_xlfn.XLOOKUP(Q1166,Lookup!G:G,Lookup!H:H)</f>
        <v>High</v>
      </c>
      <c r="S1166">
        <v>3</v>
      </c>
      <c r="T1166" s="7" t="str">
        <f>_xlfn.XLOOKUP(S1166,Lookup!A:A,Lookup!B:B)</f>
        <v>Senior</v>
      </c>
      <c r="U1166" t="s">
        <v>53</v>
      </c>
      <c r="V1166">
        <v>4</v>
      </c>
      <c r="W1166" t="str">
        <f>_xlfn.XLOOKUP(V1166,Lookup!I:I,Lookup!J:J)</f>
        <v>Very High</v>
      </c>
      <c r="X1166" t="s">
        <v>41</v>
      </c>
      <c r="Y1166">
        <v>7945</v>
      </c>
      <c r="Z1166" t="str" cm="1">
        <f t="array" ref="Z1166">_xlfn.IFS(Y1166&lt;3000,"Low",Y1166&lt;7000,"Medium",TRUE,"High")</f>
        <v>High</v>
      </c>
      <c r="AA1166">
        <v>19948</v>
      </c>
      <c r="AB1166">
        <v>6</v>
      </c>
      <c r="AC1166" t="s">
        <v>42</v>
      </c>
      <c r="AD1166" t="s">
        <v>35</v>
      </c>
      <c r="AE1166">
        <v>15</v>
      </c>
      <c r="AF1166">
        <v>3</v>
      </c>
      <c r="AG1166" t="str">
        <f>_xlfn.XLOOKUP(AF1166,Lookup!K:K,Lookup!L:L)</f>
        <v>Meet Expect</v>
      </c>
      <c r="AH1166">
        <v>4</v>
      </c>
      <c r="AI1166" t="str">
        <f>LOOKUP(AH1166,Lookup!M:M,Lookup!N:N)</f>
        <v>Very High</v>
      </c>
      <c r="AJ1166">
        <v>80</v>
      </c>
      <c r="AK1166">
        <v>0</v>
      </c>
      <c r="AL1166" t="str">
        <f>_xlfn.XLOOKUP(AK1166,Lookup!O:O,Lookup!P:P)</f>
        <v>None</v>
      </c>
      <c r="AM1166">
        <v>18</v>
      </c>
      <c r="AN1166" t="str" cm="1">
        <f t="array" ref="AN1166">_xlfn.IFS(
AM1166&lt;=5,"0-5",
AM1166&lt;=10,"6-10",
AM1166&lt;=20,"11-20",
TRUE,"20+")</f>
        <v>11-20</v>
      </c>
      <c r="AO1166">
        <v>2</v>
      </c>
      <c r="AP1166">
        <v>2</v>
      </c>
      <c r="AQ1166" t="str">
        <f>_xlfn.XLOOKUP(AP1166,Lookup!Q:Q,Lookup!R:R)</f>
        <v>Good</v>
      </c>
      <c r="AR1166">
        <v>4</v>
      </c>
      <c r="AS1166" t="str" cm="1">
        <f t="array" ref="AS1166">_xlfn.IFS(
AR1166 &lt;=1,"New Employee",
AR1166 &lt;=3, "Early Career",
AR1166 &lt;=7, "Experienced",
TRUE, "Veteran")</f>
        <v>Experienced</v>
      </c>
      <c r="AT1166">
        <v>2</v>
      </c>
      <c r="AU1166">
        <v>3</v>
      </c>
      <c r="AV1166" t="str" cm="1">
        <f t="array" ref="AV1166">_xlfn.IFS(
AU1166=0,"Recently Promoted",
AU1166&lt;=3, "Normal",
TRUE, "Long Time No Promotion")</f>
        <v>Normal</v>
      </c>
      <c r="AW1166">
        <v>3</v>
      </c>
      <c r="AX1166">
        <f>IF(COUNTIF(L1166:$L$1471,L1166)&gt;1,1,0)</f>
        <v>0</v>
      </c>
      <c r="BA1166">
        <f t="shared" si="149"/>
        <v>0</v>
      </c>
      <c r="BC1166">
        <f t="shared" si="150"/>
        <v>0</v>
      </c>
      <c r="BE1166">
        <f t="shared" si="144"/>
        <v>0</v>
      </c>
      <c r="BG1166">
        <f t="shared" si="145"/>
        <v>0</v>
      </c>
      <c r="BI1166">
        <f t="shared" si="146"/>
        <v>0</v>
      </c>
      <c r="BR1166" t="str" cm="1">
        <f t="array" ref="BR1166">_xlfn.IFS(
A1166&lt;=25,"18-25",
A1166&lt;=35,"26-35",
A1166&lt;=45,"36-45",
A1166&lt;=59,"46-59",
TRUE,"60+")</f>
        <v>36-45</v>
      </c>
      <c r="BX1166" t="b">
        <f t="shared" si="147"/>
        <v>1</v>
      </c>
      <c r="BY1166" t="b">
        <f t="shared" si="148"/>
        <v>1</v>
      </c>
      <c r="BZ1166" t="b">
        <f t="shared" si="151"/>
        <v>1</v>
      </c>
      <c r="CA1166">
        <f>IF(tblemployee[[#This Row],[Attrition]]="Yes",1,0)</f>
        <v>0</v>
      </c>
      <c r="CB1166">
        <f>IF(tblemployee[[#This Row],[OverTime]]="Yes",1,0)</f>
        <v>1</v>
      </c>
    </row>
    <row r="1167" spans="1:80">
      <c r="A1167">
        <v>44</v>
      </c>
      <c r="B1167" t="s">
        <v>43</v>
      </c>
      <c r="C1167" t="s">
        <v>44</v>
      </c>
      <c r="D1167">
        <v>602</v>
      </c>
      <c r="E1167" t="s">
        <v>61</v>
      </c>
      <c r="F1167">
        <v>1</v>
      </c>
      <c r="G1167" t="str" cm="1">
        <f t="array" ref="G1167">_xlfn.IFS(
F1167 &lt;= 10, "Near",
F1167 &lt;= 20, "Far",
TRUE, "Very Far")</f>
        <v>Near</v>
      </c>
      <c r="H1167">
        <v>5</v>
      </c>
      <c r="I1167" t="str">
        <f>_xlfn.XLOOKUP(H1167,Lookup!C:C,Lookup!D:D)</f>
        <v>Doctor</v>
      </c>
      <c r="J1167" t="s">
        <v>61</v>
      </c>
      <c r="K1167">
        <v>1</v>
      </c>
      <c r="L1167">
        <v>1642</v>
      </c>
      <c r="M1167">
        <v>1</v>
      </c>
      <c r="N1167" t="str">
        <f>_xlfn.XLOOKUP(M1167,Lookup!E:E,Lookup!F:F)</f>
        <v>Low</v>
      </c>
      <c r="O1167" t="s">
        <v>46</v>
      </c>
      <c r="P1167">
        <v>37</v>
      </c>
      <c r="Q1167">
        <v>3</v>
      </c>
      <c r="R1167" t="str">
        <f>_xlfn.XLOOKUP(Q1167,Lookup!G:G,Lookup!H:H)</f>
        <v>High</v>
      </c>
      <c r="S1167">
        <v>2</v>
      </c>
      <c r="T1167" s="7" t="str">
        <f>_xlfn.XLOOKUP(S1167,Lookup!A:A,Lookup!B:B)</f>
        <v>Junior</v>
      </c>
      <c r="U1167" t="s">
        <v>61</v>
      </c>
      <c r="V1167">
        <v>4</v>
      </c>
      <c r="W1167" t="str">
        <f>_xlfn.XLOOKUP(V1167,Lookup!I:I,Lookup!J:J)</f>
        <v>Very High</v>
      </c>
      <c r="X1167" t="s">
        <v>48</v>
      </c>
      <c r="Y1167">
        <v>5743</v>
      </c>
      <c r="Z1167" t="str" cm="1">
        <f t="array" ref="Z1167">_xlfn.IFS(Y1167&lt;3000,"Low",Y1167&lt;7000,"Medium",TRUE,"High")</f>
        <v>Medium</v>
      </c>
      <c r="AA1167">
        <v>10503</v>
      </c>
      <c r="AB1167">
        <v>4</v>
      </c>
      <c r="AC1167" t="s">
        <v>42</v>
      </c>
      <c r="AD1167" t="s">
        <v>35</v>
      </c>
      <c r="AE1167">
        <v>11</v>
      </c>
      <c r="AF1167">
        <v>3</v>
      </c>
      <c r="AG1167" t="str">
        <f>_xlfn.XLOOKUP(AF1167,Lookup!K:K,Lookup!L:L)</f>
        <v>Meet Expect</v>
      </c>
      <c r="AH1167">
        <v>3</v>
      </c>
      <c r="AI1167" t="str">
        <f>LOOKUP(AH1167,Lookup!M:M,Lookup!N:N)</f>
        <v>High</v>
      </c>
      <c r="AJ1167">
        <v>80</v>
      </c>
      <c r="AK1167">
        <v>0</v>
      </c>
      <c r="AL1167" t="str">
        <f>_xlfn.XLOOKUP(AK1167,Lookup!O:O,Lookup!P:P)</f>
        <v>None</v>
      </c>
      <c r="AM1167">
        <v>14</v>
      </c>
      <c r="AN1167" t="str" cm="1">
        <f t="array" ref="AN1167">_xlfn.IFS(
AM1167&lt;=5,"0-5",
AM1167&lt;=10,"6-10",
AM1167&lt;=20,"11-20",
TRUE,"20+")</f>
        <v>11-20</v>
      </c>
      <c r="AO1167">
        <v>3</v>
      </c>
      <c r="AP1167">
        <v>3</v>
      </c>
      <c r="AQ1167" t="str">
        <f>_xlfn.XLOOKUP(AP1167,Lookup!Q:Q,Lookup!R:R)</f>
        <v>Better</v>
      </c>
      <c r="AR1167">
        <v>10</v>
      </c>
      <c r="AS1167" t="str" cm="1">
        <f t="array" ref="AS1167">_xlfn.IFS(
AR1167 &lt;=1,"New Employee",
AR1167 &lt;=3, "Early Career",
AR1167 &lt;=7, "Experienced",
TRUE, "Veteran")</f>
        <v>Veteran</v>
      </c>
      <c r="AT1167">
        <v>7</v>
      </c>
      <c r="AU1167">
        <v>0</v>
      </c>
      <c r="AV1167" t="str" cm="1">
        <f t="array" ref="AV1167">_xlfn.IFS(
AU1167=0,"Recently Promoted",
AU1167&lt;=3, "Normal",
TRUE, "Long Time No Promotion")</f>
        <v>Recently Promoted</v>
      </c>
      <c r="AW1167">
        <v>2</v>
      </c>
      <c r="AX1167">
        <f>IF(COUNTIF(L1167:$L$1471,L1167)&gt;1,1,0)</f>
        <v>0</v>
      </c>
      <c r="BA1167">
        <f t="shared" si="149"/>
        <v>0</v>
      </c>
      <c r="BC1167">
        <f t="shared" si="150"/>
        <v>0</v>
      </c>
      <c r="BE1167">
        <f t="shared" si="144"/>
        <v>0</v>
      </c>
      <c r="BG1167">
        <f t="shared" si="145"/>
        <v>0</v>
      </c>
      <c r="BI1167">
        <f t="shared" si="146"/>
        <v>0</v>
      </c>
      <c r="BR1167" t="str" cm="1">
        <f t="array" ref="BR1167">_xlfn.IFS(
A1167&lt;=25,"18-25",
A1167&lt;=35,"26-35",
A1167&lt;=45,"36-45",
A1167&lt;=59,"46-59",
TRUE,"60+")</f>
        <v>36-45</v>
      </c>
      <c r="BX1167" t="b">
        <f t="shared" si="147"/>
        <v>1</v>
      </c>
      <c r="BY1167" t="b">
        <f t="shared" si="148"/>
        <v>1</v>
      </c>
      <c r="BZ1167" t="b">
        <f t="shared" si="151"/>
        <v>1</v>
      </c>
      <c r="CA1167">
        <f>IF(tblemployee[[#This Row],[Attrition]]="Yes",1,0)</f>
        <v>0</v>
      </c>
      <c r="CB1167">
        <f>IF(tblemployee[[#This Row],[OverTime]]="Yes",1,0)</f>
        <v>1</v>
      </c>
    </row>
    <row r="1168" spans="1:80" hidden="1">
      <c r="A1168">
        <v>48</v>
      </c>
      <c r="B1168" t="s">
        <v>43</v>
      </c>
      <c r="C1168" t="s">
        <v>44</v>
      </c>
      <c r="D1168">
        <v>365</v>
      </c>
      <c r="E1168" t="s">
        <v>45</v>
      </c>
      <c r="F1168">
        <v>4</v>
      </c>
      <c r="G1168" t="str" cm="1">
        <f t="array" ref="G1168">_xlfn.IFS(
F1168 &lt;= 10, "Near",
F1168 &lt;= 20, "Far",
TRUE, "Very Far")</f>
        <v>Near</v>
      </c>
      <c r="H1168">
        <v>5</v>
      </c>
      <c r="I1168" t="str">
        <f>_xlfn.XLOOKUP(H1168,Lookup!C:C,Lookup!D:D)</f>
        <v>Doctor</v>
      </c>
      <c r="J1168" t="s">
        <v>51</v>
      </c>
      <c r="K1168">
        <v>1</v>
      </c>
      <c r="L1168">
        <v>1644</v>
      </c>
      <c r="M1168">
        <v>3</v>
      </c>
      <c r="N1168" t="str">
        <f>_xlfn.XLOOKUP(M1168,Lookup!E:E,Lookup!F:F)</f>
        <v>High</v>
      </c>
      <c r="O1168" t="s">
        <v>46</v>
      </c>
      <c r="P1168">
        <v>89</v>
      </c>
      <c r="Q1168">
        <v>2</v>
      </c>
      <c r="R1168" t="str">
        <f>_xlfn.XLOOKUP(Q1168,Lookup!G:G,Lookup!H:H)</f>
        <v>Medium</v>
      </c>
      <c r="S1168">
        <v>4</v>
      </c>
      <c r="T1168" s="7" t="str">
        <f>_xlfn.XLOOKUP(S1168,Lookup!A:A,Lookup!B:B)</f>
        <v>Manager</v>
      </c>
      <c r="U1168" t="s">
        <v>56</v>
      </c>
      <c r="V1168">
        <v>4</v>
      </c>
      <c r="W1168" t="str">
        <f>_xlfn.XLOOKUP(V1168,Lookup!I:I,Lookup!J:J)</f>
        <v>Very High</v>
      </c>
      <c r="X1168" t="s">
        <v>48</v>
      </c>
      <c r="Y1168">
        <v>15202</v>
      </c>
      <c r="Z1168" t="str" cm="1">
        <f t="array" ref="Z1168">_xlfn.IFS(Y1168&lt;3000,"Low",Y1168&lt;7000,"Medium",TRUE,"High")</f>
        <v>High</v>
      </c>
      <c r="AA1168">
        <v>5602</v>
      </c>
      <c r="AB1168">
        <v>2</v>
      </c>
      <c r="AC1168" t="s">
        <v>42</v>
      </c>
      <c r="AD1168" t="s">
        <v>43</v>
      </c>
      <c r="AE1168">
        <v>25</v>
      </c>
      <c r="AF1168">
        <v>4</v>
      </c>
      <c r="AG1168" t="str">
        <f>_xlfn.XLOOKUP(AF1168,Lookup!K:K,Lookup!L:L)</f>
        <v>Exceed Expect</v>
      </c>
      <c r="AH1168">
        <v>2</v>
      </c>
      <c r="AI1168" t="str">
        <f>LOOKUP(AH1168,Lookup!M:M,Lookup!N:N)</f>
        <v>Medium</v>
      </c>
      <c r="AJ1168">
        <v>80</v>
      </c>
      <c r="AK1168">
        <v>1</v>
      </c>
      <c r="AL1168" t="str">
        <f>_xlfn.XLOOKUP(AK1168,Lookup!O:O,Lookup!P:P)</f>
        <v>Basic</v>
      </c>
      <c r="AM1168">
        <v>23</v>
      </c>
      <c r="AN1168" t="str" cm="1">
        <f t="array" ref="AN1168">_xlfn.IFS(
AM1168&lt;=5,"0-5",
AM1168&lt;=10,"6-10",
AM1168&lt;=20,"11-20",
TRUE,"20+")</f>
        <v>20+</v>
      </c>
      <c r="AO1168">
        <v>3</v>
      </c>
      <c r="AP1168">
        <v>3</v>
      </c>
      <c r="AQ1168" t="str">
        <f>_xlfn.XLOOKUP(AP1168,Lookup!Q:Q,Lookup!R:R)</f>
        <v>Better</v>
      </c>
      <c r="AR1168">
        <v>2</v>
      </c>
      <c r="AS1168" t="str" cm="1">
        <f t="array" ref="AS1168">_xlfn.IFS(
AR1168 &lt;=1,"New Employee",
AR1168 &lt;=3, "Early Career",
AR1168 &lt;=7, "Experienced",
TRUE, "Veteran")</f>
        <v>Early Career</v>
      </c>
      <c r="AT1168">
        <v>2</v>
      </c>
      <c r="AU1168">
        <v>2</v>
      </c>
      <c r="AV1168" t="str" cm="1">
        <f t="array" ref="AV1168">_xlfn.IFS(
AU1168=0,"Recently Promoted",
AU1168&lt;=3, "Normal",
TRUE, "Long Time No Promotion")</f>
        <v>Normal</v>
      </c>
      <c r="AW1168">
        <v>2</v>
      </c>
      <c r="AX1168">
        <f>IF(COUNTIF(L1168:$L$1471,L1168)&gt;1,1,0)</f>
        <v>0</v>
      </c>
      <c r="BA1168">
        <f t="shared" si="149"/>
        <v>0</v>
      </c>
      <c r="BC1168">
        <f t="shared" si="150"/>
        <v>0</v>
      </c>
      <c r="BE1168">
        <f t="shared" si="144"/>
        <v>0</v>
      </c>
      <c r="BG1168">
        <f t="shared" si="145"/>
        <v>0</v>
      </c>
      <c r="BI1168">
        <f t="shared" si="146"/>
        <v>0</v>
      </c>
      <c r="BR1168" t="str" cm="1">
        <f t="array" ref="BR1168">_xlfn.IFS(
A1168&lt;=25,"18-25",
A1168&lt;=35,"26-35",
A1168&lt;=45,"36-45",
A1168&lt;=59,"46-59",
TRUE,"60+")</f>
        <v>46-59</v>
      </c>
      <c r="BX1168" t="b">
        <f t="shared" si="147"/>
        <v>1</v>
      </c>
      <c r="BY1168" t="b">
        <f t="shared" si="148"/>
        <v>1</v>
      </c>
      <c r="BZ1168" t="b">
        <f t="shared" si="151"/>
        <v>1</v>
      </c>
      <c r="CA1168">
        <f>IF(tblemployee[[#This Row],[Attrition]]="Yes",1,0)</f>
        <v>0</v>
      </c>
      <c r="CB1168">
        <f>IF(tblemployee[[#This Row],[OverTime]]="Yes",1,0)</f>
        <v>0</v>
      </c>
    </row>
    <row r="1169" spans="1:80" hidden="1">
      <c r="A1169">
        <v>35</v>
      </c>
      <c r="B1169" t="s">
        <v>35</v>
      </c>
      <c r="C1169" t="s">
        <v>36</v>
      </c>
      <c r="D1169">
        <v>763</v>
      </c>
      <c r="E1169" t="s">
        <v>37</v>
      </c>
      <c r="F1169">
        <v>15</v>
      </c>
      <c r="G1169" t="str" cm="1">
        <f t="array" ref="G1169">_xlfn.IFS(
F1169 &lt;= 10, "Near",
F1169 &lt;= 20, "Far",
TRUE, "Very Far")</f>
        <v>Far</v>
      </c>
      <c r="H1169">
        <v>2</v>
      </c>
      <c r="I1169" t="str">
        <f>_xlfn.XLOOKUP(H1169,Lookup!C:C,Lookup!D:D)</f>
        <v>College</v>
      </c>
      <c r="J1169" t="s">
        <v>51</v>
      </c>
      <c r="K1169">
        <v>1</v>
      </c>
      <c r="L1169">
        <v>1645</v>
      </c>
      <c r="M1169">
        <v>1</v>
      </c>
      <c r="N1169" t="str">
        <f>_xlfn.XLOOKUP(M1169,Lookup!E:E,Lookup!F:F)</f>
        <v>Low</v>
      </c>
      <c r="O1169" t="s">
        <v>46</v>
      </c>
      <c r="P1169">
        <v>59</v>
      </c>
      <c r="Q1169">
        <v>1</v>
      </c>
      <c r="R1169" t="str">
        <f>_xlfn.XLOOKUP(Q1169,Lookup!G:G,Lookup!H:H)</f>
        <v>Low</v>
      </c>
      <c r="S1169">
        <v>2</v>
      </c>
      <c r="T1169" s="7" t="str">
        <f>_xlfn.XLOOKUP(S1169,Lookup!A:A,Lookup!B:B)</f>
        <v>Junior</v>
      </c>
      <c r="U1169" t="s">
        <v>40</v>
      </c>
      <c r="V1169">
        <v>4</v>
      </c>
      <c r="W1169" t="str">
        <f>_xlfn.XLOOKUP(V1169,Lookup!I:I,Lookup!J:J)</f>
        <v>Very High</v>
      </c>
      <c r="X1169" t="s">
        <v>52</v>
      </c>
      <c r="Y1169">
        <v>5440</v>
      </c>
      <c r="Z1169" t="str" cm="1">
        <f t="array" ref="Z1169">_xlfn.IFS(Y1169&lt;3000,"Low",Y1169&lt;7000,"Medium",TRUE,"High")</f>
        <v>Medium</v>
      </c>
      <c r="AA1169">
        <v>22098</v>
      </c>
      <c r="AB1169">
        <v>6</v>
      </c>
      <c r="AC1169" t="s">
        <v>42</v>
      </c>
      <c r="AD1169" t="s">
        <v>35</v>
      </c>
      <c r="AE1169">
        <v>14</v>
      </c>
      <c r="AF1169">
        <v>3</v>
      </c>
      <c r="AG1169" t="str">
        <f>_xlfn.XLOOKUP(AF1169,Lookup!K:K,Lookup!L:L)</f>
        <v>Meet Expect</v>
      </c>
      <c r="AH1169">
        <v>4</v>
      </c>
      <c r="AI1169" t="str">
        <f>LOOKUP(AH1169,Lookup!M:M,Lookup!N:N)</f>
        <v>Very High</v>
      </c>
      <c r="AJ1169">
        <v>80</v>
      </c>
      <c r="AK1169">
        <v>2</v>
      </c>
      <c r="AL1169" t="str">
        <f>_xlfn.XLOOKUP(AK1169,Lookup!O:O,Lookup!P:P)</f>
        <v>Medium</v>
      </c>
      <c r="AM1169">
        <v>7</v>
      </c>
      <c r="AN1169" t="str" cm="1">
        <f t="array" ref="AN1169">_xlfn.IFS(
AM1169&lt;=5,"0-5",
AM1169&lt;=10,"6-10",
AM1169&lt;=20,"11-20",
TRUE,"20+")</f>
        <v>6-10</v>
      </c>
      <c r="AO1169">
        <v>2</v>
      </c>
      <c r="AP1169">
        <v>2</v>
      </c>
      <c r="AQ1169" t="str">
        <f>_xlfn.XLOOKUP(AP1169,Lookup!Q:Q,Lookup!R:R)</f>
        <v>Good</v>
      </c>
      <c r="AR1169">
        <v>2</v>
      </c>
      <c r="AS1169" t="str" cm="1">
        <f t="array" ref="AS1169">_xlfn.IFS(
AR1169 &lt;=1,"New Employee",
AR1169 &lt;=3, "Early Career",
AR1169 &lt;=7, "Experienced",
TRUE, "Veteran")</f>
        <v>Early Career</v>
      </c>
      <c r="AT1169">
        <v>2</v>
      </c>
      <c r="AU1169">
        <v>2</v>
      </c>
      <c r="AV1169" t="str" cm="1">
        <f t="array" ref="AV1169">_xlfn.IFS(
AU1169=0,"Recently Promoted",
AU1169&lt;=3, "Normal",
TRUE, "Long Time No Promotion")</f>
        <v>Normal</v>
      </c>
      <c r="AW1169">
        <v>2</v>
      </c>
      <c r="AX1169">
        <f>IF(COUNTIF(L1169:$L$1471,L1169)&gt;1,1,0)</f>
        <v>0</v>
      </c>
      <c r="BA1169">
        <f t="shared" si="149"/>
        <v>0</v>
      </c>
      <c r="BC1169">
        <f t="shared" si="150"/>
        <v>0</v>
      </c>
      <c r="BE1169">
        <f t="shared" si="144"/>
        <v>0</v>
      </c>
      <c r="BG1169">
        <f t="shared" si="145"/>
        <v>0</v>
      </c>
      <c r="BI1169">
        <f t="shared" si="146"/>
        <v>0</v>
      </c>
      <c r="BR1169" t="str" cm="1">
        <f t="array" ref="BR1169">_xlfn.IFS(
A1169&lt;=25,"18-25",
A1169&lt;=35,"26-35",
A1169&lt;=45,"36-45",
A1169&lt;=59,"46-59",
TRUE,"60+")</f>
        <v>26-35</v>
      </c>
      <c r="BX1169" t="b">
        <f t="shared" si="147"/>
        <v>1</v>
      </c>
      <c r="BY1169" t="b">
        <f t="shared" si="148"/>
        <v>1</v>
      </c>
      <c r="BZ1169" t="b">
        <f t="shared" si="151"/>
        <v>1</v>
      </c>
      <c r="CA1169">
        <f>IF(tblemployee[[#This Row],[Attrition]]="Yes",1,0)</f>
        <v>1</v>
      </c>
      <c r="CB1169">
        <f>IF(tblemployee[[#This Row],[OverTime]]="Yes",1,0)</f>
        <v>1</v>
      </c>
    </row>
    <row r="1170" spans="1:80" hidden="1">
      <c r="A1170">
        <v>24</v>
      </c>
      <c r="B1170" t="s">
        <v>43</v>
      </c>
      <c r="C1170" t="s">
        <v>44</v>
      </c>
      <c r="D1170">
        <v>567</v>
      </c>
      <c r="E1170" t="s">
        <v>45</v>
      </c>
      <c r="F1170">
        <v>2</v>
      </c>
      <c r="G1170" t="str" cm="1">
        <f t="array" ref="G1170">_xlfn.IFS(
F1170 &lt;= 10, "Near",
F1170 &lt;= 20, "Far",
TRUE, "Very Far")</f>
        <v>Near</v>
      </c>
      <c r="H1170">
        <v>1</v>
      </c>
      <c r="I1170" t="str">
        <f>_xlfn.XLOOKUP(H1170,Lookup!C:C,Lookup!D:D)</f>
        <v>Below College</v>
      </c>
      <c r="J1170" t="s">
        <v>60</v>
      </c>
      <c r="K1170">
        <v>1</v>
      </c>
      <c r="L1170">
        <v>1646</v>
      </c>
      <c r="M1170">
        <v>1</v>
      </c>
      <c r="N1170" t="str">
        <f>_xlfn.XLOOKUP(M1170,Lookup!E:E,Lookup!F:F)</f>
        <v>Low</v>
      </c>
      <c r="O1170" t="s">
        <v>39</v>
      </c>
      <c r="P1170">
        <v>32</v>
      </c>
      <c r="Q1170">
        <v>3</v>
      </c>
      <c r="R1170" t="str">
        <f>_xlfn.XLOOKUP(Q1170,Lookup!G:G,Lookup!H:H)</f>
        <v>High</v>
      </c>
      <c r="S1170">
        <v>1</v>
      </c>
      <c r="T1170" s="7" t="str">
        <f>_xlfn.XLOOKUP(S1170,Lookup!A:A,Lookup!B:B)</f>
        <v>Entry Level</v>
      </c>
      <c r="U1170" t="s">
        <v>47</v>
      </c>
      <c r="V1170">
        <v>4</v>
      </c>
      <c r="W1170" t="str">
        <f>_xlfn.XLOOKUP(V1170,Lookup!I:I,Lookup!J:J)</f>
        <v>Very High</v>
      </c>
      <c r="X1170" t="s">
        <v>41</v>
      </c>
      <c r="Y1170">
        <v>3760</v>
      </c>
      <c r="Z1170" t="str" cm="1">
        <f t="array" ref="Z1170">_xlfn.IFS(Y1170&lt;3000,"Low",Y1170&lt;7000,"Medium",TRUE,"High")</f>
        <v>Medium</v>
      </c>
      <c r="AA1170">
        <v>17218</v>
      </c>
      <c r="AB1170">
        <v>1</v>
      </c>
      <c r="AC1170" t="s">
        <v>42</v>
      </c>
      <c r="AD1170" t="s">
        <v>35</v>
      </c>
      <c r="AE1170">
        <v>13</v>
      </c>
      <c r="AF1170">
        <v>3</v>
      </c>
      <c r="AG1170" t="str">
        <f>_xlfn.XLOOKUP(AF1170,Lookup!K:K,Lookup!L:L)</f>
        <v>Meet Expect</v>
      </c>
      <c r="AH1170">
        <v>3</v>
      </c>
      <c r="AI1170" t="str">
        <f>LOOKUP(AH1170,Lookup!M:M,Lookup!N:N)</f>
        <v>High</v>
      </c>
      <c r="AJ1170">
        <v>80</v>
      </c>
      <c r="AK1170">
        <v>0</v>
      </c>
      <c r="AL1170" t="str">
        <f>_xlfn.XLOOKUP(AK1170,Lookup!O:O,Lookup!P:P)</f>
        <v>None</v>
      </c>
      <c r="AM1170">
        <v>6</v>
      </c>
      <c r="AN1170" t="str" cm="1">
        <f t="array" ref="AN1170">_xlfn.IFS(
AM1170&lt;=5,"0-5",
AM1170&lt;=10,"6-10",
AM1170&lt;=20,"11-20",
TRUE,"20+")</f>
        <v>6-10</v>
      </c>
      <c r="AO1170">
        <v>2</v>
      </c>
      <c r="AP1170">
        <v>3</v>
      </c>
      <c r="AQ1170" t="str">
        <f>_xlfn.XLOOKUP(AP1170,Lookup!Q:Q,Lookup!R:R)</f>
        <v>Better</v>
      </c>
      <c r="AR1170">
        <v>6</v>
      </c>
      <c r="AS1170" t="str" cm="1">
        <f t="array" ref="AS1170">_xlfn.IFS(
AR1170 &lt;=1,"New Employee",
AR1170 &lt;=3, "Early Career",
AR1170 &lt;=7, "Experienced",
TRUE, "Veteran")</f>
        <v>Experienced</v>
      </c>
      <c r="AT1170">
        <v>3</v>
      </c>
      <c r="AU1170">
        <v>1</v>
      </c>
      <c r="AV1170" t="str" cm="1">
        <f t="array" ref="AV1170">_xlfn.IFS(
AU1170=0,"Recently Promoted",
AU1170&lt;=3, "Normal",
TRUE, "Long Time No Promotion")</f>
        <v>Normal</v>
      </c>
      <c r="AW1170">
        <v>3</v>
      </c>
      <c r="AX1170">
        <f>IF(COUNTIF(L1170:$L$1471,L1170)&gt;1,1,0)</f>
        <v>0</v>
      </c>
      <c r="BA1170">
        <f t="shared" si="149"/>
        <v>0</v>
      </c>
      <c r="BC1170">
        <f t="shared" si="150"/>
        <v>0</v>
      </c>
      <c r="BE1170">
        <f t="shared" si="144"/>
        <v>0</v>
      </c>
      <c r="BG1170">
        <f t="shared" si="145"/>
        <v>0</v>
      </c>
      <c r="BI1170">
        <f t="shared" si="146"/>
        <v>0</v>
      </c>
      <c r="BR1170" t="str" cm="1">
        <f t="array" ref="BR1170">_xlfn.IFS(
A1170&lt;=25,"18-25",
A1170&lt;=35,"26-35",
A1170&lt;=45,"36-45",
A1170&lt;=59,"46-59",
TRUE,"60+")</f>
        <v>18-25</v>
      </c>
      <c r="BX1170" t="b">
        <f t="shared" si="147"/>
        <v>1</v>
      </c>
      <c r="BY1170" t="b">
        <f t="shared" si="148"/>
        <v>1</v>
      </c>
      <c r="BZ1170" t="b">
        <f t="shared" si="151"/>
        <v>1</v>
      </c>
      <c r="CA1170">
        <f>IF(tblemployee[[#This Row],[Attrition]]="Yes",1,0)</f>
        <v>0</v>
      </c>
      <c r="CB1170">
        <f>IF(tblemployee[[#This Row],[OverTime]]="Yes",1,0)</f>
        <v>1</v>
      </c>
    </row>
    <row r="1171" spans="1:80" hidden="1">
      <c r="A1171">
        <v>27</v>
      </c>
      <c r="B1171" t="s">
        <v>43</v>
      </c>
      <c r="C1171" t="s">
        <v>36</v>
      </c>
      <c r="D1171">
        <v>486</v>
      </c>
      <c r="E1171" t="s">
        <v>45</v>
      </c>
      <c r="F1171">
        <v>8</v>
      </c>
      <c r="G1171" t="str" cm="1">
        <f t="array" ref="G1171">_xlfn.IFS(
F1171 &lt;= 10, "Near",
F1171 &lt;= 20, "Far",
TRUE, "Very Far")</f>
        <v>Near</v>
      </c>
      <c r="H1171">
        <v>3</v>
      </c>
      <c r="I1171" t="str">
        <f>_xlfn.XLOOKUP(H1171,Lookup!C:C,Lookup!D:D)</f>
        <v>Bachelor</v>
      </c>
      <c r="J1171" t="s">
        <v>51</v>
      </c>
      <c r="K1171">
        <v>1</v>
      </c>
      <c r="L1171">
        <v>1647</v>
      </c>
      <c r="M1171">
        <v>2</v>
      </c>
      <c r="N1171" t="str">
        <f>_xlfn.XLOOKUP(M1171,Lookup!E:E,Lookup!F:F)</f>
        <v>Medium</v>
      </c>
      <c r="O1171" t="s">
        <v>39</v>
      </c>
      <c r="P1171">
        <v>86</v>
      </c>
      <c r="Q1171">
        <v>4</v>
      </c>
      <c r="R1171" t="str">
        <f>_xlfn.XLOOKUP(Q1171,Lookup!G:G,Lookup!H:H)</f>
        <v>Very High</v>
      </c>
      <c r="S1171">
        <v>1</v>
      </c>
      <c r="T1171" s="7" t="str">
        <f>_xlfn.XLOOKUP(S1171,Lookup!A:A,Lookup!B:B)</f>
        <v>Entry Level</v>
      </c>
      <c r="U1171" t="s">
        <v>47</v>
      </c>
      <c r="V1171">
        <v>3</v>
      </c>
      <c r="W1171" t="str">
        <f>_xlfn.XLOOKUP(V1171,Lookup!I:I,Lookup!J:J)</f>
        <v>High</v>
      </c>
      <c r="X1171" t="s">
        <v>48</v>
      </c>
      <c r="Y1171">
        <v>3517</v>
      </c>
      <c r="Z1171" t="str" cm="1">
        <f t="array" ref="Z1171">_xlfn.IFS(Y1171&lt;3000,"Low",Y1171&lt;7000,"Medium",TRUE,"High")</f>
        <v>Medium</v>
      </c>
      <c r="AA1171">
        <v>22490</v>
      </c>
      <c r="AB1171">
        <v>7</v>
      </c>
      <c r="AC1171" t="s">
        <v>42</v>
      </c>
      <c r="AD1171" t="s">
        <v>43</v>
      </c>
      <c r="AE1171">
        <v>17</v>
      </c>
      <c r="AF1171">
        <v>3</v>
      </c>
      <c r="AG1171" t="str">
        <f>_xlfn.XLOOKUP(AF1171,Lookup!K:K,Lookup!L:L)</f>
        <v>Meet Expect</v>
      </c>
      <c r="AH1171">
        <v>1</v>
      </c>
      <c r="AI1171" t="str">
        <f>LOOKUP(AH1171,Lookup!M:M,Lookup!N:N)</f>
        <v>Low</v>
      </c>
      <c r="AJ1171">
        <v>80</v>
      </c>
      <c r="AK1171">
        <v>0</v>
      </c>
      <c r="AL1171" t="str">
        <f>_xlfn.XLOOKUP(AK1171,Lookup!O:O,Lookup!P:P)</f>
        <v>None</v>
      </c>
      <c r="AM1171">
        <v>5</v>
      </c>
      <c r="AN1171" t="str" cm="1">
        <f t="array" ref="AN1171">_xlfn.IFS(
AM1171&lt;=5,"0-5",
AM1171&lt;=10,"6-10",
AM1171&lt;=20,"11-20",
TRUE,"20+")</f>
        <v>0-5</v>
      </c>
      <c r="AO1171">
        <v>0</v>
      </c>
      <c r="AP1171">
        <v>3</v>
      </c>
      <c r="AQ1171" t="str">
        <f>_xlfn.XLOOKUP(AP1171,Lookup!Q:Q,Lookup!R:R)</f>
        <v>Better</v>
      </c>
      <c r="AR1171">
        <v>3</v>
      </c>
      <c r="AS1171" t="str" cm="1">
        <f t="array" ref="AS1171">_xlfn.IFS(
AR1171 &lt;=1,"New Employee",
AR1171 &lt;=3, "Early Career",
AR1171 &lt;=7, "Experienced",
TRUE, "Veteran")</f>
        <v>Early Career</v>
      </c>
      <c r="AT1171">
        <v>2</v>
      </c>
      <c r="AU1171">
        <v>0</v>
      </c>
      <c r="AV1171" t="str" cm="1">
        <f t="array" ref="AV1171">_xlfn.IFS(
AU1171=0,"Recently Promoted",
AU1171&lt;=3, "Normal",
TRUE, "Long Time No Promotion")</f>
        <v>Recently Promoted</v>
      </c>
      <c r="AW1171">
        <v>2</v>
      </c>
      <c r="AX1171">
        <f>IF(COUNTIF(L1171:$L$1471,L1171)&gt;1,1,0)</f>
        <v>0</v>
      </c>
      <c r="BA1171">
        <f t="shared" si="149"/>
        <v>0</v>
      </c>
      <c r="BC1171">
        <f t="shared" si="150"/>
        <v>0</v>
      </c>
      <c r="BE1171">
        <f t="shared" si="144"/>
        <v>0</v>
      </c>
      <c r="BG1171">
        <f t="shared" si="145"/>
        <v>0</v>
      </c>
      <c r="BI1171">
        <f t="shared" si="146"/>
        <v>0</v>
      </c>
      <c r="BR1171" t="str" cm="1">
        <f t="array" ref="BR1171">_xlfn.IFS(
A1171&lt;=25,"18-25",
A1171&lt;=35,"26-35",
A1171&lt;=45,"36-45",
A1171&lt;=59,"46-59",
TRUE,"60+")</f>
        <v>26-35</v>
      </c>
      <c r="BX1171" t="b">
        <f t="shared" si="147"/>
        <v>1</v>
      </c>
      <c r="BY1171" t="b">
        <f t="shared" si="148"/>
        <v>1</v>
      </c>
      <c r="BZ1171" t="b">
        <f t="shared" si="151"/>
        <v>1</v>
      </c>
      <c r="CA1171">
        <f>IF(tblemployee[[#This Row],[Attrition]]="Yes",1,0)</f>
        <v>0</v>
      </c>
      <c r="CB1171">
        <f>IF(tblemployee[[#This Row],[OverTime]]="Yes",1,0)</f>
        <v>0</v>
      </c>
    </row>
    <row r="1172" spans="1:80" hidden="1">
      <c r="A1172">
        <v>27</v>
      </c>
      <c r="B1172" t="s">
        <v>43</v>
      </c>
      <c r="C1172" t="s">
        <v>44</v>
      </c>
      <c r="D1172">
        <v>591</v>
      </c>
      <c r="E1172" t="s">
        <v>45</v>
      </c>
      <c r="F1172">
        <v>2</v>
      </c>
      <c r="G1172" t="str" cm="1">
        <f t="array" ref="G1172">_xlfn.IFS(
F1172 &lt;= 10, "Near",
F1172 &lt;= 20, "Far",
TRUE, "Very Far")</f>
        <v>Near</v>
      </c>
      <c r="H1172">
        <v>3</v>
      </c>
      <c r="I1172" t="str">
        <f>_xlfn.XLOOKUP(H1172,Lookup!C:C,Lookup!D:D)</f>
        <v>Bachelor</v>
      </c>
      <c r="J1172" t="s">
        <v>51</v>
      </c>
      <c r="K1172">
        <v>1</v>
      </c>
      <c r="L1172">
        <v>1648</v>
      </c>
      <c r="M1172">
        <v>4</v>
      </c>
      <c r="N1172" t="str">
        <f>_xlfn.XLOOKUP(M1172,Lookup!E:E,Lookup!F:F)</f>
        <v>Very High</v>
      </c>
      <c r="O1172" t="s">
        <v>46</v>
      </c>
      <c r="P1172">
        <v>87</v>
      </c>
      <c r="Q1172">
        <v>3</v>
      </c>
      <c r="R1172" t="str">
        <f>_xlfn.XLOOKUP(Q1172,Lookup!G:G,Lookup!H:H)</f>
        <v>High</v>
      </c>
      <c r="S1172">
        <v>1</v>
      </c>
      <c r="T1172" s="7" t="str">
        <f>_xlfn.XLOOKUP(S1172,Lookup!A:A,Lookup!B:B)</f>
        <v>Entry Level</v>
      </c>
      <c r="U1172" t="s">
        <v>47</v>
      </c>
      <c r="V1172">
        <v>4</v>
      </c>
      <c r="W1172" t="str">
        <f>_xlfn.XLOOKUP(V1172,Lookup!I:I,Lookup!J:J)</f>
        <v>Very High</v>
      </c>
      <c r="X1172" t="s">
        <v>41</v>
      </c>
      <c r="Y1172">
        <v>2580</v>
      </c>
      <c r="Z1172" t="str" cm="1">
        <f t="array" ref="Z1172">_xlfn.IFS(Y1172&lt;3000,"Low",Y1172&lt;7000,"Medium",TRUE,"High")</f>
        <v>Low</v>
      </c>
      <c r="AA1172">
        <v>6297</v>
      </c>
      <c r="AB1172">
        <v>2</v>
      </c>
      <c r="AC1172" t="s">
        <v>42</v>
      </c>
      <c r="AD1172" t="s">
        <v>43</v>
      </c>
      <c r="AE1172">
        <v>13</v>
      </c>
      <c r="AF1172">
        <v>3</v>
      </c>
      <c r="AG1172" t="str">
        <f>_xlfn.XLOOKUP(AF1172,Lookup!K:K,Lookup!L:L)</f>
        <v>Meet Expect</v>
      </c>
      <c r="AH1172">
        <v>3</v>
      </c>
      <c r="AI1172" t="str">
        <f>LOOKUP(AH1172,Lookup!M:M,Lookup!N:N)</f>
        <v>High</v>
      </c>
      <c r="AJ1172">
        <v>80</v>
      </c>
      <c r="AK1172">
        <v>0</v>
      </c>
      <c r="AL1172" t="str">
        <f>_xlfn.XLOOKUP(AK1172,Lookup!O:O,Lookup!P:P)</f>
        <v>None</v>
      </c>
      <c r="AM1172">
        <v>6</v>
      </c>
      <c r="AN1172" t="str" cm="1">
        <f t="array" ref="AN1172">_xlfn.IFS(
AM1172&lt;=5,"0-5",
AM1172&lt;=10,"6-10",
AM1172&lt;=20,"11-20",
TRUE,"20+")</f>
        <v>6-10</v>
      </c>
      <c r="AO1172">
        <v>0</v>
      </c>
      <c r="AP1172">
        <v>2</v>
      </c>
      <c r="AQ1172" t="str">
        <f>_xlfn.XLOOKUP(AP1172,Lookup!Q:Q,Lookup!R:R)</f>
        <v>Good</v>
      </c>
      <c r="AR1172">
        <v>4</v>
      </c>
      <c r="AS1172" t="str" cm="1">
        <f t="array" ref="AS1172">_xlfn.IFS(
AR1172 &lt;=1,"New Employee",
AR1172 &lt;=3, "Early Career",
AR1172 &lt;=7, "Experienced",
TRUE, "Veteran")</f>
        <v>Experienced</v>
      </c>
      <c r="AT1172">
        <v>2</v>
      </c>
      <c r="AU1172">
        <v>1</v>
      </c>
      <c r="AV1172" t="str" cm="1">
        <f t="array" ref="AV1172">_xlfn.IFS(
AU1172=0,"Recently Promoted",
AU1172&lt;=3, "Normal",
TRUE, "Long Time No Promotion")</f>
        <v>Normal</v>
      </c>
      <c r="AW1172">
        <v>2</v>
      </c>
      <c r="AX1172">
        <f>IF(COUNTIF(L1172:$L$1471,L1172)&gt;1,1,0)</f>
        <v>0</v>
      </c>
      <c r="BA1172">
        <f t="shared" si="149"/>
        <v>0</v>
      </c>
      <c r="BC1172">
        <f t="shared" si="150"/>
        <v>0</v>
      </c>
      <c r="BE1172">
        <f t="shared" si="144"/>
        <v>0</v>
      </c>
      <c r="BG1172">
        <f t="shared" si="145"/>
        <v>0</v>
      </c>
      <c r="BI1172">
        <f t="shared" si="146"/>
        <v>0</v>
      </c>
      <c r="BR1172" t="str" cm="1">
        <f t="array" ref="BR1172">_xlfn.IFS(
A1172&lt;=25,"18-25",
A1172&lt;=35,"26-35",
A1172&lt;=45,"36-45",
A1172&lt;=59,"46-59",
TRUE,"60+")</f>
        <v>26-35</v>
      </c>
      <c r="BX1172" t="b">
        <f t="shared" si="147"/>
        <v>1</v>
      </c>
      <c r="BY1172" t="b">
        <f t="shared" si="148"/>
        <v>1</v>
      </c>
      <c r="BZ1172" t="b">
        <f t="shared" si="151"/>
        <v>1</v>
      </c>
      <c r="CA1172">
        <f>IF(tblemployee[[#This Row],[Attrition]]="Yes",1,0)</f>
        <v>0</v>
      </c>
      <c r="CB1172">
        <f>IF(tblemployee[[#This Row],[OverTime]]="Yes",1,0)</f>
        <v>0</v>
      </c>
    </row>
    <row r="1173" spans="1:80" hidden="1">
      <c r="A1173">
        <v>40</v>
      </c>
      <c r="B1173" t="s">
        <v>35</v>
      </c>
      <c r="C1173" t="s">
        <v>36</v>
      </c>
      <c r="D1173">
        <v>1329</v>
      </c>
      <c r="E1173" t="s">
        <v>45</v>
      </c>
      <c r="F1173">
        <v>7</v>
      </c>
      <c r="G1173" t="str" cm="1">
        <f t="array" ref="G1173">_xlfn.IFS(
F1173 &lt;= 10, "Near",
F1173 &lt;= 20, "Far",
TRUE, "Very Far")</f>
        <v>Near</v>
      </c>
      <c r="H1173">
        <v>3</v>
      </c>
      <c r="I1173" t="str">
        <f>_xlfn.XLOOKUP(H1173,Lookup!C:C,Lookup!D:D)</f>
        <v>Bachelor</v>
      </c>
      <c r="J1173" t="s">
        <v>38</v>
      </c>
      <c r="K1173">
        <v>1</v>
      </c>
      <c r="L1173">
        <v>1649</v>
      </c>
      <c r="M1173">
        <v>1</v>
      </c>
      <c r="N1173" t="str">
        <f>_xlfn.XLOOKUP(M1173,Lookup!E:E,Lookup!F:F)</f>
        <v>Low</v>
      </c>
      <c r="O1173" t="s">
        <v>46</v>
      </c>
      <c r="P1173">
        <v>73</v>
      </c>
      <c r="Q1173">
        <v>3</v>
      </c>
      <c r="R1173" t="str">
        <f>_xlfn.XLOOKUP(Q1173,Lookup!G:G,Lookup!H:H)</f>
        <v>High</v>
      </c>
      <c r="S1173">
        <v>1</v>
      </c>
      <c r="T1173" s="7" t="str">
        <f>_xlfn.XLOOKUP(S1173,Lookup!A:A,Lookup!B:B)</f>
        <v>Entry Level</v>
      </c>
      <c r="U1173" t="s">
        <v>50</v>
      </c>
      <c r="V1173">
        <v>1</v>
      </c>
      <c r="W1173" t="str">
        <f>_xlfn.XLOOKUP(V1173,Lookup!I:I,Lookup!J:J)</f>
        <v>Low</v>
      </c>
      <c r="X1173" t="s">
        <v>41</v>
      </c>
      <c r="Y1173">
        <v>2166</v>
      </c>
      <c r="Z1173" t="str" cm="1">
        <f t="array" ref="Z1173">_xlfn.IFS(Y1173&lt;3000,"Low",Y1173&lt;7000,"Medium",TRUE,"High")</f>
        <v>Low</v>
      </c>
      <c r="AA1173">
        <v>3339</v>
      </c>
      <c r="AB1173">
        <v>3</v>
      </c>
      <c r="AC1173" t="s">
        <v>42</v>
      </c>
      <c r="AD1173" t="s">
        <v>35</v>
      </c>
      <c r="AE1173">
        <v>14</v>
      </c>
      <c r="AF1173">
        <v>3</v>
      </c>
      <c r="AG1173" t="str">
        <f>_xlfn.XLOOKUP(AF1173,Lookup!K:K,Lookup!L:L)</f>
        <v>Meet Expect</v>
      </c>
      <c r="AH1173">
        <v>2</v>
      </c>
      <c r="AI1173" t="str">
        <f>LOOKUP(AH1173,Lookup!M:M,Lookup!N:N)</f>
        <v>Medium</v>
      </c>
      <c r="AJ1173">
        <v>80</v>
      </c>
      <c r="AK1173">
        <v>0</v>
      </c>
      <c r="AL1173" t="str">
        <f>_xlfn.XLOOKUP(AK1173,Lookup!O:O,Lookup!P:P)</f>
        <v>None</v>
      </c>
      <c r="AM1173">
        <v>10</v>
      </c>
      <c r="AN1173" t="str" cm="1">
        <f t="array" ref="AN1173">_xlfn.IFS(
AM1173&lt;=5,"0-5",
AM1173&lt;=10,"6-10",
AM1173&lt;=20,"11-20",
TRUE,"20+")</f>
        <v>6-10</v>
      </c>
      <c r="AO1173">
        <v>3</v>
      </c>
      <c r="AP1173">
        <v>1</v>
      </c>
      <c r="AQ1173" t="str">
        <f>_xlfn.XLOOKUP(AP1173,Lookup!Q:Q,Lookup!R:R)</f>
        <v>Bad</v>
      </c>
      <c r="AR1173">
        <v>4</v>
      </c>
      <c r="AS1173" t="str" cm="1">
        <f t="array" ref="AS1173">_xlfn.IFS(
AR1173 &lt;=1,"New Employee",
AR1173 &lt;=3, "Early Career",
AR1173 &lt;=7, "Experienced",
TRUE, "Veteran")</f>
        <v>Experienced</v>
      </c>
      <c r="AT1173">
        <v>2</v>
      </c>
      <c r="AU1173">
        <v>0</v>
      </c>
      <c r="AV1173" t="str" cm="1">
        <f t="array" ref="AV1173">_xlfn.IFS(
AU1173=0,"Recently Promoted",
AU1173&lt;=3, "Normal",
TRUE, "Long Time No Promotion")</f>
        <v>Recently Promoted</v>
      </c>
      <c r="AW1173">
        <v>3</v>
      </c>
      <c r="AX1173">
        <f>IF(COUNTIF(L1173:$L$1471,L1173)&gt;1,1,0)</f>
        <v>0</v>
      </c>
      <c r="BA1173">
        <f t="shared" si="149"/>
        <v>0</v>
      </c>
      <c r="BC1173">
        <f t="shared" si="150"/>
        <v>0</v>
      </c>
      <c r="BE1173">
        <f t="shared" si="144"/>
        <v>0</v>
      </c>
      <c r="BG1173">
        <f t="shared" si="145"/>
        <v>0</v>
      </c>
      <c r="BI1173">
        <f t="shared" si="146"/>
        <v>0</v>
      </c>
      <c r="BR1173" t="str" cm="1">
        <f t="array" ref="BR1173">_xlfn.IFS(
A1173&lt;=25,"18-25",
A1173&lt;=35,"26-35",
A1173&lt;=45,"36-45",
A1173&lt;=59,"46-59",
TRUE,"60+")</f>
        <v>36-45</v>
      </c>
      <c r="BX1173" t="b">
        <f t="shared" si="147"/>
        <v>1</v>
      </c>
      <c r="BY1173" t="b">
        <f t="shared" si="148"/>
        <v>1</v>
      </c>
      <c r="BZ1173" t="b">
        <f t="shared" si="151"/>
        <v>1</v>
      </c>
      <c r="CA1173">
        <f>IF(tblemployee[[#This Row],[Attrition]]="Yes",1,0)</f>
        <v>1</v>
      </c>
      <c r="CB1173">
        <f>IF(tblemployee[[#This Row],[OverTime]]="Yes",1,0)</f>
        <v>1</v>
      </c>
    </row>
    <row r="1174" spans="1:80" hidden="1">
      <c r="A1174">
        <v>29</v>
      </c>
      <c r="B1174" t="s">
        <v>43</v>
      </c>
      <c r="C1174" t="s">
        <v>36</v>
      </c>
      <c r="D1174">
        <v>469</v>
      </c>
      <c r="E1174" t="s">
        <v>37</v>
      </c>
      <c r="F1174">
        <v>10</v>
      </c>
      <c r="G1174" t="str" cm="1">
        <f t="array" ref="G1174">_xlfn.IFS(
F1174 &lt;= 10, "Near",
F1174 &lt;= 20, "Far",
TRUE, "Very Far")</f>
        <v>Near</v>
      </c>
      <c r="H1174">
        <v>3</v>
      </c>
      <c r="I1174" t="str">
        <f>_xlfn.XLOOKUP(H1174,Lookup!C:C,Lookup!D:D)</f>
        <v>Bachelor</v>
      </c>
      <c r="J1174" t="s">
        <v>51</v>
      </c>
      <c r="K1174">
        <v>1</v>
      </c>
      <c r="L1174">
        <v>1650</v>
      </c>
      <c r="M1174">
        <v>3</v>
      </c>
      <c r="N1174" t="str">
        <f>_xlfn.XLOOKUP(M1174,Lookup!E:E,Lookup!F:F)</f>
        <v>High</v>
      </c>
      <c r="O1174" t="s">
        <v>46</v>
      </c>
      <c r="P1174">
        <v>42</v>
      </c>
      <c r="Q1174">
        <v>2</v>
      </c>
      <c r="R1174" t="str">
        <f>_xlfn.XLOOKUP(Q1174,Lookup!G:G,Lookup!H:H)</f>
        <v>Medium</v>
      </c>
      <c r="S1174">
        <v>2</v>
      </c>
      <c r="T1174" s="7" t="str">
        <f>_xlfn.XLOOKUP(S1174,Lookup!A:A,Lookup!B:B)</f>
        <v>Junior</v>
      </c>
      <c r="U1174" t="s">
        <v>40</v>
      </c>
      <c r="V1174">
        <v>3</v>
      </c>
      <c r="W1174" t="str">
        <f>_xlfn.XLOOKUP(V1174,Lookup!I:I,Lookup!J:J)</f>
        <v>High</v>
      </c>
      <c r="X1174" t="s">
        <v>41</v>
      </c>
      <c r="Y1174">
        <v>5869</v>
      </c>
      <c r="Z1174" t="str" cm="1">
        <f t="array" ref="Z1174">_xlfn.IFS(Y1174&lt;3000,"Low",Y1174&lt;7000,"Medium",TRUE,"High")</f>
        <v>Medium</v>
      </c>
      <c r="AA1174">
        <v>23413</v>
      </c>
      <c r="AB1174">
        <v>9</v>
      </c>
      <c r="AC1174" t="s">
        <v>42</v>
      </c>
      <c r="AD1174" t="s">
        <v>43</v>
      </c>
      <c r="AE1174">
        <v>11</v>
      </c>
      <c r="AF1174">
        <v>3</v>
      </c>
      <c r="AG1174" t="str">
        <f>_xlfn.XLOOKUP(AF1174,Lookup!K:K,Lookup!L:L)</f>
        <v>Meet Expect</v>
      </c>
      <c r="AH1174">
        <v>3</v>
      </c>
      <c r="AI1174" t="str">
        <f>LOOKUP(AH1174,Lookup!M:M,Lookup!N:N)</f>
        <v>High</v>
      </c>
      <c r="AJ1174">
        <v>80</v>
      </c>
      <c r="AK1174">
        <v>0</v>
      </c>
      <c r="AL1174" t="str">
        <f>_xlfn.XLOOKUP(AK1174,Lookup!O:O,Lookup!P:P)</f>
        <v>None</v>
      </c>
      <c r="AM1174">
        <v>8</v>
      </c>
      <c r="AN1174" t="str" cm="1">
        <f t="array" ref="AN1174">_xlfn.IFS(
AM1174&lt;=5,"0-5",
AM1174&lt;=10,"6-10",
AM1174&lt;=20,"11-20",
TRUE,"20+")</f>
        <v>6-10</v>
      </c>
      <c r="AO1174">
        <v>2</v>
      </c>
      <c r="AP1174">
        <v>3</v>
      </c>
      <c r="AQ1174" t="str">
        <f>_xlfn.XLOOKUP(AP1174,Lookup!Q:Q,Lookup!R:R)</f>
        <v>Better</v>
      </c>
      <c r="AR1174">
        <v>5</v>
      </c>
      <c r="AS1174" t="str" cm="1">
        <f t="array" ref="AS1174">_xlfn.IFS(
AR1174 &lt;=1,"New Employee",
AR1174 &lt;=3, "Early Career",
AR1174 &lt;=7, "Experienced",
TRUE, "Veteran")</f>
        <v>Experienced</v>
      </c>
      <c r="AT1174">
        <v>2</v>
      </c>
      <c r="AU1174">
        <v>1</v>
      </c>
      <c r="AV1174" t="str" cm="1">
        <f t="array" ref="AV1174">_xlfn.IFS(
AU1174=0,"Recently Promoted",
AU1174&lt;=3, "Normal",
TRUE, "Long Time No Promotion")</f>
        <v>Normal</v>
      </c>
      <c r="AW1174">
        <v>4</v>
      </c>
      <c r="AX1174">
        <f>IF(COUNTIF(L1174:$L$1471,L1174)&gt;1,1,0)</f>
        <v>0</v>
      </c>
      <c r="BA1174">
        <f t="shared" si="149"/>
        <v>0</v>
      </c>
      <c r="BC1174">
        <f t="shared" si="150"/>
        <v>0</v>
      </c>
      <c r="BE1174">
        <f t="shared" si="144"/>
        <v>0</v>
      </c>
      <c r="BG1174">
        <f t="shared" si="145"/>
        <v>0</v>
      </c>
      <c r="BI1174">
        <f t="shared" si="146"/>
        <v>0</v>
      </c>
      <c r="BR1174" t="str" cm="1">
        <f t="array" ref="BR1174">_xlfn.IFS(
A1174&lt;=25,"18-25",
A1174&lt;=35,"26-35",
A1174&lt;=45,"36-45",
A1174&lt;=59,"46-59",
TRUE,"60+")</f>
        <v>26-35</v>
      </c>
      <c r="BX1174" t="b">
        <f t="shared" si="147"/>
        <v>1</v>
      </c>
      <c r="BY1174" t="b">
        <f t="shared" si="148"/>
        <v>1</v>
      </c>
      <c r="BZ1174" t="b">
        <f t="shared" si="151"/>
        <v>1</v>
      </c>
      <c r="CA1174">
        <f>IF(tblemployee[[#This Row],[Attrition]]="Yes",1,0)</f>
        <v>0</v>
      </c>
      <c r="CB1174">
        <f>IF(tblemployee[[#This Row],[OverTime]]="Yes",1,0)</f>
        <v>0</v>
      </c>
    </row>
    <row r="1175" spans="1:80" hidden="1">
      <c r="A1175">
        <v>36</v>
      </c>
      <c r="B1175" t="s">
        <v>43</v>
      </c>
      <c r="C1175" t="s">
        <v>36</v>
      </c>
      <c r="D1175">
        <v>711</v>
      </c>
      <c r="E1175" t="s">
        <v>45</v>
      </c>
      <c r="F1175">
        <v>5</v>
      </c>
      <c r="G1175" t="str" cm="1">
        <f t="array" ref="G1175">_xlfn.IFS(
F1175 &lt;= 10, "Near",
F1175 &lt;= 20, "Far",
TRUE, "Very Far")</f>
        <v>Near</v>
      </c>
      <c r="H1175">
        <v>4</v>
      </c>
      <c r="I1175" t="str">
        <f>_xlfn.XLOOKUP(H1175,Lookup!C:C,Lookup!D:D)</f>
        <v>Master</v>
      </c>
      <c r="J1175" t="s">
        <v>38</v>
      </c>
      <c r="K1175">
        <v>1</v>
      </c>
      <c r="L1175">
        <v>1651</v>
      </c>
      <c r="M1175">
        <v>2</v>
      </c>
      <c r="N1175" t="str">
        <f>_xlfn.XLOOKUP(M1175,Lookup!E:E,Lookup!F:F)</f>
        <v>Medium</v>
      </c>
      <c r="O1175" t="s">
        <v>39</v>
      </c>
      <c r="P1175">
        <v>42</v>
      </c>
      <c r="Q1175">
        <v>3</v>
      </c>
      <c r="R1175" t="str">
        <f>_xlfn.XLOOKUP(Q1175,Lookup!G:G,Lookup!H:H)</f>
        <v>High</v>
      </c>
      <c r="S1175">
        <v>3</v>
      </c>
      <c r="T1175" s="7" t="str">
        <f>_xlfn.XLOOKUP(S1175,Lookup!A:A,Lookup!B:B)</f>
        <v>Senior</v>
      </c>
      <c r="U1175" t="s">
        <v>54</v>
      </c>
      <c r="V1175">
        <v>1</v>
      </c>
      <c r="W1175" t="str">
        <f>_xlfn.XLOOKUP(V1175,Lookup!I:I,Lookup!J:J)</f>
        <v>Low</v>
      </c>
      <c r="X1175" t="s">
        <v>48</v>
      </c>
      <c r="Y1175">
        <v>8008</v>
      </c>
      <c r="Z1175" t="str" cm="1">
        <f t="array" ref="Z1175">_xlfn.IFS(Y1175&lt;3000,"Low",Y1175&lt;7000,"Medium",TRUE,"High")</f>
        <v>High</v>
      </c>
      <c r="AA1175">
        <v>22792</v>
      </c>
      <c r="AB1175">
        <v>4</v>
      </c>
      <c r="AC1175" t="s">
        <v>42</v>
      </c>
      <c r="AD1175" t="s">
        <v>43</v>
      </c>
      <c r="AE1175">
        <v>12</v>
      </c>
      <c r="AF1175">
        <v>3</v>
      </c>
      <c r="AG1175" t="str">
        <f>_xlfn.XLOOKUP(AF1175,Lookup!K:K,Lookup!L:L)</f>
        <v>Meet Expect</v>
      </c>
      <c r="AH1175">
        <v>3</v>
      </c>
      <c r="AI1175" t="str">
        <f>LOOKUP(AH1175,Lookup!M:M,Lookup!N:N)</f>
        <v>High</v>
      </c>
      <c r="AJ1175">
        <v>80</v>
      </c>
      <c r="AK1175">
        <v>2</v>
      </c>
      <c r="AL1175" t="str">
        <f>_xlfn.XLOOKUP(AK1175,Lookup!O:O,Lookup!P:P)</f>
        <v>Medium</v>
      </c>
      <c r="AM1175">
        <v>9</v>
      </c>
      <c r="AN1175" t="str" cm="1">
        <f t="array" ref="AN1175">_xlfn.IFS(
AM1175&lt;=5,"0-5",
AM1175&lt;=10,"6-10",
AM1175&lt;=20,"11-20",
TRUE,"20+")</f>
        <v>6-10</v>
      </c>
      <c r="AO1175">
        <v>6</v>
      </c>
      <c r="AP1175">
        <v>3</v>
      </c>
      <c r="AQ1175" t="str">
        <f>_xlfn.XLOOKUP(AP1175,Lookup!Q:Q,Lookup!R:R)</f>
        <v>Better</v>
      </c>
      <c r="AR1175">
        <v>3</v>
      </c>
      <c r="AS1175" t="str" cm="1">
        <f t="array" ref="AS1175">_xlfn.IFS(
AR1175 &lt;=1,"New Employee",
AR1175 &lt;=3, "Early Career",
AR1175 &lt;=7, "Experienced",
TRUE, "Veteran")</f>
        <v>Early Career</v>
      </c>
      <c r="AT1175">
        <v>2</v>
      </c>
      <c r="AU1175">
        <v>0</v>
      </c>
      <c r="AV1175" t="str" cm="1">
        <f t="array" ref="AV1175">_xlfn.IFS(
AU1175=0,"Recently Promoted",
AU1175&lt;=3, "Normal",
TRUE, "Long Time No Promotion")</f>
        <v>Recently Promoted</v>
      </c>
      <c r="AW1175">
        <v>2</v>
      </c>
      <c r="AX1175">
        <f>IF(COUNTIF(L1175:$L$1471,L1175)&gt;1,1,0)</f>
        <v>0</v>
      </c>
      <c r="BA1175">
        <f t="shared" si="149"/>
        <v>0</v>
      </c>
      <c r="BC1175">
        <f t="shared" si="150"/>
        <v>0</v>
      </c>
      <c r="BE1175">
        <f t="shared" si="144"/>
        <v>0</v>
      </c>
      <c r="BG1175">
        <f t="shared" si="145"/>
        <v>0</v>
      </c>
      <c r="BI1175">
        <f t="shared" si="146"/>
        <v>0</v>
      </c>
      <c r="BR1175" t="str" cm="1">
        <f t="array" ref="BR1175">_xlfn.IFS(
A1175&lt;=25,"18-25",
A1175&lt;=35,"26-35",
A1175&lt;=45,"36-45",
A1175&lt;=59,"46-59",
TRUE,"60+")</f>
        <v>36-45</v>
      </c>
      <c r="BX1175" t="b">
        <f t="shared" si="147"/>
        <v>1</v>
      </c>
      <c r="BY1175" t="b">
        <f t="shared" si="148"/>
        <v>1</v>
      </c>
      <c r="BZ1175" t="b">
        <f t="shared" si="151"/>
        <v>1</v>
      </c>
      <c r="CA1175">
        <f>IF(tblemployee[[#This Row],[Attrition]]="Yes",1,0)</f>
        <v>0</v>
      </c>
      <c r="CB1175">
        <f>IF(tblemployee[[#This Row],[OverTime]]="Yes",1,0)</f>
        <v>0</v>
      </c>
    </row>
    <row r="1176" spans="1:80" hidden="1">
      <c r="A1176">
        <v>25</v>
      </c>
      <c r="B1176" t="s">
        <v>43</v>
      </c>
      <c r="C1176" t="s">
        <v>44</v>
      </c>
      <c r="D1176">
        <v>772</v>
      </c>
      <c r="E1176" t="s">
        <v>45</v>
      </c>
      <c r="F1176">
        <v>2</v>
      </c>
      <c r="G1176" t="str" cm="1">
        <f t="array" ref="G1176">_xlfn.IFS(
F1176 &lt;= 10, "Near",
F1176 &lt;= 20, "Far",
TRUE, "Very Far")</f>
        <v>Near</v>
      </c>
      <c r="H1176">
        <v>1</v>
      </c>
      <c r="I1176" t="str">
        <f>_xlfn.XLOOKUP(H1176,Lookup!C:C,Lookup!D:D)</f>
        <v>Below College</v>
      </c>
      <c r="J1176" t="s">
        <v>38</v>
      </c>
      <c r="K1176">
        <v>1</v>
      </c>
      <c r="L1176">
        <v>1653</v>
      </c>
      <c r="M1176">
        <v>4</v>
      </c>
      <c r="N1176" t="str">
        <f>_xlfn.XLOOKUP(M1176,Lookup!E:E,Lookup!F:F)</f>
        <v>Very High</v>
      </c>
      <c r="O1176" t="s">
        <v>46</v>
      </c>
      <c r="P1176">
        <v>77</v>
      </c>
      <c r="Q1176">
        <v>4</v>
      </c>
      <c r="R1176" t="str">
        <f>_xlfn.XLOOKUP(Q1176,Lookup!G:G,Lookup!H:H)</f>
        <v>Very High</v>
      </c>
      <c r="S1176">
        <v>2</v>
      </c>
      <c r="T1176" s="7" t="str">
        <f>_xlfn.XLOOKUP(S1176,Lookup!A:A,Lookup!B:B)</f>
        <v>Junior</v>
      </c>
      <c r="U1176" t="s">
        <v>53</v>
      </c>
      <c r="V1176">
        <v>3</v>
      </c>
      <c r="W1176" t="str">
        <f>_xlfn.XLOOKUP(V1176,Lookup!I:I,Lookup!J:J)</f>
        <v>High</v>
      </c>
      <c r="X1176" t="s">
        <v>52</v>
      </c>
      <c r="Y1176">
        <v>5206</v>
      </c>
      <c r="Z1176" t="str" cm="1">
        <f t="array" ref="Z1176">_xlfn.IFS(Y1176&lt;3000,"Low",Y1176&lt;7000,"Medium",TRUE,"High")</f>
        <v>Medium</v>
      </c>
      <c r="AA1176">
        <v>4973</v>
      </c>
      <c r="AB1176">
        <v>1</v>
      </c>
      <c r="AC1176" t="s">
        <v>42</v>
      </c>
      <c r="AD1176" t="s">
        <v>43</v>
      </c>
      <c r="AE1176">
        <v>17</v>
      </c>
      <c r="AF1176">
        <v>3</v>
      </c>
      <c r="AG1176" t="str">
        <f>_xlfn.XLOOKUP(AF1176,Lookup!K:K,Lookup!L:L)</f>
        <v>Meet Expect</v>
      </c>
      <c r="AH1176">
        <v>3</v>
      </c>
      <c r="AI1176" t="str">
        <f>LOOKUP(AH1176,Lookup!M:M,Lookup!N:N)</f>
        <v>High</v>
      </c>
      <c r="AJ1176">
        <v>80</v>
      </c>
      <c r="AK1176">
        <v>2</v>
      </c>
      <c r="AL1176" t="str">
        <f>_xlfn.XLOOKUP(AK1176,Lookup!O:O,Lookup!P:P)</f>
        <v>Medium</v>
      </c>
      <c r="AM1176">
        <v>7</v>
      </c>
      <c r="AN1176" t="str" cm="1">
        <f t="array" ref="AN1176">_xlfn.IFS(
AM1176&lt;=5,"0-5",
AM1176&lt;=10,"6-10",
AM1176&lt;=20,"11-20",
TRUE,"20+")</f>
        <v>6-10</v>
      </c>
      <c r="AO1176">
        <v>6</v>
      </c>
      <c r="AP1176">
        <v>3</v>
      </c>
      <c r="AQ1176" t="str">
        <f>_xlfn.XLOOKUP(AP1176,Lookup!Q:Q,Lookup!R:R)</f>
        <v>Better</v>
      </c>
      <c r="AR1176">
        <v>7</v>
      </c>
      <c r="AS1176" t="str" cm="1">
        <f t="array" ref="AS1176">_xlfn.IFS(
AR1176 &lt;=1,"New Employee",
AR1176 &lt;=3, "Early Career",
AR1176 &lt;=7, "Experienced",
TRUE, "Veteran")</f>
        <v>Experienced</v>
      </c>
      <c r="AT1176">
        <v>7</v>
      </c>
      <c r="AU1176">
        <v>0</v>
      </c>
      <c r="AV1176" t="str" cm="1">
        <f t="array" ref="AV1176">_xlfn.IFS(
AU1176=0,"Recently Promoted",
AU1176&lt;=3, "Normal",
TRUE, "Long Time No Promotion")</f>
        <v>Recently Promoted</v>
      </c>
      <c r="AW1176">
        <v>7</v>
      </c>
      <c r="AX1176">
        <f>IF(COUNTIF(L1176:$L$1471,L1176)&gt;1,1,0)</f>
        <v>0</v>
      </c>
      <c r="BA1176">
        <f t="shared" si="149"/>
        <v>0</v>
      </c>
      <c r="BC1176">
        <f t="shared" si="150"/>
        <v>0</v>
      </c>
      <c r="BE1176">
        <f t="shared" si="144"/>
        <v>0</v>
      </c>
      <c r="BG1176">
        <f t="shared" si="145"/>
        <v>0</v>
      </c>
      <c r="BI1176">
        <f t="shared" si="146"/>
        <v>0</v>
      </c>
      <c r="BR1176" t="str" cm="1">
        <f t="array" ref="BR1176">_xlfn.IFS(
A1176&lt;=25,"18-25",
A1176&lt;=35,"26-35",
A1176&lt;=45,"36-45",
A1176&lt;=59,"46-59",
TRUE,"60+")</f>
        <v>18-25</v>
      </c>
      <c r="BX1176" t="b">
        <f t="shared" si="147"/>
        <v>1</v>
      </c>
      <c r="BY1176" t="b">
        <f t="shared" si="148"/>
        <v>1</v>
      </c>
      <c r="BZ1176" t="b">
        <f t="shared" si="151"/>
        <v>1</v>
      </c>
      <c r="CA1176">
        <f>IF(tblemployee[[#This Row],[Attrition]]="Yes",1,0)</f>
        <v>0</v>
      </c>
      <c r="CB1176">
        <f>IF(tblemployee[[#This Row],[OverTime]]="Yes",1,0)</f>
        <v>0</v>
      </c>
    </row>
    <row r="1177" spans="1:80" hidden="1">
      <c r="A1177">
        <v>39</v>
      </c>
      <c r="B1177" t="s">
        <v>43</v>
      </c>
      <c r="C1177" t="s">
        <v>36</v>
      </c>
      <c r="D1177">
        <v>492</v>
      </c>
      <c r="E1177" t="s">
        <v>45</v>
      </c>
      <c r="F1177">
        <v>12</v>
      </c>
      <c r="G1177" t="str" cm="1">
        <f t="array" ref="G1177">_xlfn.IFS(
F1177 &lt;= 10, "Near",
F1177 &lt;= 20, "Far",
TRUE, "Very Far")</f>
        <v>Far</v>
      </c>
      <c r="H1177">
        <v>3</v>
      </c>
      <c r="I1177" t="str">
        <f>_xlfn.XLOOKUP(H1177,Lookup!C:C,Lookup!D:D)</f>
        <v>Bachelor</v>
      </c>
      <c r="J1177" t="s">
        <v>51</v>
      </c>
      <c r="K1177">
        <v>1</v>
      </c>
      <c r="L1177">
        <v>1654</v>
      </c>
      <c r="M1177">
        <v>4</v>
      </c>
      <c r="N1177" t="str">
        <f>_xlfn.XLOOKUP(M1177,Lookup!E:E,Lookup!F:F)</f>
        <v>Very High</v>
      </c>
      <c r="O1177" t="s">
        <v>46</v>
      </c>
      <c r="P1177">
        <v>66</v>
      </c>
      <c r="Q1177">
        <v>3</v>
      </c>
      <c r="R1177" t="str">
        <f>_xlfn.XLOOKUP(Q1177,Lookup!G:G,Lookup!H:H)</f>
        <v>High</v>
      </c>
      <c r="S1177">
        <v>2</v>
      </c>
      <c r="T1177" s="7" t="str">
        <f>_xlfn.XLOOKUP(S1177,Lookup!A:A,Lookup!B:B)</f>
        <v>Junior</v>
      </c>
      <c r="U1177" t="s">
        <v>53</v>
      </c>
      <c r="V1177">
        <v>2</v>
      </c>
      <c r="W1177" t="str">
        <f>_xlfn.XLOOKUP(V1177,Lookup!I:I,Lookup!J:J)</f>
        <v>Medium</v>
      </c>
      <c r="X1177" t="s">
        <v>48</v>
      </c>
      <c r="Y1177">
        <v>5295</v>
      </c>
      <c r="Z1177" t="str" cm="1">
        <f t="array" ref="Z1177">_xlfn.IFS(Y1177&lt;3000,"Low",Y1177&lt;7000,"Medium",TRUE,"High")</f>
        <v>Medium</v>
      </c>
      <c r="AA1177">
        <v>7693</v>
      </c>
      <c r="AB1177">
        <v>4</v>
      </c>
      <c r="AC1177" t="s">
        <v>42</v>
      </c>
      <c r="AD1177" t="s">
        <v>43</v>
      </c>
      <c r="AE1177">
        <v>21</v>
      </c>
      <c r="AF1177">
        <v>4</v>
      </c>
      <c r="AG1177" t="str">
        <f>_xlfn.XLOOKUP(AF1177,Lookup!K:K,Lookup!L:L)</f>
        <v>Exceed Expect</v>
      </c>
      <c r="AH1177">
        <v>3</v>
      </c>
      <c r="AI1177" t="str">
        <f>LOOKUP(AH1177,Lookup!M:M,Lookup!N:N)</f>
        <v>High</v>
      </c>
      <c r="AJ1177">
        <v>80</v>
      </c>
      <c r="AK1177">
        <v>0</v>
      </c>
      <c r="AL1177" t="str">
        <f>_xlfn.XLOOKUP(AK1177,Lookup!O:O,Lookup!P:P)</f>
        <v>None</v>
      </c>
      <c r="AM1177">
        <v>7</v>
      </c>
      <c r="AN1177" t="str" cm="1">
        <f t="array" ref="AN1177">_xlfn.IFS(
AM1177&lt;=5,"0-5",
AM1177&lt;=10,"6-10",
AM1177&lt;=20,"11-20",
TRUE,"20+")</f>
        <v>6-10</v>
      </c>
      <c r="AO1177">
        <v>3</v>
      </c>
      <c r="AP1177">
        <v>3</v>
      </c>
      <c r="AQ1177" t="str">
        <f>_xlfn.XLOOKUP(AP1177,Lookup!Q:Q,Lookup!R:R)</f>
        <v>Better</v>
      </c>
      <c r="AR1177">
        <v>5</v>
      </c>
      <c r="AS1177" t="str" cm="1">
        <f t="array" ref="AS1177">_xlfn.IFS(
AR1177 &lt;=1,"New Employee",
AR1177 &lt;=3, "Early Career",
AR1177 &lt;=7, "Experienced",
TRUE, "Veteran")</f>
        <v>Experienced</v>
      </c>
      <c r="AT1177">
        <v>4</v>
      </c>
      <c r="AU1177">
        <v>1</v>
      </c>
      <c r="AV1177" t="str" cm="1">
        <f t="array" ref="AV1177">_xlfn.IFS(
AU1177=0,"Recently Promoted",
AU1177&lt;=3, "Normal",
TRUE, "Long Time No Promotion")</f>
        <v>Normal</v>
      </c>
      <c r="AW1177">
        <v>0</v>
      </c>
      <c r="AX1177">
        <f>IF(COUNTIF(L1177:$L$1471,L1177)&gt;1,1,0)</f>
        <v>0</v>
      </c>
      <c r="BA1177">
        <f t="shared" si="149"/>
        <v>0</v>
      </c>
      <c r="BC1177">
        <f t="shared" si="150"/>
        <v>0</v>
      </c>
      <c r="BE1177">
        <f t="shared" si="144"/>
        <v>0</v>
      </c>
      <c r="BG1177">
        <f t="shared" si="145"/>
        <v>0</v>
      </c>
      <c r="BI1177">
        <f t="shared" si="146"/>
        <v>0</v>
      </c>
      <c r="BR1177" t="str" cm="1">
        <f t="array" ref="BR1177">_xlfn.IFS(
A1177&lt;=25,"18-25",
A1177&lt;=35,"26-35",
A1177&lt;=45,"36-45",
A1177&lt;=59,"46-59",
TRUE,"60+")</f>
        <v>36-45</v>
      </c>
      <c r="BX1177" t="b">
        <f t="shared" si="147"/>
        <v>1</v>
      </c>
      <c r="BY1177" t="b">
        <f t="shared" si="148"/>
        <v>1</v>
      </c>
      <c r="BZ1177" t="b">
        <f t="shared" si="151"/>
        <v>1</v>
      </c>
      <c r="CA1177">
        <f>IF(tblemployee[[#This Row],[Attrition]]="Yes",1,0)</f>
        <v>0</v>
      </c>
      <c r="CB1177">
        <f>IF(tblemployee[[#This Row],[OverTime]]="Yes",1,0)</f>
        <v>0</v>
      </c>
    </row>
    <row r="1178" spans="1:80" hidden="1">
      <c r="A1178">
        <v>49</v>
      </c>
      <c r="B1178" t="s">
        <v>43</v>
      </c>
      <c r="C1178" t="s">
        <v>36</v>
      </c>
      <c r="D1178">
        <v>301</v>
      </c>
      <c r="E1178" t="s">
        <v>45</v>
      </c>
      <c r="F1178">
        <v>22</v>
      </c>
      <c r="G1178" t="str" cm="1">
        <f t="array" ref="G1178">_xlfn.IFS(
F1178 &lt;= 10, "Near",
F1178 &lt;= 20, "Far",
TRUE, "Very Far")</f>
        <v>Very Far</v>
      </c>
      <c r="H1178">
        <v>4</v>
      </c>
      <c r="I1178" t="str">
        <f>_xlfn.XLOOKUP(H1178,Lookup!C:C,Lookup!D:D)</f>
        <v>Master</v>
      </c>
      <c r="J1178" t="s">
        <v>49</v>
      </c>
      <c r="K1178">
        <v>1</v>
      </c>
      <c r="L1178">
        <v>1655</v>
      </c>
      <c r="M1178">
        <v>1</v>
      </c>
      <c r="N1178" t="str">
        <f>_xlfn.XLOOKUP(M1178,Lookup!E:E,Lookup!F:F)</f>
        <v>Low</v>
      </c>
      <c r="O1178" t="s">
        <v>39</v>
      </c>
      <c r="P1178">
        <v>72</v>
      </c>
      <c r="Q1178">
        <v>3</v>
      </c>
      <c r="R1178" t="str">
        <f>_xlfn.XLOOKUP(Q1178,Lookup!G:G,Lookup!H:H)</f>
        <v>High</v>
      </c>
      <c r="S1178">
        <v>4</v>
      </c>
      <c r="T1178" s="7" t="str">
        <f>_xlfn.XLOOKUP(S1178,Lookup!A:A,Lookup!B:B)</f>
        <v>Manager</v>
      </c>
      <c r="U1178" t="s">
        <v>58</v>
      </c>
      <c r="V1178">
        <v>2</v>
      </c>
      <c r="W1178" t="str">
        <f>_xlfn.XLOOKUP(V1178,Lookup!I:I,Lookup!J:J)</f>
        <v>Medium</v>
      </c>
      <c r="X1178" t="s">
        <v>48</v>
      </c>
      <c r="Y1178">
        <v>16413</v>
      </c>
      <c r="Z1178" t="str" cm="1">
        <f t="array" ref="Z1178">_xlfn.IFS(Y1178&lt;3000,"Low",Y1178&lt;7000,"Medium",TRUE,"High")</f>
        <v>High</v>
      </c>
      <c r="AA1178">
        <v>3498</v>
      </c>
      <c r="AB1178">
        <v>3</v>
      </c>
      <c r="AC1178" t="s">
        <v>42</v>
      </c>
      <c r="AD1178" t="s">
        <v>43</v>
      </c>
      <c r="AE1178">
        <v>16</v>
      </c>
      <c r="AF1178">
        <v>3</v>
      </c>
      <c r="AG1178" t="str">
        <f>_xlfn.XLOOKUP(AF1178,Lookup!K:K,Lookup!L:L)</f>
        <v>Meet Expect</v>
      </c>
      <c r="AH1178">
        <v>2</v>
      </c>
      <c r="AI1178" t="str">
        <f>LOOKUP(AH1178,Lookup!M:M,Lookup!N:N)</f>
        <v>Medium</v>
      </c>
      <c r="AJ1178">
        <v>80</v>
      </c>
      <c r="AK1178">
        <v>2</v>
      </c>
      <c r="AL1178" t="str">
        <f>_xlfn.XLOOKUP(AK1178,Lookup!O:O,Lookup!P:P)</f>
        <v>Medium</v>
      </c>
      <c r="AM1178">
        <v>27</v>
      </c>
      <c r="AN1178" t="str" cm="1">
        <f t="array" ref="AN1178">_xlfn.IFS(
AM1178&lt;=5,"0-5",
AM1178&lt;=10,"6-10",
AM1178&lt;=20,"11-20",
TRUE,"20+")</f>
        <v>20+</v>
      </c>
      <c r="AO1178">
        <v>2</v>
      </c>
      <c r="AP1178">
        <v>3</v>
      </c>
      <c r="AQ1178" t="str">
        <f>_xlfn.XLOOKUP(AP1178,Lookup!Q:Q,Lookup!R:R)</f>
        <v>Better</v>
      </c>
      <c r="AR1178">
        <v>4</v>
      </c>
      <c r="AS1178" t="str" cm="1">
        <f t="array" ref="AS1178">_xlfn.IFS(
AR1178 &lt;=1,"New Employee",
AR1178 &lt;=3, "Early Career",
AR1178 &lt;=7, "Experienced",
TRUE, "Veteran")</f>
        <v>Experienced</v>
      </c>
      <c r="AT1178">
        <v>2</v>
      </c>
      <c r="AU1178">
        <v>1</v>
      </c>
      <c r="AV1178" t="str" cm="1">
        <f t="array" ref="AV1178">_xlfn.IFS(
AU1178=0,"Recently Promoted",
AU1178&lt;=3, "Normal",
TRUE, "Long Time No Promotion")</f>
        <v>Normal</v>
      </c>
      <c r="AW1178">
        <v>2</v>
      </c>
      <c r="AX1178">
        <f>IF(COUNTIF(L1178:$L$1471,L1178)&gt;1,1,0)</f>
        <v>0</v>
      </c>
      <c r="BA1178">
        <f t="shared" si="149"/>
        <v>0</v>
      </c>
      <c r="BC1178">
        <f t="shared" si="150"/>
        <v>0</v>
      </c>
      <c r="BE1178">
        <f t="shared" si="144"/>
        <v>0</v>
      </c>
      <c r="BG1178">
        <f t="shared" si="145"/>
        <v>0</v>
      </c>
      <c r="BI1178">
        <f t="shared" si="146"/>
        <v>0</v>
      </c>
      <c r="BR1178" t="str" cm="1">
        <f t="array" ref="BR1178">_xlfn.IFS(
A1178&lt;=25,"18-25",
A1178&lt;=35,"26-35",
A1178&lt;=45,"36-45",
A1178&lt;=59,"46-59",
TRUE,"60+")</f>
        <v>46-59</v>
      </c>
      <c r="BX1178" t="b">
        <f t="shared" si="147"/>
        <v>1</v>
      </c>
      <c r="BY1178" t="b">
        <f t="shared" si="148"/>
        <v>1</v>
      </c>
      <c r="BZ1178" t="b">
        <f t="shared" si="151"/>
        <v>1</v>
      </c>
      <c r="CA1178">
        <f>IF(tblemployee[[#This Row],[Attrition]]="Yes",1,0)</f>
        <v>0</v>
      </c>
      <c r="CB1178">
        <f>IF(tblemployee[[#This Row],[OverTime]]="Yes",1,0)</f>
        <v>0</v>
      </c>
    </row>
    <row r="1179" spans="1:80" hidden="1">
      <c r="A1179">
        <v>50</v>
      </c>
      <c r="B1179" t="s">
        <v>43</v>
      </c>
      <c r="C1179" t="s">
        <v>36</v>
      </c>
      <c r="D1179">
        <v>813</v>
      </c>
      <c r="E1179" t="s">
        <v>45</v>
      </c>
      <c r="F1179">
        <v>17</v>
      </c>
      <c r="G1179" t="str" cm="1">
        <f t="array" ref="G1179">_xlfn.IFS(
F1179 &lt;= 10, "Near",
F1179 &lt;= 20, "Far",
TRUE, "Very Far")</f>
        <v>Far</v>
      </c>
      <c r="H1179">
        <v>5</v>
      </c>
      <c r="I1179" t="str">
        <f>_xlfn.XLOOKUP(H1179,Lookup!C:C,Lookup!D:D)</f>
        <v>Doctor</v>
      </c>
      <c r="J1179" t="s">
        <v>38</v>
      </c>
      <c r="K1179">
        <v>1</v>
      </c>
      <c r="L1179">
        <v>1656</v>
      </c>
      <c r="M1179">
        <v>4</v>
      </c>
      <c r="N1179" t="str">
        <f>_xlfn.XLOOKUP(M1179,Lookup!E:E,Lookup!F:F)</f>
        <v>Very High</v>
      </c>
      <c r="O1179" t="s">
        <v>39</v>
      </c>
      <c r="P1179">
        <v>50</v>
      </c>
      <c r="Q1179">
        <v>2</v>
      </c>
      <c r="R1179" t="str">
        <f>_xlfn.XLOOKUP(Q1179,Lookup!G:G,Lookup!H:H)</f>
        <v>Medium</v>
      </c>
      <c r="S1179">
        <v>3</v>
      </c>
      <c r="T1179" s="7" t="str">
        <f>_xlfn.XLOOKUP(S1179,Lookup!A:A,Lookup!B:B)</f>
        <v>Senior</v>
      </c>
      <c r="U1179" t="s">
        <v>58</v>
      </c>
      <c r="V1179">
        <v>1</v>
      </c>
      <c r="W1179" t="str">
        <f>_xlfn.XLOOKUP(V1179,Lookup!I:I,Lookup!J:J)</f>
        <v>Low</v>
      </c>
      <c r="X1179" t="s">
        <v>52</v>
      </c>
      <c r="Y1179">
        <v>13269</v>
      </c>
      <c r="Z1179" t="str" cm="1">
        <f t="array" ref="Z1179">_xlfn.IFS(Y1179&lt;3000,"Low",Y1179&lt;7000,"Medium",TRUE,"High")</f>
        <v>High</v>
      </c>
      <c r="AA1179">
        <v>21981</v>
      </c>
      <c r="AB1179">
        <v>5</v>
      </c>
      <c r="AC1179" t="s">
        <v>42</v>
      </c>
      <c r="AD1179" t="s">
        <v>43</v>
      </c>
      <c r="AE1179">
        <v>15</v>
      </c>
      <c r="AF1179">
        <v>3</v>
      </c>
      <c r="AG1179" t="str">
        <f>_xlfn.XLOOKUP(AF1179,Lookup!K:K,Lookup!L:L)</f>
        <v>Meet Expect</v>
      </c>
      <c r="AH1179">
        <v>3</v>
      </c>
      <c r="AI1179" t="str">
        <f>LOOKUP(AH1179,Lookup!M:M,Lookup!N:N)</f>
        <v>High</v>
      </c>
      <c r="AJ1179">
        <v>80</v>
      </c>
      <c r="AK1179">
        <v>3</v>
      </c>
      <c r="AL1179" t="str">
        <f>_xlfn.XLOOKUP(AK1179,Lookup!O:O,Lookup!P:P)</f>
        <v>High</v>
      </c>
      <c r="AM1179">
        <v>19</v>
      </c>
      <c r="AN1179" t="str" cm="1">
        <f t="array" ref="AN1179">_xlfn.IFS(
AM1179&lt;=5,"0-5",
AM1179&lt;=10,"6-10",
AM1179&lt;=20,"11-20",
TRUE,"20+")</f>
        <v>11-20</v>
      </c>
      <c r="AO1179">
        <v>3</v>
      </c>
      <c r="AP1179">
        <v>3</v>
      </c>
      <c r="AQ1179" t="str">
        <f>_xlfn.XLOOKUP(AP1179,Lookup!Q:Q,Lookup!R:R)</f>
        <v>Better</v>
      </c>
      <c r="AR1179">
        <v>14</v>
      </c>
      <c r="AS1179" t="str" cm="1">
        <f t="array" ref="AS1179">_xlfn.IFS(
AR1179 &lt;=1,"New Employee",
AR1179 &lt;=3, "Early Career",
AR1179 &lt;=7, "Experienced",
TRUE, "Veteran")</f>
        <v>Veteran</v>
      </c>
      <c r="AT1179">
        <v>11</v>
      </c>
      <c r="AU1179">
        <v>1</v>
      </c>
      <c r="AV1179" t="str" cm="1">
        <f t="array" ref="AV1179">_xlfn.IFS(
AU1179=0,"Recently Promoted",
AU1179&lt;=3, "Normal",
TRUE, "Long Time No Promotion")</f>
        <v>Normal</v>
      </c>
      <c r="AW1179">
        <v>11</v>
      </c>
      <c r="AX1179">
        <f>IF(COUNTIF(L1179:$L$1471,L1179)&gt;1,1,0)</f>
        <v>0</v>
      </c>
      <c r="BA1179">
        <f t="shared" si="149"/>
        <v>0</v>
      </c>
      <c r="BC1179">
        <f t="shared" si="150"/>
        <v>0</v>
      </c>
      <c r="BE1179">
        <f t="shared" si="144"/>
        <v>0</v>
      </c>
      <c r="BG1179">
        <f t="shared" si="145"/>
        <v>0</v>
      </c>
      <c r="BI1179">
        <f t="shared" si="146"/>
        <v>0</v>
      </c>
      <c r="BR1179" t="str" cm="1">
        <f t="array" ref="BR1179">_xlfn.IFS(
A1179&lt;=25,"18-25",
A1179&lt;=35,"26-35",
A1179&lt;=45,"36-45",
A1179&lt;=59,"46-59",
TRUE,"60+")</f>
        <v>46-59</v>
      </c>
      <c r="BX1179" t="b">
        <f t="shared" si="147"/>
        <v>1</v>
      </c>
      <c r="BY1179" t="b">
        <f t="shared" si="148"/>
        <v>1</v>
      </c>
      <c r="BZ1179" t="b">
        <f t="shared" si="151"/>
        <v>1</v>
      </c>
      <c r="CA1179">
        <f>IF(tblemployee[[#This Row],[Attrition]]="Yes",1,0)</f>
        <v>0</v>
      </c>
      <c r="CB1179">
        <f>IF(tblemployee[[#This Row],[OverTime]]="Yes",1,0)</f>
        <v>0</v>
      </c>
    </row>
    <row r="1180" spans="1:80" hidden="1">
      <c r="A1180">
        <v>20</v>
      </c>
      <c r="B1180" t="s">
        <v>43</v>
      </c>
      <c r="C1180" t="s">
        <v>36</v>
      </c>
      <c r="D1180">
        <v>1141</v>
      </c>
      <c r="E1180" t="s">
        <v>37</v>
      </c>
      <c r="F1180">
        <v>2</v>
      </c>
      <c r="G1180" t="str" cm="1">
        <f t="array" ref="G1180">_xlfn.IFS(
F1180 &lt;= 10, "Near",
F1180 &lt;= 20, "Far",
TRUE, "Very Far")</f>
        <v>Near</v>
      </c>
      <c r="H1180">
        <v>3</v>
      </c>
      <c r="I1180" t="str">
        <f>_xlfn.XLOOKUP(H1180,Lookup!C:C,Lookup!D:D)</f>
        <v>Bachelor</v>
      </c>
      <c r="J1180" t="s">
        <v>51</v>
      </c>
      <c r="K1180">
        <v>1</v>
      </c>
      <c r="L1180">
        <v>1657</v>
      </c>
      <c r="M1180">
        <v>3</v>
      </c>
      <c r="N1180" t="str">
        <f>_xlfn.XLOOKUP(M1180,Lookup!E:E,Lookup!F:F)</f>
        <v>High</v>
      </c>
      <c r="O1180" t="s">
        <v>39</v>
      </c>
      <c r="P1180">
        <v>31</v>
      </c>
      <c r="Q1180">
        <v>3</v>
      </c>
      <c r="R1180" t="str">
        <f>_xlfn.XLOOKUP(Q1180,Lookup!G:G,Lookup!H:H)</f>
        <v>High</v>
      </c>
      <c r="S1180">
        <v>1</v>
      </c>
      <c r="T1180" s="7" t="str">
        <f>_xlfn.XLOOKUP(S1180,Lookup!A:A,Lookup!B:B)</f>
        <v>Entry Level</v>
      </c>
      <c r="U1180" t="s">
        <v>57</v>
      </c>
      <c r="V1180">
        <v>3</v>
      </c>
      <c r="W1180" t="str">
        <f>_xlfn.XLOOKUP(V1180,Lookup!I:I,Lookup!J:J)</f>
        <v>High</v>
      </c>
      <c r="X1180" t="s">
        <v>41</v>
      </c>
      <c r="Y1180">
        <v>2783</v>
      </c>
      <c r="Z1180" t="str" cm="1">
        <f t="array" ref="Z1180">_xlfn.IFS(Y1180&lt;3000,"Low",Y1180&lt;7000,"Medium",TRUE,"High")</f>
        <v>Low</v>
      </c>
      <c r="AA1180">
        <v>13251</v>
      </c>
      <c r="AB1180">
        <v>1</v>
      </c>
      <c r="AC1180" t="s">
        <v>42</v>
      </c>
      <c r="AD1180" t="s">
        <v>43</v>
      </c>
      <c r="AE1180">
        <v>19</v>
      </c>
      <c r="AF1180">
        <v>3</v>
      </c>
      <c r="AG1180" t="str">
        <f>_xlfn.XLOOKUP(AF1180,Lookup!K:K,Lookup!L:L)</f>
        <v>Meet Expect</v>
      </c>
      <c r="AH1180">
        <v>1</v>
      </c>
      <c r="AI1180" t="str">
        <f>LOOKUP(AH1180,Lookup!M:M,Lookup!N:N)</f>
        <v>Low</v>
      </c>
      <c r="AJ1180">
        <v>80</v>
      </c>
      <c r="AK1180">
        <v>0</v>
      </c>
      <c r="AL1180" t="str">
        <f>_xlfn.XLOOKUP(AK1180,Lookup!O:O,Lookup!P:P)</f>
        <v>None</v>
      </c>
      <c r="AM1180">
        <v>2</v>
      </c>
      <c r="AN1180" t="str" cm="1">
        <f t="array" ref="AN1180">_xlfn.IFS(
AM1180&lt;=5,"0-5",
AM1180&lt;=10,"6-10",
AM1180&lt;=20,"11-20",
TRUE,"20+")</f>
        <v>0-5</v>
      </c>
      <c r="AO1180">
        <v>3</v>
      </c>
      <c r="AP1180">
        <v>3</v>
      </c>
      <c r="AQ1180" t="str">
        <f>_xlfn.XLOOKUP(AP1180,Lookup!Q:Q,Lookup!R:R)</f>
        <v>Better</v>
      </c>
      <c r="AR1180">
        <v>2</v>
      </c>
      <c r="AS1180" t="str" cm="1">
        <f t="array" ref="AS1180">_xlfn.IFS(
AR1180 &lt;=1,"New Employee",
AR1180 &lt;=3, "Early Career",
AR1180 &lt;=7, "Experienced",
TRUE, "Veteran")</f>
        <v>Early Career</v>
      </c>
      <c r="AT1180">
        <v>2</v>
      </c>
      <c r="AU1180">
        <v>2</v>
      </c>
      <c r="AV1180" t="str" cm="1">
        <f t="array" ref="AV1180">_xlfn.IFS(
AU1180=0,"Recently Promoted",
AU1180&lt;=3, "Normal",
TRUE, "Long Time No Promotion")</f>
        <v>Normal</v>
      </c>
      <c r="AW1180">
        <v>2</v>
      </c>
      <c r="AX1180">
        <f>IF(COUNTIF(L1180:$L$1471,L1180)&gt;1,1,0)</f>
        <v>0</v>
      </c>
      <c r="BA1180">
        <f t="shared" si="149"/>
        <v>0</v>
      </c>
      <c r="BC1180">
        <f t="shared" si="150"/>
        <v>0</v>
      </c>
      <c r="BE1180">
        <f t="shared" si="144"/>
        <v>0</v>
      </c>
      <c r="BG1180">
        <f t="shared" si="145"/>
        <v>0</v>
      </c>
      <c r="BI1180">
        <f t="shared" si="146"/>
        <v>0</v>
      </c>
      <c r="BR1180" t="str" cm="1">
        <f t="array" ref="BR1180">_xlfn.IFS(
A1180&lt;=25,"18-25",
A1180&lt;=35,"26-35",
A1180&lt;=45,"36-45",
A1180&lt;=59,"46-59",
TRUE,"60+")</f>
        <v>18-25</v>
      </c>
      <c r="BX1180" t="b">
        <f t="shared" si="147"/>
        <v>1</v>
      </c>
      <c r="BY1180" t="b">
        <f t="shared" si="148"/>
        <v>1</v>
      </c>
      <c r="BZ1180" t="b">
        <f t="shared" si="151"/>
        <v>1</v>
      </c>
      <c r="CA1180">
        <f>IF(tblemployee[[#This Row],[Attrition]]="Yes",1,0)</f>
        <v>0</v>
      </c>
      <c r="CB1180">
        <f>IF(tblemployee[[#This Row],[OverTime]]="Yes",1,0)</f>
        <v>0</v>
      </c>
    </row>
    <row r="1181" spans="1:80" hidden="1">
      <c r="A1181">
        <v>34</v>
      </c>
      <c r="B1181" t="s">
        <v>43</v>
      </c>
      <c r="C1181" t="s">
        <v>36</v>
      </c>
      <c r="D1181">
        <v>1130</v>
      </c>
      <c r="E1181" t="s">
        <v>45</v>
      </c>
      <c r="F1181">
        <v>3</v>
      </c>
      <c r="G1181" t="str" cm="1">
        <f t="array" ref="G1181">_xlfn.IFS(
F1181 &lt;= 10, "Near",
F1181 &lt;= 20, "Far",
TRUE, "Very Far")</f>
        <v>Near</v>
      </c>
      <c r="H1181">
        <v>3</v>
      </c>
      <c r="I1181" t="str">
        <f>_xlfn.XLOOKUP(H1181,Lookup!C:C,Lookup!D:D)</f>
        <v>Bachelor</v>
      </c>
      <c r="J1181" t="s">
        <v>38</v>
      </c>
      <c r="K1181">
        <v>1</v>
      </c>
      <c r="L1181">
        <v>1658</v>
      </c>
      <c r="M1181">
        <v>4</v>
      </c>
      <c r="N1181" t="str">
        <f>_xlfn.XLOOKUP(M1181,Lookup!E:E,Lookup!F:F)</f>
        <v>Very High</v>
      </c>
      <c r="O1181" t="s">
        <v>39</v>
      </c>
      <c r="P1181">
        <v>66</v>
      </c>
      <c r="Q1181">
        <v>3</v>
      </c>
      <c r="R1181" t="str">
        <f>_xlfn.XLOOKUP(Q1181,Lookup!G:G,Lookup!H:H)</f>
        <v>High</v>
      </c>
      <c r="S1181">
        <v>2</v>
      </c>
      <c r="T1181" s="7" t="str">
        <f>_xlfn.XLOOKUP(S1181,Lookup!A:A,Lookup!B:B)</f>
        <v>Junior</v>
      </c>
      <c r="U1181" t="s">
        <v>47</v>
      </c>
      <c r="V1181">
        <v>2</v>
      </c>
      <c r="W1181" t="str">
        <f>_xlfn.XLOOKUP(V1181,Lookup!I:I,Lookup!J:J)</f>
        <v>Medium</v>
      </c>
      <c r="X1181" t="s">
        <v>52</v>
      </c>
      <c r="Y1181">
        <v>5433</v>
      </c>
      <c r="Z1181" t="str" cm="1">
        <f t="array" ref="Z1181">_xlfn.IFS(Y1181&lt;3000,"Low",Y1181&lt;7000,"Medium",TRUE,"High")</f>
        <v>Medium</v>
      </c>
      <c r="AA1181">
        <v>19332</v>
      </c>
      <c r="AB1181">
        <v>1</v>
      </c>
      <c r="AC1181" t="s">
        <v>42</v>
      </c>
      <c r="AD1181" t="s">
        <v>43</v>
      </c>
      <c r="AE1181">
        <v>12</v>
      </c>
      <c r="AF1181">
        <v>3</v>
      </c>
      <c r="AG1181" t="str">
        <f>_xlfn.XLOOKUP(AF1181,Lookup!K:K,Lookup!L:L)</f>
        <v>Meet Expect</v>
      </c>
      <c r="AH1181">
        <v>3</v>
      </c>
      <c r="AI1181" t="str">
        <f>LOOKUP(AH1181,Lookup!M:M,Lookup!N:N)</f>
        <v>High</v>
      </c>
      <c r="AJ1181">
        <v>80</v>
      </c>
      <c r="AK1181">
        <v>1</v>
      </c>
      <c r="AL1181" t="str">
        <f>_xlfn.XLOOKUP(AK1181,Lookup!O:O,Lookup!P:P)</f>
        <v>Basic</v>
      </c>
      <c r="AM1181">
        <v>11</v>
      </c>
      <c r="AN1181" t="str" cm="1">
        <f t="array" ref="AN1181">_xlfn.IFS(
AM1181&lt;=5,"0-5",
AM1181&lt;=10,"6-10",
AM1181&lt;=20,"11-20",
TRUE,"20+")</f>
        <v>11-20</v>
      </c>
      <c r="AO1181">
        <v>2</v>
      </c>
      <c r="AP1181">
        <v>3</v>
      </c>
      <c r="AQ1181" t="str">
        <f>_xlfn.XLOOKUP(AP1181,Lookup!Q:Q,Lookup!R:R)</f>
        <v>Better</v>
      </c>
      <c r="AR1181">
        <v>11</v>
      </c>
      <c r="AS1181" t="str" cm="1">
        <f t="array" ref="AS1181">_xlfn.IFS(
AR1181 &lt;=1,"New Employee",
AR1181 &lt;=3, "Early Career",
AR1181 &lt;=7, "Experienced",
TRUE, "Veteran")</f>
        <v>Veteran</v>
      </c>
      <c r="AT1181">
        <v>8</v>
      </c>
      <c r="AU1181">
        <v>7</v>
      </c>
      <c r="AV1181" t="str" cm="1">
        <f t="array" ref="AV1181">_xlfn.IFS(
AU1181=0,"Recently Promoted",
AU1181&lt;=3, "Normal",
TRUE, "Long Time No Promotion")</f>
        <v>Long Time No Promotion</v>
      </c>
      <c r="AW1181">
        <v>9</v>
      </c>
      <c r="AX1181">
        <f>IF(COUNTIF(L1181:$L$1471,L1181)&gt;1,1,0)</f>
        <v>0</v>
      </c>
      <c r="BA1181">
        <f t="shared" si="149"/>
        <v>0</v>
      </c>
      <c r="BC1181">
        <f t="shared" si="150"/>
        <v>0</v>
      </c>
      <c r="BE1181">
        <f t="shared" si="144"/>
        <v>0</v>
      </c>
      <c r="BG1181">
        <f t="shared" si="145"/>
        <v>0</v>
      </c>
      <c r="BI1181">
        <f t="shared" si="146"/>
        <v>0</v>
      </c>
      <c r="BR1181" t="str" cm="1">
        <f t="array" ref="BR1181">_xlfn.IFS(
A1181&lt;=25,"18-25",
A1181&lt;=35,"26-35",
A1181&lt;=45,"36-45",
A1181&lt;=59,"46-59",
TRUE,"60+")</f>
        <v>26-35</v>
      </c>
      <c r="BX1181" t="b">
        <f t="shared" si="147"/>
        <v>1</v>
      </c>
      <c r="BY1181" t="b">
        <f t="shared" si="148"/>
        <v>1</v>
      </c>
      <c r="BZ1181" t="b">
        <f t="shared" si="151"/>
        <v>1</v>
      </c>
      <c r="CA1181">
        <f>IF(tblemployee[[#This Row],[Attrition]]="Yes",1,0)</f>
        <v>0</v>
      </c>
      <c r="CB1181">
        <f>IF(tblemployee[[#This Row],[OverTime]]="Yes",1,0)</f>
        <v>0</v>
      </c>
    </row>
    <row r="1182" spans="1:80" hidden="1">
      <c r="A1182">
        <v>36</v>
      </c>
      <c r="B1182" t="s">
        <v>43</v>
      </c>
      <c r="C1182" t="s">
        <v>36</v>
      </c>
      <c r="D1182">
        <v>311</v>
      </c>
      <c r="E1182" t="s">
        <v>45</v>
      </c>
      <c r="F1182">
        <v>7</v>
      </c>
      <c r="G1182" t="str" cm="1">
        <f t="array" ref="G1182">_xlfn.IFS(
F1182 &lt;= 10, "Near",
F1182 &lt;= 20, "Far",
TRUE, "Very Far")</f>
        <v>Near</v>
      </c>
      <c r="H1182">
        <v>3</v>
      </c>
      <c r="I1182" t="str">
        <f>_xlfn.XLOOKUP(H1182,Lookup!C:C,Lookup!D:D)</f>
        <v>Bachelor</v>
      </c>
      <c r="J1182" t="s">
        <v>38</v>
      </c>
      <c r="K1182">
        <v>1</v>
      </c>
      <c r="L1182">
        <v>1659</v>
      </c>
      <c r="M1182">
        <v>1</v>
      </c>
      <c r="N1182" t="str">
        <f>_xlfn.XLOOKUP(M1182,Lookup!E:E,Lookup!F:F)</f>
        <v>Low</v>
      </c>
      <c r="O1182" t="s">
        <v>46</v>
      </c>
      <c r="P1182">
        <v>77</v>
      </c>
      <c r="Q1182">
        <v>3</v>
      </c>
      <c r="R1182" t="str">
        <f>_xlfn.XLOOKUP(Q1182,Lookup!G:G,Lookup!H:H)</f>
        <v>High</v>
      </c>
      <c r="S1182">
        <v>1</v>
      </c>
      <c r="T1182" s="7" t="str">
        <f>_xlfn.XLOOKUP(S1182,Lookup!A:A,Lookup!B:B)</f>
        <v>Entry Level</v>
      </c>
      <c r="U1182" t="s">
        <v>50</v>
      </c>
      <c r="V1182">
        <v>2</v>
      </c>
      <c r="W1182" t="str">
        <f>_xlfn.XLOOKUP(V1182,Lookup!I:I,Lookup!J:J)</f>
        <v>Medium</v>
      </c>
      <c r="X1182" t="s">
        <v>41</v>
      </c>
      <c r="Y1182">
        <v>2013</v>
      </c>
      <c r="Z1182" t="str" cm="1">
        <f t="array" ref="Z1182">_xlfn.IFS(Y1182&lt;3000,"Low",Y1182&lt;7000,"Medium",TRUE,"High")</f>
        <v>Low</v>
      </c>
      <c r="AA1182">
        <v>10950</v>
      </c>
      <c r="AB1182">
        <v>2</v>
      </c>
      <c r="AC1182" t="s">
        <v>42</v>
      </c>
      <c r="AD1182" t="s">
        <v>43</v>
      </c>
      <c r="AE1182">
        <v>11</v>
      </c>
      <c r="AF1182">
        <v>3</v>
      </c>
      <c r="AG1182" t="str">
        <f>_xlfn.XLOOKUP(AF1182,Lookup!K:K,Lookup!L:L)</f>
        <v>Meet Expect</v>
      </c>
      <c r="AH1182">
        <v>3</v>
      </c>
      <c r="AI1182" t="str">
        <f>LOOKUP(AH1182,Lookup!M:M,Lookup!N:N)</f>
        <v>High</v>
      </c>
      <c r="AJ1182">
        <v>80</v>
      </c>
      <c r="AK1182">
        <v>0</v>
      </c>
      <c r="AL1182" t="str">
        <f>_xlfn.XLOOKUP(AK1182,Lookup!O:O,Lookup!P:P)</f>
        <v>None</v>
      </c>
      <c r="AM1182">
        <v>15</v>
      </c>
      <c r="AN1182" t="str" cm="1">
        <f t="array" ref="AN1182">_xlfn.IFS(
AM1182&lt;=5,"0-5",
AM1182&lt;=10,"6-10",
AM1182&lt;=20,"11-20",
TRUE,"20+")</f>
        <v>11-20</v>
      </c>
      <c r="AO1182">
        <v>4</v>
      </c>
      <c r="AP1182">
        <v>3</v>
      </c>
      <c r="AQ1182" t="str">
        <f>_xlfn.XLOOKUP(AP1182,Lookup!Q:Q,Lookup!R:R)</f>
        <v>Better</v>
      </c>
      <c r="AR1182">
        <v>4</v>
      </c>
      <c r="AS1182" t="str" cm="1">
        <f t="array" ref="AS1182">_xlfn.IFS(
AR1182 &lt;=1,"New Employee",
AR1182 &lt;=3, "Early Career",
AR1182 &lt;=7, "Experienced",
TRUE, "Veteran")</f>
        <v>Experienced</v>
      </c>
      <c r="AT1182">
        <v>3</v>
      </c>
      <c r="AU1182">
        <v>1</v>
      </c>
      <c r="AV1182" t="str" cm="1">
        <f t="array" ref="AV1182">_xlfn.IFS(
AU1182=0,"Recently Promoted",
AU1182&lt;=3, "Normal",
TRUE, "Long Time No Promotion")</f>
        <v>Normal</v>
      </c>
      <c r="AW1182">
        <v>3</v>
      </c>
      <c r="AX1182">
        <f>IF(COUNTIF(L1182:$L$1471,L1182)&gt;1,1,0)</f>
        <v>0</v>
      </c>
      <c r="BA1182">
        <f t="shared" si="149"/>
        <v>0</v>
      </c>
      <c r="BC1182">
        <f t="shared" si="150"/>
        <v>0</v>
      </c>
      <c r="BE1182">
        <f t="shared" si="144"/>
        <v>0</v>
      </c>
      <c r="BG1182">
        <f t="shared" si="145"/>
        <v>0</v>
      </c>
      <c r="BI1182">
        <f t="shared" si="146"/>
        <v>0</v>
      </c>
      <c r="BR1182" t="str" cm="1">
        <f t="array" ref="BR1182">_xlfn.IFS(
A1182&lt;=25,"18-25",
A1182&lt;=35,"26-35",
A1182&lt;=45,"36-45",
A1182&lt;=59,"46-59",
TRUE,"60+")</f>
        <v>36-45</v>
      </c>
      <c r="BX1182" t="b">
        <f t="shared" si="147"/>
        <v>1</v>
      </c>
      <c r="BY1182" t="b">
        <f t="shared" si="148"/>
        <v>1</v>
      </c>
      <c r="BZ1182" t="b">
        <f t="shared" si="151"/>
        <v>1</v>
      </c>
      <c r="CA1182">
        <f>IF(tblemployee[[#This Row],[Attrition]]="Yes",1,0)</f>
        <v>0</v>
      </c>
      <c r="CB1182">
        <f>IF(tblemployee[[#This Row],[OverTime]]="Yes",1,0)</f>
        <v>0</v>
      </c>
    </row>
    <row r="1183" spans="1:80" hidden="1">
      <c r="A1183">
        <v>49</v>
      </c>
      <c r="B1183" t="s">
        <v>43</v>
      </c>
      <c r="C1183" t="s">
        <v>36</v>
      </c>
      <c r="D1183">
        <v>465</v>
      </c>
      <c r="E1183" t="s">
        <v>45</v>
      </c>
      <c r="F1183">
        <v>6</v>
      </c>
      <c r="G1183" t="str" cm="1">
        <f t="array" ref="G1183">_xlfn.IFS(
F1183 &lt;= 10, "Near",
F1183 &lt;= 20, "Far",
TRUE, "Very Far")</f>
        <v>Near</v>
      </c>
      <c r="H1183">
        <v>1</v>
      </c>
      <c r="I1183" t="str">
        <f>_xlfn.XLOOKUP(H1183,Lookup!C:C,Lookup!D:D)</f>
        <v>Below College</v>
      </c>
      <c r="J1183" t="s">
        <v>38</v>
      </c>
      <c r="K1183">
        <v>1</v>
      </c>
      <c r="L1183">
        <v>1661</v>
      </c>
      <c r="M1183">
        <v>3</v>
      </c>
      <c r="N1183" t="str">
        <f>_xlfn.XLOOKUP(M1183,Lookup!E:E,Lookup!F:F)</f>
        <v>High</v>
      </c>
      <c r="O1183" t="s">
        <v>39</v>
      </c>
      <c r="P1183">
        <v>41</v>
      </c>
      <c r="Q1183">
        <v>2</v>
      </c>
      <c r="R1183" t="str">
        <f>_xlfn.XLOOKUP(Q1183,Lookup!G:G,Lookup!H:H)</f>
        <v>Medium</v>
      </c>
      <c r="S1183">
        <v>4</v>
      </c>
      <c r="T1183" s="7" t="str">
        <f>_xlfn.XLOOKUP(S1183,Lookup!A:A,Lookup!B:B)</f>
        <v>Manager</v>
      </c>
      <c r="U1183" t="s">
        <v>54</v>
      </c>
      <c r="V1183">
        <v>3</v>
      </c>
      <c r="W1183" t="str">
        <f>_xlfn.XLOOKUP(V1183,Lookup!I:I,Lookup!J:J)</f>
        <v>High</v>
      </c>
      <c r="X1183" t="s">
        <v>48</v>
      </c>
      <c r="Y1183">
        <v>13966</v>
      </c>
      <c r="Z1183" t="str" cm="1">
        <f t="array" ref="Z1183">_xlfn.IFS(Y1183&lt;3000,"Low",Y1183&lt;7000,"Medium",TRUE,"High")</f>
        <v>High</v>
      </c>
      <c r="AA1183">
        <v>11652</v>
      </c>
      <c r="AB1183">
        <v>2</v>
      </c>
      <c r="AC1183" t="s">
        <v>42</v>
      </c>
      <c r="AD1183" t="s">
        <v>35</v>
      </c>
      <c r="AE1183">
        <v>19</v>
      </c>
      <c r="AF1183">
        <v>3</v>
      </c>
      <c r="AG1183" t="str">
        <f>_xlfn.XLOOKUP(AF1183,Lookup!K:K,Lookup!L:L)</f>
        <v>Meet Expect</v>
      </c>
      <c r="AH1183">
        <v>2</v>
      </c>
      <c r="AI1183" t="str">
        <f>LOOKUP(AH1183,Lookup!M:M,Lookup!N:N)</f>
        <v>Medium</v>
      </c>
      <c r="AJ1183">
        <v>80</v>
      </c>
      <c r="AK1183">
        <v>1</v>
      </c>
      <c r="AL1183" t="str">
        <f>_xlfn.XLOOKUP(AK1183,Lookup!O:O,Lookup!P:P)</f>
        <v>Basic</v>
      </c>
      <c r="AM1183">
        <v>30</v>
      </c>
      <c r="AN1183" t="str" cm="1">
        <f t="array" ref="AN1183">_xlfn.IFS(
AM1183&lt;=5,"0-5",
AM1183&lt;=10,"6-10",
AM1183&lt;=20,"11-20",
TRUE,"20+")</f>
        <v>20+</v>
      </c>
      <c r="AO1183">
        <v>3</v>
      </c>
      <c r="AP1183">
        <v>3</v>
      </c>
      <c r="AQ1183" t="str">
        <f>_xlfn.XLOOKUP(AP1183,Lookup!Q:Q,Lookup!R:R)</f>
        <v>Better</v>
      </c>
      <c r="AR1183">
        <v>15</v>
      </c>
      <c r="AS1183" t="str" cm="1">
        <f t="array" ref="AS1183">_xlfn.IFS(
AR1183 &lt;=1,"New Employee",
AR1183 &lt;=3, "Early Career",
AR1183 &lt;=7, "Experienced",
TRUE, "Veteran")</f>
        <v>Veteran</v>
      </c>
      <c r="AT1183">
        <v>11</v>
      </c>
      <c r="AU1183">
        <v>2</v>
      </c>
      <c r="AV1183" t="str" cm="1">
        <f t="array" ref="AV1183">_xlfn.IFS(
AU1183=0,"Recently Promoted",
AU1183&lt;=3, "Normal",
TRUE, "Long Time No Promotion")</f>
        <v>Normal</v>
      </c>
      <c r="AW1183">
        <v>12</v>
      </c>
      <c r="AX1183">
        <f>IF(COUNTIF(L1183:$L$1471,L1183)&gt;1,1,0)</f>
        <v>0</v>
      </c>
      <c r="BA1183">
        <f t="shared" si="149"/>
        <v>0</v>
      </c>
      <c r="BC1183">
        <f t="shared" si="150"/>
        <v>0</v>
      </c>
      <c r="BE1183">
        <f t="shared" si="144"/>
        <v>0</v>
      </c>
      <c r="BG1183">
        <f t="shared" si="145"/>
        <v>0</v>
      </c>
      <c r="BI1183">
        <f t="shared" si="146"/>
        <v>0</v>
      </c>
      <c r="BR1183" t="str" cm="1">
        <f t="array" ref="BR1183">_xlfn.IFS(
A1183&lt;=25,"18-25",
A1183&lt;=35,"26-35",
A1183&lt;=45,"36-45",
A1183&lt;=59,"46-59",
TRUE,"60+")</f>
        <v>46-59</v>
      </c>
      <c r="BX1183" t="b">
        <f t="shared" si="147"/>
        <v>1</v>
      </c>
      <c r="BY1183" t="b">
        <f t="shared" si="148"/>
        <v>1</v>
      </c>
      <c r="BZ1183" t="b">
        <f t="shared" si="151"/>
        <v>1</v>
      </c>
      <c r="CA1183">
        <f>IF(tblemployee[[#This Row],[Attrition]]="Yes",1,0)</f>
        <v>0</v>
      </c>
      <c r="CB1183">
        <f>IF(tblemployee[[#This Row],[OverTime]]="Yes",1,0)</f>
        <v>1</v>
      </c>
    </row>
    <row r="1184" spans="1:80" hidden="1">
      <c r="A1184">
        <v>36</v>
      </c>
      <c r="B1184" t="s">
        <v>43</v>
      </c>
      <c r="C1184" t="s">
        <v>55</v>
      </c>
      <c r="D1184">
        <v>894</v>
      </c>
      <c r="E1184" t="s">
        <v>45</v>
      </c>
      <c r="F1184">
        <v>1</v>
      </c>
      <c r="G1184" t="str" cm="1">
        <f t="array" ref="G1184">_xlfn.IFS(
F1184 &lt;= 10, "Near",
F1184 &lt;= 20, "Far",
TRUE, "Very Far")</f>
        <v>Near</v>
      </c>
      <c r="H1184">
        <v>4</v>
      </c>
      <c r="I1184" t="str">
        <f>_xlfn.XLOOKUP(H1184,Lookup!C:C,Lookup!D:D)</f>
        <v>Master</v>
      </c>
      <c r="J1184" t="s">
        <v>51</v>
      </c>
      <c r="K1184">
        <v>1</v>
      </c>
      <c r="L1184">
        <v>1662</v>
      </c>
      <c r="M1184">
        <v>4</v>
      </c>
      <c r="N1184" t="str">
        <f>_xlfn.XLOOKUP(M1184,Lookup!E:E,Lookup!F:F)</f>
        <v>Very High</v>
      </c>
      <c r="O1184" t="s">
        <v>39</v>
      </c>
      <c r="P1184">
        <v>33</v>
      </c>
      <c r="Q1184">
        <v>2</v>
      </c>
      <c r="R1184" t="str">
        <f>_xlfn.XLOOKUP(Q1184,Lookup!G:G,Lookup!H:H)</f>
        <v>Medium</v>
      </c>
      <c r="S1184">
        <v>2</v>
      </c>
      <c r="T1184" s="7" t="str">
        <f>_xlfn.XLOOKUP(S1184,Lookup!A:A,Lookup!B:B)</f>
        <v>Junior</v>
      </c>
      <c r="U1184" t="s">
        <v>53</v>
      </c>
      <c r="V1184">
        <v>3</v>
      </c>
      <c r="W1184" t="str">
        <f>_xlfn.XLOOKUP(V1184,Lookup!I:I,Lookup!J:J)</f>
        <v>High</v>
      </c>
      <c r="X1184" t="s">
        <v>48</v>
      </c>
      <c r="Y1184">
        <v>4374</v>
      </c>
      <c r="Z1184" t="str" cm="1">
        <f t="array" ref="Z1184">_xlfn.IFS(Y1184&lt;3000,"Low",Y1184&lt;7000,"Medium",TRUE,"High")</f>
        <v>Medium</v>
      </c>
      <c r="AA1184">
        <v>15411</v>
      </c>
      <c r="AB1184">
        <v>0</v>
      </c>
      <c r="AC1184" t="s">
        <v>42</v>
      </c>
      <c r="AD1184" t="s">
        <v>43</v>
      </c>
      <c r="AE1184">
        <v>15</v>
      </c>
      <c r="AF1184">
        <v>3</v>
      </c>
      <c r="AG1184" t="str">
        <f>_xlfn.XLOOKUP(AF1184,Lookup!K:K,Lookup!L:L)</f>
        <v>Meet Expect</v>
      </c>
      <c r="AH1184">
        <v>3</v>
      </c>
      <c r="AI1184" t="str">
        <f>LOOKUP(AH1184,Lookup!M:M,Lookup!N:N)</f>
        <v>High</v>
      </c>
      <c r="AJ1184">
        <v>80</v>
      </c>
      <c r="AK1184">
        <v>0</v>
      </c>
      <c r="AL1184" t="str">
        <f>_xlfn.XLOOKUP(AK1184,Lookup!O:O,Lookup!P:P)</f>
        <v>None</v>
      </c>
      <c r="AM1184">
        <v>4</v>
      </c>
      <c r="AN1184" t="str" cm="1">
        <f t="array" ref="AN1184">_xlfn.IFS(
AM1184&lt;=5,"0-5",
AM1184&lt;=10,"6-10",
AM1184&lt;=20,"11-20",
TRUE,"20+")</f>
        <v>0-5</v>
      </c>
      <c r="AO1184">
        <v>6</v>
      </c>
      <c r="AP1184">
        <v>3</v>
      </c>
      <c r="AQ1184" t="str">
        <f>_xlfn.XLOOKUP(AP1184,Lookup!Q:Q,Lookup!R:R)</f>
        <v>Better</v>
      </c>
      <c r="AR1184">
        <v>3</v>
      </c>
      <c r="AS1184" t="str" cm="1">
        <f t="array" ref="AS1184">_xlfn.IFS(
AR1184 &lt;=1,"New Employee",
AR1184 &lt;=3, "Early Career",
AR1184 &lt;=7, "Experienced",
TRUE, "Veteran")</f>
        <v>Early Career</v>
      </c>
      <c r="AT1184">
        <v>2</v>
      </c>
      <c r="AU1184">
        <v>1</v>
      </c>
      <c r="AV1184" t="str" cm="1">
        <f t="array" ref="AV1184">_xlfn.IFS(
AU1184=0,"Recently Promoted",
AU1184&lt;=3, "Normal",
TRUE, "Long Time No Promotion")</f>
        <v>Normal</v>
      </c>
      <c r="AW1184">
        <v>2</v>
      </c>
      <c r="AX1184">
        <f>IF(COUNTIF(L1184:$L$1471,L1184)&gt;1,1,0)</f>
        <v>0</v>
      </c>
      <c r="BA1184">
        <f t="shared" si="149"/>
        <v>0</v>
      </c>
      <c r="BC1184">
        <f t="shared" si="150"/>
        <v>0</v>
      </c>
      <c r="BE1184">
        <f t="shared" si="144"/>
        <v>0</v>
      </c>
      <c r="BG1184">
        <f t="shared" si="145"/>
        <v>0</v>
      </c>
      <c r="BI1184">
        <f t="shared" si="146"/>
        <v>0</v>
      </c>
      <c r="BR1184" t="str" cm="1">
        <f t="array" ref="BR1184">_xlfn.IFS(
A1184&lt;=25,"18-25",
A1184&lt;=35,"26-35",
A1184&lt;=45,"36-45",
A1184&lt;=59,"46-59",
TRUE,"60+")</f>
        <v>36-45</v>
      </c>
      <c r="BX1184" t="b">
        <f t="shared" si="147"/>
        <v>1</v>
      </c>
      <c r="BY1184" t="b">
        <f t="shared" si="148"/>
        <v>1</v>
      </c>
      <c r="BZ1184" t="b">
        <f t="shared" si="151"/>
        <v>1</v>
      </c>
      <c r="CA1184">
        <f>IF(tblemployee[[#This Row],[Attrition]]="Yes",1,0)</f>
        <v>0</v>
      </c>
      <c r="CB1184">
        <f>IF(tblemployee[[#This Row],[OverTime]]="Yes",1,0)</f>
        <v>0</v>
      </c>
    </row>
    <row r="1185" spans="1:80" hidden="1">
      <c r="A1185">
        <v>36</v>
      </c>
      <c r="B1185" t="s">
        <v>43</v>
      </c>
      <c r="C1185" t="s">
        <v>36</v>
      </c>
      <c r="D1185">
        <v>1040</v>
      </c>
      <c r="E1185" t="s">
        <v>45</v>
      </c>
      <c r="F1185">
        <v>3</v>
      </c>
      <c r="G1185" t="str" cm="1">
        <f t="array" ref="G1185">_xlfn.IFS(
F1185 &lt;= 10, "Near",
F1185 &lt;= 20, "Far",
TRUE, "Very Far")</f>
        <v>Near</v>
      </c>
      <c r="H1185">
        <v>2</v>
      </c>
      <c r="I1185" t="str">
        <f>_xlfn.XLOOKUP(H1185,Lookup!C:C,Lookup!D:D)</f>
        <v>College</v>
      </c>
      <c r="J1185" t="s">
        <v>38</v>
      </c>
      <c r="K1185">
        <v>1</v>
      </c>
      <c r="L1185">
        <v>1664</v>
      </c>
      <c r="M1185">
        <v>4</v>
      </c>
      <c r="N1185" t="str">
        <f>_xlfn.XLOOKUP(M1185,Lookup!E:E,Lookup!F:F)</f>
        <v>Very High</v>
      </c>
      <c r="O1185" t="s">
        <v>46</v>
      </c>
      <c r="P1185">
        <v>79</v>
      </c>
      <c r="Q1185">
        <v>4</v>
      </c>
      <c r="R1185" t="str">
        <f>_xlfn.XLOOKUP(Q1185,Lookup!G:G,Lookup!H:H)</f>
        <v>Very High</v>
      </c>
      <c r="S1185">
        <v>2</v>
      </c>
      <c r="T1185" s="7" t="str">
        <f>_xlfn.XLOOKUP(S1185,Lookup!A:A,Lookup!B:B)</f>
        <v>Junior</v>
      </c>
      <c r="U1185" t="s">
        <v>54</v>
      </c>
      <c r="V1185">
        <v>1</v>
      </c>
      <c r="W1185" t="str">
        <f>_xlfn.XLOOKUP(V1185,Lookup!I:I,Lookup!J:J)</f>
        <v>Low</v>
      </c>
      <c r="X1185" t="s">
        <v>52</v>
      </c>
      <c r="Y1185">
        <v>6842</v>
      </c>
      <c r="Z1185" t="str" cm="1">
        <f t="array" ref="Z1185">_xlfn.IFS(Y1185&lt;3000,"Low",Y1185&lt;7000,"Medium",TRUE,"High")</f>
        <v>Medium</v>
      </c>
      <c r="AA1185">
        <v>26308</v>
      </c>
      <c r="AB1185">
        <v>6</v>
      </c>
      <c r="AC1185" t="s">
        <v>42</v>
      </c>
      <c r="AD1185" t="s">
        <v>43</v>
      </c>
      <c r="AE1185">
        <v>20</v>
      </c>
      <c r="AF1185">
        <v>4</v>
      </c>
      <c r="AG1185" t="str">
        <f>_xlfn.XLOOKUP(AF1185,Lookup!K:K,Lookup!L:L)</f>
        <v>Exceed Expect</v>
      </c>
      <c r="AH1185">
        <v>1</v>
      </c>
      <c r="AI1185" t="str">
        <f>LOOKUP(AH1185,Lookup!M:M,Lookup!N:N)</f>
        <v>Low</v>
      </c>
      <c r="AJ1185">
        <v>80</v>
      </c>
      <c r="AK1185">
        <v>1</v>
      </c>
      <c r="AL1185" t="str">
        <f>_xlfn.XLOOKUP(AK1185,Lookup!O:O,Lookup!P:P)</f>
        <v>Basic</v>
      </c>
      <c r="AM1185">
        <v>13</v>
      </c>
      <c r="AN1185" t="str" cm="1">
        <f t="array" ref="AN1185">_xlfn.IFS(
AM1185&lt;=5,"0-5",
AM1185&lt;=10,"6-10",
AM1185&lt;=20,"11-20",
TRUE,"20+")</f>
        <v>11-20</v>
      </c>
      <c r="AO1185">
        <v>3</v>
      </c>
      <c r="AP1185">
        <v>3</v>
      </c>
      <c r="AQ1185" t="str">
        <f>_xlfn.XLOOKUP(AP1185,Lookup!Q:Q,Lookup!R:R)</f>
        <v>Better</v>
      </c>
      <c r="AR1185">
        <v>5</v>
      </c>
      <c r="AS1185" t="str" cm="1">
        <f t="array" ref="AS1185">_xlfn.IFS(
AR1185 &lt;=1,"New Employee",
AR1185 &lt;=3, "Early Career",
AR1185 &lt;=7, "Experienced",
TRUE, "Veteran")</f>
        <v>Experienced</v>
      </c>
      <c r="AT1185">
        <v>4</v>
      </c>
      <c r="AU1185">
        <v>0</v>
      </c>
      <c r="AV1185" t="str" cm="1">
        <f t="array" ref="AV1185">_xlfn.IFS(
AU1185=0,"Recently Promoted",
AU1185&lt;=3, "Normal",
TRUE, "Long Time No Promotion")</f>
        <v>Recently Promoted</v>
      </c>
      <c r="AW1185">
        <v>4</v>
      </c>
      <c r="AX1185">
        <f>IF(COUNTIF(L1185:$L$1471,L1185)&gt;1,1,0)</f>
        <v>0</v>
      </c>
      <c r="BA1185">
        <f t="shared" si="149"/>
        <v>0</v>
      </c>
      <c r="BC1185">
        <f t="shared" si="150"/>
        <v>0</v>
      </c>
      <c r="BE1185">
        <f t="shared" si="144"/>
        <v>0</v>
      </c>
      <c r="BG1185">
        <f t="shared" si="145"/>
        <v>0</v>
      </c>
      <c r="BI1185">
        <f t="shared" si="146"/>
        <v>0</v>
      </c>
      <c r="BR1185" t="str" cm="1">
        <f t="array" ref="BR1185">_xlfn.IFS(
A1185&lt;=25,"18-25",
A1185&lt;=35,"26-35",
A1185&lt;=45,"36-45",
A1185&lt;=59,"46-59",
TRUE,"60+")</f>
        <v>36-45</v>
      </c>
      <c r="BX1185" t="b">
        <f t="shared" si="147"/>
        <v>1</v>
      </c>
      <c r="BY1185" t="b">
        <f t="shared" si="148"/>
        <v>1</v>
      </c>
      <c r="BZ1185" t="b">
        <f t="shared" si="151"/>
        <v>1</v>
      </c>
      <c r="CA1185">
        <f>IF(tblemployee[[#This Row],[Attrition]]="Yes",1,0)</f>
        <v>0</v>
      </c>
      <c r="CB1185">
        <f>IF(tblemployee[[#This Row],[OverTime]]="Yes",1,0)</f>
        <v>0</v>
      </c>
    </row>
    <row r="1186" spans="1:80" hidden="1">
      <c r="A1186">
        <v>54</v>
      </c>
      <c r="B1186" t="s">
        <v>43</v>
      </c>
      <c r="C1186" t="s">
        <v>36</v>
      </c>
      <c r="D1186">
        <v>584</v>
      </c>
      <c r="E1186" t="s">
        <v>45</v>
      </c>
      <c r="F1186">
        <v>22</v>
      </c>
      <c r="G1186" t="str" cm="1">
        <f t="array" ref="G1186">_xlfn.IFS(
F1186 &lt;= 10, "Near",
F1186 &lt;= 20, "Far",
TRUE, "Very Far")</f>
        <v>Very Far</v>
      </c>
      <c r="H1186">
        <v>5</v>
      </c>
      <c r="I1186" t="str">
        <f>_xlfn.XLOOKUP(H1186,Lookup!C:C,Lookup!D:D)</f>
        <v>Doctor</v>
      </c>
      <c r="J1186" t="s">
        <v>51</v>
      </c>
      <c r="K1186">
        <v>1</v>
      </c>
      <c r="L1186">
        <v>1665</v>
      </c>
      <c r="M1186">
        <v>2</v>
      </c>
      <c r="N1186" t="str">
        <f>_xlfn.XLOOKUP(M1186,Lookup!E:E,Lookup!F:F)</f>
        <v>Medium</v>
      </c>
      <c r="O1186" t="s">
        <v>39</v>
      </c>
      <c r="P1186">
        <v>91</v>
      </c>
      <c r="Q1186">
        <v>3</v>
      </c>
      <c r="R1186" t="str">
        <f>_xlfn.XLOOKUP(Q1186,Lookup!G:G,Lookup!H:H)</f>
        <v>High</v>
      </c>
      <c r="S1186">
        <v>4</v>
      </c>
      <c r="T1186" s="7" t="str">
        <f>_xlfn.XLOOKUP(S1186,Lookup!A:A,Lookup!B:B)</f>
        <v>Manager</v>
      </c>
      <c r="U1186" t="s">
        <v>56</v>
      </c>
      <c r="V1186">
        <v>3</v>
      </c>
      <c r="W1186" t="str">
        <f>_xlfn.XLOOKUP(V1186,Lookup!I:I,Lookup!J:J)</f>
        <v>High</v>
      </c>
      <c r="X1186" t="s">
        <v>48</v>
      </c>
      <c r="Y1186">
        <v>17426</v>
      </c>
      <c r="Z1186" t="str" cm="1">
        <f t="array" ref="Z1186">_xlfn.IFS(Y1186&lt;3000,"Low",Y1186&lt;7000,"Medium",TRUE,"High")</f>
        <v>High</v>
      </c>
      <c r="AA1186">
        <v>18685</v>
      </c>
      <c r="AB1186">
        <v>3</v>
      </c>
      <c r="AC1186" t="s">
        <v>42</v>
      </c>
      <c r="AD1186" t="s">
        <v>43</v>
      </c>
      <c r="AE1186">
        <v>25</v>
      </c>
      <c r="AF1186">
        <v>4</v>
      </c>
      <c r="AG1186" t="str">
        <f>_xlfn.XLOOKUP(AF1186,Lookup!K:K,Lookup!L:L)</f>
        <v>Exceed Expect</v>
      </c>
      <c r="AH1186">
        <v>3</v>
      </c>
      <c r="AI1186" t="str">
        <f>LOOKUP(AH1186,Lookup!M:M,Lookup!N:N)</f>
        <v>High</v>
      </c>
      <c r="AJ1186">
        <v>80</v>
      </c>
      <c r="AK1186">
        <v>1</v>
      </c>
      <c r="AL1186" t="str">
        <f>_xlfn.XLOOKUP(AK1186,Lookup!O:O,Lookup!P:P)</f>
        <v>Basic</v>
      </c>
      <c r="AM1186">
        <v>36</v>
      </c>
      <c r="AN1186" t="str" cm="1">
        <f t="array" ref="AN1186">_xlfn.IFS(
AM1186&lt;=5,"0-5",
AM1186&lt;=10,"6-10",
AM1186&lt;=20,"11-20",
TRUE,"20+")</f>
        <v>20+</v>
      </c>
      <c r="AO1186">
        <v>6</v>
      </c>
      <c r="AP1186">
        <v>3</v>
      </c>
      <c r="AQ1186" t="str">
        <f>_xlfn.XLOOKUP(AP1186,Lookup!Q:Q,Lookup!R:R)</f>
        <v>Better</v>
      </c>
      <c r="AR1186">
        <v>10</v>
      </c>
      <c r="AS1186" t="str" cm="1">
        <f t="array" ref="AS1186">_xlfn.IFS(
AR1186 &lt;=1,"New Employee",
AR1186 &lt;=3, "Early Career",
AR1186 &lt;=7, "Experienced",
TRUE, "Veteran")</f>
        <v>Veteran</v>
      </c>
      <c r="AT1186">
        <v>8</v>
      </c>
      <c r="AU1186">
        <v>4</v>
      </c>
      <c r="AV1186" t="str" cm="1">
        <f t="array" ref="AV1186">_xlfn.IFS(
AU1186=0,"Recently Promoted",
AU1186&lt;=3, "Normal",
TRUE, "Long Time No Promotion")</f>
        <v>Long Time No Promotion</v>
      </c>
      <c r="AW1186">
        <v>7</v>
      </c>
      <c r="AX1186">
        <f>IF(COUNTIF(L1186:$L$1471,L1186)&gt;1,1,0)</f>
        <v>0</v>
      </c>
      <c r="BA1186">
        <f t="shared" si="149"/>
        <v>0</v>
      </c>
      <c r="BC1186">
        <f t="shared" si="150"/>
        <v>0</v>
      </c>
      <c r="BE1186">
        <f t="shared" si="144"/>
        <v>0</v>
      </c>
      <c r="BG1186">
        <f t="shared" si="145"/>
        <v>0</v>
      </c>
      <c r="BI1186">
        <f t="shared" si="146"/>
        <v>0</v>
      </c>
      <c r="BR1186" t="str" cm="1">
        <f t="array" ref="BR1186">_xlfn.IFS(
A1186&lt;=25,"18-25",
A1186&lt;=35,"26-35",
A1186&lt;=45,"36-45",
A1186&lt;=59,"46-59",
TRUE,"60+")</f>
        <v>46-59</v>
      </c>
      <c r="BX1186" t="b">
        <f t="shared" si="147"/>
        <v>1</v>
      </c>
      <c r="BY1186" t="b">
        <f t="shared" si="148"/>
        <v>1</v>
      </c>
      <c r="BZ1186" t="b">
        <f t="shared" si="151"/>
        <v>1</v>
      </c>
      <c r="CA1186">
        <f>IF(tblemployee[[#This Row],[Attrition]]="Yes",1,0)</f>
        <v>0</v>
      </c>
      <c r="CB1186">
        <f>IF(tblemployee[[#This Row],[OverTime]]="Yes",1,0)</f>
        <v>0</v>
      </c>
    </row>
    <row r="1187" spans="1:80" hidden="1">
      <c r="A1187">
        <v>43</v>
      </c>
      <c r="B1187" t="s">
        <v>43</v>
      </c>
      <c r="C1187" t="s">
        <v>36</v>
      </c>
      <c r="D1187">
        <v>1291</v>
      </c>
      <c r="E1187" t="s">
        <v>45</v>
      </c>
      <c r="F1187">
        <v>15</v>
      </c>
      <c r="G1187" t="str" cm="1">
        <f t="array" ref="G1187">_xlfn.IFS(
F1187 &lt;= 10, "Near",
F1187 &lt;= 20, "Far",
TRUE, "Very Far")</f>
        <v>Far</v>
      </c>
      <c r="H1187">
        <v>2</v>
      </c>
      <c r="I1187" t="str">
        <f>_xlfn.XLOOKUP(H1187,Lookup!C:C,Lookup!D:D)</f>
        <v>College</v>
      </c>
      <c r="J1187" t="s">
        <v>38</v>
      </c>
      <c r="K1187">
        <v>1</v>
      </c>
      <c r="L1187">
        <v>1666</v>
      </c>
      <c r="M1187">
        <v>3</v>
      </c>
      <c r="N1187" t="str">
        <f>_xlfn.XLOOKUP(M1187,Lookup!E:E,Lookup!F:F)</f>
        <v>High</v>
      </c>
      <c r="O1187" t="s">
        <v>46</v>
      </c>
      <c r="P1187">
        <v>65</v>
      </c>
      <c r="Q1187">
        <v>2</v>
      </c>
      <c r="R1187" t="str">
        <f>_xlfn.XLOOKUP(Q1187,Lookup!G:G,Lookup!H:H)</f>
        <v>Medium</v>
      </c>
      <c r="S1187">
        <v>4</v>
      </c>
      <c r="T1187" s="7" t="str">
        <f>_xlfn.XLOOKUP(S1187,Lookup!A:A,Lookup!B:B)</f>
        <v>Manager</v>
      </c>
      <c r="U1187" t="s">
        <v>58</v>
      </c>
      <c r="V1187">
        <v>3</v>
      </c>
      <c r="W1187" t="str">
        <f>_xlfn.XLOOKUP(V1187,Lookup!I:I,Lookup!J:J)</f>
        <v>High</v>
      </c>
      <c r="X1187" t="s">
        <v>48</v>
      </c>
      <c r="Y1187">
        <v>17603</v>
      </c>
      <c r="Z1187" t="str" cm="1">
        <f t="array" ref="Z1187">_xlfn.IFS(Y1187&lt;3000,"Low",Y1187&lt;7000,"Medium",TRUE,"High")</f>
        <v>High</v>
      </c>
      <c r="AA1187">
        <v>3525</v>
      </c>
      <c r="AB1187">
        <v>1</v>
      </c>
      <c r="AC1187" t="s">
        <v>42</v>
      </c>
      <c r="AD1187" t="s">
        <v>43</v>
      </c>
      <c r="AE1187">
        <v>24</v>
      </c>
      <c r="AF1187">
        <v>4</v>
      </c>
      <c r="AG1187" t="str">
        <f>_xlfn.XLOOKUP(AF1187,Lookup!K:K,Lookup!L:L)</f>
        <v>Exceed Expect</v>
      </c>
      <c r="AH1187">
        <v>1</v>
      </c>
      <c r="AI1187" t="str">
        <f>LOOKUP(AH1187,Lookup!M:M,Lookup!N:N)</f>
        <v>Low</v>
      </c>
      <c r="AJ1187">
        <v>80</v>
      </c>
      <c r="AK1187">
        <v>1</v>
      </c>
      <c r="AL1187" t="str">
        <f>_xlfn.XLOOKUP(AK1187,Lookup!O:O,Lookup!P:P)</f>
        <v>Basic</v>
      </c>
      <c r="AM1187">
        <v>14</v>
      </c>
      <c r="AN1187" t="str" cm="1">
        <f t="array" ref="AN1187">_xlfn.IFS(
AM1187&lt;=5,"0-5",
AM1187&lt;=10,"6-10",
AM1187&lt;=20,"11-20",
TRUE,"20+")</f>
        <v>11-20</v>
      </c>
      <c r="AO1187">
        <v>3</v>
      </c>
      <c r="AP1187">
        <v>3</v>
      </c>
      <c r="AQ1187" t="str">
        <f>_xlfn.XLOOKUP(AP1187,Lookup!Q:Q,Lookup!R:R)</f>
        <v>Better</v>
      </c>
      <c r="AR1187">
        <v>14</v>
      </c>
      <c r="AS1187" t="str" cm="1">
        <f t="array" ref="AS1187">_xlfn.IFS(
AR1187 &lt;=1,"New Employee",
AR1187 &lt;=3, "Early Career",
AR1187 &lt;=7, "Experienced",
TRUE, "Veteran")</f>
        <v>Veteran</v>
      </c>
      <c r="AT1187">
        <v>10</v>
      </c>
      <c r="AU1187">
        <v>6</v>
      </c>
      <c r="AV1187" t="str" cm="1">
        <f t="array" ref="AV1187">_xlfn.IFS(
AU1187=0,"Recently Promoted",
AU1187&lt;=3, "Normal",
TRUE, "Long Time No Promotion")</f>
        <v>Long Time No Promotion</v>
      </c>
      <c r="AW1187">
        <v>11</v>
      </c>
      <c r="AX1187">
        <f>IF(COUNTIF(L1187:$L$1471,L1187)&gt;1,1,0)</f>
        <v>0</v>
      </c>
      <c r="BA1187">
        <f t="shared" si="149"/>
        <v>0</v>
      </c>
      <c r="BC1187">
        <f t="shared" si="150"/>
        <v>0</v>
      </c>
      <c r="BE1187">
        <f t="shared" si="144"/>
        <v>0</v>
      </c>
      <c r="BG1187">
        <f t="shared" si="145"/>
        <v>0</v>
      </c>
      <c r="BI1187">
        <f t="shared" si="146"/>
        <v>0</v>
      </c>
      <c r="BR1187" t="str" cm="1">
        <f t="array" ref="BR1187">_xlfn.IFS(
A1187&lt;=25,"18-25",
A1187&lt;=35,"26-35",
A1187&lt;=45,"36-45",
A1187&lt;=59,"46-59",
TRUE,"60+")</f>
        <v>36-45</v>
      </c>
      <c r="BX1187" t="b">
        <f t="shared" si="147"/>
        <v>1</v>
      </c>
      <c r="BY1187" t="b">
        <f t="shared" si="148"/>
        <v>1</v>
      </c>
      <c r="BZ1187" t="b">
        <f t="shared" si="151"/>
        <v>1</v>
      </c>
      <c r="CA1187">
        <f>IF(tblemployee[[#This Row],[Attrition]]="Yes",1,0)</f>
        <v>0</v>
      </c>
      <c r="CB1187">
        <f>IF(tblemployee[[#This Row],[OverTime]]="Yes",1,0)</f>
        <v>0</v>
      </c>
    </row>
    <row r="1188" spans="1:80" hidden="1">
      <c r="A1188">
        <v>35</v>
      </c>
      <c r="B1188" t="s">
        <v>35</v>
      </c>
      <c r="C1188" t="s">
        <v>44</v>
      </c>
      <c r="D1188">
        <v>880</v>
      </c>
      <c r="E1188" t="s">
        <v>37</v>
      </c>
      <c r="F1188">
        <v>12</v>
      </c>
      <c r="G1188" t="str" cm="1">
        <f t="array" ref="G1188">_xlfn.IFS(
F1188 &lt;= 10, "Near",
F1188 &lt;= 20, "Far",
TRUE, "Very Far")</f>
        <v>Far</v>
      </c>
      <c r="H1188">
        <v>4</v>
      </c>
      <c r="I1188" t="str">
        <f>_xlfn.XLOOKUP(H1188,Lookup!C:C,Lookup!D:D)</f>
        <v>Master</v>
      </c>
      <c r="J1188" t="s">
        <v>49</v>
      </c>
      <c r="K1188">
        <v>1</v>
      </c>
      <c r="L1188">
        <v>1667</v>
      </c>
      <c r="M1188">
        <v>4</v>
      </c>
      <c r="N1188" t="str">
        <f>_xlfn.XLOOKUP(M1188,Lookup!E:E,Lookup!F:F)</f>
        <v>Very High</v>
      </c>
      <c r="O1188" t="s">
        <v>46</v>
      </c>
      <c r="P1188">
        <v>36</v>
      </c>
      <c r="Q1188">
        <v>3</v>
      </c>
      <c r="R1188" t="str">
        <f>_xlfn.XLOOKUP(Q1188,Lookup!G:G,Lookup!H:H)</f>
        <v>High</v>
      </c>
      <c r="S1188">
        <v>2</v>
      </c>
      <c r="T1188" s="7" t="str">
        <f>_xlfn.XLOOKUP(S1188,Lookup!A:A,Lookup!B:B)</f>
        <v>Junior</v>
      </c>
      <c r="U1188" t="s">
        <v>40</v>
      </c>
      <c r="V1188">
        <v>4</v>
      </c>
      <c r="W1188" t="str">
        <f>_xlfn.XLOOKUP(V1188,Lookup!I:I,Lookup!J:J)</f>
        <v>Very High</v>
      </c>
      <c r="X1188" t="s">
        <v>41</v>
      </c>
      <c r="Y1188">
        <v>4581</v>
      </c>
      <c r="Z1188" t="str" cm="1">
        <f t="array" ref="Z1188">_xlfn.IFS(Y1188&lt;3000,"Low",Y1188&lt;7000,"Medium",TRUE,"High")</f>
        <v>Medium</v>
      </c>
      <c r="AA1188">
        <v>10414</v>
      </c>
      <c r="AB1188">
        <v>3</v>
      </c>
      <c r="AC1188" t="s">
        <v>42</v>
      </c>
      <c r="AD1188" t="s">
        <v>35</v>
      </c>
      <c r="AE1188">
        <v>24</v>
      </c>
      <c r="AF1188">
        <v>4</v>
      </c>
      <c r="AG1188" t="str">
        <f>_xlfn.XLOOKUP(AF1188,Lookup!K:K,Lookup!L:L)</f>
        <v>Exceed Expect</v>
      </c>
      <c r="AH1188">
        <v>1</v>
      </c>
      <c r="AI1188" t="str">
        <f>LOOKUP(AH1188,Lookup!M:M,Lookup!N:N)</f>
        <v>Low</v>
      </c>
      <c r="AJ1188">
        <v>80</v>
      </c>
      <c r="AK1188">
        <v>0</v>
      </c>
      <c r="AL1188" t="str">
        <f>_xlfn.XLOOKUP(AK1188,Lookup!O:O,Lookup!P:P)</f>
        <v>None</v>
      </c>
      <c r="AM1188">
        <v>13</v>
      </c>
      <c r="AN1188" t="str" cm="1">
        <f t="array" ref="AN1188">_xlfn.IFS(
AM1188&lt;=5,"0-5",
AM1188&lt;=10,"6-10",
AM1188&lt;=20,"11-20",
TRUE,"20+")</f>
        <v>11-20</v>
      </c>
      <c r="AO1188">
        <v>2</v>
      </c>
      <c r="AP1188">
        <v>4</v>
      </c>
      <c r="AQ1188" t="str">
        <f>_xlfn.XLOOKUP(AP1188,Lookup!Q:Q,Lookup!R:R)</f>
        <v>Best</v>
      </c>
      <c r="AR1188">
        <v>11</v>
      </c>
      <c r="AS1188" t="str" cm="1">
        <f t="array" ref="AS1188">_xlfn.IFS(
AR1188 &lt;=1,"New Employee",
AR1188 &lt;=3, "Early Career",
AR1188 &lt;=7, "Experienced",
TRUE, "Veteran")</f>
        <v>Veteran</v>
      </c>
      <c r="AT1188">
        <v>9</v>
      </c>
      <c r="AU1188">
        <v>6</v>
      </c>
      <c r="AV1188" t="str" cm="1">
        <f t="array" ref="AV1188">_xlfn.IFS(
AU1188=0,"Recently Promoted",
AU1188&lt;=3, "Normal",
TRUE, "Long Time No Promotion")</f>
        <v>Long Time No Promotion</v>
      </c>
      <c r="AW1188">
        <v>7</v>
      </c>
      <c r="AX1188">
        <f>IF(COUNTIF(L1188:$L$1471,L1188)&gt;1,1,0)</f>
        <v>0</v>
      </c>
      <c r="BA1188">
        <f t="shared" si="149"/>
        <v>0</v>
      </c>
      <c r="BC1188">
        <f t="shared" si="150"/>
        <v>0</v>
      </c>
      <c r="BE1188">
        <f t="shared" si="144"/>
        <v>0</v>
      </c>
      <c r="BG1188">
        <f t="shared" si="145"/>
        <v>0</v>
      </c>
      <c r="BI1188">
        <f t="shared" si="146"/>
        <v>0</v>
      </c>
      <c r="BR1188" t="str" cm="1">
        <f t="array" ref="BR1188">_xlfn.IFS(
A1188&lt;=25,"18-25",
A1188&lt;=35,"26-35",
A1188&lt;=45,"36-45",
A1188&lt;=59,"46-59",
TRUE,"60+")</f>
        <v>26-35</v>
      </c>
      <c r="BX1188" t="b">
        <f t="shared" si="147"/>
        <v>1</v>
      </c>
      <c r="BY1188" t="b">
        <f t="shared" si="148"/>
        <v>1</v>
      </c>
      <c r="BZ1188" t="b">
        <f t="shared" si="151"/>
        <v>1</v>
      </c>
      <c r="CA1188">
        <f>IF(tblemployee[[#This Row],[Attrition]]="Yes",1,0)</f>
        <v>1</v>
      </c>
      <c r="CB1188">
        <f>IF(tblemployee[[#This Row],[OverTime]]="Yes",1,0)</f>
        <v>1</v>
      </c>
    </row>
    <row r="1189" spans="1:80" hidden="1">
      <c r="A1189">
        <v>38</v>
      </c>
      <c r="B1189" t="s">
        <v>43</v>
      </c>
      <c r="C1189" t="s">
        <v>44</v>
      </c>
      <c r="D1189">
        <v>1189</v>
      </c>
      <c r="E1189" t="s">
        <v>45</v>
      </c>
      <c r="F1189">
        <v>1</v>
      </c>
      <c r="G1189" t="str" cm="1">
        <f t="array" ref="G1189">_xlfn.IFS(
F1189 &lt;= 10, "Near",
F1189 &lt;= 20, "Far",
TRUE, "Very Far")</f>
        <v>Near</v>
      </c>
      <c r="H1189">
        <v>3</v>
      </c>
      <c r="I1189" t="str">
        <f>_xlfn.XLOOKUP(H1189,Lookup!C:C,Lookup!D:D)</f>
        <v>Bachelor</v>
      </c>
      <c r="J1189" t="s">
        <v>38</v>
      </c>
      <c r="K1189">
        <v>1</v>
      </c>
      <c r="L1189">
        <v>1668</v>
      </c>
      <c r="M1189">
        <v>4</v>
      </c>
      <c r="N1189" t="str">
        <f>_xlfn.XLOOKUP(M1189,Lookup!E:E,Lookup!F:F)</f>
        <v>Very High</v>
      </c>
      <c r="O1189" t="s">
        <v>46</v>
      </c>
      <c r="P1189">
        <v>90</v>
      </c>
      <c r="Q1189">
        <v>3</v>
      </c>
      <c r="R1189" t="str">
        <f>_xlfn.XLOOKUP(Q1189,Lookup!G:G,Lookup!H:H)</f>
        <v>High</v>
      </c>
      <c r="S1189">
        <v>2</v>
      </c>
      <c r="T1189" s="7" t="str">
        <f>_xlfn.XLOOKUP(S1189,Lookup!A:A,Lookup!B:B)</f>
        <v>Junior</v>
      </c>
      <c r="U1189" t="s">
        <v>47</v>
      </c>
      <c r="V1189">
        <v>4</v>
      </c>
      <c r="W1189" t="str">
        <f>_xlfn.XLOOKUP(V1189,Lookup!I:I,Lookup!J:J)</f>
        <v>Very High</v>
      </c>
      <c r="X1189" t="s">
        <v>48</v>
      </c>
      <c r="Y1189">
        <v>4735</v>
      </c>
      <c r="Z1189" t="str" cm="1">
        <f t="array" ref="Z1189">_xlfn.IFS(Y1189&lt;3000,"Low",Y1189&lt;7000,"Medium",TRUE,"High")</f>
        <v>Medium</v>
      </c>
      <c r="AA1189">
        <v>9867</v>
      </c>
      <c r="AB1189">
        <v>7</v>
      </c>
      <c r="AC1189" t="s">
        <v>42</v>
      </c>
      <c r="AD1189" t="s">
        <v>43</v>
      </c>
      <c r="AE1189">
        <v>15</v>
      </c>
      <c r="AF1189">
        <v>3</v>
      </c>
      <c r="AG1189" t="str">
        <f>_xlfn.XLOOKUP(AF1189,Lookup!K:K,Lookup!L:L)</f>
        <v>Meet Expect</v>
      </c>
      <c r="AH1189">
        <v>4</v>
      </c>
      <c r="AI1189" t="str">
        <f>LOOKUP(AH1189,Lookup!M:M,Lookup!N:N)</f>
        <v>Very High</v>
      </c>
      <c r="AJ1189">
        <v>80</v>
      </c>
      <c r="AK1189">
        <v>2</v>
      </c>
      <c r="AL1189" t="str">
        <f>_xlfn.XLOOKUP(AK1189,Lookup!O:O,Lookup!P:P)</f>
        <v>Medium</v>
      </c>
      <c r="AM1189">
        <v>19</v>
      </c>
      <c r="AN1189" t="str" cm="1">
        <f t="array" ref="AN1189">_xlfn.IFS(
AM1189&lt;=5,"0-5",
AM1189&lt;=10,"6-10",
AM1189&lt;=20,"11-20",
TRUE,"20+")</f>
        <v>11-20</v>
      </c>
      <c r="AO1189">
        <v>4</v>
      </c>
      <c r="AP1189">
        <v>4</v>
      </c>
      <c r="AQ1189" t="str">
        <f>_xlfn.XLOOKUP(AP1189,Lookup!Q:Q,Lookup!R:R)</f>
        <v>Best</v>
      </c>
      <c r="AR1189">
        <v>13</v>
      </c>
      <c r="AS1189" t="str" cm="1">
        <f t="array" ref="AS1189">_xlfn.IFS(
AR1189 &lt;=1,"New Employee",
AR1189 &lt;=3, "Early Career",
AR1189 &lt;=7, "Experienced",
TRUE, "Veteran")</f>
        <v>Veteran</v>
      </c>
      <c r="AT1189">
        <v>11</v>
      </c>
      <c r="AU1189">
        <v>2</v>
      </c>
      <c r="AV1189" t="str" cm="1">
        <f t="array" ref="AV1189">_xlfn.IFS(
AU1189=0,"Recently Promoted",
AU1189&lt;=3, "Normal",
TRUE, "Long Time No Promotion")</f>
        <v>Normal</v>
      </c>
      <c r="AW1189">
        <v>9</v>
      </c>
      <c r="AX1189">
        <f>IF(COUNTIF(L1189:$L$1471,L1189)&gt;1,1,0)</f>
        <v>0</v>
      </c>
      <c r="BA1189">
        <f t="shared" si="149"/>
        <v>0</v>
      </c>
      <c r="BC1189">
        <f t="shared" si="150"/>
        <v>0</v>
      </c>
      <c r="BE1189">
        <f t="shared" si="144"/>
        <v>0</v>
      </c>
      <c r="BG1189">
        <f t="shared" si="145"/>
        <v>0</v>
      </c>
      <c r="BI1189">
        <f t="shared" si="146"/>
        <v>0</v>
      </c>
      <c r="BR1189" t="str" cm="1">
        <f t="array" ref="BR1189">_xlfn.IFS(
A1189&lt;=25,"18-25",
A1189&lt;=35,"26-35",
A1189&lt;=45,"36-45",
A1189&lt;=59,"46-59",
TRUE,"60+")</f>
        <v>36-45</v>
      </c>
      <c r="BX1189" t="b">
        <f t="shared" si="147"/>
        <v>1</v>
      </c>
      <c r="BY1189" t="b">
        <f t="shared" si="148"/>
        <v>1</v>
      </c>
      <c r="BZ1189" t="b">
        <f t="shared" si="151"/>
        <v>1</v>
      </c>
      <c r="CA1189">
        <f>IF(tblemployee[[#This Row],[Attrition]]="Yes",1,0)</f>
        <v>0</v>
      </c>
      <c r="CB1189">
        <f>IF(tblemployee[[#This Row],[OverTime]]="Yes",1,0)</f>
        <v>0</v>
      </c>
    </row>
    <row r="1190" spans="1:80" hidden="1">
      <c r="A1190">
        <v>29</v>
      </c>
      <c r="B1190" t="s">
        <v>43</v>
      </c>
      <c r="C1190" t="s">
        <v>36</v>
      </c>
      <c r="D1190">
        <v>991</v>
      </c>
      <c r="E1190" t="s">
        <v>37</v>
      </c>
      <c r="F1190">
        <v>5</v>
      </c>
      <c r="G1190" t="str" cm="1">
        <f t="array" ref="G1190">_xlfn.IFS(
F1190 &lt;= 10, "Near",
F1190 &lt;= 20, "Far",
TRUE, "Very Far")</f>
        <v>Near</v>
      </c>
      <c r="H1190">
        <v>3</v>
      </c>
      <c r="I1190" t="str">
        <f>_xlfn.XLOOKUP(H1190,Lookup!C:C,Lookup!D:D)</f>
        <v>Bachelor</v>
      </c>
      <c r="J1190" t="s">
        <v>51</v>
      </c>
      <c r="K1190">
        <v>1</v>
      </c>
      <c r="L1190">
        <v>1669</v>
      </c>
      <c r="M1190">
        <v>1</v>
      </c>
      <c r="N1190" t="str">
        <f>_xlfn.XLOOKUP(M1190,Lookup!E:E,Lookup!F:F)</f>
        <v>Low</v>
      </c>
      <c r="O1190" t="s">
        <v>46</v>
      </c>
      <c r="P1190">
        <v>43</v>
      </c>
      <c r="Q1190">
        <v>2</v>
      </c>
      <c r="R1190" t="str">
        <f>_xlfn.XLOOKUP(Q1190,Lookup!G:G,Lookup!H:H)</f>
        <v>Medium</v>
      </c>
      <c r="S1190">
        <v>2</v>
      </c>
      <c r="T1190" s="7" t="str">
        <f>_xlfn.XLOOKUP(S1190,Lookup!A:A,Lookup!B:B)</f>
        <v>Junior</v>
      </c>
      <c r="U1190" t="s">
        <v>40</v>
      </c>
      <c r="V1190">
        <v>2</v>
      </c>
      <c r="W1190" t="str">
        <f>_xlfn.XLOOKUP(V1190,Lookup!I:I,Lookup!J:J)</f>
        <v>Medium</v>
      </c>
      <c r="X1190" t="s">
        <v>52</v>
      </c>
      <c r="Y1190">
        <v>4187</v>
      </c>
      <c r="Z1190" t="str" cm="1">
        <f t="array" ref="Z1190">_xlfn.IFS(Y1190&lt;3000,"Low",Y1190&lt;7000,"Medium",TRUE,"High")</f>
        <v>Medium</v>
      </c>
      <c r="AA1190">
        <v>3356</v>
      </c>
      <c r="AB1190">
        <v>1</v>
      </c>
      <c r="AC1190" t="s">
        <v>42</v>
      </c>
      <c r="AD1190" t="s">
        <v>35</v>
      </c>
      <c r="AE1190">
        <v>13</v>
      </c>
      <c r="AF1190">
        <v>3</v>
      </c>
      <c r="AG1190" t="str">
        <f>_xlfn.XLOOKUP(AF1190,Lookup!K:K,Lookup!L:L)</f>
        <v>Meet Expect</v>
      </c>
      <c r="AH1190">
        <v>2</v>
      </c>
      <c r="AI1190" t="str">
        <f>LOOKUP(AH1190,Lookup!M:M,Lookup!N:N)</f>
        <v>Medium</v>
      </c>
      <c r="AJ1190">
        <v>80</v>
      </c>
      <c r="AK1190">
        <v>1</v>
      </c>
      <c r="AL1190" t="str">
        <f>_xlfn.XLOOKUP(AK1190,Lookup!O:O,Lookup!P:P)</f>
        <v>Basic</v>
      </c>
      <c r="AM1190">
        <v>10</v>
      </c>
      <c r="AN1190" t="str" cm="1">
        <f t="array" ref="AN1190">_xlfn.IFS(
AM1190&lt;=5,"0-5",
AM1190&lt;=10,"6-10",
AM1190&lt;=20,"11-20",
TRUE,"20+")</f>
        <v>6-10</v>
      </c>
      <c r="AO1190">
        <v>3</v>
      </c>
      <c r="AP1190">
        <v>2</v>
      </c>
      <c r="AQ1190" t="str">
        <f>_xlfn.XLOOKUP(AP1190,Lookup!Q:Q,Lookup!R:R)</f>
        <v>Good</v>
      </c>
      <c r="AR1190">
        <v>10</v>
      </c>
      <c r="AS1190" t="str" cm="1">
        <f t="array" ref="AS1190">_xlfn.IFS(
AR1190 &lt;=1,"New Employee",
AR1190 &lt;=3, "Early Career",
AR1190 &lt;=7, "Experienced",
TRUE, "Veteran")</f>
        <v>Veteran</v>
      </c>
      <c r="AT1190">
        <v>0</v>
      </c>
      <c r="AU1190">
        <v>0</v>
      </c>
      <c r="AV1190" t="str" cm="1">
        <f t="array" ref="AV1190">_xlfn.IFS(
AU1190=0,"Recently Promoted",
AU1190&lt;=3, "Normal",
TRUE, "Long Time No Promotion")</f>
        <v>Recently Promoted</v>
      </c>
      <c r="AW1190">
        <v>9</v>
      </c>
      <c r="AX1190">
        <f>IF(COUNTIF(L1190:$L$1471,L1190)&gt;1,1,0)</f>
        <v>0</v>
      </c>
      <c r="BA1190">
        <f t="shared" si="149"/>
        <v>0</v>
      </c>
      <c r="BC1190">
        <f t="shared" si="150"/>
        <v>0</v>
      </c>
      <c r="BE1190">
        <f t="shared" si="144"/>
        <v>0</v>
      </c>
      <c r="BG1190">
        <f t="shared" si="145"/>
        <v>0</v>
      </c>
      <c r="BI1190">
        <f t="shared" si="146"/>
        <v>0</v>
      </c>
      <c r="BR1190" t="str" cm="1">
        <f t="array" ref="BR1190">_xlfn.IFS(
A1190&lt;=25,"18-25",
A1190&lt;=35,"26-35",
A1190&lt;=45,"36-45",
A1190&lt;=59,"46-59",
TRUE,"60+")</f>
        <v>26-35</v>
      </c>
      <c r="BX1190" t="b">
        <f t="shared" si="147"/>
        <v>1</v>
      </c>
      <c r="BY1190" t="b">
        <f t="shared" si="148"/>
        <v>1</v>
      </c>
      <c r="BZ1190" t="b">
        <f t="shared" si="151"/>
        <v>1</v>
      </c>
      <c r="CA1190">
        <f>IF(tblemployee[[#This Row],[Attrition]]="Yes",1,0)</f>
        <v>0</v>
      </c>
      <c r="CB1190">
        <f>IF(tblemployee[[#This Row],[OverTime]]="Yes",1,0)</f>
        <v>1</v>
      </c>
    </row>
    <row r="1191" spans="1:80" hidden="1">
      <c r="A1191">
        <v>33</v>
      </c>
      <c r="B1191" t="s">
        <v>43</v>
      </c>
      <c r="C1191" t="s">
        <v>36</v>
      </c>
      <c r="D1191">
        <v>392</v>
      </c>
      <c r="E1191" t="s">
        <v>37</v>
      </c>
      <c r="F1191">
        <v>2</v>
      </c>
      <c r="G1191" t="str" cm="1">
        <f t="array" ref="G1191">_xlfn.IFS(
F1191 &lt;= 10, "Near",
F1191 &lt;= 20, "Far",
TRUE, "Very Far")</f>
        <v>Near</v>
      </c>
      <c r="H1191">
        <v>4</v>
      </c>
      <c r="I1191" t="str">
        <f>_xlfn.XLOOKUP(H1191,Lookup!C:C,Lookup!D:D)</f>
        <v>Master</v>
      </c>
      <c r="J1191" t="s">
        <v>51</v>
      </c>
      <c r="K1191">
        <v>1</v>
      </c>
      <c r="L1191">
        <v>1670</v>
      </c>
      <c r="M1191">
        <v>4</v>
      </c>
      <c r="N1191" t="str">
        <f>_xlfn.XLOOKUP(M1191,Lookup!E:E,Lookup!F:F)</f>
        <v>Very High</v>
      </c>
      <c r="O1191" t="s">
        <v>46</v>
      </c>
      <c r="P1191">
        <v>93</v>
      </c>
      <c r="Q1191">
        <v>3</v>
      </c>
      <c r="R1191" t="str">
        <f>_xlfn.XLOOKUP(Q1191,Lookup!G:G,Lookup!H:H)</f>
        <v>High</v>
      </c>
      <c r="S1191">
        <v>2</v>
      </c>
      <c r="T1191" s="7" t="str">
        <f>_xlfn.XLOOKUP(S1191,Lookup!A:A,Lookup!B:B)</f>
        <v>Junior</v>
      </c>
      <c r="U1191" t="s">
        <v>40</v>
      </c>
      <c r="V1191">
        <v>4</v>
      </c>
      <c r="W1191" t="str">
        <f>_xlfn.XLOOKUP(V1191,Lookup!I:I,Lookup!J:J)</f>
        <v>Very High</v>
      </c>
      <c r="X1191" t="s">
        <v>52</v>
      </c>
      <c r="Y1191">
        <v>5505</v>
      </c>
      <c r="Z1191" t="str" cm="1">
        <f t="array" ref="Z1191">_xlfn.IFS(Y1191&lt;3000,"Low",Y1191&lt;7000,"Medium",TRUE,"High")</f>
        <v>Medium</v>
      </c>
      <c r="AA1191">
        <v>3921</v>
      </c>
      <c r="AB1191">
        <v>1</v>
      </c>
      <c r="AC1191" t="s">
        <v>42</v>
      </c>
      <c r="AD1191" t="s">
        <v>43</v>
      </c>
      <c r="AE1191">
        <v>14</v>
      </c>
      <c r="AF1191">
        <v>3</v>
      </c>
      <c r="AG1191" t="str">
        <f>_xlfn.XLOOKUP(AF1191,Lookup!K:K,Lookup!L:L)</f>
        <v>Meet Expect</v>
      </c>
      <c r="AH1191">
        <v>3</v>
      </c>
      <c r="AI1191" t="str">
        <f>LOOKUP(AH1191,Lookup!M:M,Lookup!N:N)</f>
        <v>High</v>
      </c>
      <c r="AJ1191">
        <v>80</v>
      </c>
      <c r="AK1191">
        <v>2</v>
      </c>
      <c r="AL1191" t="str">
        <f>_xlfn.XLOOKUP(AK1191,Lookup!O:O,Lookup!P:P)</f>
        <v>Medium</v>
      </c>
      <c r="AM1191">
        <v>6</v>
      </c>
      <c r="AN1191" t="str" cm="1">
        <f t="array" ref="AN1191">_xlfn.IFS(
AM1191&lt;=5,"0-5",
AM1191&lt;=10,"6-10",
AM1191&lt;=20,"11-20",
TRUE,"20+")</f>
        <v>6-10</v>
      </c>
      <c r="AO1191">
        <v>5</v>
      </c>
      <c r="AP1191">
        <v>3</v>
      </c>
      <c r="AQ1191" t="str">
        <f>_xlfn.XLOOKUP(AP1191,Lookup!Q:Q,Lookup!R:R)</f>
        <v>Better</v>
      </c>
      <c r="AR1191">
        <v>6</v>
      </c>
      <c r="AS1191" t="str" cm="1">
        <f t="array" ref="AS1191">_xlfn.IFS(
AR1191 &lt;=1,"New Employee",
AR1191 &lt;=3, "Early Career",
AR1191 &lt;=7, "Experienced",
TRUE, "Veteran")</f>
        <v>Experienced</v>
      </c>
      <c r="AT1191">
        <v>2</v>
      </c>
      <c r="AU1191">
        <v>0</v>
      </c>
      <c r="AV1191" t="str" cm="1">
        <f t="array" ref="AV1191">_xlfn.IFS(
AU1191=0,"Recently Promoted",
AU1191&lt;=3, "Normal",
TRUE, "Long Time No Promotion")</f>
        <v>Recently Promoted</v>
      </c>
      <c r="AW1191">
        <v>4</v>
      </c>
      <c r="AX1191">
        <f>IF(COUNTIF(L1191:$L$1471,L1191)&gt;1,1,0)</f>
        <v>0</v>
      </c>
      <c r="BA1191">
        <f t="shared" si="149"/>
        <v>0</v>
      </c>
      <c r="BC1191">
        <f t="shared" si="150"/>
        <v>0</v>
      </c>
      <c r="BE1191">
        <f t="shared" si="144"/>
        <v>0</v>
      </c>
      <c r="BG1191">
        <f t="shared" si="145"/>
        <v>0</v>
      </c>
      <c r="BI1191">
        <f t="shared" si="146"/>
        <v>0</v>
      </c>
      <c r="BR1191" t="str" cm="1">
        <f t="array" ref="BR1191">_xlfn.IFS(
A1191&lt;=25,"18-25",
A1191&lt;=35,"26-35",
A1191&lt;=45,"36-45",
A1191&lt;=59,"46-59",
TRUE,"60+")</f>
        <v>26-35</v>
      </c>
      <c r="BX1191" t="b">
        <f t="shared" si="147"/>
        <v>1</v>
      </c>
      <c r="BY1191" t="b">
        <f t="shared" si="148"/>
        <v>1</v>
      </c>
      <c r="BZ1191" t="b">
        <f t="shared" si="151"/>
        <v>1</v>
      </c>
      <c r="CA1191">
        <f>IF(tblemployee[[#This Row],[Attrition]]="Yes",1,0)</f>
        <v>0</v>
      </c>
      <c r="CB1191">
        <f>IF(tblemployee[[#This Row],[OverTime]]="Yes",1,0)</f>
        <v>0</v>
      </c>
    </row>
    <row r="1192" spans="1:80" hidden="1">
      <c r="A1192">
        <v>32</v>
      </c>
      <c r="B1192" t="s">
        <v>43</v>
      </c>
      <c r="C1192" t="s">
        <v>36</v>
      </c>
      <c r="D1192">
        <v>977</v>
      </c>
      <c r="E1192" t="s">
        <v>45</v>
      </c>
      <c r="F1192">
        <v>2</v>
      </c>
      <c r="G1192" t="str" cm="1">
        <f t="array" ref="G1192">_xlfn.IFS(
F1192 &lt;= 10, "Near",
F1192 &lt;= 20, "Far",
TRUE, "Very Far")</f>
        <v>Near</v>
      </c>
      <c r="H1192">
        <v>3</v>
      </c>
      <c r="I1192" t="str">
        <f>_xlfn.XLOOKUP(H1192,Lookup!C:C,Lookup!D:D)</f>
        <v>Bachelor</v>
      </c>
      <c r="J1192" t="s">
        <v>51</v>
      </c>
      <c r="K1192">
        <v>1</v>
      </c>
      <c r="L1192">
        <v>1671</v>
      </c>
      <c r="M1192">
        <v>4</v>
      </c>
      <c r="N1192" t="str">
        <f>_xlfn.XLOOKUP(M1192,Lookup!E:E,Lookup!F:F)</f>
        <v>Very High</v>
      </c>
      <c r="O1192" t="s">
        <v>46</v>
      </c>
      <c r="P1192">
        <v>45</v>
      </c>
      <c r="Q1192">
        <v>3</v>
      </c>
      <c r="R1192" t="str">
        <f>_xlfn.XLOOKUP(Q1192,Lookup!G:G,Lookup!H:H)</f>
        <v>High</v>
      </c>
      <c r="S1192">
        <v>2</v>
      </c>
      <c r="T1192" s="7" t="str">
        <f>_xlfn.XLOOKUP(S1192,Lookup!A:A,Lookup!B:B)</f>
        <v>Junior</v>
      </c>
      <c r="U1192" t="s">
        <v>47</v>
      </c>
      <c r="V1192">
        <v>2</v>
      </c>
      <c r="W1192" t="str">
        <f>_xlfn.XLOOKUP(V1192,Lookup!I:I,Lookup!J:J)</f>
        <v>Medium</v>
      </c>
      <c r="X1192" t="s">
        <v>52</v>
      </c>
      <c r="Y1192">
        <v>5470</v>
      </c>
      <c r="Z1192" t="str" cm="1">
        <f t="array" ref="Z1192">_xlfn.IFS(Y1192&lt;3000,"Low",Y1192&lt;7000,"Medium",TRUE,"High")</f>
        <v>Medium</v>
      </c>
      <c r="AA1192">
        <v>25518</v>
      </c>
      <c r="AB1192">
        <v>0</v>
      </c>
      <c r="AC1192" t="s">
        <v>42</v>
      </c>
      <c r="AD1192" t="s">
        <v>43</v>
      </c>
      <c r="AE1192">
        <v>13</v>
      </c>
      <c r="AF1192">
        <v>3</v>
      </c>
      <c r="AG1192" t="str">
        <f>_xlfn.XLOOKUP(AF1192,Lookup!K:K,Lookup!L:L)</f>
        <v>Meet Expect</v>
      </c>
      <c r="AH1192">
        <v>3</v>
      </c>
      <c r="AI1192" t="str">
        <f>LOOKUP(AH1192,Lookup!M:M,Lookup!N:N)</f>
        <v>High</v>
      </c>
      <c r="AJ1192">
        <v>80</v>
      </c>
      <c r="AK1192">
        <v>2</v>
      </c>
      <c r="AL1192" t="str">
        <f>_xlfn.XLOOKUP(AK1192,Lookup!O:O,Lookup!P:P)</f>
        <v>Medium</v>
      </c>
      <c r="AM1192">
        <v>10</v>
      </c>
      <c r="AN1192" t="str" cm="1">
        <f t="array" ref="AN1192">_xlfn.IFS(
AM1192&lt;=5,"0-5",
AM1192&lt;=10,"6-10",
AM1192&lt;=20,"11-20",
TRUE,"20+")</f>
        <v>6-10</v>
      </c>
      <c r="AO1192">
        <v>4</v>
      </c>
      <c r="AP1192">
        <v>2</v>
      </c>
      <c r="AQ1192" t="str">
        <f>_xlfn.XLOOKUP(AP1192,Lookup!Q:Q,Lookup!R:R)</f>
        <v>Good</v>
      </c>
      <c r="AR1192">
        <v>9</v>
      </c>
      <c r="AS1192" t="str" cm="1">
        <f t="array" ref="AS1192">_xlfn.IFS(
AR1192 &lt;=1,"New Employee",
AR1192 &lt;=3, "Early Career",
AR1192 &lt;=7, "Experienced",
TRUE, "Veteran")</f>
        <v>Veteran</v>
      </c>
      <c r="AT1192">
        <v>5</v>
      </c>
      <c r="AU1192">
        <v>1</v>
      </c>
      <c r="AV1192" t="str" cm="1">
        <f t="array" ref="AV1192">_xlfn.IFS(
AU1192=0,"Recently Promoted",
AU1192&lt;=3, "Normal",
TRUE, "Long Time No Promotion")</f>
        <v>Normal</v>
      </c>
      <c r="AW1192">
        <v>6</v>
      </c>
      <c r="AX1192">
        <f>IF(COUNTIF(L1192:$L$1471,L1192)&gt;1,1,0)</f>
        <v>0</v>
      </c>
      <c r="BA1192">
        <f t="shared" si="149"/>
        <v>0</v>
      </c>
      <c r="BC1192">
        <f t="shared" si="150"/>
        <v>0</v>
      </c>
      <c r="BE1192">
        <f t="shared" si="144"/>
        <v>0</v>
      </c>
      <c r="BG1192">
        <f t="shared" si="145"/>
        <v>0</v>
      </c>
      <c r="BI1192">
        <f t="shared" si="146"/>
        <v>0</v>
      </c>
      <c r="BR1192" t="str" cm="1">
        <f t="array" ref="BR1192">_xlfn.IFS(
A1192&lt;=25,"18-25",
A1192&lt;=35,"26-35",
A1192&lt;=45,"36-45",
A1192&lt;=59,"46-59",
TRUE,"60+")</f>
        <v>26-35</v>
      </c>
      <c r="BX1192" t="b">
        <f t="shared" si="147"/>
        <v>1</v>
      </c>
      <c r="BY1192" t="b">
        <f t="shared" si="148"/>
        <v>1</v>
      </c>
      <c r="BZ1192" t="b">
        <f t="shared" si="151"/>
        <v>1</v>
      </c>
      <c r="CA1192">
        <f>IF(tblemployee[[#This Row],[Attrition]]="Yes",1,0)</f>
        <v>0</v>
      </c>
      <c r="CB1192">
        <f>IF(tblemployee[[#This Row],[OverTime]]="Yes",1,0)</f>
        <v>0</v>
      </c>
    </row>
    <row r="1193" spans="1:80" hidden="1">
      <c r="A1193">
        <v>31</v>
      </c>
      <c r="B1193" t="s">
        <v>43</v>
      </c>
      <c r="C1193" t="s">
        <v>36</v>
      </c>
      <c r="D1193">
        <v>1112</v>
      </c>
      <c r="E1193" t="s">
        <v>37</v>
      </c>
      <c r="F1193">
        <v>5</v>
      </c>
      <c r="G1193" t="str" cm="1">
        <f t="array" ref="G1193">_xlfn.IFS(
F1193 &lt;= 10, "Near",
F1193 &lt;= 20, "Far",
TRUE, "Very Far")</f>
        <v>Near</v>
      </c>
      <c r="H1193">
        <v>4</v>
      </c>
      <c r="I1193" t="str">
        <f>_xlfn.XLOOKUP(H1193,Lookup!C:C,Lookup!D:D)</f>
        <v>Master</v>
      </c>
      <c r="J1193" t="s">
        <v>38</v>
      </c>
      <c r="K1193">
        <v>1</v>
      </c>
      <c r="L1193">
        <v>1673</v>
      </c>
      <c r="M1193">
        <v>1</v>
      </c>
      <c r="N1193" t="str">
        <f>_xlfn.XLOOKUP(M1193,Lookup!E:E,Lookup!F:F)</f>
        <v>Low</v>
      </c>
      <c r="O1193" t="s">
        <v>39</v>
      </c>
      <c r="P1193">
        <v>67</v>
      </c>
      <c r="Q1193">
        <v>3</v>
      </c>
      <c r="R1193" t="str">
        <f>_xlfn.XLOOKUP(Q1193,Lookup!G:G,Lookup!H:H)</f>
        <v>High</v>
      </c>
      <c r="S1193">
        <v>2</v>
      </c>
      <c r="T1193" s="7" t="str">
        <f>_xlfn.XLOOKUP(S1193,Lookup!A:A,Lookup!B:B)</f>
        <v>Junior</v>
      </c>
      <c r="U1193" t="s">
        <v>40</v>
      </c>
      <c r="V1193">
        <v>4</v>
      </c>
      <c r="W1193" t="str">
        <f>_xlfn.XLOOKUP(V1193,Lookup!I:I,Lookup!J:J)</f>
        <v>Very High</v>
      </c>
      <c r="X1193" t="s">
        <v>48</v>
      </c>
      <c r="Y1193">
        <v>5476</v>
      </c>
      <c r="Z1193" t="str" cm="1">
        <f t="array" ref="Z1193">_xlfn.IFS(Y1193&lt;3000,"Low",Y1193&lt;7000,"Medium",TRUE,"High")</f>
        <v>Medium</v>
      </c>
      <c r="AA1193">
        <v>22589</v>
      </c>
      <c r="AB1193">
        <v>1</v>
      </c>
      <c r="AC1193" t="s">
        <v>42</v>
      </c>
      <c r="AD1193" t="s">
        <v>43</v>
      </c>
      <c r="AE1193">
        <v>11</v>
      </c>
      <c r="AF1193">
        <v>3</v>
      </c>
      <c r="AG1193" t="str">
        <f>_xlfn.XLOOKUP(AF1193,Lookup!K:K,Lookup!L:L)</f>
        <v>Meet Expect</v>
      </c>
      <c r="AH1193">
        <v>1</v>
      </c>
      <c r="AI1193" t="str">
        <f>LOOKUP(AH1193,Lookup!M:M,Lookup!N:N)</f>
        <v>Low</v>
      </c>
      <c r="AJ1193">
        <v>80</v>
      </c>
      <c r="AK1193">
        <v>2</v>
      </c>
      <c r="AL1193" t="str">
        <f>_xlfn.XLOOKUP(AK1193,Lookup!O:O,Lookup!P:P)</f>
        <v>Medium</v>
      </c>
      <c r="AM1193">
        <v>10</v>
      </c>
      <c r="AN1193" t="str" cm="1">
        <f t="array" ref="AN1193">_xlfn.IFS(
AM1193&lt;=5,"0-5",
AM1193&lt;=10,"6-10",
AM1193&lt;=20,"11-20",
TRUE,"20+")</f>
        <v>6-10</v>
      </c>
      <c r="AO1193">
        <v>2</v>
      </c>
      <c r="AP1193">
        <v>3</v>
      </c>
      <c r="AQ1193" t="str">
        <f>_xlfn.XLOOKUP(AP1193,Lookup!Q:Q,Lookup!R:R)</f>
        <v>Better</v>
      </c>
      <c r="AR1193">
        <v>10</v>
      </c>
      <c r="AS1193" t="str" cm="1">
        <f t="array" ref="AS1193">_xlfn.IFS(
AR1193 &lt;=1,"New Employee",
AR1193 &lt;=3, "Early Career",
AR1193 &lt;=7, "Experienced",
TRUE, "Veteran")</f>
        <v>Veteran</v>
      </c>
      <c r="AT1193">
        <v>0</v>
      </c>
      <c r="AU1193">
        <v>0</v>
      </c>
      <c r="AV1193" t="str" cm="1">
        <f t="array" ref="AV1193">_xlfn.IFS(
AU1193=0,"Recently Promoted",
AU1193&lt;=3, "Normal",
TRUE, "Long Time No Promotion")</f>
        <v>Recently Promoted</v>
      </c>
      <c r="AW1193">
        <v>2</v>
      </c>
      <c r="AX1193">
        <f>IF(COUNTIF(L1193:$L$1471,L1193)&gt;1,1,0)</f>
        <v>0</v>
      </c>
      <c r="BA1193">
        <f t="shared" si="149"/>
        <v>0</v>
      </c>
      <c r="BC1193">
        <f t="shared" si="150"/>
        <v>0</v>
      </c>
      <c r="BE1193">
        <f t="shared" si="144"/>
        <v>0</v>
      </c>
      <c r="BG1193">
        <f t="shared" si="145"/>
        <v>0</v>
      </c>
      <c r="BI1193">
        <f t="shared" si="146"/>
        <v>0</v>
      </c>
      <c r="BR1193" t="str" cm="1">
        <f t="array" ref="BR1193">_xlfn.IFS(
A1193&lt;=25,"18-25",
A1193&lt;=35,"26-35",
A1193&lt;=45,"36-45",
A1193&lt;=59,"46-59",
TRUE,"60+")</f>
        <v>26-35</v>
      </c>
      <c r="BX1193" t="b">
        <f t="shared" si="147"/>
        <v>1</v>
      </c>
      <c r="BY1193" t="b">
        <f t="shared" si="148"/>
        <v>1</v>
      </c>
      <c r="BZ1193" t="b">
        <f t="shared" si="151"/>
        <v>1</v>
      </c>
      <c r="CA1193">
        <f>IF(tblemployee[[#This Row],[Attrition]]="Yes",1,0)</f>
        <v>0</v>
      </c>
      <c r="CB1193">
        <f>IF(tblemployee[[#This Row],[OverTime]]="Yes",1,0)</f>
        <v>0</v>
      </c>
    </row>
    <row r="1194" spans="1:80" hidden="1">
      <c r="A1194">
        <v>49</v>
      </c>
      <c r="B1194" t="s">
        <v>43</v>
      </c>
      <c r="C1194" t="s">
        <v>36</v>
      </c>
      <c r="D1194">
        <v>464</v>
      </c>
      <c r="E1194" t="s">
        <v>45</v>
      </c>
      <c r="F1194">
        <v>16</v>
      </c>
      <c r="G1194" t="str" cm="1">
        <f t="array" ref="G1194">_xlfn.IFS(
F1194 &lt;= 10, "Near",
F1194 &lt;= 20, "Far",
TRUE, "Very Far")</f>
        <v>Far</v>
      </c>
      <c r="H1194">
        <v>3</v>
      </c>
      <c r="I1194" t="str">
        <f>_xlfn.XLOOKUP(H1194,Lookup!C:C,Lookup!D:D)</f>
        <v>Bachelor</v>
      </c>
      <c r="J1194" t="s">
        <v>51</v>
      </c>
      <c r="K1194">
        <v>1</v>
      </c>
      <c r="L1194">
        <v>1674</v>
      </c>
      <c r="M1194">
        <v>4</v>
      </c>
      <c r="N1194" t="str">
        <f>_xlfn.XLOOKUP(M1194,Lookup!E:E,Lookup!F:F)</f>
        <v>Very High</v>
      </c>
      <c r="O1194" t="s">
        <v>39</v>
      </c>
      <c r="P1194">
        <v>74</v>
      </c>
      <c r="Q1194">
        <v>3</v>
      </c>
      <c r="R1194" t="str">
        <f>_xlfn.XLOOKUP(Q1194,Lookup!G:G,Lookup!H:H)</f>
        <v>High</v>
      </c>
      <c r="S1194">
        <v>1</v>
      </c>
      <c r="T1194" s="7" t="str">
        <f>_xlfn.XLOOKUP(S1194,Lookup!A:A,Lookup!B:B)</f>
        <v>Entry Level</v>
      </c>
      <c r="U1194" t="s">
        <v>50</v>
      </c>
      <c r="V1194">
        <v>1</v>
      </c>
      <c r="W1194" t="str">
        <f>_xlfn.XLOOKUP(V1194,Lookup!I:I,Lookup!J:J)</f>
        <v>Low</v>
      </c>
      <c r="X1194" t="s">
        <v>52</v>
      </c>
      <c r="Y1194">
        <v>2587</v>
      </c>
      <c r="Z1194" t="str" cm="1">
        <f t="array" ref="Z1194">_xlfn.IFS(Y1194&lt;3000,"Low",Y1194&lt;7000,"Medium",TRUE,"High")</f>
        <v>Low</v>
      </c>
      <c r="AA1194">
        <v>24941</v>
      </c>
      <c r="AB1194">
        <v>4</v>
      </c>
      <c r="AC1194" t="s">
        <v>42</v>
      </c>
      <c r="AD1194" t="s">
        <v>35</v>
      </c>
      <c r="AE1194">
        <v>16</v>
      </c>
      <c r="AF1194">
        <v>3</v>
      </c>
      <c r="AG1194" t="str">
        <f>_xlfn.XLOOKUP(AF1194,Lookup!K:K,Lookup!L:L)</f>
        <v>Meet Expect</v>
      </c>
      <c r="AH1194">
        <v>2</v>
      </c>
      <c r="AI1194" t="str">
        <f>LOOKUP(AH1194,Lookup!M:M,Lookup!N:N)</f>
        <v>Medium</v>
      </c>
      <c r="AJ1194">
        <v>80</v>
      </c>
      <c r="AK1194">
        <v>1</v>
      </c>
      <c r="AL1194" t="str">
        <f>_xlfn.XLOOKUP(AK1194,Lookup!O:O,Lookup!P:P)</f>
        <v>Basic</v>
      </c>
      <c r="AM1194">
        <v>17</v>
      </c>
      <c r="AN1194" t="str" cm="1">
        <f t="array" ref="AN1194">_xlfn.IFS(
AM1194&lt;=5,"0-5",
AM1194&lt;=10,"6-10",
AM1194&lt;=20,"11-20",
TRUE,"20+")</f>
        <v>11-20</v>
      </c>
      <c r="AO1194">
        <v>2</v>
      </c>
      <c r="AP1194">
        <v>2</v>
      </c>
      <c r="AQ1194" t="str">
        <f>_xlfn.XLOOKUP(AP1194,Lookup!Q:Q,Lookup!R:R)</f>
        <v>Good</v>
      </c>
      <c r="AR1194">
        <v>2</v>
      </c>
      <c r="AS1194" t="str" cm="1">
        <f t="array" ref="AS1194">_xlfn.IFS(
AR1194 &lt;=1,"New Employee",
AR1194 &lt;=3, "Early Career",
AR1194 &lt;=7, "Experienced",
TRUE, "Veteran")</f>
        <v>Early Career</v>
      </c>
      <c r="AT1194">
        <v>2</v>
      </c>
      <c r="AU1194">
        <v>2</v>
      </c>
      <c r="AV1194" t="str" cm="1">
        <f t="array" ref="AV1194">_xlfn.IFS(
AU1194=0,"Recently Promoted",
AU1194&lt;=3, "Normal",
TRUE, "Long Time No Promotion")</f>
        <v>Normal</v>
      </c>
      <c r="AW1194">
        <v>2</v>
      </c>
      <c r="AX1194">
        <f>IF(COUNTIF(L1194:$L$1471,L1194)&gt;1,1,0)</f>
        <v>0</v>
      </c>
      <c r="BA1194">
        <f t="shared" si="149"/>
        <v>0</v>
      </c>
      <c r="BC1194">
        <f t="shared" si="150"/>
        <v>0</v>
      </c>
      <c r="BE1194">
        <f t="shared" si="144"/>
        <v>0</v>
      </c>
      <c r="BG1194">
        <f t="shared" si="145"/>
        <v>0</v>
      </c>
      <c r="BI1194">
        <f t="shared" si="146"/>
        <v>0</v>
      </c>
      <c r="BR1194" t="str" cm="1">
        <f t="array" ref="BR1194">_xlfn.IFS(
A1194&lt;=25,"18-25",
A1194&lt;=35,"26-35",
A1194&lt;=45,"36-45",
A1194&lt;=59,"46-59",
TRUE,"60+")</f>
        <v>46-59</v>
      </c>
      <c r="BX1194" t="b">
        <f t="shared" si="147"/>
        <v>1</v>
      </c>
      <c r="BY1194" t="b">
        <f t="shared" si="148"/>
        <v>1</v>
      </c>
      <c r="BZ1194" t="b">
        <f t="shared" si="151"/>
        <v>1</v>
      </c>
      <c r="CA1194">
        <f>IF(tblemployee[[#This Row],[Attrition]]="Yes",1,0)</f>
        <v>0</v>
      </c>
      <c r="CB1194">
        <f>IF(tblemployee[[#This Row],[OverTime]]="Yes",1,0)</f>
        <v>1</v>
      </c>
    </row>
    <row r="1195" spans="1:80" hidden="1">
      <c r="A1195">
        <v>38</v>
      </c>
      <c r="B1195" t="s">
        <v>43</v>
      </c>
      <c r="C1195" t="s">
        <v>44</v>
      </c>
      <c r="D1195">
        <v>148</v>
      </c>
      <c r="E1195" t="s">
        <v>45</v>
      </c>
      <c r="F1195">
        <v>2</v>
      </c>
      <c r="G1195" t="str" cm="1">
        <f t="array" ref="G1195">_xlfn.IFS(
F1195 &lt;= 10, "Near",
F1195 &lt;= 20, "Far",
TRUE, "Very Far")</f>
        <v>Near</v>
      </c>
      <c r="H1195">
        <v>3</v>
      </c>
      <c r="I1195" t="str">
        <f>_xlfn.XLOOKUP(H1195,Lookup!C:C,Lookup!D:D)</f>
        <v>Bachelor</v>
      </c>
      <c r="J1195" t="s">
        <v>51</v>
      </c>
      <c r="K1195">
        <v>1</v>
      </c>
      <c r="L1195">
        <v>1675</v>
      </c>
      <c r="M1195">
        <v>4</v>
      </c>
      <c r="N1195" t="str">
        <f>_xlfn.XLOOKUP(M1195,Lookup!E:E,Lookup!F:F)</f>
        <v>Very High</v>
      </c>
      <c r="O1195" t="s">
        <v>39</v>
      </c>
      <c r="P1195">
        <v>42</v>
      </c>
      <c r="Q1195">
        <v>2</v>
      </c>
      <c r="R1195" t="str">
        <f>_xlfn.XLOOKUP(Q1195,Lookup!G:G,Lookup!H:H)</f>
        <v>Medium</v>
      </c>
      <c r="S1195">
        <v>1</v>
      </c>
      <c r="T1195" s="7" t="str">
        <f>_xlfn.XLOOKUP(S1195,Lookup!A:A,Lookup!B:B)</f>
        <v>Entry Level</v>
      </c>
      <c r="U1195" t="s">
        <v>50</v>
      </c>
      <c r="V1195">
        <v>2</v>
      </c>
      <c r="W1195" t="str">
        <f>_xlfn.XLOOKUP(V1195,Lookup!I:I,Lookup!J:J)</f>
        <v>Medium</v>
      </c>
      <c r="X1195" t="s">
        <v>41</v>
      </c>
      <c r="Y1195">
        <v>2440</v>
      </c>
      <c r="Z1195" t="str" cm="1">
        <f t="array" ref="Z1195">_xlfn.IFS(Y1195&lt;3000,"Low",Y1195&lt;7000,"Medium",TRUE,"High")</f>
        <v>Low</v>
      </c>
      <c r="AA1195">
        <v>23826</v>
      </c>
      <c r="AB1195">
        <v>1</v>
      </c>
      <c r="AC1195" t="s">
        <v>42</v>
      </c>
      <c r="AD1195" t="s">
        <v>43</v>
      </c>
      <c r="AE1195">
        <v>22</v>
      </c>
      <c r="AF1195">
        <v>4</v>
      </c>
      <c r="AG1195" t="str">
        <f>_xlfn.XLOOKUP(AF1195,Lookup!K:K,Lookup!L:L)</f>
        <v>Exceed Expect</v>
      </c>
      <c r="AH1195">
        <v>2</v>
      </c>
      <c r="AI1195" t="str">
        <f>LOOKUP(AH1195,Lookup!M:M,Lookup!N:N)</f>
        <v>Medium</v>
      </c>
      <c r="AJ1195">
        <v>80</v>
      </c>
      <c r="AK1195">
        <v>0</v>
      </c>
      <c r="AL1195" t="str">
        <f>_xlfn.XLOOKUP(AK1195,Lookup!O:O,Lookup!P:P)</f>
        <v>None</v>
      </c>
      <c r="AM1195">
        <v>4</v>
      </c>
      <c r="AN1195" t="str" cm="1">
        <f t="array" ref="AN1195">_xlfn.IFS(
AM1195&lt;=5,"0-5",
AM1195&lt;=10,"6-10",
AM1195&lt;=20,"11-20",
TRUE,"20+")</f>
        <v>0-5</v>
      </c>
      <c r="AO1195">
        <v>3</v>
      </c>
      <c r="AP1195">
        <v>3</v>
      </c>
      <c r="AQ1195" t="str">
        <f>_xlfn.XLOOKUP(AP1195,Lookup!Q:Q,Lookup!R:R)</f>
        <v>Better</v>
      </c>
      <c r="AR1195">
        <v>4</v>
      </c>
      <c r="AS1195" t="str" cm="1">
        <f t="array" ref="AS1195">_xlfn.IFS(
AR1195 &lt;=1,"New Employee",
AR1195 &lt;=3, "Early Career",
AR1195 &lt;=7, "Experienced",
TRUE, "Veteran")</f>
        <v>Experienced</v>
      </c>
      <c r="AT1195">
        <v>3</v>
      </c>
      <c r="AU1195">
        <v>3</v>
      </c>
      <c r="AV1195" t="str" cm="1">
        <f t="array" ref="AV1195">_xlfn.IFS(
AU1195=0,"Recently Promoted",
AU1195&lt;=3, "Normal",
TRUE, "Long Time No Promotion")</f>
        <v>Normal</v>
      </c>
      <c r="AW1195">
        <v>3</v>
      </c>
      <c r="AX1195">
        <f>IF(COUNTIF(L1195:$L$1471,L1195)&gt;1,1,0)</f>
        <v>0</v>
      </c>
      <c r="BA1195">
        <f t="shared" si="149"/>
        <v>0</v>
      </c>
      <c r="BC1195">
        <f t="shared" si="150"/>
        <v>0</v>
      </c>
      <c r="BE1195">
        <f t="shared" si="144"/>
        <v>0</v>
      </c>
      <c r="BG1195">
        <f t="shared" si="145"/>
        <v>0</v>
      </c>
      <c r="BI1195">
        <f t="shared" si="146"/>
        <v>0</v>
      </c>
      <c r="BR1195" t="str" cm="1">
        <f t="array" ref="BR1195">_xlfn.IFS(
A1195&lt;=25,"18-25",
A1195&lt;=35,"26-35",
A1195&lt;=45,"36-45",
A1195&lt;=59,"46-59",
TRUE,"60+")</f>
        <v>36-45</v>
      </c>
      <c r="BX1195" t="b">
        <f t="shared" si="147"/>
        <v>1</v>
      </c>
      <c r="BY1195" t="b">
        <f t="shared" si="148"/>
        <v>1</v>
      </c>
      <c r="BZ1195" t="b">
        <f t="shared" si="151"/>
        <v>1</v>
      </c>
      <c r="CA1195">
        <f>IF(tblemployee[[#This Row],[Attrition]]="Yes",1,0)</f>
        <v>0</v>
      </c>
      <c r="CB1195">
        <f>IF(tblemployee[[#This Row],[OverTime]]="Yes",1,0)</f>
        <v>0</v>
      </c>
    </row>
    <row r="1196" spans="1:80" hidden="1">
      <c r="A1196">
        <v>47</v>
      </c>
      <c r="B1196" t="s">
        <v>43</v>
      </c>
      <c r="C1196" t="s">
        <v>36</v>
      </c>
      <c r="D1196">
        <v>1225</v>
      </c>
      <c r="E1196" t="s">
        <v>37</v>
      </c>
      <c r="F1196">
        <v>2</v>
      </c>
      <c r="G1196" t="str" cm="1">
        <f t="array" ref="G1196">_xlfn.IFS(
F1196 &lt;= 10, "Near",
F1196 &lt;= 20, "Far",
TRUE, "Very Far")</f>
        <v>Near</v>
      </c>
      <c r="H1196">
        <v>4</v>
      </c>
      <c r="I1196" t="str">
        <f>_xlfn.XLOOKUP(H1196,Lookup!C:C,Lookup!D:D)</f>
        <v>Master</v>
      </c>
      <c r="J1196" t="s">
        <v>38</v>
      </c>
      <c r="K1196">
        <v>1</v>
      </c>
      <c r="L1196">
        <v>1676</v>
      </c>
      <c r="M1196">
        <v>2</v>
      </c>
      <c r="N1196" t="str">
        <f>_xlfn.XLOOKUP(M1196,Lookup!E:E,Lookup!F:F)</f>
        <v>Medium</v>
      </c>
      <c r="O1196" t="s">
        <v>39</v>
      </c>
      <c r="P1196">
        <v>47</v>
      </c>
      <c r="Q1196">
        <v>4</v>
      </c>
      <c r="R1196" t="str">
        <f>_xlfn.XLOOKUP(Q1196,Lookup!G:G,Lookup!H:H)</f>
        <v>Very High</v>
      </c>
      <c r="S1196">
        <v>4</v>
      </c>
      <c r="T1196" s="7" t="str">
        <f>_xlfn.XLOOKUP(S1196,Lookup!A:A,Lookup!B:B)</f>
        <v>Manager</v>
      </c>
      <c r="U1196" t="s">
        <v>56</v>
      </c>
      <c r="V1196">
        <v>2</v>
      </c>
      <c r="W1196" t="str">
        <f>_xlfn.XLOOKUP(V1196,Lookup!I:I,Lookup!J:J)</f>
        <v>Medium</v>
      </c>
      <c r="X1196" t="s">
        <v>52</v>
      </c>
      <c r="Y1196">
        <v>15972</v>
      </c>
      <c r="Z1196" t="str" cm="1">
        <f t="array" ref="Z1196">_xlfn.IFS(Y1196&lt;3000,"Low",Y1196&lt;7000,"Medium",TRUE,"High")</f>
        <v>High</v>
      </c>
      <c r="AA1196">
        <v>21086</v>
      </c>
      <c r="AB1196">
        <v>6</v>
      </c>
      <c r="AC1196" t="s">
        <v>42</v>
      </c>
      <c r="AD1196" t="s">
        <v>43</v>
      </c>
      <c r="AE1196">
        <v>14</v>
      </c>
      <c r="AF1196">
        <v>3</v>
      </c>
      <c r="AG1196" t="str">
        <f>_xlfn.XLOOKUP(AF1196,Lookup!K:K,Lookup!L:L)</f>
        <v>Meet Expect</v>
      </c>
      <c r="AH1196">
        <v>3</v>
      </c>
      <c r="AI1196" t="str">
        <f>LOOKUP(AH1196,Lookup!M:M,Lookup!N:N)</f>
        <v>High</v>
      </c>
      <c r="AJ1196">
        <v>80</v>
      </c>
      <c r="AK1196">
        <v>3</v>
      </c>
      <c r="AL1196" t="str">
        <f>_xlfn.XLOOKUP(AK1196,Lookup!O:O,Lookup!P:P)</f>
        <v>High</v>
      </c>
      <c r="AM1196">
        <v>29</v>
      </c>
      <c r="AN1196" t="str" cm="1">
        <f t="array" ref="AN1196">_xlfn.IFS(
AM1196&lt;=5,"0-5",
AM1196&lt;=10,"6-10",
AM1196&lt;=20,"11-20",
TRUE,"20+")</f>
        <v>20+</v>
      </c>
      <c r="AO1196">
        <v>2</v>
      </c>
      <c r="AP1196">
        <v>3</v>
      </c>
      <c r="AQ1196" t="str">
        <f>_xlfn.XLOOKUP(AP1196,Lookup!Q:Q,Lookup!R:R)</f>
        <v>Better</v>
      </c>
      <c r="AR1196">
        <v>3</v>
      </c>
      <c r="AS1196" t="str" cm="1">
        <f t="array" ref="AS1196">_xlfn.IFS(
AR1196 &lt;=1,"New Employee",
AR1196 &lt;=3, "Early Career",
AR1196 &lt;=7, "Experienced",
TRUE, "Veteran")</f>
        <v>Early Career</v>
      </c>
      <c r="AT1196">
        <v>2</v>
      </c>
      <c r="AU1196">
        <v>1</v>
      </c>
      <c r="AV1196" t="str" cm="1">
        <f t="array" ref="AV1196">_xlfn.IFS(
AU1196=0,"Recently Promoted",
AU1196&lt;=3, "Normal",
TRUE, "Long Time No Promotion")</f>
        <v>Normal</v>
      </c>
      <c r="AW1196">
        <v>2</v>
      </c>
      <c r="AX1196">
        <f>IF(COUNTIF(L1196:$L$1471,L1196)&gt;1,1,0)</f>
        <v>0</v>
      </c>
      <c r="BA1196">
        <f t="shared" si="149"/>
        <v>0</v>
      </c>
      <c r="BC1196">
        <f t="shared" si="150"/>
        <v>0</v>
      </c>
      <c r="BE1196">
        <f t="shared" si="144"/>
        <v>0</v>
      </c>
      <c r="BG1196">
        <f t="shared" si="145"/>
        <v>0</v>
      </c>
      <c r="BI1196">
        <f t="shared" si="146"/>
        <v>0</v>
      </c>
      <c r="BR1196" t="str" cm="1">
        <f t="array" ref="BR1196">_xlfn.IFS(
A1196&lt;=25,"18-25",
A1196&lt;=35,"26-35",
A1196&lt;=45,"36-45",
A1196&lt;=59,"46-59",
TRUE,"60+")</f>
        <v>46-59</v>
      </c>
      <c r="BX1196" t="b">
        <f t="shared" si="147"/>
        <v>1</v>
      </c>
      <c r="BY1196" t="b">
        <f t="shared" si="148"/>
        <v>1</v>
      </c>
      <c r="BZ1196" t="b">
        <f t="shared" si="151"/>
        <v>1</v>
      </c>
      <c r="CA1196">
        <f>IF(tblemployee[[#This Row],[Attrition]]="Yes",1,0)</f>
        <v>0</v>
      </c>
      <c r="CB1196">
        <f>IF(tblemployee[[#This Row],[OverTime]]="Yes",1,0)</f>
        <v>0</v>
      </c>
    </row>
    <row r="1197" spans="1:80" hidden="1">
      <c r="A1197">
        <v>49</v>
      </c>
      <c r="B1197" t="s">
        <v>43</v>
      </c>
      <c r="C1197" t="s">
        <v>36</v>
      </c>
      <c r="D1197">
        <v>809</v>
      </c>
      <c r="E1197" t="s">
        <v>45</v>
      </c>
      <c r="F1197">
        <v>1</v>
      </c>
      <c r="G1197" t="str" cm="1">
        <f t="array" ref="G1197">_xlfn.IFS(
F1197 &lt;= 10, "Near",
F1197 &lt;= 20, "Far",
TRUE, "Very Far")</f>
        <v>Near</v>
      </c>
      <c r="H1197">
        <v>3</v>
      </c>
      <c r="I1197" t="str">
        <f>_xlfn.XLOOKUP(H1197,Lookup!C:C,Lookup!D:D)</f>
        <v>Bachelor</v>
      </c>
      <c r="J1197" t="s">
        <v>38</v>
      </c>
      <c r="K1197">
        <v>1</v>
      </c>
      <c r="L1197">
        <v>1677</v>
      </c>
      <c r="M1197">
        <v>3</v>
      </c>
      <c r="N1197" t="str">
        <f>_xlfn.XLOOKUP(M1197,Lookup!E:E,Lookup!F:F)</f>
        <v>High</v>
      </c>
      <c r="O1197" t="s">
        <v>46</v>
      </c>
      <c r="P1197">
        <v>36</v>
      </c>
      <c r="Q1197">
        <v>3</v>
      </c>
      <c r="R1197" t="str">
        <f>_xlfn.XLOOKUP(Q1197,Lookup!G:G,Lookup!H:H)</f>
        <v>High</v>
      </c>
      <c r="S1197">
        <v>4</v>
      </c>
      <c r="T1197" s="7" t="str">
        <f>_xlfn.XLOOKUP(S1197,Lookup!A:A,Lookup!B:B)</f>
        <v>Manager</v>
      </c>
      <c r="U1197" t="s">
        <v>56</v>
      </c>
      <c r="V1197">
        <v>3</v>
      </c>
      <c r="W1197" t="str">
        <f>_xlfn.XLOOKUP(V1197,Lookup!I:I,Lookup!J:J)</f>
        <v>High</v>
      </c>
      <c r="X1197" t="s">
        <v>41</v>
      </c>
      <c r="Y1197">
        <v>15379</v>
      </c>
      <c r="Z1197" t="str" cm="1">
        <f t="array" ref="Z1197">_xlfn.IFS(Y1197&lt;3000,"Low",Y1197&lt;7000,"Medium",TRUE,"High")</f>
        <v>High</v>
      </c>
      <c r="AA1197">
        <v>22384</v>
      </c>
      <c r="AB1197">
        <v>4</v>
      </c>
      <c r="AC1197" t="s">
        <v>42</v>
      </c>
      <c r="AD1197" t="s">
        <v>43</v>
      </c>
      <c r="AE1197">
        <v>14</v>
      </c>
      <c r="AF1197">
        <v>3</v>
      </c>
      <c r="AG1197" t="str">
        <f>_xlfn.XLOOKUP(AF1197,Lookup!K:K,Lookup!L:L)</f>
        <v>Meet Expect</v>
      </c>
      <c r="AH1197">
        <v>1</v>
      </c>
      <c r="AI1197" t="str">
        <f>LOOKUP(AH1197,Lookup!M:M,Lookup!N:N)</f>
        <v>Low</v>
      </c>
      <c r="AJ1197">
        <v>80</v>
      </c>
      <c r="AK1197">
        <v>0</v>
      </c>
      <c r="AL1197" t="str">
        <f>_xlfn.XLOOKUP(AK1197,Lookup!O:O,Lookup!P:P)</f>
        <v>None</v>
      </c>
      <c r="AM1197">
        <v>23</v>
      </c>
      <c r="AN1197" t="str" cm="1">
        <f t="array" ref="AN1197">_xlfn.IFS(
AM1197&lt;=5,"0-5",
AM1197&lt;=10,"6-10",
AM1197&lt;=20,"11-20",
TRUE,"20+")</f>
        <v>20+</v>
      </c>
      <c r="AO1197">
        <v>2</v>
      </c>
      <c r="AP1197">
        <v>3</v>
      </c>
      <c r="AQ1197" t="str">
        <f>_xlfn.XLOOKUP(AP1197,Lookup!Q:Q,Lookup!R:R)</f>
        <v>Better</v>
      </c>
      <c r="AR1197">
        <v>8</v>
      </c>
      <c r="AS1197" t="str" cm="1">
        <f t="array" ref="AS1197">_xlfn.IFS(
AR1197 &lt;=1,"New Employee",
AR1197 &lt;=3, "Early Career",
AR1197 &lt;=7, "Experienced",
TRUE, "Veteran")</f>
        <v>Veteran</v>
      </c>
      <c r="AT1197">
        <v>7</v>
      </c>
      <c r="AU1197">
        <v>0</v>
      </c>
      <c r="AV1197" t="str" cm="1">
        <f t="array" ref="AV1197">_xlfn.IFS(
AU1197=0,"Recently Promoted",
AU1197&lt;=3, "Normal",
TRUE, "Long Time No Promotion")</f>
        <v>Recently Promoted</v>
      </c>
      <c r="AW1197">
        <v>0</v>
      </c>
      <c r="AX1197">
        <f>IF(COUNTIF(L1197:$L$1471,L1197)&gt;1,1,0)</f>
        <v>0</v>
      </c>
      <c r="BA1197">
        <f t="shared" si="149"/>
        <v>0</v>
      </c>
      <c r="BC1197">
        <f t="shared" si="150"/>
        <v>0</v>
      </c>
      <c r="BE1197">
        <f t="shared" si="144"/>
        <v>0</v>
      </c>
      <c r="BG1197">
        <f t="shared" si="145"/>
        <v>0</v>
      </c>
      <c r="BI1197">
        <f t="shared" si="146"/>
        <v>0</v>
      </c>
      <c r="BR1197" t="str" cm="1">
        <f t="array" ref="BR1197">_xlfn.IFS(
A1197&lt;=25,"18-25",
A1197&lt;=35,"26-35",
A1197&lt;=45,"36-45",
A1197&lt;=59,"46-59",
TRUE,"60+")</f>
        <v>46-59</v>
      </c>
      <c r="BX1197" t="b">
        <f t="shared" si="147"/>
        <v>1</v>
      </c>
      <c r="BY1197" t="b">
        <f t="shared" si="148"/>
        <v>1</v>
      </c>
      <c r="BZ1197" t="b">
        <f t="shared" si="151"/>
        <v>1</v>
      </c>
      <c r="CA1197">
        <f>IF(tblemployee[[#This Row],[Attrition]]="Yes",1,0)</f>
        <v>0</v>
      </c>
      <c r="CB1197">
        <f>IF(tblemployee[[#This Row],[OverTime]]="Yes",1,0)</f>
        <v>0</v>
      </c>
    </row>
    <row r="1198" spans="1:80" hidden="1">
      <c r="A1198">
        <v>41</v>
      </c>
      <c r="B1198" t="s">
        <v>43</v>
      </c>
      <c r="C1198" t="s">
        <v>36</v>
      </c>
      <c r="D1198">
        <v>1206</v>
      </c>
      <c r="E1198" t="s">
        <v>37</v>
      </c>
      <c r="F1198">
        <v>23</v>
      </c>
      <c r="G1198" t="str" cm="1">
        <f t="array" ref="G1198">_xlfn.IFS(
F1198 &lt;= 10, "Near",
F1198 &lt;= 20, "Far",
TRUE, "Very Far")</f>
        <v>Very Far</v>
      </c>
      <c r="H1198">
        <v>2</v>
      </c>
      <c r="I1198" t="str">
        <f>_xlfn.XLOOKUP(H1198,Lookup!C:C,Lookup!D:D)</f>
        <v>College</v>
      </c>
      <c r="J1198" t="s">
        <v>38</v>
      </c>
      <c r="K1198">
        <v>1</v>
      </c>
      <c r="L1198">
        <v>1678</v>
      </c>
      <c r="M1198">
        <v>4</v>
      </c>
      <c r="N1198" t="str">
        <f>_xlfn.XLOOKUP(M1198,Lookup!E:E,Lookup!F:F)</f>
        <v>Very High</v>
      </c>
      <c r="O1198" t="s">
        <v>46</v>
      </c>
      <c r="P1198">
        <v>80</v>
      </c>
      <c r="Q1198">
        <v>3</v>
      </c>
      <c r="R1198" t="str">
        <f>_xlfn.XLOOKUP(Q1198,Lookup!G:G,Lookup!H:H)</f>
        <v>High</v>
      </c>
      <c r="S1198">
        <v>3</v>
      </c>
      <c r="T1198" s="7" t="str">
        <f>_xlfn.XLOOKUP(S1198,Lookup!A:A,Lookup!B:B)</f>
        <v>Senior</v>
      </c>
      <c r="U1198" t="s">
        <v>40</v>
      </c>
      <c r="V1198">
        <v>3</v>
      </c>
      <c r="W1198" t="str">
        <f>_xlfn.XLOOKUP(V1198,Lookup!I:I,Lookup!J:J)</f>
        <v>High</v>
      </c>
      <c r="X1198" t="s">
        <v>41</v>
      </c>
      <c r="Y1198">
        <v>7082</v>
      </c>
      <c r="Z1198" t="str" cm="1">
        <f t="array" ref="Z1198">_xlfn.IFS(Y1198&lt;3000,"Low",Y1198&lt;7000,"Medium",TRUE,"High")</f>
        <v>High</v>
      </c>
      <c r="AA1198">
        <v>11591</v>
      </c>
      <c r="AB1198">
        <v>3</v>
      </c>
      <c r="AC1198" t="s">
        <v>42</v>
      </c>
      <c r="AD1198" t="s">
        <v>35</v>
      </c>
      <c r="AE1198">
        <v>16</v>
      </c>
      <c r="AF1198">
        <v>3</v>
      </c>
      <c r="AG1198" t="str">
        <f>_xlfn.XLOOKUP(AF1198,Lookup!K:K,Lookup!L:L)</f>
        <v>Meet Expect</v>
      </c>
      <c r="AH1198">
        <v>4</v>
      </c>
      <c r="AI1198" t="str">
        <f>LOOKUP(AH1198,Lookup!M:M,Lookup!N:N)</f>
        <v>Very High</v>
      </c>
      <c r="AJ1198">
        <v>80</v>
      </c>
      <c r="AK1198">
        <v>0</v>
      </c>
      <c r="AL1198" t="str">
        <f>_xlfn.XLOOKUP(AK1198,Lookup!O:O,Lookup!P:P)</f>
        <v>None</v>
      </c>
      <c r="AM1198">
        <v>21</v>
      </c>
      <c r="AN1198" t="str" cm="1">
        <f t="array" ref="AN1198">_xlfn.IFS(
AM1198&lt;=5,"0-5",
AM1198&lt;=10,"6-10",
AM1198&lt;=20,"11-20",
TRUE,"20+")</f>
        <v>20+</v>
      </c>
      <c r="AO1198">
        <v>2</v>
      </c>
      <c r="AP1198">
        <v>3</v>
      </c>
      <c r="AQ1198" t="str">
        <f>_xlfn.XLOOKUP(AP1198,Lookup!Q:Q,Lookup!R:R)</f>
        <v>Better</v>
      </c>
      <c r="AR1198">
        <v>2</v>
      </c>
      <c r="AS1198" t="str" cm="1">
        <f t="array" ref="AS1198">_xlfn.IFS(
AR1198 &lt;=1,"New Employee",
AR1198 &lt;=3, "Early Career",
AR1198 &lt;=7, "Experienced",
TRUE, "Veteran")</f>
        <v>Early Career</v>
      </c>
      <c r="AT1198">
        <v>0</v>
      </c>
      <c r="AU1198">
        <v>0</v>
      </c>
      <c r="AV1198" t="str" cm="1">
        <f t="array" ref="AV1198">_xlfn.IFS(
AU1198=0,"Recently Promoted",
AU1198&lt;=3, "Normal",
TRUE, "Long Time No Promotion")</f>
        <v>Recently Promoted</v>
      </c>
      <c r="AW1198">
        <v>2</v>
      </c>
      <c r="AX1198">
        <f>IF(COUNTIF(L1198:$L$1471,L1198)&gt;1,1,0)</f>
        <v>0</v>
      </c>
      <c r="BA1198">
        <f t="shared" si="149"/>
        <v>0</v>
      </c>
      <c r="BC1198">
        <f t="shared" si="150"/>
        <v>0</v>
      </c>
      <c r="BE1198">
        <f t="shared" si="144"/>
        <v>0</v>
      </c>
      <c r="BG1198">
        <f t="shared" si="145"/>
        <v>0</v>
      </c>
      <c r="BI1198">
        <f t="shared" si="146"/>
        <v>0</v>
      </c>
      <c r="BR1198" t="str" cm="1">
        <f t="array" ref="BR1198">_xlfn.IFS(
A1198&lt;=25,"18-25",
A1198&lt;=35,"26-35",
A1198&lt;=45,"36-45",
A1198&lt;=59,"46-59",
TRUE,"60+")</f>
        <v>36-45</v>
      </c>
      <c r="BX1198" t="b">
        <f t="shared" si="147"/>
        <v>1</v>
      </c>
      <c r="BY1198" t="b">
        <f t="shared" si="148"/>
        <v>1</v>
      </c>
      <c r="BZ1198" t="b">
        <f t="shared" si="151"/>
        <v>1</v>
      </c>
      <c r="CA1198">
        <f>IF(tblemployee[[#This Row],[Attrition]]="Yes",1,0)</f>
        <v>0</v>
      </c>
      <c r="CB1198">
        <f>IF(tblemployee[[#This Row],[OverTime]]="Yes",1,0)</f>
        <v>1</v>
      </c>
    </row>
    <row r="1199" spans="1:80" hidden="1">
      <c r="A1199">
        <v>20</v>
      </c>
      <c r="B1199" t="s">
        <v>43</v>
      </c>
      <c r="C1199" t="s">
        <v>36</v>
      </c>
      <c r="D1199">
        <v>727</v>
      </c>
      <c r="E1199" t="s">
        <v>37</v>
      </c>
      <c r="F1199">
        <v>9</v>
      </c>
      <c r="G1199" t="str" cm="1">
        <f t="array" ref="G1199">_xlfn.IFS(
F1199 &lt;= 10, "Near",
F1199 &lt;= 20, "Far",
TRUE, "Very Far")</f>
        <v>Near</v>
      </c>
      <c r="H1199">
        <v>1</v>
      </c>
      <c r="I1199" t="str">
        <f>_xlfn.XLOOKUP(H1199,Lookup!C:C,Lookup!D:D)</f>
        <v>Below College</v>
      </c>
      <c r="J1199" t="s">
        <v>38</v>
      </c>
      <c r="K1199">
        <v>1</v>
      </c>
      <c r="L1199">
        <v>1680</v>
      </c>
      <c r="M1199">
        <v>4</v>
      </c>
      <c r="N1199" t="str">
        <f>_xlfn.XLOOKUP(M1199,Lookup!E:E,Lookup!F:F)</f>
        <v>Very High</v>
      </c>
      <c r="O1199" t="s">
        <v>46</v>
      </c>
      <c r="P1199">
        <v>54</v>
      </c>
      <c r="Q1199">
        <v>3</v>
      </c>
      <c r="R1199" t="str">
        <f>_xlfn.XLOOKUP(Q1199,Lookup!G:G,Lookup!H:H)</f>
        <v>High</v>
      </c>
      <c r="S1199">
        <v>1</v>
      </c>
      <c r="T1199" s="7" t="str">
        <f>_xlfn.XLOOKUP(S1199,Lookup!A:A,Lookup!B:B)</f>
        <v>Entry Level</v>
      </c>
      <c r="U1199" t="s">
        <v>57</v>
      </c>
      <c r="V1199">
        <v>1</v>
      </c>
      <c r="W1199" t="str">
        <f>_xlfn.XLOOKUP(V1199,Lookup!I:I,Lookup!J:J)</f>
        <v>Low</v>
      </c>
      <c r="X1199" t="s">
        <v>41</v>
      </c>
      <c r="Y1199">
        <v>2728</v>
      </c>
      <c r="Z1199" t="str" cm="1">
        <f t="array" ref="Z1199">_xlfn.IFS(Y1199&lt;3000,"Low",Y1199&lt;7000,"Medium",TRUE,"High")</f>
        <v>Low</v>
      </c>
      <c r="AA1199">
        <v>21082</v>
      </c>
      <c r="AB1199">
        <v>1</v>
      </c>
      <c r="AC1199" t="s">
        <v>42</v>
      </c>
      <c r="AD1199" t="s">
        <v>43</v>
      </c>
      <c r="AE1199">
        <v>11</v>
      </c>
      <c r="AF1199">
        <v>3</v>
      </c>
      <c r="AG1199" t="str">
        <f>_xlfn.XLOOKUP(AF1199,Lookup!K:K,Lookup!L:L)</f>
        <v>Meet Expect</v>
      </c>
      <c r="AH1199">
        <v>1</v>
      </c>
      <c r="AI1199" t="str">
        <f>LOOKUP(AH1199,Lookup!M:M,Lookup!N:N)</f>
        <v>Low</v>
      </c>
      <c r="AJ1199">
        <v>80</v>
      </c>
      <c r="AK1199">
        <v>0</v>
      </c>
      <c r="AL1199" t="str">
        <f>_xlfn.XLOOKUP(AK1199,Lookup!O:O,Lookup!P:P)</f>
        <v>None</v>
      </c>
      <c r="AM1199">
        <v>2</v>
      </c>
      <c r="AN1199" t="str" cm="1">
        <f t="array" ref="AN1199">_xlfn.IFS(
AM1199&lt;=5,"0-5",
AM1199&lt;=10,"6-10",
AM1199&lt;=20,"11-20",
TRUE,"20+")</f>
        <v>0-5</v>
      </c>
      <c r="AO1199">
        <v>3</v>
      </c>
      <c r="AP1199">
        <v>3</v>
      </c>
      <c r="AQ1199" t="str">
        <f>_xlfn.XLOOKUP(AP1199,Lookup!Q:Q,Lookup!R:R)</f>
        <v>Better</v>
      </c>
      <c r="AR1199">
        <v>2</v>
      </c>
      <c r="AS1199" t="str" cm="1">
        <f t="array" ref="AS1199">_xlfn.IFS(
AR1199 &lt;=1,"New Employee",
AR1199 &lt;=3, "Early Career",
AR1199 &lt;=7, "Experienced",
TRUE, "Veteran")</f>
        <v>Early Career</v>
      </c>
      <c r="AT1199">
        <v>2</v>
      </c>
      <c r="AU1199">
        <v>0</v>
      </c>
      <c r="AV1199" t="str" cm="1">
        <f t="array" ref="AV1199">_xlfn.IFS(
AU1199=0,"Recently Promoted",
AU1199&lt;=3, "Normal",
TRUE, "Long Time No Promotion")</f>
        <v>Recently Promoted</v>
      </c>
      <c r="AW1199">
        <v>2</v>
      </c>
      <c r="AX1199">
        <f>IF(COUNTIF(L1199:$L$1471,L1199)&gt;1,1,0)</f>
        <v>0</v>
      </c>
      <c r="BA1199">
        <f t="shared" si="149"/>
        <v>0</v>
      </c>
      <c r="BC1199">
        <f t="shared" si="150"/>
        <v>0</v>
      </c>
      <c r="BE1199">
        <f t="shared" si="144"/>
        <v>0</v>
      </c>
      <c r="BG1199">
        <f t="shared" si="145"/>
        <v>0</v>
      </c>
      <c r="BI1199">
        <f t="shared" si="146"/>
        <v>0</v>
      </c>
      <c r="BR1199" t="str" cm="1">
        <f t="array" ref="BR1199">_xlfn.IFS(
A1199&lt;=25,"18-25",
A1199&lt;=35,"26-35",
A1199&lt;=45,"36-45",
A1199&lt;=59,"46-59",
TRUE,"60+")</f>
        <v>18-25</v>
      </c>
      <c r="BX1199" t="b">
        <f t="shared" si="147"/>
        <v>1</v>
      </c>
      <c r="BY1199" t="b">
        <f t="shared" si="148"/>
        <v>1</v>
      </c>
      <c r="BZ1199" t="b">
        <f t="shared" si="151"/>
        <v>1</v>
      </c>
      <c r="CA1199">
        <f>IF(tblemployee[[#This Row],[Attrition]]="Yes",1,0)</f>
        <v>0</v>
      </c>
      <c r="CB1199">
        <f>IF(tblemployee[[#This Row],[OverTime]]="Yes",1,0)</f>
        <v>0</v>
      </c>
    </row>
    <row r="1200" spans="1:80" hidden="1">
      <c r="A1200">
        <v>33</v>
      </c>
      <c r="B1200" t="s">
        <v>43</v>
      </c>
      <c r="C1200" t="s">
        <v>55</v>
      </c>
      <c r="D1200">
        <v>530</v>
      </c>
      <c r="E1200" t="s">
        <v>37</v>
      </c>
      <c r="F1200">
        <v>16</v>
      </c>
      <c r="G1200" t="str" cm="1">
        <f t="array" ref="G1200">_xlfn.IFS(
F1200 &lt;= 10, "Near",
F1200 &lt;= 20, "Far",
TRUE, "Very Far")</f>
        <v>Far</v>
      </c>
      <c r="H1200">
        <v>3</v>
      </c>
      <c r="I1200" t="str">
        <f>_xlfn.XLOOKUP(H1200,Lookup!C:C,Lookup!D:D)</f>
        <v>Bachelor</v>
      </c>
      <c r="J1200" t="s">
        <v>38</v>
      </c>
      <c r="K1200">
        <v>1</v>
      </c>
      <c r="L1200">
        <v>1681</v>
      </c>
      <c r="M1200">
        <v>3</v>
      </c>
      <c r="N1200" t="str">
        <f>_xlfn.XLOOKUP(M1200,Lookup!E:E,Lookup!F:F)</f>
        <v>High</v>
      </c>
      <c r="O1200" t="s">
        <v>39</v>
      </c>
      <c r="P1200">
        <v>36</v>
      </c>
      <c r="Q1200">
        <v>3</v>
      </c>
      <c r="R1200" t="str">
        <f>_xlfn.XLOOKUP(Q1200,Lookup!G:G,Lookup!H:H)</f>
        <v>High</v>
      </c>
      <c r="S1200">
        <v>2</v>
      </c>
      <c r="T1200" s="7" t="str">
        <f>_xlfn.XLOOKUP(S1200,Lookup!A:A,Lookup!B:B)</f>
        <v>Junior</v>
      </c>
      <c r="U1200" t="s">
        <v>40</v>
      </c>
      <c r="V1200">
        <v>4</v>
      </c>
      <c r="W1200" t="str">
        <f>_xlfn.XLOOKUP(V1200,Lookup!I:I,Lookup!J:J)</f>
        <v>Very High</v>
      </c>
      <c r="X1200" t="s">
        <v>52</v>
      </c>
      <c r="Y1200">
        <v>5368</v>
      </c>
      <c r="Z1200" t="str" cm="1">
        <f t="array" ref="Z1200">_xlfn.IFS(Y1200&lt;3000,"Low",Y1200&lt;7000,"Medium",TRUE,"High")</f>
        <v>Medium</v>
      </c>
      <c r="AA1200">
        <v>16130</v>
      </c>
      <c r="AB1200">
        <v>1</v>
      </c>
      <c r="AC1200" t="s">
        <v>42</v>
      </c>
      <c r="AD1200" t="s">
        <v>35</v>
      </c>
      <c r="AE1200">
        <v>25</v>
      </c>
      <c r="AF1200">
        <v>4</v>
      </c>
      <c r="AG1200" t="str">
        <f>_xlfn.XLOOKUP(AF1200,Lookup!K:K,Lookup!L:L)</f>
        <v>Exceed Expect</v>
      </c>
      <c r="AH1200">
        <v>3</v>
      </c>
      <c r="AI1200" t="str">
        <f>LOOKUP(AH1200,Lookup!M:M,Lookup!N:N)</f>
        <v>High</v>
      </c>
      <c r="AJ1200">
        <v>80</v>
      </c>
      <c r="AK1200">
        <v>1</v>
      </c>
      <c r="AL1200" t="str">
        <f>_xlfn.XLOOKUP(AK1200,Lookup!O:O,Lookup!P:P)</f>
        <v>Basic</v>
      </c>
      <c r="AM1200">
        <v>7</v>
      </c>
      <c r="AN1200" t="str" cm="1">
        <f t="array" ref="AN1200">_xlfn.IFS(
AM1200&lt;=5,"0-5",
AM1200&lt;=10,"6-10",
AM1200&lt;=20,"11-20",
TRUE,"20+")</f>
        <v>6-10</v>
      </c>
      <c r="AO1200">
        <v>2</v>
      </c>
      <c r="AP1200">
        <v>3</v>
      </c>
      <c r="AQ1200" t="str">
        <f>_xlfn.XLOOKUP(AP1200,Lookup!Q:Q,Lookup!R:R)</f>
        <v>Better</v>
      </c>
      <c r="AR1200">
        <v>6</v>
      </c>
      <c r="AS1200" t="str" cm="1">
        <f t="array" ref="AS1200">_xlfn.IFS(
AR1200 &lt;=1,"New Employee",
AR1200 &lt;=3, "Early Career",
AR1200 &lt;=7, "Experienced",
TRUE, "Veteran")</f>
        <v>Experienced</v>
      </c>
      <c r="AT1200">
        <v>5</v>
      </c>
      <c r="AU1200">
        <v>1</v>
      </c>
      <c r="AV1200" t="str" cm="1">
        <f t="array" ref="AV1200">_xlfn.IFS(
AU1200=0,"Recently Promoted",
AU1200&lt;=3, "Normal",
TRUE, "Long Time No Promotion")</f>
        <v>Normal</v>
      </c>
      <c r="AW1200">
        <v>2</v>
      </c>
      <c r="AX1200">
        <f>IF(COUNTIF(L1200:$L$1471,L1200)&gt;1,1,0)</f>
        <v>0</v>
      </c>
      <c r="BA1200">
        <f t="shared" si="149"/>
        <v>0</v>
      </c>
      <c r="BC1200">
        <f t="shared" si="150"/>
        <v>0</v>
      </c>
      <c r="BE1200">
        <f t="shared" si="144"/>
        <v>0</v>
      </c>
      <c r="BG1200">
        <f t="shared" si="145"/>
        <v>0</v>
      </c>
      <c r="BI1200">
        <f t="shared" si="146"/>
        <v>0</v>
      </c>
      <c r="BR1200" t="str" cm="1">
        <f t="array" ref="BR1200">_xlfn.IFS(
A1200&lt;=25,"18-25",
A1200&lt;=35,"26-35",
A1200&lt;=45,"36-45",
A1200&lt;=59,"46-59",
TRUE,"60+")</f>
        <v>26-35</v>
      </c>
      <c r="BX1200" t="b">
        <f t="shared" si="147"/>
        <v>1</v>
      </c>
      <c r="BY1200" t="b">
        <f t="shared" si="148"/>
        <v>1</v>
      </c>
      <c r="BZ1200" t="b">
        <f t="shared" si="151"/>
        <v>1</v>
      </c>
      <c r="CA1200">
        <f>IF(tblemployee[[#This Row],[Attrition]]="Yes",1,0)</f>
        <v>0</v>
      </c>
      <c r="CB1200">
        <f>IF(tblemployee[[#This Row],[OverTime]]="Yes",1,0)</f>
        <v>1</v>
      </c>
    </row>
    <row r="1201" spans="1:80" hidden="1">
      <c r="A1201">
        <v>36</v>
      </c>
      <c r="B1201" t="s">
        <v>43</v>
      </c>
      <c r="C1201" t="s">
        <v>36</v>
      </c>
      <c r="D1201">
        <v>1351</v>
      </c>
      <c r="E1201" t="s">
        <v>45</v>
      </c>
      <c r="F1201">
        <v>26</v>
      </c>
      <c r="G1201" t="str" cm="1">
        <f t="array" ref="G1201">_xlfn.IFS(
F1201 &lt;= 10, "Near",
F1201 &lt;= 20, "Far",
TRUE, "Very Far")</f>
        <v>Very Far</v>
      </c>
      <c r="H1201">
        <v>4</v>
      </c>
      <c r="I1201" t="str">
        <f>_xlfn.XLOOKUP(H1201,Lookup!C:C,Lookup!D:D)</f>
        <v>Master</v>
      </c>
      <c r="J1201" t="s">
        <v>38</v>
      </c>
      <c r="K1201">
        <v>1</v>
      </c>
      <c r="L1201">
        <v>1682</v>
      </c>
      <c r="M1201">
        <v>1</v>
      </c>
      <c r="N1201" t="str">
        <f>_xlfn.XLOOKUP(M1201,Lookup!E:E,Lookup!F:F)</f>
        <v>Low</v>
      </c>
      <c r="O1201" t="s">
        <v>46</v>
      </c>
      <c r="P1201">
        <v>80</v>
      </c>
      <c r="Q1201">
        <v>3</v>
      </c>
      <c r="R1201" t="str">
        <f>_xlfn.XLOOKUP(Q1201,Lookup!G:G,Lookup!H:H)</f>
        <v>High</v>
      </c>
      <c r="S1201">
        <v>2</v>
      </c>
      <c r="T1201" s="7" t="str">
        <f>_xlfn.XLOOKUP(S1201,Lookup!A:A,Lookup!B:B)</f>
        <v>Junior</v>
      </c>
      <c r="U1201" t="s">
        <v>54</v>
      </c>
      <c r="V1201">
        <v>3</v>
      </c>
      <c r="W1201" t="str">
        <f>_xlfn.XLOOKUP(V1201,Lookup!I:I,Lookup!J:J)</f>
        <v>High</v>
      </c>
      <c r="X1201" t="s">
        <v>48</v>
      </c>
      <c r="Y1201">
        <v>5347</v>
      </c>
      <c r="Z1201" t="str" cm="1">
        <f t="array" ref="Z1201">_xlfn.IFS(Y1201&lt;3000,"Low",Y1201&lt;7000,"Medium",TRUE,"High")</f>
        <v>Medium</v>
      </c>
      <c r="AA1201">
        <v>7419</v>
      </c>
      <c r="AB1201">
        <v>6</v>
      </c>
      <c r="AC1201" t="s">
        <v>42</v>
      </c>
      <c r="AD1201" t="s">
        <v>43</v>
      </c>
      <c r="AE1201">
        <v>14</v>
      </c>
      <c r="AF1201">
        <v>3</v>
      </c>
      <c r="AG1201" t="str">
        <f>_xlfn.XLOOKUP(AF1201,Lookup!K:K,Lookup!L:L)</f>
        <v>Meet Expect</v>
      </c>
      <c r="AH1201">
        <v>2</v>
      </c>
      <c r="AI1201" t="str">
        <f>LOOKUP(AH1201,Lookup!M:M,Lookup!N:N)</f>
        <v>Medium</v>
      </c>
      <c r="AJ1201">
        <v>80</v>
      </c>
      <c r="AK1201">
        <v>2</v>
      </c>
      <c r="AL1201" t="str">
        <f>_xlfn.XLOOKUP(AK1201,Lookup!O:O,Lookup!P:P)</f>
        <v>Medium</v>
      </c>
      <c r="AM1201">
        <v>10</v>
      </c>
      <c r="AN1201" t="str" cm="1">
        <f t="array" ref="AN1201">_xlfn.IFS(
AM1201&lt;=5,"0-5",
AM1201&lt;=10,"6-10",
AM1201&lt;=20,"11-20",
TRUE,"20+")</f>
        <v>6-10</v>
      </c>
      <c r="AO1201">
        <v>2</v>
      </c>
      <c r="AP1201">
        <v>2</v>
      </c>
      <c r="AQ1201" t="str">
        <f>_xlfn.XLOOKUP(AP1201,Lookup!Q:Q,Lookup!R:R)</f>
        <v>Good</v>
      </c>
      <c r="AR1201">
        <v>3</v>
      </c>
      <c r="AS1201" t="str" cm="1">
        <f t="array" ref="AS1201">_xlfn.IFS(
AR1201 &lt;=1,"New Employee",
AR1201 &lt;=3, "Early Career",
AR1201 &lt;=7, "Experienced",
TRUE, "Veteran")</f>
        <v>Early Career</v>
      </c>
      <c r="AT1201">
        <v>2</v>
      </c>
      <c r="AU1201">
        <v>0</v>
      </c>
      <c r="AV1201" t="str" cm="1">
        <f t="array" ref="AV1201">_xlfn.IFS(
AU1201=0,"Recently Promoted",
AU1201&lt;=3, "Normal",
TRUE, "Long Time No Promotion")</f>
        <v>Recently Promoted</v>
      </c>
      <c r="AW1201">
        <v>2</v>
      </c>
      <c r="AX1201">
        <f>IF(COUNTIF(L1201:$L$1471,L1201)&gt;1,1,0)</f>
        <v>0</v>
      </c>
      <c r="BA1201">
        <f t="shared" si="149"/>
        <v>0</v>
      </c>
      <c r="BC1201">
        <f t="shared" si="150"/>
        <v>0</v>
      </c>
      <c r="BE1201">
        <f t="shared" si="144"/>
        <v>0</v>
      </c>
      <c r="BG1201">
        <f t="shared" si="145"/>
        <v>0</v>
      </c>
      <c r="BI1201">
        <f t="shared" si="146"/>
        <v>0</v>
      </c>
      <c r="BR1201" t="str" cm="1">
        <f t="array" ref="BR1201">_xlfn.IFS(
A1201&lt;=25,"18-25",
A1201&lt;=35,"26-35",
A1201&lt;=45,"36-45",
A1201&lt;=59,"46-59",
TRUE,"60+")</f>
        <v>36-45</v>
      </c>
      <c r="BX1201" t="b">
        <f t="shared" si="147"/>
        <v>1</v>
      </c>
      <c r="BY1201" t="b">
        <f t="shared" si="148"/>
        <v>1</v>
      </c>
      <c r="BZ1201" t="b">
        <f t="shared" si="151"/>
        <v>1</v>
      </c>
      <c r="CA1201">
        <f>IF(tblemployee[[#This Row],[Attrition]]="Yes",1,0)</f>
        <v>0</v>
      </c>
      <c r="CB1201">
        <f>IF(tblemployee[[#This Row],[OverTime]]="Yes",1,0)</f>
        <v>0</v>
      </c>
    </row>
    <row r="1202" spans="1:80">
      <c r="A1202">
        <v>44</v>
      </c>
      <c r="B1202" t="s">
        <v>43</v>
      </c>
      <c r="C1202" t="s">
        <v>36</v>
      </c>
      <c r="D1202">
        <v>528</v>
      </c>
      <c r="E1202" t="s">
        <v>61</v>
      </c>
      <c r="F1202">
        <v>1</v>
      </c>
      <c r="G1202" t="str" cm="1">
        <f t="array" ref="G1202">_xlfn.IFS(
F1202 &lt;= 10, "Near",
F1202 &lt;= 20, "Far",
TRUE, "Very Far")</f>
        <v>Near</v>
      </c>
      <c r="H1202">
        <v>3</v>
      </c>
      <c r="I1202" t="str">
        <f>_xlfn.XLOOKUP(H1202,Lookup!C:C,Lookup!D:D)</f>
        <v>Bachelor</v>
      </c>
      <c r="J1202" t="s">
        <v>38</v>
      </c>
      <c r="K1202">
        <v>1</v>
      </c>
      <c r="L1202">
        <v>1683</v>
      </c>
      <c r="M1202">
        <v>3</v>
      </c>
      <c r="N1202" t="str">
        <f>_xlfn.XLOOKUP(M1202,Lookup!E:E,Lookup!F:F)</f>
        <v>High</v>
      </c>
      <c r="O1202" t="s">
        <v>39</v>
      </c>
      <c r="P1202">
        <v>44</v>
      </c>
      <c r="Q1202">
        <v>3</v>
      </c>
      <c r="R1202" t="str">
        <f>_xlfn.XLOOKUP(Q1202,Lookup!G:G,Lookup!H:H)</f>
        <v>High</v>
      </c>
      <c r="S1202">
        <v>1</v>
      </c>
      <c r="T1202" s="7" t="str">
        <f>_xlfn.XLOOKUP(S1202,Lookup!A:A,Lookup!B:B)</f>
        <v>Entry Level</v>
      </c>
      <c r="U1202" t="s">
        <v>61</v>
      </c>
      <c r="V1202">
        <v>4</v>
      </c>
      <c r="W1202" t="str">
        <f>_xlfn.XLOOKUP(V1202,Lookup!I:I,Lookup!J:J)</f>
        <v>Very High</v>
      </c>
      <c r="X1202" t="s">
        <v>52</v>
      </c>
      <c r="Y1202">
        <v>3195</v>
      </c>
      <c r="Z1202" t="str" cm="1">
        <f t="array" ref="Z1202">_xlfn.IFS(Y1202&lt;3000,"Low",Y1202&lt;7000,"Medium",TRUE,"High")</f>
        <v>Medium</v>
      </c>
      <c r="AA1202">
        <v>4167</v>
      </c>
      <c r="AB1202">
        <v>4</v>
      </c>
      <c r="AC1202" t="s">
        <v>42</v>
      </c>
      <c r="AD1202" t="s">
        <v>35</v>
      </c>
      <c r="AE1202">
        <v>18</v>
      </c>
      <c r="AF1202">
        <v>3</v>
      </c>
      <c r="AG1202" t="str">
        <f>_xlfn.XLOOKUP(AF1202,Lookup!K:K,Lookup!L:L)</f>
        <v>Meet Expect</v>
      </c>
      <c r="AH1202">
        <v>1</v>
      </c>
      <c r="AI1202" t="str">
        <f>LOOKUP(AH1202,Lookup!M:M,Lookup!N:N)</f>
        <v>Low</v>
      </c>
      <c r="AJ1202">
        <v>80</v>
      </c>
      <c r="AK1202">
        <v>3</v>
      </c>
      <c r="AL1202" t="str">
        <f>_xlfn.XLOOKUP(AK1202,Lookup!O:O,Lookup!P:P)</f>
        <v>High</v>
      </c>
      <c r="AM1202">
        <v>8</v>
      </c>
      <c r="AN1202" t="str" cm="1">
        <f t="array" ref="AN1202">_xlfn.IFS(
AM1202&lt;=5,"0-5",
AM1202&lt;=10,"6-10",
AM1202&lt;=20,"11-20",
TRUE,"20+")</f>
        <v>6-10</v>
      </c>
      <c r="AO1202">
        <v>2</v>
      </c>
      <c r="AP1202">
        <v>3</v>
      </c>
      <c r="AQ1202" t="str">
        <f>_xlfn.XLOOKUP(AP1202,Lookup!Q:Q,Lookup!R:R)</f>
        <v>Better</v>
      </c>
      <c r="AR1202">
        <v>2</v>
      </c>
      <c r="AS1202" t="str" cm="1">
        <f t="array" ref="AS1202">_xlfn.IFS(
AR1202 &lt;=1,"New Employee",
AR1202 &lt;=3, "Early Career",
AR1202 &lt;=7, "Experienced",
TRUE, "Veteran")</f>
        <v>Early Career</v>
      </c>
      <c r="AT1202">
        <v>2</v>
      </c>
      <c r="AU1202">
        <v>2</v>
      </c>
      <c r="AV1202" t="str" cm="1">
        <f t="array" ref="AV1202">_xlfn.IFS(
AU1202=0,"Recently Promoted",
AU1202&lt;=3, "Normal",
TRUE, "Long Time No Promotion")</f>
        <v>Normal</v>
      </c>
      <c r="AW1202">
        <v>2</v>
      </c>
      <c r="AX1202">
        <f>IF(COUNTIF(L1202:$L$1471,L1202)&gt;1,1,0)</f>
        <v>0</v>
      </c>
      <c r="BA1202">
        <f t="shared" si="149"/>
        <v>0</v>
      </c>
      <c r="BC1202">
        <f t="shared" si="150"/>
        <v>0</v>
      </c>
      <c r="BE1202">
        <f t="shared" si="144"/>
        <v>0</v>
      </c>
      <c r="BG1202">
        <f t="shared" si="145"/>
        <v>0</v>
      </c>
      <c r="BI1202">
        <f t="shared" si="146"/>
        <v>0</v>
      </c>
      <c r="BR1202" t="str" cm="1">
        <f t="array" ref="BR1202">_xlfn.IFS(
A1202&lt;=25,"18-25",
A1202&lt;=35,"26-35",
A1202&lt;=45,"36-45",
A1202&lt;=59,"46-59",
TRUE,"60+")</f>
        <v>36-45</v>
      </c>
      <c r="BX1202" t="b">
        <f t="shared" si="147"/>
        <v>1</v>
      </c>
      <c r="BY1202" t="b">
        <f t="shared" si="148"/>
        <v>1</v>
      </c>
      <c r="BZ1202" t="b">
        <f t="shared" si="151"/>
        <v>1</v>
      </c>
      <c r="CA1202">
        <f>IF(tblemployee[[#This Row],[Attrition]]="Yes",1,0)</f>
        <v>0</v>
      </c>
      <c r="CB1202">
        <f>IF(tblemployee[[#This Row],[OverTime]]="Yes",1,0)</f>
        <v>1</v>
      </c>
    </row>
    <row r="1203" spans="1:80" hidden="1">
      <c r="A1203">
        <v>23</v>
      </c>
      <c r="B1203" t="s">
        <v>35</v>
      </c>
      <c r="C1203" t="s">
        <v>36</v>
      </c>
      <c r="D1203">
        <v>1320</v>
      </c>
      <c r="E1203" t="s">
        <v>45</v>
      </c>
      <c r="F1203">
        <v>8</v>
      </c>
      <c r="G1203" t="str" cm="1">
        <f t="array" ref="G1203">_xlfn.IFS(
F1203 &lt;= 10, "Near",
F1203 &lt;= 20, "Far",
TRUE, "Very Far")</f>
        <v>Near</v>
      </c>
      <c r="H1203">
        <v>1</v>
      </c>
      <c r="I1203" t="str">
        <f>_xlfn.XLOOKUP(H1203,Lookup!C:C,Lookup!D:D)</f>
        <v>Below College</v>
      </c>
      <c r="J1203" t="s">
        <v>51</v>
      </c>
      <c r="K1203">
        <v>1</v>
      </c>
      <c r="L1203">
        <v>1684</v>
      </c>
      <c r="M1203">
        <v>4</v>
      </c>
      <c r="N1203" t="str">
        <f>_xlfn.XLOOKUP(M1203,Lookup!E:E,Lookup!F:F)</f>
        <v>Very High</v>
      </c>
      <c r="O1203" t="s">
        <v>46</v>
      </c>
      <c r="P1203">
        <v>93</v>
      </c>
      <c r="Q1203">
        <v>2</v>
      </c>
      <c r="R1203" t="str">
        <f>_xlfn.XLOOKUP(Q1203,Lookup!G:G,Lookup!H:H)</f>
        <v>Medium</v>
      </c>
      <c r="S1203">
        <v>1</v>
      </c>
      <c r="T1203" s="7" t="str">
        <f>_xlfn.XLOOKUP(S1203,Lookup!A:A,Lookup!B:B)</f>
        <v>Entry Level</v>
      </c>
      <c r="U1203" t="s">
        <v>50</v>
      </c>
      <c r="V1203">
        <v>3</v>
      </c>
      <c r="W1203" t="str">
        <f>_xlfn.XLOOKUP(V1203,Lookup!I:I,Lookup!J:J)</f>
        <v>High</v>
      </c>
      <c r="X1203" t="s">
        <v>41</v>
      </c>
      <c r="Y1203">
        <v>3989</v>
      </c>
      <c r="Z1203" t="str" cm="1">
        <f t="array" ref="Z1203">_xlfn.IFS(Y1203&lt;3000,"Low",Y1203&lt;7000,"Medium",TRUE,"High")</f>
        <v>Medium</v>
      </c>
      <c r="AA1203">
        <v>20586</v>
      </c>
      <c r="AB1203">
        <v>1</v>
      </c>
      <c r="AC1203" t="s">
        <v>42</v>
      </c>
      <c r="AD1203" t="s">
        <v>35</v>
      </c>
      <c r="AE1203">
        <v>11</v>
      </c>
      <c r="AF1203">
        <v>3</v>
      </c>
      <c r="AG1203" t="str">
        <f>_xlfn.XLOOKUP(AF1203,Lookup!K:K,Lookup!L:L)</f>
        <v>Meet Expect</v>
      </c>
      <c r="AH1203">
        <v>1</v>
      </c>
      <c r="AI1203" t="str">
        <f>LOOKUP(AH1203,Lookup!M:M,Lookup!N:N)</f>
        <v>Low</v>
      </c>
      <c r="AJ1203">
        <v>80</v>
      </c>
      <c r="AK1203">
        <v>0</v>
      </c>
      <c r="AL1203" t="str">
        <f>_xlfn.XLOOKUP(AK1203,Lookup!O:O,Lookup!P:P)</f>
        <v>None</v>
      </c>
      <c r="AM1203">
        <v>5</v>
      </c>
      <c r="AN1203" t="str" cm="1">
        <f t="array" ref="AN1203">_xlfn.IFS(
AM1203&lt;=5,"0-5",
AM1203&lt;=10,"6-10",
AM1203&lt;=20,"11-20",
TRUE,"20+")</f>
        <v>0-5</v>
      </c>
      <c r="AO1203">
        <v>2</v>
      </c>
      <c r="AP1203">
        <v>3</v>
      </c>
      <c r="AQ1203" t="str">
        <f>_xlfn.XLOOKUP(AP1203,Lookup!Q:Q,Lookup!R:R)</f>
        <v>Better</v>
      </c>
      <c r="AR1203">
        <v>5</v>
      </c>
      <c r="AS1203" t="str" cm="1">
        <f t="array" ref="AS1203">_xlfn.IFS(
AR1203 &lt;=1,"New Employee",
AR1203 &lt;=3, "Early Career",
AR1203 &lt;=7, "Experienced",
TRUE, "Veteran")</f>
        <v>Experienced</v>
      </c>
      <c r="AT1203">
        <v>4</v>
      </c>
      <c r="AU1203">
        <v>1</v>
      </c>
      <c r="AV1203" t="str" cm="1">
        <f t="array" ref="AV1203">_xlfn.IFS(
AU1203=0,"Recently Promoted",
AU1203&lt;=3, "Normal",
TRUE, "Long Time No Promotion")</f>
        <v>Normal</v>
      </c>
      <c r="AW1203">
        <v>2</v>
      </c>
      <c r="AX1203">
        <f>IF(COUNTIF(L1203:$L$1471,L1203)&gt;1,1,0)</f>
        <v>0</v>
      </c>
      <c r="BA1203">
        <f t="shared" si="149"/>
        <v>0</v>
      </c>
      <c r="BC1203">
        <f t="shared" si="150"/>
        <v>0</v>
      </c>
      <c r="BE1203">
        <f t="shared" si="144"/>
        <v>0</v>
      </c>
      <c r="BG1203">
        <f t="shared" si="145"/>
        <v>0</v>
      </c>
      <c r="BI1203">
        <f t="shared" si="146"/>
        <v>0</v>
      </c>
      <c r="BR1203" t="str" cm="1">
        <f t="array" ref="BR1203">_xlfn.IFS(
A1203&lt;=25,"18-25",
A1203&lt;=35,"26-35",
A1203&lt;=45,"36-45",
A1203&lt;=59,"46-59",
TRUE,"60+")</f>
        <v>18-25</v>
      </c>
      <c r="BX1203" t="b">
        <f t="shared" si="147"/>
        <v>1</v>
      </c>
      <c r="BY1203" t="b">
        <f t="shared" si="148"/>
        <v>1</v>
      </c>
      <c r="BZ1203" t="b">
        <f t="shared" si="151"/>
        <v>1</v>
      </c>
      <c r="CA1203">
        <f>IF(tblemployee[[#This Row],[Attrition]]="Yes",1,0)</f>
        <v>1</v>
      </c>
      <c r="CB1203">
        <f>IF(tblemployee[[#This Row],[OverTime]]="Yes",1,0)</f>
        <v>1</v>
      </c>
    </row>
    <row r="1204" spans="1:80" hidden="1">
      <c r="A1204">
        <v>38</v>
      </c>
      <c r="B1204" t="s">
        <v>43</v>
      </c>
      <c r="C1204" t="s">
        <v>36</v>
      </c>
      <c r="D1204">
        <v>1495</v>
      </c>
      <c r="E1204" t="s">
        <v>45</v>
      </c>
      <c r="F1204">
        <v>4</v>
      </c>
      <c r="G1204" t="str" cm="1">
        <f t="array" ref="G1204">_xlfn.IFS(
F1204 &lt;= 10, "Near",
F1204 &lt;= 20, "Far",
TRUE, "Very Far")</f>
        <v>Near</v>
      </c>
      <c r="H1204">
        <v>2</v>
      </c>
      <c r="I1204" t="str">
        <f>_xlfn.XLOOKUP(H1204,Lookup!C:C,Lookup!D:D)</f>
        <v>College</v>
      </c>
      <c r="J1204" t="s">
        <v>51</v>
      </c>
      <c r="K1204">
        <v>1</v>
      </c>
      <c r="L1204">
        <v>1687</v>
      </c>
      <c r="M1204">
        <v>4</v>
      </c>
      <c r="N1204" t="str">
        <f>_xlfn.XLOOKUP(M1204,Lookup!E:E,Lookup!F:F)</f>
        <v>Very High</v>
      </c>
      <c r="O1204" t="s">
        <v>39</v>
      </c>
      <c r="P1204">
        <v>87</v>
      </c>
      <c r="Q1204">
        <v>3</v>
      </c>
      <c r="R1204" t="str">
        <f>_xlfn.XLOOKUP(Q1204,Lookup!G:G,Lookup!H:H)</f>
        <v>High</v>
      </c>
      <c r="S1204">
        <v>1</v>
      </c>
      <c r="T1204" s="7" t="str">
        <f>_xlfn.XLOOKUP(S1204,Lookup!A:A,Lookup!B:B)</f>
        <v>Entry Level</v>
      </c>
      <c r="U1204" t="s">
        <v>50</v>
      </c>
      <c r="V1204">
        <v>3</v>
      </c>
      <c r="W1204" t="str">
        <f>_xlfn.XLOOKUP(V1204,Lookup!I:I,Lookup!J:J)</f>
        <v>High</v>
      </c>
      <c r="X1204" t="s">
        <v>48</v>
      </c>
      <c r="Y1204">
        <v>3306</v>
      </c>
      <c r="Z1204" t="str" cm="1">
        <f t="array" ref="Z1204">_xlfn.IFS(Y1204&lt;3000,"Low",Y1204&lt;7000,"Medium",TRUE,"High")</f>
        <v>Medium</v>
      </c>
      <c r="AA1204">
        <v>26176</v>
      </c>
      <c r="AB1204">
        <v>7</v>
      </c>
      <c r="AC1204" t="s">
        <v>42</v>
      </c>
      <c r="AD1204" t="s">
        <v>43</v>
      </c>
      <c r="AE1204">
        <v>19</v>
      </c>
      <c r="AF1204">
        <v>3</v>
      </c>
      <c r="AG1204" t="str">
        <f>_xlfn.XLOOKUP(AF1204,Lookup!K:K,Lookup!L:L)</f>
        <v>Meet Expect</v>
      </c>
      <c r="AH1204">
        <v>4</v>
      </c>
      <c r="AI1204" t="str">
        <f>LOOKUP(AH1204,Lookup!M:M,Lookup!N:N)</f>
        <v>Very High</v>
      </c>
      <c r="AJ1204">
        <v>80</v>
      </c>
      <c r="AK1204">
        <v>1</v>
      </c>
      <c r="AL1204" t="str">
        <f>_xlfn.XLOOKUP(AK1204,Lookup!O:O,Lookup!P:P)</f>
        <v>Basic</v>
      </c>
      <c r="AM1204">
        <v>7</v>
      </c>
      <c r="AN1204" t="str" cm="1">
        <f t="array" ref="AN1204">_xlfn.IFS(
AM1204&lt;=5,"0-5",
AM1204&lt;=10,"6-10",
AM1204&lt;=20,"11-20",
TRUE,"20+")</f>
        <v>6-10</v>
      </c>
      <c r="AO1204">
        <v>5</v>
      </c>
      <c r="AP1204">
        <v>2</v>
      </c>
      <c r="AQ1204" t="str">
        <f>_xlfn.XLOOKUP(AP1204,Lookup!Q:Q,Lookup!R:R)</f>
        <v>Good</v>
      </c>
      <c r="AR1204">
        <v>0</v>
      </c>
      <c r="AS1204" t="str" cm="1">
        <f t="array" ref="AS1204">_xlfn.IFS(
AR1204 &lt;=1,"New Employee",
AR1204 &lt;=3, "Early Career",
AR1204 &lt;=7, "Experienced",
TRUE, "Veteran")</f>
        <v>New Employee</v>
      </c>
      <c r="AT1204">
        <v>0</v>
      </c>
      <c r="AU1204">
        <v>0</v>
      </c>
      <c r="AV1204" t="str" cm="1">
        <f t="array" ref="AV1204">_xlfn.IFS(
AU1204=0,"Recently Promoted",
AU1204&lt;=3, "Normal",
TRUE, "Long Time No Promotion")</f>
        <v>Recently Promoted</v>
      </c>
      <c r="AW1204">
        <v>0</v>
      </c>
      <c r="AX1204">
        <f>IF(COUNTIF(L1204:$L$1471,L1204)&gt;1,1,0)</f>
        <v>0</v>
      </c>
      <c r="BA1204">
        <f t="shared" si="149"/>
        <v>0</v>
      </c>
      <c r="BC1204">
        <f t="shared" si="150"/>
        <v>0</v>
      </c>
      <c r="BE1204">
        <f t="shared" si="144"/>
        <v>0</v>
      </c>
      <c r="BG1204">
        <f t="shared" si="145"/>
        <v>0</v>
      </c>
      <c r="BI1204">
        <f t="shared" si="146"/>
        <v>0</v>
      </c>
      <c r="BR1204" t="str" cm="1">
        <f t="array" ref="BR1204">_xlfn.IFS(
A1204&lt;=25,"18-25",
A1204&lt;=35,"26-35",
A1204&lt;=45,"36-45",
A1204&lt;=59,"46-59",
TRUE,"60+")</f>
        <v>36-45</v>
      </c>
      <c r="BX1204" t="b">
        <f t="shared" si="147"/>
        <v>1</v>
      </c>
      <c r="BY1204" t="b">
        <f t="shared" si="148"/>
        <v>1</v>
      </c>
      <c r="BZ1204" t="b">
        <f t="shared" si="151"/>
        <v>1</v>
      </c>
      <c r="CA1204">
        <f>IF(tblemployee[[#This Row],[Attrition]]="Yes",1,0)</f>
        <v>0</v>
      </c>
      <c r="CB1204">
        <f>IF(tblemployee[[#This Row],[OverTime]]="Yes",1,0)</f>
        <v>0</v>
      </c>
    </row>
    <row r="1205" spans="1:80" hidden="1">
      <c r="A1205">
        <v>53</v>
      </c>
      <c r="B1205" t="s">
        <v>43</v>
      </c>
      <c r="C1205" t="s">
        <v>36</v>
      </c>
      <c r="D1205">
        <v>1395</v>
      </c>
      <c r="E1205" t="s">
        <v>45</v>
      </c>
      <c r="F1205">
        <v>24</v>
      </c>
      <c r="G1205" t="str" cm="1">
        <f t="array" ref="G1205">_xlfn.IFS(
F1205 &lt;= 10, "Near",
F1205 &lt;= 20, "Far",
TRUE, "Very Far")</f>
        <v>Very Far</v>
      </c>
      <c r="H1205">
        <v>4</v>
      </c>
      <c r="I1205" t="str">
        <f>_xlfn.XLOOKUP(H1205,Lookup!C:C,Lookup!D:D)</f>
        <v>Master</v>
      </c>
      <c r="J1205" t="s">
        <v>51</v>
      </c>
      <c r="K1205">
        <v>1</v>
      </c>
      <c r="L1205">
        <v>1689</v>
      </c>
      <c r="M1205">
        <v>2</v>
      </c>
      <c r="N1205" t="str">
        <f>_xlfn.XLOOKUP(M1205,Lookup!E:E,Lookup!F:F)</f>
        <v>Medium</v>
      </c>
      <c r="O1205" t="s">
        <v>46</v>
      </c>
      <c r="P1205">
        <v>48</v>
      </c>
      <c r="Q1205">
        <v>4</v>
      </c>
      <c r="R1205" t="str">
        <f>_xlfn.XLOOKUP(Q1205,Lookup!G:G,Lookup!H:H)</f>
        <v>Very High</v>
      </c>
      <c r="S1205">
        <v>3</v>
      </c>
      <c r="T1205" s="7" t="str">
        <f>_xlfn.XLOOKUP(S1205,Lookup!A:A,Lookup!B:B)</f>
        <v>Senior</v>
      </c>
      <c r="U1205" t="s">
        <v>54</v>
      </c>
      <c r="V1205">
        <v>4</v>
      </c>
      <c r="W1205" t="str">
        <f>_xlfn.XLOOKUP(V1205,Lookup!I:I,Lookup!J:J)</f>
        <v>Very High</v>
      </c>
      <c r="X1205" t="s">
        <v>48</v>
      </c>
      <c r="Y1205">
        <v>7005</v>
      </c>
      <c r="Z1205" t="str" cm="1">
        <f t="array" ref="Z1205">_xlfn.IFS(Y1205&lt;3000,"Low",Y1205&lt;7000,"Medium",TRUE,"High")</f>
        <v>High</v>
      </c>
      <c r="AA1205">
        <v>3458</v>
      </c>
      <c r="AB1205">
        <v>3</v>
      </c>
      <c r="AC1205" t="s">
        <v>42</v>
      </c>
      <c r="AD1205" t="s">
        <v>43</v>
      </c>
      <c r="AE1205">
        <v>15</v>
      </c>
      <c r="AF1205">
        <v>3</v>
      </c>
      <c r="AG1205" t="str">
        <f>_xlfn.XLOOKUP(AF1205,Lookup!K:K,Lookup!L:L)</f>
        <v>Meet Expect</v>
      </c>
      <c r="AH1205">
        <v>3</v>
      </c>
      <c r="AI1205" t="str">
        <f>LOOKUP(AH1205,Lookup!M:M,Lookup!N:N)</f>
        <v>High</v>
      </c>
      <c r="AJ1205">
        <v>80</v>
      </c>
      <c r="AK1205">
        <v>0</v>
      </c>
      <c r="AL1205" t="str">
        <f>_xlfn.XLOOKUP(AK1205,Lookup!O:O,Lookup!P:P)</f>
        <v>None</v>
      </c>
      <c r="AM1205">
        <v>11</v>
      </c>
      <c r="AN1205" t="str" cm="1">
        <f t="array" ref="AN1205">_xlfn.IFS(
AM1205&lt;=5,"0-5",
AM1205&lt;=10,"6-10",
AM1205&lt;=20,"11-20",
TRUE,"20+")</f>
        <v>11-20</v>
      </c>
      <c r="AO1205">
        <v>2</v>
      </c>
      <c r="AP1205">
        <v>3</v>
      </c>
      <c r="AQ1205" t="str">
        <f>_xlfn.XLOOKUP(AP1205,Lookup!Q:Q,Lookup!R:R)</f>
        <v>Better</v>
      </c>
      <c r="AR1205">
        <v>4</v>
      </c>
      <c r="AS1205" t="str" cm="1">
        <f t="array" ref="AS1205">_xlfn.IFS(
AR1205 &lt;=1,"New Employee",
AR1205 &lt;=3, "Early Career",
AR1205 &lt;=7, "Experienced",
TRUE, "Veteran")</f>
        <v>Experienced</v>
      </c>
      <c r="AT1205">
        <v>3</v>
      </c>
      <c r="AU1205">
        <v>1</v>
      </c>
      <c r="AV1205" t="str" cm="1">
        <f t="array" ref="AV1205">_xlfn.IFS(
AU1205=0,"Recently Promoted",
AU1205&lt;=3, "Normal",
TRUE, "Long Time No Promotion")</f>
        <v>Normal</v>
      </c>
      <c r="AW1205">
        <v>2</v>
      </c>
      <c r="AX1205">
        <f>IF(COUNTIF(L1205:$L$1471,L1205)&gt;1,1,0)</f>
        <v>0</v>
      </c>
      <c r="BA1205">
        <f t="shared" si="149"/>
        <v>0</v>
      </c>
      <c r="BC1205">
        <f t="shared" si="150"/>
        <v>0</v>
      </c>
      <c r="BE1205">
        <f t="shared" si="144"/>
        <v>0</v>
      </c>
      <c r="BG1205">
        <f t="shared" si="145"/>
        <v>0</v>
      </c>
      <c r="BI1205">
        <f t="shared" si="146"/>
        <v>0</v>
      </c>
      <c r="BR1205" t="str" cm="1">
        <f t="array" ref="BR1205">_xlfn.IFS(
A1205&lt;=25,"18-25",
A1205&lt;=35,"26-35",
A1205&lt;=45,"36-45",
A1205&lt;=59,"46-59",
TRUE,"60+")</f>
        <v>46-59</v>
      </c>
      <c r="BX1205" t="b">
        <f t="shared" si="147"/>
        <v>1</v>
      </c>
      <c r="BY1205" t="b">
        <f t="shared" si="148"/>
        <v>1</v>
      </c>
      <c r="BZ1205" t="b">
        <f t="shared" si="151"/>
        <v>1</v>
      </c>
      <c r="CA1205">
        <f>IF(tblemployee[[#This Row],[Attrition]]="Yes",1,0)</f>
        <v>0</v>
      </c>
      <c r="CB1205">
        <f>IF(tblemployee[[#This Row],[OverTime]]="Yes",1,0)</f>
        <v>0</v>
      </c>
    </row>
    <row r="1206" spans="1:80" hidden="1">
      <c r="A1206">
        <v>48</v>
      </c>
      <c r="B1206" t="s">
        <v>35</v>
      </c>
      <c r="C1206" t="s">
        <v>44</v>
      </c>
      <c r="D1206">
        <v>708</v>
      </c>
      <c r="E1206" t="s">
        <v>37</v>
      </c>
      <c r="F1206">
        <v>7</v>
      </c>
      <c r="G1206" t="str" cm="1">
        <f t="array" ref="G1206">_xlfn.IFS(
F1206 &lt;= 10, "Near",
F1206 &lt;= 20, "Far",
TRUE, "Very Far")</f>
        <v>Near</v>
      </c>
      <c r="H1206">
        <v>2</v>
      </c>
      <c r="I1206" t="str">
        <f>_xlfn.XLOOKUP(H1206,Lookup!C:C,Lookup!D:D)</f>
        <v>College</v>
      </c>
      <c r="J1206" t="s">
        <v>51</v>
      </c>
      <c r="K1206">
        <v>1</v>
      </c>
      <c r="L1206">
        <v>1691</v>
      </c>
      <c r="M1206">
        <v>4</v>
      </c>
      <c r="N1206" t="str">
        <f>_xlfn.XLOOKUP(M1206,Lookup!E:E,Lookup!F:F)</f>
        <v>Very High</v>
      </c>
      <c r="O1206" t="s">
        <v>39</v>
      </c>
      <c r="P1206">
        <v>95</v>
      </c>
      <c r="Q1206">
        <v>3</v>
      </c>
      <c r="R1206" t="str">
        <f>_xlfn.XLOOKUP(Q1206,Lookup!G:G,Lookup!H:H)</f>
        <v>High</v>
      </c>
      <c r="S1206">
        <v>1</v>
      </c>
      <c r="T1206" s="7" t="str">
        <f>_xlfn.XLOOKUP(S1206,Lookup!A:A,Lookup!B:B)</f>
        <v>Entry Level</v>
      </c>
      <c r="U1206" t="s">
        <v>57</v>
      </c>
      <c r="V1206">
        <v>3</v>
      </c>
      <c r="W1206" t="str">
        <f>_xlfn.XLOOKUP(V1206,Lookup!I:I,Lookup!J:J)</f>
        <v>High</v>
      </c>
      <c r="X1206" t="s">
        <v>48</v>
      </c>
      <c r="Y1206">
        <v>2655</v>
      </c>
      <c r="Z1206" t="str" cm="1">
        <f t="array" ref="Z1206">_xlfn.IFS(Y1206&lt;3000,"Low",Y1206&lt;7000,"Medium",TRUE,"High")</f>
        <v>Low</v>
      </c>
      <c r="AA1206">
        <v>11740</v>
      </c>
      <c r="AB1206">
        <v>2</v>
      </c>
      <c r="AC1206" t="s">
        <v>42</v>
      </c>
      <c r="AD1206" t="s">
        <v>35</v>
      </c>
      <c r="AE1206">
        <v>11</v>
      </c>
      <c r="AF1206">
        <v>3</v>
      </c>
      <c r="AG1206" t="str">
        <f>_xlfn.XLOOKUP(AF1206,Lookup!K:K,Lookup!L:L)</f>
        <v>Meet Expect</v>
      </c>
      <c r="AH1206">
        <v>3</v>
      </c>
      <c r="AI1206" t="str">
        <f>LOOKUP(AH1206,Lookup!M:M,Lookup!N:N)</f>
        <v>High</v>
      </c>
      <c r="AJ1206">
        <v>80</v>
      </c>
      <c r="AK1206">
        <v>2</v>
      </c>
      <c r="AL1206" t="str">
        <f>_xlfn.XLOOKUP(AK1206,Lookup!O:O,Lookup!P:P)</f>
        <v>Medium</v>
      </c>
      <c r="AM1206">
        <v>19</v>
      </c>
      <c r="AN1206" t="str" cm="1">
        <f t="array" ref="AN1206">_xlfn.IFS(
AM1206&lt;=5,"0-5",
AM1206&lt;=10,"6-10",
AM1206&lt;=20,"11-20",
TRUE,"20+")</f>
        <v>11-20</v>
      </c>
      <c r="AO1206">
        <v>3</v>
      </c>
      <c r="AP1206">
        <v>3</v>
      </c>
      <c r="AQ1206" t="str">
        <f>_xlfn.XLOOKUP(AP1206,Lookup!Q:Q,Lookup!R:R)</f>
        <v>Better</v>
      </c>
      <c r="AR1206">
        <v>9</v>
      </c>
      <c r="AS1206" t="str" cm="1">
        <f t="array" ref="AS1206">_xlfn.IFS(
AR1206 &lt;=1,"New Employee",
AR1206 &lt;=3, "Early Career",
AR1206 &lt;=7, "Experienced",
TRUE, "Veteran")</f>
        <v>Veteran</v>
      </c>
      <c r="AT1206">
        <v>7</v>
      </c>
      <c r="AU1206">
        <v>7</v>
      </c>
      <c r="AV1206" t="str" cm="1">
        <f t="array" ref="AV1206">_xlfn.IFS(
AU1206=0,"Recently Promoted",
AU1206&lt;=3, "Normal",
TRUE, "Long Time No Promotion")</f>
        <v>Long Time No Promotion</v>
      </c>
      <c r="AW1206">
        <v>7</v>
      </c>
      <c r="AX1206">
        <f>IF(COUNTIF(L1206:$L$1471,L1206)&gt;1,1,0)</f>
        <v>0</v>
      </c>
      <c r="BA1206">
        <f t="shared" si="149"/>
        <v>0</v>
      </c>
      <c r="BC1206">
        <f t="shared" si="150"/>
        <v>0</v>
      </c>
      <c r="BE1206">
        <f t="shared" si="144"/>
        <v>0</v>
      </c>
      <c r="BG1206">
        <f t="shared" si="145"/>
        <v>0</v>
      </c>
      <c r="BI1206">
        <f t="shared" si="146"/>
        <v>0</v>
      </c>
      <c r="BR1206" t="str" cm="1">
        <f t="array" ref="BR1206">_xlfn.IFS(
A1206&lt;=25,"18-25",
A1206&lt;=35,"26-35",
A1206&lt;=45,"36-45",
A1206&lt;=59,"46-59",
TRUE,"60+")</f>
        <v>46-59</v>
      </c>
      <c r="BX1206" t="b">
        <f t="shared" si="147"/>
        <v>1</v>
      </c>
      <c r="BY1206" t="b">
        <f t="shared" si="148"/>
        <v>1</v>
      </c>
      <c r="BZ1206" t="b">
        <f t="shared" si="151"/>
        <v>1</v>
      </c>
      <c r="CA1206">
        <f>IF(tblemployee[[#This Row],[Attrition]]="Yes",1,0)</f>
        <v>1</v>
      </c>
      <c r="CB1206">
        <f>IF(tblemployee[[#This Row],[OverTime]]="Yes",1,0)</f>
        <v>1</v>
      </c>
    </row>
    <row r="1207" spans="1:80" hidden="1">
      <c r="A1207">
        <v>32</v>
      </c>
      <c r="B1207" t="s">
        <v>35</v>
      </c>
      <c r="C1207" t="s">
        <v>36</v>
      </c>
      <c r="D1207">
        <v>1259</v>
      </c>
      <c r="E1207" t="s">
        <v>45</v>
      </c>
      <c r="F1207">
        <v>2</v>
      </c>
      <c r="G1207" t="str" cm="1">
        <f t="array" ref="G1207">_xlfn.IFS(
F1207 &lt;= 10, "Near",
F1207 &lt;= 20, "Far",
TRUE, "Very Far")</f>
        <v>Near</v>
      </c>
      <c r="H1207">
        <v>4</v>
      </c>
      <c r="I1207" t="str">
        <f>_xlfn.XLOOKUP(H1207,Lookup!C:C,Lookup!D:D)</f>
        <v>Master</v>
      </c>
      <c r="J1207" t="s">
        <v>38</v>
      </c>
      <c r="K1207">
        <v>1</v>
      </c>
      <c r="L1207">
        <v>1692</v>
      </c>
      <c r="M1207">
        <v>4</v>
      </c>
      <c r="N1207" t="str">
        <f>_xlfn.XLOOKUP(M1207,Lookup!E:E,Lookup!F:F)</f>
        <v>Very High</v>
      </c>
      <c r="O1207" t="s">
        <v>46</v>
      </c>
      <c r="P1207">
        <v>95</v>
      </c>
      <c r="Q1207">
        <v>3</v>
      </c>
      <c r="R1207" t="str">
        <f>_xlfn.XLOOKUP(Q1207,Lookup!G:G,Lookup!H:H)</f>
        <v>High</v>
      </c>
      <c r="S1207">
        <v>1</v>
      </c>
      <c r="T1207" s="7" t="str">
        <f>_xlfn.XLOOKUP(S1207,Lookup!A:A,Lookup!B:B)</f>
        <v>Entry Level</v>
      </c>
      <c r="U1207" t="s">
        <v>50</v>
      </c>
      <c r="V1207">
        <v>2</v>
      </c>
      <c r="W1207" t="str">
        <f>_xlfn.XLOOKUP(V1207,Lookup!I:I,Lookup!J:J)</f>
        <v>Medium</v>
      </c>
      <c r="X1207" t="s">
        <v>41</v>
      </c>
      <c r="Y1207">
        <v>1393</v>
      </c>
      <c r="Z1207" t="str" cm="1">
        <f t="array" ref="Z1207">_xlfn.IFS(Y1207&lt;3000,"Low",Y1207&lt;7000,"Medium",TRUE,"High")</f>
        <v>Low</v>
      </c>
      <c r="AA1207">
        <v>24852</v>
      </c>
      <c r="AB1207">
        <v>1</v>
      </c>
      <c r="AC1207" t="s">
        <v>42</v>
      </c>
      <c r="AD1207" t="s">
        <v>43</v>
      </c>
      <c r="AE1207">
        <v>12</v>
      </c>
      <c r="AF1207">
        <v>3</v>
      </c>
      <c r="AG1207" t="str">
        <f>_xlfn.XLOOKUP(AF1207,Lookup!K:K,Lookup!L:L)</f>
        <v>Meet Expect</v>
      </c>
      <c r="AH1207">
        <v>1</v>
      </c>
      <c r="AI1207" t="str">
        <f>LOOKUP(AH1207,Lookup!M:M,Lookup!N:N)</f>
        <v>Low</v>
      </c>
      <c r="AJ1207">
        <v>80</v>
      </c>
      <c r="AK1207">
        <v>0</v>
      </c>
      <c r="AL1207" t="str">
        <f>_xlfn.XLOOKUP(AK1207,Lookup!O:O,Lookup!P:P)</f>
        <v>None</v>
      </c>
      <c r="AM1207">
        <v>1</v>
      </c>
      <c r="AN1207" t="str" cm="1">
        <f t="array" ref="AN1207">_xlfn.IFS(
AM1207&lt;=5,"0-5",
AM1207&lt;=10,"6-10",
AM1207&lt;=20,"11-20",
TRUE,"20+")</f>
        <v>0-5</v>
      </c>
      <c r="AO1207">
        <v>2</v>
      </c>
      <c r="AP1207">
        <v>3</v>
      </c>
      <c r="AQ1207" t="str">
        <f>_xlfn.XLOOKUP(AP1207,Lookup!Q:Q,Lookup!R:R)</f>
        <v>Better</v>
      </c>
      <c r="AR1207">
        <v>1</v>
      </c>
      <c r="AS1207" t="str" cm="1">
        <f t="array" ref="AS1207">_xlfn.IFS(
AR1207 &lt;=1,"New Employee",
AR1207 &lt;=3, "Early Career",
AR1207 &lt;=7, "Experienced",
TRUE, "Veteran")</f>
        <v>New Employee</v>
      </c>
      <c r="AT1207">
        <v>0</v>
      </c>
      <c r="AU1207">
        <v>0</v>
      </c>
      <c r="AV1207" t="str" cm="1">
        <f t="array" ref="AV1207">_xlfn.IFS(
AU1207=0,"Recently Promoted",
AU1207&lt;=3, "Normal",
TRUE, "Long Time No Promotion")</f>
        <v>Recently Promoted</v>
      </c>
      <c r="AW1207">
        <v>0</v>
      </c>
      <c r="AX1207">
        <f>IF(COUNTIF(L1207:$L$1471,L1207)&gt;1,1,0)</f>
        <v>0</v>
      </c>
      <c r="BA1207">
        <f t="shared" si="149"/>
        <v>0</v>
      </c>
      <c r="BC1207">
        <f t="shared" si="150"/>
        <v>0</v>
      </c>
      <c r="BE1207">
        <f t="shared" si="144"/>
        <v>0</v>
      </c>
      <c r="BG1207">
        <f t="shared" si="145"/>
        <v>0</v>
      </c>
      <c r="BI1207">
        <f t="shared" si="146"/>
        <v>0</v>
      </c>
      <c r="BR1207" t="str" cm="1">
        <f t="array" ref="BR1207">_xlfn.IFS(
A1207&lt;=25,"18-25",
A1207&lt;=35,"26-35",
A1207&lt;=45,"36-45",
A1207&lt;=59,"46-59",
TRUE,"60+")</f>
        <v>26-35</v>
      </c>
      <c r="BX1207" t="b">
        <f t="shared" si="147"/>
        <v>1</v>
      </c>
      <c r="BY1207" t="b">
        <f t="shared" si="148"/>
        <v>1</v>
      </c>
      <c r="BZ1207" t="b">
        <f t="shared" si="151"/>
        <v>1</v>
      </c>
      <c r="CA1207">
        <f>IF(tblemployee[[#This Row],[Attrition]]="Yes",1,0)</f>
        <v>1</v>
      </c>
      <c r="CB1207">
        <f>IF(tblemployee[[#This Row],[OverTime]]="Yes",1,0)</f>
        <v>0</v>
      </c>
    </row>
    <row r="1208" spans="1:80" hidden="1">
      <c r="A1208">
        <v>26</v>
      </c>
      <c r="B1208" t="s">
        <v>43</v>
      </c>
      <c r="C1208" t="s">
        <v>55</v>
      </c>
      <c r="D1208">
        <v>786</v>
      </c>
      <c r="E1208" t="s">
        <v>45</v>
      </c>
      <c r="F1208">
        <v>7</v>
      </c>
      <c r="G1208" t="str" cm="1">
        <f t="array" ref="G1208">_xlfn.IFS(
F1208 &lt;= 10, "Near",
F1208 &lt;= 20, "Far",
TRUE, "Very Far")</f>
        <v>Near</v>
      </c>
      <c r="H1208">
        <v>3</v>
      </c>
      <c r="I1208" t="str">
        <f>_xlfn.XLOOKUP(H1208,Lookup!C:C,Lookup!D:D)</f>
        <v>Bachelor</v>
      </c>
      <c r="J1208" t="s">
        <v>51</v>
      </c>
      <c r="K1208">
        <v>1</v>
      </c>
      <c r="L1208">
        <v>1693</v>
      </c>
      <c r="M1208">
        <v>4</v>
      </c>
      <c r="N1208" t="str">
        <f>_xlfn.XLOOKUP(M1208,Lookup!E:E,Lookup!F:F)</f>
        <v>Very High</v>
      </c>
      <c r="O1208" t="s">
        <v>46</v>
      </c>
      <c r="P1208">
        <v>76</v>
      </c>
      <c r="Q1208">
        <v>3</v>
      </c>
      <c r="R1208" t="str">
        <f>_xlfn.XLOOKUP(Q1208,Lookup!G:G,Lookup!H:H)</f>
        <v>High</v>
      </c>
      <c r="S1208">
        <v>1</v>
      </c>
      <c r="T1208" s="7" t="str">
        <f>_xlfn.XLOOKUP(S1208,Lookup!A:A,Lookup!B:B)</f>
        <v>Entry Level</v>
      </c>
      <c r="U1208" t="s">
        <v>50</v>
      </c>
      <c r="V1208">
        <v>4</v>
      </c>
      <c r="W1208" t="str">
        <f>_xlfn.XLOOKUP(V1208,Lookup!I:I,Lookup!J:J)</f>
        <v>Very High</v>
      </c>
      <c r="X1208" t="s">
        <v>41</v>
      </c>
      <c r="Y1208">
        <v>2570</v>
      </c>
      <c r="Z1208" t="str" cm="1">
        <f t="array" ref="Z1208">_xlfn.IFS(Y1208&lt;3000,"Low",Y1208&lt;7000,"Medium",TRUE,"High")</f>
        <v>Low</v>
      </c>
      <c r="AA1208">
        <v>11925</v>
      </c>
      <c r="AB1208">
        <v>1</v>
      </c>
      <c r="AC1208" t="s">
        <v>42</v>
      </c>
      <c r="AD1208" t="s">
        <v>43</v>
      </c>
      <c r="AE1208">
        <v>20</v>
      </c>
      <c r="AF1208">
        <v>4</v>
      </c>
      <c r="AG1208" t="str">
        <f>_xlfn.XLOOKUP(AF1208,Lookup!K:K,Lookup!L:L)</f>
        <v>Exceed Expect</v>
      </c>
      <c r="AH1208">
        <v>3</v>
      </c>
      <c r="AI1208" t="str">
        <f>LOOKUP(AH1208,Lookup!M:M,Lookup!N:N)</f>
        <v>High</v>
      </c>
      <c r="AJ1208">
        <v>80</v>
      </c>
      <c r="AK1208">
        <v>0</v>
      </c>
      <c r="AL1208" t="str">
        <f>_xlfn.XLOOKUP(AK1208,Lookup!O:O,Lookup!P:P)</f>
        <v>None</v>
      </c>
      <c r="AM1208">
        <v>7</v>
      </c>
      <c r="AN1208" t="str" cm="1">
        <f t="array" ref="AN1208">_xlfn.IFS(
AM1208&lt;=5,"0-5",
AM1208&lt;=10,"6-10",
AM1208&lt;=20,"11-20",
TRUE,"20+")</f>
        <v>6-10</v>
      </c>
      <c r="AO1208">
        <v>5</v>
      </c>
      <c r="AP1208">
        <v>3</v>
      </c>
      <c r="AQ1208" t="str">
        <f>_xlfn.XLOOKUP(AP1208,Lookup!Q:Q,Lookup!R:R)</f>
        <v>Better</v>
      </c>
      <c r="AR1208">
        <v>7</v>
      </c>
      <c r="AS1208" t="str" cm="1">
        <f t="array" ref="AS1208">_xlfn.IFS(
AR1208 &lt;=1,"New Employee",
AR1208 &lt;=3, "Early Career",
AR1208 &lt;=7, "Experienced",
TRUE, "Veteran")</f>
        <v>Experienced</v>
      </c>
      <c r="AT1208">
        <v>7</v>
      </c>
      <c r="AU1208">
        <v>5</v>
      </c>
      <c r="AV1208" t="str" cm="1">
        <f t="array" ref="AV1208">_xlfn.IFS(
AU1208=0,"Recently Promoted",
AU1208&lt;=3, "Normal",
TRUE, "Long Time No Promotion")</f>
        <v>Long Time No Promotion</v>
      </c>
      <c r="AW1208">
        <v>7</v>
      </c>
      <c r="AX1208">
        <f>IF(COUNTIF(L1208:$L$1471,L1208)&gt;1,1,0)</f>
        <v>0</v>
      </c>
      <c r="BA1208">
        <f t="shared" si="149"/>
        <v>0</v>
      </c>
      <c r="BC1208">
        <f t="shared" si="150"/>
        <v>0</v>
      </c>
      <c r="BE1208">
        <f t="shared" si="144"/>
        <v>0</v>
      </c>
      <c r="BG1208">
        <f t="shared" si="145"/>
        <v>0</v>
      </c>
      <c r="BI1208">
        <f t="shared" si="146"/>
        <v>0</v>
      </c>
      <c r="BR1208" t="str" cm="1">
        <f t="array" ref="BR1208">_xlfn.IFS(
A1208&lt;=25,"18-25",
A1208&lt;=35,"26-35",
A1208&lt;=45,"36-45",
A1208&lt;=59,"46-59",
TRUE,"60+")</f>
        <v>26-35</v>
      </c>
      <c r="BX1208" t="b">
        <f t="shared" si="147"/>
        <v>1</v>
      </c>
      <c r="BY1208" t="b">
        <f t="shared" si="148"/>
        <v>1</v>
      </c>
      <c r="BZ1208" t="b">
        <f t="shared" si="151"/>
        <v>1</v>
      </c>
      <c r="CA1208">
        <f>IF(tblemployee[[#This Row],[Attrition]]="Yes",1,0)</f>
        <v>0</v>
      </c>
      <c r="CB1208">
        <f>IF(tblemployee[[#This Row],[OverTime]]="Yes",1,0)</f>
        <v>0</v>
      </c>
    </row>
    <row r="1209" spans="1:80" hidden="1">
      <c r="A1209">
        <v>55</v>
      </c>
      <c r="B1209" t="s">
        <v>43</v>
      </c>
      <c r="C1209" t="s">
        <v>36</v>
      </c>
      <c r="D1209">
        <v>1441</v>
      </c>
      <c r="E1209" t="s">
        <v>45</v>
      </c>
      <c r="F1209">
        <v>22</v>
      </c>
      <c r="G1209" t="str" cm="1">
        <f t="array" ref="G1209">_xlfn.IFS(
F1209 &lt;= 10, "Near",
F1209 &lt;= 20, "Far",
TRUE, "Very Far")</f>
        <v>Very Far</v>
      </c>
      <c r="H1209">
        <v>3</v>
      </c>
      <c r="I1209" t="str">
        <f>_xlfn.XLOOKUP(H1209,Lookup!C:C,Lookup!D:D)</f>
        <v>Bachelor</v>
      </c>
      <c r="J1209" t="s">
        <v>60</v>
      </c>
      <c r="K1209">
        <v>1</v>
      </c>
      <c r="L1209">
        <v>1694</v>
      </c>
      <c r="M1209">
        <v>1</v>
      </c>
      <c r="N1209" t="str">
        <f>_xlfn.XLOOKUP(M1209,Lookup!E:E,Lookup!F:F)</f>
        <v>Low</v>
      </c>
      <c r="O1209" t="s">
        <v>46</v>
      </c>
      <c r="P1209">
        <v>94</v>
      </c>
      <c r="Q1209">
        <v>2</v>
      </c>
      <c r="R1209" t="str">
        <f>_xlfn.XLOOKUP(Q1209,Lookup!G:G,Lookup!H:H)</f>
        <v>Medium</v>
      </c>
      <c r="S1209">
        <v>1</v>
      </c>
      <c r="T1209" s="7" t="str">
        <f>_xlfn.XLOOKUP(S1209,Lookup!A:A,Lookup!B:B)</f>
        <v>Entry Level</v>
      </c>
      <c r="U1209" t="s">
        <v>47</v>
      </c>
      <c r="V1209">
        <v>2</v>
      </c>
      <c r="W1209" t="str">
        <f>_xlfn.XLOOKUP(V1209,Lookup!I:I,Lookup!J:J)</f>
        <v>Medium</v>
      </c>
      <c r="X1209" t="s">
        <v>52</v>
      </c>
      <c r="Y1209">
        <v>3537</v>
      </c>
      <c r="Z1209" t="str" cm="1">
        <f t="array" ref="Z1209">_xlfn.IFS(Y1209&lt;3000,"Low",Y1209&lt;7000,"Medium",TRUE,"High")</f>
        <v>Medium</v>
      </c>
      <c r="AA1209">
        <v>23737</v>
      </c>
      <c r="AB1209">
        <v>5</v>
      </c>
      <c r="AC1209" t="s">
        <v>42</v>
      </c>
      <c r="AD1209" t="s">
        <v>43</v>
      </c>
      <c r="AE1209">
        <v>12</v>
      </c>
      <c r="AF1209">
        <v>3</v>
      </c>
      <c r="AG1209" t="str">
        <f>_xlfn.XLOOKUP(AF1209,Lookup!K:K,Lookup!L:L)</f>
        <v>Meet Expect</v>
      </c>
      <c r="AH1209">
        <v>4</v>
      </c>
      <c r="AI1209" t="str">
        <f>LOOKUP(AH1209,Lookup!M:M,Lookup!N:N)</f>
        <v>Very High</v>
      </c>
      <c r="AJ1209">
        <v>80</v>
      </c>
      <c r="AK1209">
        <v>1</v>
      </c>
      <c r="AL1209" t="str">
        <f>_xlfn.XLOOKUP(AK1209,Lookup!O:O,Lookup!P:P)</f>
        <v>Basic</v>
      </c>
      <c r="AM1209">
        <v>8</v>
      </c>
      <c r="AN1209" t="str" cm="1">
        <f t="array" ref="AN1209">_xlfn.IFS(
AM1209&lt;=5,"0-5",
AM1209&lt;=10,"6-10",
AM1209&lt;=20,"11-20",
TRUE,"20+")</f>
        <v>6-10</v>
      </c>
      <c r="AO1209">
        <v>1</v>
      </c>
      <c r="AP1209">
        <v>3</v>
      </c>
      <c r="AQ1209" t="str">
        <f>_xlfn.XLOOKUP(AP1209,Lookup!Q:Q,Lookup!R:R)</f>
        <v>Better</v>
      </c>
      <c r="AR1209">
        <v>4</v>
      </c>
      <c r="AS1209" t="str" cm="1">
        <f t="array" ref="AS1209">_xlfn.IFS(
AR1209 &lt;=1,"New Employee",
AR1209 &lt;=3, "Early Career",
AR1209 &lt;=7, "Experienced",
TRUE, "Veteran")</f>
        <v>Experienced</v>
      </c>
      <c r="AT1209">
        <v>2</v>
      </c>
      <c r="AU1209">
        <v>1</v>
      </c>
      <c r="AV1209" t="str" cm="1">
        <f t="array" ref="AV1209">_xlfn.IFS(
AU1209=0,"Recently Promoted",
AU1209&lt;=3, "Normal",
TRUE, "Long Time No Promotion")</f>
        <v>Normal</v>
      </c>
      <c r="AW1209">
        <v>2</v>
      </c>
      <c r="AX1209">
        <f>IF(COUNTIF(L1209:$L$1471,L1209)&gt;1,1,0)</f>
        <v>0</v>
      </c>
      <c r="BA1209">
        <f t="shared" si="149"/>
        <v>0</v>
      </c>
      <c r="BC1209">
        <f t="shared" si="150"/>
        <v>0</v>
      </c>
      <c r="BE1209">
        <f t="shared" si="144"/>
        <v>0</v>
      </c>
      <c r="BG1209">
        <f t="shared" si="145"/>
        <v>0</v>
      </c>
      <c r="BI1209">
        <f t="shared" si="146"/>
        <v>0</v>
      </c>
      <c r="BR1209" t="str" cm="1">
        <f t="array" ref="BR1209">_xlfn.IFS(
A1209&lt;=25,"18-25",
A1209&lt;=35,"26-35",
A1209&lt;=45,"36-45",
A1209&lt;=59,"46-59",
TRUE,"60+")</f>
        <v>46-59</v>
      </c>
      <c r="BX1209" t="b">
        <f t="shared" si="147"/>
        <v>1</v>
      </c>
      <c r="BY1209" t="b">
        <f t="shared" si="148"/>
        <v>1</v>
      </c>
      <c r="BZ1209" t="b">
        <f t="shared" si="151"/>
        <v>1</v>
      </c>
      <c r="CA1209">
        <f>IF(tblemployee[[#This Row],[Attrition]]="Yes",1,0)</f>
        <v>0</v>
      </c>
      <c r="CB1209">
        <f>IF(tblemployee[[#This Row],[OverTime]]="Yes",1,0)</f>
        <v>0</v>
      </c>
    </row>
    <row r="1210" spans="1:80" hidden="1">
      <c r="A1210">
        <v>34</v>
      </c>
      <c r="B1210" t="s">
        <v>43</v>
      </c>
      <c r="C1210" t="s">
        <v>36</v>
      </c>
      <c r="D1210">
        <v>1157</v>
      </c>
      <c r="E1210" t="s">
        <v>45</v>
      </c>
      <c r="F1210">
        <v>5</v>
      </c>
      <c r="G1210" t="str" cm="1">
        <f t="array" ref="G1210">_xlfn.IFS(
F1210 &lt;= 10, "Near",
F1210 &lt;= 20, "Far",
TRUE, "Very Far")</f>
        <v>Near</v>
      </c>
      <c r="H1210">
        <v>2</v>
      </c>
      <c r="I1210" t="str">
        <f>_xlfn.XLOOKUP(H1210,Lookup!C:C,Lookup!D:D)</f>
        <v>College</v>
      </c>
      <c r="J1210" t="s">
        <v>51</v>
      </c>
      <c r="K1210">
        <v>1</v>
      </c>
      <c r="L1210">
        <v>1696</v>
      </c>
      <c r="M1210">
        <v>2</v>
      </c>
      <c r="N1210" t="str">
        <f>_xlfn.XLOOKUP(M1210,Lookup!E:E,Lookup!F:F)</f>
        <v>Medium</v>
      </c>
      <c r="O1210" t="s">
        <v>46</v>
      </c>
      <c r="P1210">
        <v>57</v>
      </c>
      <c r="Q1210">
        <v>2</v>
      </c>
      <c r="R1210" t="str">
        <f>_xlfn.XLOOKUP(Q1210,Lookup!G:G,Lookup!H:H)</f>
        <v>Medium</v>
      </c>
      <c r="S1210">
        <v>2</v>
      </c>
      <c r="T1210" s="7" t="str">
        <f>_xlfn.XLOOKUP(S1210,Lookup!A:A,Lookup!B:B)</f>
        <v>Junior</v>
      </c>
      <c r="U1210" t="s">
        <v>50</v>
      </c>
      <c r="V1210">
        <v>4</v>
      </c>
      <c r="W1210" t="str">
        <f>_xlfn.XLOOKUP(V1210,Lookup!I:I,Lookup!J:J)</f>
        <v>Very High</v>
      </c>
      <c r="X1210" t="s">
        <v>48</v>
      </c>
      <c r="Y1210">
        <v>3986</v>
      </c>
      <c r="Z1210" t="str" cm="1">
        <f t="array" ref="Z1210">_xlfn.IFS(Y1210&lt;3000,"Low",Y1210&lt;7000,"Medium",TRUE,"High")</f>
        <v>Medium</v>
      </c>
      <c r="AA1210">
        <v>11912</v>
      </c>
      <c r="AB1210">
        <v>1</v>
      </c>
      <c r="AC1210" t="s">
        <v>42</v>
      </c>
      <c r="AD1210" t="s">
        <v>43</v>
      </c>
      <c r="AE1210">
        <v>14</v>
      </c>
      <c r="AF1210">
        <v>3</v>
      </c>
      <c r="AG1210" t="str">
        <f>_xlfn.XLOOKUP(AF1210,Lookup!K:K,Lookup!L:L)</f>
        <v>Meet Expect</v>
      </c>
      <c r="AH1210">
        <v>3</v>
      </c>
      <c r="AI1210" t="str">
        <f>LOOKUP(AH1210,Lookup!M:M,Lookup!N:N)</f>
        <v>High</v>
      </c>
      <c r="AJ1210">
        <v>80</v>
      </c>
      <c r="AK1210">
        <v>1</v>
      </c>
      <c r="AL1210" t="str">
        <f>_xlfn.XLOOKUP(AK1210,Lookup!O:O,Lookup!P:P)</f>
        <v>Basic</v>
      </c>
      <c r="AM1210">
        <v>15</v>
      </c>
      <c r="AN1210" t="str" cm="1">
        <f t="array" ref="AN1210">_xlfn.IFS(
AM1210&lt;=5,"0-5",
AM1210&lt;=10,"6-10",
AM1210&lt;=20,"11-20",
TRUE,"20+")</f>
        <v>11-20</v>
      </c>
      <c r="AO1210">
        <v>3</v>
      </c>
      <c r="AP1210">
        <v>4</v>
      </c>
      <c r="AQ1210" t="str">
        <f>_xlfn.XLOOKUP(AP1210,Lookup!Q:Q,Lookup!R:R)</f>
        <v>Best</v>
      </c>
      <c r="AR1210">
        <v>15</v>
      </c>
      <c r="AS1210" t="str" cm="1">
        <f t="array" ref="AS1210">_xlfn.IFS(
AR1210 &lt;=1,"New Employee",
AR1210 &lt;=3, "Early Career",
AR1210 &lt;=7, "Experienced",
TRUE, "Veteran")</f>
        <v>Veteran</v>
      </c>
      <c r="AT1210">
        <v>10</v>
      </c>
      <c r="AU1210">
        <v>4</v>
      </c>
      <c r="AV1210" t="str" cm="1">
        <f t="array" ref="AV1210">_xlfn.IFS(
AU1210=0,"Recently Promoted",
AU1210&lt;=3, "Normal",
TRUE, "Long Time No Promotion")</f>
        <v>Long Time No Promotion</v>
      </c>
      <c r="AW1210">
        <v>13</v>
      </c>
      <c r="AX1210">
        <f>IF(COUNTIF(L1210:$L$1471,L1210)&gt;1,1,0)</f>
        <v>0</v>
      </c>
      <c r="BA1210">
        <f t="shared" si="149"/>
        <v>0</v>
      </c>
      <c r="BC1210">
        <f t="shared" si="150"/>
        <v>0</v>
      </c>
      <c r="BE1210">
        <f t="shared" si="144"/>
        <v>0</v>
      </c>
      <c r="BG1210">
        <f t="shared" si="145"/>
        <v>0</v>
      </c>
      <c r="BI1210">
        <f t="shared" si="146"/>
        <v>0</v>
      </c>
      <c r="BR1210" t="str" cm="1">
        <f t="array" ref="BR1210">_xlfn.IFS(
A1210&lt;=25,"18-25",
A1210&lt;=35,"26-35",
A1210&lt;=45,"36-45",
A1210&lt;=59,"46-59",
TRUE,"60+")</f>
        <v>26-35</v>
      </c>
      <c r="BX1210" t="b">
        <f t="shared" si="147"/>
        <v>1</v>
      </c>
      <c r="BY1210" t="b">
        <f t="shared" si="148"/>
        <v>1</v>
      </c>
      <c r="BZ1210" t="b">
        <f t="shared" si="151"/>
        <v>1</v>
      </c>
      <c r="CA1210">
        <f>IF(tblemployee[[#This Row],[Attrition]]="Yes",1,0)</f>
        <v>0</v>
      </c>
      <c r="CB1210">
        <f>IF(tblemployee[[#This Row],[OverTime]]="Yes",1,0)</f>
        <v>0</v>
      </c>
    </row>
    <row r="1211" spans="1:80" hidden="1">
      <c r="A1211">
        <v>60</v>
      </c>
      <c r="B1211" t="s">
        <v>43</v>
      </c>
      <c r="C1211" t="s">
        <v>36</v>
      </c>
      <c r="D1211">
        <v>370</v>
      </c>
      <c r="E1211" t="s">
        <v>45</v>
      </c>
      <c r="F1211">
        <v>1</v>
      </c>
      <c r="G1211" t="str" cm="1">
        <f t="array" ref="G1211">_xlfn.IFS(
F1211 &lt;= 10, "Near",
F1211 &lt;= 20, "Far",
TRUE, "Very Far")</f>
        <v>Near</v>
      </c>
      <c r="H1211">
        <v>4</v>
      </c>
      <c r="I1211" t="str">
        <f>_xlfn.XLOOKUP(H1211,Lookup!C:C,Lookup!D:D)</f>
        <v>Master</v>
      </c>
      <c r="J1211" t="s">
        <v>51</v>
      </c>
      <c r="K1211">
        <v>1</v>
      </c>
      <c r="L1211">
        <v>1697</v>
      </c>
      <c r="M1211">
        <v>3</v>
      </c>
      <c r="N1211" t="str">
        <f>_xlfn.XLOOKUP(M1211,Lookup!E:E,Lookup!F:F)</f>
        <v>High</v>
      </c>
      <c r="O1211" t="s">
        <v>46</v>
      </c>
      <c r="P1211">
        <v>92</v>
      </c>
      <c r="Q1211">
        <v>1</v>
      </c>
      <c r="R1211" t="str">
        <f>_xlfn.XLOOKUP(Q1211,Lookup!G:G,Lookup!H:H)</f>
        <v>Low</v>
      </c>
      <c r="S1211">
        <v>3</v>
      </c>
      <c r="T1211" s="7" t="str">
        <f>_xlfn.XLOOKUP(S1211,Lookup!A:A,Lookup!B:B)</f>
        <v>Senior</v>
      </c>
      <c r="U1211" t="s">
        <v>54</v>
      </c>
      <c r="V1211">
        <v>4</v>
      </c>
      <c r="W1211" t="str">
        <f>_xlfn.XLOOKUP(V1211,Lookup!I:I,Lookup!J:J)</f>
        <v>Very High</v>
      </c>
      <c r="X1211" t="s">
        <v>52</v>
      </c>
      <c r="Y1211">
        <v>10883</v>
      </c>
      <c r="Z1211" t="str" cm="1">
        <f t="array" ref="Z1211">_xlfn.IFS(Y1211&lt;3000,"Low",Y1211&lt;7000,"Medium",TRUE,"High")</f>
        <v>High</v>
      </c>
      <c r="AA1211">
        <v>20467</v>
      </c>
      <c r="AB1211">
        <v>3</v>
      </c>
      <c r="AC1211" t="s">
        <v>42</v>
      </c>
      <c r="AD1211" t="s">
        <v>43</v>
      </c>
      <c r="AE1211">
        <v>20</v>
      </c>
      <c r="AF1211">
        <v>4</v>
      </c>
      <c r="AG1211" t="str">
        <f>_xlfn.XLOOKUP(AF1211,Lookup!K:K,Lookup!L:L)</f>
        <v>Exceed Expect</v>
      </c>
      <c r="AH1211">
        <v>3</v>
      </c>
      <c r="AI1211" t="str">
        <f>LOOKUP(AH1211,Lookup!M:M,Lookup!N:N)</f>
        <v>High</v>
      </c>
      <c r="AJ1211">
        <v>80</v>
      </c>
      <c r="AK1211">
        <v>1</v>
      </c>
      <c r="AL1211" t="str">
        <f>_xlfn.XLOOKUP(AK1211,Lookup!O:O,Lookup!P:P)</f>
        <v>Basic</v>
      </c>
      <c r="AM1211">
        <v>19</v>
      </c>
      <c r="AN1211" t="str" cm="1">
        <f t="array" ref="AN1211">_xlfn.IFS(
AM1211&lt;=5,"0-5",
AM1211&lt;=10,"6-10",
AM1211&lt;=20,"11-20",
TRUE,"20+")</f>
        <v>11-20</v>
      </c>
      <c r="AO1211">
        <v>2</v>
      </c>
      <c r="AP1211">
        <v>4</v>
      </c>
      <c r="AQ1211" t="str">
        <f>_xlfn.XLOOKUP(AP1211,Lookup!Q:Q,Lookup!R:R)</f>
        <v>Best</v>
      </c>
      <c r="AR1211">
        <v>1</v>
      </c>
      <c r="AS1211" t="str" cm="1">
        <f t="array" ref="AS1211">_xlfn.IFS(
AR1211 &lt;=1,"New Employee",
AR1211 &lt;=3, "Early Career",
AR1211 &lt;=7, "Experienced",
TRUE, "Veteran")</f>
        <v>New Employee</v>
      </c>
      <c r="AT1211">
        <v>0</v>
      </c>
      <c r="AU1211">
        <v>0</v>
      </c>
      <c r="AV1211" t="str" cm="1">
        <f t="array" ref="AV1211">_xlfn.IFS(
AU1211=0,"Recently Promoted",
AU1211&lt;=3, "Normal",
TRUE, "Long Time No Promotion")</f>
        <v>Recently Promoted</v>
      </c>
      <c r="AW1211">
        <v>0</v>
      </c>
      <c r="AX1211">
        <f>IF(COUNTIF(L1211:$L$1471,L1211)&gt;1,1,0)</f>
        <v>0</v>
      </c>
      <c r="BA1211">
        <f t="shared" si="149"/>
        <v>0</v>
      </c>
      <c r="BC1211">
        <f t="shared" si="150"/>
        <v>0</v>
      </c>
      <c r="BE1211">
        <f t="shared" si="144"/>
        <v>0</v>
      </c>
      <c r="BG1211">
        <f t="shared" si="145"/>
        <v>0</v>
      </c>
      <c r="BI1211">
        <f t="shared" si="146"/>
        <v>0</v>
      </c>
      <c r="BR1211" t="str" cm="1">
        <f t="array" ref="BR1211">_xlfn.IFS(
A1211&lt;=25,"18-25",
A1211&lt;=35,"26-35",
A1211&lt;=45,"36-45",
A1211&lt;=59,"46-59",
TRUE,"60+")</f>
        <v>60+</v>
      </c>
      <c r="BX1211" t="b">
        <f t="shared" si="147"/>
        <v>1</v>
      </c>
      <c r="BY1211" t="b">
        <f t="shared" si="148"/>
        <v>1</v>
      </c>
      <c r="BZ1211" t="b">
        <f t="shared" si="151"/>
        <v>1</v>
      </c>
      <c r="CA1211">
        <f>IF(tblemployee[[#This Row],[Attrition]]="Yes",1,0)</f>
        <v>0</v>
      </c>
      <c r="CB1211">
        <f>IF(tblemployee[[#This Row],[OverTime]]="Yes",1,0)</f>
        <v>0</v>
      </c>
    </row>
    <row r="1212" spans="1:80" hidden="1">
      <c r="A1212">
        <v>33</v>
      </c>
      <c r="B1212" t="s">
        <v>43</v>
      </c>
      <c r="C1212" t="s">
        <v>36</v>
      </c>
      <c r="D1212">
        <v>267</v>
      </c>
      <c r="E1212" t="s">
        <v>45</v>
      </c>
      <c r="F1212">
        <v>21</v>
      </c>
      <c r="G1212" t="str" cm="1">
        <f t="array" ref="G1212">_xlfn.IFS(
F1212 &lt;= 10, "Near",
F1212 &lt;= 20, "Far",
TRUE, "Very Far")</f>
        <v>Very Far</v>
      </c>
      <c r="H1212">
        <v>3</v>
      </c>
      <c r="I1212" t="str">
        <f>_xlfn.XLOOKUP(H1212,Lookup!C:C,Lookup!D:D)</f>
        <v>Bachelor</v>
      </c>
      <c r="J1212" t="s">
        <v>51</v>
      </c>
      <c r="K1212">
        <v>1</v>
      </c>
      <c r="L1212">
        <v>1698</v>
      </c>
      <c r="M1212">
        <v>2</v>
      </c>
      <c r="N1212" t="str">
        <f>_xlfn.XLOOKUP(M1212,Lookup!E:E,Lookup!F:F)</f>
        <v>Medium</v>
      </c>
      <c r="O1212" t="s">
        <v>46</v>
      </c>
      <c r="P1212">
        <v>79</v>
      </c>
      <c r="Q1212">
        <v>4</v>
      </c>
      <c r="R1212" t="str">
        <f>_xlfn.XLOOKUP(Q1212,Lookup!G:G,Lookup!H:H)</f>
        <v>Very High</v>
      </c>
      <c r="S1212">
        <v>1</v>
      </c>
      <c r="T1212" s="7" t="str">
        <f>_xlfn.XLOOKUP(S1212,Lookup!A:A,Lookup!B:B)</f>
        <v>Entry Level</v>
      </c>
      <c r="U1212" t="s">
        <v>50</v>
      </c>
      <c r="V1212">
        <v>2</v>
      </c>
      <c r="W1212" t="str">
        <f>_xlfn.XLOOKUP(V1212,Lookup!I:I,Lookup!J:J)</f>
        <v>Medium</v>
      </c>
      <c r="X1212" t="s">
        <v>48</v>
      </c>
      <c r="Y1212">
        <v>2028</v>
      </c>
      <c r="Z1212" t="str" cm="1">
        <f t="array" ref="Z1212">_xlfn.IFS(Y1212&lt;3000,"Low",Y1212&lt;7000,"Medium",TRUE,"High")</f>
        <v>Low</v>
      </c>
      <c r="AA1212">
        <v>13637</v>
      </c>
      <c r="AB1212">
        <v>1</v>
      </c>
      <c r="AC1212" t="s">
        <v>42</v>
      </c>
      <c r="AD1212" t="s">
        <v>43</v>
      </c>
      <c r="AE1212">
        <v>18</v>
      </c>
      <c r="AF1212">
        <v>3</v>
      </c>
      <c r="AG1212" t="str">
        <f>_xlfn.XLOOKUP(AF1212,Lookup!K:K,Lookup!L:L)</f>
        <v>Meet Expect</v>
      </c>
      <c r="AH1212">
        <v>4</v>
      </c>
      <c r="AI1212" t="str">
        <f>LOOKUP(AH1212,Lookup!M:M,Lookup!N:N)</f>
        <v>Very High</v>
      </c>
      <c r="AJ1212">
        <v>80</v>
      </c>
      <c r="AK1212">
        <v>3</v>
      </c>
      <c r="AL1212" t="str">
        <f>_xlfn.XLOOKUP(AK1212,Lookup!O:O,Lookup!P:P)</f>
        <v>High</v>
      </c>
      <c r="AM1212">
        <v>14</v>
      </c>
      <c r="AN1212" t="str" cm="1">
        <f t="array" ref="AN1212">_xlfn.IFS(
AM1212&lt;=5,"0-5",
AM1212&lt;=10,"6-10",
AM1212&lt;=20,"11-20",
TRUE,"20+")</f>
        <v>11-20</v>
      </c>
      <c r="AO1212">
        <v>6</v>
      </c>
      <c r="AP1212">
        <v>3</v>
      </c>
      <c r="AQ1212" t="str">
        <f>_xlfn.XLOOKUP(AP1212,Lookup!Q:Q,Lookup!R:R)</f>
        <v>Better</v>
      </c>
      <c r="AR1212">
        <v>14</v>
      </c>
      <c r="AS1212" t="str" cm="1">
        <f t="array" ref="AS1212">_xlfn.IFS(
AR1212 &lt;=1,"New Employee",
AR1212 &lt;=3, "Early Career",
AR1212 &lt;=7, "Experienced",
TRUE, "Veteran")</f>
        <v>Veteran</v>
      </c>
      <c r="AT1212">
        <v>11</v>
      </c>
      <c r="AU1212">
        <v>2</v>
      </c>
      <c r="AV1212" t="str" cm="1">
        <f t="array" ref="AV1212">_xlfn.IFS(
AU1212=0,"Recently Promoted",
AU1212&lt;=3, "Normal",
TRUE, "Long Time No Promotion")</f>
        <v>Normal</v>
      </c>
      <c r="AW1212">
        <v>13</v>
      </c>
      <c r="AX1212">
        <f>IF(COUNTIF(L1212:$L$1471,L1212)&gt;1,1,0)</f>
        <v>0</v>
      </c>
      <c r="BA1212">
        <f t="shared" si="149"/>
        <v>0</v>
      </c>
      <c r="BC1212">
        <f t="shared" si="150"/>
        <v>0</v>
      </c>
      <c r="BE1212">
        <f t="shared" si="144"/>
        <v>0</v>
      </c>
      <c r="BG1212">
        <f t="shared" si="145"/>
        <v>0</v>
      </c>
      <c r="BI1212">
        <f t="shared" si="146"/>
        <v>0</v>
      </c>
      <c r="BR1212" t="str" cm="1">
        <f t="array" ref="BR1212">_xlfn.IFS(
A1212&lt;=25,"18-25",
A1212&lt;=35,"26-35",
A1212&lt;=45,"36-45",
A1212&lt;=59,"46-59",
TRUE,"60+")</f>
        <v>26-35</v>
      </c>
      <c r="BX1212" t="b">
        <f t="shared" si="147"/>
        <v>1</v>
      </c>
      <c r="BY1212" t="b">
        <f t="shared" si="148"/>
        <v>1</v>
      </c>
      <c r="BZ1212" t="b">
        <f t="shared" si="151"/>
        <v>1</v>
      </c>
      <c r="CA1212">
        <f>IF(tblemployee[[#This Row],[Attrition]]="Yes",1,0)</f>
        <v>0</v>
      </c>
      <c r="CB1212">
        <f>IF(tblemployee[[#This Row],[OverTime]]="Yes",1,0)</f>
        <v>0</v>
      </c>
    </row>
    <row r="1213" spans="1:80" hidden="1">
      <c r="A1213">
        <v>37</v>
      </c>
      <c r="B1213" t="s">
        <v>43</v>
      </c>
      <c r="C1213" t="s">
        <v>44</v>
      </c>
      <c r="D1213">
        <v>1278</v>
      </c>
      <c r="E1213" t="s">
        <v>37</v>
      </c>
      <c r="F1213">
        <v>1</v>
      </c>
      <c r="G1213" t="str" cm="1">
        <f t="array" ref="G1213">_xlfn.IFS(
F1213 &lt;= 10, "Near",
F1213 &lt;= 20, "Far",
TRUE, "Very Far")</f>
        <v>Near</v>
      </c>
      <c r="H1213">
        <v>4</v>
      </c>
      <c r="I1213" t="str">
        <f>_xlfn.XLOOKUP(H1213,Lookup!C:C,Lookup!D:D)</f>
        <v>Master</v>
      </c>
      <c r="J1213" t="s">
        <v>51</v>
      </c>
      <c r="K1213">
        <v>1</v>
      </c>
      <c r="L1213">
        <v>1700</v>
      </c>
      <c r="M1213">
        <v>3</v>
      </c>
      <c r="N1213" t="str">
        <f>_xlfn.XLOOKUP(M1213,Lookup!E:E,Lookup!F:F)</f>
        <v>High</v>
      </c>
      <c r="O1213" t="s">
        <v>46</v>
      </c>
      <c r="P1213">
        <v>31</v>
      </c>
      <c r="Q1213">
        <v>1</v>
      </c>
      <c r="R1213" t="str">
        <f>_xlfn.XLOOKUP(Q1213,Lookup!G:G,Lookup!H:H)</f>
        <v>Low</v>
      </c>
      <c r="S1213">
        <v>2</v>
      </c>
      <c r="T1213" s="7" t="str">
        <f>_xlfn.XLOOKUP(S1213,Lookup!A:A,Lookup!B:B)</f>
        <v>Junior</v>
      </c>
      <c r="U1213" t="s">
        <v>40</v>
      </c>
      <c r="V1213">
        <v>4</v>
      </c>
      <c r="W1213" t="str">
        <f>_xlfn.XLOOKUP(V1213,Lookup!I:I,Lookup!J:J)</f>
        <v>Very High</v>
      </c>
      <c r="X1213" t="s">
        <v>52</v>
      </c>
      <c r="Y1213">
        <v>9525</v>
      </c>
      <c r="Z1213" t="str" cm="1">
        <f t="array" ref="Z1213">_xlfn.IFS(Y1213&lt;3000,"Low",Y1213&lt;7000,"Medium",TRUE,"High")</f>
        <v>High</v>
      </c>
      <c r="AA1213">
        <v>7677</v>
      </c>
      <c r="AB1213">
        <v>1</v>
      </c>
      <c r="AC1213" t="s">
        <v>42</v>
      </c>
      <c r="AD1213" t="s">
        <v>43</v>
      </c>
      <c r="AE1213">
        <v>14</v>
      </c>
      <c r="AF1213">
        <v>3</v>
      </c>
      <c r="AG1213" t="str">
        <f>_xlfn.XLOOKUP(AF1213,Lookup!K:K,Lookup!L:L)</f>
        <v>Meet Expect</v>
      </c>
      <c r="AH1213">
        <v>3</v>
      </c>
      <c r="AI1213" t="str">
        <f>LOOKUP(AH1213,Lookup!M:M,Lookup!N:N)</f>
        <v>High</v>
      </c>
      <c r="AJ1213">
        <v>80</v>
      </c>
      <c r="AK1213">
        <v>2</v>
      </c>
      <c r="AL1213" t="str">
        <f>_xlfn.XLOOKUP(AK1213,Lookup!O:O,Lookup!P:P)</f>
        <v>Medium</v>
      </c>
      <c r="AM1213">
        <v>6</v>
      </c>
      <c r="AN1213" t="str" cm="1">
        <f t="array" ref="AN1213">_xlfn.IFS(
AM1213&lt;=5,"0-5",
AM1213&lt;=10,"6-10",
AM1213&lt;=20,"11-20",
TRUE,"20+")</f>
        <v>6-10</v>
      </c>
      <c r="AO1213">
        <v>2</v>
      </c>
      <c r="AP1213">
        <v>2</v>
      </c>
      <c r="AQ1213" t="str">
        <f>_xlfn.XLOOKUP(AP1213,Lookup!Q:Q,Lookup!R:R)</f>
        <v>Good</v>
      </c>
      <c r="AR1213">
        <v>6</v>
      </c>
      <c r="AS1213" t="str" cm="1">
        <f t="array" ref="AS1213">_xlfn.IFS(
AR1213 &lt;=1,"New Employee",
AR1213 &lt;=3, "Early Career",
AR1213 &lt;=7, "Experienced",
TRUE, "Veteran")</f>
        <v>Experienced</v>
      </c>
      <c r="AT1213">
        <v>3</v>
      </c>
      <c r="AU1213">
        <v>1</v>
      </c>
      <c r="AV1213" t="str" cm="1">
        <f t="array" ref="AV1213">_xlfn.IFS(
AU1213=0,"Recently Promoted",
AU1213&lt;=3, "Normal",
TRUE, "Long Time No Promotion")</f>
        <v>Normal</v>
      </c>
      <c r="AW1213">
        <v>3</v>
      </c>
      <c r="AX1213">
        <f>IF(COUNTIF(L1213:$L$1471,L1213)&gt;1,1,0)</f>
        <v>0</v>
      </c>
      <c r="BA1213">
        <f t="shared" si="149"/>
        <v>0</v>
      </c>
      <c r="BC1213">
        <f t="shared" si="150"/>
        <v>0</v>
      </c>
      <c r="BE1213">
        <f t="shared" si="144"/>
        <v>0</v>
      </c>
      <c r="BG1213">
        <f t="shared" si="145"/>
        <v>0</v>
      </c>
      <c r="BI1213">
        <f t="shared" si="146"/>
        <v>0</v>
      </c>
      <c r="BR1213" t="str" cm="1">
        <f t="array" ref="BR1213">_xlfn.IFS(
A1213&lt;=25,"18-25",
A1213&lt;=35,"26-35",
A1213&lt;=45,"36-45",
A1213&lt;=59,"46-59",
TRUE,"60+")</f>
        <v>36-45</v>
      </c>
      <c r="BX1213" t="b">
        <f t="shared" si="147"/>
        <v>1</v>
      </c>
      <c r="BY1213" t="b">
        <f t="shared" si="148"/>
        <v>1</v>
      </c>
      <c r="BZ1213" t="b">
        <f t="shared" si="151"/>
        <v>1</v>
      </c>
      <c r="CA1213">
        <f>IF(tblemployee[[#This Row],[Attrition]]="Yes",1,0)</f>
        <v>0</v>
      </c>
      <c r="CB1213">
        <f>IF(tblemployee[[#This Row],[OverTime]]="Yes",1,0)</f>
        <v>0</v>
      </c>
    </row>
    <row r="1214" spans="1:80" hidden="1">
      <c r="A1214">
        <v>34</v>
      </c>
      <c r="B1214" t="s">
        <v>43</v>
      </c>
      <c r="C1214" t="s">
        <v>36</v>
      </c>
      <c r="D1214">
        <v>678</v>
      </c>
      <c r="E1214" t="s">
        <v>45</v>
      </c>
      <c r="F1214">
        <v>19</v>
      </c>
      <c r="G1214" t="str" cm="1">
        <f t="array" ref="G1214">_xlfn.IFS(
F1214 &lt;= 10, "Near",
F1214 &lt;= 20, "Far",
TRUE, "Very Far")</f>
        <v>Far</v>
      </c>
      <c r="H1214">
        <v>3</v>
      </c>
      <c r="I1214" t="str">
        <f>_xlfn.XLOOKUP(H1214,Lookup!C:C,Lookup!D:D)</f>
        <v>Bachelor</v>
      </c>
      <c r="J1214" t="s">
        <v>38</v>
      </c>
      <c r="K1214">
        <v>1</v>
      </c>
      <c r="L1214">
        <v>1701</v>
      </c>
      <c r="M1214">
        <v>2</v>
      </c>
      <c r="N1214" t="str">
        <f>_xlfn.XLOOKUP(M1214,Lookup!E:E,Lookup!F:F)</f>
        <v>Medium</v>
      </c>
      <c r="O1214" t="s">
        <v>39</v>
      </c>
      <c r="P1214">
        <v>35</v>
      </c>
      <c r="Q1214">
        <v>2</v>
      </c>
      <c r="R1214" t="str">
        <f>_xlfn.XLOOKUP(Q1214,Lookup!G:G,Lookup!H:H)</f>
        <v>Medium</v>
      </c>
      <c r="S1214">
        <v>1</v>
      </c>
      <c r="T1214" s="7" t="str">
        <f>_xlfn.XLOOKUP(S1214,Lookup!A:A,Lookup!B:B)</f>
        <v>Entry Level</v>
      </c>
      <c r="U1214" t="s">
        <v>47</v>
      </c>
      <c r="V1214">
        <v>4</v>
      </c>
      <c r="W1214" t="str">
        <f>_xlfn.XLOOKUP(V1214,Lookup!I:I,Lookup!J:J)</f>
        <v>Very High</v>
      </c>
      <c r="X1214" t="s">
        <v>48</v>
      </c>
      <c r="Y1214">
        <v>2929</v>
      </c>
      <c r="Z1214" t="str" cm="1">
        <f t="array" ref="Z1214">_xlfn.IFS(Y1214&lt;3000,"Low",Y1214&lt;7000,"Medium",TRUE,"High")</f>
        <v>Low</v>
      </c>
      <c r="AA1214">
        <v>20338</v>
      </c>
      <c r="AB1214">
        <v>1</v>
      </c>
      <c r="AC1214" t="s">
        <v>42</v>
      </c>
      <c r="AD1214" t="s">
        <v>43</v>
      </c>
      <c r="AE1214">
        <v>12</v>
      </c>
      <c r="AF1214">
        <v>3</v>
      </c>
      <c r="AG1214" t="str">
        <f>_xlfn.XLOOKUP(AF1214,Lookup!K:K,Lookup!L:L)</f>
        <v>Meet Expect</v>
      </c>
      <c r="AH1214">
        <v>2</v>
      </c>
      <c r="AI1214" t="str">
        <f>LOOKUP(AH1214,Lookup!M:M,Lookup!N:N)</f>
        <v>Medium</v>
      </c>
      <c r="AJ1214">
        <v>80</v>
      </c>
      <c r="AK1214">
        <v>0</v>
      </c>
      <c r="AL1214" t="str">
        <f>_xlfn.XLOOKUP(AK1214,Lookup!O:O,Lookup!P:P)</f>
        <v>None</v>
      </c>
      <c r="AM1214">
        <v>10</v>
      </c>
      <c r="AN1214" t="str" cm="1">
        <f t="array" ref="AN1214">_xlfn.IFS(
AM1214&lt;=5,"0-5",
AM1214&lt;=10,"6-10",
AM1214&lt;=20,"11-20",
TRUE,"20+")</f>
        <v>6-10</v>
      </c>
      <c r="AO1214">
        <v>3</v>
      </c>
      <c r="AP1214">
        <v>3</v>
      </c>
      <c r="AQ1214" t="str">
        <f>_xlfn.XLOOKUP(AP1214,Lookup!Q:Q,Lookup!R:R)</f>
        <v>Better</v>
      </c>
      <c r="AR1214">
        <v>10</v>
      </c>
      <c r="AS1214" t="str" cm="1">
        <f t="array" ref="AS1214">_xlfn.IFS(
AR1214 &lt;=1,"New Employee",
AR1214 &lt;=3, "Early Career",
AR1214 &lt;=7, "Experienced",
TRUE, "Veteran")</f>
        <v>Veteran</v>
      </c>
      <c r="AT1214">
        <v>9</v>
      </c>
      <c r="AU1214">
        <v>8</v>
      </c>
      <c r="AV1214" t="str" cm="1">
        <f t="array" ref="AV1214">_xlfn.IFS(
AU1214=0,"Recently Promoted",
AU1214&lt;=3, "Normal",
TRUE, "Long Time No Promotion")</f>
        <v>Long Time No Promotion</v>
      </c>
      <c r="AW1214">
        <v>7</v>
      </c>
      <c r="AX1214">
        <f>IF(COUNTIF(L1214:$L$1471,L1214)&gt;1,1,0)</f>
        <v>0</v>
      </c>
      <c r="BA1214">
        <f t="shared" si="149"/>
        <v>0</v>
      </c>
      <c r="BC1214">
        <f t="shared" si="150"/>
        <v>0</v>
      </c>
      <c r="BE1214">
        <f t="shared" si="144"/>
        <v>0</v>
      </c>
      <c r="BG1214">
        <f t="shared" si="145"/>
        <v>0</v>
      </c>
      <c r="BI1214">
        <f t="shared" si="146"/>
        <v>0</v>
      </c>
      <c r="BR1214" t="str" cm="1">
        <f t="array" ref="BR1214">_xlfn.IFS(
A1214&lt;=25,"18-25",
A1214&lt;=35,"26-35",
A1214&lt;=45,"36-45",
A1214&lt;=59,"46-59",
TRUE,"60+")</f>
        <v>26-35</v>
      </c>
      <c r="BX1214" t="b">
        <f t="shared" si="147"/>
        <v>1</v>
      </c>
      <c r="BY1214" t="b">
        <f t="shared" si="148"/>
        <v>1</v>
      </c>
      <c r="BZ1214" t="b">
        <f t="shared" si="151"/>
        <v>1</v>
      </c>
      <c r="CA1214">
        <f>IF(tblemployee[[#This Row],[Attrition]]="Yes",1,0)</f>
        <v>0</v>
      </c>
      <c r="CB1214">
        <f>IF(tblemployee[[#This Row],[OverTime]]="Yes",1,0)</f>
        <v>0</v>
      </c>
    </row>
    <row r="1215" spans="1:80" hidden="1">
      <c r="A1215">
        <v>23</v>
      </c>
      <c r="B1215" t="s">
        <v>35</v>
      </c>
      <c r="C1215" t="s">
        <v>36</v>
      </c>
      <c r="D1215">
        <v>427</v>
      </c>
      <c r="E1215" t="s">
        <v>37</v>
      </c>
      <c r="F1215">
        <v>7</v>
      </c>
      <c r="G1215" t="str" cm="1">
        <f t="array" ref="G1215">_xlfn.IFS(
F1215 &lt;= 10, "Near",
F1215 &lt;= 20, "Far",
TRUE, "Very Far")</f>
        <v>Near</v>
      </c>
      <c r="H1215">
        <v>3</v>
      </c>
      <c r="I1215" t="str">
        <f>_xlfn.XLOOKUP(H1215,Lookup!C:C,Lookup!D:D)</f>
        <v>Bachelor</v>
      </c>
      <c r="J1215" t="s">
        <v>38</v>
      </c>
      <c r="K1215">
        <v>1</v>
      </c>
      <c r="L1215">
        <v>1702</v>
      </c>
      <c r="M1215">
        <v>3</v>
      </c>
      <c r="N1215" t="str">
        <f>_xlfn.XLOOKUP(M1215,Lookup!E:E,Lookup!F:F)</f>
        <v>High</v>
      </c>
      <c r="O1215" t="s">
        <v>46</v>
      </c>
      <c r="P1215">
        <v>99</v>
      </c>
      <c r="Q1215">
        <v>3</v>
      </c>
      <c r="R1215" t="str">
        <f>_xlfn.XLOOKUP(Q1215,Lookup!G:G,Lookup!H:H)</f>
        <v>High</v>
      </c>
      <c r="S1215">
        <v>1</v>
      </c>
      <c r="T1215" s="7" t="str">
        <f>_xlfn.XLOOKUP(S1215,Lookup!A:A,Lookup!B:B)</f>
        <v>Entry Level</v>
      </c>
      <c r="U1215" t="s">
        <v>57</v>
      </c>
      <c r="V1215">
        <v>4</v>
      </c>
      <c r="W1215" t="str">
        <f>_xlfn.XLOOKUP(V1215,Lookup!I:I,Lookup!J:J)</f>
        <v>Very High</v>
      </c>
      <c r="X1215" t="s">
        <v>52</v>
      </c>
      <c r="Y1215">
        <v>2275</v>
      </c>
      <c r="Z1215" t="str" cm="1">
        <f t="array" ref="Z1215">_xlfn.IFS(Y1215&lt;3000,"Low",Y1215&lt;7000,"Medium",TRUE,"High")</f>
        <v>Low</v>
      </c>
      <c r="AA1215">
        <v>25103</v>
      </c>
      <c r="AB1215">
        <v>1</v>
      </c>
      <c r="AC1215" t="s">
        <v>42</v>
      </c>
      <c r="AD1215" t="s">
        <v>35</v>
      </c>
      <c r="AE1215">
        <v>21</v>
      </c>
      <c r="AF1215">
        <v>4</v>
      </c>
      <c r="AG1215" t="str">
        <f>_xlfn.XLOOKUP(AF1215,Lookup!K:K,Lookup!L:L)</f>
        <v>Exceed Expect</v>
      </c>
      <c r="AH1215">
        <v>2</v>
      </c>
      <c r="AI1215" t="str">
        <f>LOOKUP(AH1215,Lookup!M:M,Lookup!N:N)</f>
        <v>Medium</v>
      </c>
      <c r="AJ1215">
        <v>80</v>
      </c>
      <c r="AK1215">
        <v>1</v>
      </c>
      <c r="AL1215" t="str">
        <f>_xlfn.XLOOKUP(AK1215,Lookup!O:O,Lookup!P:P)</f>
        <v>Basic</v>
      </c>
      <c r="AM1215">
        <v>3</v>
      </c>
      <c r="AN1215" t="str" cm="1">
        <f t="array" ref="AN1215">_xlfn.IFS(
AM1215&lt;=5,"0-5",
AM1215&lt;=10,"6-10",
AM1215&lt;=20,"11-20",
TRUE,"20+")</f>
        <v>0-5</v>
      </c>
      <c r="AO1215">
        <v>2</v>
      </c>
      <c r="AP1215">
        <v>3</v>
      </c>
      <c r="AQ1215" t="str">
        <f>_xlfn.XLOOKUP(AP1215,Lookup!Q:Q,Lookup!R:R)</f>
        <v>Better</v>
      </c>
      <c r="AR1215">
        <v>3</v>
      </c>
      <c r="AS1215" t="str" cm="1">
        <f t="array" ref="AS1215">_xlfn.IFS(
AR1215 &lt;=1,"New Employee",
AR1215 &lt;=3, "Early Career",
AR1215 &lt;=7, "Experienced",
TRUE, "Veteran")</f>
        <v>Early Career</v>
      </c>
      <c r="AT1215">
        <v>2</v>
      </c>
      <c r="AU1215">
        <v>0</v>
      </c>
      <c r="AV1215" t="str" cm="1">
        <f t="array" ref="AV1215">_xlfn.IFS(
AU1215=0,"Recently Promoted",
AU1215&lt;=3, "Normal",
TRUE, "Long Time No Promotion")</f>
        <v>Recently Promoted</v>
      </c>
      <c r="AW1215">
        <v>2</v>
      </c>
      <c r="AX1215">
        <f>IF(COUNTIF(L1215:$L$1471,L1215)&gt;1,1,0)</f>
        <v>0</v>
      </c>
      <c r="BA1215">
        <f t="shared" si="149"/>
        <v>0</v>
      </c>
      <c r="BC1215">
        <f t="shared" si="150"/>
        <v>0</v>
      </c>
      <c r="BE1215">
        <f t="shared" si="144"/>
        <v>0</v>
      </c>
      <c r="BG1215">
        <f t="shared" si="145"/>
        <v>0</v>
      </c>
      <c r="BI1215">
        <f t="shared" si="146"/>
        <v>0</v>
      </c>
      <c r="BR1215" t="str" cm="1">
        <f t="array" ref="BR1215">_xlfn.IFS(
A1215&lt;=25,"18-25",
A1215&lt;=35,"26-35",
A1215&lt;=45,"36-45",
A1215&lt;=59,"46-59",
TRUE,"60+")</f>
        <v>18-25</v>
      </c>
      <c r="BX1215" t="b">
        <f t="shared" si="147"/>
        <v>1</v>
      </c>
      <c r="BY1215" t="b">
        <f t="shared" si="148"/>
        <v>1</v>
      </c>
      <c r="BZ1215" t="b">
        <f t="shared" si="151"/>
        <v>1</v>
      </c>
      <c r="CA1215">
        <f>IF(tblemployee[[#This Row],[Attrition]]="Yes",1,0)</f>
        <v>1</v>
      </c>
      <c r="CB1215">
        <f>IF(tblemployee[[#This Row],[OverTime]]="Yes",1,0)</f>
        <v>1</v>
      </c>
    </row>
    <row r="1216" spans="1:80" hidden="1">
      <c r="A1216">
        <v>44</v>
      </c>
      <c r="B1216" t="s">
        <v>43</v>
      </c>
      <c r="C1216" t="s">
        <v>36</v>
      </c>
      <c r="D1216">
        <v>921</v>
      </c>
      <c r="E1216" t="s">
        <v>45</v>
      </c>
      <c r="F1216">
        <v>2</v>
      </c>
      <c r="G1216" t="str" cm="1">
        <f t="array" ref="G1216">_xlfn.IFS(
F1216 &lt;= 10, "Near",
F1216 &lt;= 20, "Far",
TRUE, "Very Far")</f>
        <v>Near</v>
      </c>
      <c r="H1216">
        <v>3</v>
      </c>
      <c r="I1216" t="str">
        <f>_xlfn.XLOOKUP(H1216,Lookup!C:C,Lookup!D:D)</f>
        <v>Bachelor</v>
      </c>
      <c r="J1216" t="s">
        <v>38</v>
      </c>
      <c r="K1216">
        <v>1</v>
      </c>
      <c r="L1216">
        <v>1703</v>
      </c>
      <c r="M1216">
        <v>3</v>
      </c>
      <c r="N1216" t="str">
        <f>_xlfn.XLOOKUP(M1216,Lookup!E:E,Lookup!F:F)</f>
        <v>High</v>
      </c>
      <c r="O1216" t="s">
        <v>39</v>
      </c>
      <c r="P1216">
        <v>96</v>
      </c>
      <c r="Q1216">
        <v>4</v>
      </c>
      <c r="R1216" t="str">
        <f>_xlfn.XLOOKUP(Q1216,Lookup!G:G,Lookup!H:H)</f>
        <v>Very High</v>
      </c>
      <c r="S1216">
        <v>3</v>
      </c>
      <c r="T1216" s="7" t="str">
        <f>_xlfn.XLOOKUP(S1216,Lookup!A:A,Lookup!B:B)</f>
        <v>Senior</v>
      </c>
      <c r="U1216" t="s">
        <v>54</v>
      </c>
      <c r="V1216">
        <v>4</v>
      </c>
      <c r="W1216" t="str">
        <f>_xlfn.XLOOKUP(V1216,Lookup!I:I,Lookup!J:J)</f>
        <v>Very High</v>
      </c>
      <c r="X1216" t="s">
        <v>48</v>
      </c>
      <c r="Y1216">
        <v>7879</v>
      </c>
      <c r="Z1216" t="str" cm="1">
        <f t="array" ref="Z1216">_xlfn.IFS(Y1216&lt;3000,"Low",Y1216&lt;7000,"Medium",TRUE,"High")</f>
        <v>High</v>
      </c>
      <c r="AA1216">
        <v>14810</v>
      </c>
      <c r="AB1216">
        <v>1</v>
      </c>
      <c r="AC1216" t="s">
        <v>42</v>
      </c>
      <c r="AD1216" t="s">
        <v>35</v>
      </c>
      <c r="AE1216">
        <v>19</v>
      </c>
      <c r="AF1216">
        <v>3</v>
      </c>
      <c r="AG1216" t="str">
        <f>_xlfn.XLOOKUP(AF1216,Lookup!K:K,Lookup!L:L)</f>
        <v>Meet Expect</v>
      </c>
      <c r="AH1216">
        <v>2</v>
      </c>
      <c r="AI1216" t="str">
        <f>LOOKUP(AH1216,Lookup!M:M,Lookup!N:N)</f>
        <v>Medium</v>
      </c>
      <c r="AJ1216">
        <v>80</v>
      </c>
      <c r="AK1216">
        <v>1</v>
      </c>
      <c r="AL1216" t="str">
        <f>_xlfn.XLOOKUP(AK1216,Lookup!O:O,Lookup!P:P)</f>
        <v>Basic</v>
      </c>
      <c r="AM1216">
        <v>9</v>
      </c>
      <c r="AN1216" t="str" cm="1">
        <f t="array" ref="AN1216">_xlfn.IFS(
AM1216&lt;=5,"0-5",
AM1216&lt;=10,"6-10",
AM1216&lt;=20,"11-20",
TRUE,"20+")</f>
        <v>6-10</v>
      </c>
      <c r="AO1216">
        <v>2</v>
      </c>
      <c r="AP1216">
        <v>3</v>
      </c>
      <c r="AQ1216" t="str">
        <f>_xlfn.XLOOKUP(AP1216,Lookup!Q:Q,Lookup!R:R)</f>
        <v>Better</v>
      </c>
      <c r="AR1216">
        <v>8</v>
      </c>
      <c r="AS1216" t="str" cm="1">
        <f t="array" ref="AS1216">_xlfn.IFS(
AR1216 &lt;=1,"New Employee",
AR1216 &lt;=3, "Early Career",
AR1216 &lt;=7, "Experienced",
TRUE, "Veteran")</f>
        <v>Veteran</v>
      </c>
      <c r="AT1216">
        <v>7</v>
      </c>
      <c r="AU1216">
        <v>6</v>
      </c>
      <c r="AV1216" t="str" cm="1">
        <f t="array" ref="AV1216">_xlfn.IFS(
AU1216=0,"Recently Promoted",
AU1216&lt;=3, "Normal",
TRUE, "Long Time No Promotion")</f>
        <v>Long Time No Promotion</v>
      </c>
      <c r="AW1216">
        <v>7</v>
      </c>
      <c r="AX1216">
        <f>IF(COUNTIF(L1216:$L$1471,L1216)&gt;1,1,0)</f>
        <v>0</v>
      </c>
      <c r="BA1216">
        <f t="shared" si="149"/>
        <v>0</v>
      </c>
      <c r="BC1216">
        <f t="shared" si="150"/>
        <v>0</v>
      </c>
      <c r="BE1216">
        <f t="shared" si="144"/>
        <v>0</v>
      </c>
      <c r="BG1216">
        <f t="shared" si="145"/>
        <v>0</v>
      </c>
      <c r="BI1216">
        <f t="shared" si="146"/>
        <v>0</v>
      </c>
      <c r="BR1216" t="str" cm="1">
        <f t="array" ref="BR1216">_xlfn.IFS(
A1216&lt;=25,"18-25",
A1216&lt;=35,"26-35",
A1216&lt;=45,"36-45",
A1216&lt;=59,"46-59",
TRUE,"60+")</f>
        <v>36-45</v>
      </c>
      <c r="BX1216" t="b">
        <f t="shared" si="147"/>
        <v>1</v>
      </c>
      <c r="BY1216" t="b">
        <f t="shared" si="148"/>
        <v>1</v>
      </c>
      <c r="BZ1216" t="b">
        <f t="shared" si="151"/>
        <v>1</v>
      </c>
      <c r="CA1216">
        <f>IF(tblemployee[[#This Row],[Attrition]]="Yes",1,0)</f>
        <v>0</v>
      </c>
      <c r="CB1216">
        <f>IF(tblemployee[[#This Row],[OverTime]]="Yes",1,0)</f>
        <v>1</v>
      </c>
    </row>
    <row r="1217" spans="1:80" hidden="1">
      <c r="A1217">
        <v>35</v>
      </c>
      <c r="B1217" t="s">
        <v>43</v>
      </c>
      <c r="C1217" t="s">
        <v>44</v>
      </c>
      <c r="D1217">
        <v>146</v>
      </c>
      <c r="E1217" t="s">
        <v>45</v>
      </c>
      <c r="F1217">
        <v>2</v>
      </c>
      <c r="G1217" t="str" cm="1">
        <f t="array" ref="G1217">_xlfn.IFS(
F1217 &lt;= 10, "Near",
F1217 &lt;= 20, "Far",
TRUE, "Very Far")</f>
        <v>Near</v>
      </c>
      <c r="H1217">
        <v>4</v>
      </c>
      <c r="I1217" t="str">
        <f>_xlfn.XLOOKUP(H1217,Lookup!C:C,Lookup!D:D)</f>
        <v>Master</v>
      </c>
      <c r="J1217" t="s">
        <v>51</v>
      </c>
      <c r="K1217">
        <v>1</v>
      </c>
      <c r="L1217">
        <v>1704</v>
      </c>
      <c r="M1217">
        <v>1</v>
      </c>
      <c r="N1217" t="str">
        <f>_xlfn.XLOOKUP(M1217,Lookup!E:E,Lookup!F:F)</f>
        <v>Low</v>
      </c>
      <c r="O1217" t="s">
        <v>46</v>
      </c>
      <c r="P1217">
        <v>79</v>
      </c>
      <c r="Q1217">
        <v>2</v>
      </c>
      <c r="R1217" t="str">
        <f>_xlfn.XLOOKUP(Q1217,Lookup!G:G,Lookup!H:H)</f>
        <v>Medium</v>
      </c>
      <c r="S1217">
        <v>1</v>
      </c>
      <c r="T1217" s="7" t="str">
        <f>_xlfn.XLOOKUP(S1217,Lookup!A:A,Lookup!B:B)</f>
        <v>Entry Level</v>
      </c>
      <c r="U1217" t="s">
        <v>47</v>
      </c>
      <c r="V1217">
        <v>4</v>
      </c>
      <c r="W1217" t="str">
        <f>_xlfn.XLOOKUP(V1217,Lookup!I:I,Lookup!J:J)</f>
        <v>Very High</v>
      </c>
      <c r="X1217" t="s">
        <v>41</v>
      </c>
      <c r="Y1217">
        <v>4930</v>
      </c>
      <c r="Z1217" t="str" cm="1">
        <f t="array" ref="Z1217">_xlfn.IFS(Y1217&lt;3000,"Low",Y1217&lt;7000,"Medium",TRUE,"High")</f>
        <v>Medium</v>
      </c>
      <c r="AA1217">
        <v>13970</v>
      </c>
      <c r="AB1217">
        <v>0</v>
      </c>
      <c r="AC1217" t="s">
        <v>42</v>
      </c>
      <c r="AD1217" t="s">
        <v>35</v>
      </c>
      <c r="AE1217">
        <v>14</v>
      </c>
      <c r="AF1217">
        <v>3</v>
      </c>
      <c r="AG1217" t="str">
        <f>_xlfn.XLOOKUP(AF1217,Lookup!K:K,Lookup!L:L)</f>
        <v>Meet Expect</v>
      </c>
      <c r="AH1217">
        <v>3</v>
      </c>
      <c r="AI1217" t="str">
        <f>LOOKUP(AH1217,Lookup!M:M,Lookup!N:N)</f>
        <v>High</v>
      </c>
      <c r="AJ1217">
        <v>80</v>
      </c>
      <c r="AK1217">
        <v>0</v>
      </c>
      <c r="AL1217" t="str">
        <f>_xlfn.XLOOKUP(AK1217,Lookup!O:O,Lookup!P:P)</f>
        <v>None</v>
      </c>
      <c r="AM1217">
        <v>6</v>
      </c>
      <c r="AN1217" t="str" cm="1">
        <f t="array" ref="AN1217">_xlfn.IFS(
AM1217&lt;=5,"0-5",
AM1217&lt;=10,"6-10",
AM1217&lt;=20,"11-20",
TRUE,"20+")</f>
        <v>6-10</v>
      </c>
      <c r="AO1217">
        <v>2</v>
      </c>
      <c r="AP1217">
        <v>4</v>
      </c>
      <c r="AQ1217" t="str">
        <f>_xlfn.XLOOKUP(AP1217,Lookup!Q:Q,Lookup!R:R)</f>
        <v>Best</v>
      </c>
      <c r="AR1217">
        <v>5</v>
      </c>
      <c r="AS1217" t="str" cm="1">
        <f t="array" ref="AS1217">_xlfn.IFS(
AR1217 &lt;=1,"New Employee",
AR1217 &lt;=3, "Early Career",
AR1217 &lt;=7, "Experienced",
TRUE, "Veteran")</f>
        <v>Experienced</v>
      </c>
      <c r="AT1217">
        <v>4</v>
      </c>
      <c r="AU1217">
        <v>1</v>
      </c>
      <c r="AV1217" t="str" cm="1">
        <f t="array" ref="AV1217">_xlfn.IFS(
AU1217=0,"Recently Promoted",
AU1217&lt;=3, "Normal",
TRUE, "Long Time No Promotion")</f>
        <v>Normal</v>
      </c>
      <c r="AW1217">
        <v>4</v>
      </c>
      <c r="AX1217">
        <f>IF(COUNTIF(L1217:$L$1471,L1217)&gt;1,1,0)</f>
        <v>0</v>
      </c>
      <c r="BA1217">
        <f t="shared" si="149"/>
        <v>0</v>
      </c>
      <c r="BC1217">
        <f t="shared" si="150"/>
        <v>0</v>
      </c>
      <c r="BE1217">
        <f t="shared" si="144"/>
        <v>0</v>
      </c>
      <c r="BG1217">
        <f t="shared" si="145"/>
        <v>0</v>
      </c>
      <c r="BI1217">
        <f t="shared" si="146"/>
        <v>0</v>
      </c>
      <c r="BR1217" t="str" cm="1">
        <f t="array" ref="BR1217">_xlfn.IFS(
A1217&lt;=25,"18-25",
A1217&lt;=35,"26-35",
A1217&lt;=45,"36-45",
A1217&lt;=59,"46-59",
TRUE,"60+")</f>
        <v>26-35</v>
      </c>
      <c r="BX1217" t="b">
        <f t="shared" si="147"/>
        <v>1</v>
      </c>
      <c r="BY1217" t="b">
        <f t="shared" si="148"/>
        <v>1</v>
      </c>
      <c r="BZ1217" t="b">
        <f t="shared" si="151"/>
        <v>1</v>
      </c>
      <c r="CA1217">
        <f>IF(tblemployee[[#This Row],[Attrition]]="Yes",1,0)</f>
        <v>0</v>
      </c>
      <c r="CB1217">
        <f>IF(tblemployee[[#This Row],[OverTime]]="Yes",1,0)</f>
        <v>1</v>
      </c>
    </row>
    <row r="1218" spans="1:80" hidden="1">
      <c r="A1218">
        <v>43</v>
      </c>
      <c r="B1218" t="s">
        <v>43</v>
      </c>
      <c r="C1218" t="s">
        <v>36</v>
      </c>
      <c r="D1218">
        <v>1179</v>
      </c>
      <c r="E1218" t="s">
        <v>37</v>
      </c>
      <c r="F1218">
        <v>2</v>
      </c>
      <c r="G1218" t="str" cm="1">
        <f t="array" ref="G1218">_xlfn.IFS(
F1218 &lt;= 10, "Near",
F1218 &lt;= 20, "Far",
TRUE, "Very Far")</f>
        <v>Near</v>
      </c>
      <c r="H1218">
        <v>3</v>
      </c>
      <c r="I1218" t="str">
        <f>_xlfn.XLOOKUP(H1218,Lookup!C:C,Lookup!D:D)</f>
        <v>Bachelor</v>
      </c>
      <c r="J1218" t="s">
        <v>51</v>
      </c>
      <c r="K1218">
        <v>1</v>
      </c>
      <c r="L1218">
        <v>1706</v>
      </c>
      <c r="M1218">
        <v>4</v>
      </c>
      <c r="N1218" t="str">
        <f>_xlfn.XLOOKUP(M1218,Lookup!E:E,Lookup!F:F)</f>
        <v>Very High</v>
      </c>
      <c r="O1218" t="s">
        <v>46</v>
      </c>
      <c r="P1218">
        <v>73</v>
      </c>
      <c r="Q1218">
        <v>3</v>
      </c>
      <c r="R1218" t="str">
        <f>_xlfn.XLOOKUP(Q1218,Lookup!G:G,Lookup!H:H)</f>
        <v>High</v>
      </c>
      <c r="S1218">
        <v>2</v>
      </c>
      <c r="T1218" s="7" t="str">
        <f>_xlfn.XLOOKUP(S1218,Lookup!A:A,Lookup!B:B)</f>
        <v>Junior</v>
      </c>
      <c r="U1218" t="s">
        <v>40</v>
      </c>
      <c r="V1218">
        <v>4</v>
      </c>
      <c r="W1218" t="str">
        <f>_xlfn.XLOOKUP(V1218,Lookup!I:I,Lookup!J:J)</f>
        <v>Very High</v>
      </c>
      <c r="X1218" t="s">
        <v>48</v>
      </c>
      <c r="Y1218">
        <v>7847</v>
      </c>
      <c r="Z1218" t="str" cm="1">
        <f t="array" ref="Z1218">_xlfn.IFS(Y1218&lt;3000,"Low",Y1218&lt;7000,"Medium",TRUE,"High")</f>
        <v>High</v>
      </c>
      <c r="AA1218">
        <v>6069</v>
      </c>
      <c r="AB1218">
        <v>1</v>
      </c>
      <c r="AC1218" t="s">
        <v>42</v>
      </c>
      <c r="AD1218" t="s">
        <v>35</v>
      </c>
      <c r="AE1218">
        <v>17</v>
      </c>
      <c r="AF1218">
        <v>3</v>
      </c>
      <c r="AG1218" t="str">
        <f>_xlfn.XLOOKUP(AF1218,Lookup!K:K,Lookup!L:L)</f>
        <v>Meet Expect</v>
      </c>
      <c r="AH1218">
        <v>1</v>
      </c>
      <c r="AI1218" t="str">
        <f>LOOKUP(AH1218,Lookup!M:M,Lookup!N:N)</f>
        <v>Low</v>
      </c>
      <c r="AJ1218">
        <v>80</v>
      </c>
      <c r="AK1218">
        <v>1</v>
      </c>
      <c r="AL1218" t="str">
        <f>_xlfn.XLOOKUP(AK1218,Lookup!O:O,Lookup!P:P)</f>
        <v>Basic</v>
      </c>
      <c r="AM1218">
        <v>10</v>
      </c>
      <c r="AN1218" t="str" cm="1">
        <f t="array" ref="AN1218">_xlfn.IFS(
AM1218&lt;=5,"0-5",
AM1218&lt;=10,"6-10",
AM1218&lt;=20,"11-20",
TRUE,"20+")</f>
        <v>6-10</v>
      </c>
      <c r="AO1218">
        <v>3</v>
      </c>
      <c r="AP1218">
        <v>3</v>
      </c>
      <c r="AQ1218" t="str">
        <f>_xlfn.XLOOKUP(AP1218,Lookup!Q:Q,Lookup!R:R)</f>
        <v>Better</v>
      </c>
      <c r="AR1218">
        <v>10</v>
      </c>
      <c r="AS1218" t="str" cm="1">
        <f t="array" ref="AS1218">_xlfn.IFS(
AR1218 &lt;=1,"New Employee",
AR1218 &lt;=3, "Early Career",
AR1218 &lt;=7, "Experienced",
TRUE, "Veteran")</f>
        <v>Veteran</v>
      </c>
      <c r="AT1218">
        <v>9</v>
      </c>
      <c r="AU1218">
        <v>8</v>
      </c>
      <c r="AV1218" t="str" cm="1">
        <f t="array" ref="AV1218">_xlfn.IFS(
AU1218=0,"Recently Promoted",
AU1218&lt;=3, "Normal",
TRUE, "Long Time No Promotion")</f>
        <v>Long Time No Promotion</v>
      </c>
      <c r="AW1218">
        <v>8</v>
      </c>
      <c r="AX1218">
        <f>IF(COUNTIF(L1218:$L$1471,L1218)&gt;1,1,0)</f>
        <v>0</v>
      </c>
      <c r="BA1218">
        <f t="shared" si="149"/>
        <v>0</v>
      </c>
      <c r="BC1218">
        <f t="shared" si="150"/>
        <v>0</v>
      </c>
      <c r="BE1218">
        <f t="shared" ref="BE1218:BE1281" si="152">IF(BD1218=J1218,1,0)</f>
        <v>0</v>
      </c>
      <c r="BG1218">
        <f t="shared" ref="BG1218:BG1281" si="153">IF(BF1218=E1218,1,0)</f>
        <v>0</v>
      </c>
      <c r="BI1218">
        <f t="shared" ref="BI1218:BI1281" si="154">IF(C1218=BH1218,1,0)</f>
        <v>0</v>
      </c>
      <c r="BR1218" t="str" cm="1">
        <f t="array" ref="BR1218">_xlfn.IFS(
A1218&lt;=25,"18-25",
A1218&lt;=35,"26-35",
A1218&lt;=45,"36-45",
A1218&lt;=59,"46-59",
TRUE,"60+")</f>
        <v>36-45</v>
      </c>
      <c r="BX1218" t="b">
        <f t="shared" ref="BX1218:BX1281" si="155">AND(ISNUMBER(A1218),ISNUMBER(D1218),ISNUMBER(A1218),ISNUMBER(F1218),ISNUMBER(H1218),ISNUMBER(K1218),ISNUMBER(L1218),ISNUMBER(M1218),ISNUMBER(P1218),ISNUMBER(Q1218),ISNUMBER(S1218),ISNUMBER(V1218),ISNUMBER(Y1218),ISNUMBER(AA1218),ISNUMBER(AB1218))</f>
        <v>1</v>
      </c>
      <c r="BY1218" t="b">
        <f t="shared" ref="BY1218:BY1281" si="156">AND(ISNUMBER(A1218),ISNUMBER(D1218),ISNUMBER(A1218),ISNUMBER(F1218),ISNUMBER(H1218),ISNUMBER(K1218),ISNUMBER(L1218),ISNUMBER(M1218),ISNUMBER(P1218),ISNUMBER(Q1218),ISNUMBER(S1218),ISNUMBER(V1218),ISNUMBER(Y1218),ISNUMBER(AA1218),ISNUMBER(AB1218))&gt;0</f>
        <v>1</v>
      </c>
      <c r="BZ1218" t="b">
        <f t="shared" si="151"/>
        <v>1</v>
      </c>
      <c r="CA1218">
        <f>IF(tblemployee[[#This Row],[Attrition]]="Yes",1,0)</f>
        <v>0</v>
      </c>
      <c r="CB1218">
        <f>IF(tblemployee[[#This Row],[OverTime]]="Yes",1,0)</f>
        <v>1</v>
      </c>
    </row>
    <row r="1219" spans="1:80" hidden="1">
      <c r="A1219">
        <v>24</v>
      </c>
      <c r="B1219" t="s">
        <v>43</v>
      </c>
      <c r="C1219" t="s">
        <v>36</v>
      </c>
      <c r="D1219">
        <v>581</v>
      </c>
      <c r="E1219" t="s">
        <v>45</v>
      </c>
      <c r="F1219">
        <v>9</v>
      </c>
      <c r="G1219" t="str" cm="1">
        <f t="array" ref="G1219">_xlfn.IFS(
F1219 &lt;= 10, "Near",
F1219 &lt;= 20, "Far",
TRUE, "Very Far")</f>
        <v>Near</v>
      </c>
      <c r="H1219">
        <v>3</v>
      </c>
      <c r="I1219" t="str">
        <f>_xlfn.XLOOKUP(H1219,Lookup!C:C,Lookup!D:D)</f>
        <v>Bachelor</v>
      </c>
      <c r="J1219" t="s">
        <v>51</v>
      </c>
      <c r="K1219">
        <v>1</v>
      </c>
      <c r="L1219">
        <v>1707</v>
      </c>
      <c r="M1219">
        <v>3</v>
      </c>
      <c r="N1219" t="str">
        <f>_xlfn.XLOOKUP(M1219,Lookup!E:E,Lookup!F:F)</f>
        <v>High</v>
      </c>
      <c r="O1219" t="s">
        <v>46</v>
      </c>
      <c r="P1219">
        <v>62</v>
      </c>
      <c r="Q1219">
        <v>4</v>
      </c>
      <c r="R1219" t="str">
        <f>_xlfn.XLOOKUP(Q1219,Lookup!G:G,Lookup!H:H)</f>
        <v>Very High</v>
      </c>
      <c r="S1219">
        <v>1</v>
      </c>
      <c r="T1219" s="7" t="str">
        <f>_xlfn.XLOOKUP(S1219,Lookup!A:A,Lookup!B:B)</f>
        <v>Entry Level</v>
      </c>
      <c r="U1219" t="s">
        <v>47</v>
      </c>
      <c r="V1219">
        <v>3</v>
      </c>
      <c r="W1219" t="str">
        <f>_xlfn.XLOOKUP(V1219,Lookup!I:I,Lookup!J:J)</f>
        <v>High</v>
      </c>
      <c r="X1219" t="s">
        <v>48</v>
      </c>
      <c r="Y1219">
        <v>4401</v>
      </c>
      <c r="Z1219" t="str" cm="1">
        <f t="array" ref="Z1219">_xlfn.IFS(Y1219&lt;3000,"Low",Y1219&lt;7000,"Medium",TRUE,"High")</f>
        <v>Medium</v>
      </c>
      <c r="AA1219">
        <v>17616</v>
      </c>
      <c r="AB1219">
        <v>1</v>
      </c>
      <c r="AC1219" t="s">
        <v>42</v>
      </c>
      <c r="AD1219" t="s">
        <v>43</v>
      </c>
      <c r="AE1219">
        <v>16</v>
      </c>
      <c r="AF1219">
        <v>3</v>
      </c>
      <c r="AG1219" t="str">
        <f>_xlfn.XLOOKUP(AF1219,Lookup!K:K,Lookup!L:L)</f>
        <v>Meet Expect</v>
      </c>
      <c r="AH1219">
        <v>4</v>
      </c>
      <c r="AI1219" t="str">
        <f>LOOKUP(AH1219,Lookup!M:M,Lookup!N:N)</f>
        <v>Very High</v>
      </c>
      <c r="AJ1219">
        <v>80</v>
      </c>
      <c r="AK1219">
        <v>1</v>
      </c>
      <c r="AL1219" t="str">
        <f>_xlfn.XLOOKUP(AK1219,Lookup!O:O,Lookup!P:P)</f>
        <v>Basic</v>
      </c>
      <c r="AM1219">
        <v>5</v>
      </c>
      <c r="AN1219" t="str" cm="1">
        <f t="array" ref="AN1219">_xlfn.IFS(
AM1219&lt;=5,"0-5",
AM1219&lt;=10,"6-10",
AM1219&lt;=20,"11-20",
TRUE,"20+")</f>
        <v>0-5</v>
      </c>
      <c r="AO1219">
        <v>1</v>
      </c>
      <c r="AP1219">
        <v>3</v>
      </c>
      <c r="AQ1219" t="str">
        <f>_xlfn.XLOOKUP(AP1219,Lookup!Q:Q,Lookup!R:R)</f>
        <v>Better</v>
      </c>
      <c r="AR1219">
        <v>5</v>
      </c>
      <c r="AS1219" t="str" cm="1">
        <f t="array" ref="AS1219">_xlfn.IFS(
AR1219 &lt;=1,"New Employee",
AR1219 &lt;=3, "Early Career",
AR1219 &lt;=7, "Experienced",
TRUE, "Veteran")</f>
        <v>Experienced</v>
      </c>
      <c r="AT1219">
        <v>3</v>
      </c>
      <c r="AU1219">
        <v>0</v>
      </c>
      <c r="AV1219" t="str" cm="1">
        <f t="array" ref="AV1219">_xlfn.IFS(
AU1219=0,"Recently Promoted",
AU1219&lt;=3, "Normal",
TRUE, "Long Time No Promotion")</f>
        <v>Recently Promoted</v>
      </c>
      <c r="AW1219">
        <v>4</v>
      </c>
      <c r="AX1219">
        <f>IF(COUNTIF(L1219:$L$1471,L1219)&gt;1,1,0)</f>
        <v>0</v>
      </c>
      <c r="BA1219">
        <f t="shared" ref="BA1219:BA1282" si="157">IF(AZ1219=X1219,1,0)</f>
        <v>0</v>
      </c>
      <c r="BC1219">
        <f t="shared" ref="BC1219:BC1282" si="158">IF(U1219=BB1219,1,0)</f>
        <v>0</v>
      </c>
      <c r="BE1219">
        <f t="shared" si="152"/>
        <v>0</v>
      </c>
      <c r="BG1219">
        <f t="shared" si="153"/>
        <v>0</v>
      </c>
      <c r="BI1219">
        <f t="shared" si="154"/>
        <v>0</v>
      </c>
      <c r="BR1219" t="str" cm="1">
        <f t="array" ref="BR1219">_xlfn.IFS(
A1219&lt;=25,"18-25",
A1219&lt;=35,"26-35",
A1219&lt;=45,"36-45",
A1219&lt;=59,"46-59",
TRUE,"60+")</f>
        <v>18-25</v>
      </c>
      <c r="BX1219" t="b">
        <f t="shared" si="155"/>
        <v>1</v>
      </c>
      <c r="BY1219" t="b">
        <f t="shared" si="156"/>
        <v>1</v>
      </c>
      <c r="BZ1219" t="b">
        <f t="shared" ref="BZ1219:BZ1282" si="159">COUNT(AE1219:AW1219)&gt;0</f>
        <v>1</v>
      </c>
      <c r="CA1219">
        <f>IF(tblemployee[[#This Row],[Attrition]]="Yes",1,0)</f>
        <v>0</v>
      </c>
      <c r="CB1219">
        <f>IF(tblemployee[[#This Row],[OverTime]]="Yes",1,0)</f>
        <v>0</v>
      </c>
    </row>
    <row r="1220" spans="1:80" hidden="1">
      <c r="A1220">
        <v>41</v>
      </c>
      <c r="B1220" t="s">
        <v>43</v>
      </c>
      <c r="C1220" t="s">
        <v>36</v>
      </c>
      <c r="D1220">
        <v>918</v>
      </c>
      <c r="E1220" t="s">
        <v>37</v>
      </c>
      <c r="F1220">
        <v>6</v>
      </c>
      <c r="G1220" t="str" cm="1">
        <f t="array" ref="G1220">_xlfn.IFS(
F1220 &lt;= 10, "Near",
F1220 &lt;= 20, "Far",
TRUE, "Very Far")</f>
        <v>Near</v>
      </c>
      <c r="H1220">
        <v>3</v>
      </c>
      <c r="I1220" t="str">
        <f>_xlfn.XLOOKUP(H1220,Lookup!C:C,Lookup!D:D)</f>
        <v>Bachelor</v>
      </c>
      <c r="J1220" t="s">
        <v>59</v>
      </c>
      <c r="K1220">
        <v>1</v>
      </c>
      <c r="L1220">
        <v>1708</v>
      </c>
      <c r="M1220">
        <v>4</v>
      </c>
      <c r="N1220" t="str">
        <f>_xlfn.XLOOKUP(M1220,Lookup!E:E,Lookup!F:F)</f>
        <v>Very High</v>
      </c>
      <c r="O1220" t="s">
        <v>46</v>
      </c>
      <c r="P1220">
        <v>35</v>
      </c>
      <c r="Q1220">
        <v>3</v>
      </c>
      <c r="R1220" t="str">
        <f>_xlfn.XLOOKUP(Q1220,Lookup!G:G,Lookup!H:H)</f>
        <v>High</v>
      </c>
      <c r="S1220">
        <v>3</v>
      </c>
      <c r="T1220" s="7" t="str">
        <f>_xlfn.XLOOKUP(S1220,Lookup!A:A,Lookup!B:B)</f>
        <v>Senior</v>
      </c>
      <c r="U1220" t="s">
        <v>40</v>
      </c>
      <c r="V1220">
        <v>3</v>
      </c>
      <c r="W1220" t="str">
        <f>_xlfn.XLOOKUP(V1220,Lookup!I:I,Lookup!J:J)</f>
        <v>High</v>
      </c>
      <c r="X1220" t="s">
        <v>41</v>
      </c>
      <c r="Y1220">
        <v>9241</v>
      </c>
      <c r="Z1220" t="str" cm="1">
        <f t="array" ref="Z1220">_xlfn.IFS(Y1220&lt;3000,"Low",Y1220&lt;7000,"Medium",TRUE,"High")</f>
        <v>High</v>
      </c>
      <c r="AA1220">
        <v>15869</v>
      </c>
      <c r="AB1220">
        <v>1</v>
      </c>
      <c r="AC1220" t="s">
        <v>42</v>
      </c>
      <c r="AD1220" t="s">
        <v>43</v>
      </c>
      <c r="AE1220">
        <v>12</v>
      </c>
      <c r="AF1220">
        <v>3</v>
      </c>
      <c r="AG1220" t="str">
        <f>_xlfn.XLOOKUP(AF1220,Lookup!K:K,Lookup!L:L)</f>
        <v>Meet Expect</v>
      </c>
      <c r="AH1220">
        <v>2</v>
      </c>
      <c r="AI1220" t="str">
        <f>LOOKUP(AH1220,Lookup!M:M,Lookup!N:N)</f>
        <v>Medium</v>
      </c>
      <c r="AJ1220">
        <v>80</v>
      </c>
      <c r="AK1220">
        <v>0</v>
      </c>
      <c r="AL1220" t="str">
        <f>_xlfn.XLOOKUP(AK1220,Lookup!O:O,Lookup!P:P)</f>
        <v>None</v>
      </c>
      <c r="AM1220">
        <v>10</v>
      </c>
      <c r="AN1220" t="str" cm="1">
        <f t="array" ref="AN1220">_xlfn.IFS(
AM1220&lt;=5,"0-5",
AM1220&lt;=10,"6-10",
AM1220&lt;=20,"11-20",
TRUE,"20+")</f>
        <v>6-10</v>
      </c>
      <c r="AO1220">
        <v>3</v>
      </c>
      <c r="AP1220">
        <v>3</v>
      </c>
      <c r="AQ1220" t="str">
        <f>_xlfn.XLOOKUP(AP1220,Lookup!Q:Q,Lookup!R:R)</f>
        <v>Better</v>
      </c>
      <c r="AR1220">
        <v>10</v>
      </c>
      <c r="AS1220" t="str" cm="1">
        <f t="array" ref="AS1220">_xlfn.IFS(
AR1220 &lt;=1,"New Employee",
AR1220 &lt;=3, "Early Career",
AR1220 &lt;=7, "Experienced",
TRUE, "Veteran")</f>
        <v>Veteran</v>
      </c>
      <c r="AT1220">
        <v>8</v>
      </c>
      <c r="AU1220">
        <v>8</v>
      </c>
      <c r="AV1220" t="str" cm="1">
        <f t="array" ref="AV1220">_xlfn.IFS(
AU1220=0,"Recently Promoted",
AU1220&lt;=3, "Normal",
TRUE, "Long Time No Promotion")</f>
        <v>Long Time No Promotion</v>
      </c>
      <c r="AW1220">
        <v>7</v>
      </c>
      <c r="AX1220">
        <f>IF(COUNTIF(L1220:$L$1471,L1220)&gt;1,1,0)</f>
        <v>0</v>
      </c>
      <c r="BA1220">
        <f t="shared" si="157"/>
        <v>0</v>
      </c>
      <c r="BC1220">
        <f t="shared" si="158"/>
        <v>0</v>
      </c>
      <c r="BE1220">
        <f t="shared" si="152"/>
        <v>0</v>
      </c>
      <c r="BG1220">
        <f t="shared" si="153"/>
        <v>0</v>
      </c>
      <c r="BI1220">
        <f t="shared" si="154"/>
        <v>0</v>
      </c>
      <c r="BR1220" t="str" cm="1">
        <f t="array" ref="BR1220">_xlfn.IFS(
A1220&lt;=25,"18-25",
A1220&lt;=35,"26-35",
A1220&lt;=45,"36-45",
A1220&lt;=59,"46-59",
TRUE,"60+")</f>
        <v>36-45</v>
      </c>
      <c r="BX1220" t="b">
        <f t="shared" si="155"/>
        <v>1</v>
      </c>
      <c r="BY1220" t="b">
        <f t="shared" si="156"/>
        <v>1</v>
      </c>
      <c r="BZ1220" t="b">
        <f t="shared" si="159"/>
        <v>1</v>
      </c>
      <c r="CA1220">
        <f>IF(tblemployee[[#This Row],[Attrition]]="Yes",1,0)</f>
        <v>0</v>
      </c>
      <c r="CB1220">
        <f>IF(tblemployee[[#This Row],[OverTime]]="Yes",1,0)</f>
        <v>0</v>
      </c>
    </row>
    <row r="1221" spans="1:80" hidden="1">
      <c r="A1221">
        <v>29</v>
      </c>
      <c r="B1221" t="s">
        <v>43</v>
      </c>
      <c r="C1221" t="s">
        <v>36</v>
      </c>
      <c r="D1221">
        <v>1082</v>
      </c>
      <c r="E1221" t="s">
        <v>45</v>
      </c>
      <c r="F1221">
        <v>9</v>
      </c>
      <c r="G1221" t="str" cm="1">
        <f t="array" ref="G1221">_xlfn.IFS(
F1221 &lt;= 10, "Near",
F1221 &lt;= 20, "Far",
TRUE, "Very Far")</f>
        <v>Near</v>
      </c>
      <c r="H1221">
        <v>4</v>
      </c>
      <c r="I1221" t="str">
        <f>_xlfn.XLOOKUP(H1221,Lookup!C:C,Lookup!D:D)</f>
        <v>Master</v>
      </c>
      <c r="J1221" t="s">
        <v>51</v>
      </c>
      <c r="K1221">
        <v>1</v>
      </c>
      <c r="L1221">
        <v>1709</v>
      </c>
      <c r="M1221">
        <v>4</v>
      </c>
      <c r="N1221" t="str">
        <f>_xlfn.XLOOKUP(M1221,Lookup!E:E,Lookup!F:F)</f>
        <v>Very High</v>
      </c>
      <c r="O1221" t="s">
        <v>39</v>
      </c>
      <c r="P1221">
        <v>43</v>
      </c>
      <c r="Q1221">
        <v>3</v>
      </c>
      <c r="R1221" t="str">
        <f>_xlfn.XLOOKUP(Q1221,Lookup!G:G,Lookup!H:H)</f>
        <v>High</v>
      </c>
      <c r="S1221">
        <v>1</v>
      </c>
      <c r="T1221" s="7" t="str">
        <f>_xlfn.XLOOKUP(S1221,Lookup!A:A,Lookup!B:B)</f>
        <v>Entry Level</v>
      </c>
      <c r="U1221" t="s">
        <v>50</v>
      </c>
      <c r="V1221">
        <v>3</v>
      </c>
      <c r="W1221" t="str">
        <f>_xlfn.XLOOKUP(V1221,Lookup!I:I,Lookup!J:J)</f>
        <v>High</v>
      </c>
      <c r="X1221" t="s">
        <v>48</v>
      </c>
      <c r="Y1221">
        <v>2974</v>
      </c>
      <c r="Z1221" t="str" cm="1">
        <f t="array" ref="Z1221">_xlfn.IFS(Y1221&lt;3000,"Low",Y1221&lt;7000,"Medium",TRUE,"High")</f>
        <v>Low</v>
      </c>
      <c r="AA1221">
        <v>25412</v>
      </c>
      <c r="AB1221">
        <v>9</v>
      </c>
      <c r="AC1221" t="s">
        <v>42</v>
      </c>
      <c r="AD1221" t="s">
        <v>43</v>
      </c>
      <c r="AE1221">
        <v>17</v>
      </c>
      <c r="AF1221">
        <v>3</v>
      </c>
      <c r="AG1221" t="str">
        <f>_xlfn.XLOOKUP(AF1221,Lookup!K:K,Lookup!L:L)</f>
        <v>Meet Expect</v>
      </c>
      <c r="AH1221">
        <v>3</v>
      </c>
      <c r="AI1221" t="str">
        <f>LOOKUP(AH1221,Lookup!M:M,Lookup!N:N)</f>
        <v>High</v>
      </c>
      <c r="AJ1221">
        <v>80</v>
      </c>
      <c r="AK1221">
        <v>1</v>
      </c>
      <c r="AL1221" t="str">
        <f>_xlfn.XLOOKUP(AK1221,Lookup!O:O,Lookup!P:P)</f>
        <v>Basic</v>
      </c>
      <c r="AM1221">
        <v>9</v>
      </c>
      <c r="AN1221" t="str" cm="1">
        <f t="array" ref="AN1221">_xlfn.IFS(
AM1221&lt;=5,"0-5",
AM1221&lt;=10,"6-10",
AM1221&lt;=20,"11-20",
TRUE,"20+")</f>
        <v>6-10</v>
      </c>
      <c r="AO1221">
        <v>2</v>
      </c>
      <c r="AP1221">
        <v>3</v>
      </c>
      <c r="AQ1221" t="str">
        <f>_xlfn.XLOOKUP(AP1221,Lookup!Q:Q,Lookup!R:R)</f>
        <v>Better</v>
      </c>
      <c r="AR1221">
        <v>5</v>
      </c>
      <c r="AS1221" t="str" cm="1">
        <f t="array" ref="AS1221">_xlfn.IFS(
AR1221 &lt;=1,"New Employee",
AR1221 &lt;=3, "Early Career",
AR1221 &lt;=7, "Experienced",
TRUE, "Veteran")</f>
        <v>Experienced</v>
      </c>
      <c r="AT1221">
        <v>3</v>
      </c>
      <c r="AU1221">
        <v>1</v>
      </c>
      <c r="AV1221" t="str" cm="1">
        <f t="array" ref="AV1221">_xlfn.IFS(
AU1221=0,"Recently Promoted",
AU1221&lt;=3, "Normal",
TRUE, "Long Time No Promotion")</f>
        <v>Normal</v>
      </c>
      <c r="AW1221">
        <v>2</v>
      </c>
      <c r="AX1221">
        <f>IF(COUNTIF(L1221:$L$1471,L1221)&gt;1,1,0)</f>
        <v>0</v>
      </c>
      <c r="BA1221">
        <f t="shared" si="157"/>
        <v>0</v>
      </c>
      <c r="BC1221">
        <f t="shared" si="158"/>
        <v>0</v>
      </c>
      <c r="BE1221">
        <f t="shared" si="152"/>
        <v>0</v>
      </c>
      <c r="BG1221">
        <f t="shared" si="153"/>
        <v>0</v>
      </c>
      <c r="BI1221">
        <f t="shared" si="154"/>
        <v>0</v>
      </c>
      <c r="BR1221" t="str" cm="1">
        <f t="array" ref="BR1221">_xlfn.IFS(
A1221&lt;=25,"18-25",
A1221&lt;=35,"26-35",
A1221&lt;=45,"36-45",
A1221&lt;=59,"46-59",
TRUE,"60+")</f>
        <v>26-35</v>
      </c>
      <c r="BX1221" t="b">
        <f t="shared" si="155"/>
        <v>1</v>
      </c>
      <c r="BY1221" t="b">
        <f t="shared" si="156"/>
        <v>1</v>
      </c>
      <c r="BZ1221" t="b">
        <f t="shared" si="159"/>
        <v>1</v>
      </c>
      <c r="CA1221">
        <f>IF(tblemployee[[#This Row],[Attrition]]="Yes",1,0)</f>
        <v>0</v>
      </c>
      <c r="CB1221">
        <f>IF(tblemployee[[#This Row],[OverTime]]="Yes",1,0)</f>
        <v>0</v>
      </c>
    </row>
    <row r="1222" spans="1:80" hidden="1">
      <c r="A1222">
        <v>36</v>
      </c>
      <c r="B1222" t="s">
        <v>43</v>
      </c>
      <c r="C1222" t="s">
        <v>36</v>
      </c>
      <c r="D1222">
        <v>530</v>
      </c>
      <c r="E1222" t="s">
        <v>37</v>
      </c>
      <c r="F1222">
        <v>2</v>
      </c>
      <c r="G1222" t="str" cm="1">
        <f t="array" ref="G1222">_xlfn.IFS(
F1222 &lt;= 10, "Near",
F1222 &lt;= 20, "Far",
TRUE, "Very Far")</f>
        <v>Near</v>
      </c>
      <c r="H1222">
        <v>4</v>
      </c>
      <c r="I1222" t="str">
        <f>_xlfn.XLOOKUP(H1222,Lookup!C:C,Lookup!D:D)</f>
        <v>Master</v>
      </c>
      <c r="J1222" t="s">
        <v>38</v>
      </c>
      <c r="K1222">
        <v>1</v>
      </c>
      <c r="L1222">
        <v>1710</v>
      </c>
      <c r="M1222">
        <v>3</v>
      </c>
      <c r="N1222" t="str">
        <f>_xlfn.XLOOKUP(M1222,Lookup!E:E,Lookup!F:F)</f>
        <v>High</v>
      </c>
      <c r="O1222" t="s">
        <v>39</v>
      </c>
      <c r="P1222">
        <v>51</v>
      </c>
      <c r="Q1222">
        <v>3</v>
      </c>
      <c r="R1222" t="str">
        <f>_xlfn.XLOOKUP(Q1222,Lookup!G:G,Lookup!H:H)</f>
        <v>High</v>
      </c>
      <c r="S1222">
        <v>2</v>
      </c>
      <c r="T1222" s="7" t="str">
        <f>_xlfn.XLOOKUP(S1222,Lookup!A:A,Lookup!B:B)</f>
        <v>Junior</v>
      </c>
      <c r="U1222" t="s">
        <v>57</v>
      </c>
      <c r="V1222">
        <v>4</v>
      </c>
      <c r="W1222" t="str">
        <f>_xlfn.XLOOKUP(V1222,Lookup!I:I,Lookup!J:J)</f>
        <v>Very High</v>
      </c>
      <c r="X1222" t="s">
        <v>41</v>
      </c>
      <c r="Y1222">
        <v>4502</v>
      </c>
      <c r="Z1222" t="str" cm="1">
        <f t="array" ref="Z1222">_xlfn.IFS(Y1222&lt;3000,"Low",Y1222&lt;7000,"Medium",TRUE,"High")</f>
        <v>Medium</v>
      </c>
      <c r="AA1222">
        <v>7439</v>
      </c>
      <c r="AB1222">
        <v>3</v>
      </c>
      <c r="AC1222" t="s">
        <v>42</v>
      </c>
      <c r="AD1222" t="s">
        <v>43</v>
      </c>
      <c r="AE1222">
        <v>15</v>
      </c>
      <c r="AF1222">
        <v>3</v>
      </c>
      <c r="AG1222" t="str">
        <f>_xlfn.XLOOKUP(AF1222,Lookup!K:K,Lookup!L:L)</f>
        <v>Meet Expect</v>
      </c>
      <c r="AH1222">
        <v>3</v>
      </c>
      <c r="AI1222" t="str">
        <f>LOOKUP(AH1222,Lookup!M:M,Lookup!N:N)</f>
        <v>High</v>
      </c>
      <c r="AJ1222">
        <v>80</v>
      </c>
      <c r="AK1222">
        <v>0</v>
      </c>
      <c r="AL1222" t="str">
        <f>_xlfn.XLOOKUP(AK1222,Lookup!O:O,Lookup!P:P)</f>
        <v>None</v>
      </c>
      <c r="AM1222">
        <v>17</v>
      </c>
      <c r="AN1222" t="str" cm="1">
        <f t="array" ref="AN1222">_xlfn.IFS(
AM1222&lt;=5,"0-5",
AM1222&lt;=10,"6-10",
AM1222&lt;=20,"11-20",
TRUE,"20+")</f>
        <v>11-20</v>
      </c>
      <c r="AO1222">
        <v>2</v>
      </c>
      <c r="AP1222">
        <v>2</v>
      </c>
      <c r="AQ1222" t="str">
        <f>_xlfn.XLOOKUP(AP1222,Lookup!Q:Q,Lookup!R:R)</f>
        <v>Good</v>
      </c>
      <c r="AR1222">
        <v>13</v>
      </c>
      <c r="AS1222" t="str" cm="1">
        <f t="array" ref="AS1222">_xlfn.IFS(
AR1222 &lt;=1,"New Employee",
AR1222 &lt;=3, "Early Career",
AR1222 &lt;=7, "Experienced",
TRUE, "Veteran")</f>
        <v>Veteran</v>
      </c>
      <c r="AT1222">
        <v>7</v>
      </c>
      <c r="AU1222">
        <v>6</v>
      </c>
      <c r="AV1222" t="str" cm="1">
        <f t="array" ref="AV1222">_xlfn.IFS(
AU1222=0,"Recently Promoted",
AU1222&lt;=3, "Normal",
TRUE, "Long Time No Promotion")</f>
        <v>Long Time No Promotion</v>
      </c>
      <c r="AW1222">
        <v>7</v>
      </c>
      <c r="AX1222">
        <f>IF(COUNTIF(L1222:$L$1471,L1222)&gt;1,1,0)</f>
        <v>0</v>
      </c>
      <c r="BA1222">
        <f t="shared" si="157"/>
        <v>0</v>
      </c>
      <c r="BC1222">
        <f t="shared" si="158"/>
        <v>0</v>
      </c>
      <c r="BE1222">
        <f t="shared" si="152"/>
        <v>0</v>
      </c>
      <c r="BG1222">
        <f t="shared" si="153"/>
        <v>0</v>
      </c>
      <c r="BI1222">
        <f t="shared" si="154"/>
        <v>0</v>
      </c>
      <c r="BR1222" t="str" cm="1">
        <f t="array" ref="BR1222">_xlfn.IFS(
A1222&lt;=25,"18-25",
A1222&lt;=35,"26-35",
A1222&lt;=45,"36-45",
A1222&lt;=59,"46-59",
TRUE,"60+")</f>
        <v>36-45</v>
      </c>
      <c r="BX1222" t="b">
        <f t="shared" si="155"/>
        <v>1</v>
      </c>
      <c r="BY1222" t="b">
        <f t="shared" si="156"/>
        <v>1</v>
      </c>
      <c r="BZ1222" t="b">
        <f t="shared" si="159"/>
        <v>1</v>
      </c>
      <c r="CA1222">
        <f>IF(tblemployee[[#This Row],[Attrition]]="Yes",1,0)</f>
        <v>0</v>
      </c>
      <c r="CB1222">
        <f>IF(tblemployee[[#This Row],[OverTime]]="Yes",1,0)</f>
        <v>0</v>
      </c>
    </row>
    <row r="1223" spans="1:80" hidden="1">
      <c r="A1223">
        <v>45</v>
      </c>
      <c r="B1223" t="s">
        <v>43</v>
      </c>
      <c r="C1223" t="s">
        <v>55</v>
      </c>
      <c r="D1223">
        <v>1238</v>
      </c>
      <c r="E1223" t="s">
        <v>45</v>
      </c>
      <c r="F1223">
        <v>1</v>
      </c>
      <c r="G1223" t="str" cm="1">
        <f t="array" ref="G1223">_xlfn.IFS(
F1223 &lt;= 10, "Near",
F1223 &lt;= 20, "Far",
TRUE, "Very Far")</f>
        <v>Near</v>
      </c>
      <c r="H1223">
        <v>1</v>
      </c>
      <c r="I1223" t="str">
        <f>_xlfn.XLOOKUP(H1223,Lookup!C:C,Lookup!D:D)</f>
        <v>Below College</v>
      </c>
      <c r="J1223" t="s">
        <v>38</v>
      </c>
      <c r="K1223">
        <v>1</v>
      </c>
      <c r="L1223">
        <v>1712</v>
      </c>
      <c r="M1223">
        <v>3</v>
      </c>
      <c r="N1223" t="str">
        <f>_xlfn.XLOOKUP(M1223,Lookup!E:E,Lookup!F:F)</f>
        <v>High</v>
      </c>
      <c r="O1223" t="s">
        <v>46</v>
      </c>
      <c r="P1223">
        <v>74</v>
      </c>
      <c r="Q1223">
        <v>2</v>
      </c>
      <c r="R1223" t="str">
        <f>_xlfn.XLOOKUP(Q1223,Lookup!G:G,Lookup!H:H)</f>
        <v>Medium</v>
      </c>
      <c r="S1223">
        <v>3</v>
      </c>
      <c r="T1223" s="7" t="str">
        <f>_xlfn.XLOOKUP(S1223,Lookup!A:A,Lookup!B:B)</f>
        <v>Senior</v>
      </c>
      <c r="U1223" t="s">
        <v>54</v>
      </c>
      <c r="V1223">
        <v>3</v>
      </c>
      <c r="W1223" t="str">
        <f>_xlfn.XLOOKUP(V1223,Lookup!I:I,Lookup!J:J)</f>
        <v>High</v>
      </c>
      <c r="X1223" t="s">
        <v>48</v>
      </c>
      <c r="Y1223">
        <v>10748</v>
      </c>
      <c r="Z1223" t="str" cm="1">
        <f t="array" ref="Z1223">_xlfn.IFS(Y1223&lt;3000,"Low",Y1223&lt;7000,"Medium",TRUE,"High")</f>
        <v>High</v>
      </c>
      <c r="AA1223">
        <v>3395</v>
      </c>
      <c r="AB1223">
        <v>3</v>
      </c>
      <c r="AC1223" t="s">
        <v>42</v>
      </c>
      <c r="AD1223" t="s">
        <v>43</v>
      </c>
      <c r="AE1223">
        <v>23</v>
      </c>
      <c r="AF1223">
        <v>4</v>
      </c>
      <c r="AG1223" t="str">
        <f>_xlfn.XLOOKUP(AF1223,Lookup!K:K,Lookup!L:L)</f>
        <v>Exceed Expect</v>
      </c>
      <c r="AH1223">
        <v>4</v>
      </c>
      <c r="AI1223" t="str">
        <f>LOOKUP(AH1223,Lookup!M:M,Lookup!N:N)</f>
        <v>Very High</v>
      </c>
      <c r="AJ1223">
        <v>80</v>
      </c>
      <c r="AK1223">
        <v>1</v>
      </c>
      <c r="AL1223" t="str">
        <f>_xlfn.XLOOKUP(AK1223,Lookup!O:O,Lookup!P:P)</f>
        <v>Basic</v>
      </c>
      <c r="AM1223">
        <v>25</v>
      </c>
      <c r="AN1223" t="str" cm="1">
        <f t="array" ref="AN1223">_xlfn.IFS(
AM1223&lt;=5,"0-5",
AM1223&lt;=10,"6-10",
AM1223&lt;=20,"11-20",
TRUE,"20+")</f>
        <v>20+</v>
      </c>
      <c r="AO1223">
        <v>3</v>
      </c>
      <c r="AP1223">
        <v>2</v>
      </c>
      <c r="AQ1223" t="str">
        <f>_xlfn.XLOOKUP(AP1223,Lookup!Q:Q,Lookup!R:R)</f>
        <v>Good</v>
      </c>
      <c r="AR1223">
        <v>23</v>
      </c>
      <c r="AS1223" t="str" cm="1">
        <f t="array" ref="AS1223">_xlfn.IFS(
AR1223 &lt;=1,"New Employee",
AR1223 &lt;=3, "Early Career",
AR1223 &lt;=7, "Experienced",
TRUE, "Veteran")</f>
        <v>Veteran</v>
      </c>
      <c r="AT1223">
        <v>15</v>
      </c>
      <c r="AU1223">
        <v>14</v>
      </c>
      <c r="AV1223" t="str" cm="1">
        <f t="array" ref="AV1223">_xlfn.IFS(
AU1223=0,"Recently Promoted",
AU1223&lt;=3, "Normal",
TRUE, "Long Time No Promotion")</f>
        <v>Long Time No Promotion</v>
      </c>
      <c r="AW1223">
        <v>4</v>
      </c>
      <c r="AX1223">
        <f>IF(COUNTIF(L1223:$L$1471,L1223)&gt;1,1,0)</f>
        <v>0</v>
      </c>
      <c r="BA1223">
        <f t="shared" si="157"/>
        <v>0</v>
      </c>
      <c r="BC1223">
        <f t="shared" si="158"/>
        <v>0</v>
      </c>
      <c r="BE1223">
        <f t="shared" si="152"/>
        <v>0</v>
      </c>
      <c r="BG1223">
        <f t="shared" si="153"/>
        <v>0</v>
      </c>
      <c r="BI1223">
        <f t="shared" si="154"/>
        <v>0</v>
      </c>
      <c r="BR1223" t="str" cm="1">
        <f t="array" ref="BR1223">_xlfn.IFS(
A1223&lt;=25,"18-25",
A1223&lt;=35,"26-35",
A1223&lt;=45,"36-45",
A1223&lt;=59,"46-59",
TRUE,"60+")</f>
        <v>36-45</v>
      </c>
      <c r="BX1223" t="b">
        <f t="shared" si="155"/>
        <v>1</v>
      </c>
      <c r="BY1223" t="b">
        <f t="shared" si="156"/>
        <v>1</v>
      </c>
      <c r="BZ1223" t="b">
        <f t="shared" si="159"/>
        <v>1</v>
      </c>
      <c r="CA1223">
        <f>IF(tblemployee[[#This Row],[Attrition]]="Yes",1,0)</f>
        <v>0</v>
      </c>
      <c r="CB1223">
        <f>IF(tblemployee[[#This Row],[OverTime]]="Yes",1,0)</f>
        <v>0</v>
      </c>
    </row>
    <row r="1224" spans="1:80">
      <c r="A1224">
        <v>24</v>
      </c>
      <c r="B1224" t="s">
        <v>35</v>
      </c>
      <c r="C1224" t="s">
        <v>36</v>
      </c>
      <c r="D1224">
        <v>240</v>
      </c>
      <c r="E1224" t="s">
        <v>61</v>
      </c>
      <c r="F1224">
        <v>22</v>
      </c>
      <c r="G1224" t="str" cm="1">
        <f t="array" ref="G1224">_xlfn.IFS(
F1224 &lt;= 10, "Near",
F1224 &lt;= 20, "Far",
TRUE, "Very Far")</f>
        <v>Very Far</v>
      </c>
      <c r="H1224">
        <v>1</v>
      </c>
      <c r="I1224" t="str">
        <f>_xlfn.XLOOKUP(H1224,Lookup!C:C,Lookup!D:D)</f>
        <v>Below College</v>
      </c>
      <c r="J1224" t="s">
        <v>61</v>
      </c>
      <c r="K1224">
        <v>1</v>
      </c>
      <c r="L1224">
        <v>1714</v>
      </c>
      <c r="M1224">
        <v>4</v>
      </c>
      <c r="N1224" t="str">
        <f>_xlfn.XLOOKUP(M1224,Lookup!E:E,Lookup!F:F)</f>
        <v>Very High</v>
      </c>
      <c r="O1224" t="s">
        <v>46</v>
      </c>
      <c r="P1224">
        <v>58</v>
      </c>
      <c r="Q1224">
        <v>1</v>
      </c>
      <c r="R1224" t="str">
        <f>_xlfn.XLOOKUP(Q1224,Lookup!G:G,Lookup!H:H)</f>
        <v>Low</v>
      </c>
      <c r="S1224">
        <v>1</v>
      </c>
      <c r="T1224" s="7" t="str">
        <f>_xlfn.XLOOKUP(S1224,Lookup!A:A,Lookup!B:B)</f>
        <v>Entry Level</v>
      </c>
      <c r="U1224" t="s">
        <v>61</v>
      </c>
      <c r="V1224">
        <v>3</v>
      </c>
      <c r="W1224" t="str">
        <f>_xlfn.XLOOKUP(V1224,Lookup!I:I,Lookup!J:J)</f>
        <v>High</v>
      </c>
      <c r="X1224" t="s">
        <v>48</v>
      </c>
      <c r="Y1224">
        <v>1555</v>
      </c>
      <c r="Z1224" t="str" cm="1">
        <f t="array" ref="Z1224">_xlfn.IFS(Y1224&lt;3000,"Low",Y1224&lt;7000,"Medium",TRUE,"High")</f>
        <v>Low</v>
      </c>
      <c r="AA1224">
        <v>11585</v>
      </c>
      <c r="AB1224">
        <v>1</v>
      </c>
      <c r="AC1224" t="s">
        <v>42</v>
      </c>
      <c r="AD1224" t="s">
        <v>43</v>
      </c>
      <c r="AE1224">
        <v>11</v>
      </c>
      <c r="AF1224">
        <v>3</v>
      </c>
      <c r="AG1224" t="str">
        <f>_xlfn.XLOOKUP(AF1224,Lookup!K:K,Lookup!L:L)</f>
        <v>Meet Expect</v>
      </c>
      <c r="AH1224">
        <v>3</v>
      </c>
      <c r="AI1224" t="str">
        <f>LOOKUP(AH1224,Lookup!M:M,Lookup!N:N)</f>
        <v>High</v>
      </c>
      <c r="AJ1224">
        <v>80</v>
      </c>
      <c r="AK1224">
        <v>1</v>
      </c>
      <c r="AL1224" t="str">
        <f>_xlfn.XLOOKUP(AK1224,Lookup!O:O,Lookup!P:P)</f>
        <v>Basic</v>
      </c>
      <c r="AM1224">
        <v>1</v>
      </c>
      <c r="AN1224" t="str" cm="1">
        <f t="array" ref="AN1224">_xlfn.IFS(
AM1224&lt;=5,"0-5",
AM1224&lt;=10,"6-10",
AM1224&lt;=20,"11-20",
TRUE,"20+")</f>
        <v>0-5</v>
      </c>
      <c r="AO1224">
        <v>2</v>
      </c>
      <c r="AP1224">
        <v>3</v>
      </c>
      <c r="AQ1224" t="str">
        <f>_xlfn.XLOOKUP(AP1224,Lookup!Q:Q,Lookup!R:R)</f>
        <v>Better</v>
      </c>
      <c r="AR1224">
        <v>1</v>
      </c>
      <c r="AS1224" t="str" cm="1">
        <f t="array" ref="AS1224">_xlfn.IFS(
AR1224 &lt;=1,"New Employee",
AR1224 &lt;=3, "Early Career",
AR1224 &lt;=7, "Experienced",
TRUE, "Veteran")</f>
        <v>New Employee</v>
      </c>
      <c r="AT1224">
        <v>0</v>
      </c>
      <c r="AU1224">
        <v>0</v>
      </c>
      <c r="AV1224" t="str" cm="1">
        <f t="array" ref="AV1224">_xlfn.IFS(
AU1224=0,"Recently Promoted",
AU1224&lt;=3, "Normal",
TRUE, "Long Time No Promotion")</f>
        <v>Recently Promoted</v>
      </c>
      <c r="AW1224">
        <v>0</v>
      </c>
      <c r="AX1224">
        <f>IF(COUNTIF(L1224:$L$1471,L1224)&gt;1,1,0)</f>
        <v>0</v>
      </c>
      <c r="BA1224">
        <f t="shared" si="157"/>
        <v>0</v>
      </c>
      <c r="BC1224">
        <f t="shared" si="158"/>
        <v>0</v>
      </c>
      <c r="BE1224">
        <f t="shared" si="152"/>
        <v>0</v>
      </c>
      <c r="BG1224">
        <f t="shared" si="153"/>
        <v>0</v>
      </c>
      <c r="BI1224">
        <f t="shared" si="154"/>
        <v>0</v>
      </c>
      <c r="BR1224" t="str" cm="1">
        <f t="array" ref="BR1224">_xlfn.IFS(
A1224&lt;=25,"18-25",
A1224&lt;=35,"26-35",
A1224&lt;=45,"36-45",
A1224&lt;=59,"46-59",
TRUE,"60+")</f>
        <v>18-25</v>
      </c>
      <c r="BX1224" t="b">
        <f t="shared" si="155"/>
        <v>1</v>
      </c>
      <c r="BY1224" t="b">
        <f t="shared" si="156"/>
        <v>1</v>
      </c>
      <c r="BZ1224" t="b">
        <f t="shared" si="159"/>
        <v>1</v>
      </c>
      <c r="CA1224">
        <f>IF(tblemployee[[#This Row],[Attrition]]="Yes",1,0)</f>
        <v>1</v>
      </c>
      <c r="CB1224">
        <f>IF(tblemployee[[#This Row],[OverTime]]="Yes",1,0)</f>
        <v>0</v>
      </c>
    </row>
    <row r="1225" spans="1:80" hidden="1">
      <c r="A1225">
        <v>47</v>
      </c>
      <c r="B1225" t="s">
        <v>35</v>
      </c>
      <c r="C1225" t="s">
        <v>44</v>
      </c>
      <c r="D1225">
        <v>1093</v>
      </c>
      <c r="E1225" t="s">
        <v>37</v>
      </c>
      <c r="F1225">
        <v>9</v>
      </c>
      <c r="G1225" t="str" cm="1">
        <f t="array" ref="G1225">_xlfn.IFS(
F1225 &lt;= 10, "Near",
F1225 &lt;= 20, "Far",
TRUE, "Very Far")</f>
        <v>Near</v>
      </c>
      <c r="H1225">
        <v>3</v>
      </c>
      <c r="I1225" t="str">
        <f>_xlfn.XLOOKUP(H1225,Lookup!C:C,Lookup!D:D)</f>
        <v>Bachelor</v>
      </c>
      <c r="J1225" t="s">
        <v>38</v>
      </c>
      <c r="K1225">
        <v>1</v>
      </c>
      <c r="L1225">
        <v>1716</v>
      </c>
      <c r="M1225">
        <v>3</v>
      </c>
      <c r="N1225" t="str">
        <f>_xlfn.XLOOKUP(M1225,Lookup!E:E,Lookup!F:F)</f>
        <v>High</v>
      </c>
      <c r="O1225" t="s">
        <v>46</v>
      </c>
      <c r="P1225">
        <v>82</v>
      </c>
      <c r="Q1225">
        <v>1</v>
      </c>
      <c r="R1225" t="str">
        <f>_xlfn.XLOOKUP(Q1225,Lookup!G:G,Lookup!H:H)</f>
        <v>Low</v>
      </c>
      <c r="S1225">
        <v>4</v>
      </c>
      <c r="T1225" s="7" t="str">
        <f>_xlfn.XLOOKUP(S1225,Lookup!A:A,Lookup!B:B)</f>
        <v>Manager</v>
      </c>
      <c r="U1225" t="s">
        <v>40</v>
      </c>
      <c r="V1225">
        <v>3</v>
      </c>
      <c r="W1225" t="str">
        <f>_xlfn.XLOOKUP(V1225,Lookup!I:I,Lookup!J:J)</f>
        <v>High</v>
      </c>
      <c r="X1225" t="s">
        <v>48</v>
      </c>
      <c r="Y1225">
        <v>12936</v>
      </c>
      <c r="Z1225" t="str" cm="1">
        <f t="array" ref="Z1225">_xlfn.IFS(Y1225&lt;3000,"Low",Y1225&lt;7000,"Medium",TRUE,"High")</f>
        <v>High</v>
      </c>
      <c r="AA1225">
        <v>24164</v>
      </c>
      <c r="AB1225">
        <v>7</v>
      </c>
      <c r="AC1225" t="s">
        <v>42</v>
      </c>
      <c r="AD1225" t="s">
        <v>43</v>
      </c>
      <c r="AE1225">
        <v>11</v>
      </c>
      <c r="AF1225">
        <v>3</v>
      </c>
      <c r="AG1225" t="str">
        <f>_xlfn.XLOOKUP(AF1225,Lookup!K:K,Lookup!L:L)</f>
        <v>Meet Expect</v>
      </c>
      <c r="AH1225">
        <v>3</v>
      </c>
      <c r="AI1225" t="str">
        <f>LOOKUP(AH1225,Lookup!M:M,Lookup!N:N)</f>
        <v>High</v>
      </c>
      <c r="AJ1225">
        <v>80</v>
      </c>
      <c r="AK1225">
        <v>0</v>
      </c>
      <c r="AL1225" t="str">
        <f>_xlfn.XLOOKUP(AK1225,Lookup!O:O,Lookup!P:P)</f>
        <v>None</v>
      </c>
      <c r="AM1225">
        <v>25</v>
      </c>
      <c r="AN1225" t="str" cm="1">
        <f t="array" ref="AN1225">_xlfn.IFS(
AM1225&lt;=5,"0-5",
AM1225&lt;=10,"6-10",
AM1225&lt;=20,"11-20",
TRUE,"20+")</f>
        <v>20+</v>
      </c>
      <c r="AO1225">
        <v>3</v>
      </c>
      <c r="AP1225">
        <v>1</v>
      </c>
      <c r="AQ1225" t="str">
        <f>_xlfn.XLOOKUP(AP1225,Lookup!Q:Q,Lookup!R:R)</f>
        <v>Bad</v>
      </c>
      <c r="AR1225">
        <v>23</v>
      </c>
      <c r="AS1225" t="str" cm="1">
        <f t="array" ref="AS1225">_xlfn.IFS(
AR1225 &lt;=1,"New Employee",
AR1225 &lt;=3, "Early Career",
AR1225 &lt;=7, "Experienced",
TRUE, "Veteran")</f>
        <v>Veteran</v>
      </c>
      <c r="AT1225">
        <v>5</v>
      </c>
      <c r="AU1225">
        <v>14</v>
      </c>
      <c r="AV1225" t="str" cm="1">
        <f t="array" ref="AV1225">_xlfn.IFS(
AU1225=0,"Recently Promoted",
AU1225&lt;=3, "Normal",
TRUE, "Long Time No Promotion")</f>
        <v>Long Time No Promotion</v>
      </c>
      <c r="AW1225">
        <v>10</v>
      </c>
      <c r="AX1225">
        <f>IF(COUNTIF(L1225:$L$1471,L1225)&gt;1,1,0)</f>
        <v>0</v>
      </c>
      <c r="BA1225">
        <f t="shared" si="157"/>
        <v>0</v>
      </c>
      <c r="BC1225">
        <f t="shared" si="158"/>
        <v>0</v>
      </c>
      <c r="BE1225">
        <f t="shared" si="152"/>
        <v>0</v>
      </c>
      <c r="BG1225">
        <f t="shared" si="153"/>
        <v>0</v>
      </c>
      <c r="BI1225">
        <f t="shared" si="154"/>
        <v>0</v>
      </c>
      <c r="BR1225" t="str" cm="1">
        <f t="array" ref="BR1225">_xlfn.IFS(
A1225&lt;=25,"18-25",
A1225&lt;=35,"26-35",
A1225&lt;=45,"36-45",
A1225&lt;=59,"46-59",
TRUE,"60+")</f>
        <v>46-59</v>
      </c>
      <c r="BX1225" t="b">
        <f t="shared" si="155"/>
        <v>1</v>
      </c>
      <c r="BY1225" t="b">
        <f t="shared" si="156"/>
        <v>1</v>
      </c>
      <c r="BZ1225" t="b">
        <f t="shared" si="159"/>
        <v>1</v>
      </c>
      <c r="CA1225">
        <f>IF(tblemployee[[#This Row],[Attrition]]="Yes",1,0)</f>
        <v>1</v>
      </c>
      <c r="CB1225">
        <f>IF(tblemployee[[#This Row],[OverTime]]="Yes",1,0)</f>
        <v>0</v>
      </c>
    </row>
    <row r="1226" spans="1:80" hidden="1">
      <c r="A1226">
        <v>26</v>
      </c>
      <c r="B1226" t="s">
        <v>43</v>
      </c>
      <c r="C1226" t="s">
        <v>36</v>
      </c>
      <c r="D1226">
        <v>390</v>
      </c>
      <c r="E1226" t="s">
        <v>45</v>
      </c>
      <c r="F1226">
        <v>17</v>
      </c>
      <c r="G1226" t="str" cm="1">
        <f t="array" ref="G1226">_xlfn.IFS(
F1226 &lt;= 10, "Near",
F1226 &lt;= 20, "Far",
TRUE, "Very Far")</f>
        <v>Far</v>
      </c>
      <c r="H1226">
        <v>4</v>
      </c>
      <c r="I1226" t="str">
        <f>_xlfn.XLOOKUP(H1226,Lookup!C:C,Lookup!D:D)</f>
        <v>Master</v>
      </c>
      <c r="J1226" t="s">
        <v>51</v>
      </c>
      <c r="K1226">
        <v>1</v>
      </c>
      <c r="L1226">
        <v>1718</v>
      </c>
      <c r="M1226">
        <v>4</v>
      </c>
      <c r="N1226" t="str">
        <f>_xlfn.XLOOKUP(M1226,Lookup!E:E,Lookup!F:F)</f>
        <v>Very High</v>
      </c>
      <c r="O1226" t="s">
        <v>46</v>
      </c>
      <c r="P1226">
        <v>62</v>
      </c>
      <c r="Q1226">
        <v>1</v>
      </c>
      <c r="R1226" t="str">
        <f>_xlfn.XLOOKUP(Q1226,Lookup!G:G,Lookup!H:H)</f>
        <v>Low</v>
      </c>
      <c r="S1226">
        <v>1</v>
      </c>
      <c r="T1226" s="7" t="str">
        <f>_xlfn.XLOOKUP(S1226,Lookup!A:A,Lookup!B:B)</f>
        <v>Entry Level</v>
      </c>
      <c r="U1226" t="s">
        <v>50</v>
      </c>
      <c r="V1226">
        <v>3</v>
      </c>
      <c r="W1226" t="str">
        <f>_xlfn.XLOOKUP(V1226,Lookup!I:I,Lookup!J:J)</f>
        <v>High</v>
      </c>
      <c r="X1226" t="s">
        <v>48</v>
      </c>
      <c r="Y1226">
        <v>2305</v>
      </c>
      <c r="Z1226" t="str" cm="1">
        <f t="array" ref="Z1226">_xlfn.IFS(Y1226&lt;3000,"Low",Y1226&lt;7000,"Medium",TRUE,"High")</f>
        <v>Low</v>
      </c>
      <c r="AA1226">
        <v>6217</v>
      </c>
      <c r="AB1226">
        <v>1</v>
      </c>
      <c r="AC1226" t="s">
        <v>42</v>
      </c>
      <c r="AD1226" t="s">
        <v>43</v>
      </c>
      <c r="AE1226">
        <v>15</v>
      </c>
      <c r="AF1226">
        <v>3</v>
      </c>
      <c r="AG1226" t="str">
        <f>_xlfn.XLOOKUP(AF1226,Lookup!K:K,Lookup!L:L)</f>
        <v>Meet Expect</v>
      </c>
      <c r="AH1226">
        <v>3</v>
      </c>
      <c r="AI1226" t="str">
        <f>LOOKUP(AH1226,Lookup!M:M,Lookup!N:N)</f>
        <v>High</v>
      </c>
      <c r="AJ1226">
        <v>80</v>
      </c>
      <c r="AK1226">
        <v>3</v>
      </c>
      <c r="AL1226" t="str">
        <f>_xlfn.XLOOKUP(AK1226,Lookup!O:O,Lookup!P:P)</f>
        <v>High</v>
      </c>
      <c r="AM1226">
        <v>3</v>
      </c>
      <c r="AN1226" t="str" cm="1">
        <f t="array" ref="AN1226">_xlfn.IFS(
AM1226&lt;=5,"0-5",
AM1226&lt;=10,"6-10",
AM1226&lt;=20,"11-20",
TRUE,"20+")</f>
        <v>0-5</v>
      </c>
      <c r="AO1226">
        <v>3</v>
      </c>
      <c r="AP1226">
        <v>4</v>
      </c>
      <c r="AQ1226" t="str">
        <f>_xlfn.XLOOKUP(AP1226,Lookup!Q:Q,Lookup!R:R)</f>
        <v>Best</v>
      </c>
      <c r="AR1226">
        <v>3</v>
      </c>
      <c r="AS1226" t="str" cm="1">
        <f t="array" ref="AS1226">_xlfn.IFS(
AR1226 &lt;=1,"New Employee",
AR1226 &lt;=3, "Early Career",
AR1226 &lt;=7, "Experienced",
TRUE, "Veteran")</f>
        <v>Early Career</v>
      </c>
      <c r="AT1226">
        <v>2</v>
      </c>
      <c r="AU1226">
        <v>0</v>
      </c>
      <c r="AV1226" t="str" cm="1">
        <f t="array" ref="AV1226">_xlfn.IFS(
AU1226=0,"Recently Promoted",
AU1226&lt;=3, "Normal",
TRUE, "Long Time No Promotion")</f>
        <v>Recently Promoted</v>
      </c>
      <c r="AW1226">
        <v>2</v>
      </c>
      <c r="AX1226">
        <f>IF(COUNTIF(L1226:$L$1471,L1226)&gt;1,1,0)</f>
        <v>0</v>
      </c>
      <c r="BA1226">
        <f t="shared" si="157"/>
        <v>0</v>
      </c>
      <c r="BC1226">
        <f t="shared" si="158"/>
        <v>0</v>
      </c>
      <c r="BE1226">
        <f t="shared" si="152"/>
        <v>0</v>
      </c>
      <c r="BG1226">
        <f t="shared" si="153"/>
        <v>0</v>
      </c>
      <c r="BI1226">
        <f t="shared" si="154"/>
        <v>0</v>
      </c>
      <c r="BR1226" t="str" cm="1">
        <f t="array" ref="BR1226">_xlfn.IFS(
A1226&lt;=25,"18-25",
A1226&lt;=35,"26-35",
A1226&lt;=45,"36-45",
A1226&lt;=59,"46-59",
TRUE,"60+")</f>
        <v>26-35</v>
      </c>
      <c r="BX1226" t="b">
        <f t="shared" si="155"/>
        <v>1</v>
      </c>
      <c r="BY1226" t="b">
        <f t="shared" si="156"/>
        <v>1</v>
      </c>
      <c r="BZ1226" t="b">
        <f t="shared" si="159"/>
        <v>1</v>
      </c>
      <c r="CA1226">
        <f>IF(tblemployee[[#This Row],[Attrition]]="Yes",1,0)</f>
        <v>0</v>
      </c>
      <c r="CB1226">
        <f>IF(tblemployee[[#This Row],[OverTime]]="Yes",1,0)</f>
        <v>0</v>
      </c>
    </row>
    <row r="1227" spans="1:80" hidden="1">
      <c r="A1227">
        <v>45</v>
      </c>
      <c r="B1227" t="s">
        <v>43</v>
      </c>
      <c r="C1227" t="s">
        <v>36</v>
      </c>
      <c r="D1227">
        <v>1005</v>
      </c>
      <c r="E1227" t="s">
        <v>45</v>
      </c>
      <c r="F1227">
        <v>28</v>
      </c>
      <c r="G1227" t="str" cm="1">
        <f t="array" ref="G1227">_xlfn.IFS(
F1227 &lt;= 10, "Near",
F1227 &lt;= 20, "Far",
TRUE, "Very Far")</f>
        <v>Very Far</v>
      </c>
      <c r="H1227">
        <v>2</v>
      </c>
      <c r="I1227" t="str">
        <f>_xlfn.XLOOKUP(H1227,Lookup!C:C,Lookup!D:D)</f>
        <v>College</v>
      </c>
      <c r="J1227" t="s">
        <v>60</v>
      </c>
      <c r="K1227">
        <v>1</v>
      </c>
      <c r="L1227">
        <v>1719</v>
      </c>
      <c r="M1227">
        <v>4</v>
      </c>
      <c r="N1227" t="str">
        <f>_xlfn.XLOOKUP(M1227,Lookup!E:E,Lookup!F:F)</f>
        <v>Very High</v>
      </c>
      <c r="O1227" t="s">
        <v>39</v>
      </c>
      <c r="P1227">
        <v>48</v>
      </c>
      <c r="Q1227">
        <v>2</v>
      </c>
      <c r="R1227" t="str">
        <f>_xlfn.XLOOKUP(Q1227,Lookup!G:G,Lookup!H:H)</f>
        <v>Medium</v>
      </c>
      <c r="S1227">
        <v>4</v>
      </c>
      <c r="T1227" s="7" t="str">
        <f>_xlfn.XLOOKUP(S1227,Lookup!A:A,Lookup!B:B)</f>
        <v>Manager</v>
      </c>
      <c r="U1227" t="s">
        <v>58</v>
      </c>
      <c r="V1227">
        <v>2</v>
      </c>
      <c r="W1227" t="str">
        <f>_xlfn.XLOOKUP(V1227,Lookup!I:I,Lookup!J:J)</f>
        <v>Medium</v>
      </c>
      <c r="X1227" t="s">
        <v>41</v>
      </c>
      <c r="Y1227">
        <v>16704</v>
      </c>
      <c r="Z1227" t="str" cm="1">
        <f t="array" ref="Z1227">_xlfn.IFS(Y1227&lt;3000,"Low",Y1227&lt;7000,"Medium",TRUE,"High")</f>
        <v>High</v>
      </c>
      <c r="AA1227">
        <v>17119</v>
      </c>
      <c r="AB1227">
        <v>1</v>
      </c>
      <c r="AC1227" t="s">
        <v>42</v>
      </c>
      <c r="AD1227" t="s">
        <v>43</v>
      </c>
      <c r="AE1227">
        <v>11</v>
      </c>
      <c r="AF1227">
        <v>3</v>
      </c>
      <c r="AG1227" t="str">
        <f>_xlfn.XLOOKUP(AF1227,Lookup!K:K,Lookup!L:L)</f>
        <v>Meet Expect</v>
      </c>
      <c r="AH1227">
        <v>3</v>
      </c>
      <c r="AI1227" t="str">
        <f>LOOKUP(AH1227,Lookup!M:M,Lookup!N:N)</f>
        <v>High</v>
      </c>
      <c r="AJ1227">
        <v>80</v>
      </c>
      <c r="AK1227">
        <v>0</v>
      </c>
      <c r="AL1227" t="str">
        <f>_xlfn.XLOOKUP(AK1227,Lookup!O:O,Lookup!P:P)</f>
        <v>None</v>
      </c>
      <c r="AM1227">
        <v>21</v>
      </c>
      <c r="AN1227" t="str" cm="1">
        <f t="array" ref="AN1227">_xlfn.IFS(
AM1227&lt;=5,"0-5",
AM1227&lt;=10,"6-10",
AM1227&lt;=20,"11-20",
TRUE,"20+")</f>
        <v>20+</v>
      </c>
      <c r="AO1227">
        <v>2</v>
      </c>
      <c r="AP1227">
        <v>3</v>
      </c>
      <c r="AQ1227" t="str">
        <f>_xlfn.XLOOKUP(AP1227,Lookup!Q:Q,Lookup!R:R)</f>
        <v>Better</v>
      </c>
      <c r="AR1227">
        <v>21</v>
      </c>
      <c r="AS1227" t="str" cm="1">
        <f t="array" ref="AS1227">_xlfn.IFS(
AR1227 &lt;=1,"New Employee",
AR1227 &lt;=3, "Early Career",
AR1227 &lt;=7, "Experienced",
TRUE, "Veteran")</f>
        <v>Veteran</v>
      </c>
      <c r="AT1227">
        <v>6</v>
      </c>
      <c r="AU1227">
        <v>8</v>
      </c>
      <c r="AV1227" t="str" cm="1">
        <f t="array" ref="AV1227">_xlfn.IFS(
AU1227=0,"Recently Promoted",
AU1227&lt;=3, "Normal",
TRUE, "Long Time No Promotion")</f>
        <v>Long Time No Promotion</v>
      </c>
      <c r="AW1227">
        <v>6</v>
      </c>
      <c r="AX1227">
        <f>IF(COUNTIF(L1227:$L$1471,L1227)&gt;1,1,0)</f>
        <v>0</v>
      </c>
      <c r="BA1227">
        <f t="shared" si="157"/>
        <v>0</v>
      </c>
      <c r="BC1227">
        <f t="shared" si="158"/>
        <v>0</v>
      </c>
      <c r="BE1227">
        <f t="shared" si="152"/>
        <v>0</v>
      </c>
      <c r="BG1227">
        <f t="shared" si="153"/>
        <v>0</v>
      </c>
      <c r="BI1227">
        <f t="shared" si="154"/>
        <v>0</v>
      </c>
      <c r="BR1227" t="str" cm="1">
        <f t="array" ref="BR1227">_xlfn.IFS(
A1227&lt;=25,"18-25",
A1227&lt;=35,"26-35",
A1227&lt;=45,"36-45",
A1227&lt;=59,"46-59",
TRUE,"60+")</f>
        <v>36-45</v>
      </c>
      <c r="BX1227" t="b">
        <f t="shared" si="155"/>
        <v>1</v>
      </c>
      <c r="BY1227" t="b">
        <f t="shared" si="156"/>
        <v>1</v>
      </c>
      <c r="BZ1227" t="b">
        <f t="shared" si="159"/>
        <v>1</v>
      </c>
      <c r="CA1227">
        <f>IF(tblemployee[[#This Row],[Attrition]]="Yes",1,0)</f>
        <v>0</v>
      </c>
      <c r="CB1227">
        <f>IF(tblemployee[[#This Row],[OverTime]]="Yes",1,0)</f>
        <v>0</v>
      </c>
    </row>
    <row r="1228" spans="1:80" hidden="1">
      <c r="A1228">
        <v>32</v>
      </c>
      <c r="B1228" t="s">
        <v>43</v>
      </c>
      <c r="C1228" t="s">
        <v>44</v>
      </c>
      <c r="D1228">
        <v>585</v>
      </c>
      <c r="E1228" t="s">
        <v>45</v>
      </c>
      <c r="F1228">
        <v>10</v>
      </c>
      <c r="G1228" t="str" cm="1">
        <f t="array" ref="G1228">_xlfn.IFS(
F1228 &lt;= 10, "Near",
F1228 &lt;= 20, "Far",
TRUE, "Very Far")</f>
        <v>Near</v>
      </c>
      <c r="H1228">
        <v>3</v>
      </c>
      <c r="I1228" t="str">
        <f>_xlfn.XLOOKUP(H1228,Lookup!C:C,Lookup!D:D)</f>
        <v>Bachelor</v>
      </c>
      <c r="J1228" t="s">
        <v>38</v>
      </c>
      <c r="K1228">
        <v>1</v>
      </c>
      <c r="L1228">
        <v>1720</v>
      </c>
      <c r="M1228">
        <v>1</v>
      </c>
      <c r="N1228" t="str">
        <f>_xlfn.XLOOKUP(M1228,Lookup!E:E,Lookup!F:F)</f>
        <v>Low</v>
      </c>
      <c r="O1228" t="s">
        <v>46</v>
      </c>
      <c r="P1228">
        <v>56</v>
      </c>
      <c r="Q1228">
        <v>3</v>
      </c>
      <c r="R1228" t="str">
        <f>_xlfn.XLOOKUP(Q1228,Lookup!G:G,Lookup!H:H)</f>
        <v>High</v>
      </c>
      <c r="S1228">
        <v>1</v>
      </c>
      <c r="T1228" s="7" t="str">
        <f>_xlfn.XLOOKUP(S1228,Lookup!A:A,Lookup!B:B)</f>
        <v>Entry Level</v>
      </c>
      <c r="U1228" t="s">
        <v>47</v>
      </c>
      <c r="V1228">
        <v>3</v>
      </c>
      <c r="W1228" t="str">
        <f>_xlfn.XLOOKUP(V1228,Lookup!I:I,Lookup!J:J)</f>
        <v>High</v>
      </c>
      <c r="X1228" t="s">
        <v>48</v>
      </c>
      <c r="Y1228">
        <v>3433</v>
      </c>
      <c r="Z1228" t="str" cm="1">
        <f t="array" ref="Z1228">_xlfn.IFS(Y1228&lt;3000,"Low",Y1228&lt;7000,"Medium",TRUE,"High")</f>
        <v>Medium</v>
      </c>
      <c r="AA1228">
        <v>17360</v>
      </c>
      <c r="AB1228">
        <v>6</v>
      </c>
      <c r="AC1228" t="s">
        <v>42</v>
      </c>
      <c r="AD1228" t="s">
        <v>43</v>
      </c>
      <c r="AE1228">
        <v>13</v>
      </c>
      <c r="AF1228">
        <v>3</v>
      </c>
      <c r="AG1228" t="str">
        <f>_xlfn.XLOOKUP(AF1228,Lookup!K:K,Lookup!L:L)</f>
        <v>Meet Expect</v>
      </c>
      <c r="AH1228">
        <v>1</v>
      </c>
      <c r="AI1228" t="str">
        <f>LOOKUP(AH1228,Lookup!M:M,Lookup!N:N)</f>
        <v>Low</v>
      </c>
      <c r="AJ1228">
        <v>80</v>
      </c>
      <c r="AK1228">
        <v>1</v>
      </c>
      <c r="AL1228" t="str">
        <f>_xlfn.XLOOKUP(AK1228,Lookup!O:O,Lookup!P:P)</f>
        <v>Basic</v>
      </c>
      <c r="AM1228">
        <v>10</v>
      </c>
      <c r="AN1228" t="str" cm="1">
        <f t="array" ref="AN1228">_xlfn.IFS(
AM1228&lt;=5,"0-5",
AM1228&lt;=10,"6-10",
AM1228&lt;=20,"11-20",
TRUE,"20+")</f>
        <v>6-10</v>
      </c>
      <c r="AO1228">
        <v>3</v>
      </c>
      <c r="AP1228">
        <v>2</v>
      </c>
      <c r="AQ1228" t="str">
        <f>_xlfn.XLOOKUP(AP1228,Lookup!Q:Q,Lookup!R:R)</f>
        <v>Good</v>
      </c>
      <c r="AR1228">
        <v>5</v>
      </c>
      <c r="AS1228" t="str" cm="1">
        <f t="array" ref="AS1228">_xlfn.IFS(
AR1228 &lt;=1,"New Employee",
AR1228 &lt;=3, "Early Career",
AR1228 &lt;=7, "Experienced",
TRUE, "Veteran")</f>
        <v>Experienced</v>
      </c>
      <c r="AT1228">
        <v>2</v>
      </c>
      <c r="AU1228">
        <v>1</v>
      </c>
      <c r="AV1228" t="str" cm="1">
        <f t="array" ref="AV1228">_xlfn.IFS(
AU1228=0,"Recently Promoted",
AU1228&lt;=3, "Normal",
TRUE, "Long Time No Promotion")</f>
        <v>Normal</v>
      </c>
      <c r="AW1228">
        <v>3</v>
      </c>
      <c r="AX1228">
        <f>IF(COUNTIF(L1228:$L$1471,L1228)&gt;1,1,0)</f>
        <v>0</v>
      </c>
      <c r="BA1228">
        <f t="shared" si="157"/>
        <v>0</v>
      </c>
      <c r="BC1228">
        <f t="shared" si="158"/>
        <v>0</v>
      </c>
      <c r="BE1228">
        <f t="shared" si="152"/>
        <v>0</v>
      </c>
      <c r="BG1228">
        <f t="shared" si="153"/>
        <v>0</v>
      </c>
      <c r="BI1228">
        <f t="shared" si="154"/>
        <v>0</v>
      </c>
      <c r="BR1228" t="str" cm="1">
        <f t="array" ref="BR1228">_xlfn.IFS(
A1228&lt;=25,"18-25",
A1228&lt;=35,"26-35",
A1228&lt;=45,"36-45",
A1228&lt;=59,"46-59",
TRUE,"60+")</f>
        <v>26-35</v>
      </c>
      <c r="BX1228" t="b">
        <f t="shared" si="155"/>
        <v>1</v>
      </c>
      <c r="BY1228" t="b">
        <f t="shared" si="156"/>
        <v>1</v>
      </c>
      <c r="BZ1228" t="b">
        <f t="shared" si="159"/>
        <v>1</v>
      </c>
      <c r="CA1228">
        <f>IF(tblemployee[[#This Row],[Attrition]]="Yes",1,0)</f>
        <v>0</v>
      </c>
      <c r="CB1228">
        <f>IF(tblemployee[[#This Row],[OverTime]]="Yes",1,0)</f>
        <v>0</v>
      </c>
    </row>
    <row r="1229" spans="1:80" hidden="1">
      <c r="A1229">
        <v>31</v>
      </c>
      <c r="B1229" t="s">
        <v>43</v>
      </c>
      <c r="C1229" t="s">
        <v>36</v>
      </c>
      <c r="D1229">
        <v>741</v>
      </c>
      <c r="E1229" t="s">
        <v>45</v>
      </c>
      <c r="F1229">
        <v>2</v>
      </c>
      <c r="G1229" t="str" cm="1">
        <f t="array" ref="G1229">_xlfn.IFS(
F1229 &lt;= 10, "Near",
F1229 &lt;= 20, "Far",
TRUE, "Very Far")</f>
        <v>Near</v>
      </c>
      <c r="H1229">
        <v>4</v>
      </c>
      <c r="I1229" t="str">
        <f>_xlfn.XLOOKUP(H1229,Lookup!C:C,Lookup!D:D)</f>
        <v>Master</v>
      </c>
      <c r="J1229" t="s">
        <v>38</v>
      </c>
      <c r="K1229">
        <v>1</v>
      </c>
      <c r="L1229">
        <v>1721</v>
      </c>
      <c r="M1229">
        <v>2</v>
      </c>
      <c r="N1229" t="str">
        <f>_xlfn.XLOOKUP(M1229,Lookup!E:E,Lookup!F:F)</f>
        <v>Medium</v>
      </c>
      <c r="O1229" t="s">
        <v>46</v>
      </c>
      <c r="P1229">
        <v>69</v>
      </c>
      <c r="Q1229">
        <v>3</v>
      </c>
      <c r="R1229" t="str">
        <f>_xlfn.XLOOKUP(Q1229,Lookup!G:G,Lookup!H:H)</f>
        <v>High</v>
      </c>
      <c r="S1229">
        <v>1</v>
      </c>
      <c r="T1229" s="7" t="str">
        <f>_xlfn.XLOOKUP(S1229,Lookup!A:A,Lookup!B:B)</f>
        <v>Entry Level</v>
      </c>
      <c r="U1229" t="s">
        <v>50</v>
      </c>
      <c r="V1229">
        <v>3</v>
      </c>
      <c r="W1229" t="str">
        <f>_xlfn.XLOOKUP(V1229,Lookup!I:I,Lookup!J:J)</f>
        <v>High</v>
      </c>
      <c r="X1229" t="s">
        <v>48</v>
      </c>
      <c r="Y1229">
        <v>3477</v>
      </c>
      <c r="Z1229" t="str" cm="1">
        <f t="array" ref="Z1229">_xlfn.IFS(Y1229&lt;3000,"Low",Y1229&lt;7000,"Medium",TRUE,"High")</f>
        <v>Medium</v>
      </c>
      <c r="AA1229">
        <v>18103</v>
      </c>
      <c r="AB1229">
        <v>1</v>
      </c>
      <c r="AC1229" t="s">
        <v>42</v>
      </c>
      <c r="AD1229" t="s">
        <v>43</v>
      </c>
      <c r="AE1229">
        <v>14</v>
      </c>
      <c r="AF1229">
        <v>3</v>
      </c>
      <c r="AG1229" t="str">
        <f>_xlfn.XLOOKUP(AF1229,Lookup!K:K,Lookup!L:L)</f>
        <v>Meet Expect</v>
      </c>
      <c r="AH1229">
        <v>4</v>
      </c>
      <c r="AI1229" t="str">
        <f>LOOKUP(AH1229,Lookup!M:M,Lookup!N:N)</f>
        <v>Very High</v>
      </c>
      <c r="AJ1229">
        <v>80</v>
      </c>
      <c r="AK1229">
        <v>1</v>
      </c>
      <c r="AL1229" t="str">
        <f>_xlfn.XLOOKUP(AK1229,Lookup!O:O,Lookup!P:P)</f>
        <v>Basic</v>
      </c>
      <c r="AM1229">
        <v>6</v>
      </c>
      <c r="AN1229" t="str" cm="1">
        <f t="array" ref="AN1229">_xlfn.IFS(
AM1229&lt;=5,"0-5",
AM1229&lt;=10,"6-10",
AM1229&lt;=20,"11-20",
TRUE,"20+")</f>
        <v>6-10</v>
      </c>
      <c r="AO1229">
        <v>2</v>
      </c>
      <c r="AP1229">
        <v>4</v>
      </c>
      <c r="AQ1229" t="str">
        <f>_xlfn.XLOOKUP(AP1229,Lookup!Q:Q,Lookup!R:R)</f>
        <v>Best</v>
      </c>
      <c r="AR1229">
        <v>5</v>
      </c>
      <c r="AS1229" t="str" cm="1">
        <f t="array" ref="AS1229">_xlfn.IFS(
AR1229 &lt;=1,"New Employee",
AR1229 &lt;=3, "Early Career",
AR1229 &lt;=7, "Experienced",
TRUE, "Veteran")</f>
        <v>Experienced</v>
      </c>
      <c r="AT1229">
        <v>2</v>
      </c>
      <c r="AU1229">
        <v>0</v>
      </c>
      <c r="AV1229" t="str" cm="1">
        <f t="array" ref="AV1229">_xlfn.IFS(
AU1229=0,"Recently Promoted",
AU1229&lt;=3, "Normal",
TRUE, "Long Time No Promotion")</f>
        <v>Recently Promoted</v>
      </c>
      <c r="AW1229">
        <v>3</v>
      </c>
      <c r="AX1229">
        <f>IF(COUNTIF(L1229:$L$1471,L1229)&gt;1,1,0)</f>
        <v>0</v>
      </c>
      <c r="BA1229">
        <f t="shared" si="157"/>
        <v>0</v>
      </c>
      <c r="BC1229">
        <f t="shared" si="158"/>
        <v>0</v>
      </c>
      <c r="BE1229">
        <f t="shared" si="152"/>
        <v>0</v>
      </c>
      <c r="BG1229">
        <f t="shared" si="153"/>
        <v>0</v>
      </c>
      <c r="BI1229">
        <f t="shared" si="154"/>
        <v>0</v>
      </c>
      <c r="BR1229" t="str" cm="1">
        <f t="array" ref="BR1229">_xlfn.IFS(
A1229&lt;=25,"18-25",
A1229&lt;=35,"26-35",
A1229&lt;=45,"36-45",
A1229&lt;=59,"46-59",
TRUE,"60+")</f>
        <v>26-35</v>
      </c>
      <c r="BX1229" t="b">
        <f t="shared" si="155"/>
        <v>1</v>
      </c>
      <c r="BY1229" t="b">
        <f t="shared" si="156"/>
        <v>1</v>
      </c>
      <c r="BZ1229" t="b">
        <f t="shared" si="159"/>
        <v>1</v>
      </c>
      <c r="CA1229">
        <f>IF(tblemployee[[#This Row],[Attrition]]="Yes",1,0)</f>
        <v>0</v>
      </c>
      <c r="CB1229">
        <f>IF(tblemployee[[#This Row],[OverTime]]="Yes",1,0)</f>
        <v>0</v>
      </c>
    </row>
    <row r="1230" spans="1:80">
      <c r="A1230">
        <v>41</v>
      </c>
      <c r="B1230" t="s">
        <v>43</v>
      </c>
      <c r="C1230" t="s">
        <v>55</v>
      </c>
      <c r="D1230">
        <v>552</v>
      </c>
      <c r="E1230" t="s">
        <v>61</v>
      </c>
      <c r="F1230">
        <v>4</v>
      </c>
      <c r="G1230" t="str" cm="1">
        <f t="array" ref="G1230">_xlfn.IFS(
F1230 &lt;= 10, "Near",
F1230 &lt;= 20, "Far",
TRUE, "Very Far")</f>
        <v>Near</v>
      </c>
      <c r="H1230">
        <v>3</v>
      </c>
      <c r="I1230" t="str">
        <f>_xlfn.XLOOKUP(H1230,Lookup!C:C,Lookup!D:D)</f>
        <v>Bachelor</v>
      </c>
      <c r="J1230" t="s">
        <v>61</v>
      </c>
      <c r="K1230">
        <v>1</v>
      </c>
      <c r="L1230">
        <v>1722</v>
      </c>
      <c r="M1230">
        <v>3</v>
      </c>
      <c r="N1230" t="str">
        <f>_xlfn.XLOOKUP(M1230,Lookup!E:E,Lookup!F:F)</f>
        <v>High</v>
      </c>
      <c r="O1230" t="s">
        <v>46</v>
      </c>
      <c r="P1230">
        <v>60</v>
      </c>
      <c r="Q1230">
        <v>1</v>
      </c>
      <c r="R1230" t="str">
        <f>_xlfn.XLOOKUP(Q1230,Lookup!G:G,Lookup!H:H)</f>
        <v>Low</v>
      </c>
      <c r="S1230">
        <v>2</v>
      </c>
      <c r="T1230" s="7" t="str">
        <f>_xlfn.XLOOKUP(S1230,Lookup!A:A,Lookup!B:B)</f>
        <v>Junior</v>
      </c>
      <c r="U1230" t="s">
        <v>61</v>
      </c>
      <c r="V1230">
        <v>2</v>
      </c>
      <c r="W1230" t="str">
        <f>_xlfn.XLOOKUP(V1230,Lookup!I:I,Lookup!J:J)</f>
        <v>Medium</v>
      </c>
      <c r="X1230" t="s">
        <v>48</v>
      </c>
      <c r="Y1230">
        <v>6430</v>
      </c>
      <c r="Z1230" t="str" cm="1">
        <f t="array" ref="Z1230">_xlfn.IFS(Y1230&lt;3000,"Low",Y1230&lt;7000,"Medium",TRUE,"High")</f>
        <v>Medium</v>
      </c>
      <c r="AA1230">
        <v>20794</v>
      </c>
      <c r="AB1230">
        <v>6</v>
      </c>
      <c r="AC1230" t="s">
        <v>42</v>
      </c>
      <c r="AD1230" t="s">
        <v>43</v>
      </c>
      <c r="AE1230">
        <v>19</v>
      </c>
      <c r="AF1230">
        <v>3</v>
      </c>
      <c r="AG1230" t="str">
        <f>_xlfn.XLOOKUP(AF1230,Lookup!K:K,Lookup!L:L)</f>
        <v>Meet Expect</v>
      </c>
      <c r="AH1230">
        <v>2</v>
      </c>
      <c r="AI1230" t="str">
        <f>LOOKUP(AH1230,Lookup!M:M,Lookup!N:N)</f>
        <v>Medium</v>
      </c>
      <c r="AJ1230">
        <v>80</v>
      </c>
      <c r="AK1230">
        <v>1</v>
      </c>
      <c r="AL1230" t="str">
        <f>_xlfn.XLOOKUP(AK1230,Lookup!O:O,Lookup!P:P)</f>
        <v>Basic</v>
      </c>
      <c r="AM1230">
        <v>10</v>
      </c>
      <c r="AN1230" t="str" cm="1">
        <f t="array" ref="AN1230">_xlfn.IFS(
AM1230&lt;=5,"0-5",
AM1230&lt;=10,"6-10",
AM1230&lt;=20,"11-20",
TRUE,"20+")</f>
        <v>6-10</v>
      </c>
      <c r="AO1230">
        <v>4</v>
      </c>
      <c r="AP1230">
        <v>3</v>
      </c>
      <c r="AQ1230" t="str">
        <f>_xlfn.XLOOKUP(AP1230,Lookup!Q:Q,Lookup!R:R)</f>
        <v>Better</v>
      </c>
      <c r="AR1230">
        <v>3</v>
      </c>
      <c r="AS1230" t="str" cm="1">
        <f t="array" ref="AS1230">_xlfn.IFS(
AR1230 &lt;=1,"New Employee",
AR1230 &lt;=3, "Early Career",
AR1230 &lt;=7, "Experienced",
TRUE, "Veteran")</f>
        <v>Early Career</v>
      </c>
      <c r="AT1230">
        <v>2</v>
      </c>
      <c r="AU1230">
        <v>1</v>
      </c>
      <c r="AV1230" t="str" cm="1">
        <f t="array" ref="AV1230">_xlfn.IFS(
AU1230=0,"Recently Promoted",
AU1230&lt;=3, "Normal",
TRUE, "Long Time No Promotion")</f>
        <v>Normal</v>
      </c>
      <c r="AW1230">
        <v>2</v>
      </c>
      <c r="AX1230">
        <f>IF(COUNTIF(L1230:$L$1471,L1230)&gt;1,1,0)</f>
        <v>0</v>
      </c>
      <c r="BA1230">
        <f t="shared" si="157"/>
        <v>0</v>
      </c>
      <c r="BC1230">
        <f t="shared" si="158"/>
        <v>0</v>
      </c>
      <c r="BE1230">
        <f t="shared" si="152"/>
        <v>0</v>
      </c>
      <c r="BG1230">
        <f t="shared" si="153"/>
        <v>0</v>
      </c>
      <c r="BI1230">
        <f t="shared" si="154"/>
        <v>0</v>
      </c>
      <c r="BR1230" t="str" cm="1">
        <f t="array" ref="BR1230">_xlfn.IFS(
A1230&lt;=25,"18-25",
A1230&lt;=35,"26-35",
A1230&lt;=45,"36-45",
A1230&lt;=59,"46-59",
TRUE,"60+")</f>
        <v>36-45</v>
      </c>
      <c r="BX1230" t="b">
        <f t="shared" si="155"/>
        <v>1</v>
      </c>
      <c r="BY1230" t="b">
        <f t="shared" si="156"/>
        <v>1</v>
      </c>
      <c r="BZ1230" t="b">
        <f t="shared" si="159"/>
        <v>1</v>
      </c>
      <c r="CA1230">
        <f>IF(tblemployee[[#This Row],[Attrition]]="Yes",1,0)</f>
        <v>0</v>
      </c>
      <c r="CB1230">
        <f>IF(tblemployee[[#This Row],[OverTime]]="Yes",1,0)</f>
        <v>0</v>
      </c>
    </row>
    <row r="1231" spans="1:80" hidden="1">
      <c r="A1231">
        <v>40</v>
      </c>
      <c r="B1231" t="s">
        <v>43</v>
      </c>
      <c r="C1231" t="s">
        <v>36</v>
      </c>
      <c r="D1231">
        <v>369</v>
      </c>
      <c r="E1231" t="s">
        <v>45</v>
      </c>
      <c r="F1231">
        <v>8</v>
      </c>
      <c r="G1231" t="str" cm="1">
        <f t="array" ref="G1231">_xlfn.IFS(
F1231 &lt;= 10, "Near",
F1231 &lt;= 20, "Far",
TRUE, "Very Far")</f>
        <v>Near</v>
      </c>
      <c r="H1231">
        <v>2</v>
      </c>
      <c r="I1231" t="str">
        <f>_xlfn.XLOOKUP(H1231,Lookup!C:C,Lookup!D:D)</f>
        <v>College</v>
      </c>
      <c r="J1231" t="s">
        <v>38</v>
      </c>
      <c r="K1231">
        <v>1</v>
      </c>
      <c r="L1231">
        <v>1724</v>
      </c>
      <c r="M1231">
        <v>2</v>
      </c>
      <c r="N1231" t="str">
        <f>_xlfn.XLOOKUP(M1231,Lookup!E:E,Lookup!F:F)</f>
        <v>Medium</v>
      </c>
      <c r="O1231" t="s">
        <v>39</v>
      </c>
      <c r="P1231">
        <v>92</v>
      </c>
      <c r="Q1231">
        <v>3</v>
      </c>
      <c r="R1231" t="str">
        <f>_xlfn.XLOOKUP(Q1231,Lookup!G:G,Lookup!H:H)</f>
        <v>High</v>
      </c>
      <c r="S1231">
        <v>2</v>
      </c>
      <c r="T1231" s="7" t="str">
        <f>_xlfn.XLOOKUP(S1231,Lookup!A:A,Lookup!B:B)</f>
        <v>Junior</v>
      </c>
      <c r="U1231" t="s">
        <v>53</v>
      </c>
      <c r="V1231">
        <v>1</v>
      </c>
      <c r="W1231" t="str">
        <f>_xlfn.XLOOKUP(V1231,Lookup!I:I,Lookup!J:J)</f>
        <v>Low</v>
      </c>
      <c r="X1231" t="s">
        <v>48</v>
      </c>
      <c r="Y1231">
        <v>6516</v>
      </c>
      <c r="Z1231" t="str" cm="1">
        <f t="array" ref="Z1231">_xlfn.IFS(Y1231&lt;3000,"Low",Y1231&lt;7000,"Medium",TRUE,"High")</f>
        <v>Medium</v>
      </c>
      <c r="AA1231">
        <v>5041</v>
      </c>
      <c r="AB1231">
        <v>2</v>
      </c>
      <c r="AC1231" t="s">
        <v>42</v>
      </c>
      <c r="AD1231" t="s">
        <v>35</v>
      </c>
      <c r="AE1231">
        <v>16</v>
      </c>
      <c r="AF1231">
        <v>3</v>
      </c>
      <c r="AG1231" t="str">
        <f>_xlfn.XLOOKUP(AF1231,Lookup!K:K,Lookup!L:L)</f>
        <v>Meet Expect</v>
      </c>
      <c r="AH1231">
        <v>2</v>
      </c>
      <c r="AI1231" t="str">
        <f>LOOKUP(AH1231,Lookup!M:M,Lookup!N:N)</f>
        <v>Medium</v>
      </c>
      <c r="AJ1231">
        <v>80</v>
      </c>
      <c r="AK1231">
        <v>1</v>
      </c>
      <c r="AL1231" t="str">
        <f>_xlfn.XLOOKUP(AK1231,Lookup!O:O,Lookup!P:P)</f>
        <v>Basic</v>
      </c>
      <c r="AM1231">
        <v>18</v>
      </c>
      <c r="AN1231" t="str" cm="1">
        <f t="array" ref="AN1231">_xlfn.IFS(
AM1231&lt;=5,"0-5",
AM1231&lt;=10,"6-10",
AM1231&lt;=20,"11-20",
TRUE,"20+")</f>
        <v>11-20</v>
      </c>
      <c r="AO1231">
        <v>3</v>
      </c>
      <c r="AP1231">
        <v>3</v>
      </c>
      <c r="AQ1231" t="str">
        <f>_xlfn.XLOOKUP(AP1231,Lookup!Q:Q,Lookup!R:R)</f>
        <v>Better</v>
      </c>
      <c r="AR1231">
        <v>1</v>
      </c>
      <c r="AS1231" t="str" cm="1">
        <f t="array" ref="AS1231">_xlfn.IFS(
AR1231 &lt;=1,"New Employee",
AR1231 &lt;=3, "Early Career",
AR1231 &lt;=7, "Experienced",
TRUE, "Veteran")</f>
        <v>New Employee</v>
      </c>
      <c r="AT1231">
        <v>0</v>
      </c>
      <c r="AU1231">
        <v>0</v>
      </c>
      <c r="AV1231" t="str" cm="1">
        <f t="array" ref="AV1231">_xlfn.IFS(
AU1231=0,"Recently Promoted",
AU1231&lt;=3, "Normal",
TRUE, "Long Time No Promotion")</f>
        <v>Recently Promoted</v>
      </c>
      <c r="AW1231">
        <v>0</v>
      </c>
      <c r="AX1231">
        <f>IF(COUNTIF(L1231:$L$1471,L1231)&gt;1,1,0)</f>
        <v>0</v>
      </c>
      <c r="BA1231">
        <f t="shared" si="157"/>
        <v>0</v>
      </c>
      <c r="BC1231">
        <f t="shared" si="158"/>
        <v>0</v>
      </c>
      <c r="BE1231">
        <f t="shared" si="152"/>
        <v>0</v>
      </c>
      <c r="BG1231">
        <f t="shared" si="153"/>
        <v>0</v>
      </c>
      <c r="BI1231">
        <f t="shared" si="154"/>
        <v>0</v>
      </c>
      <c r="BR1231" t="str" cm="1">
        <f t="array" ref="BR1231">_xlfn.IFS(
A1231&lt;=25,"18-25",
A1231&lt;=35,"26-35",
A1231&lt;=45,"36-45",
A1231&lt;=59,"46-59",
TRUE,"60+")</f>
        <v>36-45</v>
      </c>
      <c r="BX1231" t="b">
        <f t="shared" si="155"/>
        <v>1</v>
      </c>
      <c r="BY1231" t="b">
        <f t="shared" si="156"/>
        <v>1</v>
      </c>
      <c r="BZ1231" t="b">
        <f t="shared" si="159"/>
        <v>1</v>
      </c>
      <c r="CA1231">
        <f>IF(tblemployee[[#This Row],[Attrition]]="Yes",1,0)</f>
        <v>0</v>
      </c>
      <c r="CB1231">
        <f>IF(tblemployee[[#This Row],[OverTime]]="Yes",1,0)</f>
        <v>1</v>
      </c>
    </row>
    <row r="1232" spans="1:80" hidden="1">
      <c r="A1232">
        <v>24</v>
      </c>
      <c r="B1232" t="s">
        <v>43</v>
      </c>
      <c r="C1232" t="s">
        <v>36</v>
      </c>
      <c r="D1232">
        <v>506</v>
      </c>
      <c r="E1232" t="s">
        <v>45</v>
      </c>
      <c r="F1232">
        <v>29</v>
      </c>
      <c r="G1232" t="str" cm="1">
        <f t="array" ref="G1232">_xlfn.IFS(
F1232 &lt;= 10, "Near",
F1232 &lt;= 20, "Far",
TRUE, "Very Far")</f>
        <v>Very Far</v>
      </c>
      <c r="H1232">
        <v>1</v>
      </c>
      <c r="I1232" t="str">
        <f>_xlfn.XLOOKUP(H1232,Lookup!C:C,Lookup!D:D)</f>
        <v>Below College</v>
      </c>
      <c r="J1232" t="s">
        <v>51</v>
      </c>
      <c r="K1232">
        <v>1</v>
      </c>
      <c r="L1232">
        <v>1725</v>
      </c>
      <c r="M1232">
        <v>2</v>
      </c>
      <c r="N1232" t="str">
        <f>_xlfn.XLOOKUP(M1232,Lookup!E:E,Lookup!F:F)</f>
        <v>Medium</v>
      </c>
      <c r="O1232" t="s">
        <v>46</v>
      </c>
      <c r="P1232">
        <v>91</v>
      </c>
      <c r="Q1232">
        <v>3</v>
      </c>
      <c r="R1232" t="str">
        <f>_xlfn.XLOOKUP(Q1232,Lookup!G:G,Lookup!H:H)</f>
        <v>High</v>
      </c>
      <c r="S1232">
        <v>1</v>
      </c>
      <c r="T1232" s="7" t="str">
        <f>_xlfn.XLOOKUP(S1232,Lookup!A:A,Lookup!B:B)</f>
        <v>Entry Level</v>
      </c>
      <c r="U1232" t="s">
        <v>50</v>
      </c>
      <c r="V1232">
        <v>1</v>
      </c>
      <c r="W1232" t="str">
        <f>_xlfn.XLOOKUP(V1232,Lookup!I:I,Lookup!J:J)</f>
        <v>Low</v>
      </c>
      <c r="X1232" t="s">
        <v>52</v>
      </c>
      <c r="Y1232">
        <v>3907</v>
      </c>
      <c r="Z1232" t="str" cm="1">
        <f t="array" ref="Z1232">_xlfn.IFS(Y1232&lt;3000,"Low",Y1232&lt;7000,"Medium",TRUE,"High")</f>
        <v>Medium</v>
      </c>
      <c r="AA1232">
        <v>3622</v>
      </c>
      <c r="AB1232">
        <v>1</v>
      </c>
      <c r="AC1232" t="s">
        <v>42</v>
      </c>
      <c r="AD1232" t="s">
        <v>43</v>
      </c>
      <c r="AE1232">
        <v>13</v>
      </c>
      <c r="AF1232">
        <v>3</v>
      </c>
      <c r="AG1232" t="str">
        <f>_xlfn.XLOOKUP(AF1232,Lookup!K:K,Lookup!L:L)</f>
        <v>Meet Expect</v>
      </c>
      <c r="AH1232">
        <v>2</v>
      </c>
      <c r="AI1232" t="str">
        <f>LOOKUP(AH1232,Lookup!M:M,Lookup!N:N)</f>
        <v>Medium</v>
      </c>
      <c r="AJ1232">
        <v>80</v>
      </c>
      <c r="AK1232">
        <v>3</v>
      </c>
      <c r="AL1232" t="str">
        <f>_xlfn.XLOOKUP(AK1232,Lookup!O:O,Lookup!P:P)</f>
        <v>High</v>
      </c>
      <c r="AM1232">
        <v>6</v>
      </c>
      <c r="AN1232" t="str" cm="1">
        <f t="array" ref="AN1232">_xlfn.IFS(
AM1232&lt;=5,"0-5",
AM1232&lt;=10,"6-10",
AM1232&lt;=20,"11-20",
TRUE,"20+")</f>
        <v>6-10</v>
      </c>
      <c r="AO1232">
        <v>2</v>
      </c>
      <c r="AP1232">
        <v>4</v>
      </c>
      <c r="AQ1232" t="str">
        <f>_xlfn.XLOOKUP(AP1232,Lookup!Q:Q,Lookup!R:R)</f>
        <v>Best</v>
      </c>
      <c r="AR1232">
        <v>6</v>
      </c>
      <c r="AS1232" t="str" cm="1">
        <f t="array" ref="AS1232">_xlfn.IFS(
AR1232 &lt;=1,"New Employee",
AR1232 &lt;=3, "Early Career",
AR1232 &lt;=7, "Experienced",
TRUE, "Veteran")</f>
        <v>Experienced</v>
      </c>
      <c r="AT1232">
        <v>2</v>
      </c>
      <c r="AU1232">
        <v>1</v>
      </c>
      <c r="AV1232" t="str" cm="1">
        <f t="array" ref="AV1232">_xlfn.IFS(
AU1232=0,"Recently Promoted",
AU1232&lt;=3, "Normal",
TRUE, "Long Time No Promotion")</f>
        <v>Normal</v>
      </c>
      <c r="AW1232">
        <v>2</v>
      </c>
      <c r="AX1232">
        <f>IF(COUNTIF(L1232:$L$1471,L1232)&gt;1,1,0)</f>
        <v>0</v>
      </c>
      <c r="BA1232">
        <f t="shared" si="157"/>
        <v>0</v>
      </c>
      <c r="BC1232">
        <f t="shared" si="158"/>
        <v>0</v>
      </c>
      <c r="BE1232">
        <f t="shared" si="152"/>
        <v>0</v>
      </c>
      <c r="BG1232">
        <f t="shared" si="153"/>
        <v>0</v>
      </c>
      <c r="BI1232">
        <f t="shared" si="154"/>
        <v>0</v>
      </c>
      <c r="BR1232" t="str" cm="1">
        <f t="array" ref="BR1232">_xlfn.IFS(
A1232&lt;=25,"18-25",
A1232&lt;=35,"26-35",
A1232&lt;=45,"36-45",
A1232&lt;=59,"46-59",
TRUE,"60+")</f>
        <v>18-25</v>
      </c>
      <c r="BX1232" t="b">
        <f t="shared" si="155"/>
        <v>1</v>
      </c>
      <c r="BY1232" t="b">
        <f t="shared" si="156"/>
        <v>1</v>
      </c>
      <c r="BZ1232" t="b">
        <f t="shared" si="159"/>
        <v>1</v>
      </c>
      <c r="CA1232">
        <f>IF(tblemployee[[#This Row],[Attrition]]="Yes",1,0)</f>
        <v>0</v>
      </c>
      <c r="CB1232">
        <f>IF(tblemployee[[#This Row],[OverTime]]="Yes",1,0)</f>
        <v>0</v>
      </c>
    </row>
    <row r="1233" spans="1:80" hidden="1">
      <c r="A1233">
        <v>46</v>
      </c>
      <c r="B1233" t="s">
        <v>43</v>
      </c>
      <c r="C1233" t="s">
        <v>36</v>
      </c>
      <c r="D1233">
        <v>717</v>
      </c>
      <c r="E1233" t="s">
        <v>45</v>
      </c>
      <c r="F1233">
        <v>13</v>
      </c>
      <c r="G1233" t="str" cm="1">
        <f t="array" ref="G1233">_xlfn.IFS(
F1233 &lt;= 10, "Near",
F1233 &lt;= 20, "Far",
TRUE, "Very Far")</f>
        <v>Far</v>
      </c>
      <c r="H1233">
        <v>4</v>
      </c>
      <c r="I1233" t="str">
        <f>_xlfn.XLOOKUP(H1233,Lookup!C:C,Lookup!D:D)</f>
        <v>Master</v>
      </c>
      <c r="J1233" t="s">
        <v>38</v>
      </c>
      <c r="K1233">
        <v>1</v>
      </c>
      <c r="L1233">
        <v>1727</v>
      </c>
      <c r="M1233">
        <v>3</v>
      </c>
      <c r="N1233" t="str">
        <f>_xlfn.XLOOKUP(M1233,Lookup!E:E,Lookup!F:F)</f>
        <v>High</v>
      </c>
      <c r="O1233" t="s">
        <v>46</v>
      </c>
      <c r="P1233">
        <v>34</v>
      </c>
      <c r="Q1233">
        <v>3</v>
      </c>
      <c r="R1233" t="str">
        <f>_xlfn.XLOOKUP(Q1233,Lookup!G:G,Lookup!H:H)</f>
        <v>High</v>
      </c>
      <c r="S1233">
        <v>2</v>
      </c>
      <c r="T1233" s="7" t="str">
        <f>_xlfn.XLOOKUP(S1233,Lookup!A:A,Lookup!B:B)</f>
        <v>Junior</v>
      </c>
      <c r="U1233" t="s">
        <v>54</v>
      </c>
      <c r="V1233">
        <v>2</v>
      </c>
      <c r="W1233" t="str">
        <f>_xlfn.XLOOKUP(V1233,Lookup!I:I,Lookup!J:J)</f>
        <v>Medium</v>
      </c>
      <c r="X1233" t="s">
        <v>41</v>
      </c>
      <c r="Y1233">
        <v>5562</v>
      </c>
      <c r="Z1233" t="str" cm="1">
        <f t="array" ref="Z1233">_xlfn.IFS(Y1233&lt;3000,"Low",Y1233&lt;7000,"Medium",TRUE,"High")</f>
        <v>Medium</v>
      </c>
      <c r="AA1233">
        <v>9697</v>
      </c>
      <c r="AB1233">
        <v>6</v>
      </c>
      <c r="AC1233" t="s">
        <v>42</v>
      </c>
      <c r="AD1233" t="s">
        <v>43</v>
      </c>
      <c r="AE1233">
        <v>14</v>
      </c>
      <c r="AF1233">
        <v>3</v>
      </c>
      <c r="AG1233" t="str">
        <f>_xlfn.XLOOKUP(AF1233,Lookup!K:K,Lookup!L:L)</f>
        <v>Meet Expect</v>
      </c>
      <c r="AH1233">
        <v>4</v>
      </c>
      <c r="AI1233" t="str">
        <f>LOOKUP(AH1233,Lookup!M:M,Lookup!N:N)</f>
        <v>Very High</v>
      </c>
      <c r="AJ1233">
        <v>80</v>
      </c>
      <c r="AK1233">
        <v>0</v>
      </c>
      <c r="AL1233" t="str">
        <f>_xlfn.XLOOKUP(AK1233,Lookup!O:O,Lookup!P:P)</f>
        <v>None</v>
      </c>
      <c r="AM1233">
        <v>19</v>
      </c>
      <c r="AN1233" t="str" cm="1">
        <f t="array" ref="AN1233">_xlfn.IFS(
AM1233&lt;=5,"0-5",
AM1233&lt;=10,"6-10",
AM1233&lt;=20,"11-20",
TRUE,"20+")</f>
        <v>11-20</v>
      </c>
      <c r="AO1233">
        <v>3</v>
      </c>
      <c r="AP1233">
        <v>3</v>
      </c>
      <c r="AQ1233" t="str">
        <f>_xlfn.XLOOKUP(AP1233,Lookup!Q:Q,Lookup!R:R)</f>
        <v>Better</v>
      </c>
      <c r="AR1233">
        <v>10</v>
      </c>
      <c r="AS1233" t="str" cm="1">
        <f t="array" ref="AS1233">_xlfn.IFS(
AR1233 &lt;=1,"New Employee",
AR1233 &lt;=3, "Early Career",
AR1233 &lt;=7, "Experienced",
TRUE, "Veteran")</f>
        <v>Veteran</v>
      </c>
      <c r="AT1233">
        <v>7</v>
      </c>
      <c r="AU1233">
        <v>0</v>
      </c>
      <c r="AV1233" t="str" cm="1">
        <f t="array" ref="AV1233">_xlfn.IFS(
AU1233=0,"Recently Promoted",
AU1233&lt;=3, "Normal",
TRUE, "Long Time No Promotion")</f>
        <v>Recently Promoted</v>
      </c>
      <c r="AW1233">
        <v>9</v>
      </c>
      <c r="AX1233">
        <f>IF(COUNTIF(L1233:$L$1471,L1233)&gt;1,1,0)</f>
        <v>0</v>
      </c>
      <c r="BA1233">
        <f t="shared" si="157"/>
        <v>0</v>
      </c>
      <c r="BC1233">
        <f t="shared" si="158"/>
        <v>0</v>
      </c>
      <c r="BE1233">
        <f t="shared" si="152"/>
        <v>0</v>
      </c>
      <c r="BG1233">
        <f t="shared" si="153"/>
        <v>0</v>
      </c>
      <c r="BI1233">
        <f t="shared" si="154"/>
        <v>0</v>
      </c>
      <c r="BR1233" t="str" cm="1">
        <f t="array" ref="BR1233">_xlfn.IFS(
A1233&lt;=25,"18-25",
A1233&lt;=35,"26-35",
A1233&lt;=45,"36-45",
A1233&lt;=59,"46-59",
TRUE,"60+")</f>
        <v>46-59</v>
      </c>
      <c r="BX1233" t="b">
        <f t="shared" si="155"/>
        <v>1</v>
      </c>
      <c r="BY1233" t="b">
        <f t="shared" si="156"/>
        <v>1</v>
      </c>
      <c r="BZ1233" t="b">
        <f t="shared" si="159"/>
        <v>1</v>
      </c>
      <c r="CA1233">
        <f>IF(tblemployee[[#This Row],[Attrition]]="Yes",1,0)</f>
        <v>0</v>
      </c>
      <c r="CB1233">
        <f>IF(tblemployee[[#This Row],[OverTime]]="Yes",1,0)</f>
        <v>0</v>
      </c>
    </row>
    <row r="1234" spans="1:80" hidden="1">
      <c r="A1234">
        <v>35</v>
      </c>
      <c r="B1234" t="s">
        <v>43</v>
      </c>
      <c r="C1234" t="s">
        <v>36</v>
      </c>
      <c r="D1234">
        <v>1370</v>
      </c>
      <c r="E1234" t="s">
        <v>45</v>
      </c>
      <c r="F1234">
        <v>27</v>
      </c>
      <c r="G1234" t="str" cm="1">
        <f t="array" ref="G1234">_xlfn.IFS(
F1234 &lt;= 10, "Near",
F1234 &lt;= 20, "Far",
TRUE, "Very Far")</f>
        <v>Very Far</v>
      </c>
      <c r="H1234">
        <v>4</v>
      </c>
      <c r="I1234" t="str">
        <f>_xlfn.XLOOKUP(H1234,Lookup!C:C,Lookup!D:D)</f>
        <v>Master</v>
      </c>
      <c r="J1234" t="s">
        <v>38</v>
      </c>
      <c r="K1234">
        <v>1</v>
      </c>
      <c r="L1234">
        <v>1728</v>
      </c>
      <c r="M1234">
        <v>4</v>
      </c>
      <c r="N1234" t="str">
        <f>_xlfn.XLOOKUP(M1234,Lookup!E:E,Lookup!F:F)</f>
        <v>Very High</v>
      </c>
      <c r="O1234" t="s">
        <v>46</v>
      </c>
      <c r="P1234">
        <v>49</v>
      </c>
      <c r="Q1234">
        <v>3</v>
      </c>
      <c r="R1234" t="str">
        <f>_xlfn.XLOOKUP(Q1234,Lookup!G:G,Lookup!H:H)</f>
        <v>High</v>
      </c>
      <c r="S1234">
        <v>2</v>
      </c>
      <c r="T1234" s="7" t="str">
        <f>_xlfn.XLOOKUP(S1234,Lookup!A:A,Lookup!B:B)</f>
        <v>Junior</v>
      </c>
      <c r="U1234" t="s">
        <v>53</v>
      </c>
      <c r="V1234">
        <v>3</v>
      </c>
      <c r="W1234" t="str">
        <f>_xlfn.XLOOKUP(V1234,Lookup!I:I,Lookup!J:J)</f>
        <v>High</v>
      </c>
      <c r="X1234" t="s">
        <v>48</v>
      </c>
      <c r="Y1234">
        <v>6883</v>
      </c>
      <c r="Z1234" t="str" cm="1">
        <f t="array" ref="Z1234">_xlfn.IFS(Y1234&lt;3000,"Low",Y1234&lt;7000,"Medium",TRUE,"High")</f>
        <v>Medium</v>
      </c>
      <c r="AA1234">
        <v>5151</v>
      </c>
      <c r="AB1234">
        <v>2</v>
      </c>
      <c r="AC1234" t="s">
        <v>42</v>
      </c>
      <c r="AD1234" t="s">
        <v>43</v>
      </c>
      <c r="AE1234">
        <v>16</v>
      </c>
      <c r="AF1234">
        <v>3</v>
      </c>
      <c r="AG1234" t="str">
        <f>_xlfn.XLOOKUP(AF1234,Lookup!K:K,Lookup!L:L)</f>
        <v>Meet Expect</v>
      </c>
      <c r="AH1234">
        <v>2</v>
      </c>
      <c r="AI1234" t="str">
        <f>LOOKUP(AH1234,Lookup!M:M,Lookup!N:N)</f>
        <v>Medium</v>
      </c>
      <c r="AJ1234">
        <v>80</v>
      </c>
      <c r="AK1234">
        <v>1</v>
      </c>
      <c r="AL1234" t="str">
        <f>_xlfn.XLOOKUP(AK1234,Lookup!O:O,Lookup!P:P)</f>
        <v>Basic</v>
      </c>
      <c r="AM1234">
        <v>17</v>
      </c>
      <c r="AN1234" t="str" cm="1">
        <f t="array" ref="AN1234">_xlfn.IFS(
AM1234&lt;=5,"0-5",
AM1234&lt;=10,"6-10",
AM1234&lt;=20,"11-20",
TRUE,"20+")</f>
        <v>11-20</v>
      </c>
      <c r="AO1234">
        <v>3</v>
      </c>
      <c r="AP1234">
        <v>3</v>
      </c>
      <c r="AQ1234" t="str">
        <f>_xlfn.XLOOKUP(AP1234,Lookup!Q:Q,Lookup!R:R)</f>
        <v>Better</v>
      </c>
      <c r="AR1234">
        <v>7</v>
      </c>
      <c r="AS1234" t="str" cm="1">
        <f t="array" ref="AS1234">_xlfn.IFS(
AR1234 &lt;=1,"New Employee",
AR1234 &lt;=3, "Early Career",
AR1234 &lt;=7, "Experienced",
TRUE, "Veteran")</f>
        <v>Experienced</v>
      </c>
      <c r="AT1234">
        <v>7</v>
      </c>
      <c r="AU1234">
        <v>0</v>
      </c>
      <c r="AV1234" t="str" cm="1">
        <f t="array" ref="AV1234">_xlfn.IFS(
AU1234=0,"Recently Promoted",
AU1234&lt;=3, "Normal",
TRUE, "Long Time No Promotion")</f>
        <v>Recently Promoted</v>
      </c>
      <c r="AW1234">
        <v>7</v>
      </c>
      <c r="AX1234">
        <f>IF(COUNTIF(L1234:$L$1471,L1234)&gt;1,1,0)</f>
        <v>0</v>
      </c>
      <c r="BA1234">
        <f t="shared" si="157"/>
        <v>0</v>
      </c>
      <c r="BC1234">
        <f t="shared" si="158"/>
        <v>0</v>
      </c>
      <c r="BE1234">
        <f t="shared" si="152"/>
        <v>0</v>
      </c>
      <c r="BG1234">
        <f t="shared" si="153"/>
        <v>0</v>
      </c>
      <c r="BI1234">
        <f t="shared" si="154"/>
        <v>0</v>
      </c>
      <c r="BR1234" t="str" cm="1">
        <f t="array" ref="BR1234">_xlfn.IFS(
A1234&lt;=25,"18-25",
A1234&lt;=35,"26-35",
A1234&lt;=45,"36-45",
A1234&lt;=59,"46-59",
TRUE,"60+")</f>
        <v>26-35</v>
      </c>
      <c r="BX1234" t="b">
        <f t="shared" si="155"/>
        <v>1</v>
      </c>
      <c r="BY1234" t="b">
        <f t="shared" si="156"/>
        <v>1</v>
      </c>
      <c r="BZ1234" t="b">
        <f t="shared" si="159"/>
        <v>1</v>
      </c>
      <c r="CA1234">
        <f>IF(tblemployee[[#This Row],[Attrition]]="Yes",1,0)</f>
        <v>0</v>
      </c>
      <c r="CB1234">
        <f>IF(tblemployee[[#This Row],[OverTime]]="Yes",1,0)</f>
        <v>0</v>
      </c>
    </row>
    <row r="1235" spans="1:80" hidden="1">
      <c r="A1235">
        <v>30</v>
      </c>
      <c r="B1235" t="s">
        <v>43</v>
      </c>
      <c r="C1235" t="s">
        <v>36</v>
      </c>
      <c r="D1235">
        <v>793</v>
      </c>
      <c r="E1235" t="s">
        <v>45</v>
      </c>
      <c r="F1235">
        <v>16</v>
      </c>
      <c r="G1235" t="str" cm="1">
        <f t="array" ref="G1235">_xlfn.IFS(
F1235 &lt;= 10, "Near",
F1235 &lt;= 20, "Far",
TRUE, "Very Far")</f>
        <v>Far</v>
      </c>
      <c r="H1235">
        <v>1</v>
      </c>
      <c r="I1235" t="str">
        <f>_xlfn.XLOOKUP(H1235,Lookup!C:C,Lookup!D:D)</f>
        <v>Below College</v>
      </c>
      <c r="J1235" t="s">
        <v>38</v>
      </c>
      <c r="K1235">
        <v>1</v>
      </c>
      <c r="L1235">
        <v>1729</v>
      </c>
      <c r="M1235">
        <v>2</v>
      </c>
      <c r="N1235" t="str">
        <f>_xlfn.XLOOKUP(M1235,Lookup!E:E,Lookup!F:F)</f>
        <v>Medium</v>
      </c>
      <c r="O1235" t="s">
        <v>46</v>
      </c>
      <c r="P1235">
        <v>33</v>
      </c>
      <c r="Q1235">
        <v>3</v>
      </c>
      <c r="R1235" t="str">
        <f>_xlfn.XLOOKUP(Q1235,Lookup!G:G,Lookup!H:H)</f>
        <v>High</v>
      </c>
      <c r="S1235">
        <v>1</v>
      </c>
      <c r="T1235" s="7" t="str">
        <f>_xlfn.XLOOKUP(S1235,Lookup!A:A,Lookup!B:B)</f>
        <v>Entry Level</v>
      </c>
      <c r="U1235" t="s">
        <v>47</v>
      </c>
      <c r="V1235">
        <v>4</v>
      </c>
      <c r="W1235" t="str">
        <f>_xlfn.XLOOKUP(V1235,Lookup!I:I,Lookup!J:J)</f>
        <v>Very High</v>
      </c>
      <c r="X1235" t="s">
        <v>48</v>
      </c>
      <c r="Y1235">
        <v>2862</v>
      </c>
      <c r="Z1235" t="str" cm="1">
        <f t="array" ref="Z1235">_xlfn.IFS(Y1235&lt;3000,"Low",Y1235&lt;7000,"Medium",TRUE,"High")</f>
        <v>Low</v>
      </c>
      <c r="AA1235">
        <v>3811</v>
      </c>
      <c r="AB1235">
        <v>1</v>
      </c>
      <c r="AC1235" t="s">
        <v>42</v>
      </c>
      <c r="AD1235" t="s">
        <v>43</v>
      </c>
      <c r="AE1235">
        <v>12</v>
      </c>
      <c r="AF1235">
        <v>3</v>
      </c>
      <c r="AG1235" t="str">
        <f>_xlfn.XLOOKUP(AF1235,Lookup!K:K,Lookup!L:L)</f>
        <v>Meet Expect</v>
      </c>
      <c r="AH1235">
        <v>2</v>
      </c>
      <c r="AI1235" t="str">
        <f>LOOKUP(AH1235,Lookup!M:M,Lookup!N:N)</f>
        <v>Medium</v>
      </c>
      <c r="AJ1235">
        <v>80</v>
      </c>
      <c r="AK1235">
        <v>1</v>
      </c>
      <c r="AL1235" t="str">
        <f>_xlfn.XLOOKUP(AK1235,Lookup!O:O,Lookup!P:P)</f>
        <v>Basic</v>
      </c>
      <c r="AM1235">
        <v>10</v>
      </c>
      <c r="AN1235" t="str" cm="1">
        <f t="array" ref="AN1235">_xlfn.IFS(
AM1235&lt;=5,"0-5",
AM1235&lt;=10,"6-10",
AM1235&lt;=20,"11-20",
TRUE,"20+")</f>
        <v>6-10</v>
      </c>
      <c r="AO1235">
        <v>2</v>
      </c>
      <c r="AP1235">
        <v>2</v>
      </c>
      <c r="AQ1235" t="str">
        <f>_xlfn.XLOOKUP(AP1235,Lookup!Q:Q,Lookup!R:R)</f>
        <v>Good</v>
      </c>
      <c r="AR1235">
        <v>10</v>
      </c>
      <c r="AS1235" t="str" cm="1">
        <f t="array" ref="AS1235">_xlfn.IFS(
AR1235 &lt;=1,"New Employee",
AR1235 &lt;=3, "Early Career",
AR1235 &lt;=7, "Experienced",
TRUE, "Veteran")</f>
        <v>Veteran</v>
      </c>
      <c r="AT1235">
        <v>0</v>
      </c>
      <c r="AU1235">
        <v>0</v>
      </c>
      <c r="AV1235" t="str" cm="1">
        <f t="array" ref="AV1235">_xlfn.IFS(
AU1235=0,"Recently Promoted",
AU1235&lt;=3, "Normal",
TRUE, "Long Time No Promotion")</f>
        <v>Recently Promoted</v>
      </c>
      <c r="AW1235">
        <v>8</v>
      </c>
      <c r="AX1235">
        <f>IF(COUNTIF(L1235:$L$1471,L1235)&gt;1,1,0)</f>
        <v>0</v>
      </c>
      <c r="BA1235">
        <f t="shared" si="157"/>
        <v>0</v>
      </c>
      <c r="BC1235">
        <f t="shared" si="158"/>
        <v>0</v>
      </c>
      <c r="BE1235">
        <f t="shared" si="152"/>
        <v>0</v>
      </c>
      <c r="BG1235">
        <f t="shared" si="153"/>
        <v>0</v>
      </c>
      <c r="BI1235">
        <f t="shared" si="154"/>
        <v>0</v>
      </c>
      <c r="BR1235" t="str" cm="1">
        <f t="array" ref="BR1235">_xlfn.IFS(
A1235&lt;=25,"18-25",
A1235&lt;=35,"26-35",
A1235&lt;=45,"36-45",
A1235&lt;=59,"46-59",
TRUE,"60+")</f>
        <v>26-35</v>
      </c>
      <c r="BX1235" t="b">
        <f t="shared" si="155"/>
        <v>1</v>
      </c>
      <c r="BY1235" t="b">
        <f t="shared" si="156"/>
        <v>1</v>
      </c>
      <c r="BZ1235" t="b">
        <f t="shared" si="159"/>
        <v>1</v>
      </c>
      <c r="CA1235">
        <f>IF(tblemployee[[#This Row],[Attrition]]="Yes",1,0)</f>
        <v>0</v>
      </c>
      <c r="CB1235">
        <f>IF(tblemployee[[#This Row],[OverTime]]="Yes",1,0)</f>
        <v>0</v>
      </c>
    </row>
    <row r="1236" spans="1:80" hidden="1">
      <c r="A1236">
        <v>47</v>
      </c>
      <c r="B1236" t="s">
        <v>43</v>
      </c>
      <c r="C1236" t="s">
        <v>55</v>
      </c>
      <c r="D1236">
        <v>543</v>
      </c>
      <c r="E1236" t="s">
        <v>37</v>
      </c>
      <c r="F1236">
        <v>2</v>
      </c>
      <c r="G1236" t="str" cm="1">
        <f t="array" ref="G1236">_xlfn.IFS(
F1236 &lt;= 10, "Near",
F1236 &lt;= 20, "Far",
TRUE, "Very Far")</f>
        <v>Near</v>
      </c>
      <c r="H1236">
        <v>4</v>
      </c>
      <c r="I1236" t="str">
        <f>_xlfn.XLOOKUP(H1236,Lookup!C:C,Lookup!D:D)</f>
        <v>Master</v>
      </c>
      <c r="J1236" t="s">
        <v>59</v>
      </c>
      <c r="K1236">
        <v>1</v>
      </c>
      <c r="L1236">
        <v>1731</v>
      </c>
      <c r="M1236">
        <v>3</v>
      </c>
      <c r="N1236" t="str">
        <f>_xlfn.XLOOKUP(M1236,Lookup!E:E,Lookup!F:F)</f>
        <v>High</v>
      </c>
      <c r="O1236" t="s">
        <v>46</v>
      </c>
      <c r="P1236">
        <v>87</v>
      </c>
      <c r="Q1236">
        <v>3</v>
      </c>
      <c r="R1236" t="str">
        <f>_xlfn.XLOOKUP(Q1236,Lookup!G:G,Lookup!H:H)</f>
        <v>High</v>
      </c>
      <c r="S1236">
        <v>2</v>
      </c>
      <c r="T1236" s="7" t="str">
        <f>_xlfn.XLOOKUP(S1236,Lookup!A:A,Lookup!B:B)</f>
        <v>Junior</v>
      </c>
      <c r="U1236" t="s">
        <v>40</v>
      </c>
      <c r="V1236">
        <v>2</v>
      </c>
      <c r="W1236" t="str">
        <f>_xlfn.XLOOKUP(V1236,Lookup!I:I,Lookup!J:J)</f>
        <v>Medium</v>
      </c>
      <c r="X1236" t="s">
        <v>48</v>
      </c>
      <c r="Y1236">
        <v>4978</v>
      </c>
      <c r="Z1236" t="str" cm="1">
        <f t="array" ref="Z1236">_xlfn.IFS(Y1236&lt;3000,"Low",Y1236&lt;7000,"Medium",TRUE,"High")</f>
        <v>Medium</v>
      </c>
      <c r="AA1236">
        <v>3536</v>
      </c>
      <c r="AB1236">
        <v>7</v>
      </c>
      <c r="AC1236" t="s">
        <v>42</v>
      </c>
      <c r="AD1236" t="s">
        <v>43</v>
      </c>
      <c r="AE1236">
        <v>11</v>
      </c>
      <c r="AF1236">
        <v>3</v>
      </c>
      <c r="AG1236" t="str">
        <f>_xlfn.XLOOKUP(AF1236,Lookup!K:K,Lookup!L:L)</f>
        <v>Meet Expect</v>
      </c>
      <c r="AH1236">
        <v>4</v>
      </c>
      <c r="AI1236" t="str">
        <f>LOOKUP(AH1236,Lookup!M:M,Lookup!N:N)</f>
        <v>Very High</v>
      </c>
      <c r="AJ1236">
        <v>80</v>
      </c>
      <c r="AK1236">
        <v>1</v>
      </c>
      <c r="AL1236" t="str">
        <f>_xlfn.XLOOKUP(AK1236,Lookup!O:O,Lookup!P:P)</f>
        <v>Basic</v>
      </c>
      <c r="AM1236">
        <v>4</v>
      </c>
      <c r="AN1236" t="str" cm="1">
        <f t="array" ref="AN1236">_xlfn.IFS(
AM1236&lt;=5,"0-5",
AM1236&lt;=10,"6-10",
AM1236&lt;=20,"11-20",
TRUE,"20+")</f>
        <v>0-5</v>
      </c>
      <c r="AO1236">
        <v>3</v>
      </c>
      <c r="AP1236">
        <v>1</v>
      </c>
      <c r="AQ1236" t="str">
        <f>_xlfn.XLOOKUP(AP1236,Lookup!Q:Q,Lookup!R:R)</f>
        <v>Bad</v>
      </c>
      <c r="AR1236">
        <v>1</v>
      </c>
      <c r="AS1236" t="str" cm="1">
        <f t="array" ref="AS1236">_xlfn.IFS(
AR1236 &lt;=1,"New Employee",
AR1236 &lt;=3, "Early Career",
AR1236 &lt;=7, "Experienced",
TRUE, "Veteran")</f>
        <v>New Employee</v>
      </c>
      <c r="AT1236">
        <v>0</v>
      </c>
      <c r="AU1236">
        <v>0</v>
      </c>
      <c r="AV1236" t="str" cm="1">
        <f t="array" ref="AV1236">_xlfn.IFS(
AU1236=0,"Recently Promoted",
AU1236&lt;=3, "Normal",
TRUE, "Long Time No Promotion")</f>
        <v>Recently Promoted</v>
      </c>
      <c r="AW1236">
        <v>0</v>
      </c>
      <c r="AX1236">
        <f>IF(COUNTIF(L1236:$L$1471,L1236)&gt;1,1,0)</f>
        <v>0</v>
      </c>
      <c r="BA1236">
        <f t="shared" si="157"/>
        <v>0</v>
      </c>
      <c r="BC1236">
        <f t="shared" si="158"/>
        <v>0</v>
      </c>
      <c r="BE1236">
        <f t="shared" si="152"/>
        <v>0</v>
      </c>
      <c r="BG1236">
        <f t="shared" si="153"/>
        <v>0</v>
      </c>
      <c r="BI1236">
        <f t="shared" si="154"/>
        <v>0</v>
      </c>
      <c r="BR1236" t="str" cm="1">
        <f t="array" ref="BR1236">_xlfn.IFS(
A1236&lt;=25,"18-25",
A1236&lt;=35,"26-35",
A1236&lt;=45,"36-45",
A1236&lt;=59,"46-59",
TRUE,"60+")</f>
        <v>46-59</v>
      </c>
      <c r="BX1236" t="b">
        <f t="shared" si="155"/>
        <v>1</v>
      </c>
      <c r="BY1236" t="b">
        <f t="shared" si="156"/>
        <v>1</v>
      </c>
      <c r="BZ1236" t="b">
        <f t="shared" si="159"/>
        <v>1</v>
      </c>
      <c r="CA1236">
        <f>IF(tblemployee[[#This Row],[Attrition]]="Yes",1,0)</f>
        <v>0</v>
      </c>
      <c r="CB1236">
        <f>IF(tblemployee[[#This Row],[OverTime]]="Yes",1,0)</f>
        <v>0</v>
      </c>
    </row>
    <row r="1237" spans="1:80" hidden="1">
      <c r="A1237">
        <v>46</v>
      </c>
      <c r="B1237" t="s">
        <v>43</v>
      </c>
      <c r="C1237" t="s">
        <v>36</v>
      </c>
      <c r="D1237">
        <v>1277</v>
      </c>
      <c r="E1237" t="s">
        <v>37</v>
      </c>
      <c r="F1237">
        <v>2</v>
      </c>
      <c r="G1237" t="str" cm="1">
        <f t="array" ref="G1237">_xlfn.IFS(
F1237 &lt;= 10, "Near",
F1237 &lt;= 20, "Far",
TRUE, "Very Far")</f>
        <v>Near</v>
      </c>
      <c r="H1237">
        <v>3</v>
      </c>
      <c r="I1237" t="str">
        <f>_xlfn.XLOOKUP(H1237,Lookup!C:C,Lookup!D:D)</f>
        <v>Bachelor</v>
      </c>
      <c r="J1237" t="s">
        <v>38</v>
      </c>
      <c r="K1237">
        <v>1</v>
      </c>
      <c r="L1237">
        <v>1732</v>
      </c>
      <c r="M1237">
        <v>3</v>
      </c>
      <c r="N1237" t="str">
        <f>_xlfn.XLOOKUP(M1237,Lookup!E:E,Lookup!F:F)</f>
        <v>High</v>
      </c>
      <c r="O1237" t="s">
        <v>46</v>
      </c>
      <c r="P1237">
        <v>74</v>
      </c>
      <c r="Q1237">
        <v>3</v>
      </c>
      <c r="R1237" t="str">
        <f>_xlfn.XLOOKUP(Q1237,Lookup!G:G,Lookup!H:H)</f>
        <v>High</v>
      </c>
      <c r="S1237">
        <v>3</v>
      </c>
      <c r="T1237" s="7" t="str">
        <f>_xlfn.XLOOKUP(S1237,Lookup!A:A,Lookup!B:B)</f>
        <v>Senior</v>
      </c>
      <c r="U1237" t="s">
        <v>40</v>
      </c>
      <c r="V1237">
        <v>4</v>
      </c>
      <c r="W1237" t="str">
        <f>_xlfn.XLOOKUP(V1237,Lookup!I:I,Lookup!J:J)</f>
        <v>Very High</v>
      </c>
      <c r="X1237" t="s">
        <v>52</v>
      </c>
      <c r="Y1237">
        <v>10368</v>
      </c>
      <c r="Z1237" t="str" cm="1">
        <f t="array" ref="Z1237">_xlfn.IFS(Y1237&lt;3000,"Low",Y1237&lt;7000,"Medium",TRUE,"High")</f>
        <v>High</v>
      </c>
      <c r="AA1237">
        <v>5596</v>
      </c>
      <c r="AB1237">
        <v>4</v>
      </c>
      <c r="AC1237" t="s">
        <v>42</v>
      </c>
      <c r="AD1237" t="s">
        <v>35</v>
      </c>
      <c r="AE1237">
        <v>12</v>
      </c>
      <c r="AF1237">
        <v>3</v>
      </c>
      <c r="AG1237" t="str">
        <f>_xlfn.XLOOKUP(AF1237,Lookup!K:K,Lookup!L:L)</f>
        <v>Meet Expect</v>
      </c>
      <c r="AH1237">
        <v>2</v>
      </c>
      <c r="AI1237" t="str">
        <f>LOOKUP(AH1237,Lookup!M:M,Lookup!N:N)</f>
        <v>Medium</v>
      </c>
      <c r="AJ1237">
        <v>80</v>
      </c>
      <c r="AK1237">
        <v>1</v>
      </c>
      <c r="AL1237" t="str">
        <f>_xlfn.XLOOKUP(AK1237,Lookup!O:O,Lookup!P:P)</f>
        <v>Basic</v>
      </c>
      <c r="AM1237">
        <v>13</v>
      </c>
      <c r="AN1237" t="str" cm="1">
        <f t="array" ref="AN1237">_xlfn.IFS(
AM1237&lt;=5,"0-5",
AM1237&lt;=10,"6-10",
AM1237&lt;=20,"11-20",
TRUE,"20+")</f>
        <v>11-20</v>
      </c>
      <c r="AO1237">
        <v>5</v>
      </c>
      <c r="AP1237">
        <v>2</v>
      </c>
      <c r="AQ1237" t="str">
        <f>_xlfn.XLOOKUP(AP1237,Lookup!Q:Q,Lookup!R:R)</f>
        <v>Good</v>
      </c>
      <c r="AR1237">
        <v>10</v>
      </c>
      <c r="AS1237" t="str" cm="1">
        <f t="array" ref="AS1237">_xlfn.IFS(
AR1237 &lt;=1,"New Employee",
AR1237 &lt;=3, "Early Career",
AR1237 &lt;=7, "Experienced",
TRUE, "Veteran")</f>
        <v>Veteran</v>
      </c>
      <c r="AT1237">
        <v>6</v>
      </c>
      <c r="AU1237">
        <v>0</v>
      </c>
      <c r="AV1237" t="str" cm="1">
        <f t="array" ref="AV1237">_xlfn.IFS(
AU1237=0,"Recently Promoted",
AU1237&lt;=3, "Normal",
TRUE, "Long Time No Promotion")</f>
        <v>Recently Promoted</v>
      </c>
      <c r="AW1237">
        <v>3</v>
      </c>
      <c r="AX1237">
        <f>IF(COUNTIF(L1237:$L$1471,L1237)&gt;1,1,0)</f>
        <v>0</v>
      </c>
      <c r="BA1237">
        <f t="shared" si="157"/>
        <v>0</v>
      </c>
      <c r="BC1237">
        <f t="shared" si="158"/>
        <v>0</v>
      </c>
      <c r="BE1237">
        <f t="shared" si="152"/>
        <v>0</v>
      </c>
      <c r="BG1237">
        <f t="shared" si="153"/>
        <v>0</v>
      </c>
      <c r="BI1237">
        <f t="shared" si="154"/>
        <v>0</v>
      </c>
      <c r="BR1237" t="str" cm="1">
        <f t="array" ref="BR1237">_xlfn.IFS(
A1237&lt;=25,"18-25",
A1237&lt;=35,"26-35",
A1237&lt;=45,"36-45",
A1237&lt;=59,"46-59",
TRUE,"60+")</f>
        <v>46-59</v>
      </c>
      <c r="BX1237" t="b">
        <f t="shared" si="155"/>
        <v>1</v>
      </c>
      <c r="BY1237" t="b">
        <f t="shared" si="156"/>
        <v>1</v>
      </c>
      <c r="BZ1237" t="b">
        <f t="shared" si="159"/>
        <v>1</v>
      </c>
      <c r="CA1237">
        <f>IF(tblemployee[[#This Row],[Attrition]]="Yes",1,0)</f>
        <v>0</v>
      </c>
      <c r="CB1237">
        <f>IF(tblemployee[[#This Row],[OverTime]]="Yes",1,0)</f>
        <v>1</v>
      </c>
    </row>
    <row r="1238" spans="1:80" hidden="1">
      <c r="A1238">
        <v>36</v>
      </c>
      <c r="B1238" t="s">
        <v>35</v>
      </c>
      <c r="C1238" t="s">
        <v>36</v>
      </c>
      <c r="D1238">
        <v>1456</v>
      </c>
      <c r="E1238" t="s">
        <v>37</v>
      </c>
      <c r="F1238">
        <v>13</v>
      </c>
      <c r="G1238" t="str" cm="1">
        <f t="array" ref="G1238">_xlfn.IFS(
F1238 &lt;= 10, "Near",
F1238 &lt;= 20, "Far",
TRUE, "Very Far")</f>
        <v>Far</v>
      </c>
      <c r="H1238">
        <v>5</v>
      </c>
      <c r="I1238" t="str">
        <f>_xlfn.XLOOKUP(H1238,Lookup!C:C,Lookup!D:D)</f>
        <v>Doctor</v>
      </c>
      <c r="J1238" t="s">
        <v>59</v>
      </c>
      <c r="K1238">
        <v>1</v>
      </c>
      <c r="L1238">
        <v>1733</v>
      </c>
      <c r="M1238">
        <v>2</v>
      </c>
      <c r="N1238" t="str">
        <f>_xlfn.XLOOKUP(M1238,Lookup!E:E,Lookup!F:F)</f>
        <v>Medium</v>
      </c>
      <c r="O1238" t="s">
        <v>46</v>
      </c>
      <c r="P1238">
        <v>96</v>
      </c>
      <c r="Q1238">
        <v>2</v>
      </c>
      <c r="R1238" t="str">
        <f>_xlfn.XLOOKUP(Q1238,Lookup!G:G,Lookup!H:H)</f>
        <v>Medium</v>
      </c>
      <c r="S1238">
        <v>2</v>
      </c>
      <c r="T1238" s="7" t="str">
        <f>_xlfn.XLOOKUP(S1238,Lookup!A:A,Lookup!B:B)</f>
        <v>Junior</v>
      </c>
      <c r="U1238" t="s">
        <v>40</v>
      </c>
      <c r="V1238">
        <v>1</v>
      </c>
      <c r="W1238" t="str">
        <f>_xlfn.XLOOKUP(V1238,Lookup!I:I,Lookup!J:J)</f>
        <v>Low</v>
      </c>
      <c r="X1238" t="s">
        <v>52</v>
      </c>
      <c r="Y1238">
        <v>6134</v>
      </c>
      <c r="Z1238" t="str" cm="1">
        <f t="array" ref="Z1238">_xlfn.IFS(Y1238&lt;3000,"Low",Y1238&lt;7000,"Medium",TRUE,"High")</f>
        <v>Medium</v>
      </c>
      <c r="AA1238">
        <v>8658</v>
      </c>
      <c r="AB1238">
        <v>5</v>
      </c>
      <c r="AC1238" t="s">
        <v>42</v>
      </c>
      <c r="AD1238" t="s">
        <v>35</v>
      </c>
      <c r="AE1238">
        <v>13</v>
      </c>
      <c r="AF1238">
        <v>3</v>
      </c>
      <c r="AG1238" t="str">
        <f>_xlfn.XLOOKUP(AF1238,Lookup!K:K,Lookup!L:L)</f>
        <v>Meet Expect</v>
      </c>
      <c r="AH1238">
        <v>2</v>
      </c>
      <c r="AI1238" t="str">
        <f>LOOKUP(AH1238,Lookup!M:M,Lookup!N:N)</f>
        <v>Medium</v>
      </c>
      <c r="AJ1238">
        <v>80</v>
      </c>
      <c r="AK1238">
        <v>3</v>
      </c>
      <c r="AL1238" t="str">
        <f>_xlfn.XLOOKUP(AK1238,Lookup!O:O,Lookup!P:P)</f>
        <v>High</v>
      </c>
      <c r="AM1238">
        <v>16</v>
      </c>
      <c r="AN1238" t="str" cm="1">
        <f t="array" ref="AN1238">_xlfn.IFS(
AM1238&lt;=5,"0-5",
AM1238&lt;=10,"6-10",
AM1238&lt;=20,"11-20",
TRUE,"20+")</f>
        <v>11-20</v>
      </c>
      <c r="AO1238">
        <v>3</v>
      </c>
      <c r="AP1238">
        <v>3</v>
      </c>
      <c r="AQ1238" t="str">
        <f>_xlfn.XLOOKUP(AP1238,Lookup!Q:Q,Lookup!R:R)</f>
        <v>Better</v>
      </c>
      <c r="AR1238">
        <v>2</v>
      </c>
      <c r="AS1238" t="str" cm="1">
        <f t="array" ref="AS1238">_xlfn.IFS(
AR1238 &lt;=1,"New Employee",
AR1238 &lt;=3, "Early Career",
AR1238 &lt;=7, "Experienced",
TRUE, "Veteran")</f>
        <v>Early Career</v>
      </c>
      <c r="AT1238">
        <v>2</v>
      </c>
      <c r="AU1238">
        <v>2</v>
      </c>
      <c r="AV1238" t="str" cm="1">
        <f t="array" ref="AV1238">_xlfn.IFS(
AU1238=0,"Recently Promoted",
AU1238&lt;=3, "Normal",
TRUE, "Long Time No Promotion")</f>
        <v>Normal</v>
      </c>
      <c r="AW1238">
        <v>2</v>
      </c>
      <c r="AX1238">
        <f>IF(COUNTIF(L1238:$L$1471,L1238)&gt;1,1,0)</f>
        <v>0</v>
      </c>
      <c r="BA1238">
        <f t="shared" si="157"/>
        <v>0</v>
      </c>
      <c r="BC1238">
        <f t="shared" si="158"/>
        <v>0</v>
      </c>
      <c r="BE1238">
        <f t="shared" si="152"/>
        <v>0</v>
      </c>
      <c r="BG1238">
        <f t="shared" si="153"/>
        <v>0</v>
      </c>
      <c r="BI1238">
        <f t="shared" si="154"/>
        <v>0</v>
      </c>
      <c r="BR1238" t="str" cm="1">
        <f t="array" ref="BR1238">_xlfn.IFS(
A1238&lt;=25,"18-25",
A1238&lt;=35,"26-35",
A1238&lt;=45,"36-45",
A1238&lt;=59,"46-59",
TRUE,"60+")</f>
        <v>36-45</v>
      </c>
      <c r="BX1238" t="b">
        <f t="shared" si="155"/>
        <v>1</v>
      </c>
      <c r="BY1238" t="b">
        <f t="shared" si="156"/>
        <v>1</v>
      </c>
      <c r="BZ1238" t="b">
        <f t="shared" si="159"/>
        <v>1</v>
      </c>
      <c r="CA1238">
        <f>IF(tblemployee[[#This Row],[Attrition]]="Yes",1,0)</f>
        <v>1</v>
      </c>
      <c r="CB1238">
        <f>IF(tblemployee[[#This Row],[OverTime]]="Yes",1,0)</f>
        <v>1</v>
      </c>
    </row>
    <row r="1239" spans="1:80" hidden="1">
      <c r="A1239">
        <v>32</v>
      </c>
      <c r="B1239" t="s">
        <v>35</v>
      </c>
      <c r="C1239" t="s">
        <v>36</v>
      </c>
      <c r="D1239">
        <v>964</v>
      </c>
      <c r="E1239" t="s">
        <v>37</v>
      </c>
      <c r="F1239">
        <v>1</v>
      </c>
      <c r="G1239" t="str" cm="1">
        <f t="array" ref="G1239">_xlfn.IFS(
F1239 &lt;= 10, "Near",
F1239 &lt;= 20, "Far",
TRUE, "Very Far")</f>
        <v>Near</v>
      </c>
      <c r="H1239">
        <v>2</v>
      </c>
      <c r="I1239" t="str">
        <f>_xlfn.XLOOKUP(H1239,Lookup!C:C,Lookup!D:D)</f>
        <v>College</v>
      </c>
      <c r="J1239" t="s">
        <v>38</v>
      </c>
      <c r="K1239">
        <v>1</v>
      </c>
      <c r="L1239">
        <v>1734</v>
      </c>
      <c r="M1239">
        <v>1</v>
      </c>
      <c r="N1239" t="str">
        <f>_xlfn.XLOOKUP(M1239,Lookup!E:E,Lookup!F:F)</f>
        <v>Low</v>
      </c>
      <c r="O1239" t="s">
        <v>46</v>
      </c>
      <c r="P1239">
        <v>34</v>
      </c>
      <c r="Q1239">
        <v>1</v>
      </c>
      <c r="R1239" t="str">
        <f>_xlfn.XLOOKUP(Q1239,Lookup!G:G,Lookup!H:H)</f>
        <v>Low</v>
      </c>
      <c r="S1239">
        <v>2</v>
      </c>
      <c r="T1239" s="7" t="str">
        <f>_xlfn.XLOOKUP(S1239,Lookup!A:A,Lookup!B:B)</f>
        <v>Junior</v>
      </c>
      <c r="U1239" t="s">
        <v>40</v>
      </c>
      <c r="V1239">
        <v>2</v>
      </c>
      <c r="W1239" t="str">
        <f>_xlfn.XLOOKUP(V1239,Lookup!I:I,Lookup!J:J)</f>
        <v>Medium</v>
      </c>
      <c r="X1239" t="s">
        <v>41</v>
      </c>
      <c r="Y1239">
        <v>6735</v>
      </c>
      <c r="Z1239" t="str" cm="1">
        <f t="array" ref="Z1239">_xlfn.IFS(Y1239&lt;3000,"Low",Y1239&lt;7000,"Medium",TRUE,"High")</f>
        <v>Medium</v>
      </c>
      <c r="AA1239">
        <v>12147</v>
      </c>
      <c r="AB1239">
        <v>6</v>
      </c>
      <c r="AC1239" t="s">
        <v>42</v>
      </c>
      <c r="AD1239" t="s">
        <v>43</v>
      </c>
      <c r="AE1239">
        <v>15</v>
      </c>
      <c r="AF1239">
        <v>3</v>
      </c>
      <c r="AG1239" t="str">
        <f>_xlfn.XLOOKUP(AF1239,Lookup!K:K,Lookup!L:L)</f>
        <v>Meet Expect</v>
      </c>
      <c r="AH1239">
        <v>2</v>
      </c>
      <c r="AI1239" t="str">
        <f>LOOKUP(AH1239,Lookup!M:M,Lookup!N:N)</f>
        <v>Medium</v>
      </c>
      <c r="AJ1239">
        <v>80</v>
      </c>
      <c r="AK1239">
        <v>0</v>
      </c>
      <c r="AL1239" t="str">
        <f>_xlfn.XLOOKUP(AK1239,Lookup!O:O,Lookup!P:P)</f>
        <v>None</v>
      </c>
      <c r="AM1239">
        <v>10</v>
      </c>
      <c r="AN1239" t="str" cm="1">
        <f t="array" ref="AN1239">_xlfn.IFS(
AM1239&lt;=5,"0-5",
AM1239&lt;=10,"6-10",
AM1239&lt;=20,"11-20",
TRUE,"20+")</f>
        <v>6-10</v>
      </c>
      <c r="AO1239">
        <v>2</v>
      </c>
      <c r="AP1239">
        <v>3</v>
      </c>
      <c r="AQ1239" t="str">
        <f>_xlfn.XLOOKUP(AP1239,Lookup!Q:Q,Lookup!R:R)</f>
        <v>Better</v>
      </c>
      <c r="AR1239">
        <v>0</v>
      </c>
      <c r="AS1239" t="str" cm="1">
        <f t="array" ref="AS1239">_xlfn.IFS(
AR1239 &lt;=1,"New Employee",
AR1239 &lt;=3, "Early Career",
AR1239 &lt;=7, "Experienced",
TRUE, "Veteran")</f>
        <v>New Employee</v>
      </c>
      <c r="AT1239">
        <v>0</v>
      </c>
      <c r="AU1239">
        <v>0</v>
      </c>
      <c r="AV1239" t="str" cm="1">
        <f t="array" ref="AV1239">_xlfn.IFS(
AU1239=0,"Recently Promoted",
AU1239&lt;=3, "Normal",
TRUE, "Long Time No Promotion")</f>
        <v>Recently Promoted</v>
      </c>
      <c r="AW1239">
        <v>0</v>
      </c>
      <c r="AX1239">
        <f>IF(COUNTIF(L1239:$L$1471,L1239)&gt;1,1,0)</f>
        <v>0</v>
      </c>
      <c r="BA1239">
        <f t="shared" si="157"/>
        <v>0</v>
      </c>
      <c r="BC1239">
        <f t="shared" si="158"/>
        <v>0</v>
      </c>
      <c r="BE1239">
        <f t="shared" si="152"/>
        <v>0</v>
      </c>
      <c r="BG1239">
        <f t="shared" si="153"/>
        <v>0</v>
      </c>
      <c r="BI1239">
        <f t="shared" si="154"/>
        <v>0</v>
      </c>
      <c r="BR1239" t="str" cm="1">
        <f t="array" ref="BR1239">_xlfn.IFS(
A1239&lt;=25,"18-25",
A1239&lt;=35,"26-35",
A1239&lt;=45,"36-45",
A1239&lt;=59,"46-59",
TRUE,"60+")</f>
        <v>26-35</v>
      </c>
      <c r="BX1239" t="b">
        <f t="shared" si="155"/>
        <v>1</v>
      </c>
      <c r="BY1239" t="b">
        <f t="shared" si="156"/>
        <v>1</v>
      </c>
      <c r="BZ1239" t="b">
        <f t="shared" si="159"/>
        <v>1</v>
      </c>
      <c r="CA1239">
        <f>IF(tblemployee[[#This Row],[Attrition]]="Yes",1,0)</f>
        <v>1</v>
      </c>
      <c r="CB1239">
        <f>IF(tblemployee[[#This Row],[OverTime]]="Yes",1,0)</f>
        <v>0</v>
      </c>
    </row>
    <row r="1240" spans="1:80" hidden="1">
      <c r="A1240">
        <v>23</v>
      </c>
      <c r="B1240" t="s">
        <v>43</v>
      </c>
      <c r="C1240" t="s">
        <v>36</v>
      </c>
      <c r="D1240">
        <v>160</v>
      </c>
      <c r="E1240" t="s">
        <v>45</v>
      </c>
      <c r="F1240">
        <v>4</v>
      </c>
      <c r="G1240" t="str" cm="1">
        <f t="array" ref="G1240">_xlfn.IFS(
F1240 &lt;= 10, "Near",
F1240 &lt;= 20, "Far",
TRUE, "Very Far")</f>
        <v>Near</v>
      </c>
      <c r="H1240">
        <v>1</v>
      </c>
      <c r="I1240" t="str">
        <f>_xlfn.XLOOKUP(H1240,Lookup!C:C,Lookup!D:D)</f>
        <v>Below College</v>
      </c>
      <c r="J1240" t="s">
        <v>51</v>
      </c>
      <c r="K1240">
        <v>1</v>
      </c>
      <c r="L1240">
        <v>1735</v>
      </c>
      <c r="M1240">
        <v>3</v>
      </c>
      <c r="N1240" t="str">
        <f>_xlfn.XLOOKUP(M1240,Lookup!E:E,Lookup!F:F)</f>
        <v>High</v>
      </c>
      <c r="O1240" t="s">
        <v>39</v>
      </c>
      <c r="P1240">
        <v>51</v>
      </c>
      <c r="Q1240">
        <v>3</v>
      </c>
      <c r="R1240" t="str">
        <f>_xlfn.XLOOKUP(Q1240,Lookup!G:G,Lookup!H:H)</f>
        <v>High</v>
      </c>
      <c r="S1240">
        <v>1</v>
      </c>
      <c r="T1240" s="7" t="str">
        <f>_xlfn.XLOOKUP(S1240,Lookup!A:A,Lookup!B:B)</f>
        <v>Entry Level</v>
      </c>
      <c r="U1240" t="s">
        <v>50</v>
      </c>
      <c r="V1240">
        <v>2</v>
      </c>
      <c r="W1240" t="str">
        <f>_xlfn.XLOOKUP(V1240,Lookup!I:I,Lookup!J:J)</f>
        <v>Medium</v>
      </c>
      <c r="X1240" t="s">
        <v>41</v>
      </c>
      <c r="Y1240">
        <v>3295</v>
      </c>
      <c r="Z1240" t="str" cm="1">
        <f t="array" ref="Z1240">_xlfn.IFS(Y1240&lt;3000,"Low",Y1240&lt;7000,"Medium",TRUE,"High")</f>
        <v>Medium</v>
      </c>
      <c r="AA1240">
        <v>12862</v>
      </c>
      <c r="AB1240">
        <v>1</v>
      </c>
      <c r="AC1240" t="s">
        <v>42</v>
      </c>
      <c r="AD1240" t="s">
        <v>43</v>
      </c>
      <c r="AE1240">
        <v>13</v>
      </c>
      <c r="AF1240">
        <v>3</v>
      </c>
      <c r="AG1240" t="str">
        <f>_xlfn.XLOOKUP(AF1240,Lookup!K:K,Lookup!L:L)</f>
        <v>Meet Expect</v>
      </c>
      <c r="AH1240">
        <v>3</v>
      </c>
      <c r="AI1240" t="str">
        <f>LOOKUP(AH1240,Lookup!M:M,Lookup!N:N)</f>
        <v>High</v>
      </c>
      <c r="AJ1240">
        <v>80</v>
      </c>
      <c r="AK1240">
        <v>0</v>
      </c>
      <c r="AL1240" t="str">
        <f>_xlfn.XLOOKUP(AK1240,Lookup!O:O,Lookup!P:P)</f>
        <v>None</v>
      </c>
      <c r="AM1240">
        <v>3</v>
      </c>
      <c r="AN1240" t="str" cm="1">
        <f t="array" ref="AN1240">_xlfn.IFS(
AM1240&lt;=5,"0-5",
AM1240&lt;=10,"6-10",
AM1240&lt;=20,"11-20",
TRUE,"20+")</f>
        <v>0-5</v>
      </c>
      <c r="AO1240">
        <v>3</v>
      </c>
      <c r="AP1240">
        <v>1</v>
      </c>
      <c r="AQ1240" t="str">
        <f>_xlfn.XLOOKUP(AP1240,Lookup!Q:Q,Lookup!R:R)</f>
        <v>Bad</v>
      </c>
      <c r="AR1240">
        <v>3</v>
      </c>
      <c r="AS1240" t="str" cm="1">
        <f t="array" ref="AS1240">_xlfn.IFS(
AR1240 &lt;=1,"New Employee",
AR1240 &lt;=3, "Early Career",
AR1240 &lt;=7, "Experienced",
TRUE, "Veteran")</f>
        <v>Early Career</v>
      </c>
      <c r="AT1240">
        <v>2</v>
      </c>
      <c r="AU1240">
        <v>1</v>
      </c>
      <c r="AV1240" t="str" cm="1">
        <f t="array" ref="AV1240">_xlfn.IFS(
AU1240=0,"Recently Promoted",
AU1240&lt;=3, "Normal",
TRUE, "Long Time No Promotion")</f>
        <v>Normal</v>
      </c>
      <c r="AW1240">
        <v>2</v>
      </c>
      <c r="AX1240">
        <f>IF(COUNTIF(L1240:$L$1471,L1240)&gt;1,1,0)</f>
        <v>0</v>
      </c>
      <c r="BA1240">
        <f t="shared" si="157"/>
        <v>0</v>
      </c>
      <c r="BC1240">
        <f t="shared" si="158"/>
        <v>0</v>
      </c>
      <c r="BE1240">
        <f t="shared" si="152"/>
        <v>0</v>
      </c>
      <c r="BG1240">
        <f t="shared" si="153"/>
        <v>0</v>
      </c>
      <c r="BI1240">
        <f t="shared" si="154"/>
        <v>0</v>
      </c>
      <c r="BR1240" t="str" cm="1">
        <f t="array" ref="BR1240">_xlfn.IFS(
A1240&lt;=25,"18-25",
A1240&lt;=35,"26-35",
A1240&lt;=45,"36-45",
A1240&lt;=59,"46-59",
TRUE,"60+")</f>
        <v>18-25</v>
      </c>
      <c r="BX1240" t="b">
        <f t="shared" si="155"/>
        <v>1</v>
      </c>
      <c r="BY1240" t="b">
        <f t="shared" si="156"/>
        <v>1</v>
      </c>
      <c r="BZ1240" t="b">
        <f t="shared" si="159"/>
        <v>1</v>
      </c>
      <c r="CA1240">
        <f>IF(tblemployee[[#This Row],[Attrition]]="Yes",1,0)</f>
        <v>0</v>
      </c>
      <c r="CB1240">
        <f>IF(tblemployee[[#This Row],[OverTime]]="Yes",1,0)</f>
        <v>0</v>
      </c>
    </row>
    <row r="1241" spans="1:80" hidden="1">
      <c r="A1241">
        <v>31</v>
      </c>
      <c r="B1241" t="s">
        <v>43</v>
      </c>
      <c r="C1241" t="s">
        <v>44</v>
      </c>
      <c r="D1241">
        <v>163</v>
      </c>
      <c r="E1241" t="s">
        <v>45</v>
      </c>
      <c r="F1241">
        <v>24</v>
      </c>
      <c r="G1241" t="str" cm="1">
        <f t="array" ref="G1241">_xlfn.IFS(
F1241 &lt;= 10, "Near",
F1241 &lt;= 20, "Far",
TRUE, "Very Far")</f>
        <v>Very Far</v>
      </c>
      <c r="H1241">
        <v>1</v>
      </c>
      <c r="I1241" t="str">
        <f>_xlfn.XLOOKUP(H1241,Lookup!C:C,Lookup!D:D)</f>
        <v>Below College</v>
      </c>
      <c r="J1241" t="s">
        <v>60</v>
      </c>
      <c r="K1241">
        <v>1</v>
      </c>
      <c r="L1241">
        <v>1736</v>
      </c>
      <c r="M1241">
        <v>4</v>
      </c>
      <c r="N1241" t="str">
        <f>_xlfn.XLOOKUP(M1241,Lookup!E:E,Lookup!F:F)</f>
        <v>Very High</v>
      </c>
      <c r="O1241" t="s">
        <v>39</v>
      </c>
      <c r="P1241">
        <v>30</v>
      </c>
      <c r="Q1241">
        <v>3</v>
      </c>
      <c r="R1241" t="str">
        <f>_xlfn.XLOOKUP(Q1241,Lookup!G:G,Lookup!H:H)</f>
        <v>High</v>
      </c>
      <c r="S1241">
        <v>2</v>
      </c>
      <c r="T1241" s="7" t="str">
        <f>_xlfn.XLOOKUP(S1241,Lookup!A:A,Lookup!B:B)</f>
        <v>Junior</v>
      </c>
      <c r="U1241" t="s">
        <v>53</v>
      </c>
      <c r="V1241">
        <v>4</v>
      </c>
      <c r="W1241" t="str">
        <f>_xlfn.XLOOKUP(V1241,Lookup!I:I,Lookup!J:J)</f>
        <v>Very High</v>
      </c>
      <c r="X1241" t="s">
        <v>41</v>
      </c>
      <c r="Y1241">
        <v>5238</v>
      </c>
      <c r="Z1241" t="str" cm="1">
        <f t="array" ref="Z1241">_xlfn.IFS(Y1241&lt;3000,"Low",Y1241&lt;7000,"Medium",TRUE,"High")</f>
        <v>Medium</v>
      </c>
      <c r="AA1241">
        <v>6670</v>
      </c>
      <c r="AB1241">
        <v>2</v>
      </c>
      <c r="AC1241" t="s">
        <v>42</v>
      </c>
      <c r="AD1241" t="s">
        <v>43</v>
      </c>
      <c r="AE1241">
        <v>20</v>
      </c>
      <c r="AF1241">
        <v>4</v>
      </c>
      <c r="AG1241" t="str">
        <f>_xlfn.XLOOKUP(AF1241,Lookup!K:K,Lookup!L:L)</f>
        <v>Exceed Expect</v>
      </c>
      <c r="AH1241">
        <v>4</v>
      </c>
      <c r="AI1241" t="str">
        <f>LOOKUP(AH1241,Lookup!M:M,Lookup!N:N)</f>
        <v>Very High</v>
      </c>
      <c r="AJ1241">
        <v>80</v>
      </c>
      <c r="AK1241">
        <v>0</v>
      </c>
      <c r="AL1241" t="str">
        <f>_xlfn.XLOOKUP(AK1241,Lookup!O:O,Lookup!P:P)</f>
        <v>None</v>
      </c>
      <c r="AM1241">
        <v>9</v>
      </c>
      <c r="AN1241" t="str" cm="1">
        <f t="array" ref="AN1241">_xlfn.IFS(
AM1241&lt;=5,"0-5",
AM1241&lt;=10,"6-10",
AM1241&lt;=20,"11-20",
TRUE,"20+")</f>
        <v>6-10</v>
      </c>
      <c r="AO1241">
        <v>3</v>
      </c>
      <c r="AP1241">
        <v>2</v>
      </c>
      <c r="AQ1241" t="str">
        <f>_xlfn.XLOOKUP(AP1241,Lookup!Q:Q,Lookup!R:R)</f>
        <v>Good</v>
      </c>
      <c r="AR1241">
        <v>5</v>
      </c>
      <c r="AS1241" t="str" cm="1">
        <f t="array" ref="AS1241">_xlfn.IFS(
AR1241 &lt;=1,"New Employee",
AR1241 &lt;=3, "Early Career",
AR1241 &lt;=7, "Experienced",
TRUE, "Veteran")</f>
        <v>Experienced</v>
      </c>
      <c r="AT1241">
        <v>4</v>
      </c>
      <c r="AU1241">
        <v>1</v>
      </c>
      <c r="AV1241" t="str" cm="1">
        <f t="array" ref="AV1241">_xlfn.IFS(
AU1241=0,"Recently Promoted",
AU1241&lt;=3, "Normal",
TRUE, "Long Time No Promotion")</f>
        <v>Normal</v>
      </c>
      <c r="AW1241">
        <v>4</v>
      </c>
      <c r="AX1241">
        <f>IF(COUNTIF(L1241:$L$1471,L1241)&gt;1,1,0)</f>
        <v>0</v>
      </c>
      <c r="BA1241">
        <f t="shared" si="157"/>
        <v>0</v>
      </c>
      <c r="BC1241">
        <f t="shared" si="158"/>
        <v>0</v>
      </c>
      <c r="BE1241">
        <f t="shared" si="152"/>
        <v>0</v>
      </c>
      <c r="BG1241">
        <f t="shared" si="153"/>
        <v>0</v>
      </c>
      <c r="BI1241">
        <f t="shared" si="154"/>
        <v>0</v>
      </c>
      <c r="BR1241" t="str" cm="1">
        <f t="array" ref="BR1241">_xlfn.IFS(
A1241&lt;=25,"18-25",
A1241&lt;=35,"26-35",
A1241&lt;=45,"36-45",
A1241&lt;=59,"46-59",
TRUE,"60+")</f>
        <v>26-35</v>
      </c>
      <c r="BX1241" t="b">
        <f t="shared" si="155"/>
        <v>1</v>
      </c>
      <c r="BY1241" t="b">
        <f t="shared" si="156"/>
        <v>1</v>
      </c>
      <c r="BZ1241" t="b">
        <f t="shared" si="159"/>
        <v>1</v>
      </c>
      <c r="CA1241">
        <f>IF(tblemployee[[#This Row],[Attrition]]="Yes",1,0)</f>
        <v>0</v>
      </c>
      <c r="CB1241">
        <f>IF(tblemployee[[#This Row],[OverTime]]="Yes",1,0)</f>
        <v>0</v>
      </c>
    </row>
    <row r="1242" spans="1:80" hidden="1">
      <c r="A1242">
        <v>39</v>
      </c>
      <c r="B1242" t="s">
        <v>43</v>
      </c>
      <c r="C1242" t="s">
        <v>55</v>
      </c>
      <c r="D1242">
        <v>792</v>
      </c>
      <c r="E1242" t="s">
        <v>45</v>
      </c>
      <c r="F1242">
        <v>1</v>
      </c>
      <c r="G1242" t="str" cm="1">
        <f t="array" ref="G1242">_xlfn.IFS(
F1242 &lt;= 10, "Near",
F1242 &lt;= 20, "Far",
TRUE, "Very Far")</f>
        <v>Near</v>
      </c>
      <c r="H1242">
        <v>3</v>
      </c>
      <c r="I1242" t="str">
        <f>_xlfn.XLOOKUP(H1242,Lookup!C:C,Lookup!D:D)</f>
        <v>Bachelor</v>
      </c>
      <c r="J1242" t="s">
        <v>38</v>
      </c>
      <c r="K1242">
        <v>1</v>
      </c>
      <c r="L1242">
        <v>1737</v>
      </c>
      <c r="M1242">
        <v>4</v>
      </c>
      <c r="N1242" t="str">
        <f>_xlfn.XLOOKUP(M1242,Lookup!E:E,Lookup!F:F)</f>
        <v>Very High</v>
      </c>
      <c r="O1242" t="s">
        <v>46</v>
      </c>
      <c r="P1242">
        <v>77</v>
      </c>
      <c r="Q1242">
        <v>3</v>
      </c>
      <c r="R1242" t="str">
        <f>_xlfn.XLOOKUP(Q1242,Lookup!G:G,Lookup!H:H)</f>
        <v>High</v>
      </c>
      <c r="S1242">
        <v>2</v>
      </c>
      <c r="T1242" s="7" t="str">
        <f>_xlfn.XLOOKUP(S1242,Lookup!A:A,Lookup!B:B)</f>
        <v>Junior</v>
      </c>
      <c r="U1242" t="s">
        <v>50</v>
      </c>
      <c r="V1242">
        <v>4</v>
      </c>
      <c r="W1242" t="str">
        <f>_xlfn.XLOOKUP(V1242,Lookup!I:I,Lookup!J:J)</f>
        <v>Very High</v>
      </c>
      <c r="X1242" t="s">
        <v>48</v>
      </c>
      <c r="Y1242">
        <v>6472</v>
      </c>
      <c r="Z1242" t="str" cm="1">
        <f t="array" ref="Z1242">_xlfn.IFS(Y1242&lt;3000,"Low",Y1242&lt;7000,"Medium",TRUE,"High")</f>
        <v>Medium</v>
      </c>
      <c r="AA1242">
        <v>8989</v>
      </c>
      <c r="AB1242">
        <v>1</v>
      </c>
      <c r="AC1242" t="s">
        <v>42</v>
      </c>
      <c r="AD1242" t="s">
        <v>35</v>
      </c>
      <c r="AE1242">
        <v>15</v>
      </c>
      <c r="AF1242">
        <v>3</v>
      </c>
      <c r="AG1242" t="str">
        <f>_xlfn.XLOOKUP(AF1242,Lookup!K:K,Lookup!L:L)</f>
        <v>Meet Expect</v>
      </c>
      <c r="AH1242">
        <v>4</v>
      </c>
      <c r="AI1242" t="str">
        <f>LOOKUP(AH1242,Lookup!M:M,Lookup!N:N)</f>
        <v>Very High</v>
      </c>
      <c r="AJ1242">
        <v>80</v>
      </c>
      <c r="AK1242">
        <v>1</v>
      </c>
      <c r="AL1242" t="str">
        <f>_xlfn.XLOOKUP(AK1242,Lookup!O:O,Lookup!P:P)</f>
        <v>Basic</v>
      </c>
      <c r="AM1242">
        <v>9</v>
      </c>
      <c r="AN1242" t="str" cm="1">
        <f t="array" ref="AN1242">_xlfn.IFS(
AM1242&lt;=5,"0-5",
AM1242&lt;=10,"6-10",
AM1242&lt;=20,"11-20",
TRUE,"20+")</f>
        <v>6-10</v>
      </c>
      <c r="AO1242">
        <v>2</v>
      </c>
      <c r="AP1242">
        <v>3</v>
      </c>
      <c r="AQ1242" t="str">
        <f>_xlfn.XLOOKUP(AP1242,Lookup!Q:Q,Lookup!R:R)</f>
        <v>Better</v>
      </c>
      <c r="AR1242">
        <v>9</v>
      </c>
      <c r="AS1242" t="str" cm="1">
        <f t="array" ref="AS1242">_xlfn.IFS(
AR1242 &lt;=1,"New Employee",
AR1242 &lt;=3, "Early Career",
AR1242 &lt;=7, "Experienced",
TRUE, "Veteran")</f>
        <v>Veteran</v>
      </c>
      <c r="AT1242">
        <v>8</v>
      </c>
      <c r="AU1242">
        <v>5</v>
      </c>
      <c r="AV1242" t="str" cm="1">
        <f t="array" ref="AV1242">_xlfn.IFS(
AU1242=0,"Recently Promoted",
AU1242&lt;=3, "Normal",
TRUE, "Long Time No Promotion")</f>
        <v>Long Time No Promotion</v>
      </c>
      <c r="AW1242">
        <v>8</v>
      </c>
      <c r="AX1242">
        <f>IF(COUNTIF(L1242:$L$1471,L1242)&gt;1,1,0)</f>
        <v>0</v>
      </c>
      <c r="BA1242">
        <f t="shared" si="157"/>
        <v>0</v>
      </c>
      <c r="BC1242">
        <f t="shared" si="158"/>
        <v>0</v>
      </c>
      <c r="BE1242">
        <f t="shared" si="152"/>
        <v>0</v>
      </c>
      <c r="BG1242">
        <f t="shared" si="153"/>
        <v>0</v>
      </c>
      <c r="BI1242">
        <f t="shared" si="154"/>
        <v>0</v>
      </c>
      <c r="BR1242" t="str" cm="1">
        <f t="array" ref="BR1242">_xlfn.IFS(
A1242&lt;=25,"18-25",
A1242&lt;=35,"26-35",
A1242&lt;=45,"36-45",
A1242&lt;=59,"46-59",
TRUE,"60+")</f>
        <v>36-45</v>
      </c>
      <c r="BX1242" t="b">
        <f t="shared" si="155"/>
        <v>1</v>
      </c>
      <c r="BY1242" t="b">
        <f t="shared" si="156"/>
        <v>1</v>
      </c>
      <c r="BZ1242" t="b">
        <f t="shared" si="159"/>
        <v>1</v>
      </c>
      <c r="CA1242">
        <f>IF(tblemployee[[#This Row],[Attrition]]="Yes",1,0)</f>
        <v>0</v>
      </c>
      <c r="CB1242">
        <f>IF(tblemployee[[#This Row],[OverTime]]="Yes",1,0)</f>
        <v>1</v>
      </c>
    </row>
    <row r="1243" spans="1:80" hidden="1">
      <c r="A1243">
        <v>32</v>
      </c>
      <c r="B1243" t="s">
        <v>43</v>
      </c>
      <c r="C1243" t="s">
        <v>36</v>
      </c>
      <c r="D1243">
        <v>371</v>
      </c>
      <c r="E1243" t="s">
        <v>37</v>
      </c>
      <c r="F1243">
        <v>19</v>
      </c>
      <c r="G1243" t="str" cm="1">
        <f t="array" ref="G1243">_xlfn.IFS(
F1243 &lt;= 10, "Near",
F1243 &lt;= 20, "Far",
TRUE, "Very Far")</f>
        <v>Far</v>
      </c>
      <c r="H1243">
        <v>3</v>
      </c>
      <c r="I1243" t="str">
        <f>_xlfn.XLOOKUP(H1243,Lookup!C:C,Lookup!D:D)</f>
        <v>Bachelor</v>
      </c>
      <c r="J1243" t="s">
        <v>38</v>
      </c>
      <c r="K1243">
        <v>1</v>
      </c>
      <c r="L1243">
        <v>1739</v>
      </c>
      <c r="M1243">
        <v>4</v>
      </c>
      <c r="N1243" t="str">
        <f>_xlfn.XLOOKUP(M1243,Lookup!E:E,Lookup!F:F)</f>
        <v>Very High</v>
      </c>
      <c r="O1243" t="s">
        <v>46</v>
      </c>
      <c r="P1243">
        <v>80</v>
      </c>
      <c r="Q1243">
        <v>1</v>
      </c>
      <c r="R1243" t="str">
        <f>_xlfn.XLOOKUP(Q1243,Lookup!G:G,Lookup!H:H)</f>
        <v>Low</v>
      </c>
      <c r="S1243">
        <v>3</v>
      </c>
      <c r="T1243" s="7" t="str">
        <f>_xlfn.XLOOKUP(S1243,Lookup!A:A,Lookup!B:B)</f>
        <v>Senior</v>
      </c>
      <c r="U1243" t="s">
        <v>40</v>
      </c>
      <c r="V1243">
        <v>3</v>
      </c>
      <c r="W1243" t="str">
        <f>_xlfn.XLOOKUP(V1243,Lookup!I:I,Lookup!J:J)</f>
        <v>High</v>
      </c>
      <c r="X1243" t="s">
        <v>48</v>
      </c>
      <c r="Y1243">
        <v>9610</v>
      </c>
      <c r="Z1243" t="str" cm="1">
        <f t="array" ref="Z1243">_xlfn.IFS(Y1243&lt;3000,"Low",Y1243&lt;7000,"Medium",TRUE,"High")</f>
        <v>High</v>
      </c>
      <c r="AA1243">
        <v>3840</v>
      </c>
      <c r="AB1243">
        <v>3</v>
      </c>
      <c r="AC1243" t="s">
        <v>42</v>
      </c>
      <c r="AD1243" t="s">
        <v>43</v>
      </c>
      <c r="AE1243">
        <v>13</v>
      </c>
      <c r="AF1243">
        <v>3</v>
      </c>
      <c r="AG1243" t="str">
        <f>_xlfn.XLOOKUP(AF1243,Lookup!K:K,Lookup!L:L)</f>
        <v>Meet Expect</v>
      </c>
      <c r="AH1243">
        <v>3</v>
      </c>
      <c r="AI1243" t="str">
        <f>LOOKUP(AH1243,Lookup!M:M,Lookup!N:N)</f>
        <v>High</v>
      </c>
      <c r="AJ1243">
        <v>80</v>
      </c>
      <c r="AK1243">
        <v>1</v>
      </c>
      <c r="AL1243" t="str">
        <f>_xlfn.XLOOKUP(AK1243,Lookup!O:O,Lookup!P:P)</f>
        <v>Basic</v>
      </c>
      <c r="AM1243">
        <v>10</v>
      </c>
      <c r="AN1243" t="str" cm="1">
        <f t="array" ref="AN1243">_xlfn.IFS(
AM1243&lt;=5,"0-5",
AM1243&lt;=10,"6-10",
AM1243&lt;=20,"11-20",
TRUE,"20+")</f>
        <v>6-10</v>
      </c>
      <c r="AO1243">
        <v>2</v>
      </c>
      <c r="AP1243">
        <v>1</v>
      </c>
      <c r="AQ1243" t="str">
        <f>_xlfn.XLOOKUP(AP1243,Lookup!Q:Q,Lookup!R:R)</f>
        <v>Bad</v>
      </c>
      <c r="AR1243">
        <v>4</v>
      </c>
      <c r="AS1243" t="str" cm="1">
        <f t="array" ref="AS1243">_xlfn.IFS(
AR1243 &lt;=1,"New Employee",
AR1243 &lt;=3, "Early Career",
AR1243 &lt;=7, "Experienced",
TRUE, "Veteran")</f>
        <v>Experienced</v>
      </c>
      <c r="AT1243">
        <v>3</v>
      </c>
      <c r="AU1243">
        <v>0</v>
      </c>
      <c r="AV1243" t="str" cm="1">
        <f t="array" ref="AV1243">_xlfn.IFS(
AU1243=0,"Recently Promoted",
AU1243&lt;=3, "Normal",
TRUE, "Long Time No Promotion")</f>
        <v>Recently Promoted</v>
      </c>
      <c r="AW1243">
        <v>2</v>
      </c>
      <c r="AX1243">
        <f>IF(COUNTIF(L1243:$L$1471,L1243)&gt;1,1,0)</f>
        <v>0</v>
      </c>
      <c r="BA1243">
        <f t="shared" si="157"/>
        <v>0</v>
      </c>
      <c r="BC1243">
        <f t="shared" si="158"/>
        <v>0</v>
      </c>
      <c r="BE1243">
        <f t="shared" si="152"/>
        <v>0</v>
      </c>
      <c r="BG1243">
        <f t="shared" si="153"/>
        <v>0</v>
      </c>
      <c r="BI1243">
        <f t="shared" si="154"/>
        <v>0</v>
      </c>
      <c r="BR1243" t="str" cm="1">
        <f t="array" ref="BR1243">_xlfn.IFS(
A1243&lt;=25,"18-25",
A1243&lt;=35,"26-35",
A1243&lt;=45,"36-45",
A1243&lt;=59,"46-59",
TRUE,"60+")</f>
        <v>26-35</v>
      </c>
      <c r="BX1243" t="b">
        <f t="shared" si="155"/>
        <v>1</v>
      </c>
      <c r="BY1243" t="b">
        <f t="shared" si="156"/>
        <v>1</v>
      </c>
      <c r="BZ1243" t="b">
        <f t="shared" si="159"/>
        <v>1</v>
      </c>
      <c r="CA1243">
        <f>IF(tblemployee[[#This Row],[Attrition]]="Yes",1,0)</f>
        <v>0</v>
      </c>
      <c r="CB1243">
        <f>IF(tblemployee[[#This Row],[OverTime]]="Yes",1,0)</f>
        <v>0</v>
      </c>
    </row>
    <row r="1244" spans="1:80" hidden="1">
      <c r="A1244">
        <v>40</v>
      </c>
      <c r="B1244" t="s">
        <v>43</v>
      </c>
      <c r="C1244" t="s">
        <v>36</v>
      </c>
      <c r="D1244">
        <v>611</v>
      </c>
      <c r="E1244" t="s">
        <v>37</v>
      </c>
      <c r="F1244">
        <v>7</v>
      </c>
      <c r="G1244" t="str" cm="1">
        <f t="array" ref="G1244">_xlfn.IFS(
F1244 &lt;= 10, "Near",
F1244 &lt;= 20, "Far",
TRUE, "Very Far")</f>
        <v>Near</v>
      </c>
      <c r="H1244">
        <v>4</v>
      </c>
      <c r="I1244" t="str">
        <f>_xlfn.XLOOKUP(H1244,Lookup!C:C,Lookup!D:D)</f>
        <v>Master</v>
      </c>
      <c r="J1244" t="s">
        <v>51</v>
      </c>
      <c r="K1244">
        <v>1</v>
      </c>
      <c r="L1244">
        <v>1740</v>
      </c>
      <c r="M1244">
        <v>2</v>
      </c>
      <c r="N1244" t="str">
        <f>_xlfn.XLOOKUP(M1244,Lookup!E:E,Lookup!F:F)</f>
        <v>Medium</v>
      </c>
      <c r="O1244" t="s">
        <v>46</v>
      </c>
      <c r="P1244">
        <v>88</v>
      </c>
      <c r="Q1244">
        <v>3</v>
      </c>
      <c r="R1244" t="str">
        <f>_xlfn.XLOOKUP(Q1244,Lookup!G:G,Lookup!H:H)</f>
        <v>High</v>
      </c>
      <c r="S1244">
        <v>5</v>
      </c>
      <c r="T1244" s="7" t="str">
        <f>_xlfn.XLOOKUP(S1244,Lookup!A:A,Lookup!B:B)</f>
        <v>Director</v>
      </c>
      <c r="U1244" t="s">
        <v>56</v>
      </c>
      <c r="V1244">
        <v>2</v>
      </c>
      <c r="W1244" t="str">
        <f>_xlfn.XLOOKUP(V1244,Lookup!I:I,Lookup!J:J)</f>
        <v>Medium</v>
      </c>
      <c r="X1244" t="s">
        <v>41</v>
      </c>
      <c r="Y1244">
        <v>19833</v>
      </c>
      <c r="Z1244" t="str" cm="1">
        <f t="array" ref="Z1244">_xlfn.IFS(Y1244&lt;3000,"Low",Y1244&lt;7000,"Medium",TRUE,"High")</f>
        <v>High</v>
      </c>
      <c r="AA1244">
        <v>4349</v>
      </c>
      <c r="AB1244">
        <v>1</v>
      </c>
      <c r="AC1244" t="s">
        <v>42</v>
      </c>
      <c r="AD1244" t="s">
        <v>43</v>
      </c>
      <c r="AE1244">
        <v>14</v>
      </c>
      <c r="AF1244">
        <v>3</v>
      </c>
      <c r="AG1244" t="str">
        <f>_xlfn.XLOOKUP(AF1244,Lookup!K:K,Lookup!L:L)</f>
        <v>Meet Expect</v>
      </c>
      <c r="AH1244">
        <v>2</v>
      </c>
      <c r="AI1244" t="str">
        <f>LOOKUP(AH1244,Lookup!M:M,Lookup!N:N)</f>
        <v>Medium</v>
      </c>
      <c r="AJ1244">
        <v>80</v>
      </c>
      <c r="AK1244">
        <v>0</v>
      </c>
      <c r="AL1244" t="str">
        <f>_xlfn.XLOOKUP(AK1244,Lookup!O:O,Lookup!P:P)</f>
        <v>None</v>
      </c>
      <c r="AM1244">
        <v>21</v>
      </c>
      <c r="AN1244" t="str" cm="1">
        <f t="array" ref="AN1244">_xlfn.IFS(
AM1244&lt;=5,"0-5",
AM1244&lt;=10,"6-10",
AM1244&lt;=20,"11-20",
TRUE,"20+")</f>
        <v>20+</v>
      </c>
      <c r="AO1244">
        <v>3</v>
      </c>
      <c r="AP1244">
        <v>2</v>
      </c>
      <c r="AQ1244" t="str">
        <f>_xlfn.XLOOKUP(AP1244,Lookup!Q:Q,Lookup!R:R)</f>
        <v>Good</v>
      </c>
      <c r="AR1244">
        <v>21</v>
      </c>
      <c r="AS1244" t="str" cm="1">
        <f t="array" ref="AS1244">_xlfn.IFS(
AR1244 &lt;=1,"New Employee",
AR1244 &lt;=3, "Early Career",
AR1244 &lt;=7, "Experienced",
TRUE, "Veteran")</f>
        <v>Veteran</v>
      </c>
      <c r="AT1244">
        <v>8</v>
      </c>
      <c r="AU1244">
        <v>12</v>
      </c>
      <c r="AV1244" t="str" cm="1">
        <f t="array" ref="AV1244">_xlfn.IFS(
AU1244=0,"Recently Promoted",
AU1244&lt;=3, "Normal",
TRUE, "Long Time No Promotion")</f>
        <v>Long Time No Promotion</v>
      </c>
      <c r="AW1244">
        <v>8</v>
      </c>
      <c r="AX1244">
        <f>IF(COUNTIF(L1244:$L$1471,L1244)&gt;1,1,0)</f>
        <v>0</v>
      </c>
      <c r="BA1244">
        <f t="shared" si="157"/>
        <v>0</v>
      </c>
      <c r="BC1244">
        <f t="shared" si="158"/>
        <v>0</v>
      </c>
      <c r="BE1244">
        <f t="shared" si="152"/>
        <v>0</v>
      </c>
      <c r="BG1244">
        <f t="shared" si="153"/>
        <v>0</v>
      </c>
      <c r="BI1244">
        <f t="shared" si="154"/>
        <v>0</v>
      </c>
      <c r="BR1244" t="str" cm="1">
        <f t="array" ref="BR1244">_xlfn.IFS(
A1244&lt;=25,"18-25",
A1244&lt;=35,"26-35",
A1244&lt;=45,"36-45",
A1244&lt;=59,"46-59",
TRUE,"60+")</f>
        <v>36-45</v>
      </c>
      <c r="BX1244" t="b">
        <f t="shared" si="155"/>
        <v>1</v>
      </c>
      <c r="BY1244" t="b">
        <f t="shared" si="156"/>
        <v>1</v>
      </c>
      <c r="BZ1244" t="b">
        <f t="shared" si="159"/>
        <v>1</v>
      </c>
      <c r="CA1244">
        <f>IF(tblemployee[[#This Row],[Attrition]]="Yes",1,0)</f>
        <v>0</v>
      </c>
      <c r="CB1244">
        <f>IF(tblemployee[[#This Row],[OverTime]]="Yes",1,0)</f>
        <v>0</v>
      </c>
    </row>
    <row r="1245" spans="1:80">
      <c r="A1245">
        <v>45</v>
      </c>
      <c r="B1245" t="s">
        <v>43</v>
      </c>
      <c r="C1245" t="s">
        <v>36</v>
      </c>
      <c r="D1245">
        <v>176</v>
      </c>
      <c r="E1245" t="s">
        <v>61</v>
      </c>
      <c r="F1245">
        <v>4</v>
      </c>
      <c r="G1245" t="str" cm="1">
        <f t="array" ref="G1245">_xlfn.IFS(
F1245 &lt;= 10, "Near",
F1245 &lt;= 20, "Far",
TRUE, "Very Far")</f>
        <v>Near</v>
      </c>
      <c r="H1245">
        <v>3</v>
      </c>
      <c r="I1245" t="str">
        <f>_xlfn.XLOOKUP(H1245,Lookup!C:C,Lookup!D:D)</f>
        <v>Bachelor</v>
      </c>
      <c r="J1245" t="s">
        <v>38</v>
      </c>
      <c r="K1245">
        <v>1</v>
      </c>
      <c r="L1245">
        <v>1744</v>
      </c>
      <c r="M1245">
        <v>3</v>
      </c>
      <c r="N1245" t="str">
        <f>_xlfn.XLOOKUP(M1245,Lookup!E:E,Lookup!F:F)</f>
        <v>High</v>
      </c>
      <c r="O1245" t="s">
        <v>39</v>
      </c>
      <c r="P1245">
        <v>56</v>
      </c>
      <c r="Q1245">
        <v>1</v>
      </c>
      <c r="R1245" t="str">
        <f>_xlfn.XLOOKUP(Q1245,Lookup!G:G,Lookup!H:H)</f>
        <v>Low</v>
      </c>
      <c r="S1245">
        <v>3</v>
      </c>
      <c r="T1245" s="7" t="str">
        <f>_xlfn.XLOOKUP(S1245,Lookup!A:A,Lookup!B:B)</f>
        <v>Senior</v>
      </c>
      <c r="U1245" t="s">
        <v>61</v>
      </c>
      <c r="V1245">
        <v>3</v>
      </c>
      <c r="W1245" t="str">
        <f>_xlfn.XLOOKUP(V1245,Lookup!I:I,Lookup!J:J)</f>
        <v>High</v>
      </c>
      <c r="X1245" t="s">
        <v>48</v>
      </c>
      <c r="Y1245">
        <v>9756</v>
      </c>
      <c r="Z1245" t="str" cm="1">
        <f t="array" ref="Z1245">_xlfn.IFS(Y1245&lt;3000,"Low",Y1245&lt;7000,"Medium",TRUE,"High")</f>
        <v>High</v>
      </c>
      <c r="AA1245">
        <v>6595</v>
      </c>
      <c r="AB1245">
        <v>4</v>
      </c>
      <c r="AC1245" t="s">
        <v>42</v>
      </c>
      <c r="AD1245" t="s">
        <v>43</v>
      </c>
      <c r="AE1245">
        <v>21</v>
      </c>
      <c r="AF1245">
        <v>4</v>
      </c>
      <c r="AG1245" t="str">
        <f>_xlfn.XLOOKUP(AF1245,Lookup!K:K,Lookup!L:L)</f>
        <v>Exceed Expect</v>
      </c>
      <c r="AH1245">
        <v>3</v>
      </c>
      <c r="AI1245" t="str">
        <f>LOOKUP(AH1245,Lookup!M:M,Lookup!N:N)</f>
        <v>High</v>
      </c>
      <c r="AJ1245">
        <v>80</v>
      </c>
      <c r="AK1245">
        <v>2</v>
      </c>
      <c r="AL1245" t="str">
        <f>_xlfn.XLOOKUP(AK1245,Lookup!O:O,Lookup!P:P)</f>
        <v>Medium</v>
      </c>
      <c r="AM1245">
        <v>9</v>
      </c>
      <c r="AN1245" t="str" cm="1">
        <f t="array" ref="AN1245">_xlfn.IFS(
AM1245&lt;=5,"0-5",
AM1245&lt;=10,"6-10",
AM1245&lt;=20,"11-20",
TRUE,"20+")</f>
        <v>6-10</v>
      </c>
      <c r="AO1245">
        <v>2</v>
      </c>
      <c r="AP1245">
        <v>4</v>
      </c>
      <c r="AQ1245" t="str">
        <f>_xlfn.XLOOKUP(AP1245,Lookup!Q:Q,Lookup!R:R)</f>
        <v>Best</v>
      </c>
      <c r="AR1245">
        <v>5</v>
      </c>
      <c r="AS1245" t="str" cm="1">
        <f t="array" ref="AS1245">_xlfn.IFS(
AR1245 &lt;=1,"New Employee",
AR1245 &lt;=3, "Early Career",
AR1245 &lt;=7, "Experienced",
TRUE, "Veteran")</f>
        <v>Experienced</v>
      </c>
      <c r="AT1245">
        <v>0</v>
      </c>
      <c r="AU1245">
        <v>0</v>
      </c>
      <c r="AV1245" t="str" cm="1">
        <f t="array" ref="AV1245">_xlfn.IFS(
AU1245=0,"Recently Promoted",
AU1245&lt;=3, "Normal",
TRUE, "Long Time No Promotion")</f>
        <v>Recently Promoted</v>
      </c>
      <c r="AW1245">
        <v>3</v>
      </c>
      <c r="AX1245">
        <f>IF(COUNTIF(L1245:$L$1471,L1245)&gt;1,1,0)</f>
        <v>0</v>
      </c>
      <c r="BA1245">
        <f t="shared" si="157"/>
        <v>0</v>
      </c>
      <c r="BC1245">
        <f t="shared" si="158"/>
        <v>0</v>
      </c>
      <c r="BE1245">
        <f t="shared" si="152"/>
        <v>0</v>
      </c>
      <c r="BG1245">
        <f t="shared" si="153"/>
        <v>0</v>
      </c>
      <c r="BI1245">
        <f t="shared" si="154"/>
        <v>0</v>
      </c>
      <c r="BR1245" t="str" cm="1">
        <f t="array" ref="BR1245">_xlfn.IFS(
A1245&lt;=25,"18-25",
A1245&lt;=35,"26-35",
A1245&lt;=45,"36-45",
A1245&lt;=59,"46-59",
TRUE,"60+")</f>
        <v>36-45</v>
      </c>
      <c r="BX1245" t="b">
        <f t="shared" si="155"/>
        <v>1</v>
      </c>
      <c r="BY1245" t="b">
        <f t="shared" si="156"/>
        <v>1</v>
      </c>
      <c r="BZ1245" t="b">
        <f t="shared" si="159"/>
        <v>1</v>
      </c>
      <c r="CA1245">
        <f>IF(tblemployee[[#This Row],[Attrition]]="Yes",1,0)</f>
        <v>0</v>
      </c>
      <c r="CB1245">
        <f>IF(tblemployee[[#This Row],[OverTime]]="Yes",1,0)</f>
        <v>0</v>
      </c>
    </row>
    <row r="1246" spans="1:80" hidden="1">
      <c r="A1246">
        <v>30</v>
      </c>
      <c r="B1246" t="s">
        <v>43</v>
      </c>
      <c r="C1246" t="s">
        <v>44</v>
      </c>
      <c r="D1246">
        <v>1312</v>
      </c>
      <c r="E1246" t="s">
        <v>45</v>
      </c>
      <c r="F1246">
        <v>2</v>
      </c>
      <c r="G1246" t="str" cm="1">
        <f t="array" ref="G1246">_xlfn.IFS(
F1246 &lt;= 10, "Near",
F1246 &lt;= 20, "Far",
TRUE, "Very Far")</f>
        <v>Near</v>
      </c>
      <c r="H1246">
        <v>4</v>
      </c>
      <c r="I1246" t="str">
        <f>_xlfn.XLOOKUP(H1246,Lookup!C:C,Lookup!D:D)</f>
        <v>Master</v>
      </c>
      <c r="J1246" t="s">
        <v>60</v>
      </c>
      <c r="K1246">
        <v>1</v>
      </c>
      <c r="L1246">
        <v>1745</v>
      </c>
      <c r="M1246">
        <v>4</v>
      </c>
      <c r="N1246" t="str">
        <f>_xlfn.XLOOKUP(M1246,Lookup!E:E,Lookup!F:F)</f>
        <v>Very High</v>
      </c>
      <c r="O1246" t="s">
        <v>39</v>
      </c>
      <c r="P1246">
        <v>78</v>
      </c>
      <c r="Q1246">
        <v>2</v>
      </c>
      <c r="R1246" t="str">
        <f>_xlfn.XLOOKUP(Q1246,Lookup!G:G,Lookup!H:H)</f>
        <v>Medium</v>
      </c>
      <c r="S1246">
        <v>1</v>
      </c>
      <c r="T1246" s="7" t="str">
        <f>_xlfn.XLOOKUP(S1246,Lookup!A:A,Lookup!B:B)</f>
        <v>Entry Level</v>
      </c>
      <c r="U1246" t="s">
        <v>47</v>
      </c>
      <c r="V1246">
        <v>1</v>
      </c>
      <c r="W1246" t="str">
        <f>_xlfn.XLOOKUP(V1246,Lookup!I:I,Lookup!J:J)</f>
        <v>Low</v>
      </c>
      <c r="X1246" t="s">
        <v>41</v>
      </c>
      <c r="Y1246">
        <v>4968</v>
      </c>
      <c r="Z1246" t="str" cm="1">
        <f t="array" ref="Z1246">_xlfn.IFS(Y1246&lt;3000,"Low",Y1246&lt;7000,"Medium",TRUE,"High")</f>
        <v>Medium</v>
      </c>
      <c r="AA1246">
        <v>26427</v>
      </c>
      <c r="AB1246">
        <v>0</v>
      </c>
      <c r="AC1246" t="s">
        <v>42</v>
      </c>
      <c r="AD1246" t="s">
        <v>43</v>
      </c>
      <c r="AE1246">
        <v>16</v>
      </c>
      <c r="AF1246">
        <v>3</v>
      </c>
      <c r="AG1246" t="str">
        <f>_xlfn.XLOOKUP(AF1246,Lookup!K:K,Lookup!L:L)</f>
        <v>Meet Expect</v>
      </c>
      <c r="AH1246">
        <v>4</v>
      </c>
      <c r="AI1246" t="str">
        <f>LOOKUP(AH1246,Lookup!M:M,Lookup!N:N)</f>
        <v>Very High</v>
      </c>
      <c r="AJ1246">
        <v>80</v>
      </c>
      <c r="AK1246">
        <v>0</v>
      </c>
      <c r="AL1246" t="str">
        <f>_xlfn.XLOOKUP(AK1246,Lookup!O:O,Lookup!P:P)</f>
        <v>None</v>
      </c>
      <c r="AM1246">
        <v>10</v>
      </c>
      <c r="AN1246" t="str" cm="1">
        <f t="array" ref="AN1246">_xlfn.IFS(
AM1246&lt;=5,"0-5",
AM1246&lt;=10,"6-10",
AM1246&lt;=20,"11-20",
TRUE,"20+")</f>
        <v>6-10</v>
      </c>
      <c r="AO1246">
        <v>2</v>
      </c>
      <c r="AP1246">
        <v>3</v>
      </c>
      <c r="AQ1246" t="str">
        <f>_xlfn.XLOOKUP(AP1246,Lookup!Q:Q,Lookup!R:R)</f>
        <v>Better</v>
      </c>
      <c r="AR1246">
        <v>9</v>
      </c>
      <c r="AS1246" t="str" cm="1">
        <f t="array" ref="AS1246">_xlfn.IFS(
AR1246 &lt;=1,"New Employee",
AR1246 &lt;=3, "Early Career",
AR1246 &lt;=7, "Experienced",
TRUE, "Veteran")</f>
        <v>Veteran</v>
      </c>
      <c r="AT1246">
        <v>7</v>
      </c>
      <c r="AU1246">
        <v>0</v>
      </c>
      <c r="AV1246" t="str" cm="1">
        <f t="array" ref="AV1246">_xlfn.IFS(
AU1246=0,"Recently Promoted",
AU1246&lt;=3, "Normal",
TRUE, "Long Time No Promotion")</f>
        <v>Recently Promoted</v>
      </c>
      <c r="AW1246">
        <v>7</v>
      </c>
      <c r="AX1246">
        <f>IF(COUNTIF(L1246:$L$1471,L1246)&gt;1,1,0)</f>
        <v>0</v>
      </c>
      <c r="BA1246">
        <f t="shared" si="157"/>
        <v>0</v>
      </c>
      <c r="BC1246">
        <f t="shared" si="158"/>
        <v>0</v>
      </c>
      <c r="BE1246">
        <f t="shared" si="152"/>
        <v>0</v>
      </c>
      <c r="BG1246">
        <f t="shared" si="153"/>
        <v>0</v>
      </c>
      <c r="BI1246">
        <f t="shared" si="154"/>
        <v>0</v>
      </c>
      <c r="BR1246" t="str" cm="1">
        <f t="array" ref="BR1246">_xlfn.IFS(
A1246&lt;=25,"18-25",
A1246&lt;=35,"26-35",
A1246&lt;=45,"36-45",
A1246&lt;=59,"46-59",
TRUE,"60+")</f>
        <v>26-35</v>
      </c>
      <c r="BX1246" t="b">
        <f t="shared" si="155"/>
        <v>1</v>
      </c>
      <c r="BY1246" t="b">
        <f t="shared" si="156"/>
        <v>1</v>
      </c>
      <c r="BZ1246" t="b">
        <f t="shared" si="159"/>
        <v>1</v>
      </c>
      <c r="CA1246">
        <f>IF(tblemployee[[#This Row],[Attrition]]="Yes",1,0)</f>
        <v>0</v>
      </c>
      <c r="CB1246">
        <f>IF(tblemployee[[#This Row],[OverTime]]="Yes",1,0)</f>
        <v>0</v>
      </c>
    </row>
    <row r="1247" spans="1:80">
      <c r="A1247">
        <v>24</v>
      </c>
      <c r="B1247" t="s">
        <v>43</v>
      </c>
      <c r="C1247" t="s">
        <v>44</v>
      </c>
      <c r="D1247">
        <v>897</v>
      </c>
      <c r="E1247" t="s">
        <v>61</v>
      </c>
      <c r="F1247">
        <v>10</v>
      </c>
      <c r="G1247" t="str" cm="1">
        <f t="array" ref="G1247">_xlfn.IFS(
F1247 &lt;= 10, "Near",
F1247 &lt;= 20, "Far",
TRUE, "Very Far")</f>
        <v>Near</v>
      </c>
      <c r="H1247">
        <v>3</v>
      </c>
      <c r="I1247" t="str">
        <f>_xlfn.XLOOKUP(H1247,Lookup!C:C,Lookup!D:D)</f>
        <v>Bachelor</v>
      </c>
      <c r="J1247" t="s">
        <v>51</v>
      </c>
      <c r="K1247">
        <v>1</v>
      </c>
      <c r="L1247">
        <v>1746</v>
      </c>
      <c r="M1247">
        <v>1</v>
      </c>
      <c r="N1247" t="str">
        <f>_xlfn.XLOOKUP(M1247,Lookup!E:E,Lookup!F:F)</f>
        <v>Low</v>
      </c>
      <c r="O1247" t="s">
        <v>46</v>
      </c>
      <c r="P1247">
        <v>59</v>
      </c>
      <c r="Q1247">
        <v>3</v>
      </c>
      <c r="R1247" t="str">
        <f>_xlfn.XLOOKUP(Q1247,Lookup!G:G,Lookup!H:H)</f>
        <v>High</v>
      </c>
      <c r="S1247">
        <v>1</v>
      </c>
      <c r="T1247" s="7" t="str">
        <f>_xlfn.XLOOKUP(S1247,Lookup!A:A,Lookup!B:B)</f>
        <v>Entry Level</v>
      </c>
      <c r="U1247" t="s">
        <v>61</v>
      </c>
      <c r="V1247">
        <v>4</v>
      </c>
      <c r="W1247" t="str">
        <f>_xlfn.XLOOKUP(V1247,Lookup!I:I,Lookup!J:J)</f>
        <v>Very High</v>
      </c>
      <c r="X1247" t="s">
        <v>48</v>
      </c>
      <c r="Y1247">
        <v>2145</v>
      </c>
      <c r="Z1247" t="str" cm="1">
        <f t="array" ref="Z1247">_xlfn.IFS(Y1247&lt;3000,"Low",Y1247&lt;7000,"Medium",TRUE,"High")</f>
        <v>Low</v>
      </c>
      <c r="AA1247">
        <v>2097</v>
      </c>
      <c r="AB1247">
        <v>0</v>
      </c>
      <c r="AC1247" t="s">
        <v>42</v>
      </c>
      <c r="AD1247" t="s">
        <v>43</v>
      </c>
      <c r="AE1247">
        <v>14</v>
      </c>
      <c r="AF1247">
        <v>3</v>
      </c>
      <c r="AG1247" t="str">
        <f>_xlfn.XLOOKUP(AF1247,Lookup!K:K,Lookup!L:L)</f>
        <v>Meet Expect</v>
      </c>
      <c r="AH1247">
        <v>4</v>
      </c>
      <c r="AI1247" t="str">
        <f>LOOKUP(AH1247,Lookup!M:M,Lookup!N:N)</f>
        <v>Very High</v>
      </c>
      <c r="AJ1247">
        <v>80</v>
      </c>
      <c r="AK1247">
        <v>1</v>
      </c>
      <c r="AL1247" t="str">
        <f>_xlfn.XLOOKUP(AK1247,Lookup!O:O,Lookup!P:P)</f>
        <v>Basic</v>
      </c>
      <c r="AM1247">
        <v>3</v>
      </c>
      <c r="AN1247" t="str" cm="1">
        <f t="array" ref="AN1247">_xlfn.IFS(
AM1247&lt;=5,"0-5",
AM1247&lt;=10,"6-10",
AM1247&lt;=20,"11-20",
TRUE,"20+")</f>
        <v>0-5</v>
      </c>
      <c r="AO1247">
        <v>2</v>
      </c>
      <c r="AP1247">
        <v>3</v>
      </c>
      <c r="AQ1247" t="str">
        <f>_xlfn.XLOOKUP(AP1247,Lookup!Q:Q,Lookup!R:R)</f>
        <v>Better</v>
      </c>
      <c r="AR1247">
        <v>2</v>
      </c>
      <c r="AS1247" t="str" cm="1">
        <f t="array" ref="AS1247">_xlfn.IFS(
AR1247 &lt;=1,"New Employee",
AR1247 &lt;=3, "Early Career",
AR1247 &lt;=7, "Experienced",
TRUE, "Veteran")</f>
        <v>Early Career</v>
      </c>
      <c r="AT1247">
        <v>2</v>
      </c>
      <c r="AU1247">
        <v>2</v>
      </c>
      <c r="AV1247" t="str" cm="1">
        <f t="array" ref="AV1247">_xlfn.IFS(
AU1247=0,"Recently Promoted",
AU1247&lt;=3, "Normal",
TRUE, "Long Time No Promotion")</f>
        <v>Normal</v>
      </c>
      <c r="AW1247">
        <v>1</v>
      </c>
      <c r="AX1247">
        <f>IF(COUNTIF(L1247:$L$1471,L1247)&gt;1,1,0)</f>
        <v>0</v>
      </c>
      <c r="BA1247">
        <f t="shared" si="157"/>
        <v>0</v>
      </c>
      <c r="BC1247">
        <f t="shared" si="158"/>
        <v>0</v>
      </c>
      <c r="BE1247">
        <f t="shared" si="152"/>
        <v>0</v>
      </c>
      <c r="BG1247">
        <f t="shared" si="153"/>
        <v>0</v>
      </c>
      <c r="BI1247">
        <f t="shared" si="154"/>
        <v>0</v>
      </c>
      <c r="BR1247" t="str" cm="1">
        <f t="array" ref="BR1247">_xlfn.IFS(
A1247&lt;=25,"18-25",
A1247&lt;=35,"26-35",
A1247&lt;=45,"36-45",
A1247&lt;=59,"46-59",
TRUE,"60+")</f>
        <v>18-25</v>
      </c>
      <c r="BX1247" t="b">
        <f t="shared" si="155"/>
        <v>1</v>
      </c>
      <c r="BY1247" t="b">
        <f t="shared" si="156"/>
        <v>1</v>
      </c>
      <c r="BZ1247" t="b">
        <f t="shared" si="159"/>
        <v>1</v>
      </c>
      <c r="CA1247">
        <f>IF(tblemployee[[#This Row],[Attrition]]="Yes",1,0)</f>
        <v>0</v>
      </c>
      <c r="CB1247">
        <f>IF(tblemployee[[#This Row],[OverTime]]="Yes",1,0)</f>
        <v>0</v>
      </c>
    </row>
    <row r="1248" spans="1:80">
      <c r="A1248">
        <v>30</v>
      </c>
      <c r="B1248" t="s">
        <v>35</v>
      </c>
      <c r="C1248" t="s">
        <v>44</v>
      </c>
      <c r="D1248">
        <v>600</v>
      </c>
      <c r="E1248" t="s">
        <v>61</v>
      </c>
      <c r="F1248">
        <v>8</v>
      </c>
      <c r="G1248" t="str" cm="1">
        <f t="array" ref="G1248">_xlfn.IFS(
F1248 &lt;= 10, "Near",
F1248 &lt;= 20, "Far",
TRUE, "Very Far")</f>
        <v>Near</v>
      </c>
      <c r="H1248">
        <v>3</v>
      </c>
      <c r="I1248" t="str">
        <f>_xlfn.XLOOKUP(H1248,Lookup!C:C,Lookup!D:D)</f>
        <v>Bachelor</v>
      </c>
      <c r="J1248" t="s">
        <v>61</v>
      </c>
      <c r="K1248">
        <v>1</v>
      </c>
      <c r="L1248">
        <v>1747</v>
      </c>
      <c r="M1248">
        <v>3</v>
      </c>
      <c r="N1248" t="str">
        <f>_xlfn.XLOOKUP(M1248,Lookup!E:E,Lookup!F:F)</f>
        <v>High</v>
      </c>
      <c r="O1248" t="s">
        <v>39</v>
      </c>
      <c r="P1248">
        <v>66</v>
      </c>
      <c r="Q1248">
        <v>2</v>
      </c>
      <c r="R1248" t="str">
        <f>_xlfn.XLOOKUP(Q1248,Lookup!G:G,Lookup!H:H)</f>
        <v>Medium</v>
      </c>
      <c r="S1248">
        <v>1</v>
      </c>
      <c r="T1248" s="7" t="str">
        <f>_xlfn.XLOOKUP(S1248,Lookup!A:A,Lookup!B:B)</f>
        <v>Entry Level</v>
      </c>
      <c r="U1248" t="s">
        <v>61</v>
      </c>
      <c r="V1248">
        <v>4</v>
      </c>
      <c r="W1248" t="str">
        <f>_xlfn.XLOOKUP(V1248,Lookup!I:I,Lookup!J:J)</f>
        <v>Very High</v>
      </c>
      <c r="X1248" t="s">
        <v>52</v>
      </c>
      <c r="Y1248">
        <v>2180</v>
      </c>
      <c r="Z1248" t="str" cm="1">
        <f t="array" ref="Z1248">_xlfn.IFS(Y1248&lt;3000,"Low",Y1248&lt;7000,"Medium",TRUE,"High")</f>
        <v>Low</v>
      </c>
      <c r="AA1248">
        <v>9732</v>
      </c>
      <c r="AB1248">
        <v>6</v>
      </c>
      <c r="AC1248" t="s">
        <v>42</v>
      </c>
      <c r="AD1248" t="s">
        <v>43</v>
      </c>
      <c r="AE1248">
        <v>11</v>
      </c>
      <c r="AF1248">
        <v>3</v>
      </c>
      <c r="AG1248" t="str">
        <f>_xlfn.XLOOKUP(AF1248,Lookup!K:K,Lookup!L:L)</f>
        <v>Meet Expect</v>
      </c>
      <c r="AH1248">
        <v>3</v>
      </c>
      <c r="AI1248" t="str">
        <f>LOOKUP(AH1248,Lookup!M:M,Lookup!N:N)</f>
        <v>High</v>
      </c>
      <c r="AJ1248">
        <v>80</v>
      </c>
      <c r="AK1248">
        <v>1</v>
      </c>
      <c r="AL1248" t="str">
        <f>_xlfn.XLOOKUP(AK1248,Lookup!O:O,Lookup!P:P)</f>
        <v>Basic</v>
      </c>
      <c r="AM1248">
        <v>6</v>
      </c>
      <c r="AN1248" t="str" cm="1">
        <f t="array" ref="AN1248">_xlfn.IFS(
AM1248&lt;=5,"0-5",
AM1248&lt;=10,"6-10",
AM1248&lt;=20,"11-20",
TRUE,"20+")</f>
        <v>6-10</v>
      </c>
      <c r="AO1248">
        <v>0</v>
      </c>
      <c r="AP1248">
        <v>2</v>
      </c>
      <c r="AQ1248" t="str">
        <f>_xlfn.XLOOKUP(AP1248,Lookup!Q:Q,Lookup!R:R)</f>
        <v>Good</v>
      </c>
      <c r="AR1248">
        <v>4</v>
      </c>
      <c r="AS1248" t="str" cm="1">
        <f t="array" ref="AS1248">_xlfn.IFS(
AR1248 &lt;=1,"New Employee",
AR1248 &lt;=3, "Early Career",
AR1248 &lt;=7, "Experienced",
TRUE, "Veteran")</f>
        <v>Experienced</v>
      </c>
      <c r="AT1248">
        <v>2</v>
      </c>
      <c r="AU1248">
        <v>1</v>
      </c>
      <c r="AV1248" t="str" cm="1">
        <f t="array" ref="AV1248">_xlfn.IFS(
AU1248=0,"Recently Promoted",
AU1248&lt;=3, "Normal",
TRUE, "Long Time No Promotion")</f>
        <v>Normal</v>
      </c>
      <c r="AW1248">
        <v>2</v>
      </c>
      <c r="AX1248">
        <f>IF(COUNTIF(L1248:$L$1471,L1248)&gt;1,1,0)</f>
        <v>0</v>
      </c>
      <c r="BA1248">
        <f t="shared" si="157"/>
        <v>0</v>
      </c>
      <c r="BC1248">
        <f t="shared" si="158"/>
        <v>0</v>
      </c>
      <c r="BE1248">
        <f t="shared" si="152"/>
        <v>0</v>
      </c>
      <c r="BG1248">
        <f t="shared" si="153"/>
        <v>0</v>
      </c>
      <c r="BI1248">
        <f t="shared" si="154"/>
        <v>0</v>
      </c>
      <c r="BR1248" t="str" cm="1">
        <f t="array" ref="BR1248">_xlfn.IFS(
A1248&lt;=25,"18-25",
A1248&lt;=35,"26-35",
A1248&lt;=45,"36-45",
A1248&lt;=59,"46-59",
TRUE,"60+")</f>
        <v>26-35</v>
      </c>
      <c r="BX1248" t="b">
        <f t="shared" si="155"/>
        <v>1</v>
      </c>
      <c r="BY1248" t="b">
        <f t="shared" si="156"/>
        <v>1</v>
      </c>
      <c r="BZ1248" t="b">
        <f t="shared" si="159"/>
        <v>1</v>
      </c>
      <c r="CA1248">
        <f>IF(tblemployee[[#This Row],[Attrition]]="Yes",1,0)</f>
        <v>1</v>
      </c>
      <c r="CB1248">
        <f>IF(tblemployee[[#This Row],[OverTime]]="Yes",1,0)</f>
        <v>0</v>
      </c>
    </row>
    <row r="1249" spans="1:80" hidden="1">
      <c r="A1249">
        <v>31</v>
      </c>
      <c r="B1249" t="s">
        <v>43</v>
      </c>
      <c r="C1249" t="s">
        <v>36</v>
      </c>
      <c r="D1249">
        <v>1003</v>
      </c>
      <c r="E1249" t="s">
        <v>37</v>
      </c>
      <c r="F1249">
        <v>5</v>
      </c>
      <c r="G1249" t="str" cm="1">
        <f t="array" ref="G1249">_xlfn.IFS(
F1249 &lt;= 10, "Near",
F1249 &lt;= 20, "Far",
TRUE, "Very Far")</f>
        <v>Near</v>
      </c>
      <c r="H1249">
        <v>3</v>
      </c>
      <c r="I1249" t="str">
        <f>_xlfn.XLOOKUP(H1249,Lookup!C:C,Lookup!D:D)</f>
        <v>Bachelor</v>
      </c>
      <c r="J1249" t="s">
        <v>60</v>
      </c>
      <c r="K1249">
        <v>1</v>
      </c>
      <c r="L1249">
        <v>1749</v>
      </c>
      <c r="M1249">
        <v>1</v>
      </c>
      <c r="N1249" t="str">
        <f>_xlfn.XLOOKUP(M1249,Lookup!E:E,Lookup!F:F)</f>
        <v>Low</v>
      </c>
      <c r="O1249" t="s">
        <v>46</v>
      </c>
      <c r="P1249">
        <v>51</v>
      </c>
      <c r="Q1249">
        <v>3</v>
      </c>
      <c r="R1249" t="str">
        <f>_xlfn.XLOOKUP(Q1249,Lookup!G:G,Lookup!H:H)</f>
        <v>High</v>
      </c>
      <c r="S1249">
        <v>2</v>
      </c>
      <c r="T1249" s="7" t="str">
        <f>_xlfn.XLOOKUP(S1249,Lookup!A:A,Lookup!B:B)</f>
        <v>Junior</v>
      </c>
      <c r="U1249" t="s">
        <v>40</v>
      </c>
      <c r="V1249">
        <v>3</v>
      </c>
      <c r="W1249" t="str">
        <f>_xlfn.XLOOKUP(V1249,Lookup!I:I,Lookup!J:J)</f>
        <v>High</v>
      </c>
      <c r="X1249" t="s">
        <v>48</v>
      </c>
      <c r="Y1249">
        <v>8346</v>
      </c>
      <c r="Z1249" t="str" cm="1">
        <f t="array" ref="Z1249">_xlfn.IFS(Y1249&lt;3000,"Low",Y1249&lt;7000,"Medium",TRUE,"High")</f>
        <v>High</v>
      </c>
      <c r="AA1249">
        <v>20943</v>
      </c>
      <c r="AB1249">
        <v>1</v>
      </c>
      <c r="AC1249" t="s">
        <v>42</v>
      </c>
      <c r="AD1249" t="s">
        <v>43</v>
      </c>
      <c r="AE1249">
        <v>19</v>
      </c>
      <c r="AF1249">
        <v>3</v>
      </c>
      <c r="AG1249" t="str">
        <f>_xlfn.XLOOKUP(AF1249,Lookup!K:K,Lookup!L:L)</f>
        <v>Meet Expect</v>
      </c>
      <c r="AH1249">
        <v>3</v>
      </c>
      <c r="AI1249" t="str">
        <f>LOOKUP(AH1249,Lookup!M:M,Lookup!N:N)</f>
        <v>High</v>
      </c>
      <c r="AJ1249">
        <v>80</v>
      </c>
      <c r="AK1249">
        <v>1</v>
      </c>
      <c r="AL1249" t="str">
        <f>_xlfn.XLOOKUP(AK1249,Lookup!O:O,Lookup!P:P)</f>
        <v>Basic</v>
      </c>
      <c r="AM1249">
        <v>6</v>
      </c>
      <c r="AN1249" t="str" cm="1">
        <f t="array" ref="AN1249">_xlfn.IFS(
AM1249&lt;=5,"0-5",
AM1249&lt;=10,"6-10",
AM1249&lt;=20,"11-20",
TRUE,"20+")</f>
        <v>6-10</v>
      </c>
      <c r="AO1249">
        <v>3</v>
      </c>
      <c r="AP1249">
        <v>3</v>
      </c>
      <c r="AQ1249" t="str">
        <f>_xlfn.XLOOKUP(AP1249,Lookup!Q:Q,Lookup!R:R)</f>
        <v>Better</v>
      </c>
      <c r="AR1249">
        <v>5</v>
      </c>
      <c r="AS1249" t="str" cm="1">
        <f t="array" ref="AS1249">_xlfn.IFS(
AR1249 &lt;=1,"New Employee",
AR1249 &lt;=3, "Early Career",
AR1249 &lt;=7, "Experienced",
TRUE, "Veteran")</f>
        <v>Experienced</v>
      </c>
      <c r="AT1249">
        <v>2</v>
      </c>
      <c r="AU1249">
        <v>0</v>
      </c>
      <c r="AV1249" t="str" cm="1">
        <f t="array" ref="AV1249">_xlfn.IFS(
AU1249=0,"Recently Promoted",
AU1249&lt;=3, "Normal",
TRUE, "Long Time No Promotion")</f>
        <v>Recently Promoted</v>
      </c>
      <c r="AW1249">
        <v>2</v>
      </c>
      <c r="AX1249">
        <f>IF(COUNTIF(L1249:$L$1471,L1249)&gt;1,1,0)</f>
        <v>0</v>
      </c>
      <c r="BA1249">
        <f t="shared" si="157"/>
        <v>0</v>
      </c>
      <c r="BC1249">
        <f t="shared" si="158"/>
        <v>0</v>
      </c>
      <c r="BE1249">
        <f t="shared" si="152"/>
        <v>0</v>
      </c>
      <c r="BG1249">
        <f t="shared" si="153"/>
        <v>0</v>
      </c>
      <c r="BI1249">
        <f t="shared" si="154"/>
        <v>0</v>
      </c>
      <c r="BR1249" t="str" cm="1">
        <f t="array" ref="BR1249">_xlfn.IFS(
A1249&lt;=25,"18-25",
A1249&lt;=35,"26-35",
A1249&lt;=45,"36-45",
A1249&lt;=59,"46-59",
TRUE,"60+")</f>
        <v>26-35</v>
      </c>
      <c r="BX1249" t="b">
        <f t="shared" si="155"/>
        <v>1</v>
      </c>
      <c r="BY1249" t="b">
        <f t="shared" si="156"/>
        <v>1</v>
      </c>
      <c r="BZ1249" t="b">
        <f t="shared" si="159"/>
        <v>1</v>
      </c>
      <c r="CA1249">
        <f>IF(tblemployee[[#This Row],[Attrition]]="Yes",1,0)</f>
        <v>0</v>
      </c>
      <c r="CB1249">
        <f>IF(tblemployee[[#This Row],[OverTime]]="Yes",1,0)</f>
        <v>0</v>
      </c>
    </row>
    <row r="1250" spans="1:80" hidden="1">
      <c r="A1250">
        <v>27</v>
      </c>
      <c r="B1250" t="s">
        <v>43</v>
      </c>
      <c r="C1250" t="s">
        <v>36</v>
      </c>
      <c r="D1250">
        <v>1054</v>
      </c>
      <c r="E1250" t="s">
        <v>45</v>
      </c>
      <c r="F1250">
        <v>8</v>
      </c>
      <c r="G1250" t="str" cm="1">
        <f t="array" ref="G1250">_xlfn.IFS(
F1250 &lt;= 10, "Near",
F1250 &lt;= 20, "Far",
TRUE, "Very Far")</f>
        <v>Near</v>
      </c>
      <c r="H1250">
        <v>3</v>
      </c>
      <c r="I1250" t="str">
        <f>_xlfn.XLOOKUP(H1250,Lookup!C:C,Lookup!D:D)</f>
        <v>Bachelor</v>
      </c>
      <c r="J1250" t="s">
        <v>51</v>
      </c>
      <c r="K1250">
        <v>1</v>
      </c>
      <c r="L1250">
        <v>1751</v>
      </c>
      <c r="M1250">
        <v>3</v>
      </c>
      <c r="N1250" t="str">
        <f>_xlfn.XLOOKUP(M1250,Lookup!E:E,Lookup!F:F)</f>
        <v>High</v>
      </c>
      <c r="O1250" t="s">
        <v>39</v>
      </c>
      <c r="P1250">
        <v>67</v>
      </c>
      <c r="Q1250">
        <v>3</v>
      </c>
      <c r="R1250" t="str">
        <f>_xlfn.XLOOKUP(Q1250,Lookup!G:G,Lookup!H:H)</f>
        <v>High</v>
      </c>
      <c r="S1250">
        <v>1</v>
      </c>
      <c r="T1250" s="7" t="str">
        <f>_xlfn.XLOOKUP(S1250,Lookup!A:A,Lookup!B:B)</f>
        <v>Entry Level</v>
      </c>
      <c r="U1250" t="s">
        <v>47</v>
      </c>
      <c r="V1250">
        <v>4</v>
      </c>
      <c r="W1250" t="str">
        <f>_xlfn.XLOOKUP(V1250,Lookup!I:I,Lookup!J:J)</f>
        <v>Very High</v>
      </c>
      <c r="X1250" t="s">
        <v>41</v>
      </c>
      <c r="Y1250">
        <v>3445</v>
      </c>
      <c r="Z1250" t="str" cm="1">
        <f t="array" ref="Z1250">_xlfn.IFS(Y1250&lt;3000,"Low",Y1250&lt;7000,"Medium",TRUE,"High")</f>
        <v>Medium</v>
      </c>
      <c r="AA1250">
        <v>6152</v>
      </c>
      <c r="AB1250">
        <v>1</v>
      </c>
      <c r="AC1250" t="s">
        <v>42</v>
      </c>
      <c r="AD1250" t="s">
        <v>43</v>
      </c>
      <c r="AE1250">
        <v>11</v>
      </c>
      <c r="AF1250">
        <v>3</v>
      </c>
      <c r="AG1250" t="str">
        <f>_xlfn.XLOOKUP(AF1250,Lookup!K:K,Lookup!L:L)</f>
        <v>Meet Expect</v>
      </c>
      <c r="AH1250">
        <v>3</v>
      </c>
      <c r="AI1250" t="str">
        <f>LOOKUP(AH1250,Lookup!M:M,Lookup!N:N)</f>
        <v>High</v>
      </c>
      <c r="AJ1250">
        <v>80</v>
      </c>
      <c r="AK1250">
        <v>0</v>
      </c>
      <c r="AL1250" t="str">
        <f>_xlfn.XLOOKUP(AK1250,Lookup!O:O,Lookup!P:P)</f>
        <v>None</v>
      </c>
      <c r="AM1250">
        <v>6</v>
      </c>
      <c r="AN1250" t="str" cm="1">
        <f t="array" ref="AN1250">_xlfn.IFS(
AM1250&lt;=5,"0-5",
AM1250&lt;=10,"6-10",
AM1250&lt;=20,"11-20",
TRUE,"20+")</f>
        <v>6-10</v>
      </c>
      <c r="AO1250">
        <v>5</v>
      </c>
      <c r="AP1250">
        <v>2</v>
      </c>
      <c r="AQ1250" t="str">
        <f>_xlfn.XLOOKUP(AP1250,Lookup!Q:Q,Lookup!R:R)</f>
        <v>Good</v>
      </c>
      <c r="AR1250">
        <v>6</v>
      </c>
      <c r="AS1250" t="str" cm="1">
        <f t="array" ref="AS1250">_xlfn.IFS(
AR1250 &lt;=1,"New Employee",
AR1250 &lt;=3, "Early Career",
AR1250 &lt;=7, "Experienced",
TRUE, "Veteran")</f>
        <v>Experienced</v>
      </c>
      <c r="AT1250">
        <v>2</v>
      </c>
      <c r="AU1250">
        <v>1</v>
      </c>
      <c r="AV1250" t="str" cm="1">
        <f t="array" ref="AV1250">_xlfn.IFS(
AU1250=0,"Recently Promoted",
AU1250&lt;=3, "Normal",
TRUE, "Long Time No Promotion")</f>
        <v>Normal</v>
      </c>
      <c r="AW1250">
        <v>4</v>
      </c>
      <c r="AX1250">
        <f>IF(COUNTIF(L1250:$L$1471,L1250)&gt;1,1,0)</f>
        <v>0</v>
      </c>
      <c r="BA1250">
        <f t="shared" si="157"/>
        <v>0</v>
      </c>
      <c r="BC1250">
        <f t="shared" si="158"/>
        <v>0</v>
      </c>
      <c r="BE1250">
        <f t="shared" si="152"/>
        <v>0</v>
      </c>
      <c r="BG1250">
        <f t="shared" si="153"/>
        <v>0</v>
      </c>
      <c r="BI1250">
        <f t="shared" si="154"/>
        <v>0</v>
      </c>
      <c r="BR1250" t="str" cm="1">
        <f t="array" ref="BR1250">_xlfn.IFS(
A1250&lt;=25,"18-25",
A1250&lt;=35,"26-35",
A1250&lt;=45,"36-45",
A1250&lt;=59,"46-59",
TRUE,"60+")</f>
        <v>26-35</v>
      </c>
      <c r="BX1250" t="b">
        <f t="shared" si="155"/>
        <v>1</v>
      </c>
      <c r="BY1250" t="b">
        <f t="shared" si="156"/>
        <v>1</v>
      </c>
      <c r="BZ1250" t="b">
        <f t="shared" si="159"/>
        <v>1</v>
      </c>
      <c r="CA1250">
        <f>IF(tblemployee[[#This Row],[Attrition]]="Yes",1,0)</f>
        <v>0</v>
      </c>
      <c r="CB1250">
        <f>IF(tblemployee[[#This Row],[OverTime]]="Yes",1,0)</f>
        <v>0</v>
      </c>
    </row>
    <row r="1251" spans="1:80" hidden="1">
      <c r="A1251">
        <v>29</v>
      </c>
      <c r="B1251" t="s">
        <v>35</v>
      </c>
      <c r="C1251" t="s">
        <v>36</v>
      </c>
      <c r="D1251">
        <v>428</v>
      </c>
      <c r="E1251" t="s">
        <v>37</v>
      </c>
      <c r="F1251">
        <v>9</v>
      </c>
      <c r="G1251" t="str" cm="1">
        <f t="array" ref="G1251">_xlfn.IFS(
F1251 &lt;= 10, "Near",
F1251 &lt;= 20, "Far",
TRUE, "Very Far")</f>
        <v>Near</v>
      </c>
      <c r="H1251">
        <v>3</v>
      </c>
      <c r="I1251" t="str">
        <f>_xlfn.XLOOKUP(H1251,Lookup!C:C,Lookup!D:D)</f>
        <v>Bachelor</v>
      </c>
      <c r="J1251" t="s">
        <v>59</v>
      </c>
      <c r="K1251">
        <v>1</v>
      </c>
      <c r="L1251">
        <v>1752</v>
      </c>
      <c r="M1251">
        <v>2</v>
      </c>
      <c r="N1251" t="str">
        <f>_xlfn.XLOOKUP(M1251,Lookup!E:E,Lookup!F:F)</f>
        <v>Medium</v>
      </c>
      <c r="O1251" t="s">
        <v>39</v>
      </c>
      <c r="P1251">
        <v>52</v>
      </c>
      <c r="Q1251">
        <v>1</v>
      </c>
      <c r="R1251" t="str">
        <f>_xlfn.XLOOKUP(Q1251,Lookup!G:G,Lookup!H:H)</f>
        <v>Low</v>
      </c>
      <c r="S1251">
        <v>1</v>
      </c>
      <c r="T1251" s="7" t="str">
        <f>_xlfn.XLOOKUP(S1251,Lookup!A:A,Lookup!B:B)</f>
        <v>Entry Level</v>
      </c>
      <c r="U1251" t="s">
        <v>57</v>
      </c>
      <c r="V1251">
        <v>2</v>
      </c>
      <c r="W1251" t="str">
        <f>_xlfn.XLOOKUP(V1251,Lookup!I:I,Lookup!J:J)</f>
        <v>Medium</v>
      </c>
      <c r="X1251" t="s">
        <v>41</v>
      </c>
      <c r="Y1251">
        <v>2760</v>
      </c>
      <c r="Z1251" t="str" cm="1">
        <f t="array" ref="Z1251">_xlfn.IFS(Y1251&lt;3000,"Low",Y1251&lt;7000,"Medium",TRUE,"High")</f>
        <v>Low</v>
      </c>
      <c r="AA1251">
        <v>14630</v>
      </c>
      <c r="AB1251">
        <v>1</v>
      </c>
      <c r="AC1251" t="s">
        <v>42</v>
      </c>
      <c r="AD1251" t="s">
        <v>43</v>
      </c>
      <c r="AE1251">
        <v>13</v>
      </c>
      <c r="AF1251">
        <v>3</v>
      </c>
      <c r="AG1251" t="str">
        <f>_xlfn.XLOOKUP(AF1251,Lookup!K:K,Lookup!L:L)</f>
        <v>Meet Expect</v>
      </c>
      <c r="AH1251">
        <v>3</v>
      </c>
      <c r="AI1251" t="str">
        <f>LOOKUP(AH1251,Lookup!M:M,Lookup!N:N)</f>
        <v>High</v>
      </c>
      <c r="AJ1251">
        <v>80</v>
      </c>
      <c r="AK1251">
        <v>0</v>
      </c>
      <c r="AL1251" t="str">
        <f>_xlfn.XLOOKUP(AK1251,Lookup!O:O,Lookup!P:P)</f>
        <v>None</v>
      </c>
      <c r="AM1251">
        <v>2</v>
      </c>
      <c r="AN1251" t="str" cm="1">
        <f t="array" ref="AN1251">_xlfn.IFS(
AM1251&lt;=5,"0-5",
AM1251&lt;=10,"6-10",
AM1251&lt;=20,"11-20",
TRUE,"20+")</f>
        <v>0-5</v>
      </c>
      <c r="AO1251">
        <v>3</v>
      </c>
      <c r="AP1251">
        <v>3</v>
      </c>
      <c r="AQ1251" t="str">
        <f>_xlfn.XLOOKUP(AP1251,Lookup!Q:Q,Lookup!R:R)</f>
        <v>Better</v>
      </c>
      <c r="AR1251">
        <v>2</v>
      </c>
      <c r="AS1251" t="str" cm="1">
        <f t="array" ref="AS1251">_xlfn.IFS(
AR1251 &lt;=1,"New Employee",
AR1251 &lt;=3, "Early Career",
AR1251 &lt;=7, "Experienced",
TRUE, "Veteran")</f>
        <v>Early Career</v>
      </c>
      <c r="AT1251">
        <v>2</v>
      </c>
      <c r="AU1251">
        <v>2</v>
      </c>
      <c r="AV1251" t="str" cm="1">
        <f t="array" ref="AV1251">_xlfn.IFS(
AU1251=0,"Recently Promoted",
AU1251&lt;=3, "Normal",
TRUE, "Long Time No Promotion")</f>
        <v>Normal</v>
      </c>
      <c r="AW1251">
        <v>2</v>
      </c>
      <c r="AX1251">
        <f>IF(COUNTIF(L1251:$L$1471,L1251)&gt;1,1,0)</f>
        <v>0</v>
      </c>
      <c r="BA1251">
        <f t="shared" si="157"/>
        <v>0</v>
      </c>
      <c r="BC1251">
        <f t="shared" si="158"/>
        <v>0</v>
      </c>
      <c r="BE1251">
        <f t="shared" si="152"/>
        <v>0</v>
      </c>
      <c r="BG1251">
        <f t="shared" si="153"/>
        <v>0</v>
      </c>
      <c r="BI1251">
        <f t="shared" si="154"/>
        <v>0</v>
      </c>
      <c r="BR1251" t="str" cm="1">
        <f t="array" ref="BR1251">_xlfn.IFS(
A1251&lt;=25,"18-25",
A1251&lt;=35,"26-35",
A1251&lt;=45,"36-45",
A1251&lt;=59,"46-59",
TRUE,"60+")</f>
        <v>26-35</v>
      </c>
      <c r="BX1251" t="b">
        <f t="shared" si="155"/>
        <v>1</v>
      </c>
      <c r="BY1251" t="b">
        <f t="shared" si="156"/>
        <v>1</v>
      </c>
      <c r="BZ1251" t="b">
        <f t="shared" si="159"/>
        <v>1</v>
      </c>
      <c r="CA1251">
        <f>IF(tblemployee[[#This Row],[Attrition]]="Yes",1,0)</f>
        <v>1</v>
      </c>
      <c r="CB1251">
        <f>IF(tblemployee[[#This Row],[OverTime]]="Yes",1,0)</f>
        <v>0</v>
      </c>
    </row>
    <row r="1252" spans="1:80" hidden="1">
      <c r="A1252">
        <v>29</v>
      </c>
      <c r="B1252" t="s">
        <v>43</v>
      </c>
      <c r="C1252" t="s">
        <v>44</v>
      </c>
      <c r="D1252">
        <v>461</v>
      </c>
      <c r="E1252" t="s">
        <v>45</v>
      </c>
      <c r="F1252">
        <v>1</v>
      </c>
      <c r="G1252" t="str" cm="1">
        <f t="array" ref="G1252">_xlfn.IFS(
F1252 &lt;= 10, "Near",
F1252 &lt;= 20, "Far",
TRUE, "Very Far")</f>
        <v>Near</v>
      </c>
      <c r="H1252">
        <v>3</v>
      </c>
      <c r="I1252" t="str">
        <f>_xlfn.XLOOKUP(H1252,Lookup!C:C,Lookup!D:D)</f>
        <v>Bachelor</v>
      </c>
      <c r="J1252" t="s">
        <v>38</v>
      </c>
      <c r="K1252">
        <v>1</v>
      </c>
      <c r="L1252">
        <v>1753</v>
      </c>
      <c r="M1252">
        <v>4</v>
      </c>
      <c r="N1252" t="str">
        <f>_xlfn.XLOOKUP(M1252,Lookup!E:E,Lookup!F:F)</f>
        <v>Very High</v>
      </c>
      <c r="O1252" t="s">
        <v>46</v>
      </c>
      <c r="P1252">
        <v>70</v>
      </c>
      <c r="Q1252">
        <v>4</v>
      </c>
      <c r="R1252" t="str">
        <f>_xlfn.XLOOKUP(Q1252,Lookup!G:G,Lookup!H:H)</f>
        <v>Very High</v>
      </c>
      <c r="S1252">
        <v>2</v>
      </c>
      <c r="T1252" s="7" t="str">
        <f>_xlfn.XLOOKUP(S1252,Lookup!A:A,Lookup!B:B)</f>
        <v>Junior</v>
      </c>
      <c r="U1252" t="s">
        <v>54</v>
      </c>
      <c r="V1252">
        <v>3</v>
      </c>
      <c r="W1252" t="str">
        <f>_xlfn.XLOOKUP(V1252,Lookup!I:I,Lookup!J:J)</f>
        <v>High</v>
      </c>
      <c r="X1252" t="s">
        <v>41</v>
      </c>
      <c r="Y1252">
        <v>6294</v>
      </c>
      <c r="Z1252" t="str" cm="1">
        <f t="array" ref="Z1252">_xlfn.IFS(Y1252&lt;3000,"Low",Y1252&lt;7000,"Medium",TRUE,"High")</f>
        <v>Medium</v>
      </c>
      <c r="AA1252">
        <v>23060</v>
      </c>
      <c r="AB1252">
        <v>8</v>
      </c>
      <c r="AC1252" t="s">
        <v>42</v>
      </c>
      <c r="AD1252" t="s">
        <v>35</v>
      </c>
      <c r="AE1252">
        <v>12</v>
      </c>
      <c r="AF1252">
        <v>3</v>
      </c>
      <c r="AG1252" t="str">
        <f>_xlfn.XLOOKUP(AF1252,Lookup!K:K,Lookup!L:L)</f>
        <v>Meet Expect</v>
      </c>
      <c r="AH1252">
        <v>4</v>
      </c>
      <c r="AI1252" t="str">
        <f>LOOKUP(AH1252,Lookup!M:M,Lookup!N:N)</f>
        <v>Very High</v>
      </c>
      <c r="AJ1252">
        <v>80</v>
      </c>
      <c r="AK1252">
        <v>0</v>
      </c>
      <c r="AL1252" t="str">
        <f>_xlfn.XLOOKUP(AK1252,Lookup!O:O,Lookup!P:P)</f>
        <v>None</v>
      </c>
      <c r="AM1252">
        <v>10</v>
      </c>
      <c r="AN1252" t="str" cm="1">
        <f t="array" ref="AN1252">_xlfn.IFS(
AM1252&lt;=5,"0-5",
AM1252&lt;=10,"6-10",
AM1252&lt;=20,"11-20",
TRUE,"20+")</f>
        <v>6-10</v>
      </c>
      <c r="AO1252">
        <v>5</v>
      </c>
      <c r="AP1252">
        <v>4</v>
      </c>
      <c r="AQ1252" t="str">
        <f>_xlfn.XLOOKUP(AP1252,Lookup!Q:Q,Lookup!R:R)</f>
        <v>Best</v>
      </c>
      <c r="AR1252">
        <v>3</v>
      </c>
      <c r="AS1252" t="str" cm="1">
        <f t="array" ref="AS1252">_xlfn.IFS(
AR1252 &lt;=1,"New Employee",
AR1252 &lt;=3, "Early Career",
AR1252 &lt;=7, "Experienced",
TRUE, "Veteran")</f>
        <v>Early Career</v>
      </c>
      <c r="AT1252">
        <v>2</v>
      </c>
      <c r="AU1252">
        <v>0</v>
      </c>
      <c r="AV1252" t="str" cm="1">
        <f t="array" ref="AV1252">_xlfn.IFS(
AU1252=0,"Recently Promoted",
AU1252&lt;=3, "Normal",
TRUE, "Long Time No Promotion")</f>
        <v>Recently Promoted</v>
      </c>
      <c r="AW1252">
        <v>2</v>
      </c>
      <c r="AX1252">
        <f>IF(COUNTIF(L1252:$L$1471,L1252)&gt;1,1,0)</f>
        <v>0</v>
      </c>
      <c r="BA1252">
        <f t="shared" si="157"/>
        <v>0</v>
      </c>
      <c r="BC1252">
        <f t="shared" si="158"/>
        <v>0</v>
      </c>
      <c r="BE1252">
        <f t="shared" si="152"/>
        <v>0</v>
      </c>
      <c r="BG1252">
        <f t="shared" si="153"/>
        <v>0</v>
      </c>
      <c r="BI1252">
        <f t="shared" si="154"/>
        <v>0</v>
      </c>
      <c r="BR1252" t="str" cm="1">
        <f t="array" ref="BR1252">_xlfn.IFS(
A1252&lt;=25,"18-25",
A1252&lt;=35,"26-35",
A1252&lt;=45,"36-45",
A1252&lt;=59,"46-59",
TRUE,"60+")</f>
        <v>26-35</v>
      </c>
      <c r="BX1252" t="b">
        <f t="shared" si="155"/>
        <v>1</v>
      </c>
      <c r="BY1252" t="b">
        <f t="shared" si="156"/>
        <v>1</v>
      </c>
      <c r="BZ1252" t="b">
        <f t="shared" si="159"/>
        <v>1</v>
      </c>
      <c r="CA1252">
        <f>IF(tblemployee[[#This Row],[Attrition]]="Yes",1,0)</f>
        <v>0</v>
      </c>
      <c r="CB1252">
        <f>IF(tblemployee[[#This Row],[OverTime]]="Yes",1,0)</f>
        <v>1</v>
      </c>
    </row>
    <row r="1253" spans="1:80" hidden="1">
      <c r="A1253">
        <v>30</v>
      </c>
      <c r="B1253" t="s">
        <v>43</v>
      </c>
      <c r="C1253" t="s">
        <v>36</v>
      </c>
      <c r="D1253">
        <v>979</v>
      </c>
      <c r="E1253" t="s">
        <v>37</v>
      </c>
      <c r="F1253">
        <v>15</v>
      </c>
      <c r="G1253" t="str" cm="1">
        <f t="array" ref="G1253">_xlfn.IFS(
F1253 &lt;= 10, "Near",
F1253 &lt;= 20, "Far",
TRUE, "Very Far")</f>
        <v>Far</v>
      </c>
      <c r="H1253">
        <v>2</v>
      </c>
      <c r="I1253" t="str">
        <f>_xlfn.XLOOKUP(H1253,Lookup!C:C,Lookup!D:D)</f>
        <v>College</v>
      </c>
      <c r="J1253" t="s">
        <v>59</v>
      </c>
      <c r="K1253">
        <v>1</v>
      </c>
      <c r="L1253">
        <v>1754</v>
      </c>
      <c r="M1253">
        <v>3</v>
      </c>
      <c r="N1253" t="str">
        <f>_xlfn.XLOOKUP(M1253,Lookup!E:E,Lookup!F:F)</f>
        <v>High</v>
      </c>
      <c r="O1253" t="s">
        <v>46</v>
      </c>
      <c r="P1253">
        <v>94</v>
      </c>
      <c r="Q1253">
        <v>2</v>
      </c>
      <c r="R1253" t="str">
        <f>_xlfn.XLOOKUP(Q1253,Lookup!G:G,Lookup!H:H)</f>
        <v>Medium</v>
      </c>
      <c r="S1253">
        <v>3</v>
      </c>
      <c r="T1253" s="7" t="str">
        <f>_xlfn.XLOOKUP(S1253,Lookup!A:A,Lookup!B:B)</f>
        <v>Senior</v>
      </c>
      <c r="U1253" t="s">
        <v>40</v>
      </c>
      <c r="V1253">
        <v>1</v>
      </c>
      <c r="W1253" t="str">
        <f>_xlfn.XLOOKUP(V1253,Lookup!I:I,Lookup!J:J)</f>
        <v>Low</v>
      </c>
      <c r="X1253" t="s">
        <v>52</v>
      </c>
      <c r="Y1253">
        <v>7140</v>
      </c>
      <c r="Z1253" t="str" cm="1">
        <f t="array" ref="Z1253">_xlfn.IFS(Y1253&lt;3000,"Low",Y1253&lt;7000,"Medium",TRUE,"High")</f>
        <v>High</v>
      </c>
      <c r="AA1253">
        <v>3088</v>
      </c>
      <c r="AB1253">
        <v>2</v>
      </c>
      <c r="AC1253" t="s">
        <v>42</v>
      </c>
      <c r="AD1253" t="s">
        <v>43</v>
      </c>
      <c r="AE1253">
        <v>11</v>
      </c>
      <c r="AF1253">
        <v>3</v>
      </c>
      <c r="AG1253" t="str">
        <f>_xlfn.XLOOKUP(AF1253,Lookup!K:K,Lookup!L:L)</f>
        <v>Meet Expect</v>
      </c>
      <c r="AH1253">
        <v>1</v>
      </c>
      <c r="AI1253" t="str">
        <f>LOOKUP(AH1253,Lookup!M:M,Lookup!N:N)</f>
        <v>Low</v>
      </c>
      <c r="AJ1253">
        <v>80</v>
      </c>
      <c r="AK1253">
        <v>1</v>
      </c>
      <c r="AL1253" t="str">
        <f>_xlfn.XLOOKUP(AK1253,Lookup!O:O,Lookup!P:P)</f>
        <v>Basic</v>
      </c>
      <c r="AM1253">
        <v>12</v>
      </c>
      <c r="AN1253" t="str" cm="1">
        <f t="array" ref="AN1253">_xlfn.IFS(
AM1253&lt;=5,"0-5",
AM1253&lt;=10,"6-10",
AM1253&lt;=20,"11-20",
TRUE,"20+")</f>
        <v>11-20</v>
      </c>
      <c r="AO1253">
        <v>2</v>
      </c>
      <c r="AP1253">
        <v>3</v>
      </c>
      <c r="AQ1253" t="str">
        <f>_xlfn.XLOOKUP(AP1253,Lookup!Q:Q,Lookup!R:R)</f>
        <v>Better</v>
      </c>
      <c r="AR1253">
        <v>7</v>
      </c>
      <c r="AS1253" t="str" cm="1">
        <f t="array" ref="AS1253">_xlfn.IFS(
AR1253 &lt;=1,"New Employee",
AR1253 &lt;=3, "Early Career",
AR1253 &lt;=7, "Experienced",
TRUE, "Veteran")</f>
        <v>Experienced</v>
      </c>
      <c r="AT1253">
        <v>7</v>
      </c>
      <c r="AU1253">
        <v>1</v>
      </c>
      <c r="AV1253" t="str" cm="1">
        <f t="array" ref="AV1253">_xlfn.IFS(
AU1253=0,"Recently Promoted",
AU1253&lt;=3, "Normal",
TRUE, "Long Time No Promotion")</f>
        <v>Normal</v>
      </c>
      <c r="AW1253">
        <v>7</v>
      </c>
      <c r="AX1253">
        <f>IF(COUNTIF(L1253:$L$1471,L1253)&gt;1,1,0)</f>
        <v>0</v>
      </c>
      <c r="BA1253">
        <f t="shared" si="157"/>
        <v>0</v>
      </c>
      <c r="BC1253">
        <f t="shared" si="158"/>
        <v>0</v>
      </c>
      <c r="BE1253">
        <f t="shared" si="152"/>
        <v>0</v>
      </c>
      <c r="BG1253">
        <f t="shared" si="153"/>
        <v>0</v>
      </c>
      <c r="BI1253">
        <f t="shared" si="154"/>
        <v>0</v>
      </c>
      <c r="BR1253" t="str" cm="1">
        <f t="array" ref="BR1253">_xlfn.IFS(
A1253&lt;=25,"18-25",
A1253&lt;=35,"26-35",
A1253&lt;=45,"36-45",
A1253&lt;=59,"46-59",
TRUE,"60+")</f>
        <v>26-35</v>
      </c>
      <c r="BX1253" t="b">
        <f t="shared" si="155"/>
        <v>1</v>
      </c>
      <c r="BY1253" t="b">
        <f t="shared" si="156"/>
        <v>1</v>
      </c>
      <c r="BZ1253" t="b">
        <f t="shared" si="159"/>
        <v>1</v>
      </c>
      <c r="CA1253">
        <f>IF(tblemployee[[#This Row],[Attrition]]="Yes",1,0)</f>
        <v>0</v>
      </c>
      <c r="CB1253">
        <f>IF(tblemployee[[#This Row],[OverTime]]="Yes",1,0)</f>
        <v>0</v>
      </c>
    </row>
    <row r="1254" spans="1:80" hidden="1">
      <c r="A1254">
        <v>34</v>
      </c>
      <c r="B1254" t="s">
        <v>43</v>
      </c>
      <c r="C1254" t="s">
        <v>36</v>
      </c>
      <c r="D1254">
        <v>181</v>
      </c>
      <c r="E1254" t="s">
        <v>45</v>
      </c>
      <c r="F1254">
        <v>2</v>
      </c>
      <c r="G1254" t="str" cm="1">
        <f t="array" ref="G1254">_xlfn.IFS(
F1254 &lt;= 10, "Near",
F1254 &lt;= 20, "Far",
TRUE, "Very Far")</f>
        <v>Near</v>
      </c>
      <c r="H1254">
        <v>4</v>
      </c>
      <c r="I1254" t="str">
        <f>_xlfn.XLOOKUP(H1254,Lookup!C:C,Lookup!D:D)</f>
        <v>Master</v>
      </c>
      <c r="J1254" t="s">
        <v>51</v>
      </c>
      <c r="K1254">
        <v>1</v>
      </c>
      <c r="L1254">
        <v>1755</v>
      </c>
      <c r="M1254">
        <v>4</v>
      </c>
      <c r="N1254" t="str">
        <f>_xlfn.XLOOKUP(M1254,Lookup!E:E,Lookup!F:F)</f>
        <v>Very High</v>
      </c>
      <c r="O1254" t="s">
        <v>46</v>
      </c>
      <c r="P1254">
        <v>97</v>
      </c>
      <c r="Q1254">
        <v>4</v>
      </c>
      <c r="R1254" t="str">
        <f>_xlfn.XLOOKUP(Q1254,Lookup!G:G,Lookup!H:H)</f>
        <v>Very High</v>
      </c>
      <c r="S1254">
        <v>1</v>
      </c>
      <c r="T1254" s="7" t="str">
        <f>_xlfn.XLOOKUP(S1254,Lookup!A:A,Lookup!B:B)</f>
        <v>Entry Level</v>
      </c>
      <c r="U1254" t="s">
        <v>47</v>
      </c>
      <c r="V1254">
        <v>4</v>
      </c>
      <c r="W1254" t="str">
        <f>_xlfn.XLOOKUP(V1254,Lookup!I:I,Lookup!J:J)</f>
        <v>Very High</v>
      </c>
      <c r="X1254" t="s">
        <v>48</v>
      </c>
      <c r="Y1254">
        <v>2932</v>
      </c>
      <c r="Z1254" t="str" cm="1">
        <f t="array" ref="Z1254">_xlfn.IFS(Y1254&lt;3000,"Low",Y1254&lt;7000,"Medium",TRUE,"High")</f>
        <v>Low</v>
      </c>
      <c r="AA1254">
        <v>5586</v>
      </c>
      <c r="AB1254">
        <v>0</v>
      </c>
      <c r="AC1254" t="s">
        <v>42</v>
      </c>
      <c r="AD1254" t="s">
        <v>35</v>
      </c>
      <c r="AE1254">
        <v>14</v>
      </c>
      <c r="AF1254">
        <v>3</v>
      </c>
      <c r="AG1254" t="str">
        <f>_xlfn.XLOOKUP(AF1254,Lookup!K:K,Lookup!L:L)</f>
        <v>Meet Expect</v>
      </c>
      <c r="AH1254">
        <v>1</v>
      </c>
      <c r="AI1254" t="str">
        <f>LOOKUP(AH1254,Lookup!M:M,Lookup!N:N)</f>
        <v>Low</v>
      </c>
      <c r="AJ1254">
        <v>80</v>
      </c>
      <c r="AK1254">
        <v>3</v>
      </c>
      <c r="AL1254" t="str">
        <f>_xlfn.XLOOKUP(AK1254,Lookup!O:O,Lookup!P:P)</f>
        <v>High</v>
      </c>
      <c r="AM1254">
        <v>6</v>
      </c>
      <c r="AN1254" t="str" cm="1">
        <f t="array" ref="AN1254">_xlfn.IFS(
AM1254&lt;=5,"0-5",
AM1254&lt;=10,"6-10",
AM1254&lt;=20,"11-20",
TRUE,"20+")</f>
        <v>6-10</v>
      </c>
      <c r="AO1254">
        <v>3</v>
      </c>
      <c r="AP1254">
        <v>3</v>
      </c>
      <c r="AQ1254" t="str">
        <f>_xlfn.XLOOKUP(AP1254,Lookup!Q:Q,Lookup!R:R)</f>
        <v>Better</v>
      </c>
      <c r="AR1254">
        <v>5</v>
      </c>
      <c r="AS1254" t="str" cm="1">
        <f t="array" ref="AS1254">_xlfn.IFS(
AR1254 &lt;=1,"New Employee",
AR1254 &lt;=3, "Early Career",
AR1254 &lt;=7, "Experienced",
TRUE, "Veteran")</f>
        <v>Experienced</v>
      </c>
      <c r="AT1254">
        <v>0</v>
      </c>
      <c r="AU1254">
        <v>1</v>
      </c>
      <c r="AV1254" t="str" cm="1">
        <f t="array" ref="AV1254">_xlfn.IFS(
AU1254=0,"Recently Promoted",
AU1254&lt;=3, "Normal",
TRUE, "Long Time No Promotion")</f>
        <v>Normal</v>
      </c>
      <c r="AW1254">
        <v>2</v>
      </c>
      <c r="AX1254">
        <f>IF(COUNTIF(L1254:$L$1471,L1254)&gt;1,1,0)</f>
        <v>0</v>
      </c>
      <c r="BA1254">
        <f t="shared" si="157"/>
        <v>0</v>
      </c>
      <c r="BC1254">
        <f t="shared" si="158"/>
        <v>0</v>
      </c>
      <c r="BE1254">
        <f t="shared" si="152"/>
        <v>0</v>
      </c>
      <c r="BG1254">
        <f t="shared" si="153"/>
        <v>0</v>
      </c>
      <c r="BI1254">
        <f t="shared" si="154"/>
        <v>0</v>
      </c>
      <c r="BR1254" t="str" cm="1">
        <f t="array" ref="BR1254">_xlfn.IFS(
A1254&lt;=25,"18-25",
A1254&lt;=35,"26-35",
A1254&lt;=45,"36-45",
A1254&lt;=59,"46-59",
TRUE,"60+")</f>
        <v>26-35</v>
      </c>
      <c r="BX1254" t="b">
        <f t="shared" si="155"/>
        <v>1</v>
      </c>
      <c r="BY1254" t="b">
        <f t="shared" si="156"/>
        <v>1</v>
      </c>
      <c r="BZ1254" t="b">
        <f t="shared" si="159"/>
        <v>1</v>
      </c>
      <c r="CA1254">
        <f>IF(tblemployee[[#This Row],[Attrition]]="Yes",1,0)</f>
        <v>0</v>
      </c>
      <c r="CB1254">
        <f>IF(tblemployee[[#This Row],[OverTime]]="Yes",1,0)</f>
        <v>1</v>
      </c>
    </row>
    <row r="1255" spans="1:80" hidden="1">
      <c r="A1255">
        <v>33</v>
      </c>
      <c r="B1255" t="s">
        <v>43</v>
      </c>
      <c r="C1255" t="s">
        <v>55</v>
      </c>
      <c r="D1255">
        <v>1283</v>
      </c>
      <c r="E1255" t="s">
        <v>37</v>
      </c>
      <c r="F1255">
        <v>2</v>
      </c>
      <c r="G1255" t="str" cm="1">
        <f t="array" ref="G1255">_xlfn.IFS(
F1255 &lt;= 10, "Near",
F1255 &lt;= 20, "Far",
TRUE, "Very Far")</f>
        <v>Near</v>
      </c>
      <c r="H1255">
        <v>3</v>
      </c>
      <c r="I1255" t="str">
        <f>_xlfn.XLOOKUP(H1255,Lookup!C:C,Lookup!D:D)</f>
        <v>Bachelor</v>
      </c>
      <c r="J1255" t="s">
        <v>59</v>
      </c>
      <c r="K1255">
        <v>1</v>
      </c>
      <c r="L1255">
        <v>1756</v>
      </c>
      <c r="M1255">
        <v>4</v>
      </c>
      <c r="N1255" t="str">
        <f>_xlfn.XLOOKUP(M1255,Lookup!E:E,Lookup!F:F)</f>
        <v>Very High</v>
      </c>
      <c r="O1255" t="s">
        <v>39</v>
      </c>
      <c r="P1255">
        <v>62</v>
      </c>
      <c r="Q1255">
        <v>3</v>
      </c>
      <c r="R1255" t="str">
        <f>_xlfn.XLOOKUP(Q1255,Lookup!G:G,Lookup!H:H)</f>
        <v>High</v>
      </c>
      <c r="S1255">
        <v>2</v>
      </c>
      <c r="T1255" s="7" t="str">
        <f>_xlfn.XLOOKUP(S1255,Lookup!A:A,Lookup!B:B)</f>
        <v>Junior</v>
      </c>
      <c r="U1255" t="s">
        <v>40</v>
      </c>
      <c r="V1255">
        <v>2</v>
      </c>
      <c r="W1255" t="str">
        <f>_xlfn.XLOOKUP(V1255,Lookup!I:I,Lookup!J:J)</f>
        <v>Medium</v>
      </c>
      <c r="X1255" t="s">
        <v>41</v>
      </c>
      <c r="Y1255">
        <v>5147</v>
      </c>
      <c r="Z1255" t="str" cm="1">
        <f t="array" ref="Z1255">_xlfn.IFS(Y1255&lt;3000,"Low",Y1255&lt;7000,"Medium",TRUE,"High")</f>
        <v>Medium</v>
      </c>
      <c r="AA1255">
        <v>10697</v>
      </c>
      <c r="AB1255">
        <v>8</v>
      </c>
      <c r="AC1255" t="s">
        <v>42</v>
      </c>
      <c r="AD1255" t="s">
        <v>43</v>
      </c>
      <c r="AE1255">
        <v>15</v>
      </c>
      <c r="AF1255">
        <v>3</v>
      </c>
      <c r="AG1255" t="str">
        <f>_xlfn.XLOOKUP(AF1255,Lookup!K:K,Lookup!L:L)</f>
        <v>Meet Expect</v>
      </c>
      <c r="AH1255">
        <v>4</v>
      </c>
      <c r="AI1255" t="str">
        <f>LOOKUP(AH1255,Lookup!M:M,Lookup!N:N)</f>
        <v>Very High</v>
      </c>
      <c r="AJ1255">
        <v>80</v>
      </c>
      <c r="AK1255">
        <v>0</v>
      </c>
      <c r="AL1255" t="str">
        <f>_xlfn.XLOOKUP(AK1255,Lookup!O:O,Lookup!P:P)</f>
        <v>None</v>
      </c>
      <c r="AM1255">
        <v>13</v>
      </c>
      <c r="AN1255" t="str" cm="1">
        <f t="array" ref="AN1255">_xlfn.IFS(
AM1255&lt;=5,"0-5",
AM1255&lt;=10,"6-10",
AM1255&lt;=20,"11-20",
TRUE,"20+")</f>
        <v>11-20</v>
      </c>
      <c r="AO1255">
        <v>2</v>
      </c>
      <c r="AP1255">
        <v>2</v>
      </c>
      <c r="AQ1255" t="str">
        <f>_xlfn.XLOOKUP(AP1255,Lookup!Q:Q,Lookup!R:R)</f>
        <v>Good</v>
      </c>
      <c r="AR1255">
        <v>11</v>
      </c>
      <c r="AS1255" t="str" cm="1">
        <f t="array" ref="AS1255">_xlfn.IFS(
AR1255 &lt;=1,"New Employee",
AR1255 &lt;=3, "Early Career",
AR1255 &lt;=7, "Experienced",
TRUE, "Veteran")</f>
        <v>Veteran</v>
      </c>
      <c r="AT1255">
        <v>7</v>
      </c>
      <c r="AU1255">
        <v>1</v>
      </c>
      <c r="AV1255" t="str" cm="1">
        <f t="array" ref="AV1255">_xlfn.IFS(
AU1255=0,"Recently Promoted",
AU1255&lt;=3, "Normal",
TRUE, "Long Time No Promotion")</f>
        <v>Normal</v>
      </c>
      <c r="AW1255">
        <v>7</v>
      </c>
      <c r="AX1255">
        <f>IF(COUNTIF(L1255:$L$1471,L1255)&gt;1,1,0)</f>
        <v>0</v>
      </c>
      <c r="BA1255">
        <f t="shared" si="157"/>
        <v>0</v>
      </c>
      <c r="BC1255">
        <f t="shared" si="158"/>
        <v>0</v>
      </c>
      <c r="BE1255">
        <f t="shared" si="152"/>
        <v>0</v>
      </c>
      <c r="BG1255">
        <f t="shared" si="153"/>
        <v>0</v>
      </c>
      <c r="BI1255">
        <f t="shared" si="154"/>
        <v>0</v>
      </c>
      <c r="BR1255" t="str" cm="1">
        <f t="array" ref="BR1255">_xlfn.IFS(
A1255&lt;=25,"18-25",
A1255&lt;=35,"26-35",
A1255&lt;=45,"36-45",
A1255&lt;=59,"46-59",
TRUE,"60+")</f>
        <v>26-35</v>
      </c>
      <c r="BX1255" t="b">
        <f t="shared" si="155"/>
        <v>1</v>
      </c>
      <c r="BY1255" t="b">
        <f t="shared" si="156"/>
        <v>1</v>
      </c>
      <c r="BZ1255" t="b">
        <f t="shared" si="159"/>
        <v>1</v>
      </c>
      <c r="CA1255">
        <f>IF(tblemployee[[#This Row],[Attrition]]="Yes",1,0)</f>
        <v>0</v>
      </c>
      <c r="CB1255">
        <f>IF(tblemployee[[#This Row],[OverTime]]="Yes",1,0)</f>
        <v>0</v>
      </c>
    </row>
    <row r="1256" spans="1:80" hidden="1">
      <c r="A1256">
        <v>49</v>
      </c>
      <c r="B1256" t="s">
        <v>43</v>
      </c>
      <c r="C1256" t="s">
        <v>36</v>
      </c>
      <c r="D1256">
        <v>1313</v>
      </c>
      <c r="E1256" t="s">
        <v>37</v>
      </c>
      <c r="F1256">
        <v>11</v>
      </c>
      <c r="G1256" t="str" cm="1">
        <f t="array" ref="G1256">_xlfn.IFS(
F1256 &lt;= 10, "Near",
F1256 &lt;= 20, "Far",
TRUE, "Very Far")</f>
        <v>Far</v>
      </c>
      <c r="H1256">
        <v>4</v>
      </c>
      <c r="I1256" t="str">
        <f>_xlfn.XLOOKUP(H1256,Lookup!C:C,Lookup!D:D)</f>
        <v>Master</v>
      </c>
      <c r="J1256" t="s">
        <v>59</v>
      </c>
      <c r="K1256">
        <v>1</v>
      </c>
      <c r="L1256">
        <v>1757</v>
      </c>
      <c r="M1256">
        <v>4</v>
      </c>
      <c r="N1256" t="str">
        <f>_xlfn.XLOOKUP(M1256,Lookup!E:E,Lookup!F:F)</f>
        <v>Very High</v>
      </c>
      <c r="O1256" t="s">
        <v>39</v>
      </c>
      <c r="P1256">
        <v>80</v>
      </c>
      <c r="Q1256">
        <v>3</v>
      </c>
      <c r="R1256" t="str">
        <f>_xlfn.XLOOKUP(Q1256,Lookup!G:G,Lookup!H:H)</f>
        <v>High</v>
      </c>
      <c r="S1256">
        <v>2</v>
      </c>
      <c r="T1256" s="7" t="str">
        <f>_xlfn.XLOOKUP(S1256,Lookup!A:A,Lookup!B:B)</f>
        <v>Junior</v>
      </c>
      <c r="U1256" t="s">
        <v>40</v>
      </c>
      <c r="V1256">
        <v>4</v>
      </c>
      <c r="W1256" t="str">
        <f>_xlfn.XLOOKUP(V1256,Lookup!I:I,Lookup!J:J)</f>
        <v>Very High</v>
      </c>
      <c r="X1256" t="s">
        <v>41</v>
      </c>
      <c r="Y1256">
        <v>4507</v>
      </c>
      <c r="Z1256" t="str" cm="1">
        <f t="array" ref="Z1256">_xlfn.IFS(Y1256&lt;3000,"Low",Y1256&lt;7000,"Medium",TRUE,"High")</f>
        <v>Medium</v>
      </c>
      <c r="AA1256">
        <v>8191</v>
      </c>
      <c r="AB1256">
        <v>3</v>
      </c>
      <c r="AC1256" t="s">
        <v>42</v>
      </c>
      <c r="AD1256" t="s">
        <v>43</v>
      </c>
      <c r="AE1256">
        <v>12</v>
      </c>
      <c r="AF1256">
        <v>3</v>
      </c>
      <c r="AG1256" t="str">
        <f>_xlfn.XLOOKUP(AF1256,Lookup!K:K,Lookup!L:L)</f>
        <v>Meet Expect</v>
      </c>
      <c r="AH1256">
        <v>3</v>
      </c>
      <c r="AI1256" t="str">
        <f>LOOKUP(AH1256,Lookup!M:M,Lookup!N:N)</f>
        <v>High</v>
      </c>
      <c r="AJ1256">
        <v>80</v>
      </c>
      <c r="AK1256">
        <v>0</v>
      </c>
      <c r="AL1256" t="str">
        <f>_xlfn.XLOOKUP(AK1256,Lookup!O:O,Lookup!P:P)</f>
        <v>None</v>
      </c>
      <c r="AM1256">
        <v>8</v>
      </c>
      <c r="AN1256" t="str" cm="1">
        <f t="array" ref="AN1256">_xlfn.IFS(
AM1256&lt;=5,"0-5",
AM1256&lt;=10,"6-10",
AM1256&lt;=20,"11-20",
TRUE,"20+")</f>
        <v>6-10</v>
      </c>
      <c r="AO1256">
        <v>1</v>
      </c>
      <c r="AP1256">
        <v>4</v>
      </c>
      <c r="AQ1256" t="str">
        <f>_xlfn.XLOOKUP(AP1256,Lookup!Q:Q,Lookup!R:R)</f>
        <v>Best</v>
      </c>
      <c r="AR1256">
        <v>5</v>
      </c>
      <c r="AS1256" t="str" cm="1">
        <f t="array" ref="AS1256">_xlfn.IFS(
AR1256 &lt;=1,"New Employee",
AR1256 &lt;=3, "Early Career",
AR1256 &lt;=7, "Experienced",
TRUE, "Veteran")</f>
        <v>Experienced</v>
      </c>
      <c r="AT1256">
        <v>1</v>
      </c>
      <c r="AU1256">
        <v>0</v>
      </c>
      <c r="AV1256" t="str" cm="1">
        <f t="array" ref="AV1256">_xlfn.IFS(
AU1256=0,"Recently Promoted",
AU1256&lt;=3, "Normal",
TRUE, "Long Time No Promotion")</f>
        <v>Recently Promoted</v>
      </c>
      <c r="AW1256">
        <v>4</v>
      </c>
      <c r="AX1256">
        <f>IF(COUNTIF(L1256:$L$1471,L1256)&gt;1,1,0)</f>
        <v>0</v>
      </c>
      <c r="BA1256">
        <f t="shared" si="157"/>
        <v>0</v>
      </c>
      <c r="BC1256">
        <f t="shared" si="158"/>
        <v>0</v>
      </c>
      <c r="BE1256">
        <f t="shared" si="152"/>
        <v>0</v>
      </c>
      <c r="BG1256">
        <f t="shared" si="153"/>
        <v>0</v>
      </c>
      <c r="BI1256">
        <f t="shared" si="154"/>
        <v>0</v>
      </c>
      <c r="BR1256" t="str" cm="1">
        <f t="array" ref="BR1256">_xlfn.IFS(
A1256&lt;=25,"18-25",
A1256&lt;=35,"26-35",
A1256&lt;=45,"36-45",
A1256&lt;=59,"46-59",
TRUE,"60+")</f>
        <v>46-59</v>
      </c>
      <c r="BX1256" t="b">
        <f t="shared" si="155"/>
        <v>1</v>
      </c>
      <c r="BY1256" t="b">
        <f t="shared" si="156"/>
        <v>1</v>
      </c>
      <c r="BZ1256" t="b">
        <f t="shared" si="159"/>
        <v>1</v>
      </c>
      <c r="CA1256">
        <f>IF(tblemployee[[#This Row],[Attrition]]="Yes",1,0)</f>
        <v>0</v>
      </c>
      <c r="CB1256">
        <f>IF(tblemployee[[#This Row],[OverTime]]="Yes",1,0)</f>
        <v>0</v>
      </c>
    </row>
    <row r="1257" spans="1:80" hidden="1">
      <c r="A1257">
        <v>33</v>
      </c>
      <c r="B1257" t="s">
        <v>35</v>
      </c>
      <c r="C1257" t="s">
        <v>36</v>
      </c>
      <c r="D1257">
        <v>211</v>
      </c>
      <c r="E1257" t="s">
        <v>37</v>
      </c>
      <c r="F1257">
        <v>16</v>
      </c>
      <c r="G1257" t="str" cm="1">
        <f t="array" ref="G1257">_xlfn.IFS(
F1257 &lt;= 10, "Near",
F1257 &lt;= 20, "Far",
TRUE, "Very Far")</f>
        <v>Far</v>
      </c>
      <c r="H1257">
        <v>3</v>
      </c>
      <c r="I1257" t="str">
        <f>_xlfn.XLOOKUP(H1257,Lookup!C:C,Lookup!D:D)</f>
        <v>Bachelor</v>
      </c>
      <c r="J1257" t="s">
        <v>38</v>
      </c>
      <c r="K1257">
        <v>1</v>
      </c>
      <c r="L1257">
        <v>1758</v>
      </c>
      <c r="M1257">
        <v>1</v>
      </c>
      <c r="N1257" t="str">
        <f>_xlfn.XLOOKUP(M1257,Lookup!E:E,Lookup!F:F)</f>
        <v>Low</v>
      </c>
      <c r="O1257" t="s">
        <v>39</v>
      </c>
      <c r="P1257">
        <v>74</v>
      </c>
      <c r="Q1257">
        <v>3</v>
      </c>
      <c r="R1257" t="str">
        <f>_xlfn.XLOOKUP(Q1257,Lookup!G:G,Lookup!H:H)</f>
        <v>High</v>
      </c>
      <c r="S1257">
        <v>3</v>
      </c>
      <c r="T1257" s="7" t="str">
        <f>_xlfn.XLOOKUP(S1257,Lookup!A:A,Lookup!B:B)</f>
        <v>Senior</v>
      </c>
      <c r="U1257" t="s">
        <v>40</v>
      </c>
      <c r="V1257">
        <v>1</v>
      </c>
      <c r="W1257" t="str">
        <f>_xlfn.XLOOKUP(V1257,Lookup!I:I,Lookup!J:J)</f>
        <v>Low</v>
      </c>
      <c r="X1257" t="s">
        <v>41</v>
      </c>
      <c r="Y1257">
        <v>8564</v>
      </c>
      <c r="Z1257" t="str" cm="1">
        <f t="array" ref="Z1257">_xlfn.IFS(Y1257&lt;3000,"Low",Y1257&lt;7000,"Medium",TRUE,"High")</f>
        <v>High</v>
      </c>
      <c r="AA1257">
        <v>10092</v>
      </c>
      <c r="AB1257">
        <v>2</v>
      </c>
      <c r="AC1257" t="s">
        <v>42</v>
      </c>
      <c r="AD1257" t="s">
        <v>35</v>
      </c>
      <c r="AE1257">
        <v>20</v>
      </c>
      <c r="AF1257">
        <v>4</v>
      </c>
      <c r="AG1257" t="str">
        <f>_xlfn.XLOOKUP(AF1257,Lookup!K:K,Lookup!L:L)</f>
        <v>Exceed Expect</v>
      </c>
      <c r="AH1257">
        <v>3</v>
      </c>
      <c r="AI1257" t="str">
        <f>LOOKUP(AH1257,Lookup!M:M,Lookup!N:N)</f>
        <v>High</v>
      </c>
      <c r="AJ1257">
        <v>80</v>
      </c>
      <c r="AK1257">
        <v>0</v>
      </c>
      <c r="AL1257" t="str">
        <f>_xlfn.XLOOKUP(AK1257,Lookup!O:O,Lookup!P:P)</f>
        <v>None</v>
      </c>
      <c r="AM1257">
        <v>11</v>
      </c>
      <c r="AN1257" t="str" cm="1">
        <f t="array" ref="AN1257">_xlfn.IFS(
AM1257&lt;=5,"0-5",
AM1257&lt;=10,"6-10",
AM1257&lt;=20,"11-20",
TRUE,"20+")</f>
        <v>11-20</v>
      </c>
      <c r="AO1257">
        <v>2</v>
      </c>
      <c r="AP1257">
        <v>2</v>
      </c>
      <c r="AQ1257" t="str">
        <f>_xlfn.XLOOKUP(AP1257,Lookup!Q:Q,Lookup!R:R)</f>
        <v>Good</v>
      </c>
      <c r="AR1257">
        <v>0</v>
      </c>
      <c r="AS1257" t="str" cm="1">
        <f t="array" ref="AS1257">_xlfn.IFS(
AR1257 &lt;=1,"New Employee",
AR1257 &lt;=3, "Early Career",
AR1257 &lt;=7, "Experienced",
TRUE, "Veteran")</f>
        <v>New Employee</v>
      </c>
      <c r="AT1257">
        <v>0</v>
      </c>
      <c r="AU1257">
        <v>0</v>
      </c>
      <c r="AV1257" t="str" cm="1">
        <f t="array" ref="AV1257">_xlfn.IFS(
AU1257=0,"Recently Promoted",
AU1257&lt;=3, "Normal",
TRUE, "Long Time No Promotion")</f>
        <v>Recently Promoted</v>
      </c>
      <c r="AW1257">
        <v>0</v>
      </c>
      <c r="AX1257">
        <f>IF(COUNTIF(L1257:$L$1471,L1257)&gt;1,1,0)</f>
        <v>0</v>
      </c>
      <c r="BA1257">
        <f t="shared" si="157"/>
        <v>0</v>
      </c>
      <c r="BC1257">
        <f t="shared" si="158"/>
        <v>0</v>
      </c>
      <c r="BE1257">
        <f t="shared" si="152"/>
        <v>0</v>
      </c>
      <c r="BG1257">
        <f t="shared" si="153"/>
        <v>0</v>
      </c>
      <c r="BI1257">
        <f t="shared" si="154"/>
        <v>0</v>
      </c>
      <c r="BR1257" t="str" cm="1">
        <f t="array" ref="BR1257">_xlfn.IFS(
A1257&lt;=25,"18-25",
A1257&lt;=35,"26-35",
A1257&lt;=45,"36-45",
A1257&lt;=59,"46-59",
TRUE,"60+")</f>
        <v>26-35</v>
      </c>
      <c r="BX1257" t="b">
        <f t="shared" si="155"/>
        <v>1</v>
      </c>
      <c r="BY1257" t="b">
        <f t="shared" si="156"/>
        <v>1</v>
      </c>
      <c r="BZ1257" t="b">
        <f t="shared" si="159"/>
        <v>1</v>
      </c>
      <c r="CA1257">
        <f>IF(tblemployee[[#This Row],[Attrition]]="Yes",1,0)</f>
        <v>1</v>
      </c>
      <c r="CB1257">
        <f>IF(tblemployee[[#This Row],[OverTime]]="Yes",1,0)</f>
        <v>1</v>
      </c>
    </row>
    <row r="1258" spans="1:80" hidden="1">
      <c r="A1258">
        <v>38</v>
      </c>
      <c r="B1258" t="s">
        <v>43</v>
      </c>
      <c r="C1258" t="s">
        <v>44</v>
      </c>
      <c r="D1258">
        <v>594</v>
      </c>
      <c r="E1258" t="s">
        <v>45</v>
      </c>
      <c r="F1258">
        <v>2</v>
      </c>
      <c r="G1258" t="str" cm="1">
        <f t="array" ref="G1258">_xlfn.IFS(
F1258 &lt;= 10, "Near",
F1258 &lt;= 20, "Far",
TRUE, "Very Far")</f>
        <v>Near</v>
      </c>
      <c r="H1258">
        <v>2</v>
      </c>
      <c r="I1258" t="str">
        <f>_xlfn.XLOOKUP(H1258,Lookup!C:C,Lookup!D:D)</f>
        <v>College</v>
      </c>
      <c r="J1258" t="s">
        <v>51</v>
      </c>
      <c r="K1258">
        <v>1</v>
      </c>
      <c r="L1258">
        <v>1760</v>
      </c>
      <c r="M1258">
        <v>3</v>
      </c>
      <c r="N1258" t="str">
        <f>_xlfn.XLOOKUP(M1258,Lookup!E:E,Lookup!F:F)</f>
        <v>High</v>
      </c>
      <c r="O1258" t="s">
        <v>39</v>
      </c>
      <c r="P1258">
        <v>75</v>
      </c>
      <c r="Q1258">
        <v>2</v>
      </c>
      <c r="R1258" t="str">
        <f>_xlfn.XLOOKUP(Q1258,Lookup!G:G,Lookup!H:H)</f>
        <v>Medium</v>
      </c>
      <c r="S1258">
        <v>1</v>
      </c>
      <c r="T1258" s="7" t="str">
        <f>_xlfn.XLOOKUP(S1258,Lookup!A:A,Lookup!B:B)</f>
        <v>Entry Level</v>
      </c>
      <c r="U1258" t="s">
        <v>50</v>
      </c>
      <c r="V1258">
        <v>2</v>
      </c>
      <c r="W1258" t="str">
        <f>_xlfn.XLOOKUP(V1258,Lookup!I:I,Lookup!J:J)</f>
        <v>Medium</v>
      </c>
      <c r="X1258" t="s">
        <v>48</v>
      </c>
      <c r="Y1258">
        <v>2468</v>
      </c>
      <c r="Z1258" t="str" cm="1">
        <f t="array" ref="Z1258">_xlfn.IFS(Y1258&lt;3000,"Low",Y1258&lt;7000,"Medium",TRUE,"High")</f>
        <v>Low</v>
      </c>
      <c r="AA1258">
        <v>15963</v>
      </c>
      <c r="AB1258">
        <v>4</v>
      </c>
      <c r="AC1258" t="s">
        <v>42</v>
      </c>
      <c r="AD1258" t="s">
        <v>43</v>
      </c>
      <c r="AE1258">
        <v>14</v>
      </c>
      <c r="AF1258">
        <v>3</v>
      </c>
      <c r="AG1258" t="str">
        <f>_xlfn.XLOOKUP(AF1258,Lookup!K:K,Lookup!L:L)</f>
        <v>Meet Expect</v>
      </c>
      <c r="AH1258">
        <v>2</v>
      </c>
      <c r="AI1258" t="str">
        <f>LOOKUP(AH1258,Lookup!M:M,Lookup!N:N)</f>
        <v>Medium</v>
      </c>
      <c r="AJ1258">
        <v>80</v>
      </c>
      <c r="AK1258">
        <v>1</v>
      </c>
      <c r="AL1258" t="str">
        <f>_xlfn.XLOOKUP(AK1258,Lookup!O:O,Lookup!P:P)</f>
        <v>Basic</v>
      </c>
      <c r="AM1258">
        <v>9</v>
      </c>
      <c r="AN1258" t="str" cm="1">
        <f t="array" ref="AN1258">_xlfn.IFS(
AM1258&lt;=5,"0-5",
AM1258&lt;=10,"6-10",
AM1258&lt;=20,"11-20",
TRUE,"20+")</f>
        <v>6-10</v>
      </c>
      <c r="AO1258">
        <v>4</v>
      </c>
      <c r="AP1258">
        <v>2</v>
      </c>
      <c r="AQ1258" t="str">
        <f>_xlfn.XLOOKUP(AP1258,Lookup!Q:Q,Lookup!R:R)</f>
        <v>Good</v>
      </c>
      <c r="AR1258">
        <v>6</v>
      </c>
      <c r="AS1258" t="str" cm="1">
        <f t="array" ref="AS1258">_xlfn.IFS(
AR1258 &lt;=1,"New Employee",
AR1258 &lt;=3, "Early Career",
AR1258 &lt;=7, "Experienced",
TRUE, "Veteran")</f>
        <v>Experienced</v>
      </c>
      <c r="AT1258">
        <v>1</v>
      </c>
      <c r="AU1258">
        <v>0</v>
      </c>
      <c r="AV1258" t="str" cm="1">
        <f t="array" ref="AV1258">_xlfn.IFS(
AU1258=0,"Recently Promoted",
AU1258&lt;=3, "Normal",
TRUE, "Long Time No Promotion")</f>
        <v>Recently Promoted</v>
      </c>
      <c r="AW1258">
        <v>5</v>
      </c>
      <c r="AX1258">
        <f>IF(COUNTIF(L1258:$L$1471,L1258)&gt;1,1,0)</f>
        <v>0</v>
      </c>
      <c r="BA1258">
        <f t="shared" si="157"/>
        <v>0</v>
      </c>
      <c r="BC1258">
        <f t="shared" si="158"/>
        <v>0</v>
      </c>
      <c r="BE1258">
        <f t="shared" si="152"/>
        <v>0</v>
      </c>
      <c r="BG1258">
        <f t="shared" si="153"/>
        <v>0</v>
      </c>
      <c r="BI1258">
        <f t="shared" si="154"/>
        <v>0</v>
      </c>
      <c r="BR1258" t="str" cm="1">
        <f t="array" ref="BR1258">_xlfn.IFS(
A1258&lt;=25,"18-25",
A1258&lt;=35,"26-35",
A1258&lt;=45,"36-45",
A1258&lt;=59,"46-59",
TRUE,"60+")</f>
        <v>36-45</v>
      </c>
      <c r="BX1258" t="b">
        <f t="shared" si="155"/>
        <v>1</v>
      </c>
      <c r="BY1258" t="b">
        <f t="shared" si="156"/>
        <v>1</v>
      </c>
      <c r="BZ1258" t="b">
        <f t="shared" si="159"/>
        <v>1</v>
      </c>
      <c r="CA1258">
        <f>IF(tblemployee[[#This Row],[Attrition]]="Yes",1,0)</f>
        <v>0</v>
      </c>
      <c r="CB1258">
        <f>IF(tblemployee[[#This Row],[OverTime]]="Yes",1,0)</f>
        <v>0</v>
      </c>
    </row>
    <row r="1259" spans="1:80" hidden="1">
      <c r="A1259">
        <v>31</v>
      </c>
      <c r="B1259" t="s">
        <v>35</v>
      </c>
      <c r="C1259" t="s">
        <v>36</v>
      </c>
      <c r="D1259">
        <v>1079</v>
      </c>
      <c r="E1259" t="s">
        <v>37</v>
      </c>
      <c r="F1259">
        <v>16</v>
      </c>
      <c r="G1259" t="str" cm="1">
        <f t="array" ref="G1259">_xlfn.IFS(
F1259 &lt;= 10, "Near",
F1259 &lt;= 20, "Far",
TRUE, "Very Far")</f>
        <v>Far</v>
      </c>
      <c r="H1259">
        <v>4</v>
      </c>
      <c r="I1259" t="str">
        <f>_xlfn.XLOOKUP(H1259,Lookup!C:C,Lookup!D:D)</f>
        <v>Master</v>
      </c>
      <c r="J1259" t="s">
        <v>59</v>
      </c>
      <c r="K1259">
        <v>1</v>
      </c>
      <c r="L1259">
        <v>1761</v>
      </c>
      <c r="M1259">
        <v>1</v>
      </c>
      <c r="N1259" t="str">
        <f>_xlfn.XLOOKUP(M1259,Lookup!E:E,Lookup!F:F)</f>
        <v>Low</v>
      </c>
      <c r="O1259" t="s">
        <v>46</v>
      </c>
      <c r="P1259">
        <v>70</v>
      </c>
      <c r="Q1259">
        <v>3</v>
      </c>
      <c r="R1259" t="str">
        <f>_xlfn.XLOOKUP(Q1259,Lookup!G:G,Lookup!H:H)</f>
        <v>High</v>
      </c>
      <c r="S1259">
        <v>3</v>
      </c>
      <c r="T1259" s="7" t="str">
        <f>_xlfn.XLOOKUP(S1259,Lookup!A:A,Lookup!B:B)</f>
        <v>Senior</v>
      </c>
      <c r="U1259" t="s">
        <v>40</v>
      </c>
      <c r="V1259">
        <v>3</v>
      </c>
      <c r="W1259" t="str">
        <f>_xlfn.XLOOKUP(V1259,Lookup!I:I,Lookup!J:J)</f>
        <v>High</v>
      </c>
      <c r="X1259" t="s">
        <v>48</v>
      </c>
      <c r="Y1259">
        <v>8161</v>
      </c>
      <c r="Z1259" t="str" cm="1">
        <f t="array" ref="Z1259">_xlfn.IFS(Y1259&lt;3000,"Low",Y1259&lt;7000,"Medium",TRUE,"High")</f>
        <v>High</v>
      </c>
      <c r="AA1259">
        <v>19002</v>
      </c>
      <c r="AB1259">
        <v>2</v>
      </c>
      <c r="AC1259" t="s">
        <v>42</v>
      </c>
      <c r="AD1259" t="s">
        <v>43</v>
      </c>
      <c r="AE1259">
        <v>13</v>
      </c>
      <c r="AF1259">
        <v>3</v>
      </c>
      <c r="AG1259" t="str">
        <f>_xlfn.XLOOKUP(AF1259,Lookup!K:K,Lookup!L:L)</f>
        <v>Meet Expect</v>
      </c>
      <c r="AH1259">
        <v>1</v>
      </c>
      <c r="AI1259" t="str">
        <f>LOOKUP(AH1259,Lookup!M:M,Lookup!N:N)</f>
        <v>Low</v>
      </c>
      <c r="AJ1259">
        <v>80</v>
      </c>
      <c r="AK1259">
        <v>3</v>
      </c>
      <c r="AL1259" t="str">
        <f>_xlfn.XLOOKUP(AK1259,Lookup!O:O,Lookup!P:P)</f>
        <v>High</v>
      </c>
      <c r="AM1259">
        <v>10</v>
      </c>
      <c r="AN1259" t="str" cm="1">
        <f t="array" ref="AN1259">_xlfn.IFS(
AM1259&lt;=5,"0-5",
AM1259&lt;=10,"6-10",
AM1259&lt;=20,"11-20",
TRUE,"20+")</f>
        <v>6-10</v>
      </c>
      <c r="AO1259">
        <v>2</v>
      </c>
      <c r="AP1259">
        <v>3</v>
      </c>
      <c r="AQ1259" t="str">
        <f>_xlfn.XLOOKUP(AP1259,Lookup!Q:Q,Lookup!R:R)</f>
        <v>Better</v>
      </c>
      <c r="AR1259">
        <v>1</v>
      </c>
      <c r="AS1259" t="str" cm="1">
        <f t="array" ref="AS1259">_xlfn.IFS(
AR1259 &lt;=1,"New Employee",
AR1259 &lt;=3, "Early Career",
AR1259 &lt;=7, "Experienced",
TRUE, "Veteran")</f>
        <v>New Employee</v>
      </c>
      <c r="AT1259">
        <v>0</v>
      </c>
      <c r="AU1259">
        <v>0</v>
      </c>
      <c r="AV1259" t="str" cm="1">
        <f t="array" ref="AV1259">_xlfn.IFS(
AU1259=0,"Recently Promoted",
AU1259&lt;=3, "Normal",
TRUE, "Long Time No Promotion")</f>
        <v>Recently Promoted</v>
      </c>
      <c r="AW1259">
        <v>0</v>
      </c>
      <c r="AX1259">
        <f>IF(COUNTIF(L1259:$L$1471,L1259)&gt;1,1,0)</f>
        <v>0</v>
      </c>
      <c r="BA1259">
        <f t="shared" si="157"/>
        <v>0</v>
      </c>
      <c r="BC1259">
        <f t="shared" si="158"/>
        <v>0</v>
      </c>
      <c r="BE1259">
        <f t="shared" si="152"/>
        <v>0</v>
      </c>
      <c r="BG1259">
        <f t="shared" si="153"/>
        <v>0</v>
      </c>
      <c r="BI1259">
        <f t="shared" si="154"/>
        <v>0</v>
      </c>
      <c r="BR1259" t="str" cm="1">
        <f t="array" ref="BR1259">_xlfn.IFS(
A1259&lt;=25,"18-25",
A1259&lt;=35,"26-35",
A1259&lt;=45,"36-45",
A1259&lt;=59,"46-59",
TRUE,"60+")</f>
        <v>26-35</v>
      </c>
      <c r="BX1259" t="b">
        <f t="shared" si="155"/>
        <v>1</v>
      </c>
      <c r="BY1259" t="b">
        <f t="shared" si="156"/>
        <v>1</v>
      </c>
      <c r="BZ1259" t="b">
        <f t="shared" si="159"/>
        <v>1</v>
      </c>
      <c r="CA1259">
        <f>IF(tblemployee[[#This Row],[Attrition]]="Yes",1,0)</f>
        <v>1</v>
      </c>
      <c r="CB1259">
        <f>IF(tblemployee[[#This Row],[OverTime]]="Yes",1,0)</f>
        <v>0</v>
      </c>
    </row>
    <row r="1260" spans="1:80" hidden="1">
      <c r="A1260">
        <v>29</v>
      </c>
      <c r="B1260" t="s">
        <v>43</v>
      </c>
      <c r="C1260" t="s">
        <v>36</v>
      </c>
      <c r="D1260">
        <v>590</v>
      </c>
      <c r="E1260" t="s">
        <v>45</v>
      </c>
      <c r="F1260">
        <v>4</v>
      </c>
      <c r="G1260" t="str" cm="1">
        <f t="array" ref="G1260">_xlfn.IFS(
F1260 &lt;= 10, "Near",
F1260 &lt;= 20, "Far",
TRUE, "Very Far")</f>
        <v>Near</v>
      </c>
      <c r="H1260">
        <v>3</v>
      </c>
      <c r="I1260" t="str">
        <f>_xlfn.XLOOKUP(H1260,Lookup!C:C,Lookup!D:D)</f>
        <v>Bachelor</v>
      </c>
      <c r="J1260" t="s">
        <v>60</v>
      </c>
      <c r="K1260">
        <v>1</v>
      </c>
      <c r="L1260">
        <v>1762</v>
      </c>
      <c r="M1260">
        <v>4</v>
      </c>
      <c r="N1260" t="str">
        <f>_xlfn.XLOOKUP(M1260,Lookup!E:E,Lookup!F:F)</f>
        <v>Very High</v>
      </c>
      <c r="O1260" t="s">
        <v>39</v>
      </c>
      <c r="P1260">
        <v>91</v>
      </c>
      <c r="Q1260">
        <v>2</v>
      </c>
      <c r="R1260" t="str">
        <f>_xlfn.XLOOKUP(Q1260,Lookup!G:G,Lookup!H:H)</f>
        <v>Medium</v>
      </c>
      <c r="S1260">
        <v>1</v>
      </c>
      <c r="T1260" s="7" t="str">
        <f>_xlfn.XLOOKUP(S1260,Lookup!A:A,Lookup!B:B)</f>
        <v>Entry Level</v>
      </c>
      <c r="U1260" t="s">
        <v>47</v>
      </c>
      <c r="V1260">
        <v>1</v>
      </c>
      <c r="W1260" t="str">
        <f>_xlfn.XLOOKUP(V1260,Lookup!I:I,Lookup!J:J)</f>
        <v>Low</v>
      </c>
      <c r="X1260" t="s">
        <v>52</v>
      </c>
      <c r="Y1260">
        <v>2109</v>
      </c>
      <c r="Z1260" t="str" cm="1">
        <f t="array" ref="Z1260">_xlfn.IFS(Y1260&lt;3000,"Low",Y1260&lt;7000,"Medium",TRUE,"High")</f>
        <v>Low</v>
      </c>
      <c r="AA1260">
        <v>10007</v>
      </c>
      <c r="AB1260">
        <v>1</v>
      </c>
      <c r="AC1260" t="s">
        <v>42</v>
      </c>
      <c r="AD1260" t="s">
        <v>43</v>
      </c>
      <c r="AE1260">
        <v>13</v>
      </c>
      <c r="AF1260">
        <v>3</v>
      </c>
      <c r="AG1260" t="str">
        <f>_xlfn.XLOOKUP(AF1260,Lookup!K:K,Lookup!L:L)</f>
        <v>Meet Expect</v>
      </c>
      <c r="AH1260">
        <v>3</v>
      </c>
      <c r="AI1260" t="str">
        <f>LOOKUP(AH1260,Lookup!M:M,Lookup!N:N)</f>
        <v>High</v>
      </c>
      <c r="AJ1260">
        <v>80</v>
      </c>
      <c r="AK1260">
        <v>1</v>
      </c>
      <c r="AL1260" t="str">
        <f>_xlfn.XLOOKUP(AK1260,Lookup!O:O,Lookup!P:P)</f>
        <v>Basic</v>
      </c>
      <c r="AM1260">
        <v>1</v>
      </c>
      <c r="AN1260" t="str" cm="1">
        <f t="array" ref="AN1260">_xlfn.IFS(
AM1260&lt;=5,"0-5",
AM1260&lt;=10,"6-10",
AM1260&lt;=20,"11-20",
TRUE,"20+")</f>
        <v>0-5</v>
      </c>
      <c r="AO1260">
        <v>2</v>
      </c>
      <c r="AP1260">
        <v>3</v>
      </c>
      <c r="AQ1260" t="str">
        <f>_xlfn.XLOOKUP(AP1260,Lookup!Q:Q,Lookup!R:R)</f>
        <v>Better</v>
      </c>
      <c r="AR1260">
        <v>1</v>
      </c>
      <c r="AS1260" t="str" cm="1">
        <f t="array" ref="AS1260">_xlfn.IFS(
AR1260 &lt;=1,"New Employee",
AR1260 &lt;=3, "Early Career",
AR1260 &lt;=7, "Experienced",
TRUE, "Veteran")</f>
        <v>New Employee</v>
      </c>
      <c r="AT1260">
        <v>0</v>
      </c>
      <c r="AU1260">
        <v>0</v>
      </c>
      <c r="AV1260" t="str" cm="1">
        <f t="array" ref="AV1260">_xlfn.IFS(
AU1260=0,"Recently Promoted",
AU1260&lt;=3, "Normal",
TRUE, "Long Time No Promotion")</f>
        <v>Recently Promoted</v>
      </c>
      <c r="AW1260">
        <v>0</v>
      </c>
      <c r="AX1260">
        <f>IF(COUNTIF(L1260:$L$1471,L1260)&gt;1,1,0)</f>
        <v>0</v>
      </c>
      <c r="BA1260">
        <f t="shared" si="157"/>
        <v>0</v>
      </c>
      <c r="BC1260">
        <f t="shared" si="158"/>
        <v>0</v>
      </c>
      <c r="BE1260">
        <f t="shared" si="152"/>
        <v>0</v>
      </c>
      <c r="BG1260">
        <f t="shared" si="153"/>
        <v>0</v>
      </c>
      <c r="BI1260">
        <f t="shared" si="154"/>
        <v>0</v>
      </c>
      <c r="BR1260" t="str" cm="1">
        <f t="array" ref="BR1260">_xlfn.IFS(
A1260&lt;=25,"18-25",
A1260&lt;=35,"26-35",
A1260&lt;=45,"36-45",
A1260&lt;=59,"46-59",
TRUE,"60+")</f>
        <v>26-35</v>
      </c>
      <c r="BX1260" t="b">
        <f t="shared" si="155"/>
        <v>1</v>
      </c>
      <c r="BY1260" t="b">
        <f t="shared" si="156"/>
        <v>1</v>
      </c>
      <c r="BZ1260" t="b">
        <f t="shared" si="159"/>
        <v>1</v>
      </c>
      <c r="CA1260">
        <f>IF(tblemployee[[#This Row],[Attrition]]="Yes",1,0)</f>
        <v>0</v>
      </c>
      <c r="CB1260">
        <f>IF(tblemployee[[#This Row],[OverTime]]="Yes",1,0)</f>
        <v>0</v>
      </c>
    </row>
    <row r="1261" spans="1:80" hidden="1">
      <c r="A1261">
        <v>30</v>
      </c>
      <c r="B1261" t="s">
        <v>43</v>
      </c>
      <c r="C1261" t="s">
        <v>36</v>
      </c>
      <c r="D1261">
        <v>305</v>
      </c>
      <c r="E1261" t="s">
        <v>45</v>
      </c>
      <c r="F1261">
        <v>16</v>
      </c>
      <c r="G1261" t="str" cm="1">
        <f t="array" ref="G1261">_xlfn.IFS(
F1261 &lt;= 10, "Near",
F1261 &lt;= 20, "Far",
TRUE, "Very Far")</f>
        <v>Far</v>
      </c>
      <c r="H1261">
        <v>3</v>
      </c>
      <c r="I1261" t="str">
        <f>_xlfn.XLOOKUP(H1261,Lookup!C:C,Lookup!D:D)</f>
        <v>Bachelor</v>
      </c>
      <c r="J1261" t="s">
        <v>38</v>
      </c>
      <c r="K1261">
        <v>1</v>
      </c>
      <c r="L1261">
        <v>1763</v>
      </c>
      <c r="M1261">
        <v>3</v>
      </c>
      <c r="N1261" t="str">
        <f>_xlfn.XLOOKUP(M1261,Lookup!E:E,Lookup!F:F)</f>
        <v>High</v>
      </c>
      <c r="O1261" t="s">
        <v>46</v>
      </c>
      <c r="P1261">
        <v>58</v>
      </c>
      <c r="Q1261">
        <v>4</v>
      </c>
      <c r="R1261" t="str">
        <f>_xlfn.XLOOKUP(Q1261,Lookup!G:G,Lookup!H:H)</f>
        <v>Very High</v>
      </c>
      <c r="S1261">
        <v>2</v>
      </c>
      <c r="T1261" s="7" t="str">
        <f>_xlfn.XLOOKUP(S1261,Lookup!A:A,Lookup!B:B)</f>
        <v>Junior</v>
      </c>
      <c r="U1261" t="s">
        <v>54</v>
      </c>
      <c r="V1261">
        <v>3</v>
      </c>
      <c r="W1261" t="str">
        <f>_xlfn.XLOOKUP(V1261,Lookup!I:I,Lookup!J:J)</f>
        <v>High</v>
      </c>
      <c r="X1261" t="s">
        <v>48</v>
      </c>
      <c r="Y1261">
        <v>5294</v>
      </c>
      <c r="Z1261" t="str" cm="1">
        <f t="array" ref="Z1261">_xlfn.IFS(Y1261&lt;3000,"Low",Y1261&lt;7000,"Medium",TRUE,"High")</f>
        <v>Medium</v>
      </c>
      <c r="AA1261">
        <v>9128</v>
      </c>
      <c r="AB1261">
        <v>3</v>
      </c>
      <c r="AC1261" t="s">
        <v>42</v>
      </c>
      <c r="AD1261" t="s">
        <v>43</v>
      </c>
      <c r="AE1261">
        <v>16</v>
      </c>
      <c r="AF1261">
        <v>3</v>
      </c>
      <c r="AG1261" t="str">
        <f>_xlfn.XLOOKUP(AF1261,Lookup!K:K,Lookup!L:L)</f>
        <v>Meet Expect</v>
      </c>
      <c r="AH1261">
        <v>3</v>
      </c>
      <c r="AI1261" t="str">
        <f>LOOKUP(AH1261,Lookup!M:M,Lookup!N:N)</f>
        <v>High</v>
      </c>
      <c r="AJ1261">
        <v>80</v>
      </c>
      <c r="AK1261">
        <v>1</v>
      </c>
      <c r="AL1261" t="str">
        <f>_xlfn.XLOOKUP(AK1261,Lookup!O:O,Lookup!P:P)</f>
        <v>Basic</v>
      </c>
      <c r="AM1261">
        <v>10</v>
      </c>
      <c r="AN1261" t="str" cm="1">
        <f t="array" ref="AN1261">_xlfn.IFS(
AM1261&lt;=5,"0-5",
AM1261&lt;=10,"6-10",
AM1261&lt;=20,"11-20",
TRUE,"20+")</f>
        <v>6-10</v>
      </c>
      <c r="AO1261">
        <v>3</v>
      </c>
      <c r="AP1261">
        <v>3</v>
      </c>
      <c r="AQ1261" t="str">
        <f>_xlfn.XLOOKUP(AP1261,Lookup!Q:Q,Lookup!R:R)</f>
        <v>Better</v>
      </c>
      <c r="AR1261">
        <v>7</v>
      </c>
      <c r="AS1261" t="str" cm="1">
        <f t="array" ref="AS1261">_xlfn.IFS(
AR1261 &lt;=1,"New Employee",
AR1261 &lt;=3, "Early Career",
AR1261 &lt;=7, "Experienced",
TRUE, "Veteran")</f>
        <v>Experienced</v>
      </c>
      <c r="AT1261">
        <v>0</v>
      </c>
      <c r="AU1261">
        <v>1</v>
      </c>
      <c r="AV1261" t="str" cm="1">
        <f t="array" ref="AV1261">_xlfn.IFS(
AU1261=0,"Recently Promoted",
AU1261&lt;=3, "Normal",
TRUE, "Long Time No Promotion")</f>
        <v>Normal</v>
      </c>
      <c r="AW1261">
        <v>7</v>
      </c>
      <c r="AX1261">
        <f>IF(COUNTIF(L1261:$L$1471,L1261)&gt;1,1,0)</f>
        <v>0</v>
      </c>
      <c r="BA1261">
        <f t="shared" si="157"/>
        <v>0</v>
      </c>
      <c r="BC1261">
        <f t="shared" si="158"/>
        <v>0</v>
      </c>
      <c r="BE1261">
        <f t="shared" si="152"/>
        <v>0</v>
      </c>
      <c r="BG1261">
        <f t="shared" si="153"/>
        <v>0</v>
      </c>
      <c r="BI1261">
        <f t="shared" si="154"/>
        <v>0</v>
      </c>
      <c r="BR1261" t="str" cm="1">
        <f t="array" ref="BR1261">_xlfn.IFS(
A1261&lt;=25,"18-25",
A1261&lt;=35,"26-35",
A1261&lt;=45,"36-45",
A1261&lt;=59,"46-59",
TRUE,"60+")</f>
        <v>26-35</v>
      </c>
      <c r="BX1261" t="b">
        <f t="shared" si="155"/>
        <v>1</v>
      </c>
      <c r="BY1261" t="b">
        <f t="shared" si="156"/>
        <v>1</v>
      </c>
      <c r="BZ1261" t="b">
        <f t="shared" si="159"/>
        <v>1</v>
      </c>
      <c r="CA1261">
        <f>IF(tblemployee[[#This Row],[Attrition]]="Yes",1,0)</f>
        <v>0</v>
      </c>
      <c r="CB1261">
        <f>IF(tblemployee[[#This Row],[OverTime]]="Yes",1,0)</f>
        <v>0</v>
      </c>
    </row>
    <row r="1262" spans="1:80" hidden="1">
      <c r="A1262">
        <v>32</v>
      </c>
      <c r="B1262" t="s">
        <v>43</v>
      </c>
      <c r="C1262" t="s">
        <v>55</v>
      </c>
      <c r="D1262">
        <v>953</v>
      </c>
      <c r="E1262" t="s">
        <v>45</v>
      </c>
      <c r="F1262">
        <v>5</v>
      </c>
      <c r="G1262" t="str" cm="1">
        <f t="array" ref="G1262">_xlfn.IFS(
F1262 &lt;= 10, "Near",
F1262 &lt;= 20, "Far",
TRUE, "Very Far")</f>
        <v>Near</v>
      </c>
      <c r="H1262">
        <v>4</v>
      </c>
      <c r="I1262" t="str">
        <f>_xlfn.XLOOKUP(H1262,Lookup!C:C,Lookup!D:D)</f>
        <v>Master</v>
      </c>
      <c r="J1262" t="s">
        <v>60</v>
      </c>
      <c r="K1262">
        <v>1</v>
      </c>
      <c r="L1262">
        <v>1764</v>
      </c>
      <c r="M1262">
        <v>2</v>
      </c>
      <c r="N1262" t="str">
        <f>_xlfn.XLOOKUP(M1262,Lookup!E:E,Lookup!F:F)</f>
        <v>Medium</v>
      </c>
      <c r="O1262" t="s">
        <v>46</v>
      </c>
      <c r="P1262">
        <v>65</v>
      </c>
      <c r="Q1262">
        <v>3</v>
      </c>
      <c r="R1262" t="str">
        <f>_xlfn.XLOOKUP(Q1262,Lookup!G:G,Lookup!H:H)</f>
        <v>High</v>
      </c>
      <c r="S1262">
        <v>1</v>
      </c>
      <c r="T1262" s="7" t="str">
        <f>_xlfn.XLOOKUP(S1262,Lookup!A:A,Lookup!B:B)</f>
        <v>Entry Level</v>
      </c>
      <c r="U1262" t="s">
        <v>47</v>
      </c>
      <c r="V1262">
        <v>2</v>
      </c>
      <c r="W1262" t="str">
        <f>_xlfn.XLOOKUP(V1262,Lookup!I:I,Lookup!J:J)</f>
        <v>Medium</v>
      </c>
      <c r="X1262" t="s">
        <v>41</v>
      </c>
      <c r="Y1262">
        <v>2718</v>
      </c>
      <c r="Z1262" t="str" cm="1">
        <f t="array" ref="Z1262">_xlfn.IFS(Y1262&lt;3000,"Low",Y1262&lt;7000,"Medium",TRUE,"High")</f>
        <v>Low</v>
      </c>
      <c r="AA1262">
        <v>17674</v>
      </c>
      <c r="AB1262">
        <v>2</v>
      </c>
      <c r="AC1262" t="s">
        <v>42</v>
      </c>
      <c r="AD1262" t="s">
        <v>43</v>
      </c>
      <c r="AE1262">
        <v>14</v>
      </c>
      <c r="AF1262">
        <v>3</v>
      </c>
      <c r="AG1262" t="str">
        <f>_xlfn.XLOOKUP(AF1262,Lookup!K:K,Lookup!L:L)</f>
        <v>Meet Expect</v>
      </c>
      <c r="AH1262">
        <v>2</v>
      </c>
      <c r="AI1262" t="str">
        <f>LOOKUP(AH1262,Lookup!M:M,Lookup!N:N)</f>
        <v>Medium</v>
      </c>
      <c r="AJ1262">
        <v>80</v>
      </c>
      <c r="AK1262">
        <v>0</v>
      </c>
      <c r="AL1262" t="str">
        <f>_xlfn.XLOOKUP(AK1262,Lookup!O:O,Lookup!P:P)</f>
        <v>None</v>
      </c>
      <c r="AM1262">
        <v>12</v>
      </c>
      <c r="AN1262" t="str" cm="1">
        <f t="array" ref="AN1262">_xlfn.IFS(
AM1262&lt;=5,"0-5",
AM1262&lt;=10,"6-10",
AM1262&lt;=20,"11-20",
TRUE,"20+")</f>
        <v>11-20</v>
      </c>
      <c r="AO1262">
        <v>3</v>
      </c>
      <c r="AP1262">
        <v>3</v>
      </c>
      <c r="AQ1262" t="str">
        <f>_xlfn.XLOOKUP(AP1262,Lookup!Q:Q,Lookup!R:R)</f>
        <v>Better</v>
      </c>
      <c r="AR1262">
        <v>7</v>
      </c>
      <c r="AS1262" t="str" cm="1">
        <f t="array" ref="AS1262">_xlfn.IFS(
AR1262 &lt;=1,"New Employee",
AR1262 &lt;=3, "Early Career",
AR1262 &lt;=7, "Experienced",
TRUE, "Veteran")</f>
        <v>Experienced</v>
      </c>
      <c r="AT1262">
        <v>7</v>
      </c>
      <c r="AU1262">
        <v>0</v>
      </c>
      <c r="AV1262" t="str" cm="1">
        <f t="array" ref="AV1262">_xlfn.IFS(
AU1262=0,"Recently Promoted",
AU1262&lt;=3, "Normal",
TRUE, "Long Time No Promotion")</f>
        <v>Recently Promoted</v>
      </c>
      <c r="AW1262">
        <v>7</v>
      </c>
      <c r="AX1262">
        <f>IF(COUNTIF(L1262:$L$1471,L1262)&gt;1,1,0)</f>
        <v>0</v>
      </c>
      <c r="BA1262">
        <f t="shared" si="157"/>
        <v>0</v>
      </c>
      <c r="BC1262">
        <f t="shared" si="158"/>
        <v>0</v>
      </c>
      <c r="BE1262">
        <f t="shared" si="152"/>
        <v>0</v>
      </c>
      <c r="BG1262">
        <f t="shared" si="153"/>
        <v>0</v>
      </c>
      <c r="BI1262">
        <f t="shared" si="154"/>
        <v>0</v>
      </c>
      <c r="BR1262" t="str" cm="1">
        <f t="array" ref="BR1262">_xlfn.IFS(
A1262&lt;=25,"18-25",
A1262&lt;=35,"26-35",
A1262&lt;=45,"36-45",
A1262&lt;=59,"46-59",
TRUE,"60+")</f>
        <v>26-35</v>
      </c>
      <c r="BX1262" t="b">
        <f t="shared" si="155"/>
        <v>1</v>
      </c>
      <c r="BY1262" t="b">
        <f t="shared" si="156"/>
        <v>1</v>
      </c>
      <c r="BZ1262" t="b">
        <f t="shared" si="159"/>
        <v>1</v>
      </c>
      <c r="CA1262">
        <f>IF(tblemployee[[#This Row],[Attrition]]="Yes",1,0)</f>
        <v>0</v>
      </c>
      <c r="CB1262">
        <f>IF(tblemployee[[#This Row],[OverTime]]="Yes",1,0)</f>
        <v>0</v>
      </c>
    </row>
    <row r="1263" spans="1:80" hidden="1">
      <c r="A1263">
        <v>38</v>
      </c>
      <c r="B1263" t="s">
        <v>43</v>
      </c>
      <c r="C1263" t="s">
        <v>36</v>
      </c>
      <c r="D1263">
        <v>833</v>
      </c>
      <c r="E1263" t="s">
        <v>45</v>
      </c>
      <c r="F1263">
        <v>18</v>
      </c>
      <c r="G1263" t="str" cm="1">
        <f t="array" ref="G1263">_xlfn.IFS(
F1263 &lt;= 10, "Near",
F1263 &lt;= 20, "Far",
TRUE, "Very Far")</f>
        <v>Far</v>
      </c>
      <c r="H1263">
        <v>3</v>
      </c>
      <c r="I1263" t="str">
        <f>_xlfn.XLOOKUP(H1263,Lookup!C:C,Lookup!D:D)</f>
        <v>Bachelor</v>
      </c>
      <c r="J1263" t="s">
        <v>51</v>
      </c>
      <c r="K1263">
        <v>1</v>
      </c>
      <c r="L1263">
        <v>1766</v>
      </c>
      <c r="M1263">
        <v>2</v>
      </c>
      <c r="N1263" t="str">
        <f>_xlfn.XLOOKUP(M1263,Lookup!E:E,Lookup!F:F)</f>
        <v>Medium</v>
      </c>
      <c r="O1263" t="s">
        <v>46</v>
      </c>
      <c r="P1263">
        <v>60</v>
      </c>
      <c r="Q1263">
        <v>1</v>
      </c>
      <c r="R1263" t="str">
        <f>_xlfn.XLOOKUP(Q1263,Lookup!G:G,Lookup!H:H)</f>
        <v>Low</v>
      </c>
      <c r="S1263">
        <v>2</v>
      </c>
      <c r="T1263" s="7" t="str">
        <f>_xlfn.XLOOKUP(S1263,Lookup!A:A,Lookup!B:B)</f>
        <v>Junior</v>
      </c>
      <c r="U1263" t="s">
        <v>54</v>
      </c>
      <c r="V1263">
        <v>4</v>
      </c>
      <c r="W1263" t="str">
        <f>_xlfn.XLOOKUP(V1263,Lookup!I:I,Lookup!J:J)</f>
        <v>Very High</v>
      </c>
      <c r="X1263" t="s">
        <v>48</v>
      </c>
      <c r="Y1263">
        <v>5811</v>
      </c>
      <c r="Z1263" t="str" cm="1">
        <f t="array" ref="Z1263">_xlfn.IFS(Y1263&lt;3000,"Low",Y1263&lt;7000,"Medium",TRUE,"High")</f>
        <v>Medium</v>
      </c>
      <c r="AA1263">
        <v>24539</v>
      </c>
      <c r="AB1263">
        <v>3</v>
      </c>
      <c r="AC1263" t="s">
        <v>42</v>
      </c>
      <c r="AD1263" t="s">
        <v>35</v>
      </c>
      <c r="AE1263">
        <v>16</v>
      </c>
      <c r="AF1263">
        <v>3</v>
      </c>
      <c r="AG1263" t="str">
        <f>_xlfn.XLOOKUP(AF1263,Lookup!K:K,Lookup!L:L)</f>
        <v>Meet Expect</v>
      </c>
      <c r="AH1263">
        <v>3</v>
      </c>
      <c r="AI1263" t="str">
        <f>LOOKUP(AH1263,Lookup!M:M,Lookup!N:N)</f>
        <v>High</v>
      </c>
      <c r="AJ1263">
        <v>80</v>
      </c>
      <c r="AK1263">
        <v>1</v>
      </c>
      <c r="AL1263" t="str">
        <f>_xlfn.XLOOKUP(AK1263,Lookup!O:O,Lookup!P:P)</f>
        <v>Basic</v>
      </c>
      <c r="AM1263">
        <v>15</v>
      </c>
      <c r="AN1263" t="str" cm="1">
        <f t="array" ref="AN1263">_xlfn.IFS(
AM1263&lt;=5,"0-5",
AM1263&lt;=10,"6-10",
AM1263&lt;=20,"11-20",
TRUE,"20+")</f>
        <v>11-20</v>
      </c>
      <c r="AO1263">
        <v>2</v>
      </c>
      <c r="AP1263">
        <v>3</v>
      </c>
      <c r="AQ1263" t="str">
        <f>_xlfn.XLOOKUP(AP1263,Lookup!Q:Q,Lookup!R:R)</f>
        <v>Better</v>
      </c>
      <c r="AR1263">
        <v>1</v>
      </c>
      <c r="AS1263" t="str" cm="1">
        <f t="array" ref="AS1263">_xlfn.IFS(
AR1263 &lt;=1,"New Employee",
AR1263 &lt;=3, "Early Career",
AR1263 &lt;=7, "Experienced",
TRUE, "Veteran")</f>
        <v>New Employee</v>
      </c>
      <c r="AT1263">
        <v>0</v>
      </c>
      <c r="AU1263">
        <v>1</v>
      </c>
      <c r="AV1263" t="str" cm="1">
        <f t="array" ref="AV1263">_xlfn.IFS(
AU1263=0,"Recently Promoted",
AU1263&lt;=3, "Normal",
TRUE, "Long Time No Promotion")</f>
        <v>Normal</v>
      </c>
      <c r="AW1263">
        <v>0</v>
      </c>
      <c r="AX1263">
        <f>IF(COUNTIF(L1263:$L$1471,L1263)&gt;1,1,0)</f>
        <v>0</v>
      </c>
      <c r="BA1263">
        <f t="shared" si="157"/>
        <v>0</v>
      </c>
      <c r="BC1263">
        <f t="shared" si="158"/>
        <v>0</v>
      </c>
      <c r="BE1263">
        <f t="shared" si="152"/>
        <v>0</v>
      </c>
      <c r="BG1263">
        <f t="shared" si="153"/>
        <v>0</v>
      </c>
      <c r="BI1263">
        <f t="shared" si="154"/>
        <v>0</v>
      </c>
      <c r="BR1263" t="str" cm="1">
        <f t="array" ref="BR1263">_xlfn.IFS(
A1263&lt;=25,"18-25",
A1263&lt;=35,"26-35",
A1263&lt;=45,"36-45",
A1263&lt;=59,"46-59",
TRUE,"60+")</f>
        <v>36-45</v>
      </c>
      <c r="BX1263" t="b">
        <f t="shared" si="155"/>
        <v>1</v>
      </c>
      <c r="BY1263" t="b">
        <f t="shared" si="156"/>
        <v>1</v>
      </c>
      <c r="BZ1263" t="b">
        <f t="shared" si="159"/>
        <v>1</v>
      </c>
      <c r="CA1263">
        <f>IF(tblemployee[[#This Row],[Attrition]]="Yes",1,0)</f>
        <v>0</v>
      </c>
      <c r="CB1263">
        <f>IF(tblemployee[[#This Row],[OverTime]]="Yes",1,0)</f>
        <v>1</v>
      </c>
    </row>
    <row r="1264" spans="1:80" hidden="1">
      <c r="A1264">
        <v>43</v>
      </c>
      <c r="B1264" t="s">
        <v>35</v>
      </c>
      <c r="C1264" t="s">
        <v>44</v>
      </c>
      <c r="D1264">
        <v>807</v>
      </c>
      <c r="E1264" t="s">
        <v>45</v>
      </c>
      <c r="F1264">
        <v>17</v>
      </c>
      <c r="G1264" t="str" cm="1">
        <f t="array" ref="G1264">_xlfn.IFS(
F1264 &lt;= 10, "Near",
F1264 &lt;= 20, "Far",
TRUE, "Very Far")</f>
        <v>Far</v>
      </c>
      <c r="H1264">
        <v>3</v>
      </c>
      <c r="I1264" t="str">
        <f>_xlfn.XLOOKUP(H1264,Lookup!C:C,Lookup!D:D)</f>
        <v>Bachelor</v>
      </c>
      <c r="J1264" t="s">
        <v>60</v>
      </c>
      <c r="K1264">
        <v>1</v>
      </c>
      <c r="L1264">
        <v>1767</v>
      </c>
      <c r="M1264">
        <v>3</v>
      </c>
      <c r="N1264" t="str">
        <f>_xlfn.XLOOKUP(M1264,Lookup!E:E,Lookup!F:F)</f>
        <v>High</v>
      </c>
      <c r="O1264" t="s">
        <v>46</v>
      </c>
      <c r="P1264">
        <v>38</v>
      </c>
      <c r="Q1264">
        <v>2</v>
      </c>
      <c r="R1264" t="str">
        <f>_xlfn.XLOOKUP(Q1264,Lookup!G:G,Lookup!H:H)</f>
        <v>Medium</v>
      </c>
      <c r="S1264">
        <v>1</v>
      </c>
      <c r="T1264" s="7" t="str">
        <f>_xlfn.XLOOKUP(S1264,Lookup!A:A,Lookup!B:B)</f>
        <v>Entry Level</v>
      </c>
      <c r="U1264" t="s">
        <v>47</v>
      </c>
      <c r="V1264">
        <v>3</v>
      </c>
      <c r="W1264" t="str">
        <f>_xlfn.XLOOKUP(V1264,Lookup!I:I,Lookup!J:J)</f>
        <v>High</v>
      </c>
      <c r="X1264" t="s">
        <v>48</v>
      </c>
      <c r="Y1264">
        <v>2437</v>
      </c>
      <c r="Z1264" t="str" cm="1">
        <f t="array" ref="Z1264">_xlfn.IFS(Y1264&lt;3000,"Low",Y1264&lt;7000,"Medium",TRUE,"High")</f>
        <v>Low</v>
      </c>
      <c r="AA1264">
        <v>15587</v>
      </c>
      <c r="AB1264">
        <v>9</v>
      </c>
      <c r="AC1264" t="s">
        <v>42</v>
      </c>
      <c r="AD1264" t="s">
        <v>35</v>
      </c>
      <c r="AE1264">
        <v>16</v>
      </c>
      <c r="AF1264">
        <v>3</v>
      </c>
      <c r="AG1264" t="str">
        <f>_xlfn.XLOOKUP(AF1264,Lookup!K:K,Lookup!L:L)</f>
        <v>Meet Expect</v>
      </c>
      <c r="AH1264">
        <v>4</v>
      </c>
      <c r="AI1264" t="str">
        <f>LOOKUP(AH1264,Lookup!M:M,Lookup!N:N)</f>
        <v>Very High</v>
      </c>
      <c r="AJ1264">
        <v>80</v>
      </c>
      <c r="AK1264">
        <v>1</v>
      </c>
      <c r="AL1264" t="str">
        <f>_xlfn.XLOOKUP(AK1264,Lookup!O:O,Lookup!P:P)</f>
        <v>Basic</v>
      </c>
      <c r="AM1264">
        <v>6</v>
      </c>
      <c r="AN1264" t="str" cm="1">
        <f t="array" ref="AN1264">_xlfn.IFS(
AM1264&lt;=5,"0-5",
AM1264&lt;=10,"6-10",
AM1264&lt;=20,"11-20",
TRUE,"20+")</f>
        <v>6-10</v>
      </c>
      <c r="AO1264">
        <v>4</v>
      </c>
      <c r="AP1264">
        <v>3</v>
      </c>
      <c r="AQ1264" t="str">
        <f>_xlfn.XLOOKUP(AP1264,Lookup!Q:Q,Lookup!R:R)</f>
        <v>Better</v>
      </c>
      <c r="AR1264">
        <v>1</v>
      </c>
      <c r="AS1264" t="str" cm="1">
        <f t="array" ref="AS1264">_xlfn.IFS(
AR1264 &lt;=1,"New Employee",
AR1264 &lt;=3, "Early Career",
AR1264 &lt;=7, "Experienced",
TRUE, "Veteran")</f>
        <v>New Employee</v>
      </c>
      <c r="AT1264">
        <v>0</v>
      </c>
      <c r="AU1264">
        <v>0</v>
      </c>
      <c r="AV1264" t="str" cm="1">
        <f t="array" ref="AV1264">_xlfn.IFS(
AU1264=0,"Recently Promoted",
AU1264&lt;=3, "Normal",
TRUE, "Long Time No Promotion")</f>
        <v>Recently Promoted</v>
      </c>
      <c r="AW1264">
        <v>0</v>
      </c>
      <c r="AX1264">
        <f>IF(COUNTIF(L1264:$L$1471,L1264)&gt;1,1,0)</f>
        <v>0</v>
      </c>
      <c r="BA1264">
        <f t="shared" si="157"/>
        <v>0</v>
      </c>
      <c r="BC1264">
        <f t="shared" si="158"/>
        <v>0</v>
      </c>
      <c r="BE1264">
        <f t="shared" si="152"/>
        <v>0</v>
      </c>
      <c r="BG1264">
        <f t="shared" si="153"/>
        <v>0</v>
      </c>
      <c r="BI1264">
        <f t="shared" si="154"/>
        <v>0</v>
      </c>
      <c r="BR1264" t="str" cm="1">
        <f t="array" ref="BR1264">_xlfn.IFS(
A1264&lt;=25,"18-25",
A1264&lt;=35,"26-35",
A1264&lt;=45,"36-45",
A1264&lt;=59,"46-59",
TRUE,"60+")</f>
        <v>36-45</v>
      </c>
      <c r="BX1264" t="b">
        <f t="shared" si="155"/>
        <v>1</v>
      </c>
      <c r="BY1264" t="b">
        <f t="shared" si="156"/>
        <v>1</v>
      </c>
      <c r="BZ1264" t="b">
        <f t="shared" si="159"/>
        <v>1</v>
      </c>
      <c r="CA1264">
        <f>IF(tblemployee[[#This Row],[Attrition]]="Yes",1,0)</f>
        <v>1</v>
      </c>
      <c r="CB1264">
        <f>IF(tblemployee[[#This Row],[OverTime]]="Yes",1,0)</f>
        <v>1</v>
      </c>
    </row>
    <row r="1265" spans="1:80" hidden="1">
      <c r="A1265">
        <v>42</v>
      </c>
      <c r="B1265" t="s">
        <v>43</v>
      </c>
      <c r="C1265" t="s">
        <v>36</v>
      </c>
      <c r="D1265">
        <v>855</v>
      </c>
      <c r="E1265" t="s">
        <v>45</v>
      </c>
      <c r="F1265">
        <v>12</v>
      </c>
      <c r="G1265" t="str" cm="1">
        <f t="array" ref="G1265">_xlfn.IFS(
F1265 &lt;= 10, "Near",
F1265 &lt;= 20, "Far",
TRUE, "Very Far")</f>
        <v>Far</v>
      </c>
      <c r="H1265">
        <v>3</v>
      </c>
      <c r="I1265" t="str">
        <f>_xlfn.XLOOKUP(H1265,Lookup!C:C,Lookup!D:D)</f>
        <v>Bachelor</v>
      </c>
      <c r="J1265" t="s">
        <v>51</v>
      </c>
      <c r="K1265">
        <v>1</v>
      </c>
      <c r="L1265">
        <v>1768</v>
      </c>
      <c r="M1265">
        <v>2</v>
      </c>
      <c r="N1265" t="str">
        <f>_xlfn.XLOOKUP(M1265,Lookup!E:E,Lookup!F:F)</f>
        <v>Medium</v>
      </c>
      <c r="O1265" t="s">
        <v>46</v>
      </c>
      <c r="P1265">
        <v>57</v>
      </c>
      <c r="Q1265">
        <v>3</v>
      </c>
      <c r="R1265" t="str">
        <f>_xlfn.XLOOKUP(Q1265,Lookup!G:G,Lookup!H:H)</f>
        <v>High</v>
      </c>
      <c r="S1265">
        <v>1</v>
      </c>
      <c r="T1265" s="7" t="str">
        <f>_xlfn.XLOOKUP(S1265,Lookup!A:A,Lookup!B:B)</f>
        <v>Entry Level</v>
      </c>
      <c r="U1265" t="s">
        <v>50</v>
      </c>
      <c r="V1265">
        <v>2</v>
      </c>
      <c r="W1265" t="str">
        <f>_xlfn.XLOOKUP(V1265,Lookup!I:I,Lookup!J:J)</f>
        <v>Medium</v>
      </c>
      <c r="X1265" t="s">
        <v>52</v>
      </c>
      <c r="Y1265">
        <v>2766</v>
      </c>
      <c r="Z1265" t="str" cm="1">
        <f t="array" ref="Z1265">_xlfn.IFS(Y1265&lt;3000,"Low",Y1265&lt;7000,"Medium",TRUE,"High")</f>
        <v>Low</v>
      </c>
      <c r="AA1265">
        <v>8952</v>
      </c>
      <c r="AB1265">
        <v>8</v>
      </c>
      <c r="AC1265" t="s">
        <v>42</v>
      </c>
      <c r="AD1265" t="s">
        <v>43</v>
      </c>
      <c r="AE1265">
        <v>22</v>
      </c>
      <c r="AF1265">
        <v>4</v>
      </c>
      <c r="AG1265" t="str">
        <f>_xlfn.XLOOKUP(AF1265,Lookup!K:K,Lookup!L:L)</f>
        <v>Exceed Expect</v>
      </c>
      <c r="AH1265">
        <v>2</v>
      </c>
      <c r="AI1265" t="str">
        <f>LOOKUP(AH1265,Lookup!M:M,Lookup!N:N)</f>
        <v>Medium</v>
      </c>
      <c r="AJ1265">
        <v>80</v>
      </c>
      <c r="AK1265">
        <v>3</v>
      </c>
      <c r="AL1265" t="str">
        <f>_xlfn.XLOOKUP(AK1265,Lookup!O:O,Lookup!P:P)</f>
        <v>High</v>
      </c>
      <c r="AM1265">
        <v>7</v>
      </c>
      <c r="AN1265" t="str" cm="1">
        <f t="array" ref="AN1265">_xlfn.IFS(
AM1265&lt;=5,"0-5",
AM1265&lt;=10,"6-10",
AM1265&lt;=20,"11-20",
TRUE,"20+")</f>
        <v>6-10</v>
      </c>
      <c r="AO1265">
        <v>6</v>
      </c>
      <c r="AP1265">
        <v>2</v>
      </c>
      <c r="AQ1265" t="str">
        <f>_xlfn.XLOOKUP(AP1265,Lookup!Q:Q,Lookup!R:R)</f>
        <v>Good</v>
      </c>
      <c r="AR1265">
        <v>5</v>
      </c>
      <c r="AS1265" t="str" cm="1">
        <f t="array" ref="AS1265">_xlfn.IFS(
AR1265 &lt;=1,"New Employee",
AR1265 &lt;=3, "Early Career",
AR1265 &lt;=7, "Experienced",
TRUE, "Veteran")</f>
        <v>Experienced</v>
      </c>
      <c r="AT1265">
        <v>3</v>
      </c>
      <c r="AU1265">
        <v>0</v>
      </c>
      <c r="AV1265" t="str" cm="1">
        <f t="array" ref="AV1265">_xlfn.IFS(
AU1265=0,"Recently Promoted",
AU1265&lt;=3, "Normal",
TRUE, "Long Time No Promotion")</f>
        <v>Recently Promoted</v>
      </c>
      <c r="AW1265">
        <v>4</v>
      </c>
      <c r="AX1265">
        <f>IF(COUNTIF(L1265:$L$1471,L1265)&gt;1,1,0)</f>
        <v>0</v>
      </c>
      <c r="BA1265">
        <f t="shared" si="157"/>
        <v>0</v>
      </c>
      <c r="BC1265">
        <f t="shared" si="158"/>
        <v>0</v>
      </c>
      <c r="BE1265">
        <f t="shared" si="152"/>
        <v>0</v>
      </c>
      <c r="BG1265">
        <f t="shared" si="153"/>
        <v>0</v>
      </c>
      <c r="BI1265">
        <f t="shared" si="154"/>
        <v>0</v>
      </c>
      <c r="BR1265" t="str" cm="1">
        <f t="array" ref="BR1265">_xlfn.IFS(
A1265&lt;=25,"18-25",
A1265&lt;=35,"26-35",
A1265&lt;=45,"36-45",
A1265&lt;=59,"46-59",
TRUE,"60+")</f>
        <v>36-45</v>
      </c>
      <c r="BX1265" t="b">
        <f t="shared" si="155"/>
        <v>1</v>
      </c>
      <c r="BY1265" t="b">
        <f t="shared" si="156"/>
        <v>1</v>
      </c>
      <c r="BZ1265" t="b">
        <f t="shared" si="159"/>
        <v>1</v>
      </c>
      <c r="CA1265">
        <f>IF(tblemployee[[#This Row],[Attrition]]="Yes",1,0)</f>
        <v>0</v>
      </c>
      <c r="CB1265">
        <f>IF(tblemployee[[#This Row],[OverTime]]="Yes",1,0)</f>
        <v>0</v>
      </c>
    </row>
    <row r="1266" spans="1:80" hidden="1">
      <c r="A1266">
        <v>55</v>
      </c>
      <c r="B1266" t="s">
        <v>43</v>
      </c>
      <c r="C1266" t="s">
        <v>36</v>
      </c>
      <c r="D1266">
        <v>478</v>
      </c>
      <c r="E1266" t="s">
        <v>45</v>
      </c>
      <c r="F1266">
        <v>2</v>
      </c>
      <c r="G1266" t="str" cm="1">
        <f t="array" ref="G1266">_xlfn.IFS(
F1266 &lt;= 10, "Near",
F1266 &lt;= 20, "Far",
TRUE, "Very Far")</f>
        <v>Near</v>
      </c>
      <c r="H1266">
        <v>3</v>
      </c>
      <c r="I1266" t="str">
        <f>_xlfn.XLOOKUP(H1266,Lookup!C:C,Lookup!D:D)</f>
        <v>Bachelor</v>
      </c>
      <c r="J1266" t="s">
        <v>51</v>
      </c>
      <c r="K1266">
        <v>1</v>
      </c>
      <c r="L1266">
        <v>1770</v>
      </c>
      <c r="M1266">
        <v>3</v>
      </c>
      <c r="N1266" t="str">
        <f>_xlfn.XLOOKUP(M1266,Lookup!E:E,Lookup!F:F)</f>
        <v>High</v>
      </c>
      <c r="O1266" t="s">
        <v>46</v>
      </c>
      <c r="P1266">
        <v>60</v>
      </c>
      <c r="Q1266">
        <v>2</v>
      </c>
      <c r="R1266" t="str">
        <f>_xlfn.XLOOKUP(Q1266,Lookup!G:G,Lookup!H:H)</f>
        <v>Medium</v>
      </c>
      <c r="S1266">
        <v>5</v>
      </c>
      <c r="T1266" s="7" t="str">
        <f>_xlfn.XLOOKUP(S1266,Lookup!A:A,Lookup!B:B)</f>
        <v>Director</v>
      </c>
      <c r="U1266" t="s">
        <v>58</v>
      </c>
      <c r="V1266">
        <v>1</v>
      </c>
      <c r="W1266" t="str">
        <f>_xlfn.XLOOKUP(V1266,Lookup!I:I,Lookup!J:J)</f>
        <v>Low</v>
      </c>
      <c r="X1266" t="s">
        <v>48</v>
      </c>
      <c r="Y1266">
        <v>19038</v>
      </c>
      <c r="Z1266" t="str" cm="1">
        <f t="array" ref="Z1266">_xlfn.IFS(Y1266&lt;3000,"Low",Y1266&lt;7000,"Medium",TRUE,"High")</f>
        <v>High</v>
      </c>
      <c r="AA1266">
        <v>19805</v>
      </c>
      <c r="AB1266">
        <v>8</v>
      </c>
      <c r="AC1266" t="s">
        <v>42</v>
      </c>
      <c r="AD1266" t="s">
        <v>43</v>
      </c>
      <c r="AE1266">
        <v>12</v>
      </c>
      <c r="AF1266">
        <v>3</v>
      </c>
      <c r="AG1266" t="str">
        <f>_xlfn.XLOOKUP(AF1266,Lookup!K:K,Lookup!L:L)</f>
        <v>Meet Expect</v>
      </c>
      <c r="AH1266">
        <v>2</v>
      </c>
      <c r="AI1266" t="str">
        <f>LOOKUP(AH1266,Lookup!M:M,Lookup!N:N)</f>
        <v>Medium</v>
      </c>
      <c r="AJ1266">
        <v>80</v>
      </c>
      <c r="AK1266">
        <v>3</v>
      </c>
      <c r="AL1266" t="str">
        <f>_xlfn.XLOOKUP(AK1266,Lookup!O:O,Lookup!P:P)</f>
        <v>High</v>
      </c>
      <c r="AM1266">
        <v>34</v>
      </c>
      <c r="AN1266" t="str" cm="1">
        <f t="array" ref="AN1266">_xlfn.IFS(
AM1266&lt;=5,"0-5",
AM1266&lt;=10,"6-10",
AM1266&lt;=20,"11-20",
TRUE,"20+")</f>
        <v>20+</v>
      </c>
      <c r="AO1266">
        <v>2</v>
      </c>
      <c r="AP1266">
        <v>3</v>
      </c>
      <c r="AQ1266" t="str">
        <f>_xlfn.XLOOKUP(AP1266,Lookup!Q:Q,Lookup!R:R)</f>
        <v>Better</v>
      </c>
      <c r="AR1266">
        <v>1</v>
      </c>
      <c r="AS1266" t="str" cm="1">
        <f t="array" ref="AS1266">_xlfn.IFS(
AR1266 &lt;=1,"New Employee",
AR1266 &lt;=3, "Early Career",
AR1266 &lt;=7, "Experienced",
TRUE, "Veteran")</f>
        <v>New Employee</v>
      </c>
      <c r="AT1266">
        <v>0</v>
      </c>
      <c r="AU1266">
        <v>0</v>
      </c>
      <c r="AV1266" t="str" cm="1">
        <f t="array" ref="AV1266">_xlfn.IFS(
AU1266=0,"Recently Promoted",
AU1266&lt;=3, "Normal",
TRUE, "Long Time No Promotion")</f>
        <v>Recently Promoted</v>
      </c>
      <c r="AW1266">
        <v>0</v>
      </c>
      <c r="AX1266">
        <f>IF(COUNTIF(L1266:$L$1471,L1266)&gt;1,1,0)</f>
        <v>0</v>
      </c>
      <c r="BA1266">
        <f t="shared" si="157"/>
        <v>0</v>
      </c>
      <c r="BC1266">
        <f t="shared" si="158"/>
        <v>0</v>
      </c>
      <c r="BE1266">
        <f t="shared" si="152"/>
        <v>0</v>
      </c>
      <c r="BG1266">
        <f t="shared" si="153"/>
        <v>0</v>
      </c>
      <c r="BI1266">
        <f t="shared" si="154"/>
        <v>0</v>
      </c>
      <c r="BR1266" t="str" cm="1">
        <f t="array" ref="BR1266">_xlfn.IFS(
A1266&lt;=25,"18-25",
A1266&lt;=35,"26-35",
A1266&lt;=45,"36-45",
A1266&lt;=59,"46-59",
TRUE,"60+")</f>
        <v>46-59</v>
      </c>
      <c r="BX1266" t="b">
        <f t="shared" si="155"/>
        <v>1</v>
      </c>
      <c r="BY1266" t="b">
        <f t="shared" si="156"/>
        <v>1</v>
      </c>
      <c r="BZ1266" t="b">
        <f t="shared" si="159"/>
        <v>1</v>
      </c>
      <c r="CA1266">
        <f>IF(tblemployee[[#This Row],[Attrition]]="Yes",1,0)</f>
        <v>0</v>
      </c>
      <c r="CB1266">
        <f>IF(tblemployee[[#This Row],[OverTime]]="Yes",1,0)</f>
        <v>0</v>
      </c>
    </row>
    <row r="1267" spans="1:80" hidden="1">
      <c r="A1267">
        <v>33</v>
      </c>
      <c r="B1267" t="s">
        <v>43</v>
      </c>
      <c r="C1267" t="s">
        <v>55</v>
      </c>
      <c r="D1267">
        <v>775</v>
      </c>
      <c r="E1267" t="s">
        <v>45</v>
      </c>
      <c r="F1267">
        <v>4</v>
      </c>
      <c r="G1267" t="str" cm="1">
        <f t="array" ref="G1267">_xlfn.IFS(
F1267 &lt;= 10, "Near",
F1267 &lt;= 20, "Far",
TRUE, "Very Far")</f>
        <v>Near</v>
      </c>
      <c r="H1267">
        <v>3</v>
      </c>
      <c r="I1267" t="str">
        <f>_xlfn.XLOOKUP(H1267,Lookup!C:C,Lookup!D:D)</f>
        <v>Bachelor</v>
      </c>
      <c r="J1267" t="s">
        <v>60</v>
      </c>
      <c r="K1267">
        <v>1</v>
      </c>
      <c r="L1267">
        <v>1771</v>
      </c>
      <c r="M1267">
        <v>4</v>
      </c>
      <c r="N1267" t="str">
        <f>_xlfn.XLOOKUP(M1267,Lookup!E:E,Lookup!F:F)</f>
        <v>Very High</v>
      </c>
      <c r="O1267" t="s">
        <v>46</v>
      </c>
      <c r="P1267">
        <v>90</v>
      </c>
      <c r="Q1267">
        <v>3</v>
      </c>
      <c r="R1267" t="str">
        <f>_xlfn.XLOOKUP(Q1267,Lookup!G:G,Lookup!H:H)</f>
        <v>High</v>
      </c>
      <c r="S1267">
        <v>2</v>
      </c>
      <c r="T1267" s="7" t="str">
        <f>_xlfn.XLOOKUP(S1267,Lookup!A:A,Lookup!B:B)</f>
        <v>Junior</v>
      </c>
      <c r="U1267" t="s">
        <v>47</v>
      </c>
      <c r="V1267">
        <v>2</v>
      </c>
      <c r="W1267" t="str">
        <f>_xlfn.XLOOKUP(V1267,Lookup!I:I,Lookup!J:J)</f>
        <v>Medium</v>
      </c>
      <c r="X1267" t="s">
        <v>52</v>
      </c>
      <c r="Y1267">
        <v>3055</v>
      </c>
      <c r="Z1267" t="str" cm="1">
        <f t="array" ref="Z1267">_xlfn.IFS(Y1267&lt;3000,"Low",Y1267&lt;7000,"Medium",TRUE,"High")</f>
        <v>Medium</v>
      </c>
      <c r="AA1267">
        <v>6194</v>
      </c>
      <c r="AB1267">
        <v>5</v>
      </c>
      <c r="AC1267" t="s">
        <v>42</v>
      </c>
      <c r="AD1267" t="s">
        <v>43</v>
      </c>
      <c r="AE1267">
        <v>15</v>
      </c>
      <c r="AF1267">
        <v>3</v>
      </c>
      <c r="AG1267" t="str">
        <f>_xlfn.XLOOKUP(AF1267,Lookup!K:K,Lookup!L:L)</f>
        <v>Meet Expect</v>
      </c>
      <c r="AH1267">
        <v>4</v>
      </c>
      <c r="AI1267" t="str">
        <f>LOOKUP(AH1267,Lookup!M:M,Lookup!N:N)</f>
        <v>Very High</v>
      </c>
      <c r="AJ1267">
        <v>80</v>
      </c>
      <c r="AK1267">
        <v>2</v>
      </c>
      <c r="AL1267" t="str">
        <f>_xlfn.XLOOKUP(AK1267,Lookup!O:O,Lookup!P:P)</f>
        <v>Medium</v>
      </c>
      <c r="AM1267">
        <v>11</v>
      </c>
      <c r="AN1267" t="str" cm="1">
        <f t="array" ref="AN1267">_xlfn.IFS(
AM1267&lt;=5,"0-5",
AM1267&lt;=10,"6-10",
AM1267&lt;=20,"11-20",
TRUE,"20+")</f>
        <v>11-20</v>
      </c>
      <c r="AO1267">
        <v>2</v>
      </c>
      <c r="AP1267">
        <v>2</v>
      </c>
      <c r="AQ1267" t="str">
        <f>_xlfn.XLOOKUP(AP1267,Lookup!Q:Q,Lookup!R:R)</f>
        <v>Good</v>
      </c>
      <c r="AR1267">
        <v>9</v>
      </c>
      <c r="AS1267" t="str" cm="1">
        <f t="array" ref="AS1267">_xlfn.IFS(
AR1267 &lt;=1,"New Employee",
AR1267 &lt;=3, "Early Career",
AR1267 &lt;=7, "Experienced",
TRUE, "Veteran")</f>
        <v>Veteran</v>
      </c>
      <c r="AT1267">
        <v>8</v>
      </c>
      <c r="AU1267">
        <v>1</v>
      </c>
      <c r="AV1267" t="str" cm="1">
        <f t="array" ref="AV1267">_xlfn.IFS(
AU1267=0,"Recently Promoted",
AU1267&lt;=3, "Normal",
TRUE, "Long Time No Promotion")</f>
        <v>Normal</v>
      </c>
      <c r="AW1267">
        <v>7</v>
      </c>
      <c r="AX1267">
        <f>IF(COUNTIF(L1267:$L$1471,L1267)&gt;1,1,0)</f>
        <v>0</v>
      </c>
      <c r="BA1267">
        <f t="shared" si="157"/>
        <v>0</v>
      </c>
      <c r="BC1267">
        <f t="shared" si="158"/>
        <v>0</v>
      </c>
      <c r="BE1267">
        <f t="shared" si="152"/>
        <v>0</v>
      </c>
      <c r="BG1267">
        <f t="shared" si="153"/>
        <v>0</v>
      </c>
      <c r="BI1267">
        <f t="shared" si="154"/>
        <v>0</v>
      </c>
      <c r="BR1267" t="str" cm="1">
        <f t="array" ref="BR1267">_xlfn.IFS(
A1267&lt;=25,"18-25",
A1267&lt;=35,"26-35",
A1267&lt;=45,"36-45",
A1267&lt;=59,"46-59",
TRUE,"60+")</f>
        <v>26-35</v>
      </c>
      <c r="BX1267" t="b">
        <f t="shared" si="155"/>
        <v>1</v>
      </c>
      <c r="BY1267" t="b">
        <f t="shared" si="156"/>
        <v>1</v>
      </c>
      <c r="BZ1267" t="b">
        <f t="shared" si="159"/>
        <v>1</v>
      </c>
      <c r="CA1267">
        <f>IF(tblemployee[[#This Row],[Attrition]]="Yes",1,0)</f>
        <v>0</v>
      </c>
      <c r="CB1267">
        <f>IF(tblemployee[[#This Row],[OverTime]]="Yes",1,0)</f>
        <v>0</v>
      </c>
    </row>
    <row r="1268" spans="1:80" hidden="1">
      <c r="A1268">
        <v>41</v>
      </c>
      <c r="B1268" t="s">
        <v>43</v>
      </c>
      <c r="C1268" t="s">
        <v>36</v>
      </c>
      <c r="D1268">
        <v>548</v>
      </c>
      <c r="E1268" t="s">
        <v>45</v>
      </c>
      <c r="F1268">
        <v>9</v>
      </c>
      <c r="G1268" t="str" cm="1">
        <f t="array" ref="G1268">_xlfn.IFS(
F1268 &lt;= 10, "Near",
F1268 &lt;= 20, "Far",
TRUE, "Very Far")</f>
        <v>Near</v>
      </c>
      <c r="H1268">
        <v>4</v>
      </c>
      <c r="I1268" t="str">
        <f>_xlfn.XLOOKUP(H1268,Lookup!C:C,Lookup!D:D)</f>
        <v>Master</v>
      </c>
      <c r="J1268" t="s">
        <v>38</v>
      </c>
      <c r="K1268">
        <v>1</v>
      </c>
      <c r="L1268">
        <v>1772</v>
      </c>
      <c r="M1268">
        <v>3</v>
      </c>
      <c r="N1268" t="str">
        <f>_xlfn.XLOOKUP(M1268,Lookup!E:E,Lookup!F:F)</f>
        <v>High</v>
      </c>
      <c r="O1268" t="s">
        <v>46</v>
      </c>
      <c r="P1268">
        <v>94</v>
      </c>
      <c r="Q1268">
        <v>3</v>
      </c>
      <c r="R1268" t="str">
        <f>_xlfn.XLOOKUP(Q1268,Lookup!G:G,Lookup!H:H)</f>
        <v>High</v>
      </c>
      <c r="S1268">
        <v>1</v>
      </c>
      <c r="T1268" s="7" t="str">
        <f>_xlfn.XLOOKUP(S1268,Lookup!A:A,Lookup!B:B)</f>
        <v>Entry Level</v>
      </c>
      <c r="U1268" t="s">
        <v>50</v>
      </c>
      <c r="V1268">
        <v>1</v>
      </c>
      <c r="W1268" t="str">
        <f>_xlfn.XLOOKUP(V1268,Lookup!I:I,Lookup!J:J)</f>
        <v>Low</v>
      </c>
      <c r="X1268" t="s">
        <v>52</v>
      </c>
      <c r="Y1268">
        <v>2289</v>
      </c>
      <c r="Z1268" t="str" cm="1">
        <f t="array" ref="Z1268">_xlfn.IFS(Y1268&lt;3000,"Low",Y1268&lt;7000,"Medium",TRUE,"High")</f>
        <v>Low</v>
      </c>
      <c r="AA1268">
        <v>20520</v>
      </c>
      <c r="AB1268">
        <v>1</v>
      </c>
      <c r="AC1268" t="s">
        <v>42</v>
      </c>
      <c r="AD1268" t="s">
        <v>43</v>
      </c>
      <c r="AE1268">
        <v>20</v>
      </c>
      <c r="AF1268">
        <v>4</v>
      </c>
      <c r="AG1268" t="str">
        <f>_xlfn.XLOOKUP(AF1268,Lookup!K:K,Lookup!L:L)</f>
        <v>Exceed Expect</v>
      </c>
      <c r="AH1268">
        <v>2</v>
      </c>
      <c r="AI1268" t="str">
        <f>LOOKUP(AH1268,Lookup!M:M,Lookup!N:N)</f>
        <v>Medium</v>
      </c>
      <c r="AJ1268">
        <v>80</v>
      </c>
      <c r="AK1268">
        <v>2</v>
      </c>
      <c r="AL1268" t="str">
        <f>_xlfn.XLOOKUP(AK1268,Lookup!O:O,Lookup!P:P)</f>
        <v>Medium</v>
      </c>
      <c r="AM1268">
        <v>5</v>
      </c>
      <c r="AN1268" t="str" cm="1">
        <f t="array" ref="AN1268">_xlfn.IFS(
AM1268&lt;=5,"0-5",
AM1268&lt;=10,"6-10",
AM1268&lt;=20,"11-20",
TRUE,"20+")</f>
        <v>0-5</v>
      </c>
      <c r="AO1268">
        <v>2</v>
      </c>
      <c r="AP1268">
        <v>3</v>
      </c>
      <c r="AQ1268" t="str">
        <f>_xlfn.XLOOKUP(AP1268,Lookup!Q:Q,Lookup!R:R)</f>
        <v>Better</v>
      </c>
      <c r="AR1268">
        <v>5</v>
      </c>
      <c r="AS1268" t="str" cm="1">
        <f t="array" ref="AS1268">_xlfn.IFS(
AR1268 &lt;=1,"New Employee",
AR1268 &lt;=3, "Early Career",
AR1268 &lt;=7, "Experienced",
TRUE, "Veteran")</f>
        <v>Experienced</v>
      </c>
      <c r="AT1268">
        <v>3</v>
      </c>
      <c r="AU1268">
        <v>0</v>
      </c>
      <c r="AV1268" t="str" cm="1">
        <f t="array" ref="AV1268">_xlfn.IFS(
AU1268=0,"Recently Promoted",
AU1268&lt;=3, "Normal",
TRUE, "Long Time No Promotion")</f>
        <v>Recently Promoted</v>
      </c>
      <c r="AW1268">
        <v>4</v>
      </c>
      <c r="AX1268">
        <f>IF(COUNTIF(L1268:$L$1471,L1268)&gt;1,1,0)</f>
        <v>0</v>
      </c>
      <c r="BA1268">
        <f t="shared" si="157"/>
        <v>0</v>
      </c>
      <c r="BC1268">
        <f t="shared" si="158"/>
        <v>0</v>
      </c>
      <c r="BE1268">
        <f t="shared" si="152"/>
        <v>0</v>
      </c>
      <c r="BG1268">
        <f t="shared" si="153"/>
        <v>0</v>
      </c>
      <c r="BI1268">
        <f t="shared" si="154"/>
        <v>0</v>
      </c>
      <c r="BR1268" t="str" cm="1">
        <f t="array" ref="BR1268">_xlfn.IFS(
A1268&lt;=25,"18-25",
A1268&lt;=35,"26-35",
A1268&lt;=45,"36-45",
A1268&lt;=59,"46-59",
TRUE,"60+")</f>
        <v>36-45</v>
      </c>
      <c r="BX1268" t="b">
        <f t="shared" si="155"/>
        <v>1</v>
      </c>
      <c r="BY1268" t="b">
        <f t="shared" si="156"/>
        <v>1</v>
      </c>
      <c r="BZ1268" t="b">
        <f t="shared" si="159"/>
        <v>1</v>
      </c>
      <c r="CA1268">
        <f>IF(tblemployee[[#This Row],[Attrition]]="Yes",1,0)</f>
        <v>0</v>
      </c>
      <c r="CB1268">
        <f>IF(tblemployee[[#This Row],[OverTime]]="Yes",1,0)</f>
        <v>0</v>
      </c>
    </row>
    <row r="1269" spans="1:80" hidden="1">
      <c r="A1269">
        <v>34</v>
      </c>
      <c r="B1269" t="s">
        <v>43</v>
      </c>
      <c r="C1269" t="s">
        <v>55</v>
      </c>
      <c r="D1269">
        <v>1375</v>
      </c>
      <c r="E1269" t="s">
        <v>37</v>
      </c>
      <c r="F1269">
        <v>10</v>
      </c>
      <c r="G1269" t="str" cm="1">
        <f t="array" ref="G1269">_xlfn.IFS(
F1269 &lt;= 10, "Near",
F1269 &lt;= 20, "Far",
TRUE, "Very Far")</f>
        <v>Near</v>
      </c>
      <c r="H1269">
        <v>3</v>
      </c>
      <c r="I1269" t="str">
        <f>_xlfn.XLOOKUP(H1269,Lookup!C:C,Lookup!D:D)</f>
        <v>Bachelor</v>
      </c>
      <c r="J1269" t="s">
        <v>38</v>
      </c>
      <c r="K1269">
        <v>1</v>
      </c>
      <c r="L1269">
        <v>1774</v>
      </c>
      <c r="M1269">
        <v>4</v>
      </c>
      <c r="N1269" t="str">
        <f>_xlfn.XLOOKUP(M1269,Lookup!E:E,Lookup!F:F)</f>
        <v>Very High</v>
      </c>
      <c r="O1269" t="s">
        <v>46</v>
      </c>
      <c r="P1269">
        <v>87</v>
      </c>
      <c r="Q1269">
        <v>3</v>
      </c>
      <c r="R1269" t="str">
        <f>_xlfn.XLOOKUP(Q1269,Lookup!G:G,Lookup!H:H)</f>
        <v>High</v>
      </c>
      <c r="S1269">
        <v>2</v>
      </c>
      <c r="T1269" s="7" t="str">
        <f>_xlfn.XLOOKUP(S1269,Lookup!A:A,Lookup!B:B)</f>
        <v>Junior</v>
      </c>
      <c r="U1269" t="s">
        <v>40</v>
      </c>
      <c r="V1269">
        <v>3</v>
      </c>
      <c r="W1269" t="str">
        <f>_xlfn.XLOOKUP(V1269,Lookup!I:I,Lookup!J:J)</f>
        <v>High</v>
      </c>
      <c r="X1269" t="s">
        <v>52</v>
      </c>
      <c r="Y1269">
        <v>4001</v>
      </c>
      <c r="Z1269" t="str" cm="1">
        <f t="array" ref="Z1269">_xlfn.IFS(Y1269&lt;3000,"Low",Y1269&lt;7000,"Medium",TRUE,"High")</f>
        <v>Medium</v>
      </c>
      <c r="AA1269">
        <v>12313</v>
      </c>
      <c r="AB1269">
        <v>1</v>
      </c>
      <c r="AC1269" t="s">
        <v>42</v>
      </c>
      <c r="AD1269" t="s">
        <v>35</v>
      </c>
      <c r="AE1269">
        <v>14</v>
      </c>
      <c r="AF1269">
        <v>3</v>
      </c>
      <c r="AG1269" t="str">
        <f>_xlfn.XLOOKUP(AF1269,Lookup!K:K,Lookup!L:L)</f>
        <v>Meet Expect</v>
      </c>
      <c r="AH1269">
        <v>3</v>
      </c>
      <c r="AI1269" t="str">
        <f>LOOKUP(AH1269,Lookup!M:M,Lookup!N:N)</f>
        <v>High</v>
      </c>
      <c r="AJ1269">
        <v>80</v>
      </c>
      <c r="AK1269">
        <v>1</v>
      </c>
      <c r="AL1269" t="str">
        <f>_xlfn.XLOOKUP(AK1269,Lookup!O:O,Lookup!P:P)</f>
        <v>Basic</v>
      </c>
      <c r="AM1269">
        <v>15</v>
      </c>
      <c r="AN1269" t="str" cm="1">
        <f t="array" ref="AN1269">_xlfn.IFS(
AM1269&lt;=5,"0-5",
AM1269&lt;=10,"6-10",
AM1269&lt;=20,"11-20",
TRUE,"20+")</f>
        <v>11-20</v>
      </c>
      <c r="AO1269">
        <v>3</v>
      </c>
      <c r="AP1269">
        <v>3</v>
      </c>
      <c r="AQ1269" t="str">
        <f>_xlfn.XLOOKUP(AP1269,Lookup!Q:Q,Lookup!R:R)</f>
        <v>Better</v>
      </c>
      <c r="AR1269">
        <v>15</v>
      </c>
      <c r="AS1269" t="str" cm="1">
        <f t="array" ref="AS1269">_xlfn.IFS(
AR1269 &lt;=1,"New Employee",
AR1269 &lt;=3, "Early Career",
AR1269 &lt;=7, "Experienced",
TRUE, "Veteran")</f>
        <v>Veteran</v>
      </c>
      <c r="AT1269">
        <v>14</v>
      </c>
      <c r="AU1269">
        <v>0</v>
      </c>
      <c r="AV1269" t="str" cm="1">
        <f t="array" ref="AV1269">_xlfn.IFS(
AU1269=0,"Recently Promoted",
AU1269&lt;=3, "Normal",
TRUE, "Long Time No Promotion")</f>
        <v>Recently Promoted</v>
      </c>
      <c r="AW1269">
        <v>7</v>
      </c>
      <c r="AX1269">
        <f>IF(COUNTIF(L1269:$L$1471,L1269)&gt;1,1,0)</f>
        <v>0</v>
      </c>
      <c r="BA1269">
        <f t="shared" si="157"/>
        <v>0</v>
      </c>
      <c r="BC1269">
        <f t="shared" si="158"/>
        <v>0</v>
      </c>
      <c r="BE1269">
        <f t="shared" si="152"/>
        <v>0</v>
      </c>
      <c r="BG1269">
        <f t="shared" si="153"/>
        <v>0</v>
      </c>
      <c r="BI1269">
        <f t="shared" si="154"/>
        <v>0</v>
      </c>
      <c r="BR1269" t="str" cm="1">
        <f t="array" ref="BR1269">_xlfn.IFS(
A1269&lt;=25,"18-25",
A1269&lt;=35,"26-35",
A1269&lt;=45,"36-45",
A1269&lt;=59,"46-59",
TRUE,"60+")</f>
        <v>26-35</v>
      </c>
      <c r="BX1269" t="b">
        <f t="shared" si="155"/>
        <v>1</v>
      </c>
      <c r="BY1269" t="b">
        <f t="shared" si="156"/>
        <v>1</v>
      </c>
      <c r="BZ1269" t="b">
        <f t="shared" si="159"/>
        <v>1</v>
      </c>
      <c r="CA1269">
        <f>IF(tblemployee[[#This Row],[Attrition]]="Yes",1,0)</f>
        <v>0</v>
      </c>
      <c r="CB1269">
        <f>IF(tblemployee[[#This Row],[OverTime]]="Yes",1,0)</f>
        <v>1</v>
      </c>
    </row>
    <row r="1270" spans="1:80" hidden="1">
      <c r="A1270">
        <v>53</v>
      </c>
      <c r="B1270" t="s">
        <v>43</v>
      </c>
      <c r="C1270" t="s">
        <v>55</v>
      </c>
      <c r="D1270">
        <v>661</v>
      </c>
      <c r="E1270" t="s">
        <v>45</v>
      </c>
      <c r="F1270">
        <v>1</v>
      </c>
      <c r="G1270" t="str" cm="1">
        <f t="array" ref="G1270">_xlfn.IFS(
F1270 &lt;= 10, "Near",
F1270 &lt;= 20, "Far",
TRUE, "Very Far")</f>
        <v>Near</v>
      </c>
      <c r="H1270">
        <v>4</v>
      </c>
      <c r="I1270" t="str">
        <f>_xlfn.XLOOKUP(H1270,Lookup!C:C,Lookup!D:D)</f>
        <v>Master</v>
      </c>
      <c r="J1270" t="s">
        <v>51</v>
      </c>
      <c r="K1270">
        <v>1</v>
      </c>
      <c r="L1270">
        <v>1775</v>
      </c>
      <c r="M1270">
        <v>1</v>
      </c>
      <c r="N1270" t="str">
        <f>_xlfn.XLOOKUP(M1270,Lookup!E:E,Lookup!F:F)</f>
        <v>Low</v>
      </c>
      <c r="O1270" t="s">
        <v>39</v>
      </c>
      <c r="P1270">
        <v>60</v>
      </c>
      <c r="Q1270">
        <v>2</v>
      </c>
      <c r="R1270" t="str">
        <f>_xlfn.XLOOKUP(Q1270,Lookup!G:G,Lookup!H:H)</f>
        <v>Medium</v>
      </c>
      <c r="S1270">
        <v>4</v>
      </c>
      <c r="T1270" s="7" t="str">
        <f>_xlfn.XLOOKUP(S1270,Lookup!A:A,Lookup!B:B)</f>
        <v>Manager</v>
      </c>
      <c r="U1270" t="s">
        <v>53</v>
      </c>
      <c r="V1270">
        <v>3</v>
      </c>
      <c r="W1270" t="str">
        <f>_xlfn.XLOOKUP(V1270,Lookup!I:I,Lookup!J:J)</f>
        <v>High</v>
      </c>
      <c r="X1270" t="s">
        <v>48</v>
      </c>
      <c r="Y1270">
        <v>12965</v>
      </c>
      <c r="Z1270" t="str" cm="1">
        <f t="array" ref="Z1270">_xlfn.IFS(Y1270&lt;3000,"Low",Y1270&lt;7000,"Medium",TRUE,"High")</f>
        <v>High</v>
      </c>
      <c r="AA1270">
        <v>22308</v>
      </c>
      <c r="AB1270">
        <v>4</v>
      </c>
      <c r="AC1270" t="s">
        <v>42</v>
      </c>
      <c r="AD1270" t="s">
        <v>35</v>
      </c>
      <c r="AE1270">
        <v>20</v>
      </c>
      <c r="AF1270">
        <v>4</v>
      </c>
      <c r="AG1270" t="str">
        <f>_xlfn.XLOOKUP(AF1270,Lookup!K:K,Lookup!L:L)</f>
        <v>Exceed Expect</v>
      </c>
      <c r="AH1270">
        <v>4</v>
      </c>
      <c r="AI1270" t="str">
        <f>LOOKUP(AH1270,Lookup!M:M,Lookup!N:N)</f>
        <v>Very High</v>
      </c>
      <c r="AJ1270">
        <v>80</v>
      </c>
      <c r="AK1270">
        <v>3</v>
      </c>
      <c r="AL1270" t="str">
        <f>_xlfn.XLOOKUP(AK1270,Lookup!O:O,Lookup!P:P)</f>
        <v>High</v>
      </c>
      <c r="AM1270">
        <v>27</v>
      </c>
      <c r="AN1270" t="str" cm="1">
        <f t="array" ref="AN1270">_xlfn.IFS(
AM1270&lt;=5,"0-5",
AM1270&lt;=10,"6-10",
AM1270&lt;=20,"11-20",
TRUE,"20+")</f>
        <v>20+</v>
      </c>
      <c r="AO1270">
        <v>2</v>
      </c>
      <c r="AP1270">
        <v>2</v>
      </c>
      <c r="AQ1270" t="str">
        <f>_xlfn.XLOOKUP(AP1270,Lookup!Q:Q,Lookup!R:R)</f>
        <v>Good</v>
      </c>
      <c r="AR1270">
        <v>3</v>
      </c>
      <c r="AS1270" t="str" cm="1">
        <f t="array" ref="AS1270">_xlfn.IFS(
AR1270 &lt;=1,"New Employee",
AR1270 &lt;=3, "Early Career",
AR1270 &lt;=7, "Experienced",
TRUE, "Veteran")</f>
        <v>Early Career</v>
      </c>
      <c r="AT1270">
        <v>2</v>
      </c>
      <c r="AU1270">
        <v>0</v>
      </c>
      <c r="AV1270" t="str" cm="1">
        <f t="array" ref="AV1270">_xlfn.IFS(
AU1270=0,"Recently Promoted",
AU1270&lt;=3, "Normal",
TRUE, "Long Time No Promotion")</f>
        <v>Recently Promoted</v>
      </c>
      <c r="AW1270">
        <v>2</v>
      </c>
      <c r="AX1270">
        <f>IF(COUNTIF(L1270:$L$1471,L1270)&gt;1,1,0)</f>
        <v>0</v>
      </c>
      <c r="BA1270">
        <f t="shared" si="157"/>
        <v>0</v>
      </c>
      <c r="BC1270">
        <f t="shared" si="158"/>
        <v>0</v>
      </c>
      <c r="BE1270">
        <f t="shared" si="152"/>
        <v>0</v>
      </c>
      <c r="BG1270">
        <f t="shared" si="153"/>
        <v>0</v>
      </c>
      <c r="BI1270">
        <f t="shared" si="154"/>
        <v>0</v>
      </c>
      <c r="BR1270" t="str" cm="1">
        <f t="array" ref="BR1270">_xlfn.IFS(
A1270&lt;=25,"18-25",
A1270&lt;=35,"26-35",
A1270&lt;=45,"36-45",
A1270&lt;=59,"46-59",
TRUE,"60+")</f>
        <v>46-59</v>
      </c>
      <c r="BX1270" t="b">
        <f t="shared" si="155"/>
        <v>1</v>
      </c>
      <c r="BY1270" t="b">
        <f t="shared" si="156"/>
        <v>1</v>
      </c>
      <c r="BZ1270" t="b">
        <f t="shared" si="159"/>
        <v>1</v>
      </c>
      <c r="CA1270">
        <f>IF(tblemployee[[#This Row],[Attrition]]="Yes",1,0)</f>
        <v>0</v>
      </c>
      <c r="CB1270">
        <f>IF(tblemployee[[#This Row],[OverTime]]="Yes",1,0)</f>
        <v>1</v>
      </c>
    </row>
    <row r="1271" spans="1:80">
      <c r="A1271">
        <v>43</v>
      </c>
      <c r="B1271" t="s">
        <v>43</v>
      </c>
      <c r="C1271" t="s">
        <v>36</v>
      </c>
      <c r="D1271">
        <v>244</v>
      </c>
      <c r="E1271" t="s">
        <v>61</v>
      </c>
      <c r="F1271">
        <v>2</v>
      </c>
      <c r="G1271" t="str" cm="1">
        <f t="array" ref="G1271">_xlfn.IFS(
F1271 &lt;= 10, "Near",
F1271 &lt;= 20, "Far",
TRUE, "Very Far")</f>
        <v>Near</v>
      </c>
      <c r="H1271">
        <v>3</v>
      </c>
      <c r="I1271" t="str">
        <f>_xlfn.XLOOKUP(H1271,Lookup!C:C,Lookup!D:D)</f>
        <v>Bachelor</v>
      </c>
      <c r="J1271" t="s">
        <v>38</v>
      </c>
      <c r="K1271">
        <v>1</v>
      </c>
      <c r="L1271">
        <v>1778</v>
      </c>
      <c r="M1271">
        <v>2</v>
      </c>
      <c r="N1271" t="str">
        <f>_xlfn.XLOOKUP(M1271,Lookup!E:E,Lookup!F:F)</f>
        <v>Medium</v>
      </c>
      <c r="O1271" t="s">
        <v>46</v>
      </c>
      <c r="P1271">
        <v>97</v>
      </c>
      <c r="Q1271">
        <v>3</v>
      </c>
      <c r="R1271" t="str">
        <f>_xlfn.XLOOKUP(Q1271,Lookup!G:G,Lookup!H:H)</f>
        <v>High</v>
      </c>
      <c r="S1271">
        <v>1</v>
      </c>
      <c r="T1271" s="7" t="str">
        <f>_xlfn.XLOOKUP(S1271,Lookup!A:A,Lookup!B:B)</f>
        <v>Entry Level</v>
      </c>
      <c r="U1271" t="s">
        <v>61</v>
      </c>
      <c r="V1271">
        <v>4</v>
      </c>
      <c r="W1271" t="str">
        <f>_xlfn.XLOOKUP(V1271,Lookup!I:I,Lookup!J:J)</f>
        <v>Very High</v>
      </c>
      <c r="X1271" t="s">
        <v>41</v>
      </c>
      <c r="Y1271">
        <v>3539</v>
      </c>
      <c r="Z1271" t="str" cm="1">
        <f t="array" ref="Z1271">_xlfn.IFS(Y1271&lt;3000,"Low",Y1271&lt;7000,"Medium",TRUE,"High")</f>
        <v>Medium</v>
      </c>
      <c r="AA1271">
        <v>5033</v>
      </c>
      <c r="AB1271">
        <v>0</v>
      </c>
      <c r="AC1271" t="s">
        <v>42</v>
      </c>
      <c r="AD1271" t="s">
        <v>43</v>
      </c>
      <c r="AE1271">
        <v>13</v>
      </c>
      <c r="AF1271">
        <v>3</v>
      </c>
      <c r="AG1271" t="str">
        <f>_xlfn.XLOOKUP(AF1271,Lookup!K:K,Lookup!L:L)</f>
        <v>Meet Expect</v>
      </c>
      <c r="AH1271">
        <v>2</v>
      </c>
      <c r="AI1271" t="str">
        <f>LOOKUP(AH1271,Lookup!M:M,Lookup!N:N)</f>
        <v>Medium</v>
      </c>
      <c r="AJ1271">
        <v>80</v>
      </c>
      <c r="AK1271">
        <v>0</v>
      </c>
      <c r="AL1271" t="str">
        <f>_xlfn.XLOOKUP(AK1271,Lookup!O:O,Lookup!P:P)</f>
        <v>None</v>
      </c>
      <c r="AM1271">
        <v>10</v>
      </c>
      <c r="AN1271" t="str" cm="1">
        <f t="array" ref="AN1271">_xlfn.IFS(
AM1271&lt;=5,"0-5",
AM1271&lt;=10,"6-10",
AM1271&lt;=20,"11-20",
TRUE,"20+")</f>
        <v>6-10</v>
      </c>
      <c r="AO1271">
        <v>5</v>
      </c>
      <c r="AP1271">
        <v>3</v>
      </c>
      <c r="AQ1271" t="str">
        <f>_xlfn.XLOOKUP(AP1271,Lookup!Q:Q,Lookup!R:R)</f>
        <v>Better</v>
      </c>
      <c r="AR1271">
        <v>9</v>
      </c>
      <c r="AS1271" t="str" cm="1">
        <f t="array" ref="AS1271">_xlfn.IFS(
AR1271 &lt;=1,"New Employee",
AR1271 &lt;=3, "Early Career",
AR1271 &lt;=7, "Experienced",
TRUE, "Veteran")</f>
        <v>Veteran</v>
      </c>
      <c r="AT1271">
        <v>7</v>
      </c>
      <c r="AU1271">
        <v>1</v>
      </c>
      <c r="AV1271" t="str" cm="1">
        <f t="array" ref="AV1271">_xlfn.IFS(
AU1271=0,"Recently Promoted",
AU1271&lt;=3, "Normal",
TRUE, "Long Time No Promotion")</f>
        <v>Normal</v>
      </c>
      <c r="AW1271">
        <v>8</v>
      </c>
      <c r="AX1271">
        <f>IF(COUNTIF(L1271:$L$1471,L1271)&gt;1,1,0)</f>
        <v>0</v>
      </c>
      <c r="BA1271">
        <f t="shared" si="157"/>
        <v>0</v>
      </c>
      <c r="BC1271">
        <f t="shared" si="158"/>
        <v>0</v>
      </c>
      <c r="BE1271">
        <f t="shared" si="152"/>
        <v>0</v>
      </c>
      <c r="BG1271">
        <f t="shared" si="153"/>
        <v>0</v>
      </c>
      <c r="BI1271">
        <f t="shared" si="154"/>
        <v>0</v>
      </c>
      <c r="BR1271" t="str" cm="1">
        <f t="array" ref="BR1271">_xlfn.IFS(
A1271&lt;=25,"18-25",
A1271&lt;=35,"26-35",
A1271&lt;=45,"36-45",
A1271&lt;=59,"46-59",
TRUE,"60+")</f>
        <v>36-45</v>
      </c>
      <c r="BX1271" t="b">
        <f t="shared" si="155"/>
        <v>1</v>
      </c>
      <c r="BY1271" t="b">
        <f t="shared" si="156"/>
        <v>1</v>
      </c>
      <c r="BZ1271" t="b">
        <f t="shared" si="159"/>
        <v>1</v>
      </c>
      <c r="CA1271">
        <f>IF(tblemployee[[#This Row],[Attrition]]="Yes",1,0)</f>
        <v>0</v>
      </c>
      <c r="CB1271">
        <f>IF(tblemployee[[#This Row],[OverTime]]="Yes",1,0)</f>
        <v>0</v>
      </c>
    </row>
    <row r="1272" spans="1:80" hidden="1">
      <c r="A1272">
        <v>34</v>
      </c>
      <c r="B1272" t="s">
        <v>43</v>
      </c>
      <c r="C1272" t="s">
        <v>36</v>
      </c>
      <c r="D1272">
        <v>511</v>
      </c>
      <c r="E1272" t="s">
        <v>37</v>
      </c>
      <c r="F1272">
        <v>3</v>
      </c>
      <c r="G1272" t="str" cm="1">
        <f t="array" ref="G1272">_xlfn.IFS(
F1272 &lt;= 10, "Near",
F1272 &lt;= 20, "Far",
TRUE, "Very Far")</f>
        <v>Near</v>
      </c>
      <c r="H1272">
        <v>2</v>
      </c>
      <c r="I1272" t="str">
        <f>_xlfn.XLOOKUP(H1272,Lookup!C:C,Lookup!D:D)</f>
        <v>College</v>
      </c>
      <c r="J1272" t="s">
        <v>38</v>
      </c>
      <c r="K1272">
        <v>1</v>
      </c>
      <c r="L1272">
        <v>1779</v>
      </c>
      <c r="M1272">
        <v>4</v>
      </c>
      <c r="N1272" t="str">
        <f>_xlfn.XLOOKUP(M1272,Lookup!E:E,Lookup!F:F)</f>
        <v>Very High</v>
      </c>
      <c r="O1272" t="s">
        <v>39</v>
      </c>
      <c r="P1272">
        <v>32</v>
      </c>
      <c r="Q1272">
        <v>1</v>
      </c>
      <c r="R1272" t="str">
        <f>_xlfn.XLOOKUP(Q1272,Lookup!G:G,Lookup!H:H)</f>
        <v>Low</v>
      </c>
      <c r="S1272">
        <v>2</v>
      </c>
      <c r="T1272" s="7" t="str">
        <f>_xlfn.XLOOKUP(S1272,Lookup!A:A,Lookup!B:B)</f>
        <v>Junior</v>
      </c>
      <c r="U1272" t="s">
        <v>40</v>
      </c>
      <c r="V1272">
        <v>4</v>
      </c>
      <c r="W1272" t="str">
        <f>_xlfn.XLOOKUP(V1272,Lookup!I:I,Lookup!J:J)</f>
        <v>Very High</v>
      </c>
      <c r="X1272" t="s">
        <v>41</v>
      </c>
      <c r="Y1272">
        <v>6029</v>
      </c>
      <c r="Z1272" t="str" cm="1">
        <f t="array" ref="Z1272">_xlfn.IFS(Y1272&lt;3000,"Low",Y1272&lt;7000,"Medium",TRUE,"High")</f>
        <v>Medium</v>
      </c>
      <c r="AA1272">
        <v>25353</v>
      </c>
      <c r="AB1272">
        <v>5</v>
      </c>
      <c r="AC1272" t="s">
        <v>42</v>
      </c>
      <c r="AD1272" t="s">
        <v>43</v>
      </c>
      <c r="AE1272">
        <v>12</v>
      </c>
      <c r="AF1272">
        <v>3</v>
      </c>
      <c r="AG1272" t="str">
        <f>_xlfn.XLOOKUP(AF1272,Lookup!K:K,Lookup!L:L)</f>
        <v>Meet Expect</v>
      </c>
      <c r="AH1272">
        <v>1</v>
      </c>
      <c r="AI1272" t="str">
        <f>LOOKUP(AH1272,Lookup!M:M,Lookup!N:N)</f>
        <v>Low</v>
      </c>
      <c r="AJ1272">
        <v>80</v>
      </c>
      <c r="AK1272">
        <v>0</v>
      </c>
      <c r="AL1272" t="str">
        <f>_xlfn.XLOOKUP(AK1272,Lookup!O:O,Lookup!P:P)</f>
        <v>None</v>
      </c>
      <c r="AM1272">
        <v>6</v>
      </c>
      <c r="AN1272" t="str" cm="1">
        <f t="array" ref="AN1272">_xlfn.IFS(
AM1272&lt;=5,"0-5",
AM1272&lt;=10,"6-10",
AM1272&lt;=20,"11-20",
TRUE,"20+")</f>
        <v>6-10</v>
      </c>
      <c r="AO1272">
        <v>3</v>
      </c>
      <c r="AP1272">
        <v>3</v>
      </c>
      <c r="AQ1272" t="str">
        <f>_xlfn.XLOOKUP(AP1272,Lookup!Q:Q,Lookup!R:R)</f>
        <v>Better</v>
      </c>
      <c r="AR1272">
        <v>2</v>
      </c>
      <c r="AS1272" t="str" cm="1">
        <f t="array" ref="AS1272">_xlfn.IFS(
AR1272 &lt;=1,"New Employee",
AR1272 &lt;=3, "Early Career",
AR1272 &lt;=7, "Experienced",
TRUE, "Veteran")</f>
        <v>Early Career</v>
      </c>
      <c r="AT1272">
        <v>2</v>
      </c>
      <c r="AU1272">
        <v>2</v>
      </c>
      <c r="AV1272" t="str" cm="1">
        <f t="array" ref="AV1272">_xlfn.IFS(
AU1272=0,"Recently Promoted",
AU1272&lt;=3, "Normal",
TRUE, "Long Time No Promotion")</f>
        <v>Normal</v>
      </c>
      <c r="AW1272">
        <v>2</v>
      </c>
      <c r="AX1272">
        <f>IF(COUNTIF(L1272:$L$1471,L1272)&gt;1,1,0)</f>
        <v>0</v>
      </c>
      <c r="BA1272">
        <f t="shared" si="157"/>
        <v>0</v>
      </c>
      <c r="BC1272">
        <f t="shared" si="158"/>
        <v>0</v>
      </c>
      <c r="BE1272">
        <f t="shared" si="152"/>
        <v>0</v>
      </c>
      <c r="BG1272">
        <f t="shared" si="153"/>
        <v>0</v>
      </c>
      <c r="BI1272">
        <f t="shared" si="154"/>
        <v>0</v>
      </c>
      <c r="BR1272" t="str" cm="1">
        <f t="array" ref="BR1272">_xlfn.IFS(
A1272&lt;=25,"18-25",
A1272&lt;=35,"26-35",
A1272&lt;=45,"36-45",
A1272&lt;=59,"46-59",
TRUE,"60+")</f>
        <v>26-35</v>
      </c>
      <c r="BX1272" t="b">
        <f t="shared" si="155"/>
        <v>1</v>
      </c>
      <c r="BY1272" t="b">
        <f t="shared" si="156"/>
        <v>1</v>
      </c>
      <c r="BZ1272" t="b">
        <f t="shared" si="159"/>
        <v>1</v>
      </c>
      <c r="CA1272">
        <f>IF(tblemployee[[#This Row],[Attrition]]="Yes",1,0)</f>
        <v>0</v>
      </c>
      <c r="CB1272">
        <f>IF(tblemployee[[#This Row],[OverTime]]="Yes",1,0)</f>
        <v>0</v>
      </c>
    </row>
    <row r="1273" spans="1:80" hidden="1">
      <c r="A1273">
        <v>21</v>
      </c>
      <c r="B1273" t="s">
        <v>35</v>
      </c>
      <c r="C1273" t="s">
        <v>36</v>
      </c>
      <c r="D1273">
        <v>337</v>
      </c>
      <c r="E1273" t="s">
        <v>37</v>
      </c>
      <c r="F1273">
        <v>7</v>
      </c>
      <c r="G1273" t="str" cm="1">
        <f t="array" ref="G1273">_xlfn.IFS(
F1273 &lt;= 10, "Near",
F1273 &lt;= 20, "Far",
TRUE, "Very Far")</f>
        <v>Near</v>
      </c>
      <c r="H1273">
        <v>1</v>
      </c>
      <c r="I1273" t="str">
        <f>_xlfn.XLOOKUP(H1273,Lookup!C:C,Lookup!D:D)</f>
        <v>Below College</v>
      </c>
      <c r="J1273" t="s">
        <v>59</v>
      </c>
      <c r="K1273">
        <v>1</v>
      </c>
      <c r="L1273">
        <v>1780</v>
      </c>
      <c r="M1273">
        <v>2</v>
      </c>
      <c r="N1273" t="str">
        <f>_xlfn.XLOOKUP(M1273,Lookup!E:E,Lookup!F:F)</f>
        <v>Medium</v>
      </c>
      <c r="O1273" t="s">
        <v>46</v>
      </c>
      <c r="P1273">
        <v>31</v>
      </c>
      <c r="Q1273">
        <v>3</v>
      </c>
      <c r="R1273" t="str">
        <f>_xlfn.XLOOKUP(Q1273,Lookup!G:G,Lookup!H:H)</f>
        <v>High</v>
      </c>
      <c r="S1273">
        <v>1</v>
      </c>
      <c r="T1273" s="7" t="str">
        <f>_xlfn.XLOOKUP(S1273,Lookup!A:A,Lookup!B:B)</f>
        <v>Entry Level</v>
      </c>
      <c r="U1273" t="s">
        <v>57</v>
      </c>
      <c r="V1273">
        <v>2</v>
      </c>
      <c r="W1273" t="str">
        <f>_xlfn.XLOOKUP(V1273,Lookup!I:I,Lookup!J:J)</f>
        <v>Medium</v>
      </c>
      <c r="X1273" t="s">
        <v>41</v>
      </c>
      <c r="Y1273">
        <v>2679</v>
      </c>
      <c r="Z1273" t="str" cm="1">
        <f t="array" ref="Z1273">_xlfn.IFS(Y1273&lt;3000,"Low",Y1273&lt;7000,"Medium",TRUE,"High")</f>
        <v>Low</v>
      </c>
      <c r="AA1273">
        <v>4567</v>
      </c>
      <c r="AB1273">
        <v>1</v>
      </c>
      <c r="AC1273" t="s">
        <v>42</v>
      </c>
      <c r="AD1273" t="s">
        <v>43</v>
      </c>
      <c r="AE1273">
        <v>13</v>
      </c>
      <c r="AF1273">
        <v>3</v>
      </c>
      <c r="AG1273" t="str">
        <f>_xlfn.XLOOKUP(AF1273,Lookup!K:K,Lookup!L:L)</f>
        <v>Meet Expect</v>
      </c>
      <c r="AH1273">
        <v>2</v>
      </c>
      <c r="AI1273" t="str">
        <f>LOOKUP(AH1273,Lookup!M:M,Lookup!N:N)</f>
        <v>Medium</v>
      </c>
      <c r="AJ1273">
        <v>80</v>
      </c>
      <c r="AK1273">
        <v>0</v>
      </c>
      <c r="AL1273" t="str">
        <f>_xlfn.XLOOKUP(AK1273,Lookup!O:O,Lookup!P:P)</f>
        <v>None</v>
      </c>
      <c r="AM1273">
        <v>1</v>
      </c>
      <c r="AN1273" t="str" cm="1">
        <f t="array" ref="AN1273">_xlfn.IFS(
AM1273&lt;=5,"0-5",
AM1273&lt;=10,"6-10",
AM1273&lt;=20,"11-20",
TRUE,"20+")</f>
        <v>0-5</v>
      </c>
      <c r="AO1273">
        <v>3</v>
      </c>
      <c r="AP1273">
        <v>3</v>
      </c>
      <c r="AQ1273" t="str">
        <f>_xlfn.XLOOKUP(AP1273,Lookup!Q:Q,Lookup!R:R)</f>
        <v>Better</v>
      </c>
      <c r="AR1273">
        <v>1</v>
      </c>
      <c r="AS1273" t="str" cm="1">
        <f t="array" ref="AS1273">_xlfn.IFS(
AR1273 &lt;=1,"New Employee",
AR1273 &lt;=3, "Early Career",
AR1273 &lt;=7, "Experienced",
TRUE, "Veteran")</f>
        <v>New Employee</v>
      </c>
      <c r="AT1273">
        <v>0</v>
      </c>
      <c r="AU1273">
        <v>1</v>
      </c>
      <c r="AV1273" t="str" cm="1">
        <f t="array" ref="AV1273">_xlfn.IFS(
AU1273=0,"Recently Promoted",
AU1273&lt;=3, "Normal",
TRUE, "Long Time No Promotion")</f>
        <v>Normal</v>
      </c>
      <c r="AW1273">
        <v>0</v>
      </c>
      <c r="AX1273">
        <f>IF(COUNTIF(L1273:$L$1471,L1273)&gt;1,1,0)</f>
        <v>0</v>
      </c>
      <c r="BA1273">
        <f t="shared" si="157"/>
        <v>0</v>
      </c>
      <c r="BC1273">
        <f t="shared" si="158"/>
        <v>0</v>
      </c>
      <c r="BE1273">
        <f t="shared" si="152"/>
        <v>0</v>
      </c>
      <c r="BG1273">
        <f t="shared" si="153"/>
        <v>0</v>
      </c>
      <c r="BI1273">
        <f t="shared" si="154"/>
        <v>0</v>
      </c>
      <c r="BR1273" t="str" cm="1">
        <f t="array" ref="BR1273">_xlfn.IFS(
A1273&lt;=25,"18-25",
A1273&lt;=35,"26-35",
A1273&lt;=45,"36-45",
A1273&lt;=59,"46-59",
TRUE,"60+")</f>
        <v>18-25</v>
      </c>
      <c r="BX1273" t="b">
        <f t="shared" si="155"/>
        <v>1</v>
      </c>
      <c r="BY1273" t="b">
        <f t="shared" si="156"/>
        <v>1</v>
      </c>
      <c r="BZ1273" t="b">
        <f t="shared" si="159"/>
        <v>1</v>
      </c>
      <c r="CA1273">
        <f>IF(tblemployee[[#This Row],[Attrition]]="Yes",1,0)</f>
        <v>1</v>
      </c>
      <c r="CB1273">
        <f>IF(tblemployee[[#This Row],[OverTime]]="Yes",1,0)</f>
        <v>0</v>
      </c>
    </row>
    <row r="1274" spans="1:80" hidden="1">
      <c r="A1274">
        <v>38</v>
      </c>
      <c r="B1274" t="s">
        <v>43</v>
      </c>
      <c r="C1274" t="s">
        <v>36</v>
      </c>
      <c r="D1274">
        <v>1153</v>
      </c>
      <c r="E1274" t="s">
        <v>45</v>
      </c>
      <c r="F1274">
        <v>6</v>
      </c>
      <c r="G1274" t="str" cm="1">
        <f t="array" ref="G1274">_xlfn.IFS(
F1274 &lt;= 10, "Near",
F1274 &lt;= 20, "Far",
TRUE, "Very Far")</f>
        <v>Near</v>
      </c>
      <c r="H1274">
        <v>2</v>
      </c>
      <c r="I1274" t="str">
        <f>_xlfn.XLOOKUP(H1274,Lookup!C:C,Lookup!D:D)</f>
        <v>College</v>
      </c>
      <c r="J1274" t="s">
        <v>49</v>
      </c>
      <c r="K1274">
        <v>1</v>
      </c>
      <c r="L1274">
        <v>1782</v>
      </c>
      <c r="M1274">
        <v>4</v>
      </c>
      <c r="N1274" t="str">
        <f>_xlfn.XLOOKUP(M1274,Lookup!E:E,Lookup!F:F)</f>
        <v>Very High</v>
      </c>
      <c r="O1274" t="s">
        <v>39</v>
      </c>
      <c r="P1274">
        <v>40</v>
      </c>
      <c r="Q1274">
        <v>2</v>
      </c>
      <c r="R1274" t="str">
        <f>_xlfn.XLOOKUP(Q1274,Lookup!G:G,Lookup!H:H)</f>
        <v>Medium</v>
      </c>
      <c r="S1274">
        <v>1</v>
      </c>
      <c r="T1274" s="7" t="str">
        <f>_xlfn.XLOOKUP(S1274,Lookup!A:A,Lookup!B:B)</f>
        <v>Entry Level</v>
      </c>
      <c r="U1274" t="s">
        <v>50</v>
      </c>
      <c r="V1274">
        <v>3</v>
      </c>
      <c r="W1274" t="str">
        <f>_xlfn.XLOOKUP(V1274,Lookup!I:I,Lookup!J:J)</f>
        <v>High</v>
      </c>
      <c r="X1274" t="s">
        <v>48</v>
      </c>
      <c r="Y1274">
        <v>3702</v>
      </c>
      <c r="Z1274" t="str" cm="1">
        <f t="array" ref="Z1274">_xlfn.IFS(Y1274&lt;3000,"Low",Y1274&lt;7000,"Medium",TRUE,"High")</f>
        <v>Medium</v>
      </c>
      <c r="AA1274">
        <v>16376</v>
      </c>
      <c r="AB1274">
        <v>1</v>
      </c>
      <c r="AC1274" t="s">
        <v>42</v>
      </c>
      <c r="AD1274" t="s">
        <v>43</v>
      </c>
      <c r="AE1274">
        <v>11</v>
      </c>
      <c r="AF1274">
        <v>3</v>
      </c>
      <c r="AG1274" t="str">
        <f>_xlfn.XLOOKUP(AF1274,Lookup!K:K,Lookup!L:L)</f>
        <v>Meet Expect</v>
      </c>
      <c r="AH1274">
        <v>2</v>
      </c>
      <c r="AI1274" t="str">
        <f>LOOKUP(AH1274,Lookup!M:M,Lookup!N:N)</f>
        <v>Medium</v>
      </c>
      <c r="AJ1274">
        <v>80</v>
      </c>
      <c r="AK1274">
        <v>1</v>
      </c>
      <c r="AL1274" t="str">
        <f>_xlfn.XLOOKUP(AK1274,Lookup!O:O,Lookup!P:P)</f>
        <v>Basic</v>
      </c>
      <c r="AM1274">
        <v>5</v>
      </c>
      <c r="AN1274" t="str" cm="1">
        <f t="array" ref="AN1274">_xlfn.IFS(
AM1274&lt;=5,"0-5",
AM1274&lt;=10,"6-10",
AM1274&lt;=20,"11-20",
TRUE,"20+")</f>
        <v>0-5</v>
      </c>
      <c r="AO1274">
        <v>3</v>
      </c>
      <c r="AP1274">
        <v>3</v>
      </c>
      <c r="AQ1274" t="str">
        <f>_xlfn.XLOOKUP(AP1274,Lookup!Q:Q,Lookup!R:R)</f>
        <v>Better</v>
      </c>
      <c r="AR1274">
        <v>5</v>
      </c>
      <c r="AS1274" t="str" cm="1">
        <f t="array" ref="AS1274">_xlfn.IFS(
AR1274 &lt;=1,"New Employee",
AR1274 &lt;=3, "Early Career",
AR1274 &lt;=7, "Experienced",
TRUE, "Veteran")</f>
        <v>Experienced</v>
      </c>
      <c r="AT1274">
        <v>4</v>
      </c>
      <c r="AU1274">
        <v>0</v>
      </c>
      <c r="AV1274" t="str" cm="1">
        <f t="array" ref="AV1274">_xlfn.IFS(
AU1274=0,"Recently Promoted",
AU1274&lt;=3, "Normal",
TRUE, "Long Time No Promotion")</f>
        <v>Recently Promoted</v>
      </c>
      <c r="AW1274">
        <v>4</v>
      </c>
      <c r="AX1274">
        <f>IF(COUNTIF(L1274:$L$1471,L1274)&gt;1,1,0)</f>
        <v>0</v>
      </c>
      <c r="BA1274">
        <f t="shared" si="157"/>
        <v>0</v>
      </c>
      <c r="BC1274">
        <f t="shared" si="158"/>
        <v>0</v>
      </c>
      <c r="BE1274">
        <f t="shared" si="152"/>
        <v>0</v>
      </c>
      <c r="BG1274">
        <f t="shared" si="153"/>
        <v>0</v>
      </c>
      <c r="BI1274">
        <f t="shared" si="154"/>
        <v>0</v>
      </c>
      <c r="BR1274" t="str" cm="1">
        <f t="array" ref="BR1274">_xlfn.IFS(
A1274&lt;=25,"18-25",
A1274&lt;=35,"26-35",
A1274&lt;=45,"36-45",
A1274&lt;=59,"46-59",
TRUE,"60+")</f>
        <v>36-45</v>
      </c>
      <c r="BX1274" t="b">
        <f t="shared" si="155"/>
        <v>1</v>
      </c>
      <c r="BY1274" t="b">
        <f t="shared" si="156"/>
        <v>1</v>
      </c>
      <c r="BZ1274" t="b">
        <f t="shared" si="159"/>
        <v>1</v>
      </c>
      <c r="CA1274">
        <f>IF(tblemployee[[#This Row],[Attrition]]="Yes",1,0)</f>
        <v>0</v>
      </c>
      <c r="CB1274">
        <f>IF(tblemployee[[#This Row],[OverTime]]="Yes",1,0)</f>
        <v>0</v>
      </c>
    </row>
    <row r="1275" spans="1:80" hidden="1">
      <c r="A1275">
        <v>22</v>
      </c>
      <c r="B1275" t="s">
        <v>35</v>
      </c>
      <c r="C1275" t="s">
        <v>36</v>
      </c>
      <c r="D1275">
        <v>1294</v>
      </c>
      <c r="E1275" t="s">
        <v>45</v>
      </c>
      <c r="F1275">
        <v>8</v>
      </c>
      <c r="G1275" t="str" cm="1">
        <f t="array" ref="G1275">_xlfn.IFS(
F1275 &lt;= 10, "Near",
F1275 &lt;= 20, "Far",
TRUE, "Very Far")</f>
        <v>Near</v>
      </c>
      <c r="H1275">
        <v>1</v>
      </c>
      <c r="I1275" t="str">
        <f>_xlfn.XLOOKUP(H1275,Lookup!C:C,Lookup!D:D)</f>
        <v>Below College</v>
      </c>
      <c r="J1275" t="s">
        <v>51</v>
      </c>
      <c r="K1275">
        <v>1</v>
      </c>
      <c r="L1275">
        <v>1783</v>
      </c>
      <c r="M1275">
        <v>3</v>
      </c>
      <c r="N1275" t="str">
        <f>_xlfn.XLOOKUP(M1275,Lookup!E:E,Lookup!F:F)</f>
        <v>High</v>
      </c>
      <c r="O1275" t="s">
        <v>39</v>
      </c>
      <c r="P1275">
        <v>79</v>
      </c>
      <c r="Q1275">
        <v>3</v>
      </c>
      <c r="R1275" t="str">
        <f>_xlfn.XLOOKUP(Q1275,Lookup!G:G,Lookup!H:H)</f>
        <v>High</v>
      </c>
      <c r="S1275">
        <v>1</v>
      </c>
      <c r="T1275" s="7" t="str">
        <f>_xlfn.XLOOKUP(S1275,Lookup!A:A,Lookup!B:B)</f>
        <v>Entry Level</v>
      </c>
      <c r="U1275" t="s">
        <v>50</v>
      </c>
      <c r="V1275">
        <v>1</v>
      </c>
      <c r="W1275" t="str">
        <f>_xlfn.XLOOKUP(V1275,Lookup!I:I,Lookup!J:J)</f>
        <v>Low</v>
      </c>
      <c r="X1275" t="s">
        <v>48</v>
      </c>
      <c r="Y1275">
        <v>2398</v>
      </c>
      <c r="Z1275" t="str" cm="1">
        <f t="array" ref="Z1275">_xlfn.IFS(Y1275&lt;3000,"Low",Y1275&lt;7000,"Medium",TRUE,"High")</f>
        <v>Low</v>
      </c>
      <c r="AA1275">
        <v>15999</v>
      </c>
      <c r="AB1275">
        <v>1</v>
      </c>
      <c r="AC1275" t="s">
        <v>42</v>
      </c>
      <c r="AD1275" t="s">
        <v>35</v>
      </c>
      <c r="AE1275">
        <v>17</v>
      </c>
      <c r="AF1275">
        <v>3</v>
      </c>
      <c r="AG1275" t="str">
        <f>_xlfn.XLOOKUP(AF1275,Lookup!K:K,Lookup!L:L)</f>
        <v>Meet Expect</v>
      </c>
      <c r="AH1275">
        <v>3</v>
      </c>
      <c r="AI1275" t="str">
        <f>LOOKUP(AH1275,Lookup!M:M,Lookup!N:N)</f>
        <v>High</v>
      </c>
      <c r="AJ1275">
        <v>80</v>
      </c>
      <c r="AK1275">
        <v>0</v>
      </c>
      <c r="AL1275" t="str">
        <f>_xlfn.XLOOKUP(AK1275,Lookup!O:O,Lookup!P:P)</f>
        <v>None</v>
      </c>
      <c r="AM1275">
        <v>1</v>
      </c>
      <c r="AN1275" t="str" cm="1">
        <f t="array" ref="AN1275">_xlfn.IFS(
AM1275&lt;=5,"0-5",
AM1275&lt;=10,"6-10",
AM1275&lt;=20,"11-20",
TRUE,"20+")</f>
        <v>0-5</v>
      </c>
      <c r="AO1275">
        <v>6</v>
      </c>
      <c r="AP1275">
        <v>3</v>
      </c>
      <c r="AQ1275" t="str">
        <f>_xlfn.XLOOKUP(AP1275,Lookup!Q:Q,Lookup!R:R)</f>
        <v>Better</v>
      </c>
      <c r="AR1275">
        <v>1</v>
      </c>
      <c r="AS1275" t="str" cm="1">
        <f t="array" ref="AS1275">_xlfn.IFS(
AR1275 &lt;=1,"New Employee",
AR1275 &lt;=3, "Early Career",
AR1275 &lt;=7, "Experienced",
TRUE, "Veteran")</f>
        <v>New Employee</v>
      </c>
      <c r="AT1275">
        <v>0</v>
      </c>
      <c r="AU1275">
        <v>0</v>
      </c>
      <c r="AV1275" t="str" cm="1">
        <f t="array" ref="AV1275">_xlfn.IFS(
AU1275=0,"Recently Promoted",
AU1275&lt;=3, "Normal",
TRUE, "Long Time No Promotion")</f>
        <v>Recently Promoted</v>
      </c>
      <c r="AW1275">
        <v>0</v>
      </c>
      <c r="AX1275">
        <f>IF(COUNTIF(L1275:$L$1471,L1275)&gt;1,1,0)</f>
        <v>0</v>
      </c>
      <c r="BA1275">
        <f t="shared" si="157"/>
        <v>0</v>
      </c>
      <c r="BC1275">
        <f t="shared" si="158"/>
        <v>0</v>
      </c>
      <c r="BE1275">
        <f t="shared" si="152"/>
        <v>0</v>
      </c>
      <c r="BG1275">
        <f t="shared" si="153"/>
        <v>0</v>
      </c>
      <c r="BI1275">
        <f t="shared" si="154"/>
        <v>0</v>
      </c>
      <c r="BR1275" t="str" cm="1">
        <f t="array" ref="BR1275">_xlfn.IFS(
A1275&lt;=25,"18-25",
A1275&lt;=35,"26-35",
A1275&lt;=45,"36-45",
A1275&lt;=59,"46-59",
TRUE,"60+")</f>
        <v>18-25</v>
      </c>
      <c r="BX1275" t="b">
        <f t="shared" si="155"/>
        <v>1</v>
      </c>
      <c r="BY1275" t="b">
        <f t="shared" si="156"/>
        <v>1</v>
      </c>
      <c r="BZ1275" t="b">
        <f t="shared" si="159"/>
        <v>1</v>
      </c>
      <c r="CA1275">
        <f>IF(tblemployee[[#This Row],[Attrition]]="Yes",1,0)</f>
        <v>1</v>
      </c>
      <c r="CB1275">
        <f>IF(tblemployee[[#This Row],[OverTime]]="Yes",1,0)</f>
        <v>1</v>
      </c>
    </row>
    <row r="1276" spans="1:80" hidden="1">
      <c r="A1276">
        <v>31</v>
      </c>
      <c r="B1276" t="s">
        <v>43</v>
      </c>
      <c r="C1276" t="s">
        <v>36</v>
      </c>
      <c r="D1276">
        <v>196</v>
      </c>
      <c r="E1276" t="s">
        <v>37</v>
      </c>
      <c r="F1276">
        <v>29</v>
      </c>
      <c r="G1276" t="str" cm="1">
        <f t="array" ref="G1276">_xlfn.IFS(
F1276 &lt;= 10, "Near",
F1276 &lt;= 20, "Far",
TRUE, "Very Far")</f>
        <v>Very Far</v>
      </c>
      <c r="H1276">
        <v>4</v>
      </c>
      <c r="I1276" t="str">
        <f>_xlfn.XLOOKUP(H1276,Lookup!C:C,Lookup!D:D)</f>
        <v>Master</v>
      </c>
      <c r="J1276" t="s">
        <v>59</v>
      </c>
      <c r="K1276">
        <v>1</v>
      </c>
      <c r="L1276">
        <v>1784</v>
      </c>
      <c r="M1276">
        <v>1</v>
      </c>
      <c r="N1276" t="str">
        <f>_xlfn.XLOOKUP(M1276,Lookup!E:E,Lookup!F:F)</f>
        <v>Low</v>
      </c>
      <c r="O1276" t="s">
        <v>39</v>
      </c>
      <c r="P1276">
        <v>91</v>
      </c>
      <c r="Q1276">
        <v>2</v>
      </c>
      <c r="R1276" t="str">
        <f>_xlfn.XLOOKUP(Q1276,Lookup!G:G,Lookup!H:H)</f>
        <v>Medium</v>
      </c>
      <c r="S1276">
        <v>2</v>
      </c>
      <c r="T1276" s="7" t="str">
        <f>_xlfn.XLOOKUP(S1276,Lookup!A:A,Lookup!B:B)</f>
        <v>Junior</v>
      </c>
      <c r="U1276" t="s">
        <v>40</v>
      </c>
      <c r="V1276">
        <v>4</v>
      </c>
      <c r="W1276" t="str">
        <f>_xlfn.XLOOKUP(V1276,Lookup!I:I,Lookup!J:J)</f>
        <v>Very High</v>
      </c>
      <c r="X1276" t="s">
        <v>48</v>
      </c>
      <c r="Y1276">
        <v>5468</v>
      </c>
      <c r="Z1276" t="str" cm="1">
        <f t="array" ref="Z1276">_xlfn.IFS(Y1276&lt;3000,"Low",Y1276&lt;7000,"Medium",TRUE,"High")</f>
        <v>Medium</v>
      </c>
      <c r="AA1276">
        <v>13402</v>
      </c>
      <c r="AB1276">
        <v>1</v>
      </c>
      <c r="AC1276" t="s">
        <v>42</v>
      </c>
      <c r="AD1276" t="s">
        <v>43</v>
      </c>
      <c r="AE1276">
        <v>14</v>
      </c>
      <c r="AF1276">
        <v>3</v>
      </c>
      <c r="AG1276" t="str">
        <f>_xlfn.XLOOKUP(AF1276,Lookup!K:K,Lookup!L:L)</f>
        <v>Meet Expect</v>
      </c>
      <c r="AH1276">
        <v>1</v>
      </c>
      <c r="AI1276" t="str">
        <f>LOOKUP(AH1276,Lookup!M:M,Lookup!N:N)</f>
        <v>Low</v>
      </c>
      <c r="AJ1276">
        <v>80</v>
      </c>
      <c r="AK1276">
        <v>2</v>
      </c>
      <c r="AL1276" t="str">
        <f>_xlfn.XLOOKUP(AK1276,Lookup!O:O,Lookup!P:P)</f>
        <v>Medium</v>
      </c>
      <c r="AM1276">
        <v>13</v>
      </c>
      <c r="AN1276" t="str" cm="1">
        <f t="array" ref="AN1276">_xlfn.IFS(
AM1276&lt;=5,"0-5",
AM1276&lt;=10,"6-10",
AM1276&lt;=20,"11-20",
TRUE,"20+")</f>
        <v>11-20</v>
      </c>
      <c r="AO1276">
        <v>3</v>
      </c>
      <c r="AP1276">
        <v>3</v>
      </c>
      <c r="AQ1276" t="str">
        <f>_xlfn.XLOOKUP(AP1276,Lookup!Q:Q,Lookup!R:R)</f>
        <v>Better</v>
      </c>
      <c r="AR1276">
        <v>12</v>
      </c>
      <c r="AS1276" t="str" cm="1">
        <f t="array" ref="AS1276">_xlfn.IFS(
AR1276 &lt;=1,"New Employee",
AR1276 &lt;=3, "Early Career",
AR1276 &lt;=7, "Experienced",
TRUE, "Veteran")</f>
        <v>Veteran</v>
      </c>
      <c r="AT1276">
        <v>7</v>
      </c>
      <c r="AU1276">
        <v>5</v>
      </c>
      <c r="AV1276" t="str" cm="1">
        <f t="array" ref="AV1276">_xlfn.IFS(
AU1276=0,"Recently Promoted",
AU1276&lt;=3, "Normal",
TRUE, "Long Time No Promotion")</f>
        <v>Long Time No Promotion</v>
      </c>
      <c r="AW1276">
        <v>7</v>
      </c>
      <c r="AX1276">
        <f>IF(COUNTIF(L1276:$L$1471,L1276)&gt;1,1,0)</f>
        <v>0</v>
      </c>
      <c r="BA1276">
        <f t="shared" si="157"/>
        <v>0</v>
      </c>
      <c r="BC1276">
        <f t="shared" si="158"/>
        <v>0</v>
      </c>
      <c r="BE1276">
        <f t="shared" si="152"/>
        <v>0</v>
      </c>
      <c r="BG1276">
        <f t="shared" si="153"/>
        <v>0</v>
      </c>
      <c r="BI1276">
        <f t="shared" si="154"/>
        <v>0</v>
      </c>
      <c r="BR1276" t="str" cm="1">
        <f t="array" ref="BR1276">_xlfn.IFS(
A1276&lt;=25,"18-25",
A1276&lt;=35,"26-35",
A1276&lt;=45,"36-45",
A1276&lt;=59,"46-59",
TRUE,"60+")</f>
        <v>26-35</v>
      </c>
      <c r="BX1276" t="b">
        <f t="shared" si="155"/>
        <v>1</v>
      </c>
      <c r="BY1276" t="b">
        <f t="shared" si="156"/>
        <v>1</v>
      </c>
      <c r="BZ1276" t="b">
        <f t="shared" si="159"/>
        <v>1</v>
      </c>
      <c r="CA1276">
        <f>IF(tblemployee[[#This Row],[Attrition]]="Yes",1,0)</f>
        <v>0</v>
      </c>
      <c r="CB1276">
        <f>IF(tblemployee[[#This Row],[OverTime]]="Yes",1,0)</f>
        <v>0</v>
      </c>
    </row>
    <row r="1277" spans="1:80" hidden="1">
      <c r="A1277">
        <v>51</v>
      </c>
      <c r="B1277" t="s">
        <v>43</v>
      </c>
      <c r="C1277" t="s">
        <v>36</v>
      </c>
      <c r="D1277">
        <v>942</v>
      </c>
      <c r="E1277" t="s">
        <v>45</v>
      </c>
      <c r="F1277">
        <v>3</v>
      </c>
      <c r="G1277" t="str" cm="1">
        <f t="array" ref="G1277">_xlfn.IFS(
F1277 &lt;= 10, "Near",
F1277 &lt;= 20, "Far",
TRUE, "Very Far")</f>
        <v>Near</v>
      </c>
      <c r="H1277">
        <v>3</v>
      </c>
      <c r="I1277" t="str">
        <f>_xlfn.XLOOKUP(H1277,Lookup!C:C,Lookup!D:D)</f>
        <v>Bachelor</v>
      </c>
      <c r="J1277" t="s">
        <v>60</v>
      </c>
      <c r="K1277">
        <v>1</v>
      </c>
      <c r="L1277">
        <v>1786</v>
      </c>
      <c r="M1277">
        <v>1</v>
      </c>
      <c r="N1277" t="str">
        <f>_xlfn.XLOOKUP(M1277,Lookup!E:E,Lookup!F:F)</f>
        <v>Low</v>
      </c>
      <c r="O1277" t="s">
        <v>39</v>
      </c>
      <c r="P1277">
        <v>53</v>
      </c>
      <c r="Q1277">
        <v>3</v>
      </c>
      <c r="R1277" t="str">
        <f>_xlfn.XLOOKUP(Q1277,Lookup!G:G,Lookup!H:H)</f>
        <v>High</v>
      </c>
      <c r="S1277">
        <v>3</v>
      </c>
      <c r="T1277" s="7" t="str">
        <f>_xlfn.XLOOKUP(S1277,Lookup!A:A,Lookup!B:B)</f>
        <v>Senior</v>
      </c>
      <c r="U1277" t="s">
        <v>56</v>
      </c>
      <c r="V1277">
        <v>3</v>
      </c>
      <c r="W1277" t="str">
        <f>_xlfn.XLOOKUP(V1277,Lookup!I:I,Lookup!J:J)</f>
        <v>High</v>
      </c>
      <c r="X1277" t="s">
        <v>48</v>
      </c>
      <c r="Y1277">
        <v>13116</v>
      </c>
      <c r="Z1277" t="str" cm="1">
        <f t="array" ref="Z1277">_xlfn.IFS(Y1277&lt;3000,"Low",Y1277&lt;7000,"Medium",TRUE,"High")</f>
        <v>High</v>
      </c>
      <c r="AA1277">
        <v>22984</v>
      </c>
      <c r="AB1277">
        <v>2</v>
      </c>
      <c r="AC1277" t="s">
        <v>42</v>
      </c>
      <c r="AD1277" t="s">
        <v>43</v>
      </c>
      <c r="AE1277">
        <v>11</v>
      </c>
      <c r="AF1277">
        <v>3</v>
      </c>
      <c r="AG1277" t="str">
        <f>_xlfn.XLOOKUP(AF1277,Lookup!K:K,Lookup!L:L)</f>
        <v>Meet Expect</v>
      </c>
      <c r="AH1277">
        <v>4</v>
      </c>
      <c r="AI1277" t="str">
        <f>LOOKUP(AH1277,Lookup!M:M,Lookup!N:N)</f>
        <v>Very High</v>
      </c>
      <c r="AJ1277">
        <v>80</v>
      </c>
      <c r="AK1277">
        <v>0</v>
      </c>
      <c r="AL1277" t="str">
        <f>_xlfn.XLOOKUP(AK1277,Lookup!O:O,Lookup!P:P)</f>
        <v>None</v>
      </c>
      <c r="AM1277">
        <v>15</v>
      </c>
      <c r="AN1277" t="str" cm="1">
        <f t="array" ref="AN1277">_xlfn.IFS(
AM1277&lt;=5,"0-5",
AM1277&lt;=10,"6-10",
AM1277&lt;=20,"11-20",
TRUE,"20+")</f>
        <v>11-20</v>
      </c>
      <c r="AO1277">
        <v>2</v>
      </c>
      <c r="AP1277">
        <v>3</v>
      </c>
      <c r="AQ1277" t="str">
        <f>_xlfn.XLOOKUP(AP1277,Lookup!Q:Q,Lookup!R:R)</f>
        <v>Better</v>
      </c>
      <c r="AR1277">
        <v>2</v>
      </c>
      <c r="AS1277" t="str" cm="1">
        <f t="array" ref="AS1277">_xlfn.IFS(
AR1277 &lt;=1,"New Employee",
AR1277 &lt;=3, "Early Career",
AR1277 &lt;=7, "Experienced",
TRUE, "Veteran")</f>
        <v>Early Career</v>
      </c>
      <c r="AT1277">
        <v>2</v>
      </c>
      <c r="AU1277">
        <v>2</v>
      </c>
      <c r="AV1277" t="str" cm="1">
        <f t="array" ref="AV1277">_xlfn.IFS(
AU1277=0,"Recently Promoted",
AU1277&lt;=3, "Normal",
TRUE, "Long Time No Promotion")</f>
        <v>Normal</v>
      </c>
      <c r="AW1277">
        <v>2</v>
      </c>
      <c r="AX1277">
        <f>IF(COUNTIF(L1277:$L$1471,L1277)&gt;1,1,0)</f>
        <v>0</v>
      </c>
      <c r="BA1277">
        <f t="shared" si="157"/>
        <v>0</v>
      </c>
      <c r="BC1277">
        <f t="shared" si="158"/>
        <v>0</v>
      </c>
      <c r="BE1277">
        <f t="shared" si="152"/>
        <v>0</v>
      </c>
      <c r="BG1277">
        <f t="shared" si="153"/>
        <v>0</v>
      </c>
      <c r="BI1277">
        <f t="shared" si="154"/>
        <v>0</v>
      </c>
      <c r="BR1277" t="str" cm="1">
        <f t="array" ref="BR1277">_xlfn.IFS(
A1277&lt;=25,"18-25",
A1277&lt;=35,"26-35",
A1277&lt;=45,"36-45",
A1277&lt;=59,"46-59",
TRUE,"60+")</f>
        <v>46-59</v>
      </c>
      <c r="BX1277" t="b">
        <f t="shared" si="155"/>
        <v>1</v>
      </c>
      <c r="BY1277" t="b">
        <f t="shared" si="156"/>
        <v>1</v>
      </c>
      <c r="BZ1277" t="b">
        <f t="shared" si="159"/>
        <v>1</v>
      </c>
      <c r="CA1277">
        <f>IF(tblemployee[[#This Row],[Attrition]]="Yes",1,0)</f>
        <v>0</v>
      </c>
      <c r="CB1277">
        <f>IF(tblemployee[[#This Row],[OverTime]]="Yes",1,0)</f>
        <v>0</v>
      </c>
    </row>
    <row r="1278" spans="1:80" hidden="1">
      <c r="A1278">
        <v>37</v>
      </c>
      <c r="B1278" t="s">
        <v>43</v>
      </c>
      <c r="C1278" t="s">
        <v>36</v>
      </c>
      <c r="D1278">
        <v>589</v>
      </c>
      <c r="E1278" t="s">
        <v>37</v>
      </c>
      <c r="F1278">
        <v>9</v>
      </c>
      <c r="G1278" t="str" cm="1">
        <f t="array" ref="G1278">_xlfn.IFS(
F1278 &lt;= 10, "Near",
F1278 &lt;= 20, "Far",
TRUE, "Very Far")</f>
        <v>Near</v>
      </c>
      <c r="H1278">
        <v>2</v>
      </c>
      <c r="I1278" t="str">
        <f>_xlfn.XLOOKUP(H1278,Lookup!C:C,Lookup!D:D)</f>
        <v>College</v>
      </c>
      <c r="J1278" t="s">
        <v>59</v>
      </c>
      <c r="K1278">
        <v>1</v>
      </c>
      <c r="L1278">
        <v>1787</v>
      </c>
      <c r="M1278">
        <v>2</v>
      </c>
      <c r="N1278" t="str">
        <f>_xlfn.XLOOKUP(M1278,Lookup!E:E,Lookup!F:F)</f>
        <v>Medium</v>
      </c>
      <c r="O1278" t="s">
        <v>46</v>
      </c>
      <c r="P1278">
        <v>46</v>
      </c>
      <c r="Q1278">
        <v>2</v>
      </c>
      <c r="R1278" t="str">
        <f>_xlfn.XLOOKUP(Q1278,Lookup!G:G,Lookup!H:H)</f>
        <v>Medium</v>
      </c>
      <c r="S1278">
        <v>2</v>
      </c>
      <c r="T1278" s="7" t="str">
        <f>_xlfn.XLOOKUP(S1278,Lookup!A:A,Lookup!B:B)</f>
        <v>Junior</v>
      </c>
      <c r="U1278" t="s">
        <v>40</v>
      </c>
      <c r="V1278">
        <v>2</v>
      </c>
      <c r="W1278" t="str">
        <f>_xlfn.XLOOKUP(V1278,Lookup!I:I,Lookup!J:J)</f>
        <v>Medium</v>
      </c>
      <c r="X1278" t="s">
        <v>48</v>
      </c>
      <c r="Y1278">
        <v>4189</v>
      </c>
      <c r="Z1278" t="str" cm="1">
        <f t="array" ref="Z1278">_xlfn.IFS(Y1278&lt;3000,"Low",Y1278&lt;7000,"Medium",TRUE,"High")</f>
        <v>Medium</v>
      </c>
      <c r="AA1278">
        <v>8800</v>
      </c>
      <c r="AB1278">
        <v>1</v>
      </c>
      <c r="AC1278" t="s">
        <v>42</v>
      </c>
      <c r="AD1278" t="s">
        <v>43</v>
      </c>
      <c r="AE1278">
        <v>14</v>
      </c>
      <c r="AF1278">
        <v>3</v>
      </c>
      <c r="AG1278" t="str">
        <f>_xlfn.XLOOKUP(AF1278,Lookup!K:K,Lookup!L:L)</f>
        <v>Meet Expect</v>
      </c>
      <c r="AH1278">
        <v>1</v>
      </c>
      <c r="AI1278" t="str">
        <f>LOOKUP(AH1278,Lookup!M:M,Lookup!N:N)</f>
        <v>Low</v>
      </c>
      <c r="AJ1278">
        <v>80</v>
      </c>
      <c r="AK1278">
        <v>2</v>
      </c>
      <c r="AL1278" t="str">
        <f>_xlfn.XLOOKUP(AK1278,Lookup!O:O,Lookup!P:P)</f>
        <v>Medium</v>
      </c>
      <c r="AM1278">
        <v>5</v>
      </c>
      <c r="AN1278" t="str" cm="1">
        <f t="array" ref="AN1278">_xlfn.IFS(
AM1278&lt;=5,"0-5",
AM1278&lt;=10,"6-10",
AM1278&lt;=20,"11-20",
TRUE,"20+")</f>
        <v>0-5</v>
      </c>
      <c r="AO1278">
        <v>2</v>
      </c>
      <c r="AP1278">
        <v>3</v>
      </c>
      <c r="AQ1278" t="str">
        <f>_xlfn.XLOOKUP(AP1278,Lookup!Q:Q,Lookup!R:R)</f>
        <v>Better</v>
      </c>
      <c r="AR1278">
        <v>5</v>
      </c>
      <c r="AS1278" t="str" cm="1">
        <f t="array" ref="AS1278">_xlfn.IFS(
AR1278 &lt;=1,"New Employee",
AR1278 &lt;=3, "Early Career",
AR1278 &lt;=7, "Experienced",
TRUE, "Veteran")</f>
        <v>Experienced</v>
      </c>
      <c r="AT1278">
        <v>2</v>
      </c>
      <c r="AU1278">
        <v>0</v>
      </c>
      <c r="AV1278" t="str" cm="1">
        <f t="array" ref="AV1278">_xlfn.IFS(
AU1278=0,"Recently Promoted",
AU1278&lt;=3, "Normal",
TRUE, "Long Time No Promotion")</f>
        <v>Recently Promoted</v>
      </c>
      <c r="AW1278">
        <v>3</v>
      </c>
      <c r="AX1278">
        <f>IF(COUNTIF(L1278:$L$1471,L1278)&gt;1,1,0)</f>
        <v>0</v>
      </c>
      <c r="BA1278">
        <f t="shared" si="157"/>
        <v>0</v>
      </c>
      <c r="BC1278">
        <f t="shared" si="158"/>
        <v>0</v>
      </c>
      <c r="BE1278">
        <f t="shared" si="152"/>
        <v>0</v>
      </c>
      <c r="BG1278">
        <f t="shared" si="153"/>
        <v>0</v>
      </c>
      <c r="BI1278">
        <f t="shared" si="154"/>
        <v>0</v>
      </c>
      <c r="BR1278" t="str" cm="1">
        <f t="array" ref="BR1278">_xlfn.IFS(
A1278&lt;=25,"18-25",
A1278&lt;=35,"26-35",
A1278&lt;=45,"36-45",
A1278&lt;=59,"46-59",
TRUE,"60+")</f>
        <v>36-45</v>
      </c>
      <c r="BX1278" t="b">
        <f t="shared" si="155"/>
        <v>1</v>
      </c>
      <c r="BY1278" t="b">
        <f t="shared" si="156"/>
        <v>1</v>
      </c>
      <c r="BZ1278" t="b">
        <f t="shared" si="159"/>
        <v>1</v>
      </c>
      <c r="CA1278">
        <f>IF(tblemployee[[#This Row],[Attrition]]="Yes",1,0)</f>
        <v>0</v>
      </c>
      <c r="CB1278">
        <f>IF(tblemployee[[#This Row],[OverTime]]="Yes",1,0)</f>
        <v>0</v>
      </c>
    </row>
    <row r="1279" spans="1:80" hidden="1">
      <c r="A1279">
        <v>46</v>
      </c>
      <c r="B1279" t="s">
        <v>43</v>
      </c>
      <c r="C1279" t="s">
        <v>36</v>
      </c>
      <c r="D1279">
        <v>734</v>
      </c>
      <c r="E1279" t="s">
        <v>45</v>
      </c>
      <c r="F1279">
        <v>2</v>
      </c>
      <c r="G1279" t="str" cm="1">
        <f t="array" ref="G1279">_xlfn.IFS(
F1279 &lt;= 10, "Near",
F1279 &lt;= 20, "Far",
TRUE, "Very Far")</f>
        <v>Near</v>
      </c>
      <c r="H1279">
        <v>4</v>
      </c>
      <c r="I1279" t="str">
        <f>_xlfn.XLOOKUP(H1279,Lookup!C:C,Lookup!D:D)</f>
        <v>Master</v>
      </c>
      <c r="J1279" t="s">
        <v>51</v>
      </c>
      <c r="K1279">
        <v>1</v>
      </c>
      <c r="L1279">
        <v>1789</v>
      </c>
      <c r="M1279">
        <v>3</v>
      </c>
      <c r="N1279" t="str">
        <f>_xlfn.XLOOKUP(M1279,Lookup!E:E,Lookup!F:F)</f>
        <v>High</v>
      </c>
      <c r="O1279" t="s">
        <v>46</v>
      </c>
      <c r="P1279">
        <v>46</v>
      </c>
      <c r="Q1279">
        <v>3</v>
      </c>
      <c r="R1279" t="str">
        <f>_xlfn.XLOOKUP(Q1279,Lookup!G:G,Lookup!H:H)</f>
        <v>High</v>
      </c>
      <c r="S1279">
        <v>5</v>
      </c>
      <c r="T1279" s="7" t="str">
        <f>_xlfn.XLOOKUP(S1279,Lookup!A:A,Lookup!B:B)</f>
        <v>Director</v>
      </c>
      <c r="U1279" t="s">
        <v>58</v>
      </c>
      <c r="V1279">
        <v>4</v>
      </c>
      <c r="W1279" t="str">
        <f>_xlfn.XLOOKUP(V1279,Lookup!I:I,Lookup!J:J)</f>
        <v>Very High</v>
      </c>
      <c r="X1279" t="s">
        <v>52</v>
      </c>
      <c r="Y1279">
        <v>19328</v>
      </c>
      <c r="Z1279" t="str" cm="1">
        <f t="array" ref="Z1279">_xlfn.IFS(Y1279&lt;3000,"Low",Y1279&lt;7000,"Medium",TRUE,"High")</f>
        <v>High</v>
      </c>
      <c r="AA1279">
        <v>14218</v>
      </c>
      <c r="AB1279">
        <v>7</v>
      </c>
      <c r="AC1279" t="s">
        <v>42</v>
      </c>
      <c r="AD1279" t="s">
        <v>35</v>
      </c>
      <c r="AE1279">
        <v>17</v>
      </c>
      <c r="AF1279">
        <v>3</v>
      </c>
      <c r="AG1279" t="str">
        <f>_xlfn.XLOOKUP(AF1279,Lookup!K:K,Lookup!L:L)</f>
        <v>Meet Expect</v>
      </c>
      <c r="AH1279">
        <v>3</v>
      </c>
      <c r="AI1279" t="str">
        <f>LOOKUP(AH1279,Lookup!M:M,Lookup!N:N)</f>
        <v>High</v>
      </c>
      <c r="AJ1279">
        <v>80</v>
      </c>
      <c r="AK1279">
        <v>1</v>
      </c>
      <c r="AL1279" t="str">
        <f>_xlfn.XLOOKUP(AK1279,Lookup!O:O,Lookup!P:P)</f>
        <v>Basic</v>
      </c>
      <c r="AM1279">
        <v>24</v>
      </c>
      <c r="AN1279" t="str" cm="1">
        <f t="array" ref="AN1279">_xlfn.IFS(
AM1279&lt;=5,"0-5",
AM1279&lt;=10,"6-10",
AM1279&lt;=20,"11-20",
TRUE,"20+")</f>
        <v>20+</v>
      </c>
      <c r="AO1279">
        <v>3</v>
      </c>
      <c r="AP1279">
        <v>3</v>
      </c>
      <c r="AQ1279" t="str">
        <f>_xlfn.XLOOKUP(AP1279,Lookup!Q:Q,Lookup!R:R)</f>
        <v>Better</v>
      </c>
      <c r="AR1279">
        <v>2</v>
      </c>
      <c r="AS1279" t="str" cm="1">
        <f t="array" ref="AS1279">_xlfn.IFS(
AR1279 &lt;=1,"New Employee",
AR1279 &lt;=3, "Early Career",
AR1279 &lt;=7, "Experienced",
TRUE, "Veteran")</f>
        <v>Early Career</v>
      </c>
      <c r="AT1279">
        <v>1</v>
      </c>
      <c r="AU1279">
        <v>2</v>
      </c>
      <c r="AV1279" t="str" cm="1">
        <f t="array" ref="AV1279">_xlfn.IFS(
AU1279=0,"Recently Promoted",
AU1279&lt;=3, "Normal",
TRUE, "Long Time No Promotion")</f>
        <v>Normal</v>
      </c>
      <c r="AW1279">
        <v>2</v>
      </c>
      <c r="AX1279">
        <f>IF(COUNTIF(L1279:$L$1471,L1279)&gt;1,1,0)</f>
        <v>0</v>
      </c>
      <c r="BA1279">
        <f t="shared" si="157"/>
        <v>0</v>
      </c>
      <c r="BC1279">
        <f t="shared" si="158"/>
        <v>0</v>
      </c>
      <c r="BE1279">
        <f t="shared" si="152"/>
        <v>0</v>
      </c>
      <c r="BG1279">
        <f t="shared" si="153"/>
        <v>0</v>
      </c>
      <c r="BI1279">
        <f t="shared" si="154"/>
        <v>0</v>
      </c>
      <c r="BR1279" t="str" cm="1">
        <f t="array" ref="BR1279">_xlfn.IFS(
A1279&lt;=25,"18-25",
A1279&lt;=35,"26-35",
A1279&lt;=45,"36-45",
A1279&lt;=59,"46-59",
TRUE,"60+")</f>
        <v>46-59</v>
      </c>
      <c r="BX1279" t="b">
        <f t="shared" si="155"/>
        <v>1</v>
      </c>
      <c r="BY1279" t="b">
        <f t="shared" si="156"/>
        <v>1</v>
      </c>
      <c r="BZ1279" t="b">
        <f t="shared" si="159"/>
        <v>1</v>
      </c>
      <c r="CA1279">
        <f>IF(tblemployee[[#This Row],[Attrition]]="Yes",1,0)</f>
        <v>0</v>
      </c>
      <c r="CB1279">
        <f>IF(tblemployee[[#This Row],[OverTime]]="Yes",1,0)</f>
        <v>1</v>
      </c>
    </row>
    <row r="1280" spans="1:80" hidden="1">
      <c r="A1280">
        <v>36</v>
      </c>
      <c r="B1280" t="s">
        <v>43</v>
      </c>
      <c r="C1280" t="s">
        <v>36</v>
      </c>
      <c r="D1280">
        <v>1383</v>
      </c>
      <c r="E1280" t="s">
        <v>45</v>
      </c>
      <c r="F1280">
        <v>10</v>
      </c>
      <c r="G1280" t="str" cm="1">
        <f t="array" ref="G1280">_xlfn.IFS(
F1280 &lt;= 10, "Near",
F1280 &lt;= 20, "Far",
TRUE, "Very Far")</f>
        <v>Near</v>
      </c>
      <c r="H1280">
        <v>3</v>
      </c>
      <c r="I1280" t="str">
        <f>_xlfn.XLOOKUP(H1280,Lookup!C:C,Lookup!D:D)</f>
        <v>Bachelor</v>
      </c>
      <c r="J1280" t="s">
        <v>38</v>
      </c>
      <c r="K1280">
        <v>1</v>
      </c>
      <c r="L1280">
        <v>1790</v>
      </c>
      <c r="M1280">
        <v>4</v>
      </c>
      <c r="N1280" t="str">
        <f>_xlfn.XLOOKUP(M1280,Lookup!E:E,Lookup!F:F)</f>
        <v>Very High</v>
      </c>
      <c r="O1280" t="s">
        <v>46</v>
      </c>
      <c r="P1280">
        <v>90</v>
      </c>
      <c r="Q1280">
        <v>3</v>
      </c>
      <c r="R1280" t="str">
        <f>_xlfn.XLOOKUP(Q1280,Lookup!G:G,Lookup!H:H)</f>
        <v>High</v>
      </c>
      <c r="S1280">
        <v>3</v>
      </c>
      <c r="T1280" s="7" t="str">
        <f>_xlfn.XLOOKUP(S1280,Lookup!A:A,Lookup!B:B)</f>
        <v>Senior</v>
      </c>
      <c r="U1280" t="s">
        <v>54</v>
      </c>
      <c r="V1280">
        <v>1</v>
      </c>
      <c r="W1280" t="str">
        <f>_xlfn.XLOOKUP(V1280,Lookup!I:I,Lookup!J:J)</f>
        <v>Low</v>
      </c>
      <c r="X1280" t="s">
        <v>48</v>
      </c>
      <c r="Y1280">
        <v>8321</v>
      </c>
      <c r="Z1280" t="str" cm="1">
        <f t="array" ref="Z1280">_xlfn.IFS(Y1280&lt;3000,"Low",Y1280&lt;7000,"Medium",TRUE,"High")</f>
        <v>High</v>
      </c>
      <c r="AA1280">
        <v>25949</v>
      </c>
      <c r="AB1280">
        <v>7</v>
      </c>
      <c r="AC1280" t="s">
        <v>42</v>
      </c>
      <c r="AD1280" t="s">
        <v>35</v>
      </c>
      <c r="AE1280">
        <v>13</v>
      </c>
      <c r="AF1280">
        <v>3</v>
      </c>
      <c r="AG1280" t="str">
        <f>_xlfn.XLOOKUP(AF1280,Lookup!K:K,Lookup!L:L)</f>
        <v>Meet Expect</v>
      </c>
      <c r="AH1280">
        <v>4</v>
      </c>
      <c r="AI1280" t="str">
        <f>LOOKUP(AH1280,Lookup!M:M,Lookup!N:N)</f>
        <v>Very High</v>
      </c>
      <c r="AJ1280">
        <v>80</v>
      </c>
      <c r="AK1280">
        <v>1</v>
      </c>
      <c r="AL1280" t="str">
        <f>_xlfn.XLOOKUP(AK1280,Lookup!O:O,Lookup!P:P)</f>
        <v>Basic</v>
      </c>
      <c r="AM1280">
        <v>15</v>
      </c>
      <c r="AN1280" t="str" cm="1">
        <f t="array" ref="AN1280">_xlfn.IFS(
AM1280&lt;=5,"0-5",
AM1280&lt;=10,"6-10",
AM1280&lt;=20,"11-20",
TRUE,"20+")</f>
        <v>11-20</v>
      </c>
      <c r="AO1280">
        <v>1</v>
      </c>
      <c r="AP1280">
        <v>3</v>
      </c>
      <c r="AQ1280" t="str">
        <f>_xlfn.XLOOKUP(AP1280,Lookup!Q:Q,Lookup!R:R)</f>
        <v>Better</v>
      </c>
      <c r="AR1280">
        <v>12</v>
      </c>
      <c r="AS1280" t="str" cm="1">
        <f t="array" ref="AS1280">_xlfn.IFS(
AR1280 &lt;=1,"New Employee",
AR1280 &lt;=3, "Early Career",
AR1280 &lt;=7, "Experienced",
TRUE, "Veteran")</f>
        <v>Veteran</v>
      </c>
      <c r="AT1280">
        <v>8</v>
      </c>
      <c r="AU1280">
        <v>5</v>
      </c>
      <c r="AV1280" t="str" cm="1">
        <f t="array" ref="AV1280">_xlfn.IFS(
AU1280=0,"Recently Promoted",
AU1280&lt;=3, "Normal",
TRUE, "Long Time No Promotion")</f>
        <v>Long Time No Promotion</v>
      </c>
      <c r="AW1280">
        <v>7</v>
      </c>
      <c r="AX1280">
        <f>IF(COUNTIF(L1280:$L$1471,L1280)&gt;1,1,0)</f>
        <v>0</v>
      </c>
      <c r="BA1280">
        <f t="shared" si="157"/>
        <v>0</v>
      </c>
      <c r="BC1280">
        <f t="shared" si="158"/>
        <v>0</v>
      </c>
      <c r="BE1280">
        <f t="shared" si="152"/>
        <v>0</v>
      </c>
      <c r="BG1280">
        <f t="shared" si="153"/>
        <v>0</v>
      </c>
      <c r="BI1280">
        <f t="shared" si="154"/>
        <v>0</v>
      </c>
      <c r="BR1280" t="str" cm="1">
        <f t="array" ref="BR1280">_xlfn.IFS(
A1280&lt;=25,"18-25",
A1280&lt;=35,"26-35",
A1280&lt;=45,"36-45",
A1280&lt;=59,"46-59",
TRUE,"60+")</f>
        <v>36-45</v>
      </c>
      <c r="BX1280" t="b">
        <f t="shared" si="155"/>
        <v>1</v>
      </c>
      <c r="BY1280" t="b">
        <f t="shared" si="156"/>
        <v>1</v>
      </c>
      <c r="BZ1280" t="b">
        <f t="shared" si="159"/>
        <v>1</v>
      </c>
      <c r="CA1280">
        <f>IF(tblemployee[[#This Row],[Attrition]]="Yes",1,0)</f>
        <v>0</v>
      </c>
      <c r="CB1280">
        <f>IF(tblemployee[[#This Row],[OverTime]]="Yes",1,0)</f>
        <v>1</v>
      </c>
    </row>
    <row r="1281" spans="1:80" hidden="1">
      <c r="A1281">
        <v>44</v>
      </c>
      <c r="B1281" t="s">
        <v>35</v>
      </c>
      <c r="C1281" t="s">
        <v>44</v>
      </c>
      <c r="D1281">
        <v>429</v>
      </c>
      <c r="E1281" t="s">
        <v>45</v>
      </c>
      <c r="F1281">
        <v>1</v>
      </c>
      <c r="G1281" t="str" cm="1">
        <f t="array" ref="G1281">_xlfn.IFS(
F1281 &lt;= 10, "Near",
F1281 &lt;= 20, "Far",
TRUE, "Very Far")</f>
        <v>Near</v>
      </c>
      <c r="H1281">
        <v>2</v>
      </c>
      <c r="I1281" t="str">
        <f>_xlfn.XLOOKUP(H1281,Lookup!C:C,Lookup!D:D)</f>
        <v>College</v>
      </c>
      <c r="J1281" t="s">
        <v>51</v>
      </c>
      <c r="K1281">
        <v>1</v>
      </c>
      <c r="L1281">
        <v>1792</v>
      </c>
      <c r="M1281">
        <v>3</v>
      </c>
      <c r="N1281" t="str">
        <f>_xlfn.XLOOKUP(M1281,Lookup!E:E,Lookup!F:F)</f>
        <v>High</v>
      </c>
      <c r="O1281" t="s">
        <v>46</v>
      </c>
      <c r="P1281">
        <v>99</v>
      </c>
      <c r="Q1281">
        <v>3</v>
      </c>
      <c r="R1281" t="str">
        <f>_xlfn.XLOOKUP(Q1281,Lookup!G:G,Lookup!H:H)</f>
        <v>High</v>
      </c>
      <c r="S1281">
        <v>1</v>
      </c>
      <c r="T1281" s="7" t="str">
        <f>_xlfn.XLOOKUP(S1281,Lookup!A:A,Lookup!B:B)</f>
        <v>Entry Level</v>
      </c>
      <c r="U1281" t="s">
        <v>47</v>
      </c>
      <c r="V1281">
        <v>2</v>
      </c>
      <c r="W1281" t="str">
        <f>_xlfn.XLOOKUP(V1281,Lookup!I:I,Lookup!J:J)</f>
        <v>Medium</v>
      </c>
      <c r="X1281" t="s">
        <v>52</v>
      </c>
      <c r="Y1281">
        <v>2342</v>
      </c>
      <c r="Z1281" t="str" cm="1">
        <f t="array" ref="Z1281">_xlfn.IFS(Y1281&lt;3000,"Low",Y1281&lt;7000,"Medium",TRUE,"High")</f>
        <v>Low</v>
      </c>
      <c r="AA1281">
        <v>11092</v>
      </c>
      <c r="AB1281">
        <v>1</v>
      </c>
      <c r="AC1281" t="s">
        <v>42</v>
      </c>
      <c r="AD1281" t="s">
        <v>35</v>
      </c>
      <c r="AE1281">
        <v>12</v>
      </c>
      <c r="AF1281">
        <v>3</v>
      </c>
      <c r="AG1281" t="str">
        <f>_xlfn.XLOOKUP(AF1281,Lookup!K:K,Lookup!L:L)</f>
        <v>Meet Expect</v>
      </c>
      <c r="AH1281">
        <v>3</v>
      </c>
      <c r="AI1281" t="str">
        <f>LOOKUP(AH1281,Lookup!M:M,Lookup!N:N)</f>
        <v>High</v>
      </c>
      <c r="AJ1281">
        <v>80</v>
      </c>
      <c r="AK1281">
        <v>3</v>
      </c>
      <c r="AL1281" t="str">
        <f>_xlfn.XLOOKUP(AK1281,Lookup!O:O,Lookup!P:P)</f>
        <v>High</v>
      </c>
      <c r="AM1281">
        <v>6</v>
      </c>
      <c r="AN1281" t="str" cm="1">
        <f t="array" ref="AN1281">_xlfn.IFS(
AM1281&lt;=5,"0-5",
AM1281&lt;=10,"6-10",
AM1281&lt;=20,"11-20",
TRUE,"20+")</f>
        <v>6-10</v>
      </c>
      <c r="AO1281">
        <v>2</v>
      </c>
      <c r="AP1281">
        <v>2</v>
      </c>
      <c r="AQ1281" t="str">
        <f>_xlfn.XLOOKUP(AP1281,Lookup!Q:Q,Lookup!R:R)</f>
        <v>Good</v>
      </c>
      <c r="AR1281">
        <v>5</v>
      </c>
      <c r="AS1281" t="str" cm="1">
        <f t="array" ref="AS1281">_xlfn.IFS(
AR1281 &lt;=1,"New Employee",
AR1281 &lt;=3, "Early Career",
AR1281 &lt;=7, "Experienced",
TRUE, "Veteran")</f>
        <v>Experienced</v>
      </c>
      <c r="AT1281">
        <v>3</v>
      </c>
      <c r="AU1281">
        <v>2</v>
      </c>
      <c r="AV1281" t="str" cm="1">
        <f t="array" ref="AV1281">_xlfn.IFS(
AU1281=0,"Recently Promoted",
AU1281&lt;=3, "Normal",
TRUE, "Long Time No Promotion")</f>
        <v>Normal</v>
      </c>
      <c r="AW1281">
        <v>3</v>
      </c>
      <c r="AX1281">
        <f>IF(COUNTIF(L1281:$L$1471,L1281)&gt;1,1,0)</f>
        <v>0</v>
      </c>
      <c r="BA1281">
        <f t="shared" si="157"/>
        <v>0</v>
      </c>
      <c r="BC1281">
        <f t="shared" si="158"/>
        <v>0</v>
      </c>
      <c r="BE1281">
        <f t="shared" si="152"/>
        <v>0</v>
      </c>
      <c r="BG1281">
        <f t="shared" si="153"/>
        <v>0</v>
      </c>
      <c r="BI1281">
        <f t="shared" si="154"/>
        <v>0</v>
      </c>
      <c r="BR1281" t="str" cm="1">
        <f t="array" ref="BR1281">_xlfn.IFS(
A1281&lt;=25,"18-25",
A1281&lt;=35,"26-35",
A1281&lt;=45,"36-45",
A1281&lt;=59,"46-59",
TRUE,"60+")</f>
        <v>36-45</v>
      </c>
      <c r="BX1281" t="b">
        <f t="shared" si="155"/>
        <v>1</v>
      </c>
      <c r="BY1281" t="b">
        <f t="shared" si="156"/>
        <v>1</v>
      </c>
      <c r="BZ1281" t="b">
        <f t="shared" si="159"/>
        <v>1</v>
      </c>
      <c r="CA1281">
        <f>IF(tblemployee[[#This Row],[Attrition]]="Yes",1,0)</f>
        <v>1</v>
      </c>
      <c r="CB1281">
        <f>IF(tblemployee[[#This Row],[OverTime]]="Yes",1,0)</f>
        <v>1</v>
      </c>
    </row>
    <row r="1282" spans="1:80">
      <c r="A1282">
        <v>37</v>
      </c>
      <c r="B1282" t="s">
        <v>43</v>
      </c>
      <c r="C1282" t="s">
        <v>36</v>
      </c>
      <c r="D1282">
        <v>1239</v>
      </c>
      <c r="E1282" t="s">
        <v>61</v>
      </c>
      <c r="F1282">
        <v>8</v>
      </c>
      <c r="G1282" t="str" cm="1">
        <f t="array" ref="G1282">_xlfn.IFS(
F1282 &lt;= 10, "Near",
F1282 &lt;= 20, "Far",
TRUE, "Very Far")</f>
        <v>Near</v>
      </c>
      <c r="H1282">
        <v>2</v>
      </c>
      <c r="I1282" t="str">
        <f>_xlfn.XLOOKUP(H1282,Lookup!C:C,Lookup!D:D)</f>
        <v>College</v>
      </c>
      <c r="J1282" t="s">
        <v>49</v>
      </c>
      <c r="K1282">
        <v>1</v>
      </c>
      <c r="L1282">
        <v>1794</v>
      </c>
      <c r="M1282">
        <v>3</v>
      </c>
      <c r="N1282" t="str">
        <f>_xlfn.XLOOKUP(M1282,Lookup!E:E,Lookup!F:F)</f>
        <v>High</v>
      </c>
      <c r="O1282" t="s">
        <v>46</v>
      </c>
      <c r="P1282">
        <v>89</v>
      </c>
      <c r="Q1282">
        <v>3</v>
      </c>
      <c r="R1282" t="str">
        <f>_xlfn.XLOOKUP(Q1282,Lookup!G:G,Lookup!H:H)</f>
        <v>High</v>
      </c>
      <c r="S1282">
        <v>2</v>
      </c>
      <c r="T1282" s="7" t="str">
        <f>_xlfn.XLOOKUP(S1282,Lookup!A:A,Lookup!B:B)</f>
        <v>Junior</v>
      </c>
      <c r="U1282" t="s">
        <v>61</v>
      </c>
      <c r="V1282">
        <v>2</v>
      </c>
      <c r="W1282" t="str">
        <f>_xlfn.XLOOKUP(V1282,Lookup!I:I,Lookup!J:J)</f>
        <v>Medium</v>
      </c>
      <c r="X1282" t="s">
        <v>52</v>
      </c>
      <c r="Y1282">
        <v>4071</v>
      </c>
      <c r="Z1282" t="str" cm="1">
        <f t="array" ref="Z1282">_xlfn.IFS(Y1282&lt;3000,"Low",Y1282&lt;7000,"Medium",TRUE,"High")</f>
        <v>Medium</v>
      </c>
      <c r="AA1282">
        <v>12832</v>
      </c>
      <c r="AB1282">
        <v>2</v>
      </c>
      <c r="AC1282" t="s">
        <v>42</v>
      </c>
      <c r="AD1282" t="s">
        <v>43</v>
      </c>
      <c r="AE1282">
        <v>13</v>
      </c>
      <c r="AF1282">
        <v>3</v>
      </c>
      <c r="AG1282" t="str">
        <f>_xlfn.XLOOKUP(AF1282,Lookup!K:K,Lookup!L:L)</f>
        <v>Meet Expect</v>
      </c>
      <c r="AH1282">
        <v>3</v>
      </c>
      <c r="AI1282" t="str">
        <f>LOOKUP(AH1282,Lookup!M:M,Lookup!N:N)</f>
        <v>High</v>
      </c>
      <c r="AJ1282">
        <v>80</v>
      </c>
      <c r="AK1282">
        <v>0</v>
      </c>
      <c r="AL1282" t="str">
        <f>_xlfn.XLOOKUP(AK1282,Lookup!O:O,Lookup!P:P)</f>
        <v>None</v>
      </c>
      <c r="AM1282">
        <v>19</v>
      </c>
      <c r="AN1282" t="str" cm="1">
        <f t="array" ref="AN1282">_xlfn.IFS(
AM1282&lt;=5,"0-5",
AM1282&lt;=10,"6-10",
AM1282&lt;=20,"11-20",
TRUE,"20+")</f>
        <v>11-20</v>
      </c>
      <c r="AO1282">
        <v>4</v>
      </c>
      <c r="AP1282">
        <v>2</v>
      </c>
      <c r="AQ1282" t="str">
        <f>_xlfn.XLOOKUP(AP1282,Lookup!Q:Q,Lookup!R:R)</f>
        <v>Good</v>
      </c>
      <c r="AR1282">
        <v>10</v>
      </c>
      <c r="AS1282" t="str" cm="1">
        <f t="array" ref="AS1282">_xlfn.IFS(
AR1282 &lt;=1,"New Employee",
AR1282 &lt;=3, "Early Career",
AR1282 &lt;=7, "Experienced",
TRUE, "Veteran")</f>
        <v>Veteran</v>
      </c>
      <c r="AT1282">
        <v>0</v>
      </c>
      <c r="AU1282">
        <v>4</v>
      </c>
      <c r="AV1282" t="str" cm="1">
        <f t="array" ref="AV1282">_xlfn.IFS(
AU1282=0,"Recently Promoted",
AU1282&lt;=3, "Normal",
TRUE, "Long Time No Promotion")</f>
        <v>Long Time No Promotion</v>
      </c>
      <c r="AW1282">
        <v>7</v>
      </c>
      <c r="AX1282">
        <f>IF(COUNTIF(L1282:$L$1471,L1282)&gt;1,1,0)</f>
        <v>0</v>
      </c>
      <c r="BA1282">
        <f t="shared" si="157"/>
        <v>0</v>
      </c>
      <c r="BC1282">
        <f t="shared" si="158"/>
        <v>0</v>
      </c>
      <c r="BE1282">
        <f t="shared" ref="BE1282:BE1345" si="160">IF(BD1282=J1282,1,0)</f>
        <v>0</v>
      </c>
      <c r="BG1282">
        <f t="shared" ref="BG1282:BG1345" si="161">IF(BF1282=E1282,1,0)</f>
        <v>0</v>
      </c>
      <c r="BI1282">
        <f t="shared" ref="BI1282:BI1345" si="162">IF(C1282=BH1282,1,0)</f>
        <v>0</v>
      </c>
      <c r="BR1282" t="str" cm="1">
        <f t="array" ref="BR1282">_xlfn.IFS(
A1282&lt;=25,"18-25",
A1282&lt;=35,"26-35",
A1282&lt;=45,"36-45",
A1282&lt;=59,"46-59",
TRUE,"60+")</f>
        <v>36-45</v>
      </c>
      <c r="BX1282" t="b">
        <f t="shared" ref="BX1282:BX1345" si="163">AND(ISNUMBER(A1282),ISNUMBER(D1282),ISNUMBER(A1282),ISNUMBER(F1282),ISNUMBER(H1282),ISNUMBER(K1282),ISNUMBER(L1282),ISNUMBER(M1282),ISNUMBER(P1282),ISNUMBER(Q1282),ISNUMBER(S1282),ISNUMBER(V1282),ISNUMBER(Y1282),ISNUMBER(AA1282),ISNUMBER(AB1282))</f>
        <v>1</v>
      </c>
      <c r="BY1282" t="b">
        <f t="shared" ref="BY1282:BY1345" si="164">AND(ISNUMBER(A1282),ISNUMBER(D1282),ISNUMBER(A1282),ISNUMBER(F1282),ISNUMBER(H1282),ISNUMBER(K1282),ISNUMBER(L1282),ISNUMBER(M1282),ISNUMBER(P1282),ISNUMBER(Q1282),ISNUMBER(S1282),ISNUMBER(V1282),ISNUMBER(Y1282),ISNUMBER(AA1282),ISNUMBER(AB1282))&gt;0</f>
        <v>1</v>
      </c>
      <c r="BZ1282" t="b">
        <f t="shared" si="159"/>
        <v>1</v>
      </c>
      <c r="CA1282">
        <f>IF(tblemployee[[#This Row],[Attrition]]="Yes",1,0)</f>
        <v>0</v>
      </c>
      <c r="CB1282">
        <f>IF(tblemployee[[#This Row],[OverTime]]="Yes",1,0)</f>
        <v>0</v>
      </c>
    </row>
    <row r="1283" spans="1:80" hidden="1">
      <c r="A1283">
        <v>35</v>
      </c>
      <c r="B1283" t="s">
        <v>35</v>
      </c>
      <c r="C1283" t="s">
        <v>36</v>
      </c>
      <c r="D1283">
        <v>303</v>
      </c>
      <c r="E1283" t="s">
        <v>37</v>
      </c>
      <c r="F1283">
        <v>27</v>
      </c>
      <c r="G1283" t="str" cm="1">
        <f t="array" ref="G1283">_xlfn.IFS(
F1283 &lt;= 10, "Near",
F1283 &lt;= 20, "Far",
TRUE, "Very Far")</f>
        <v>Very Far</v>
      </c>
      <c r="H1283">
        <v>3</v>
      </c>
      <c r="I1283" t="str">
        <f>_xlfn.XLOOKUP(H1283,Lookup!C:C,Lookup!D:D)</f>
        <v>Bachelor</v>
      </c>
      <c r="J1283" t="s">
        <v>38</v>
      </c>
      <c r="K1283">
        <v>1</v>
      </c>
      <c r="L1283">
        <v>1797</v>
      </c>
      <c r="M1283">
        <v>3</v>
      </c>
      <c r="N1283" t="str">
        <f>_xlfn.XLOOKUP(M1283,Lookup!E:E,Lookup!F:F)</f>
        <v>High</v>
      </c>
      <c r="O1283" t="s">
        <v>46</v>
      </c>
      <c r="P1283">
        <v>84</v>
      </c>
      <c r="Q1283">
        <v>3</v>
      </c>
      <c r="R1283" t="str">
        <f>_xlfn.XLOOKUP(Q1283,Lookup!G:G,Lookup!H:H)</f>
        <v>High</v>
      </c>
      <c r="S1283">
        <v>2</v>
      </c>
      <c r="T1283" s="7" t="str">
        <f>_xlfn.XLOOKUP(S1283,Lookup!A:A,Lookup!B:B)</f>
        <v>Junior</v>
      </c>
      <c r="U1283" t="s">
        <v>40</v>
      </c>
      <c r="V1283">
        <v>4</v>
      </c>
      <c r="W1283" t="str">
        <f>_xlfn.XLOOKUP(V1283,Lookup!I:I,Lookup!J:J)</f>
        <v>Very High</v>
      </c>
      <c r="X1283" t="s">
        <v>41</v>
      </c>
      <c r="Y1283">
        <v>5813</v>
      </c>
      <c r="Z1283" t="str" cm="1">
        <f t="array" ref="Z1283">_xlfn.IFS(Y1283&lt;3000,"Low",Y1283&lt;7000,"Medium",TRUE,"High")</f>
        <v>Medium</v>
      </c>
      <c r="AA1283">
        <v>13492</v>
      </c>
      <c r="AB1283">
        <v>1</v>
      </c>
      <c r="AC1283" t="s">
        <v>42</v>
      </c>
      <c r="AD1283" t="s">
        <v>35</v>
      </c>
      <c r="AE1283">
        <v>18</v>
      </c>
      <c r="AF1283">
        <v>3</v>
      </c>
      <c r="AG1283" t="str">
        <f>_xlfn.XLOOKUP(AF1283,Lookup!K:K,Lookup!L:L)</f>
        <v>Meet Expect</v>
      </c>
      <c r="AH1283">
        <v>4</v>
      </c>
      <c r="AI1283" t="str">
        <f>LOOKUP(AH1283,Lookup!M:M,Lookup!N:N)</f>
        <v>Very High</v>
      </c>
      <c r="AJ1283">
        <v>80</v>
      </c>
      <c r="AK1283">
        <v>0</v>
      </c>
      <c r="AL1283" t="str">
        <f>_xlfn.XLOOKUP(AK1283,Lookup!O:O,Lookup!P:P)</f>
        <v>None</v>
      </c>
      <c r="AM1283">
        <v>10</v>
      </c>
      <c r="AN1283" t="str" cm="1">
        <f t="array" ref="AN1283">_xlfn.IFS(
AM1283&lt;=5,"0-5",
AM1283&lt;=10,"6-10",
AM1283&lt;=20,"11-20",
TRUE,"20+")</f>
        <v>6-10</v>
      </c>
      <c r="AO1283">
        <v>2</v>
      </c>
      <c r="AP1283">
        <v>3</v>
      </c>
      <c r="AQ1283" t="str">
        <f>_xlfn.XLOOKUP(AP1283,Lookup!Q:Q,Lookup!R:R)</f>
        <v>Better</v>
      </c>
      <c r="AR1283">
        <v>10</v>
      </c>
      <c r="AS1283" t="str" cm="1">
        <f t="array" ref="AS1283">_xlfn.IFS(
AR1283 &lt;=1,"New Employee",
AR1283 &lt;=3, "Early Career",
AR1283 &lt;=7, "Experienced",
TRUE, "Veteran")</f>
        <v>Veteran</v>
      </c>
      <c r="AT1283">
        <v>7</v>
      </c>
      <c r="AU1283">
        <v>7</v>
      </c>
      <c r="AV1283" t="str" cm="1">
        <f t="array" ref="AV1283">_xlfn.IFS(
AU1283=0,"Recently Promoted",
AU1283&lt;=3, "Normal",
TRUE, "Long Time No Promotion")</f>
        <v>Long Time No Promotion</v>
      </c>
      <c r="AW1283">
        <v>7</v>
      </c>
      <c r="AX1283">
        <f>IF(COUNTIF(L1283:$L$1471,L1283)&gt;1,1,0)</f>
        <v>0</v>
      </c>
      <c r="BA1283">
        <f t="shared" ref="BA1283:BA1346" si="165">IF(AZ1283=X1283,1,0)</f>
        <v>0</v>
      </c>
      <c r="BC1283">
        <f t="shared" ref="BC1283:BC1346" si="166">IF(U1283=BB1283,1,0)</f>
        <v>0</v>
      </c>
      <c r="BE1283">
        <f t="shared" si="160"/>
        <v>0</v>
      </c>
      <c r="BG1283">
        <f t="shared" si="161"/>
        <v>0</v>
      </c>
      <c r="BI1283">
        <f t="shared" si="162"/>
        <v>0</v>
      </c>
      <c r="BR1283" t="str" cm="1">
        <f t="array" ref="BR1283">_xlfn.IFS(
A1283&lt;=25,"18-25",
A1283&lt;=35,"26-35",
A1283&lt;=45,"36-45",
A1283&lt;=59,"46-59",
TRUE,"60+")</f>
        <v>26-35</v>
      </c>
      <c r="BX1283" t="b">
        <f t="shared" si="163"/>
        <v>1</v>
      </c>
      <c r="BY1283" t="b">
        <f t="shared" si="164"/>
        <v>1</v>
      </c>
      <c r="BZ1283" t="b">
        <f t="shared" ref="BZ1283:BZ1346" si="167">COUNT(AE1283:AW1283)&gt;0</f>
        <v>1</v>
      </c>
      <c r="CA1283">
        <f>IF(tblemployee[[#This Row],[Attrition]]="Yes",1,0)</f>
        <v>1</v>
      </c>
      <c r="CB1283">
        <f>IF(tblemployee[[#This Row],[OverTime]]="Yes",1,0)</f>
        <v>1</v>
      </c>
    </row>
    <row r="1284" spans="1:80" hidden="1">
      <c r="A1284">
        <v>33</v>
      </c>
      <c r="B1284" t="s">
        <v>43</v>
      </c>
      <c r="C1284" t="s">
        <v>36</v>
      </c>
      <c r="D1284">
        <v>867</v>
      </c>
      <c r="E1284" t="s">
        <v>45</v>
      </c>
      <c r="F1284">
        <v>8</v>
      </c>
      <c r="G1284" t="str" cm="1">
        <f t="array" ref="G1284">_xlfn.IFS(
F1284 &lt;= 10, "Near",
F1284 &lt;= 20, "Far",
TRUE, "Very Far")</f>
        <v>Near</v>
      </c>
      <c r="H1284">
        <v>4</v>
      </c>
      <c r="I1284" t="str">
        <f>_xlfn.XLOOKUP(H1284,Lookup!C:C,Lookup!D:D)</f>
        <v>Master</v>
      </c>
      <c r="J1284" t="s">
        <v>38</v>
      </c>
      <c r="K1284">
        <v>1</v>
      </c>
      <c r="L1284">
        <v>1798</v>
      </c>
      <c r="M1284">
        <v>4</v>
      </c>
      <c r="N1284" t="str">
        <f>_xlfn.XLOOKUP(M1284,Lookup!E:E,Lookup!F:F)</f>
        <v>Very High</v>
      </c>
      <c r="O1284" t="s">
        <v>46</v>
      </c>
      <c r="P1284">
        <v>90</v>
      </c>
      <c r="Q1284">
        <v>4</v>
      </c>
      <c r="R1284" t="str">
        <f>_xlfn.XLOOKUP(Q1284,Lookup!G:G,Lookup!H:H)</f>
        <v>Very High</v>
      </c>
      <c r="S1284">
        <v>1</v>
      </c>
      <c r="T1284" s="7" t="str">
        <f>_xlfn.XLOOKUP(S1284,Lookup!A:A,Lookup!B:B)</f>
        <v>Entry Level</v>
      </c>
      <c r="U1284" t="s">
        <v>47</v>
      </c>
      <c r="V1284">
        <v>1</v>
      </c>
      <c r="W1284" t="str">
        <f>_xlfn.XLOOKUP(V1284,Lookup!I:I,Lookup!J:J)</f>
        <v>Low</v>
      </c>
      <c r="X1284" t="s">
        <v>48</v>
      </c>
      <c r="Y1284">
        <v>3143</v>
      </c>
      <c r="Z1284" t="str" cm="1">
        <f t="array" ref="Z1284">_xlfn.IFS(Y1284&lt;3000,"Low",Y1284&lt;7000,"Medium",TRUE,"High")</f>
        <v>Medium</v>
      </c>
      <c r="AA1284">
        <v>6076</v>
      </c>
      <c r="AB1284">
        <v>6</v>
      </c>
      <c r="AC1284" t="s">
        <v>42</v>
      </c>
      <c r="AD1284" t="s">
        <v>43</v>
      </c>
      <c r="AE1284">
        <v>19</v>
      </c>
      <c r="AF1284">
        <v>3</v>
      </c>
      <c r="AG1284" t="str">
        <f>_xlfn.XLOOKUP(AF1284,Lookup!K:K,Lookup!L:L)</f>
        <v>Meet Expect</v>
      </c>
      <c r="AH1284">
        <v>2</v>
      </c>
      <c r="AI1284" t="str">
        <f>LOOKUP(AH1284,Lookup!M:M,Lookup!N:N)</f>
        <v>Medium</v>
      </c>
      <c r="AJ1284">
        <v>80</v>
      </c>
      <c r="AK1284">
        <v>1</v>
      </c>
      <c r="AL1284" t="str">
        <f>_xlfn.XLOOKUP(AK1284,Lookup!O:O,Lookup!P:P)</f>
        <v>Basic</v>
      </c>
      <c r="AM1284">
        <v>14</v>
      </c>
      <c r="AN1284" t="str" cm="1">
        <f t="array" ref="AN1284">_xlfn.IFS(
AM1284&lt;=5,"0-5",
AM1284&lt;=10,"6-10",
AM1284&lt;=20,"11-20",
TRUE,"20+")</f>
        <v>11-20</v>
      </c>
      <c r="AO1284">
        <v>1</v>
      </c>
      <c r="AP1284">
        <v>3</v>
      </c>
      <c r="AQ1284" t="str">
        <f>_xlfn.XLOOKUP(AP1284,Lookup!Q:Q,Lookup!R:R)</f>
        <v>Better</v>
      </c>
      <c r="AR1284">
        <v>10</v>
      </c>
      <c r="AS1284" t="str" cm="1">
        <f t="array" ref="AS1284">_xlfn.IFS(
AR1284 &lt;=1,"New Employee",
AR1284 &lt;=3, "Early Career",
AR1284 &lt;=7, "Experienced",
TRUE, "Veteran")</f>
        <v>Veteran</v>
      </c>
      <c r="AT1284">
        <v>8</v>
      </c>
      <c r="AU1284">
        <v>7</v>
      </c>
      <c r="AV1284" t="str" cm="1">
        <f t="array" ref="AV1284">_xlfn.IFS(
AU1284=0,"Recently Promoted",
AU1284&lt;=3, "Normal",
TRUE, "Long Time No Promotion")</f>
        <v>Long Time No Promotion</v>
      </c>
      <c r="AW1284">
        <v>6</v>
      </c>
      <c r="AX1284">
        <f>IF(COUNTIF(L1284:$L$1471,L1284)&gt;1,1,0)</f>
        <v>0</v>
      </c>
      <c r="BA1284">
        <f t="shared" si="165"/>
        <v>0</v>
      </c>
      <c r="BC1284">
        <f t="shared" si="166"/>
        <v>0</v>
      </c>
      <c r="BE1284">
        <f t="shared" si="160"/>
        <v>0</v>
      </c>
      <c r="BG1284">
        <f t="shared" si="161"/>
        <v>0</v>
      </c>
      <c r="BI1284">
        <f t="shared" si="162"/>
        <v>0</v>
      </c>
      <c r="BR1284" t="str" cm="1">
        <f t="array" ref="BR1284">_xlfn.IFS(
A1284&lt;=25,"18-25",
A1284&lt;=35,"26-35",
A1284&lt;=45,"36-45",
A1284&lt;=59,"46-59",
TRUE,"60+")</f>
        <v>26-35</v>
      </c>
      <c r="BX1284" t="b">
        <f t="shared" si="163"/>
        <v>1</v>
      </c>
      <c r="BY1284" t="b">
        <f t="shared" si="164"/>
        <v>1</v>
      </c>
      <c r="BZ1284" t="b">
        <f t="shared" si="167"/>
        <v>1</v>
      </c>
      <c r="CA1284">
        <f>IF(tblemployee[[#This Row],[Attrition]]="Yes",1,0)</f>
        <v>0</v>
      </c>
      <c r="CB1284">
        <f>IF(tblemployee[[#This Row],[OverTime]]="Yes",1,0)</f>
        <v>0</v>
      </c>
    </row>
    <row r="1285" spans="1:80" hidden="1">
      <c r="A1285">
        <v>28</v>
      </c>
      <c r="B1285" t="s">
        <v>43</v>
      </c>
      <c r="C1285" t="s">
        <v>36</v>
      </c>
      <c r="D1285">
        <v>1181</v>
      </c>
      <c r="E1285" t="s">
        <v>45</v>
      </c>
      <c r="F1285">
        <v>1</v>
      </c>
      <c r="G1285" t="str" cm="1">
        <f t="array" ref="G1285">_xlfn.IFS(
F1285 &lt;= 10, "Near",
F1285 &lt;= 20, "Far",
TRUE, "Very Far")</f>
        <v>Near</v>
      </c>
      <c r="H1285">
        <v>3</v>
      </c>
      <c r="I1285" t="str">
        <f>_xlfn.XLOOKUP(H1285,Lookup!C:C,Lookup!D:D)</f>
        <v>Bachelor</v>
      </c>
      <c r="J1285" t="s">
        <v>38</v>
      </c>
      <c r="K1285">
        <v>1</v>
      </c>
      <c r="L1285">
        <v>1799</v>
      </c>
      <c r="M1285">
        <v>3</v>
      </c>
      <c r="N1285" t="str">
        <f>_xlfn.XLOOKUP(M1285,Lookup!E:E,Lookup!F:F)</f>
        <v>High</v>
      </c>
      <c r="O1285" t="s">
        <v>46</v>
      </c>
      <c r="P1285">
        <v>82</v>
      </c>
      <c r="Q1285">
        <v>3</v>
      </c>
      <c r="R1285" t="str">
        <f>_xlfn.XLOOKUP(Q1285,Lookup!G:G,Lookup!H:H)</f>
        <v>High</v>
      </c>
      <c r="S1285">
        <v>1</v>
      </c>
      <c r="T1285" s="7" t="str">
        <f>_xlfn.XLOOKUP(S1285,Lookup!A:A,Lookup!B:B)</f>
        <v>Entry Level</v>
      </c>
      <c r="U1285" t="s">
        <v>47</v>
      </c>
      <c r="V1285">
        <v>4</v>
      </c>
      <c r="W1285" t="str">
        <f>_xlfn.XLOOKUP(V1285,Lookup!I:I,Lookup!J:J)</f>
        <v>Very High</v>
      </c>
      <c r="X1285" t="s">
        <v>48</v>
      </c>
      <c r="Y1285">
        <v>2044</v>
      </c>
      <c r="Z1285" t="str" cm="1">
        <f t="array" ref="Z1285">_xlfn.IFS(Y1285&lt;3000,"Low",Y1285&lt;7000,"Medium",TRUE,"High")</f>
        <v>Low</v>
      </c>
      <c r="AA1285">
        <v>5531</v>
      </c>
      <c r="AB1285">
        <v>1</v>
      </c>
      <c r="AC1285" t="s">
        <v>42</v>
      </c>
      <c r="AD1285" t="s">
        <v>43</v>
      </c>
      <c r="AE1285">
        <v>11</v>
      </c>
      <c r="AF1285">
        <v>3</v>
      </c>
      <c r="AG1285" t="str">
        <f>_xlfn.XLOOKUP(AF1285,Lookup!K:K,Lookup!L:L)</f>
        <v>Meet Expect</v>
      </c>
      <c r="AH1285">
        <v>3</v>
      </c>
      <c r="AI1285" t="str">
        <f>LOOKUP(AH1285,Lookup!M:M,Lookup!N:N)</f>
        <v>High</v>
      </c>
      <c r="AJ1285">
        <v>80</v>
      </c>
      <c r="AK1285">
        <v>1</v>
      </c>
      <c r="AL1285" t="str">
        <f>_xlfn.XLOOKUP(AK1285,Lookup!O:O,Lookup!P:P)</f>
        <v>Basic</v>
      </c>
      <c r="AM1285">
        <v>5</v>
      </c>
      <c r="AN1285" t="str" cm="1">
        <f t="array" ref="AN1285">_xlfn.IFS(
AM1285&lt;=5,"0-5",
AM1285&lt;=10,"6-10",
AM1285&lt;=20,"11-20",
TRUE,"20+")</f>
        <v>0-5</v>
      </c>
      <c r="AO1285">
        <v>6</v>
      </c>
      <c r="AP1285">
        <v>4</v>
      </c>
      <c r="AQ1285" t="str">
        <f>_xlfn.XLOOKUP(AP1285,Lookup!Q:Q,Lookup!R:R)</f>
        <v>Best</v>
      </c>
      <c r="AR1285">
        <v>5</v>
      </c>
      <c r="AS1285" t="str" cm="1">
        <f t="array" ref="AS1285">_xlfn.IFS(
AR1285 &lt;=1,"New Employee",
AR1285 &lt;=3, "Early Career",
AR1285 &lt;=7, "Experienced",
TRUE, "Veteran")</f>
        <v>Experienced</v>
      </c>
      <c r="AT1285">
        <v>3</v>
      </c>
      <c r="AU1285">
        <v>0</v>
      </c>
      <c r="AV1285" t="str" cm="1">
        <f t="array" ref="AV1285">_xlfn.IFS(
AU1285=0,"Recently Promoted",
AU1285&lt;=3, "Normal",
TRUE, "Long Time No Promotion")</f>
        <v>Recently Promoted</v>
      </c>
      <c r="AW1285">
        <v>3</v>
      </c>
      <c r="AX1285">
        <f>IF(COUNTIF(L1285:$L$1471,L1285)&gt;1,1,0)</f>
        <v>0</v>
      </c>
      <c r="BA1285">
        <f t="shared" si="165"/>
        <v>0</v>
      </c>
      <c r="BC1285">
        <f t="shared" si="166"/>
        <v>0</v>
      </c>
      <c r="BE1285">
        <f t="shared" si="160"/>
        <v>0</v>
      </c>
      <c r="BG1285">
        <f t="shared" si="161"/>
        <v>0</v>
      </c>
      <c r="BI1285">
        <f t="shared" si="162"/>
        <v>0</v>
      </c>
      <c r="BR1285" t="str" cm="1">
        <f t="array" ref="BR1285">_xlfn.IFS(
A1285&lt;=25,"18-25",
A1285&lt;=35,"26-35",
A1285&lt;=45,"36-45",
A1285&lt;=59,"46-59",
TRUE,"60+")</f>
        <v>26-35</v>
      </c>
      <c r="BX1285" t="b">
        <f t="shared" si="163"/>
        <v>1</v>
      </c>
      <c r="BY1285" t="b">
        <f t="shared" si="164"/>
        <v>1</v>
      </c>
      <c r="BZ1285" t="b">
        <f t="shared" si="167"/>
        <v>1</v>
      </c>
      <c r="CA1285">
        <f>IF(tblemployee[[#This Row],[Attrition]]="Yes",1,0)</f>
        <v>0</v>
      </c>
      <c r="CB1285">
        <f>IF(tblemployee[[#This Row],[OverTime]]="Yes",1,0)</f>
        <v>0</v>
      </c>
    </row>
    <row r="1286" spans="1:80" hidden="1">
      <c r="A1286">
        <v>39</v>
      </c>
      <c r="B1286" t="s">
        <v>43</v>
      </c>
      <c r="C1286" t="s">
        <v>36</v>
      </c>
      <c r="D1286">
        <v>1253</v>
      </c>
      <c r="E1286" t="s">
        <v>45</v>
      </c>
      <c r="F1286">
        <v>10</v>
      </c>
      <c r="G1286" t="str" cm="1">
        <f t="array" ref="G1286">_xlfn.IFS(
F1286 &lt;= 10, "Near",
F1286 &lt;= 20, "Far",
TRUE, "Very Far")</f>
        <v>Near</v>
      </c>
      <c r="H1286">
        <v>1</v>
      </c>
      <c r="I1286" t="str">
        <f>_xlfn.XLOOKUP(H1286,Lookup!C:C,Lookup!D:D)</f>
        <v>Below College</v>
      </c>
      <c r="J1286" t="s">
        <v>51</v>
      </c>
      <c r="K1286">
        <v>1</v>
      </c>
      <c r="L1286">
        <v>1800</v>
      </c>
      <c r="M1286">
        <v>3</v>
      </c>
      <c r="N1286" t="str">
        <f>_xlfn.XLOOKUP(M1286,Lookup!E:E,Lookup!F:F)</f>
        <v>High</v>
      </c>
      <c r="O1286" t="s">
        <v>46</v>
      </c>
      <c r="P1286">
        <v>65</v>
      </c>
      <c r="Q1286">
        <v>3</v>
      </c>
      <c r="R1286" t="str">
        <f>_xlfn.XLOOKUP(Q1286,Lookup!G:G,Lookup!H:H)</f>
        <v>High</v>
      </c>
      <c r="S1286">
        <v>3</v>
      </c>
      <c r="T1286" s="7" t="str">
        <f>_xlfn.XLOOKUP(S1286,Lookup!A:A,Lookup!B:B)</f>
        <v>Senior</v>
      </c>
      <c r="U1286" t="s">
        <v>58</v>
      </c>
      <c r="V1286">
        <v>3</v>
      </c>
      <c r="W1286" t="str">
        <f>_xlfn.XLOOKUP(V1286,Lookup!I:I,Lookup!J:J)</f>
        <v>High</v>
      </c>
      <c r="X1286" t="s">
        <v>41</v>
      </c>
      <c r="Y1286">
        <v>13464</v>
      </c>
      <c r="Z1286" t="str" cm="1">
        <f t="array" ref="Z1286">_xlfn.IFS(Y1286&lt;3000,"Low",Y1286&lt;7000,"Medium",TRUE,"High")</f>
        <v>High</v>
      </c>
      <c r="AA1286">
        <v>7914</v>
      </c>
      <c r="AB1286">
        <v>7</v>
      </c>
      <c r="AC1286" t="s">
        <v>42</v>
      </c>
      <c r="AD1286" t="s">
        <v>43</v>
      </c>
      <c r="AE1286">
        <v>21</v>
      </c>
      <c r="AF1286">
        <v>4</v>
      </c>
      <c r="AG1286" t="str">
        <f>_xlfn.XLOOKUP(AF1286,Lookup!K:K,Lookup!L:L)</f>
        <v>Exceed Expect</v>
      </c>
      <c r="AH1286">
        <v>3</v>
      </c>
      <c r="AI1286" t="str">
        <f>LOOKUP(AH1286,Lookup!M:M,Lookup!N:N)</f>
        <v>High</v>
      </c>
      <c r="AJ1286">
        <v>80</v>
      </c>
      <c r="AK1286">
        <v>0</v>
      </c>
      <c r="AL1286" t="str">
        <f>_xlfn.XLOOKUP(AK1286,Lookup!O:O,Lookup!P:P)</f>
        <v>None</v>
      </c>
      <c r="AM1286">
        <v>9</v>
      </c>
      <c r="AN1286" t="str" cm="1">
        <f t="array" ref="AN1286">_xlfn.IFS(
AM1286&lt;=5,"0-5",
AM1286&lt;=10,"6-10",
AM1286&lt;=20,"11-20",
TRUE,"20+")</f>
        <v>6-10</v>
      </c>
      <c r="AO1286">
        <v>3</v>
      </c>
      <c r="AP1286">
        <v>3</v>
      </c>
      <c r="AQ1286" t="str">
        <f>_xlfn.XLOOKUP(AP1286,Lookup!Q:Q,Lookup!R:R)</f>
        <v>Better</v>
      </c>
      <c r="AR1286">
        <v>4</v>
      </c>
      <c r="AS1286" t="str" cm="1">
        <f t="array" ref="AS1286">_xlfn.IFS(
AR1286 &lt;=1,"New Employee",
AR1286 &lt;=3, "Early Career",
AR1286 &lt;=7, "Experienced",
TRUE, "Veteran")</f>
        <v>Experienced</v>
      </c>
      <c r="AT1286">
        <v>3</v>
      </c>
      <c r="AU1286">
        <v>2</v>
      </c>
      <c r="AV1286" t="str" cm="1">
        <f t="array" ref="AV1286">_xlfn.IFS(
AU1286=0,"Recently Promoted",
AU1286&lt;=3, "Normal",
TRUE, "Long Time No Promotion")</f>
        <v>Normal</v>
      </c>
      <c r="AW1286">
        <v>2</v>
      </c>
      <c r="AX1286">
        <f>IF(COUNTIF(L1286:$L$1471,L1286)&gt;1,1,0)</f>
        <v>0</v>
      </c>
      <c r="BA1286">
        <f t="shared" si="165"/>
        <v>0</v>
      </c>
      <c r="BC1286">
        <f t="shared" si="166"/>
        <v>0</v>
      </c>
      <c r="BE1286">
        <f t="shared" si="160"/>
        <v>0</v>
      </c>
      <c r="BG1286">
        <f t="shared" si="161"/>
        <v>0</v>
      </c>
      <c r="BI1286">
        <f t="shared" si="162"/>
        <v>0</v>
      </c>
      <c r="BR1286" t="str" cm="1">
        <f t="array" ref="BR1286">_xlfn.IFS(
A1286&lt;=25,"18-25",
A1286&lt;=35,"26-35",
A1286&lt;=45,"36-45",
A1286&lt;=59,"46-59",
TRUE,"60+")</f>
        <v>36-45</v>
      </c>
      <c r="BX1286" t="b">
        <f t="shared" si="163"/>
        <v>1</v>
      </c>
      <c r="BY1286" t="b">
        <f t="shared" si="164"/>
        <v>1</v>
      </c>
      <c r="BZ1286" t="b">
        <f t="shared" si="167"/>
        <v>1</v>
      </c>
      <c r="CA1286">
        <f>IF(tblemployee[[#This Row],[Attrition]]="Yes",1,0)</f>
        <v>0</v>
      </c>
      <c r="CB1286">
        <f>IF(tblemployee[[#This Row],[OverTime]]="Yes",1,0)</f>
        <v>0</v>
      </c>
    </row>
    <row r="1287" spans="1:80" hidden="1">
      <c r="A1287">
        <v>46</v>
      </c>
      <c r="B1287" t="s">
        <v>43</v>
      </c>
      <c r="C1287" t="s">
        <v>55</v>
      </c>
      <c r="D1287">
        <v>849</v>
      </c>
      <c r="E1287" t="s">
        <v>37</v>
      </c>
      <c r="F1287">
        <v>26</v>
      </c>
      <c r="G1287" t="str" cm="1">
        <f t="array" ref="G1287">_xlfn.IFS(
F1287 &lt;= 10, "Near",
F1287 &lt;= 20, "Far",
TRUE, "Very Far")</f>
        <v>Very Far</v>
      </c>
      <c r="H1287">
        <v>2</v>
      </c>
      <c r="I1287" t="str">
        <f>_xlfn.XLOOKUP(H1287,Lookup!C:C,Lookup!D:D)</f>
        <v>College</v>
      </c>
      <c r="J1287" t="s">
        <v>38</v>
      </c>
      <c r="K1287">
        <v>1</v>
      </c>
      <c r="L1287">
        <v>1801</v>
      </c>
      <c r="M1287">
        <v>2</v>
      </c>
      <c r="N1287" t="str">
        <f>_xlfn.XLOOKUP(M1287,Lookup!E:E,Lookup!F:F)</f>
        <v>Medium</v>
      </c>
      <c r="O1287" t="s">
        <v>46</v>
      </c>
      <c r="P1287">
        <v>98</v>
      </c>
      <c r="Q1287">
        <v>2</v>
      </c>
      <c r="R1287" t="str">
        <f>_xlfn.XLOOKUP(Q1287,Lookup!G:G,Lookup!H:H)</f>
        <v>Medium</v>
      </c>
      <c r="S1287">
        <v>2</v>
      </c>
      <c r="T1287" s="7" t="str">
        <f>_xlfn.XLOOKUP(S1287,Lookup!A:A,Lookup!B:B)</f>
        <v>Junior</v>
      </c>
      <c r="U1287" t="s">
        <v>40</v>
      </c>
      <c r="V1287">
        <v>2</v>
      </c>
      <c r="W1287" t="str">
        <f>_xlfn.XLOOKUP(V1287,Lookup!I:I,Lookup!J:J)</f>
        <v>Medium</v>
      </c>
      <c r="X1287" t="s">
        <v>41</v>
      </c>
      <c r="Y1287">
        <v>7991</v>
      </c>
      <c r="Z1287" t="str" cm="1">
        <f t="array" ref="Z1287">_xlfn.IFS(Y1287&lt;3000,"Low",Y1287&lt;7000,"Medium",TRUE,"High")</f>
        <v>High</v>
      </c>
      <c r="AA1287">
        <v>25166</v>
      </c>
      <c r="AB1287">
        <v>8</v>
      </c>
      <c r="AC1287" t="s">
        <v>42</v>
      </c>
      <c r="AD1287" t="s">
        <v>43</v>
      </c>
      <c r="AE1287">
        <v>15</v>
      </c>
      <c r="AF1287">
        <v>3</v>
      </c>
      <c r="AG1287" t="str">
        <f>_xlfn.XLOOKUP(AF1287,Lookup!K:K,Lookup!L:L)</f>
        <v>Meet Expect</v>
      </c>
      <c r="AH1287">
        <v>3</v>
      </c>
      <c r="AI1287" t="str">
        <f>LOOKUP(AH1287,Lookup!M:M,Lookup!N:N)</f>
        <v>High</v>
      </c>
      <c r="AJ1287">
        <v>80</v>
      </c>
      <c r="AK1287">
        <v>0</v>
      </c>
      <c r="AL1287" t="str">
        <f>_xlfn.XLOOKUP(AK1287,Lookup!O:O,Lookup!P:P)</f>
        <v>None</v>
      </c>
      <c r="AM1287">
        <v>6</v>
      </c>
      <c r="AN1287" t="str" cm="1">
        <f t="array" ref="AN1287">_xlfn.IFS(
AM1287&lt;=5,"0-5",
AM1287&lt;=10,"6-10",
AM1287&lt;=20,"11-20",
TRUE,"20+")</f>
        <v>6-10</v>
      </c>
      <c r="AO1287">
        <v>3</v>
      </c>
      <c r="AP1287">
        <v>3</v>
      </c>
      <c r="AQ1287" t="str">
        <f>_xlfn.XLOOKUP(AP1287,Lookup!Q:Q,Lookup!R:R)</f>
        <v>Better</v>
      </c>
      <c r="AR1287">
        <v>2</v>
      </c>
      <c r="AS1287" t="str" cm="1">
        <f t="array" ref="AS1287">_xlfn.IFS(
AR1287 &lt;=1,"New Employee",
AR1287 &lt;=3, "Early Career",
AR1287 &lt;=7, "Experienced",
TRUE, "Veteran")</f>
        <v>Early Career</v>
      </c>
      <c r="AT1287">
        <v>2</v>
      </c>
      <c r="AU1287">
        <v>2</v>
      </c>
      <c r="AV1287" t="str" cm="1">
        <f t="array" ref="AV1287">_xlfn.IFS(
AU1287=0,"Recently Promoted",
AU1287&lt;=3, "Normal",
TRUE, "Long Time No Promotion")</f>
        <v>Normal</v>
      </c>
      <c r="AW1287">
        <v>2</v>
      </c>
      <c r="AX1287">
        <f>IF(COUNTIF(L1287:$L$1471,L1287)&gt;1,1,0)</f>
        <v>0</v>
      </c>
      <c r="BA1287">
        <f t="shared" si="165"/>
        <v>0</v>
      </c>
      <c r="BC1287">
        <f t="shared" si="166"/>
        <v>0</v>
      </c>
      <c r="BE1287">
        <f t="shared" si="160"/>
        <v>0</v>
      </c>
      <c r="BG1287">
        <f t="shared" si="161"/>
        <v>0</v>
      </c>
      <c r="BI1287">
        <f t="shared" si="162"/>
        <v>0</v>
      </c>
      <c r="BR1287" t="str" cm="1">
        <f t="array" ref="BR1287">_xlfn.IFS(
A1287&lt;=25,"18-25",
A1287&lt;=35,"26-35",
A1287&lt;=45,"36-45",
A1287&lt;=59,"46-59",
TRUE,"60+")</f>
        <v>46-59</v>
      </c>
      <c r="BX1287" t="b">
        <f t="shared" si="163"/>
        <v>1</v>
      </c>
      <c r="BY1287" t="b">
        <f t="shared" si="164"/>
        <v>1</v>
      </c>
      <c r="BZ1287" t="b">
        <f t="shared" si="167"/>
        <v>1</v>
      </c>
      <c r="CA1287">
        <f>IF(tblemployee[[#This Row],[Attrition]]="Yes",1,0)</f>
        <v>0</v>
      </c>
      <c r="CB1287">
        <f>IF(tblemployee[[#This Row],[OverTime]]="Yes",1,0)</f>
        <v>0</v>
      </c>
    </row>
    <row r="1288" spans="1:80" hidden="1">
      <c r="A1288">
        <v>40</v>
      </c>
      <c r="B1288" t="s">
        <v>43</v>
      </c>
      <c r="C1288" t="s">
        <v>36</v>
      </c>
      <c r="D1288">
        <v>616</v>
      </c>
      <c r="E1288" t="s">
        <v>45</v>
      </c>
      <c r="F1288">
        <v>2</v>
      </c>
      <c r="G1288" t="str" cm="1">
        <f t="array" ref="G1288">_xlfn.IFS(
F1288 &lt;= 10, "Near",
F1288 &lt;= 20, "Far",
TRUE, "Very Far")</f>
        <v>Near</v>
      </c>
      <c r="H1288">
        <v>2</v>
      </c>
      <c r="I1288" t="str">
        <f>_xlfn.XLOOKUP(H1288,Lookup!C:C,Lookup!D:D)</f>
        <v>College</v>
      </c>
      <c r="J1288" t="s">
        <v>38</v>
      </c>
      <c r="K1288">
        <v>1</v>
      </c>
      <c r="L1288">
        <v>1802</v>
      </c>
      <c r="M1288">
        <v>3</v>
      </c>
      <c r="N1288" t="str">
        <f>_xlfn.XLOOKUP(M1288,Lookup!E:E,Lookup!F:F)</f>
        <v>High</v>
      </c>
      <c r="O1288" t="s">
        <v>39</v>
      </c>
      <c r="P1288">
        <v>99</v>
      </c>
      <c r="Q1288">
        <v>3</v>
      </c>
      <c r="R1288" t="str">
        <f>_xlfn.XLOOKUP(Q1288,Lookup!G:G,Lookup!H:H)</f>
        <v>High</v>
      </c>
      <c r="S1288">
        <v>1</v>
      </c>
      <c r="T1288" s="7" t="str">
        <f>_xlfn.XLOOKUP(S1288,Lookup!A:A,Lookup!B:B)</f>
        <v>Entry Level</v>
      </c>
      <c r="U1288" t="s">
        <v>50</v>
      </c>
      <c r="V1288">
        <v>1</v>
      </c>
      <c r="W1288" t="str">
        <f>_xlfn.XLOOKUP(V1288,Lookup!I:I,Lookup!J:J)</f>
        <v>Low</v>
      </c>
      <c r="X1288" t="s">
        <v>48</v>
      </c>
      <c r="Y1288">
        <v>3377</v>
      </c>
      <c r="Z1288" t="str" cm="1">
        <f t="array" ref="Z1288">_xlfn.IFS(Y1288&lt;3000,"Low",Y1288&lt;7000,"Medium",TRUE,"High")</f>
        <v>Medium</v>
      </c>
      <c r="AA1288">
        <v>25605</v>
      </c>
      <c r="AB1288">
        <v>4</v>
      </c>
      <c r="AC1288" t="s">
        <v>42</v>
      </c>
      <c r="AD1288" t="s">
        <v>43</v>
      </c>
      <c r="AE1288">
        <v>17</v>
      </c>
      <c r="AF1288">
        <v>3</v>
      </c>
      <c r="AG1288" t="str">
        <f>_xlfn.XLOOKUP(AF1288,Lookup!K:K,Lookup!L:L)</f>
        <v>Meet Expect</v>
      </c>
      <c r="AH1288">
        <v>4</v>
      </c>
      <c r="AI1288" t="str">
        <f>LOOKUP(AH1288,Lookup!M:M,Lookup!N:N)</f>
        <v>Very High</v>
      </c>
      <c r="AJ1288">
        <v>80</v>
      </c>
      <c r="AK1288">
        <v>1</v>
      </c>
      <c r="AL1288" t="str">
        <f>_xlfn.XLOOKUP(AK1288,Lookup!O:O,Lookup!P:P)</f>
        <v>Basic</v>
      </c>
      <c r="AM1288">
        <v>7</v>
      </c>
      <c r="AN1288" t="str" cm="1">
        <f t="array" ref="AN1288">_xlfn.IFS(
AM1288&lt;=5,"0-5",
AM1288&lt;=10,"6-10",
AM1288&lt;=20,"11-20",
TRUE,"20+")</f>
        <v>6-10</v>
      </c>
      <c r="AO1288">
        <v>5</v>
      </c>
      <c r="AP1288">
        <v>2</v>
      </c>
      <c r="AQ1288" t="str">
        <f>_xlfn.XLOOKUP(AP1288,Lookup!Q:Q,Lookup!R:R)</f>
        <v>Good</v>
      </c>
      <c r="AR1288">
        <v>4</v>
      </c>
      <c r="AS1288" t="str" cm="1">
        <f t="array" ref="AS1288">_xlfn.IFS(
AR1288 &lt;=1,"New Employee",
AR1288 &lt;=3, "Early Career",
AR1288 &lt;=7, "Experienced",
TRUE, "Veteran")</f>
        <v>Experienced</v>
      </c>
      <c r="AT1288">
        <v>3</v>
      </c>
      <c r="AU1288">
        <v>0</v>
      </c>
      <c r="AV1288" t="str" cm="1">
        <f t="array" ref="AV1288">_xlfn.IFS(
AU1288=0,"Recently Promoted",
AU1288&lt;=3, "Normal",
TRUE, "Long Time No Promotion")</f>
        <v>Recently Promoted</v>
      </c>
      <c r="AW1288">
        <v>2</v>
      </c>
      <c r="AX1288">
        <f>IF(COUNTIF(L1288:$L$1471,L1288)&gt;1,1,0)</f>
        <v>0</v>
      </c>
      <c r="BA1288">
        <f t="shared" si="165"/>
        <v>0</v>
      </c>
      <c r="BC1288">
        <f t="shared" si="166"/>
        <v>0</v>
      </c>
      <c r="BE1288">
        <f t="shared" si="160"/>
        <v>0</v>
      </c>
      <c r="BG1288">
        <f t="shared" si="161"/>
        <v>0</v>
      </c>
      <c r="BI1288">
        <f t="shared" si="162"/>
        <v>0</v>
      </c>
      <c r="BR1288" t="str" cm="1">
        <f t="array" ref="BR1288">_xlfn.IFS(
A1288&lt;=25,"18-25",
A1288&lt;=35,"26-35",
A1288&lt;=45,"36-45",
A1288&lt;=59,"46-59",
TRUE,"60+")</f>
        <v>36-45</v>
      </c>
      <c r="BX1288" t="b">
        <f t="shared" si="163"/>
        <v>1</v>
      </c>
      <c r="BY1288" t="b">
        <f t="shared" si="164"/>
        <v>1</v>
      </c>
      <c r="BZ1288" t="b">
        <f t="shared" si="167"/>
        <v>1</v>
      </c>
      <c r="CA1288">
        <f>IF(tblemployee[[#This Row],[Attrition]]="Yes",1,0)</f>
        <v>0</v>
      </c>
      <c r="CB1288">
        <f>IF(tblemployee[[#This Row],[OverTime]]="Yes",1,0)</f>
        <v>0</v>
      </c>
    </row>
    <row r="1289" spans="1:80" hidden="1">
      <c r="A1289">
        <v>42</v>
      </c>
      <c r="B1289" t="s">
        <v>43</v>
      </c>
      <c r="C1289" t="s">
        <v>36</v>
      </c>
      <c r="D1289">
        <v>1128</v>
      </c>
      <c r="E1289" t="s">
        <v>45</v>
      </c>
      <c r="F1289">
        <v>13</v>
      </c>
      <c r="G1289" t="str" cm="1">
        <f t="array" ref="G1289">_xlfn.IFS(
F1289 &lt;= 10, "Near",
F1289 &lt;= 20, "Far",
TRUE, "Very Far")</f>
        <v>Far</v>
      </c>
      <c r="H1289">
        <v>3</v>
      </c>
      <c r="I1289" t="str">
        <f>_xlfn.XLOOKUP(H1289,Lookup!C:C,Lookup!D:D)</f>
        <v>Bachelor</v>
      </c>
      <c r="J1289" t="s">
        <v>51</v>
      </c>
      <c r="K1289">
        <v>1</v>
      </c>
      <c r="L1289">
        <v>1803</v>
      </c>
      <c r="M1289">
        <v>2</v>
      </c>
      <c r="N1289" t="str">
        <f>_xlfn.XLOOKUP(M1289,Lookup!E:E,Lookup!F:F)</f>
        <v>Medium</v>
      </c>
      <c r="O1289" t="s">
        <v>46</v>
      </c>
      <c r="P1289">
        <v>95</v>
      </c>
      <c r="Q1289">
        <v>4</v>
      </c>
      <c r="R1289" t="str">
        <f>_xlfn.XLOOKUP(Q1289,Lookup!G:G,Lookup!H:H)</f>
        <v>Very High</v>
      </c>
      <c r="S1289">
        <v>2</v>
      </c>
      <c r="T1289" s="7" t="str">
        <f>_xlfn.XLOOKUP(S1289,Lookup!A:A,Lookup!B:B)</f>
        <v>Junior</v>
      </c>
      <c r="U1289" t="s">
        <v>54</v>
      </c>
      <c r="V1289">
        <v>1</v>
      </c>
      <c r="W1289" t="str">
        <f>_xlfn.XLOOKUP(V1289,Lookup!I:I,Lookup!J:J)</f>
        <v>Low</v>
      </c>
      <c r="X1289" t="s">
        <v>48</v>
      </c>
      <c r="Y1289">
        <v>5538</v>
      </c>
      <c r="Z1289" t="str" cm="1">
        <f t="array" ref="Z1289">_xlfn.IFS(Y1289&lt;3000,"Low",Y1289&lt;7000,"Medium",TRUE,"High")</f>
        <v>Medium</v>
      </c>
      <c r="AA1289">
        <v>5696</v>
      </c>
      <c r="AB1289">
        <v>5</v>
      </c>
      <c r="AC1289" t="s">
        <v>42</v>
      </c>
      <c r="AD1289" t="s">
        <v>43</v>
      </c>
      <c r="AE1289">
        <v>18</v>
      </c>
      <c r="AF1289">
        <v>3</v>
      </c>
      <c r="AG1289" t="str">
        <f>_xlfn.XLOOKUP(AF1289,Lookup!K:K,Lookup!L:L)</f>
        <v>Meet Expect</v>
      </c>
      <c r="AH1289">
        <v>3</v>
      </c>
      <c r="AI1289" t="str">
        <f>LOOKUP(AH1289,Lookup!M:M,Lookup!N:N)</f>
        <v>High</v>
      </c>
      <c r="AJ1289">
        <v>80</v>
      </c>
      <c r="AK1289">
        <v>2</v>
      </c>
      <c r="AL1289" t="str">
        <f>_xlfn.XLOOKUP(AK1289,Lookup!O:O,Lookup!P:P)</f>
        <v>Medium</v>
      </c>
      <c r="AM1289">
        <v>10</v>
      </c>
      <c r="AN1289" t="str" cm="1">
        <f t="array" ref="AN1289">_xlfn.IFS(
AM1289&lt;=5,"0-5",
AM1289&lt;=10,"6-10",
AM1289&lt;=20,"11-20",
TRUE,"20+")</f>
        <v>6-10</v>
      </c>
      <c r="AO1289">
        <v>2</v>
      </c>
      <c r="AP1289">
        <v>2</v>
      </c>
      <c r="AQ1289" t="str">
        <f>_xlfn.XLOOKUP(AP1289,Lookup!Q:Q,Lookup!R:R)</f>
        <v>Good</v>
      </c>
      <c r="AR1289">
        <v>0</v>
      </c>
      <c r="AS1289" t="str" cm="1">
        <f t="array" ref="AS1289">_xlfn.IFS(
AR1289 &lt;=1,"New Employee",
AR1289 &lt;=3, "Early Career",
AR1289 &lt;=7, "Experienced",
TRUE, "Veteran")</f>
        <v>New Employee</v>
      </c>
      <c r="AT1289">
        <v>0</v>
      </c>
      <c r="AU1289">
        <v>0</v>
      </c>
      <c r="AV1289" t="str" cm="1">
        <f t="array" ref="AV1289">_xlfn.IFS(
AU1289=0,"Recently Promoted",
AU1289&lt;=3, "Normal",
TRUE, "Long Time No Promotion")</f>
        <v>Recently Promoted</v>
      </c>
      <c r="AW1289">
        <v>0</v>
      </c>
      <c r="AX1289">
        <f>IF(COUNTIF(L1289:$L$1471,L1289)&gt;1,1,0)</f>
        <v>0</v>
      </c>
      <c r="BA1289">
        <f t="shared" si="165"/>
        <v>0</v>
      </c>
      <c r="BC1289">
        <f t="shared" si="166"/>
        <v>0</v>
      </c>
      <c r="BE1289">
        <f t="shared" si="160"/>
        <v>0</v>
      </c>
      <c r="BG1289">
        <f t="shared" si="161"/>
        <v>0</v>
      </c>
      <c r="BI1289">
        <f t="shared" si="162"/>
        <v>0</v>
      </c>
      <c r="BR1289" t="str" cm="1">
        <f t="array" ref="BR1289">_xlfn.IFS(
A1289&lt;=25,"18-25",
A1289&lt;=35,"26-35",
A1289&lt;=45,"36-45",
A1289&lt;=59,"46-59",
TRUE,"60+")</f>
        <v>36-45</v>
      </c>
      <c r="BX1289" t="b">
        <f t="shared" si="163"/>
        <v>1</v>
      </c>
      <c r="BY1289" t="b">
        <f t="shared" si="164"/>
        <v>1</v>
      </c>
      <c r="BZ1289" t="b">
        <f t="shared" si="167"/>
        <v>1</v>
      </c>
      <c r="CA1289">
        <f>IF(tblemployee[[#This Row],[Attrition]]="Yes",1,0)</f>
        <v>0</v>
      </c>
      <c r="CB1289">
        <f>IF(tblemployee[[#This Row],[OverTime]]="Yes",1,0)</f>
        <v>0</v>
      </c>
    </row>
    <row r="1290" spans="1:80" hidden="1">
      <c r="A1290">
        <v>35</v>
      </c>
      <c r="B1290" t="s">
        <v>43</v>
      </c>
      <c r="C1290" t="s">
        <v>55</v>
      </c>
      <c r="D1290">
        <v>1180</v>
      </c>
      <c r="E1290" t="s">
        <v>45</v>
      </c>
      <c r="F1290">
        <v>2</v>
      </c>
      <c r="G1290" t="str" cm="1">
        <f t="array" ref="G1290">_xlfn.IFS(
F1290 &lt;= 10, "Near",
F1290 &lt;= 20, "Far",
TRUE, "Very Far")</f>
        <v>Near</v>
      </c>
      <c r="H1290">
        <v>2</v>
      </c>
      <c r="I1290" t="str">
        <f>_xlfn.XLOOKUP(H1290,Lookup!C:C,Lookup!D:D)</f>
        <v>College</v>
      </c>
      <c r="J1290" t="s">
        <v>51</v>
      </c>
      <c r="K1290">
        <v>1</v>
      </c>
      <c r="L1290">
        <v>1804</v>
      </c>
      <c r="M1290">
        <v>2</v>
      </c>
      <c r="N1290" t="str">
        <f>_xlfn.XLOOKUP(M1290,Lookup!E:E,Lookup!F:F)</f>
        <v>Medium</v>
      </c>
      <c r="O1290" t="s">
        <v>46</v>
      </c>
      <c r="P1290">
        <v>90</v>
      </c>
      <c r="Q1290">
        <v>3</v>
      </c>
      <c r="R1290" t="str">
        <f>_xlfn.XLOOKUP(Q1290,Lookup!G:G,Lookup!H:H)</f>
        <v>High</v>
      </c>
      <c r="S1290">
        <v>2</v>
      </c>
      <c r="T1290" s="7" t="str">
        <f>_xlfn.XLOOKUP(S1290,Lookup!A:A,Lookup!B:B)</f>
        <v>Junior</v>
      </c>
      <c r="U1290" t="s">
        <v>53</v>
      </c>
      <c r="V1290">
        <v>4</v>
      </c>
      <c r="W1290" t="str">
        <f>_xlfn.XLOOKUP(V1290,Lookup!I:I,Lookup!J:J)</f>
        <v>Very High</v>
      </c>
      <c r="X1290" t="s">
        <v>52</v>
      </c>
      <c r="Y1290">
        <v>5762</v>
      </c>
      <c r="Z1290" t="str" cm="1">
        <f t="array" ref="Z1290">_xlfn.IFS(Y1290&lt;3000,"Low",Y1290&lt;7000,"Medium",TRUE,"High")</f>
        <v>Medium</v>
      </c>
      <c r="AA1290">
        <v>24442</v>
      </c>
      <c r="AB1290">
        <v>2</v>
      </c>
      <c r="AC1290" t="s">
        <v>42</v>
      </c>
      <c r="AD1290" t="s">
        <v>43</v>
      </c>
      <c r="AE1290">
        <v>14</v>
      </c>
      <c r="AF1290">
        <v>3</v>
      </c>
      <c r="AG1290" t="str">
        <f>_xlfn.XLOOKUP(AF1290,Lookup!K:K,Lookup!L:L)</f>
        <v>Meet Expect</v>
      </c>
      <c r="AH1290">
        <v>3</v>
      </c>
      <c r="AI1290" t="str">
        <f>LOOKUP(AH1290,Lookup!M:M,Lookup!N:N)</f>
        <v>High</v>
      </c>
      <c r="AJ1290">
        <v>80</v>
      </c>
      <c r="AK1290">
        <v>1</v>
      </c>
      <c r="AL1290" t="str">
        <f>_xlfn.XLOOKUP(AK1290,Lookup!O:O,Lookup!P:P)</f>
        <v>Basic</v>
      </c>
      <c r="AM1290">
        <v>15</v>
      </c>
      <c r="AN1290" t="str" cm="1">
        <f t="array" ref="AN1290">_xlfn.IFS(
AM1290&lt;=5,"0-5",
AM1290&lt;=10,"6-10",
AM1290&lt;=20,"11-20",
TRUE,"20+")</f>
        <v>11-20</v>
      </c>
      <c r="AO1290">
        <v>6</v>
      </c>
      <c r="AP1290">
        <v>3</v>
      </c>
      <c r="AQ1290" t="str">
        <f>_xlfn.XLOOKUP(AP1290,Lookup!Q:Q,Lookup!R:R)</f>
        <v>Better</v>
      </c>
      <c r="AR1290">
        <v>7</v>
      </c>
      <c r="AS1290" t="str" cm="1">
        <f t="array" ref="AS1290">_xlfn.IFS(
AR1290 &lt;=1,"New Employee",
AR1290 &lt;=3, "Early Career",
AR1290 &lt;=7, "Experienced",
TRUE, "Veteran")</f>
        <v>Experienced</v>
      </c>
      <c r="AT1290">
        <v>7</v>
      </c>
      <c r="AU1290">
        <v>1</v>
      </c>
      <c r="AV1290" t="str" cm="1">
        <f t="array" ref="AV1290">_xlfn.IFS(
AU1290=0,"Recently Promoted",
AU1290&lt;=3, "Normal",
TRUE, "Long Time No Promotion")</f>
        <v>Normal</v>
      </c>
      <c r="AW1290">
        <v>7</v>
      </c>
      <c r="AX1290">
        <f>IF(COUNTIF(L1290:$L$1471,L1290)&gt;1,1,0)</f>
        <v>0</v>
      </c>
      <c r="BA1290">
        <f t="shared" si="165"/>
        <v>0</v>
      </c>
      <c r="BC1290">
        <f t="shared" si="166"/>
        <v>0</v>
      </c>
      <c r="BE1290">
        <f t="shared" si="160"/>
        <v>0</v>
      </c>
      <c r="BG1290">
        <f t="shared" si="161"/>
        <v>0</v>
      </c>
      <c r="BI1290">
        <f t="shared" si="162"/>
        <v>0</v>
      </c>
      <c r="BR1290" t="str" cm="1">
        <f t="array" ref="BR1290">_xlfn.IFS(
A1290&lt;=25,"18-25",
A1290&lt;=35,"26-35",
A1290&lt;=45,"36-45",
A1290&lt;=59,"46-59",
TRUE,"60+")</f>
        <v>26-35</v>
      </c>
      <c r="BX1290" t="b">
        <f t="shared" si="163"/>
        <v>1</v>
      </c>
      <c r="BY1290" t="b">
        <f t="shared" si="164"/>
        <v>1</v>
      </c>
      <c r="BZ1290" t="b">
        <f t="shared" si="167"/>
        <v>1</v>
      </c>
      <c r="CA1290">
        <f>IF(tblemployee[[#This Row],[Attrition]]="Yes",1,0)</f>
        <v>0</v>
      </c>
      <c r="CB1290">
        <f>IF(tblemployee[[#This Row],[OverTime]]="Yes",1,0)</f>
        <v>0</v>
      </c>
    </row>
    <row r="1291" spans="1:80">
      <c r="A1291">
        <v>38</v>
      </c>
      <c r="B1291" t="s">
        <v>43</v>
      </c>
      <c r="C1291" t="s">
        <v>55</v>
      </c>
      <c r="D1291">
        <v>1336</v>
      </c>
      <c r="E1291" t="s">
        <v>61</v>
      </c>
      <c r="F1291">
        <v>2</v>
      </c>
      <c r="G1291" t="str" cm="1">
        <f t="array" ref="G1291">_xlfn.IFS(
F1291 &lt;= 10, "Near",
F1291 &lt;= 20, "Far",
TRUE, "Very Far")</f>
        <v>Near</v>
      </c>
      <c r="H1291">
        <v>3</v>
      </c>
      <c r="I1291" t="str">
        <f>_xlfn.XLOOKUP(H1291,Lookup!C:C,Lookup!D:D)</f>
        <v>Bachelor</v>
      </c>
      <c r="J1291" t="s">
        <v>61</v>
      </c>
      <c r="K1291">
        <v>1</v>
      </c>
      <c r="L1291">
        <v>1805</v>
      </c>
      <c r="M1291">
        <v>1</v>
      </c>
      <c r="N1291" t="str">
        <f>_xlfn.XLOOKUP(M1291,Lookup!E:E,Lookup!F:F)</f>
        <v>Low</v>
      </c>
      <c r="O1291" t="s">
        <v>46</v>
      </c>
      <c r="P1291">
        <v>100</v>
      </c>
      <c r="Q1291">
        <v>3</v>
      </c>
      <c r="R1291" t="str">
        <f>_xlfn.XLOOKUP(Q1291,Lookup!G:G,Lookup!H:H)</f>
        <v>High</v>
      </c>
      <c r="S1291">
        <v>1</v>
      </c>
      <c r="T1291" s="7" t="str">
        <f>_xlfn.XLOOKUP(S1291,Lookup!A:A,Lookup!B:B)</f>
        <v>Entry Level</v>
      </c>
      <c r="U1291" t="s">
        <v>61</v>
      </c>
      <c r="V1291">
        <v>2</v>
      </c>
      <c r="W1291" t="str">
        <f>_xlfn.XLOOKUP(V1291,Lookup!I:I,Lookup!J:J)</f>
        <v>Medium</v>
      </c>
      <c r="X1291" t="s">
        <v>52</v>
      </c>
      <c r="Y1291">
        <v>2592</v>
      </c>
      <c r="Z1291" t="str" cm="1">
        <f t="array" ref="Z1291">_xlfn.IFS(Y1291&lt;3000,"Low",Y1291&lt;7000,"Medium",TRUE,"High")</f>
        <v>Low</v>
      </c>
      <c r="AA1291">
        <v>7129</v>
      </c>
      <c r="AB1291">
        <v>5</v>
      </c>
      <c r="AC1291" t="s">
        <v>42</v>
      </c>
      <c r="AD1291" t="s">
        <v>43</v>
      </c>
      <c r="AE1291">
        <v>13</v>
      </c>
      <c r="AF1291">
        <v>3</v>
      </c>
      <c r="AG1291" t="str">
        <f>_xlfn.XLOOKUP(AF1291,Lookup!K:K,Lookup!L:L)</f>
        <v>Meet Expect</v>
      </c>
      <c r="AH1291">
        <v>4</v>
      </c>
      <c r="AI1291" t="str">
        <f>LOOKUP(AH1291,Lookup!M:M,Lookup!N:N)</f>
        <v>Very High</v>
      </c>
      <c r="AJ1291">
        <v>80</v>
      </c>
      <c r="AK1291">
        <v>3</v>
      </c>
      <c r="AL1291" t="str">
        <f>_xlfn.XLOOKUP(AK1291,Lookup!O:O,Lookup!P:P)</f>
        <v>High</v>
      </c>
      <c r="AM1291">
        <v>13</v>
      </c>
      <c r="AN1291" t="str" cm="1">
        <f t="array" ref="AN1291">_xlfn.IFS(
AM1291&lt;=5,"0-5",
AM1291&lt;=10,"6-10",
AM1291&lt;=20,"11-20",
TRUE,"20+")</f>
        <v>11-20</v>
      </c>
      <c r="AO1291">
        <v>3</v>
      </c>
      <c r="AP1291">
        <v>3</v>
      </c>
      <c r="AQ1291" t="str">
        <f>_xlfn.XLOOKUP(AP1291,Lookup!Q:Q,Lookup!R:R)</f>
        <v>Better</v>
      </c>
      <c r="AR1291">
        <v>11</v>
      </c>
      <c r="AS1291" t="str" cm="1">
        <f t="array" ref="AS1291">_xlfn.IFS(
AR1291 &lt;=1,"New Employee",
AR1291 &lt;=3, "Early Career",
AR1291 &lt;=7, "Experienced",
TRUE, "Veteran")</f>
        <v>Veteran</v>
      </c>
      <c r="AT1291">
        <v>10</v>
      </c>
      <c r="AU1291">
        <v>3</v>
      </c>
      <c r="AV1291" t="str" cm="1">
        <f t="array" ref="AV1291">_xlfn.IFS(
AU1291=0,"Recently Promoted",
AU1291&lt;=3, "Normal",
TRUE, "Long Time No Promotion")</f>
        <v>Normal</v>
      </c>
      <c r="AW1291">
        <v>8</v>
      </c>
      <c r="AX1291">
        <f>IF(COUNTIF(L1291:$L$1471,L1291)&gt;1,1,0)</f>
        <v>0</v>
      </c>
      <c r="BA1291">
        <f t="shared" si="165"/>
        <v>0</v>
      </c>
      <c r="BC1291">
        <f t="shared" si="166"/>
        <v>0</v>
      </c>
      <c r="BE1291">
        <f t="shared" si="160"/>
        <v>0</v>
      </c>
      <c r="BG1291">
        <f t="shared" si="161"/>
        <v>0</v>
      </c>
      <c r="BI1291">
        <f t="shared" si="162"/>
        <v>0</v>
      </c>
      <c r="BR1291" t="str" cm="1">
        <f t="array" ref="BR1291">_xlfn.IFS(
A1291&lt;=25,"18-25",
A1291&lt;=35,"26-35",
A1291&lt;=45,"36-45",
A1291&lt;=59,"46-59",
TRUE,"60+")</f>
        <v>36-45</v>
      </c>
      <c r="BX1291" t="b">
        <f t="shared" si="163"/>
        <v>1</v>
      </c>
      <c r="BY1291" t="b">
        <f t="shared" si="164"/>
        <v>1</v>
      </c>
      <c r="BZ1291" t="b">
        <f t="shared" si="167"/>
        <v>1</v>
      </c>
      <c r="CA1291">
        <f>IF(tblemployee[[#This Row],[Attrition]]="Yes",1,0)</f>
        <v>0</v>
      </c>
      <c r="CB1291">
        <f>IF(tblemployee[[#This Row],[OverTime]]="Yes",1,0)</f>
        <v>0</v>
      </c>
    </row>
    <row r="1292" spans="1:80" hidden="1">
      <c r="A1292">
        <v>34</v>
      </c>
      <c r="B1292" t="s">
        <v>35</v>
      </c>
      <c r="C1292" t="s">
        <v>44</v>
      </c>
      <c r="D1292">
        <v>234</v>
      </c>
      <c r="E1292" t="s">
        <v>45</v>
      </c>
      <c r="F1292">
        <v>9</v>
      </c>
      <c r="G1292" t="str" cm="1">
        <f t="array" ref="G1292">_xlfn.IFS(
F1292 &lt;= 10, "Near",
F1292 &lt;= 20, "Far",
TRUE, "Very Far")</f>
        <v>Near</v>
      </c>
      <c r="H1292">
        <v>4</v>
      </c>
      <c r="I1292" t="str">
        <f>_xlfn.XLOOKUP(H1292,Lookup!C:C,Lookup!D:D)</f>
        <v>Master</v>
      </c>
      <c r="J1292" t="s">
        <v>38</v>
      </c>
      <c r="K1292">
        <v>1</v>
      </c>
      <c r="L1292">
        <v>1807</v>
      </c>
      <c r="M1292">
        <v>4</v>
      </c>
      <c r="N1292" t="str">
        <f>_xlfn.XLOOKUP(M1292,Lookup!E:E,Lookup!F:F)</f>
        <v>Very High</v>
      </c>
      <c r="O1292" t="s">
        <v>46</v>
      </c>
      <c r="P1292">
        <v>93</v>
      </c>
      <c r="Q1292">
        <v>3</v>
      </c>
      <c r="R1292" t="str">
        <f>_xlfn.XLOOKUP(Q1292,Lookup!G:G,Lookup!H:H)</f>
        <v>High</v>
      </c>
      <c r="S1292">
        <v>2</v>
      </c>
      <c r="T1292" s="7" t="str">
        <f>_xlfn.XLOOKUP(S1292,Lookup!A:A,Lookup!B:B)</f>
        <v>Junior</v>
      </c>
      <c r="U1292" t="s">
        <v>50</v>
      </c>
      <c r="V1292">
        <v>1</v>
      </c>
      <c r="W1292" t="str">
        <f>_xlfn.XLOOKUP(V1292,Lookup!I:I,Lookup!J:J)</f>
        <v>Low</v>
      </c>
      <c r="X1292" t="s">
        <v>48</v>
      </c>
      <c r="Y1292">
        <v>5346</v>
      </c>
      <c r="Z1292" t="str" cm="1">
        <f t="array" ref="Z1292">_xlfn.IFS(Y1292&lt;3000,"Low",Y1292&lt;7000,"Medium",TRUE,"High")</f>
        <v>Medium</v>
      </c>
      <c r="AA1292">
        <v>6208</v>
      </c>
      <c r="AB1292">
        <v>4</v>
      </c>
      <c r="AC1292" t="s">
        <v>42</v>
      </c>
      <c r="AD1292" t="s">
        <v>43</v>
      </c>
      <c r="AE1292">
        <v>17</v>
      </c>
      <c r="AF1292">
        <v>3</v>
      </c>
      <c r="AG1292" t="str">
        <f>_xlfn.XLOOKUP(AF1292,Lookup!K:K,Lookup!L:L)</f>
        <v>Meet Expect</v>
      </c>
      <c r="AH1292">
        <v>3</v>
      </c>
      <c r="AI1292" t="str">
        <f>LOOKUP(AH1292,Lookup!M:M,Lookup!N:N)</f>
        <v>High</v>
      </c>
      <c r="AJ1292">
        <v>80</v>
      </c>
      <c r="AK1292">
        <v>1</v>
      </c>
      <c r="AL1292" t="str">
        <f>_xlfn.XLOOKUP(AK1292,Lookup!O:O,Lookup!P:P)</f>
        <v>Basic</v>
      </c>
      <c r="AM1292">
        <v>11</v>
      </c>
      <c r="AN1292" t="str" cm="1">
        <f t="array" ref="AN1292">_xlfn.IFS(
AM1292&lt;=5,"0-5",
AM1292&lt;=10,"6-10",
AM1292&lt;=20,"11-20",
TRUE,"20+")</f>
        <v>11-20</v>
      </c>
      <c r="AO1292">
        <v>3</v>
      </c>
      <c r="AP1292">
        <v>2</v>
      </c>
      <c r="AQ1292" t="str">
        <f>_xlfn.XLOOKUP(AP1292,Lookup!Q:Q,Lookup!R:R)</f>
        <v>Good</v>
      </c>
      <c r="AR1292">
        <v>7</v>
      </c>
      <c r="AS1292" t="str" cm="1">
        <f t="array" ref="AS1292">_xlfn.IFS(
AR1292 &lt;=1,"New Employee",
AR1292 &lt;=3, "Early Career",
AR1292 &lt;=7, "Experienced",
TRUE, "Veteran")</f>
        <v>Experienced</v>
      </c>
      <c r="AT1292">
        <v>1</v>
      </c>
      <c r="AU1292">
        <v>0</v>
      </c>
      <c r="AV1292" t="str" cm="1">
        <f t="array" ref="AV1292">_xlfn.IFS(
AU1292=0,"Recently Promoted",
AU1292&lt;=3, "Normal",
TRUE, "Long Time No Promotion")</f>
        <v>Recently Promoted</v>
      </c>
      <c r="AW1292">
        <v>7</v>
      </c>
      <c r="AX1292">
        <f>IF(COUNTIF(L1292:$L$1471,L1292)&gt;1,1,0)</f>
        <v>0</v>
      </c>
      <c r="BA1292">
        <f t="shared" si="165"/>
        <v>0</v>
      </c>
      <c r="BC1292">
        <f t="shared" si="166"/>
        <v>0</v>
      </c>
      <c r="BE1292">
        <f t="shared" si="160"/>
        <v>0</v>
      </c>
      <c r="BG1292">
        <f t="shared" si="161"/>
        <v>0</v>
      </c>
      <c r="BI1292">
        <f t="shared" si="162"/>
        <v>0</v>
      </c>
      <c r="BR1292" t="str" cm="1">
        <f t="array" ref="BR1292">_xlfn.IFS(
A1292&lt;=25,"18-25",
A1292&lt;=35,"26-35",
A1292&lt;=45,"36-45",
A1292&lt;=59,"46-59",
TRUE,"60+")</f>
        <v>26-35</v>
      </c>
      <c r="BX1292" t="b">
        <f t="shared" si="163"/>
        <v>1</v>
      </c>
      <c r="BY1292" t="b">
        <f t="shared" si="164"/>
        <v>1</v>
      </c>
      <c r="BZ1292" t="b">
        <f t="shared" si="167"/>
        <v>1</v>
      </c>
      <c r="CA1292">
        <f>IF(tblemployee[[#This Row],[Attrition]]="Yes",1,0)</f>
        <v>1</v>
      </c>
      <c r="CB1292">
        <f>IF(tblemployee[[#This Row],[OverTime]]="Yes",1,0)</f>
        <v>0</v>
      </c>
    </row>
    <row r="1293" spans="1:80" hidden="1">
      <c r="A1293">
        <v>37</v>
      </c>
      <c r="B1293" t="s">
        <v>35</v>
      </c>
      <c r="C1293" t="s">
        <v>36</v>
      </c>
      <c r="D1293">
        <v>370</v>
      </c>
      <c r="E1293" t="s">
        <v>45</v>
      </c>
      <c r="F1293">
        <v>10</v>
      </c>
      <c r="G1293" t="str" cm="1">
        <f t="array" ref="G1293">_xlfn.IFS(
F1293 &lt;= 10, "Near",
F1293 &lt;= 20, "Far",
TRUE, "Very Far")</f>
        <v>Near</v>
      </c>
      <c r="H1293">
        <v>4</v>
      </c>
      <c r="I1293" t="str">
        <f>_xlfn.XLOOKUP(H1293,Lookup!C:C,Lookup!D:D)</f>
        <v>Master</v>
      </c>
      <c r="J1293" t="s">
        <v>51</v>
      </c>
      <c r="K1293">
        <v>1</v>
      </c>
      <c r="L1293">
        <v>1809</v>
      </c>
      <c r="M1293">
        <v>4</v>
      </c>
      <c r="N1293" t="str">
        <f>_xlfn.XLOOKUP(M1293,Lookup!E:E,Lookup!F:F)</f>
        <v>Very High</v>
      </c>
      <c r="O1293" t="s">
        <v>46</v>
      </c>
      <c r="P1293">
        <v>58</v>
      </c>
      <c r="Q1293">
        <v>3</v>
      </c>
      <c r="R1293" t="str">
        <f>_xlfn.XLOOKUP(Q1293,Lookup!G:G,Lookup!H:H)</f>
        <v>High</v>
      </c>
      <c r="S1293">
        <v>2</v>
      </c>
      <c r="T1293" s="7" t="str">
        <f>_xlfn.XLOOKUP(S1293,Lookup!A:A,Lookup!B:B)</f>
        <v>Junior</v>
      </c>
      <c r="U1293" t="s">
        <v>53</v>
      </c>
      <c r="V1293">
        <v>1</v>
      </c>
      <c r="W1293" t="str">
        <f>_xlfn.XLOOKUP(V1293,Lookup!I:I,Lookup!J:J)</f>
        <v>Low</v>
      </c>
      <c r="X1293" t="s">
        <v>41</v>
      </c>
      <c r="Y1293">
        <v>4213</v>
      </c>
      <c r="Z1293" t="str" cm="1">
        <f t="array" ref="Z1293">_xlfn.IFS(Y1293&lt;3000,"Low",Y1293&lt;7000,"Medium",TRUE,"High")</f>
        <v>Medium</v>
      </c>
      <c r="AA1293">
        <v>4992</v>
      </c>
      <c r="AB1293">
        <v>1</v>
      </c>
      <c r="AC1293" t="s">
        <v>42</v>
      </c>
      <c r="AD1293" t="s">
        <v>43</v>
      </c>
      <c r="AE1293">
        <v>15</v>
      </c>
      <c r="AF1293">
        <v>3</v>
      </c>
      <c r="AG1293" t="str">
        <f>_xlfn.XLOOKUP(AF1293,Lookup!K:K,Lookup!L:L)</f>
        <v>Meet Expect</v>
      </c>
      <c r="AH1293">
        <v>2</v>
      </c>
      <c r="AI1293" t="str">
        <f>LOOKUP(AH1293,Lookup!M:M,Lookup!N:N)</f>
        <v>Medium</v>
      </c>
      <c r="AJ1293">
        <v>80</v>
      </c>
      <c r="AK1293">
        <v>0</v>
      </c>
      <c r="AL1293" t="str">
        <f>_xlfn.XLOOKUP(AK1293,Lookup!O:O,Lookup!P:P)</f>
        <v>None</v>
      </c>
      <c r="AM1293">
        <v>10</v>
      </c>
      <c r="AN1293" t="str" cm="1">
        <f t="array" ref="AN1293">_xlfn.IFS(
AM1293&lt;=5,"0-5",
AM1293&lt;=10,"6-10",
AM1293&lt;=20,"11-20",
TRUE,"20+")</f>
        <v>6-10</v>
      </c>
      <c r="AO1293">
        <v>4</v>
      </c>
      <c r="AP1293">
        <v>1</v>
      </c>
      <c r="AQ1293" t="str">
        <f>_xlfn.XLOOKUP(AP1293,Lookup!Q:Q,Lookup!R:R)</f>
        <v>Bad</v>
      </c>
      <c r="AR1293">
        <v>10</v>
      </c>
      <c r="AS1293" t="str" cm="1">
        <f t="array" ref="AS1293">_xlfn.IFS(
AR1293 &lt;=1,"New Employee",
AR1293 &lt;=3, "Early Career",
AR1293 &lt;=7, "Experienced",
TRUE, "Veteran")</f>
        <v>Veteran</v>
      </c>
      <c r="AT1293">
        <v>3</v>
      </c>
      <c r="AU1293">
        <v>0</v>
      </c>
      <c r="AV1293" t="str" cm="1">
        <f t="array" ref="AV1293">_xlfn.IFS(
AU1293=0,"Recently Promoted",
AU1293&lt;=3, "Normal",
TRUE, "Long Time No Promotion")</f>
        <v>Recently Promoted</v>
      </c>
      <c r="AW1293">
        <v>8</v>
      </c>
      <c r="AX1293">
        <f>IF(COUNTIF(L1293:$L$1471,L1293)&gt;1,1,0)</f>
        <v>0</v>
      </c>
      <c r="BA1293">
        <f t="shared" si="165"/>
        <v>0</v>
      </c>
      <c r="BC1293">
        <f t="shared" si="166"/>
        <v>0</v>
      </c>
      <c r="BE1293">
        <f t="shared" si="160"/>
        <v>0</v>
      </c>
      <c r="BG1293">
        <f t="shared" si="161"/>
        <v>0</v>
      </c>
      <c r="BI1293">
        <f t="shared" si="162"/>
        <v>0</v>
      </c>
      <c r="BR1293" t="str" cm="1">
        <f t="array" ref="BR1293">_xlfn.IFS(
A1293&lt;=25,"18-25",
A1293&lt;=35,"26-35",
A1293&lt;=45,"36-45",
A1293&lt;=59,"46-59",
TRUE,"60+")</f>
        <v>36-45</v>
      </c>
      <c r="BX1293" t="b">
        <f t="shared" si="163"/>
        <v>1</v>
      </c>
      <c r="BY1293" t="b">
        <f t="shared" si="164"/>
        <v>1</v>
      </c>
      <c r="BZ1293" t="b">
        <f t="shared" si="167"/>
        <v>1</v>
      </c>
      <c r="CA1293">
        <f>IF(tblemployee[[#This Row],[Attrition]]="Yes",1,0)</f>
        <v>1</v>
      </c>
      <c r="CB1293">
        <f>IF(tblemployee[[#This Row],[OverTime]]="Yes",1,0)</f>
        <v>0</v>
      </c>
    </row>
    <row r="1294" spans="1:80" hidden="1">
      <c r="A1294">
        <v>39</v>
      </c>
      <c r="B1294" t="s">
        <v>43</v>
      </c>
      <c r="C1294" t="s">
        <v>44</v>
      </c>
      <c r="D1294">
        <v>766</v>
      </c>
      <c r="E1294" t="s">
        <v>37</v>
      </c>
      <c r="F1294">
        <v>20</v>
      </c>
      <c r="G1294" t="str" cm="1">
        <f t="array" ref="G1294">_xlfn.IFS(
F1294 &lt;= 10, "Near",
F1294 &lt;= 20, "Far",
TRUE, "Very Far")</f>
        <v>Far</v>
      </c>
      <c r="H1294">
        <v>3</v>
      </c>
      <c r="I1294" t="str">
        <f>_xlfn.XLOOKUP(H1294,Lookup!C:C,Lookup!D:D)</f>
        <v>Bachelor</v>
      </c>
      <c r="J1294" t="s">
        <v>38</v>
      </c>
      <c r="K1294">
        <v>1</v>
      </c>
      <c r="L1294">
        <v>1812</v>
      </c>
      <c r="M1294">
        <v>3</v>
      </c>
      <c r="N1294" t="str">
        <f>_xlfn.XLOOKUP(M1294,Lookup!E:E,Lookup!F:F)</f>
        <v>High</v>
      </c>
      <c r="O1294" t="s">
        <v>46</v>
      </c>
      <c r="P1294">
        <v>83</v>
      </c>
      <c r="Q1294">
        <v>3</v>
      </c>
      <c r="R1294" t="str">
        <f>_xlfn.XLOOKUP(Q1294,Lookup!G:G,Lookup!H:H)</f>
        <v>High</v>
      </c>
      <c r="S1294">
        <v>2</v>
      </c>
      <c r="T1294" s="7" t="str">
        <f>_xlfn.XLOOKUP(S1294,Lookup!A:A,Lookup!B:B)</f>
        <v>Junior</v>
      </c>
      <c r="U1294" t="s">
        <v>40</v>
      </c>
      <c r="V1294">
        <v>4</v>
      </c>
      <c r="W1294" t="str">
        <f>_xlfn.XLOOKUP(V1294,Lookup!I:I,Lookup!J:J)</f>
        <v>Very High</v>
      </c>
      <c r="X1294" t="s">
        <v>52</v>
      </c>
      <c r="Y1294">
        <v>4127</v>
      </c>
      <c r="Z1294" t="str" cm="1">
        <f t="array" ref="Z1294">_xlfn.IFS(Y1294&lt;3000,"Low",Y1294&lt;7000,"Medium",TRUE,"High")</f>
        <v>Medium</v>
      </c>
      <c r="AA1294">
        <v>19188</v>
      </c>
      <c r="AB1294">
        <v>2</v>
      </c>
      <c r="AC1294" t="s">
        <v>42</v>
      </c>
      <c r="AD1294" t="s">
        <v>43</v>
      </c>
      <c r="AE1294">
        <v>18</v>
      </c>
      <c r="AF1294">
        <v>3</v>
      </c>
      <c r="AG1294" t="str">
        <f>_xlfn.XLOOKUP(AF1294,Lookup!K:K,Lookup!L:L)</f>
        <v>Meet Expect</v>
      </c>
      <c r="AH1294">
        <v>4</v>
      </c>
      <c r="AI1294" t="str">
        <f>LOOKUP(AH1294,Lookup!M:M,Lookup!N:N)</f>
        <v>Very High</v>
      </c>
      <c r="AJ1294">
        <v>80</v>
      </c>
      <c r="AK1294">
        <v>1</v>
      </c>
      <c r="AL1294" t="str">
        <f>_xlfn.XLOOKUP(AK1294,Lookup!O:O,Lookup!P:P)</f>
        <v>Basic</v>
      </c>
      <c r="AM1294">
        <v>7</v>
      </c>
      <c r="AN1294" t="str" cm="1">
        <f t="array" ref="AN1294">_xlfn.IFS(
AM1294&lt;=5,"0-5",
AM1294&lt;=10,"6-10",
AM1294&lt;=20,"11-20",
TRUE,"20+")</f>
        <v>6-10</v>
      </c>
      <c r="AO1294">
        <v>6</v>
      </c>
      <c r="AP1294">
        <v>3</v>
      </c>
      <c r="AQ1294" t="str">
        <f>_xlfn.XLOOKUP(AP1294,Lookup!Q:Q,Lookup!R:R)</f>
        <v>Better</v>
      </c>
      <c r="AR1294">
        <v>2</v>
      </c>
      <c r="AS1294" t="str" cm="1">
        <f t="array" ref="AS1294">_xlfn.IFS(
AR1294 &lt;=1,"New Employee",
AR1294 &lt;=3, "Early Career",
AR1294 &lt;=7, "Experienced",
TRUE, "Veteran")</f>
        <v>Early Career</v>
      </c>
      <c r="AT1294">
        <v>1</v>
      </c>
      <c r="AU1294">
        <v>2</v>
      </c>
      <c r="AV1294" t="str" cm="1">
        <f t="array" ref="AV1294">_xlfn.IFS(
AU1294=0,"Recently Promoted",
AU1294&lt;=3, "Normal",
TRUE, "Long Time No Promotion")</f>
        <v>Normal</v>
      </c>
      <c r="AW1294">
        <v>2</v>
      </c>
      <c r="AX1294">
        <f>IF(COUNTIF(L1294:$L$1471,L1294)&gt;1,1,0)</f>
        <v>0</v>
      </c>
      <c r="BA1294">
        <f t="shared" si="165"/>
        <v>0</v>
      </c>
      <c r="BC1294">
        <f t="shared" si="166"/>
        <v>0</v>
      </c>
      <c r="BE1294">
        <f t="shared" si="160"/>
        <v>0</v>
      </c>
      <c r="BG1294">
        <f t="shared" si="161"/>
        <v>0</v>
      </c>
      <c r="BI1294">
        <f t="shared" si="162"/>
        <v>0</v>
      </c>
      <c r="BR1294" t="str" cm="1">
        <f t="array" ref="BR1294">_xlfn.IFS(
A1294&lt;=25,"18-25",
A1294&lt;=35,"26-35",
A1294&lt;=45,"36-45",
A1294&lt;=59,"46-59",
TRUE,"60+")</f>
        <v>36-45</v>
      </c>
      <c r="BX1294" t="b">
        <f t="shared" si="163"/>
        <v>1</v>
      </c>
      <c r="BY1294" t="b">
        <f t="shared" si="164"/>
        <v>1</v>
      </c>
      <c r="BZ1294" t="b">
        <f t="shared" si="167"/>
        <v>1</v>
      </c>
      <c r="CA1294">
        <f>IF(tblemployee[[#This Row],[Attrition]]="Yes",1,0)</f>
        <v>0</v>
      </c>
      <c r="CB1294">
        <f>IF(tblemployee[[#This Row],[OverTime]]="Yes",1,0)</f>
        <v>0</v>
      </c>
    </row>
    <row r="1295" spans="1:80" hidden="1">
      <c r="A1295">
        <v>43</v>
      </c>
      <c r="B1295" t="s">
        <v>43</v>
      </c>
      <c r="C1295" t="s">
        <v>55</v>
      </c>
      <c r="D1295">
        <v>343</v>
      </c>
      <c r="E1295" t="s">
        <v>45</v>
      </c>
      <c r="F1295">
        <v>9</v>
      </c>
      <c r="G1295" t="str" cm="1">
        <f t="array" ref="G1295">_xlfn.IFS(
F1295 &lt;= 10, "Near",
F1295 &lt;= 20, "Far",
TRUE, "Very Far")</f>
        <v>Near</v>
      </c>
      <c r="H1295">
        <v>3</v>
      </c>
      <c r="I1295" t="str">
        <f>_xlfn.XLOOKUP(H1295,Lookup!C:C,Lookup!D:D)</f>
        <v>Bachelor</v>
      </c>
      <c r="J1295" t="s">
        <v>38</v>
      </c>
      <c r="K1295">
        <v>1</v>
      </c>
      <c r="L1295">
        <v>1813</v>
      </c>
      <c r="M1295">
        <v>1</v>
      </c>
      <c r="N1295" t="str">
        <f>_xlfn.XLOOKUP(M1295,Lookup!E:E,Lookup!F:F)</f>
        <v>Low</v>
      </c>
      <c r="O1295" t="s">
        <v>46</v>
      </c>
      <c r="P1295">
        <v>52</v>
      </c>
      <c r="Q1295">
        <v>3</v>
      </c>
      <c r="R1295" t="str">
        <f>_xlfn.XLOOKUP(Q1295,Lookup!G:G,Lookup!H:H)</f>
        <v>High</v>
      </c>
      <c r="S1295">
        <v>1</v>
      </c>
      <c r="T1295" s="7" t="str">
        <f>_xlfn.XLOOKUP(S1295,Lookup!A:A,Lookup!B:B)</f>
        <v>Entry Level</v>
      </c>
      <c r="U1295" t="s">
        <v>47</v>
      </c>
      <c r="V1295">
        <v>3</v>
      </c>
      <c r="W1295" t="str">
        <f>_xlfn.XLOOKUP(V1295,Lookup!I:I,Lookup!J:J)</f>
        <v>High</v>
      </c>
      <c r="X1295" t="s">
        <v>41</v>
      </c>
      <c r="Y1295">
        <v>2438</v>
      </c>
      <c r="Z1295" t="str" cm="1">
        <f t="array" ref="Z1295">_xlfn.IFS(Y1295&lt;3000,"Low",Y1295&lt;7000,"Medium",TRUE,"High")</f>
        <v>Low</v>
      </c>
      <c r="AA1295">
        <v>24978</v>
      </c>
      <c r="AB1295">
        <v>4</v>
      </c>
      <c r="AC1295" t="s">
        <v>42</v>
      </c>
      <c r="AD1295" t="s">
        <v>43</v>
      </c>
      <c r="AE1295">
        <v>13</v>
      </c>
      <c r="AF1295">
        <v>3</v>
      </c>
      <c r="AG1295" t="str">
        <f>_xlfn.XLOOKUP(AF1295,Lookup!K:K,Lookup!L:L)</f>
        <v>Meet Expect</v>
      </c>
      <c r="AH1295">
        <v>3</v>
      </c>
      <c r="AI1295" t="str">
        <f>LOOKUP(AH1295,Lookup!M:M,Lookup!N:N)</f>
        <v>High</v>
      </c>
      <c r="AJ1295">
        <v>80</v>
      </c>
      <c r="AK1295">
        <v>0</v>
      </c>
      <c r="AL1295" t="str">
        <f>_xlfn.XLOOKUP(AK1295,Lookup!O:O,Lookup!P:P)</f>
        <v>None</v>
      </c>
      <c r="AM1295">
        <v>7</v>
      </c>
      <c r="AN1295" t="str" cm="1">
        <f t="array" ref="AN1295">_xlfn.IFS(
AM1295&lt;=5,"0-5",
AM1295&lt;=10,"6-10",
AM1295&lt;=20,"11-20",
TRUE,"20+")</f>
        <v>6-10</v>
      </c>
      <c r="AO1295">
        <v>2</v>
      </c>
      <c r="AP1295">
        <v>2</v>
      </c>
      <c r="AQ1295" t="str">
        <f>_xlfn.XLOOKUP(AP1295,Lookup!Q:Q,Lookup!R:R)</f>
        <v>Good</v>
      </c>
      <c r="AR1295">
        <v>3</v>
      </c>
      <c r="AS1295" t="str" cm="1">
        <f t="array" ref="AS1295">_xlfn.IFS(
AR1295 &lt;=1,"New Employee",
AR1295 &lt;=3, "Early Career",
AR1295 &lt;=7, "Experienced",
TRUE, "Veteran")</f>
        <v>Early Career</v>
      </c>
      <c r="AT1295">
        <v>2</v>
      </c>
      <c r="AU1295">
        <v>1</v>
      </c>
      <c r="AV1295" t="str" cm="1">
        <f t="array" ref="AV1295">_xlfn.IFS(
AU1295=0,"Recently Promoted",
AU1295&lt;=3, "Normal",
TRUE, "Long Time No Promotion")</f>
        <v>Normal</v>
      </c>
      <c r="AW1295">
        <v>2</v>
      </c>
      <c r="AX1295">
        <f>IF(COUNTIF(L1295:$L$1471,L1295)&gt;1,1,0)</f>
        <v>0</v>
      </c>
      <c r="BA1295">
        <f t="shared" si="165"/>
        <v>0</v>
      </c>
      <c r="BC1295">
        <f t="shared" si="166"/>
        <v>0</v>
      </c>
      <c r="BE1295">
        <f t="shared" si="160"/>
        <v>0</v>
      </c>
      <c r="BG1295">
        <f t="shared" si="161"/>
        <v>0</v>
      </c>
      <c r="BI1295">
        <f t="shared" si="162"/>
        <v>0</v>
      </c>
      <c r="BR1295" t="str" cm="1">
        <f t="array" ref="BR1295">_xlfn.IFS(
A1295&lt;=25,"18-25",
A1295&lt;=35,"26-35",
A1295&lt;=45,"36-45",
A1295&lt;=59,"46-59",
TRUE,"60+")</f>
        <v>36-45</v>
      </c>
      <c r="BX1295" t="b">
        <f t="shared" si="163"/>
        <v>1</v>
      </c>
      <c r="BY1295" t="b">
        <f t="shared" si="164"/>
        <v>1</v>
      </c>
      <c r="BZ1295" t="b">
        <f t="shared" si="167"/>
        <v>1</v>
      </c>
      <c r="CA1295">
        <f>IF(tblemployee[[#This Row],[Attrition]]="Yes",1,0)</f>
        <v>0</v>
      </c>
      <c r="CB1295">
        <f>IF(tblemployee[[#This Row],[OverTime]]="Yes",1,0)</f>
        <v>0</v>
      </c>
    </row>
    <row r="1296" spans="1:80" hidden="1">
      <c r="A1296">
        <v>41</v>
      </c>
      <c r="B1296" t="s">
        <v>43</v>
      </c>
      <c r="C1296" t="s">
        <v>36</v>
      </c>
      <c r="D1296">
        <v>447</v>
      </c>
      <c r="E1296" t="s">
        <v>45</v>
      </c>
      <c r="F1296">
        <v>5</v>
      </c>
      <c r="G1296" t="str" cm="1">
        <f t="array" ref="G1296">_xlfn.IFS(
F1296 &lt;= 10, "Near",
F1296 &lt;= 20, "Far",
TRUE, "Very Far")</f>
        <v>Near</v>
      </c>
      <c r="H1296">
        <v>3</v>
      </c>
      <c r="I1296" t="str">
        <f>_xlfn.XLOOKUP(H1296,Lookup!C:C,Lookup!D:D)</f>
        <v>Bachelor</v>
      </c>
      <c r="J1296" t="s">
        <v>38</v>
      </c>
      <c r="K1296">
        <v>1</v>
      </c>
      <c r="L1296">
        <v>1814</v>
      </c>
      <c r="M1296">
        <v>2</v>
      </c>
      <c r="N1296" t="str">
        <f>_xlfn.XLOOKUP(M1296,Lookup!E:E,Lookup!F:F)</f>
        <v>Medium</v>
      </c>
      <c r="O1296" t="s">
        <v>46</v>
      </c>
      <c r="P1296">
        <v>85</v>
      </c>
      <c r="Q1296">
        <v>4</v>
      </c>
      <c r="R1296" t="str">
        <f>_xlfn.XLOOKUP(Q1296,Lookup!G:G,Lookup!H:H)</f>
        <v>Very High</v>
      </c>
      <c r="S1296">
        <v>2</v>
      </c>
      <c r="T1296" s="7" t="str">
        <f>_xlfn.XLOOKUP(S1296,Lookup!A:A,Lookup!B:B)</f>
        <v>Junior</v>
      </c>
      <c r="U1296" t="s">
        <v>54</v>
      </c>
      <c r="V1296">
        <v>2</v>
      </c>
      <c r="W1296" t="str">
        <f>_xlfn.XLOOKUP(V1296,Lookup!I:I,Lookup!J:J)</f>
        <v>Medium</v>
      </c>
      <c r="X1296" t="s">
        <v>41</v>
      </c>
      <c r="Y1296">
        <v>6870</v>
      </c>
      <c r="Z1296" t="str" cm="1">
        <f t="array" ref="Z1296">_xlfn.IFS(Y1296&lt;3000,"Low",Y1296&lt;7000,"Medium",TRUE,"High")</f>
        <v>Medium</v>
      </c>
      <c r="AA1296">
        <v>15530</v>
      </c>
      <c r="AB1296">
        <v>3</v>
      </c>
      <c r="AC1296" t="s">
        <v>42</v>
      </c>
      <c r="AD1296" t="s">
        <v>43</v>
      </c>
      <c r="AE1296">
        <v>12</v>
      </c>
      <c r="AF1296">
        <v>3</v>
      </c>
      <c r="AG1296" t="str">
        <f>_xlfn.XLOOKUP(AF1296,Lookup!K:K,Lookup!L:L)</f>
        <v>Meet Expect</v>
      </c>
      <c r="AH1296">
        <v>1</v>
      </c>
      <c r="AI1296" t="str">
        <f>LOOKUP(AH1296,Lookup!M:M,Lookup!N:N)</f>
        <v>Low</v>
      </c>
      <c r="AJ1296">
        <v>80</v>
      </c>
      <c r="AK1296">
        <v>0</v>
      </c>
      <c r="AL1296" t="str">
        <f>_xlfn.XLOOKUP(AK1296,Lookup!O:O,Lookup!P:P)</f>
        <v>None</v>
      </c>
      <c r="AM1296">
        <v>11</v>
      </c>
      <c r="AN1296" t="str" cm="1">
        <f t="array" ref="AN1296">_xlfn.IFS(
AM1296&lt;=5,"0-5",
AM1296&lt;=10,"6-10",
AM1296&lt;=20,"11-20",
TRUE,"20+")</f>
        <v>11-20</v>
      </c>
      <c r="AO1296">
        <v>3</v>
      </c>
      <c r="AP1296">
        <v>1</v>
      </c>
      <c r="AQ1296" t="str">
        <f>_xlfn.XLOOKUP(AP1296,Lookup!Q:Q,Lookup!R:R)</f>
        <v>Bad</v>
      </c>
      <c r="AR1296">
        <v>3</v>
      </c>
      <c r="AS1296" t="str" cm="1">
        <f t="array" ref="AS1296">_xlfn.IFS(
AR1296 &lt;=1,"New Employee",
AR1296 &lt;=3, "Early Career",
AR1296 &lt;=7, "Experienced",
TRUE, "Veteran")</f>
        <v>Early Career</v>
      </c>
      <c r="AT1296">
        <v>2</v>
      </c>
      <c r="AU1296">
        <v>1</v>
      </c>
      <c r="AV1296" t="str" cm="1">
        <f t="array" ref="AV1296">_xlfn.IFS(
AU1296=0,"Recently Promoted",
AU1296&lt;=3, "Normal",
TRUE, "Long Time No Promotion")</f>
        <v>Normal</v>
      </c>
      <c r="AW1296">
        <v>2</v>
      </c>
      <c r="AX1296">
        <f>IF(COUNTIF(L1296:$L$1471,L1296)&gt;1,1,0)</f>
        <v>0</v>
      </c>
      <c r="BA1296">
        <f t="shared" si="165"/>
        <v>0</v>
      </c>
      <c r="BC1296">
        <f t="shared" si="166"/>
        <v>0</v>
      </c>
      <c r="BE1296">
        <f t="shared" si="160"/>
        <v>0</v>
      </c>
      <c r="BG1296">
        <f t="shared" si="161"/>
        <v>0</v>
      </c>
      <c r="BI1296">
        <f t="shared" si="162"/>
        <v>0</v>
      </c>
      <c r="BR1296" t="str" cm="1">
        <f t="array" ref="BR1296">_xlfn.IFS(
A1296&lt;=25,"18-25",
A1296&lt;=35,"26-35",
A1296&lt;=45,"36-45",
A1296&lt;=59,"46-59",
TRUE,"60+")</f>
        <v>36-45</v>
      </c>
      <c r="BX1296" t="b">
        <f t="shared" si="163"/>
        <v>1</v>
      </c>
      <c r="BY1296" t="b">
        <f t="shared" si="164"/>
        <v>1</v>
      </c>
      <c r="BZ1296" t="b">
        <f t="shared" si="167"/>
        <v>1</v>
      </c>
      <c r="CA1296">
        <f>IF(tblemployee[[#This Row],[Attrition]]="Yes",1,0)</f>
        <v>0</v>
      </c>
      <c r="CB1296">
        <f>IF(tblemployee[[#This Row],[OverTime]]="Yes",1,0)</f>
        <v>0</v>
      </c>
    </row>
    <row r="1297" spans="1:80" hidden="1">
      <c r="A1297">
        <v>41</v>
      </c>
      <c r="B1297" t="s">
        <v>43</v>
      </c>
      <c r="C1297" t="s">
        <v>36</v>
      </c>
      <c r="D1297">
        <v>796</v>
      </c>
      <c r="E1297" t="s">
        <v>37</v>
      </c>
      <c r="F1297">
        <v>4</v>
      </c>
      <c r="G1297" t="str" cm="1">
        <f t="array" ref="G1297">_xlfn.IFS(
F1297 &lt;= 10, "Near",
F1297 &lt;= 20, "Far",
TRUE, "Very Far")</f>
        <v>Near</v>
      </c>
      <c r="H1297">
        <v>1</v>
      </c>
      <c r="I1297" t="str">
        <f>_xlfn.XLOOKUP(H1297,Lookup!C:C,Lookup!D:D)</f>
        <v>Below College</v>
      </c>
      <c r="J1297" t="s">
        <v>59</v>
      </c>
      <c r="K1297">
        <v>1</v>
      </c>
      <c r="L1297">
        <v>1815</v>
      </c>
      <c r="M1297">
        <v>3</v>
      </c>
      <c r="N1297" t="str">
        <f>_xlfn.XLOOKUP(M1297,Lookup!E:E,Lookup!F:F)</f>
        <v>High</v>
      </c>
      <c r="O1297" t="s">
        <v>39</v>
      </c>
      <c r="P1297">
        <v>81</v>
      </c>
      <c r="Q1297">
        <v>3</v>
      </c>
      <c r="R1297" t="str">
        <f>_xlfn.XLOOKUP(Q1297,Lookup!G:G,Lookup!H:H)</f>
        <v>High</v>
      </c>
      <c r="S1297">
        <v>3</v>
      </c>
      <c r="T1297" s="7" t="str">
        <f>_xlfn.XLOOKUP(S1297,Lookup!A:A,Lookup!B:B)</f>
        <v>Senior</v>
      </c>
      <c r="U1297" t="s">
        <v>40</v>
      </c>
      <c r="V1297">
        <v>3</v>
      </c>
      <c r="W1297" t="str">
        <f>_xlfn.XLOOKUP(V1297,Lookup!I:I,Lookup!J:J)</f>
        <v>High</v>
      </c>
      <c r="X1297" t="s">
        <v>52</v>
      </c>
      <c r="Y1297">
        <v>10447</v>
      </c>
      <c r="Z1297" t="str" cm="1">
        <f t="array" ref="Z1297">_xlfn.IFS(Y1297&lt;3000,"Low",Y1297&lt;7000,"Medium",TRUE,"High")</f>
        <v>High</v>
      </c>
      <c r="AA1297">
        <v>26458</v>
      </c>
      <c r="AB1297">
        <v>0</v>
      </c>
      <c r="AC1297" t="s">
        <v>42</v>
      </c>
      <c r="AD1297" t="s">
        <v>35</v>
      </c>
      <c r="AE1297">
        <v>13</v>
      </c>
      <c r="AF1297">
        <v>3</v>
      </c>
      <c r="AG1297" t="str">
        <f>_xlfn.XLOOKUP(AF1297,Lookup!K:K,Lookup!L:L)</f>
        <v>Meet Expect</v>
      </c>
      <c r="AH1297">
        <v>4</v>
      </c>
      <c r="AI1297" t="str">
        <f>LOOKUP(AH1297,Lookup!M:M,Lookup!N:N)</f>
        <v>Very High</v>
      </c>
      <c r="AJ1297">
        <v>80</v>
      </c>
      <c r="AK1297">
        <v>1</v>
      </c>
      <c r="AL1297" t="str">
        <f>_xlfn.XLOOKUP(AK1297,Lookup!O:O,Lookup!P:P)</f>
        <v>Basic</v>
      </c>
      <c r="AM1297">
        <v>23</v>
      </c>
      <c r="AN1297" t="str" cm="1">
        <f t="array" ref="AN1297">_xlfn.IFS(
AM1297&lt;=5,"0-5",
AM1297&lt;=10,"6-10",
AM1297&lt;=20,"11-20",
TRUE,"20+")</f>
        <v>20+</v>
      </c>
      <c r="AO1297">
        <v>3</v>
      </c>
      <c r="AP1297">
        <v>4</v>
      </c>
      <c r="AQ1297" t="str">
        <f>_xlfn.XLOOKUP(AP1297,Lookup!Q:Q,Lookup!R:R)</f>
        <v>Best</v>
      </c>
      <c r="AR1297">
        <v>22</v>
      </c>
      <c r="AS1297" t="str" cm="1">
        <f t="array" ref="AS1297">_xlfn.IFS(
AR1297 &lt;=1,"New Employee",
AR1297 &lt;=3, "Early Career",
AR1297 &lt;=7, "Experienced",
TRUE, "Veteran")</f>
        <v>Veteran</v>
      </c>
      <c r="AT1297">
        <v>14</v>
      </c>
      <c r="AU1297">
        <v>13</v>
      </c>
      <c r="AV1297" t="str" cm="1">
        <f t="array" ref="AV1297">_xlfn.IFS(
AU1297=0,"Recently Promoted",
AU1297&lt;=3, "Normal",
TRUE, "Long Time No Promotion")</f>
        <v>Long Time No Promotion</v>
      </c>
      <c r="AW1297">
        <v>5</v>
      </c>
      <c r="AX1297">
        <f>IF(COUNTIF(L1297:$L$1471,L1297)&gt;1,1,0)</f>
        <v>0</v>
      </c>
      <c r="BA1297">
        <f t="shared" si="165"/>
        <v>0</v>
      </c>
      <c r="BC1297">
        <f t="shared" si="166"/>
        <v>0</v>
      </c>
      <c r="BE1297">
        <f t="shared" si="160"/>
        <v>0</v>
      </c>
      <c r="BG1297">
        <f t="shared" si="161"/>
        <v>0</v>
      </c>
      <c r="BI1297">
        <f t="shared" si="162"/>
        <v>0</v>
      </c>
      <c r="BR1297" t="str" cm="1">
        <f t="array" ref="BR1297">_xlfn.IFS(
A1297&lt;=25,"18-25",
A1297&lt;=35,"26-35",
A1297&lt;=45,"36-45",
A1297&lt;=59,"46-59",
TRUE,"60+")</f>
        <v>36-45</v>
      </c>
      <c r="BX1297" t="b">
        <f t="shared" si="163"/>
        <v>1</v>
      </c>
      <c r="BY1297" t="b">
        <f t="shared" si="164"/>
        <v>1</v>
      </c>
      <c r="BZ1297" t="b">
        <f t="shared" si="167"/>
        <v>1</v>
      </c>
      <c r="CA1297">
        <f>IF(tblemployee[[#This Row],[Attrition]]="Yes",1,0)</f>
        <v>0</v>
      </c>
      <c r="CB1297">
        <f>IF(tblemployee[[#This Row],[OverTime]]="Yes",1,0)</f>
        <v>1</v>
      </c>
    </row>
    <row r="1298" spans="1:80" hidden="1">
      <c r="A1298">
        <v>30</v>
      </c>
      <c r="B1298" t="s">
        <v>43</v>
      </c>
      <c r="C1298" t="s">
        <v>36</v>
      </c>
      <c r="D1298">
        <v>1092</v>
      </c>
      <c r="E1298" t="s">
        <v>45</v>
      </c>
      <c r="F1298">
        <v>10</v>
      </c>
      <c r="G1298" t="str" cm="1">
        <f t="array" ref="G1298">_xlfn.IFS(
F1298 &lt;= 10, "Near",
F1298 &lt;= 20, "Far",
TRUE, "Very Far")</f>
        <v>Near</v>
      </c>
      <c r="H1298">
        <v>3</v>
      </c>
      <c r="I1298" t="str">
        <f>_xlfn.XLOOKUP(H1298,Lookup!C:C,Lookup!D:D)</f>
        <v>Bachelor</v>
      </c>
      <c r="J1298" t="s">
        <v>51</v>
      </c>
      <c r="K1298">
        <v>1</v>
      </c>
      <c r="L1298">
        <v>1816</v>
      </c>
      <c r="M1298">
        <v>1</v>
      </c>
      <c r="N1298" t="str">
        <f>_xlfn.XLOOKUP(M1298,Lookup!E:E,Lookup!F:F)</f>
        <v>Low</v>
      </c>
      <c r="O1298" t="s">
        <v>39</v>
      </c>
      <c r="P1298">
        <v>64</v>
      </c>
      <c r="Q1298">
        <v>3</v>
      </c>
      <c r="R1298" t="str">
        <f>_xlfn.XLOOKUP(Q1298,Lookup!G:G,Lookup!H:H)</f>
        <v>High</v>
      </c>
      <c r="S1298">
        <v>3</v>
      </c>
      <c r="T1298" s="7" t="str">
        <f>_xlfn.XLOOKUP(S1298,Lookup!A:A,Lookup!B:B)</f>
        <v>Senior</v>
      </c>
      <c r="U1298" t="s">
        <v>53</v>
      </c>
      <c r="V1298">
        <v>3</v>
      </c>
      <c r="W1298" t="str">
        <f>_xlfn.XLOOKUP(V1298,Lookup!I:I,Lookup!J:J)</f>
        <v>High</v>
      </c>
      <c r="X1298" t="s">
        <v>41</v>
      </c>
      <c r="Y1298">
        <v>9667</v>
      </c>
      <c r="Z1298" t="str" cm="1">
        <f t="array" ref="Z1298">_xlfn.IFS(Y1298&lt;3000,"Low",Y1298&lt;7000,"Medium",TRUE,"High")</f>
        <v>High</v>
      </c>
      <c r="AA1298">
        <v>2739</v>
      </c>
      <c r="AB1298">
        <v>9</v>
      </c>
      <c r="AC1298" t="s">
        <v>42</v>
      </c>
      <c r="AD1298" t="s">
        <v>43</v>
      </c>
      <c r="AE1298">
        <v>14</v>
      </c>
      <c r="AF1298">
        <v>3</v>
      </c>
      <c r="AG1298" t="str">
        <f>_xlfn.XLOOKUP(AF1298,Lookup!K:K,Lookup!L:L)</f>
        <v>Meet Expect</v>
      </c>
      <c r="AH1298">
        <v>2</v>
      </c>
      <c r="AI1298" t="str">
        <f>LOOKUP(AH1298,Lookup!M:M,Lookup!N:N)</f>
        <v>Medium</v>
      </c>
      <c r="AJ1298">
        <v>80</v>
      </c>
      <c r="AK1298">
        <v>0</v>
      </c>
      <c r="AL1298" t="str">
        <f>_xlfn.XLOOKUP(AK1298,Lookup!O:O,Lookup!P:P)</f>
        <v>None</v>
      </c>
      <c r="AM1298">
        <v>9</v>
      </c>
      <c r="AN1298" t="str" cm="1">
        <f t="array" ref="AN1298">_xlfn.IFS(
AM1298&lt;=5,"0-5",
AM1298&lt;=10,"6-10",
AM1298&lt;=20,"11-20",
TRUE,"20+")</f>
        <v>6-10</v>
      </c>
      <c r="AO1298">
        <v>3</v>
      </c>
      <c r="AP1298">
        <v>3</v>
      </c>
      <c r="AQ1298" t="str">
        <f>_xlfn.XLOOKUP(AP1298,Lookup!Q:Q,Lookup!R:R)</f>
        <v>Better</v>
      </c>
      <c r="AR1298">
        <v>7</v>
      </c>
      <c r="AS1298" t="str" cm="1">
        <f t="array" ref="AS1298">_xlfn.IFS(
AR1298 &lt;=1,"New Employee",
AR1298 &lt;=3, "Early Career",
AR1298 &lt;=7, "Experienced",
TRUE, "Veteran")</f>
        <v>Experienced</v>
      </c>
      <c r="AT1298">
        <v>7</v>
      </c>
      <c r="AU1298">
        <v>0</v>
      </c>
      <c r="AV1298" t="str" cm="1">
        <f t="array" ref="AV1298">_xlfn.IFS(
AU1298=0,"Recently Promoted",
AU1298&lt;=3, "Normal",
TRUE, "Long Time No Promotion")</f>
        <v>Recently Promoted</v>
      </c>
      <c r="AW1298">
        <v>2</v>
      </c>
      <c r="AX1298">
        <f>IF(COUNTIF(L1298:$L$1471,L1298)&gt;1,1,0)</f>
        <v>0</v>
      </c>
      <c r="BA1298">
        <f t="shared" si="165"/>
        <v>0</v>
      </c>
      <c r="BC1298">
        <f t="shared" si="166"/>
        <v>0</v>
      </c>
      <c r="BE1298">
        <f t="shared" si="160"/>
        <v>0</v>
      </c>
      <c r="BG1298">
        <f t="shared" si="161"/>
        <v>0</v>
      </c>
      <c r="BI1298">
        <f t="shared" si="162"/>
        <v>0</v>
      </c>
      <c r="BR1298" t="str" cm="1">
        <f t="array" ref="BR1298">_xlfn.IFS(
A1298&lt;=25,"18-25",
A1298&lt;=35,"26-35",
A1298&lt;=45,"36-45",
A1298&lt;=59,"46-59",
TRUE,"60+")</f>
        <v>26-35</v>
      </c>
      <c r="BX1298" t="b">
        <f t="shared" si="163"/>
        <v>1</v>
      </c>
      <c r="BY1298" t="b">
        <f t="shared" si="164"/>
        <v>1</v>
      </c>
      <c r="BZ1298" t="b">
        <f t="shared" si="167"/>
        <v>1</v>
      </c>
      <c r="CA1298">
        <f>IF(tblemployee[[#This Row],[Attrition]]="Yes",1,0)</f>
        <v>0</v>
      </c>
      <c r="CB1298">
        <f>IF(tblemployee[[#This Row],[OverTime]]="Yes",1,0)</f>
        <v>0</v>
      </c>
    </row>
    <row r="1299" spans="1:80">
      <c r="A1299">
        <v>26</v>
      </c>
      <c r="B1299" t="s">
        <v>35</v>
      </c>
      <c r="C1299" t="s">
        <v>36</v>
      </c>
      <c r="D1299">
        <v>920</v>
      </c>
      <c r="E1299" t="s">
        <v>61</v>
      </c>
      <c r="F1299">
        <v>20</v>
      </c>
      <c r="G1299" t="str" cm="1">
        <f t="array" ref="G1299">_xlfn.IFS(
F1299 &lt;= 10, "Near",
F1299 &lt;= 20, "Far",
TRUE, "Very Far")</f>
        <v>Far</v>
      </c>
      <c r="H1299">
        <v>2</v>
      </c>
      <c r="I1299" t="str">
        <f>_xlfn.XLOOKUP(H1299,Lookup!C:C,Lookup!D:D)</f>
        <v>College</v>
      </c>
      <c r="J1299" t="s">
        <v>51</v>
      </c>
      <c r="K1299">
        <v>1</v>
      </c>
      <c r="L1299">
        <v>1818</v>
      </c>
      <c r="M1299">
        <v>4</v>
      </c>
      <c r="N1299" t="str">
        <f>_xlfn.XLOOKUP(M1299,Lookup!E:E,Lookup!F:F)</f>
        <v>Very High</v>
      </c>
      <c r="O1299" t="s">
        <v>39</v>
      </c>
      <c r="P1299">
        <v>69</v>
      </c>
      <c r="Q1299">
        <v>3</v>
      </c>
      <c r="R1299" t="str">
        <f>_xlfn.XLOOKUP(Q1299,Lookup!G:G,Lookup!H:H)</f>
        <v>High</v>
      </c>
      <c r="S1299">
        <v>1</v>
      </c>
      <c r="T1299" s="7" t="str">
        <f>_xlfn.XLOOKUP(S1299,Lookup!A:A,Lookup!B:B)</f>
        <v>Entry Level</v>
      </c>
      <c r="U1299" t="s">
        <v>61</v>
      </c>
      <c r="V1299">
        <v>2</v>
      </c>
      <c r="W1299" t="str">
        <f>_xlfn.XLOOKUP(V1299,Lookup!I:I,Lookup!J:J)</f>
        <v>Medium</v>
      </c>
      <c r="X1299" t="s">
        <v>48</v>
      </c>
      <c r="Y1299">
        <v>2148</v>
      </c>
      <c r="Z1299" t="str" cm="1">
        <f t="array" ref="Z1299">_xlfn.IFS(Y1299&lt;3000,"Low",Y1299&lt;7000,"Medium",TRUE,"High")</f>
        <v>Low</v>
      </c>
      <c r="AA1299">
        <v>6889</v>
      </c>
      <c r="AB1299">
        <v>0</v>
      </c>
      <c r="AC1299" t="s">
        <v>42</v>
      </c>
      <c r="AD1299" t="s">
        <v>35</v>
      </c>
      <c r="AE1299">
        <v>11</v>
      </c>
      <c r="AF1299">
        <v>3</v>
      </c>
      <c r="AG1299" t="str">
        <f>_xlfn.XLOOKUP(AF1299,Lookup!K:K,Lookup!L:L)</f>
        <v>Meet Expect</v>
      </c>
      <c r="AH1299">
        <v>3</v>
      </c>
      <c r="AI1299" t="str">
        <f>LOOKUP(AH1299,Lookup!M:M,Lookup!N:N)</f>
        <v>High</v>
      </c>
      <c r="AJ1299">
        <v>80</v>
      </c>
      <c r="AK1299">
        <v>0</v>
      </c>
      <c r="AL1299" t="str">
        <f>_xlfn.XLOOKUP(AK1299,Lookup!O:O,Lookup!P:P)</f>
        <v>None</v>
      </c>
      <c r="AM1299">
        <v>6</v>
      </c>
      <c r="AN1299" t="str" cm="1">
        <f t="array" ref="AN1299">_xlfn.IFS(
AM1299&lt;=5,"0-5",
AM1299&lt;=10,"6-10",
AM1299&lt;=20,"11-20",
TRUE,"20+")</f>
        <v>6-10</v>
      </c>
      <c r="AO1299">
        <v>3</v>
      </c>
      <c r="AP1299">
        <v>3</v>
      </c>
      <c r="AQ1299" t="str">
        <f>_xlfn.XLOOKUP(AP1299,Lookup!Q:Q,Lookup!R:R)</f>
        <v>Better</v>
      </c>
      <c r="AR1299">
        <v>5</v>
      </c>
      <c r="AS1299" t="str" cm="1">
        <f t="array" ref="AS1299">_xlfn.IFS(
AR1299 &lt;=1,"New Employee",
AR1299 &lt;=3, "Early Career",
AR1299 &lt;=7, "Experienced",
TRUE, "Veteran")</f>
        <v>Experienced</v>
      </c>
      <c r="AT1299">
        <v>1</v>
      </c>
      <c r="AU1299">
        <v>1</v>
      </c>
      <c r="AV1299" t="str" cm="1">
        <f t="array" ref="AV1299">_xlfn.IFS(
AU1299=0,"Recently Promoted",
AU1299&lt;=3, "Normal",
TRUE, "Long Time No Promotion")</f>
        <v>Normal</v>
      </c>
      <c r="AW1299">
        <v>4</v>
      </c>
      <c r="AX1299">
        <f>IF(COUNTIF(L1299:$L$1471,L1299)&gt;1,1,0)</f>
        <v>0</v>
      </c>
      <c r="BA1299">
        <f t="shared" si="165"/>
        <v>0</v>
      </c>
      <c r="BC1299">
        <f t="shared" si="166"/>
        <v>0</v>
      </c>
      <c r="BE1299">
        <f t="shared" si="160"/>
        <v>0</v>
      </c>
      <c r="BG1299">
        <f t="shared" si="161"/>
        <v>0</v>
      </c>
      <c r="BI1299">
        <f t="shared" si="162"/>
        <v>0</v>
      </c>
      <c r="BR1299" t="str" cm="1">
        <f t="array" ref="BR1299">_xlfn.IFS(
A1299&lt;=25,"18-25",
A1299&lt;=35,"26-35",
A1299&lt;=45,"36-45",
A1299&lt;=59,"46-59",
TRUE,"60+")</f>
        <v>26-35</v>
      </c>
      <c r="BX1299" t="b">
        <f t="shared" si="163"/>
        <v>1</v>
      </c>
      <c r="BY1299" t="b">
        <f t="shared" si="164"/>
        <v>1</v>
      </c>
      <c r="BZ1299" t="b">
        <f t="shared" si="167"/>
        <v>1</v>
      </c>
      <c r="CA1299">
        <f>IF(tblemployee[[#This Row],[Attrition]]="Yes",1,0)</f>
        <v>1</v>
      </c>
      <c r="CB1299">
        <f>IF(tblemployee[[#This Row],[OverTime]]="Yes",1,0)</f>
        <v>1</v>
      </c>
    </row>
    <row r="1300" spans="1:80" hidden="1">
      <c r="A1300">
        <v>46</v>
      </c>
      <c r="B1300" t="s">
        <v>35</v>
      </c>
      <c r="C1300" t="s">
        <v>36</v>
      </c>
      <c r="D1300">
        <v>261</v>
      </c>
      <c r="E1300" t="s">
        <v>45</v>
      </c>
      <c r="F1300">
        <v>21</v>
      </c>
      <c r="G1300" t="str" cm="1">
        <f t="array" ref="G1300">_xlfn.IFS(
F1300 &lt;= 10, "Near",
F1300 &lt;= 20, "Far",
TRUE, "Very Far")</f>
        <v>Very Far</v>
      </c>
      <c r="H1300">
        <v>2</v>
      </c>
      <c r="I1300" t="str">
        <f>_xlfn.XLOOKUP(H1300,Lookup!C:C,Lookup!D:D)</f>
        <v>College</v>
      </c>
      <c r="J1300" t="s">
        <v>51</v>
      </c>
      <c r="K1300">
        <v>1</v>
      </c>
      <c r="L1300">
        <v>1821</v>
      </c>
      <c r="M1300">
        <v>4</v>
      </c>
      <c r="N1300" t="str">
        <f>_xlfn.XLOOKUP(M1300,Lookup!E:E,Lookup!F:F)</f>
        <v>Very High</v>
      </c>
      <c r="O1300" t="s">
        <v>39</v>
      </c>
      <c r="P1300">
        <v>66</v>
      </c>
      <c r="Q1300">
        <v>3</v>
      </c>
      <c r="R1300" t="str">
        <f>_xlfn.XLOOKUP(Q1300,Lookup!G:G,Lookup!H:H)</f>
        <v>High</v>
      </c>
      <c r="S1300">
        <v>2</v>
      </c>
      <c r="T1300" s="7" t="str">
        <f>_xlfn.XLOOKUP(S1300,Lookup!A:A,Lookup!B:B)</f>
        <v>Junior</v>
      </c>
      <c r="U1300" t="s">
        <v>54</v>
      </c>
      <c r="V1300">
        <v>2</v>
      </c>
      <c r="W1300" t="str">
        <f>_xlfn.XLOOKUP(V1300,Lookup!I:I,Lookup!J:J)</f>
        <v>Medium</v>
      </c>
      <c r="X1300" t="s">
        <v>48</v>
      </c>
      <c r="Y1300">
        <v>8926</v>
      </c>
      <c r="Z1300" t="str" cm="1">
        <f t="array" ref="Z1300">_xlfn.IFS(Y1300&lt;3000,"Low",Y1300&lt;7000,"Medium",TRUE,"High")</f>
        <v>High</v>
      </c>
      <c r="AA1300">
        <v>10842</v>
      </c>
      <c r="AB1300">
        <v>4</v>
      </c>
      <c r="AC1300" t="s">
        <v>42</v>
      </c>
      <c r="AD1300" t="s">
        <v>43</v>
      </c>
      <c r="AE1300">
        <v>22</v>
      </c>
      <c r="AF1300">
        <v>4</v>
      </c>
      <c r="AG1300" t="str">
        <f>_xlfn.XLOOKUP(AF1300,Lookup!K:K,Lookup!L:L)</f>
        <v>Exceed Expect</v>
      </c>
      <c r="AH1300">
        <v>4</v>
      </c>
      <c r="AI1300" t="str">
        <f>LOOKUP(AH1300,Lookup!M:M,Lookup!N:N)</f>
        <v>Very High</v>
      </c>
      <c r="AJ1300">
        <v>80</v>
      </c>
      <c r="AK1300">
        <v>1</v>
      </c>
      <c r="AL1300" t="str">
        <f>_xlfn.XLOOKUP(AK1300,Lookup!O:O,Lookup!P:P)</f>
        <v>Basic</v>
      </c>
      <c r="AM1300">
        <v>13</v>
      </c>
      <c r="AN1300" t="str" cm="1">
        <f t="array" ref="AN1300">_xlfn.IFS(
AM1300&lt;=5,"0-5",
AM1300&lt;=10,"6-10",
AM1300&lt;=20,"11-20",
TRUE,"20+")</f>
        <v>11-20</v>
      </c>
      <c r="AO1300">
        <v>2</v>
      </c>
      <c r="AP1300">
        <v>4</v>
      </c>
      <c r="AQ1300" t="str">
        <f>_xlfn.XLOOKUP(AP1300,Lookup!Q:Q,Lookup!R:R)</f>
        <v>Best</v>
      </c>
      <c r="AR1300">
        <v>9</v>
      </c>
      <c r="AS1300" t="str" cm="1">
        <f t="array" ref="AS1300">_xlfn.IFS(
AR1300 &lt;=1,"New Employee",
AR1300 &lt;=3, "Early Career",
AR1300 &lt;=7, "Experienced",
TRUE, "Veteran")</f>
        <v>Veteran</v>
      </c>
      <c r="AT1300">
        <v>7</v>
      </c>
      <c r="AU1300">
        <v>3</v>
      </c>
      <c r="AV1300" t="str" cm="1">
        <f t="array" ref="AV1300">_xlfn.IFS(
AU1300=0,"Recently Promoted",
AU1300&lt;=3, "Normal",
TRUE, "Long Time No Promotion")</f>
        <v>Normal</v>
      </c>
      <c r="AW1300">
        <v>7</v>
      </c>
      <c r="AX1300">
        <f>IF(COUNTIF(L1300:$L$1471,L1300)&gt;1,1,0)</f>
        <v>0</v>
      </c>
      <c r="BA1300">
        <f t="shared" si="165"/>
        <v>0</v>
      </c>
      <c r="BC1300">
        <f t="shared" si="166"/>
        <v>0</v>
      </c>
      <c r="BE1300">
        <f t="shared" si="160"/>
        <v>0</v>
      </c>
      <c r="BG1300">
        <f t="shared" si="161"/>
        <v>0</v>
      </c>
      <c r="BI1300">
        <f t="shared" si="162"/>
        <v>0</v>
      </c>
      <c r="BR1300" t="str" cm="1">
        <f t="array" ref="BR1300">_xlfn.IFS(
A1300&lt;=25,"18-25",
A1300&lt;=35,"26-35",
A1300&lt;=45,"36-45",
A1300&lt;=59,"46-59",
TRUE,"60+")</f>
        <v>46-59</v>
      </c>
      <c r="BX1300" t="b">
        <f t="shared" si="163"/>
        <v>1</v>
      </c>
      <c r="BY1300" t="b">
        <f t="shared" si="164"/>
        <v>1</v>
      </c>
      <c r="BZ1300" t="b">
        <f t="shared" si="167"/>
        <v>1</v>
      </c>
      <c r="CA1300">
        <f>IF(tblemployee[[#This Row],[Attrition]]="Yes",1,0)</f>
        <v>1</v>
      </c>
      <c r="CB1300">
        <f>IF(tblemployee[[#This Row],[OverTime]]="Yes",1,0)</f>
        <v>0</v>
      </c>
    </row>
    <row r="1301" spans="1:80" hidden="1">
      <c r="A1301">
        <v>40</v>
      </c>
      <c r="B1301" t="s">
        <v>43</v>
      </c>
      <c r="C1301" t="s">
        <v>36</v>
      </c>
      <c r="D1301">
        <v>1194</v>
      </c>
      <c r="E1301" t="s">
        <v>45</v>
      </c>
      <c r="F1301">
        <v>1</v>
      </c>
      <c r="G1301" t="str" cm="1">
        <f t="array" ref="G1301">_xlfn.IFS(
F1301 &lt;= 10, "Near",
F1301 &lt;= 20, "Far",
TRUE, "Very Far")</f>
        <v>Near</v>
      </c>
      <c r="H1301">
        <v>3</v>
      </c>
      <c r="I1301" t="str">
        <f>_xlfn.XLOOKUP(H1301,Lookup!C:C,Lookup!D:D)</f>
        <v>Bachelor</v>
      </c>
      <c r="J1301" t="s">
        <v>38</v>
      </c>
      <c r="K1301">
        <v>1</v>
      </c>
      <c r="L1301">
        <v>1822</v>
      </c>
      <c r="M1301">
        <v>3</v>
      </c>
      <c r="N1301" t="str">
        <f>_xlfn.XLOOKUP(M1301,Lookup!E:E,Lookup!F:F)</f>
        <v>High</v>
      </c>
      <c r="O1301" t="s">
        <v>39</v>
      </c>
      <c r="P1301">
        <v>52</v>
      </c>
      <c r="Q1301">
        <v>3</v>
      </c>
      <c r="R1301" t="str">
        <f>_xlfn.XLOOKUP(Q1301,Lookup!G:G,Lookup!H:H)</f>
        <v>High</v>
      </c>
      <c r="S1301">
        <v>2</v>
      </c>
      <c r="T1301" s="7" t="str">
        <f>_xlfn.XLOOKUP(S1301,Lookup!A:A,Lookup!B:B)</f>
        <v>Junior</v>
      </c>
      <c r="U1301" t="s">
        <v>54</v>
      </c>
      <c r="V1301">
        <v>4</v>
      </c>
      <c r="W1301" t="str">
        <f>_xlfn.XLOOKUP(V1301,Lookup!I:I,Lookup!J:J)</f>
        <v>Very High</v>
      </c>
      <c r="X1301" t="s">
        <v>52</v>
      </c>
      <c r="Y1301">
        <v>6513</v>
      </c>
      <c r="Z1301" t="str" cm="1">
        <f t="array" ref="Z1301">_xlfn.IFS(Y1301&lt;3000,"Low",Y1301&lt;7000,"Medium",TRUE,"High")</f>
        <v>Medium</v>
      </c>
      <c r="AA1301">
        <v>9060</v>
      </c>
      <c r="AB1301">
        <v>4</v>
      </c>
      <c r="AC1301" t="s">
        <v>42</v>
      </c>
      <c r="AD1301" t="s">
        <v>43</v>
      </c>
      <c r="AE1301">
        <v>17</v>
      </c>
      <c r="AF1301">
        <v>3</v>
      </c>
      <c r="AG1301" t="str">
        <f>_xlfn.XLOOKUP(AF1301,Lookup!K:K,Lookup!L:L)</f>
        <v>Meet Expect</v>
      </c>
      <c r="AH1301">
        <v>4</v>
      </c>
      <c r="AI1301" t="str">
        <f>LOOKUP(AH1301,Lookup!M:M,Lookup!N:N)</f>
        <v>Very High</v>
      </c>
      <c r="AJ1301">
        <v>80</v>
      </c>
      <c r="AK1301">
        <v>1</v>
      </c>
      <c r="AL1301" t="str">
        <f>_xlfn.XLOOKUP(AK1301,Lookup!O:O,Lookup!P:P)</f>
        <v>Basic</v>
      </c>
      <c r="AM1301">
        <v>12</v>
      </c>
      <c r="AN1301" t="str" cm="1">
        <f t="array" ref="AN1301">_xlfn.IFS(
AM1301&lt;=5,"0-5",
AM1301&lt;=10,"6-10",
AM1301&lt;=20,"11-20",
TRUE,"20+")</f>
        <v>11-20</v>
      </c>
      <c r="AO1301">
        <v>3</v>
      </c>
      <c r="AP1301">
        <v>3</v>
      </c>
      <c r="AQ1301" t="str">
        <f>_xlfn.XLOOKUP(AP1301,Lookup!Q:Q,Lookup!R:R)</f>
        <v>Better</v>
      </c>
      <c r="AR1301">
        <v>5</v>
      </c>
      <c r="AS1301" t="str" cm="1">
        <f t="array" ref="AS1301">_xlfn.IFS(
AR1301 &lt;=1,"New Employee",
AR1301 &lt;=3, "Early Career",
AR1301 &lt;=7, "Experienced",
TRUE, "Veteran")</f>
        <v>Experienced</v>
      </c>
      <c r="AT1301">
        <v>3</v>
      </c>
      <c r="AU1301">
        <v>0</v>
      </c>
      <c r="AV1301" t="str" cm="1">
        <f t="array" ref="AV1301">_xlfn.IFS(
AU1301=0,"Recently Promoted",
AU1301&lt;=3, "Normal",
TRUE, "Long Time No Promotion")</f>
        <v>Recently Promoted</v>
      </c>
      <c r="AW1301">
        <v>3</v>
      </c>
      <c r="AX1301">
        <f>IF(COUNTIF(L1301:$L$1471,L1301)&gt;1,1,0)</f>
        <v>0</v>
      </c>
      <c r="BA1301">
        <f t="shared" si="165"/>
        <v>0</v>
      </c>
      <c r="BC1301">
        <f t="shared" si="166"/>
        <v>0</v>
      </c>
      <c r="BE1301">
        <f t="shared" si="160"/>
        <v>0</v>
      </c>
      <c r="BG1301">
        <f t="shared" si="161"/>
        <v>0</v>
      </c>
      <c r="BI1301">
        <f t="shared" si="162"/>
        <v>0</v>
      </c>
      <c r="BR1301" t="str" cm="1">
        <f t="array" ref="BR1301">_xlfn.IFS(
A1301&lt;=25,"18-25",
A1301&lt;=35,"26-35",
A1301&lt;=45,"36-45",
A1301&lt;=59,"46-59",
TRUE,"60+")</f>
        <v>36-45</v>
      </c>
      <c r="BX1301" t="b">
        <f t="shared" si="163"/>
        <v>1</v>
      </c>
      <c r="BY1301" t="b">
        <f t="shared" si="164"/>
        <v>1</v>
      </c>
      <c r="BZ1301" t="b">
        <f t="shared" si="167"/>
        <v>1</v>
      </c>
      <c r="CA1301">
        <f>IF(tblemployee[[#This Row],[Attrition]]="Yes",1,0)</f>
        <v>0</v>
      </c>
      <c r="CB1301">
        <f>IF(tblemployee[[#This Row],[OverTime]]="Yes",1,0)</f>
        <v>0</v>
      </c>
    </row>
    <row r="1302" spans="1:80" hidden="1">
      <c r="A1302">
        <v>34</v>
      </c>
      <c r="B1302" t="s">
        <v>43</v>
      </c>
      <c r="C1302" t="s">
        <v>36</v>
      </c>
      <c r="D1302">
        <v>810</v>
      </c>
      <c r="E1302" t="s">
        <v>37</v>
      </c>
      <c r="F1302">
        <v>8</v>
      </c>
      <c r="G1302" t="str" cm="1">
        <f t="array" ref="G1302">_xlfn.IFS(
F1302 &lt;= 10, "Near",
F1302 &lt;= 20, "Far",
TRUE, "Very Far")</f>
        <v>Near</v>
      </c>
      <c r="H1302">
        <v>2</v>
      </c>
      <c r="I1302" t="str">
        <f>_xlfn.XLOOKUP(H1302,Lookup!C:C,Lookup!D:D)</f>
        <v>College</v>
      </c>
      <c r="J1302" t="s">
        <v>60</v>
      </c>
      <c r="K1302">
        <v>1</v>
      </c>
      <c r="L1302">
        <v>1823</v>
      </c>
      <c r="M1302">
        <v>2</v>
      </c>
      <c r="N1302" t="str">
        <f>_xlfn.XLOOKUP(M1302,Lookup!E:E,Lookup!F:F)</f>
        <v>Medium</v>
      </c>
      <c r="O1302" t="s">
        <v>46</v>
      </c>
      <c r="P1302">
        <v>92</v>
      </c>
      <c r="Q1302">
        <v>4</v>
      </c>
      <c r="R1302" t="str">
        <f>_xlfn.XLOOKUP(Q1302,Lookup!G:G,Lookup!H:H)</f>
        <v>Very High</v>
      </c>
      <c r="S1302">
        <v>2</v>
      </c>
      <c r="T1302" s="7" t="str">
        <f>_xlfn.XLOOKUP(S1302,Lookup!A:A,Lookup!B:B)</f>
        <v>Junior</v>
      </c>
      <c r="U1302" t="s">
        <v>40</v>
      </c>
      <c r="V1302">
        <v>3</v>
      </c>
      <c r="W1302" t="str">
        <f>_xlfn.XLOOKUP(V1302,Lookup!I:I,Lookup!J:J)</f>
        <v>High</v>
      </c>
      <c r="X1302" t="s">
        <v>48</v>
      </c>
      <c r="Y1302">
        <v>6799</v>
      </c>
      <c r="Z1302" t="str" cm="1">
        <f t="array" ref="Z1302">_xlfn.IFS(Y1302&lt;3000,"Low",Y1302&lt;7000,"Medium",TRUE,"High")</f>
        <v>Medium</v>
      </c>
      <c r="AA1302">
        <v>22128</v>
      </c>
      <c r="AB1302">
        <v>1</v>
      </c>
      <c r="AC1302" t="s">
        <v>42</v>
      </c>
      <c r="AD1302" t="s">
        <v>43</v>
      </c>
      <c r="AE1302">
        <v>21</v>
      </c>
      <c r="AF1302">
        <v>4</v>
      </c>
      <c r="AG1302" t="str">
        <f>_xlfn.XLOOKUP(AF1302,Lookup!K:K,Lookup!L:L)</f>
        <v>Exceed Expect</v>
      </c>
      <c r="AH1302">
        <v>3</v>
      </c>
      <c r="AI1302" t="str">
        <f>LOOKUP(AH1302,Lookup!M:M,Lookup!N:N)</f>
        <v>High</v>
      </c>
      <c r="AJ1302">
        <v>80</v>
      </c>
      <c r="AK1302">
        <v>2</v>
      </c>
      <c r="AL1302" t="str">
        <f>_xlfn.XLOOKUP(AK1302,Lookup!O:O,Lookup!P:P)</f>
        <v>Medium</v>
      </c>
      <c r="AM1302">
        <v>10</v>
      </c>
      <c r="AN1302" t="str" cm="1">
        <f t="array" ref="AN1302">_xlfn.IFS(
AM1302&lt;=5,"0-5",
AM1302&lt;=10,"6-10",
AM1302&lt;=20,"11-20",
TRUE,"20+")</f>
        <v>6-10</v>
      </c>
      <c r="AO1302">
        <v>5</v>
      </c>
      <c r="AP1302">
        <v>3</v>
      </c>
      <c r="AQ1302" t="str">
        <f>_xlfn.XLOOKUP(AP1302,Lookup!Q:Q,Lookup!R:R)</f>
        <v>Better</v>
      </c>
      <c r="AR1302">
        <v>10</v>
      </c>
      <c r="AS1302" t="str" cm="1">
        <f t="array" ref="AS1302">_xlfn.IFS(
AR1302 &lt;=1,"New Employee",
AR1302 &lt;=3, "Early Career",
AR1302 &lt;=7, "Experienced",
TRUE, "Veteran")</f>
        <v>Veteran</v>
      </c>
      <c r="AT1302">
        <v>8</v>
      </c>
      <c r="AU1302">
        <v>4</v>
      </c>
      <c r="AV1302" t="str" cm="1">
        <f t="array" ref="AV1302">_xlfn.IFS(
AU1302=0,"Recently Promoted",
AU1302&lt;=3, "Normal",
TRUE, "Long Time No Promotion")</f>
        <v>Long Time No Promotion</v>
      </c>
      <c r="AW1302">
        <v>8</v>
      </c>
      <c r="AX1302">
        <f>IF(COUNTIF(L1302:$L$1471,L1302)&gt;1,1,0)</f>
        <v>0</v>
      </c>
      <c r="BA1302">
        <f t="shared" si="165"/>
        <v>0</v>
      </c>
      <c r="BC1302">
        <f t="shared" si="166"/>
        <v>0</v>
      </c>
      <c r="BE1302">
        <f t="shared" si="160"/>
        <v>0</v>
      </c>
      <c r="BG1302">
        <f t="shared" si="161"/>
        <v>0</v>
      </c>
      <c r="BI1302">
        <f t="shared" si="162"/>
        <v>0</v>
      </c>
      <c r="BR1302" t="str" cm="1">
        <f t="array" ref="BR1302">_xlfn.IFS(
A1302&lt;=25,"18-25",
A1302&lt;=35,"26-35",
A1302&lt;=45,"36-45",
A1302&lt;=59,"46-59",
TRUE,"60+")</f>
        <v>26-35</v>
      </c>
      <c r="BX1302" t="b">
        <f t="shared" si="163"/>
        <v>1</v>
      </c>
      <c r="BY1302" t="b">
        <f t="shared" si="164"/>
        <v>1</v>
      </c>
      <c r="BZ1302" t="b">
        <f t="shared" si="167"/>
        <v>1</v>
      </c>
      <c r="CA1302">
        <f>IF(tblemployee[[#This Row],[Attrition]]="Yes",1,0)</f>
        <v>0</v>
      </c>
      <c r="CB1302">
        <f>IF(tblemployee[[#This Row],[OverTime]]="Yes",1,0)</f>
        <v>0</v>
      </c>
    </row>
    <row r="1303" spans="1:80" hidden="1">
      <c r="A1303">
        <v>58</v>
      </c>
      <c r="B1303" t="s">
        <v>43</v>
      </c>
      <c r="C1303" t="s">
        <v>55</v>
      </c>
      <c r="D1303">
        <v>350</v>
      </c>
      <c r="E1303" t="s">
        <v>37</v>
      </c>
      <c r="F1303">
        <v>2</v>
      </c>
      <c r="G1303" t="str" cm="1">
        <f t="array" ref="G1303">_xlfn.IFS(
F1303 &lt;= 10, "Near",
F1303 &lt;= 20, "Far",
TRUE, "Very Far")</f>
        <v>Near</v>
      </c>
      <c r="H1303">
        <v>3</v>
      </c>
      <c r="I1303" t="str">
        <f>_xlfn.XLOOKUP(H1303,Lookup!C:C,Lookup!D:D)</f>
        <v>Bachelor</v>
      </c>
      <c r="J1303" t="s">
        <v>51</v>
      </c>
      <c r="K1303">
        <v>1</v>
      </c>
      <c r="L1303">
        <v>1824</v>
      </c>
      <c r="M1303">
        <v>2</v>
      </c>
      <c r="N1303" t="str">
        <f>_xlfn.XLOOKUP(M1303,Lookup!E:E,Lookup!F:F)</f>
        <v>Medium</v>
      </c>
      <c r="O1303" t="s">
        <v>46</v>
      </c>
      <c r="P1303">
        <v>52</v>
      </c>
      <c r="Q1303">
        <v>3</v>
      </c>
      <c r="R1303" t="str">
        <f>_xlfn.XLOOKUP(Q1303,Lookup!G:G,Lookup!H:H)</f>
        <v>High</v>
      </c>
      <c r="S1303">
        <v>4</v>
      </c>
      <c r="T1303" s="7" t="str">
        <f>_xlfn.XLOOKUP(S1303,Lookup!A:A,Lookup!B:B)</f>
        <v>Manager</v>
      </c>
      <c r="U1303" t="s">
        <v>56</v>
      </c>
      <c r="V1303">
        <v>2</v>
      </c>
      <c r="W1303" t="str">
        <f>_xlfn.XLOOKUP(V1303,Lookup!I:I,Lookup!J:J)</f>
        <v>Medium</v>
      </c>
      <c r="X1303" t="s">
        <v>52</v>
      </c>
      <c r="Y1303">
        <v>16291</v>
      </c>
      <c r="Z1303" t="str" cm="1">
        <f t="array" ref="Z1303">_xlfn.IFS(Y1303&lt;3000,"Low",Y1303&lt;7000,"Medium",TRUE,"High")</f>
        <v>High</v>
      </c>
      <c r="AA1303">
        <v>22577</v>
      </c>
      <c r="AB1303">
        <v>4</v>
      </c>
      <c r="AC1303" t="s">
        <v>42</v>
      </c>
      <c r="AD1303" t="s">
        <v>43</v>
      </c>
      <c r="AE1303">
        <v>22</v>
      </c>
      <c r="AF1303">
        <v>4</v>
      </c>
      <c r="AG1303" t="str">
        <f>_xlfn.XLOOKUP(AF1303,Lookup!K:K,Lookup!L:L)</f>
        <v>Exceed Expect</v>
      </c>
      <c r="AH1303">
        <v>4</v>
      </c>
      <c r="AI1303" t="str">
        <f>LOOKUP(AH1303,Lookup!M:M,Lookup!N:N)</f>
        <v>Very High</v>
      </c>
      <c r="AJ1303">
        <v>80</v>
      </c>
      <c r="AK1303">
        <v>1</v>
      </c>
      <c r="AL1303" t="str">
        <f>_xlfn.XLOOKUP(AK1303,Lookup!O:O,Lookup!P:P)</f>
        <v>Basic</v>
      </c>
      <c r="AM1303">
        <v>37</v>
      </c>
      <c r="AN1303" t="str" cm="1">
        <f t="array" ref="AN1303">_xlfn.IFS(
AM1303&lt;=5,"0-5",
AM1303&lt;=10,"6-10",
AM1303&lt;=20,"11-20",
TRUE,"20+")</f>
        <v>20+</v>
      </c>
      <c r="AO1303">
        <v>0</v>
      </c>
      <c r="AP1303">
        <v>2</v>
      </c>
      <c r="AQ1303" t="str">
        <f>_xlfn.XLOOKUP(AP1303,Lookup!Q:Q,Lookup!R:R)</f>
        <v>Good</v>
      </c>
      <c r="AR1303">
        <v>16</v>
      </c>
      <c r="AS1303" t="str" cm="1">
        <f t="array" ref="AS1303">_xlfn.IFS(
AR1303 &lt;=1,"New Employee",
AR1303 &lt;=3, "Early Career",
AR1303 &lt;=7, "Experienced",
TRUE, "Veteran")</f>
        <v>Veteran</v>
      </c>
      <c r="AT1303">
        <v>9</v>
      </c>
      <c r="AU1303">
        <v>14</v>
      </c>
      <c r="AV1303" t="str" cm="1">
        <f t="array" ref="AV1303">_xlfn.IFS(
AU1303=0,"Recently Promoted",
AU1303&lt;=3, "Normal",
TRUE, "Long Time No Promotion")</f>
        <v>Long Time No Promotion</v>
      </c>
      <c r="AW1303">
        <v>14</v>
      </c>
      <c r="AX1303">
        <f>IF(COUNTIF(L1303:$L$1471,L1303)&gt;1,1,0)</f>
        <v>0</v>
      </c>
      <c r="BA1303">
        <f t="shared" si="165"/>
        <v>0</v>
      </c>
      <c r="BC1303">
        <f t="shared" si="166"/>
        <v>0</v>
      </c>
      <c r="BE1303">
        <f t="shared" si="160"/>
        <v>0</v>
      </c>
      <c r="BG1303">
        <f t="shared" si="161"/>
        <v>0</v>
      </c>
      <c r="BI1303">
        <f t="shared" si="162"/>
        <v>0</v>
      </c>
      <c r="BR1303" t="str" cm="1">
        <f t="array" ref="BR1303">_xlfn.IFS(
A1303&lt;=25,"18-25",
A1303&lt;=35,"26-35",
A1303&lt;=45,"36-45",
A1303&lt;=59,"46-59",
TRUE,"60+")</f>
        <v>46-59</v>
      </c>
      <c r="BX1303" t="b">
        <f t="shared" si="163"/>
        <v>1</v>
      </c>
      <c r="BY1303" t="b">
        <f t="shared" si="164"/>
        <v>1</v>
      </c>
      <c r="BZ1303" t="b">
        <f t="shared" si="167"/>
        <v>1</v>
      </c>
      <c r="CA1303">
        <f>IF(tblemployee[[#This Row],[Attrition]]="Yes",1,0)</f>
        <v>0</v>
      </c>
      <c r="CB1303">
        <f>IF(tblemployee[[#This Row],[OverTime]]="Yes",1,0)</f>
        <v>0</v>
      </c>
    </row>
    <row r="1304" spans="1:80" hidden="1">
      <c r="A1304">
        <v>35</v>
      </c>
      <c r="B1304" t="s">
        <v>43</v>
      </c>
      <c r="C1304" t="s">
        <v>36</v>
      </c>
      <c r="D1304">
        <v>185</v>
      </c>
      <c r="E1304" t="s">
        <v>45</v>
      </c>
      <c r="F1304">
        <v>23</v>
      </c>
      <c r="G1304" t="str" cm="1">
        <f t="array" ref="G1304">_xlfn.IFS(
F1304 &lt;= 10, "Near",
F1304 &lt;= 20, "Far",
TRUE, "Very Far")</f>
        <v>Very Far</v>
      </c>
      <c r="H1304">
        <v>4</v>
      </c>
      <c r="I1304" t="str">
        <f>_xlfn.XLOOKUP(H1304,Lookup!C:C,Lookup!D:D)</f>
        <v>Master</v>
      </c>
      <c r="J1304" t="s">
        <v>51</v>
      </c>
      <c r="K1304">
        <v>1</v>
      </c>
      <c r="L1304">
        <v>1826</v>
      </c>
      <c r="M1304">
        <v>2</v>
      </c>
      <c r="N1304" t="str">
        <f>_xlfn.XLOOKUP(M1304,Lookup!E:E,Lookup!F:F)</f>
        <v>Medium</v>
      </c>
      <c r="O1304" t="s">
        <v>46</v>
      </c>
      <c r="P1304">
        <v>91</v>
      </c>
      <c r="Q1304">
        <v>1</v>
      </c>
      <c r="R1304" t="str">
        <f>_xlfn.XLOOKUP(Q1304,Lookup!G:G,Lookup!H:H)</f>
        <v>Low</v>
      </c>
      <c r="S1304">
        <v>1</v>
      </c>
      <c r="T1304" s="7" t="str">
        <f>_xlfn.XLOOKUP(S1304,Lookup!A:A,Lookup!B:B)</f>
        <v>Entry Level</v>
      </c>
      <c r="U1304" t="s">
        <v>50</v>
      </c>
      <c r="V1304">
        <v>3</v>
      </c>
      <c r="W1304" t="str">
        <f>_xlfn.XLOOKUP(V1304,Lookup!I:I,Lookup!J:J)</f>
        <v>High</v>
      </c>
      <c r="X1304" t="s">
        <v>48</v>
      </c>
      <c r="Y1304">
        <v>2705</v>
      </c>
      <c r="Z1304" t="str" cm="1">
        <f t="array" ref="Z1304">_xlfn.IFS(Y1304&lt;3000,"Low",Y1304&lt;7000,"Medium",TRUE,"High")</f>
        <v>Low</v>
      </c>
      <c r="AA1304">
        <v>9696</v>
      </c>
      <c r="AB1304">
        <v>0</v>
      </c>
      <c r="AC1304" t="s">
        <v>42</v>
      </c>
      <c r="AD1304" t="s">
        <v>43</v>
      </c>
      <c r="AE1304">
        <v>16</v>
      </c>
      <c r="AF1304">
        <v>3</v>
      </c>
      <c r="AG1304" t="str">
        <f>_xlfn.XLOOKUP(AF1304,Lookup!K:K,Lookup!L:L)</f>
        <v>Meet Expect</v>
      </c>
      <c r="AH1304">
        <v>2</v>
      </c>
      <c r="AI1304" t="str">
        <f>LOOKUP(AH1304,Lookup!M:M,Lookup!N:N)</f>
        <v>Medium</v>
      </c>
      <c r="AJ1304">
        <v>80</v>
      </c>
      <c r="AK1304">
        <v>1</v>
      </c>
      <c r="AL1304" t="str">
        <f>_xlfn.XLOOKUP(AK1304,Lookup!O:O,Lookup!P:P)</f>
        <v>Basic</v>
      </c>
      <c r="AM1304">
        <v>6</v>
      </c>
      <c r="AN1304" t="str" cm="1">
        <f t="array" ref="AN1304">_xlfn.IFS(
AM1304&lt;=5,"0-5",
AM1304&lt;=10,"6-10",
AM1304&lt;=20,"11-20",
TRUE,"20+")</f>
        <v>6-10</v>
      </c>
      <c r="AO1304">
        <v>2</v>
      </c>
      <c r="AP1304">
        <v>4</v>
      </c>
      <c r="AQ1304" t="str">
        <f>_xlfn.XLOOKUP(AP1304,Lookup!Q:Q,Lookup!R:R)</f>
        <v>Best</v>
      </c>
      <c r="AR1304">
        <v>5</v>
      </c>
      <c r="AS1304" t="str" cm="1">
        <f t="array" ref="AS1304">_xlfn.IFS(
AR1304 &lt;=1,"New Employee",
AR1304 &lt;=3, "Early Career",
AR1304 &lt;=7, "Experienced",
TRUE, "Veteran")</f>
        <v>Experienced</v>
      </c>
      <c r="AT1304">
        <v>4</v>
      </c>
      <c r="AU1304">
        <v>0</v>
      </c>
      <c r="AV1304" t="str" cm="1">
        <f t="array" ref="AV1304">_xlfn.IFS(
AU1304=0,"Recently Promoted",
AU1304&lt;=3, "Normal",
TRUE, "Long Time No Promotion")</f>
        <v>Recently Promoted</v>
      </c>
      <c r="AW1304">
        <v>3</v>
      </c>
      <c r="AX1304">
        <f>IF(COUNTIF(L1304:$L$1471,L1304)&gt;1,1,0)</f>
        <v>0</v>
      </c>
      <c r="BA1304">
        <f t="shared" si="165"/>
        <v>0</v>
      </c>
      <c r="BC1304">
        <f t="shared" si="166"/>
        <v>0</v>
      </c>
      <c r="BE1304">
        <f t="shared" si="160"/>
        <v>0</v>
      </c>
      <c r="BG1304">
        <f t="shared" si="161"/>
        <v>0</v>
      </c>
      <c r="BI1304">
        <f t="shared" si="162"/>
        <v>0</v>
      </c>
      <c r="BR1304" t="str" cm="1">
        <f t="array" ref="BR1304">_xlfn.IFS(
A1304&lt;=25,"18-25",
A1304&lt;=35,"26-35",
A1304&lt;=45,"36-45",
A1304&lt;=59,"46-59",
TRUE,"60+")</f>
        <v>26-35</v>
      </c>
      <c r="BX1304" t="b">
        <f t="shared" si="163"/>
        <v>1</v>
      </c>
      <c r="BY1304" t="b">
        <f t="shared" si="164"/>
        <v>1</v>
      </c>
      <c r="BZ1304" t="b">
        <f t="shared" si="167"/>
        <v>1</v>
      </c>
      <c r="CA1304">
        <f>IF(tblemployee[[#This Row],[Attrition]]="Yes",1,0)</f>
        <v>0</v>
      </c>
      <c r="CB1304">
        <f>IF(tblemployee[[#This Row],[OverTime]]="Yes",1,0)</f>
        <v>0</v>
      </c>
    </row>
    <row r="1305" spans="1:80" hidden="1">
      <c r="A1305">
        <v>47</v>
      </c>
      <c r="B1305" t="s">
        <v>43</v>
      </c>
      <c r="C1305" t="s">
        <v>36</v>
      </c>
      <c r="D1305">
        <v>1001</v>
      </c>
      <c r="E1305" t="s">
        <v>45</v>
      </c>
      <c r="F1305">
        <v>4</v>
      </c>
      <c r="G1305" t="str" cm="1">
        <f t="array" ref="G1305">_xlfn.IFS(
F1305 &lt;= 10, "Near",
F1305 &lt;= 20, "Far",
TRUE, "Very Far")</f>
        <v>Near</v>
      </c>
      <c r="H1305">
        <v>3</v>
      </c>
      <c r="I1305" t="str">
        <f>_xlfn.XLOOKUP(H1305,Lookup!C:C,Lookup!D:D)</f>
        <v>Bachelor</v>
      </c>
      <c r="J1305" t="s">
        <v>38</v>
      </c>
      <c r="K1305">
        <v>1</v>
      </c>
      <c r="L1305">
        <v>1827</v>
      </c>
      <c r="M1305">
        <v>3</v>
      </c>
      <c r="N1305" t="str">
        <f>_xlfn.XLOOKUP(M1305,Lookup!E:E,Lookup!F:F)</f>
        <v>High</v>
      </c>
      <c r="O1305" t="s">
        <v>39</v>
      </c>
      <c r="P1305">
        <v>92</v>
      </c>
      <c r="Q1305">
        <v>2</v>
      </c>
      <c r="R1305" t="str">
        <f>_xlfn.XLOOKUP(Q1305,Lookup!G:G,Lookup!H:H)</f>
        <v>Medium</v>
      </c>
      <c r="S1305">
        <v>3</v>
      </c>
      <c r="T1305" s="7" t="str">
        <f>_xlfn.XLOOKUP(S1305,Lookup!A:A,Lookup!B:B)</f>
        <v>Senior</v>
      </c>
      <c r="U1305" t="s">
        <v>53</v>
      </c>
      <c r="V1305">
        <v>2</v>
      </c>
      <c r="W1305" t="str">
        <f>_xlfn.XLOOKUP(V1305,Lookup!I:I,Lookup!J:J)</f>
        <v>Medium</v>
      </c>
      <c r="X1305" t="s">
        <v>52</v>
      </c>
      <c r="Y1305">
        <v>10333</v>
      </c>
      <c r="Z1305" t="str" cm="1">
        <f t="array" ref="Z1305">_xlfn.IFS(Y1305&lt;3000,"Low",Y1305&lt;7000,"Medium",TRUE,"High")</f>
        <v>High</v>
      </c>
      <c r="AA1305">
        <v>19271</v>
      </c>
      <c r="AB1305">
        <v>8</v>
      </c>
      <c r="AC1305" t="s">
        <v>42</v>
      </c>
      <c r="AD1305" t="s">
        <v>35</v>
      </c>
      <c r="AE1305">
        <v>12</v>
      </c>
      <c r="AF1305">
        <v>3</v>
      </c>
      <c r="AG1305" t="str">
        <f>_xlfn.XLOOKUP(AF1305,Lookup!K:K,Lookup!L:L)</f>
        <v>Meet Expect</v>
      </c>
      <c r="AH1305">
        <v>3</v>
      </c>
      <c r="AI1305" t="str">
        <f>LOOKUP(AH1305,Lookup!M:M,Lookup!N:N)</f>
        <v>High</v>
      </c>
      <c r="AJ1305">
        <v>80</v>
      </c>
      <c r="AK1305">
        <v>1</v>
      </c>
      <c r="AL1305" t="str">
        <f>_xlfn.XLOOKUP(AK1305,Lookup!O:O,Lookup!P:P)</f>
        <v>Basic</v>
      </c>
      <c r="AM1305">
        <v>28</v>
      </c>
      <c r="AN1305" t="str" cm="1">
        <f t="array" ref="AN1305">_xlfn.IFS(
AM1305&lt;=5,"0-5",
AM1305&lt;=10,"6-10",
AM1305&lt;=20,"11-20",
TRUE,"20+")</f>
        <v>20+</v>
      </c>
      <c r="AO1305">
        <v>4</v>
      </c>
      <c r="AP1305">
        <v>3</v>
      </c>
      <c r="AQ1305" t="str">
        <f>_xlfn.XLOOKUP(AP1305,Lookup!Q:Q,Lookup!R:R)</f>
        <v>Better</v>
      </c>
      <c r="AR1305">
        <v>22</v>
      </c>
      <c r="AS1305" t="str" cm="1">
        <f t="array" ref="AS1305">_xlfn.IFS(
AR1305 &lt;=1,"New Employee",
AR1305 &lt;=3, "Early Career",
AR1305 &lt;=7, "Experienced",
TRUE, "Veteran")</f>
        <v>Veteran</v>
      </c>
      <c r="AT1305">
        <v>11</v>
      </c>
      <c r="AU1305">
        <v>14</v>
      </c>
      <c r="AV1305" t="str" cm="1">
        <f t="array" ref="AV1305">_xlfn.IFS(
AU1305=0,"Recently Promoted",
AU1305&lt;=3, "Normal",
TRUE, "Long Time No Promotion")</f>
        <v>Long Time No Promotion</v>
      </c>
      <c r="AW1305">
        <v>10</v>
      </c>
      <c r="AX1305">
        <f>IF(COUNTIF(L1305:$L$1471,L1305)&gt;1,1,0)</f>
        <v>0</v>
      </c>
      <c r="BA1305">
        <f t="shared" si="165"/>
        <v>0</v>
      </c>
      <c r="BC1305">
        <f t="shared" si="166"/>
        <v>0</v>
      </c>
      <c r="BE1305">
        <f t="shared" si="160"/>
        <v>0</v>
      </c>
      <c r="BG1305">
        <f t="shared" si="161"/>
        <v>0</v>
      </c>
      <c r="BI1305">
        <f t="shared" si="162"/>
        <v>0</v>
      </c>
      <c r="BR1305" t="str" cm="1">
        <f t="array" ref="BR1305">_xlfn.IFS(
A1305&lt;=25,"18-25",
A1305&lt;=35,"26-35",
A1305&lt;=45,"36-45",
A1305&lt;=59,"46-59",
TRUE,"60+")</f>
        <v>46-59</v>
      </c>
      <c r="BX1305" t="b">
        <f t="shared" si="163"/>
        <v>1</v>
      </c>
      <c r="BY1305" t="b">
        <f t="shared" si="164"/>
        <v>1</v>
      </c>
      <c r="BZ1305" t="b">
        <f t="shared" si="167"/>
        <v>1</v>
      </c>
      <c r="CA1305">
        <f>IF(tblemployee[[#This Row],[Attrition]]="Yes",1,0)</f>
        <v>0</v>
      </c>
      <c r="CB1305">
        <f>IF(tblemployee[[#This Row],[OverTime]]="Yes",1,0)</f>
        <v>1</v>
      </c>
    </row>
    <row r="1306" spans="1:80" hidden="1">
      <c r="A1306">
        <v>40</v>
      </c>
      <c r="B1306" t="s">
        <v>43</v>
      </c>
      <c r="C1306" t="s">
        <v>36</v>
      </c>
      <c r="D1306">
        <v>750</v>
      </c>
      <c r="E1306" t="s">
        <v>45</v>
      </c>
      <c r="F1306">
        <v>12</v>
      </c>
      <c r="G1306" t="str" cm="1">
        <f t="array" ref="G1306">_xlfn.IFS(
F1306 &lt;= 10, "Near",
F1306 &lt;= 20, "Far",
TRUE, "Very Far")</f>
        <v>Far</v>
      </c>
      <c r="H1306">
        <v>3</v>
      </c>
      <c r="I1306" t="str">
        <f>_xlfn.XLOOKUP(H1306,Lookup!C:C,Lookup!D:D)</f>
        <v>Bachelor</v>
      </c>
      <c r="J1306" t="s">
        <v>38</v>
      </c>
      <c r="K1306">
        <v>1</v>
      </c>
      <c r="L1306">
        <v>1829</v>
      </c>
      <c r="M1306">
        <v>2</v>
      </c>
      <c r="N1306" t="str">
        <f>_xlfn.XLOOKUP(M1306,Lookup!E:E,Lookup!F:F)</f>
        <v>Medium</v>
      </c>
      <c r="O1306" t="s">
        <v>39</v>
      </c>
      <c r="P1306">
        <v>47</v>
      </c>
      <c r="Q1306">
        <v>3</v>
      </c>
      <c r="R1306" t="str">
        <f>_xlfn.XLOOKUP(Q1306,Lookup!G:G,Lookup!H:H)</f>
        <v>High</v>
      </c>
      <c r="S1306">
        <v>2</v>
      </c>
      <c r="T1306" s="7" t="str">
        <f>_xlfn.XLOOKUP(S1306,Lookup!A:A,Lookup!B:B)</f>
        <v>Junior</v>
      </c>
      <c r="U1306" t="s">
        <v>54</v>
      </c>
      <c r="V1306">
        <v>1</v>
      </c>
      <c r="W1306" t="str">
        <f>_xlfn.XLOOKUP(V1306,Lookup!I:I,Lookup!J:J)</f>
        <v>Low</v>
      </c>
      <c r="X1306" t="s">
        <v>52</v>
      </c>
      <c r="Y1306">
        <v>4448</v>
      </c>
      <c r="Z1306" t="str" cm="1">
        <f t="array" ref="Z1306">_xlfn.IFS(Y1306&lt;3000,"Low",Y1306&lt;7000,"Medium",TRUE,"High")</f>
        <v>Medium</v>
      </c>
      <c r="AA1306">
        <v>10748</v>
      </c>
      <c r="AB1306">
        <v>2</v>
      </c>
      <c r="AC1306" t="s">
        <v>42</v>
      </c>
      <c r="AD1306" t="s">
        <v>43</v>
      </c>
      <c r="AE1306">
        <v>12</v>
      </c>
      <c r="AF1306">
        <v>3</v>
      </c>
      <c r="AG1306" t="str">
        <f>_xlfn.XLOOKUP(AF1306,Lookup!K:K,Lookup!L:L)</f>
        <v>Meet Expect</v>
      </c>
      <c r="AH1306">
        <v>2</v>
      </c>
      <c r="AI1306" t="str">
        <f>LOOKUP(AH1306,Lookup!M:M,Lookup!N:N)</f>
        <v>Medium</v>
      </c>
      <c r="AJ1306">
        <v>80</v>
      </c>
      <c r="AK1306">
        <v>1</v>
      </c>
      <c r="AL1306" t="str">
        <f>_xlfn.XLOOKUP(AK1306,Lookup!O:O,Lookup!P:P)</f>
        <v>Basic</v>
      </c>
      <c r="AM1306">
        <v>15</v>
      </c>
      <c r="AN1306" t="str" cm="1">
        <f t="array" ref="AN1306">_xlfn.IFS(
AM1306&lt;=5,"0-5",
AM1306&lt;=10,"6-10",
AM1306&lt;=20,"11-20",
TRUE,"20+")</f>
        <v>11-20</v>
      </c>
      <c r="AO1306">
        <v>3</v>
      </c>
      <c r="AP1306">
        <v>3</v>
      </c>
      <c r="AQ1306" t="str">
        <f>_xlfn.XLOOKUP(AP1306,Lookup!Q:Q,Lookup!R:R)</f>
        <v>Better</v>
      </c>
      <c r="AR1306">
        <v>7</v>
      </c>
      <c r="AS1306" t="str" cm="1">
        <f t="array" ref="AS1306">_xlfn.IFS(
AR1306 &lt;=1,"New Employee",
AR1306 &lt;=3, "Early Career",
AR1306 &lt;=7, "Experienced",
TRUE, "Veteran")</f>
        <v>Experienced</v>
      </c>
      <c r="AT1306">
        <v>4</v>
      </c>
      <c r="AU1306">
        <v>7</v>
      </c>
      <c r="AV1306" t="str" cm="1">
        <f t="array" ref="AV1306">_xlfn.IFS(
AU1306=0,"Recently Promoted",
AU1306&lt;=3, "Normal",
TRUE, "Long Time No Promotion")</f>
        <v>Long Time No Promotion</v>
      </c>
      <c r="AW1306">
        <v>7</v>
      </c>
      <c r="AX1306">
        <f>IF(COUNTIF(L1306:$L$1471,L1306)&gt;1,1,0)</f>
        <v>0</v>
      </c>
      <c r="BA1306">
        <f t="shared" si="165"/>
        <v>0</v>
      </c>
      <c r="BC1306">
        <f t="shared" si="166"/>
        <v>0</v>
      </c>
      <c r="BE1306">
        <f t="shared" si="160"/>
        <v>0</v>
      </c>
      <c r="BG1306">
        <f t="shared" si="161"/>
        <v>0</v>
      </c>
      <c r="BI1306">
        <f t="shared" si="162"/>
        <v>0</v>
      </c>
      <c r="BR1306" t="str" cm="1">
        <f t="array" ref="BR1306">_xlfn.IFS(
A1306&lt;=25,"18-25",
A1306&lt;=35,"26-35",
A1306&lt;=45,"36-45",
A1306&lt;=59,"46-59",
TRUE,"60+")</f>
        <v>36-45</v>
      </c>
      <c r="BX1306" t="b">
        <f t="shared" si="163"/>
        <v>1</v>
      </c>
      <c r="BY1306" t="b">
        <f t="shared" si="164"/>
        <v>1</v>
      </c>
      <c r="BZ1306" t="b">
        <f t="shared" si="167"/>
        <v>1</v>
      </c>
      <c r="CA1306">
        <f>IF(tblemployee[[#This Row],[Attrition]]="Yes",1,0)</f>
        <v>0</v>
      </c>
      <c r="CB1306">
        <f>IF(tblemployee[[#This Row],[OverTime]]="Yes",1,0)</f>
        <v>0</v>
      </c>
    </row>
    <row r="1307" spans="1:80" hidden="1">
      <c r="A1307">
        <v>54</v>
      </c>
      <c r="B1307" t="s">
        <v>43</v>
      </c>
      <c r="C1307" t="s">
        <v>36</v>
      </c>
      <c r="D1307">
        <v>431</v>
      </c>
      <c r="E1307" t="s">
        <v>45</v>
      </c>
      <c r="F1307">
        <v>7</v>
      </c>
      <c r="G1307" t="str" cm="1">
        <f t="array" ref="G1307">_xlfn.IFS(
F1307 &lt;= 10, "Near",
F1307 &lt;= 20, "Far",
TRUE, "Very Far")</f>
        <v>Near</v>
      </c>
      <c r="H1307">
        <v>4</v>
      </c>
      <c r="I1307" t="str">
        <f>_xlfn.XLOOKUP(H1307,Lookup!C:C,Lookup!D:D)</f>
        <v>Master</v>
      </c>
      <c r="J1307" t="s">
        <v>51</v>
      </c>
      <c r="K1307">
        <v>1</v>
      </c>
      <c r="L1307">
        <v>1830</v>
      </c>
      <c r="M1307">
        <v>4</v>
      </c>
      <c r="N1307" t="str">
        <f>_xlfn.XLOOKUP(M1307,Lookup!E:E,Lookup!F:F)</f>
        <v>Very High</v>
      </c>
      <c r="O1307" t="s">
        <v>39</v>
      </c>
      <c r="P1307">
        <v>68</v>
      </c>
      <c r="Q1307">
        <v>3</v>
      </c>
      <c r="R1307" t="str">
        <f>_xlfn.XLOOKUP(Q1307,Lookup!G:G,Lookup!H:H)</f>
        <v>High</v>
      </c>
      <c r="S1307">
        <v>2</v>
      </c>
      <c r="T1307" s="7" t="str">
        <f>_xlfn.XLOOKUP(S1307,Lookup!A:A,Lookup!B:B)</f>
        <v>Junior</v>
      </c>
      <c r="U1307" t="s">
        <v>47</v>
      </c>
      <c r="V1307">
        <v>4</v>
      </c>
      <c r="W1307" t="str">
        <f>_xlfn.XLOOKUP(V1307,Lookup!I:I,Lookup!J:J)</f>
        <v>Very High</v>
      </c>
      <c r="X1307" t="s">
        <v>48</v>
      </c>
      <c r="Y1307">
        <v>6854</v>
      </c>
      <c r="Z1307" t="str" cm="1">
        <f t="array" ref="Z1307">_xlfn.IFS(Y1307&lt;3000,"Low",Y1307&lt;7000,"Medium",TRUE,"High")</f>
        <v>Medium</v>
      </c>
      <c r="AA1307">
        <v>15696</v>
      </c>
      <c r="AB1307">
        <v>4</v>
      </c>
      <c r="AC1307" t="s">
        <v>42</v>
      </c>
      <c r="AD1307" t="s">
        <v>43</v>
      </c>
      <c r="AE1307">
        <v>15</v>
      </c>
      <c r="AF1307">
        <v>3</v>
      </c>
      <c r="AG1307" t="str">
        <f>_xlfn.XLOOKUP(AF1307,Lookup!K:K,Lookup!L:L)</f>
        <v>Meet Expect</v>
      </c>
      <c r="AH1307">
        <v>2</v>
      </c>
      <c r="AI1307" t="str">
        <f>LOOKUP(AH1307,Lookup!M:M,Lookup!N:N)</f>
        <v>Medium</v>
      </c>
      <c r="AJ1307">
        <v>80</v>
      </c>
      <c r="AK1307">
        <v>1</v>
      </c>
      <c r="AL1307" t="str">
        <f>_xlfn.XLOOKUP(AK1307,Lookup!O:O,Lookup!P:P)</f>
        <v>Basic</v>
      </c>
      <c r="AM1307">
        <v>14</v>
      </c>
      <c r="AN1307" t="str" cm="1">
        <f t="array" ref="AN1307">_xlfn.IFS(
AM1307&lt;=5,"0-5",
AM1307&lt;=10,"6-10",
AM1307&lt;=20,"11-20",
TRUE,"20+")</f>
        <v>11-20</v>
      </c>
      <c r="AO1307">
        <v>2</v>
      </c>
      <c r="AP1307">
        <v>2</v>
      </c>
      <c r="AQ1307" t="str">
        <f>_xlfn.XLOOKUP(AP1307,Lookup!Q:Q,Lookup!R:R)</f>
        <v>Good</v>
      </c>
      <c r="AR1307">
        <v>7</v>
      </c>
      <c r="AS1307" t="str" cm="1">
        <f t="array" ref="AS1307">_xlfn.IFS(
AR1307 &lt;=1,"New Employee",
AR1307 &lt;=3, "Early Career",
AR1307 &lt;=7, "Experienced",
TRUE, "Veteran")</f>
        <v>Experienced</v>
      </c>
      <c r="AT1307">
        <v>1</v>
      </c>
      <c r="AU1307">
        <v>1</v>
      </c>
      <c r="AV1307" t="str" cm="1">
        <f t="array" ref="AV1307">_xlfn.IFS(
AU1307=0,"Recently Promoted",
AU1307&lt;=3, "Normal",
TRUE, "Long Time No Promotion")</f>
        <v>Normal</v>
      </c>
      <c r="AW1307">
        <v>7</v>
      </c>
      <c r="AX1307">
        <f>IF(COUNTIF(L1307:$L$1471,L1307)&gt;1,1,0)</f>
        <v>0</v>
      </c>
      <c r="BA1307">
        <f t="shared" si="165"/>
        <v>0</v>
      </c>
      <c r="BC1307">
        <f t="shared" si="166"/>
        <v>0</v>
      </c>
      <c r="BE1307">
        <f t="shared" si="160"/>
        <v>0</v>
      </c>
      <c r="BG1307">
        <f t="shared" si="161"/>
        <v>0</v>
      </c>
      <c r="BI1307">
        <f t="shared" si="162"/>
        <v>0</v>
      </c>
      <c r="BR1307" t="str" cm="1">
        <f t="array" ref="BR1307">_xlfn.IFS(
A1307&lt;=25,"18-25",
A1307&lt;=35,"26-35",
A1307&lt;=45,"36-45",
A1307&lt;=59,"46-59",
TRUE,"60+")</f>
        <v>46-59</v>
      </c>
      <c r="BX1307" t="b">
        <f t="shared" si="163"/>
        <v>1</v>
      </c>
      <c r="BY1307" t="b">
        <f t="shared" si="164"/>
        <v>1</v>
      </c>
      <c r="BZ1307" t="b">
        <f t="shared" si="167"/>
        <v>1</v>
      </c>
      <c r="CA1307">
        <f>IF(tblemployee[[#This Row],[Attrition]]="Yes",1,0)</f>
        <v>0</v>
      </c>
      <c r="CB1307">
        <f>IF(tblemployee[[#This Row],[OverTime]]="Yes",1,0)</f>
        <v>0</v>
      </c>
    </row>
    <row r="1308" spans="1:80" hidden="1">
      <c r="A1308">
        <v>31</v>
      </c>
      <c r="B1308" t="s">
        <v>43</v>
      </c>
      <c r="C1308" t="s">
        <v>44</v>
      </c>
      <c r="D1308">
        <v>1125</v>
      </c>
      <c r="E1308" t="s">
        <v>37</v>
      </c>
      <c r="F1308">
        <v>7</v>
      </c>
      <c r="G1308" t="str" cm="1">
        <f t="array" ref="G1308">_xlfn.IFS(
F1308 &lt;= 10, "Near",
F1308 &lt;= 20, "Far",
TRUE, "Very Far")</f>
        <v>Near</v>
      </c>
      <c r="H1308">
        <v>4</v>
      </c>
      <c r="I1308" t="str">
        <f>_xlfn.XLOOKUP(H1308,Lookup!C:C,Lookup!D:D)</f>
        <v>Master</v>
      </c>
      <c r="J1308" t="s">
        <v>59</v>
      </c>
      <c r="K1308">
        <v>1</v>
      </c>
      <c r="L1308">
        <v>1833</v>
      </c>
      <c r="M1308">
        <v>1</v>
      </c>
      <c r="N1308" t="str">
        <f>_xlfn.XLOOKUP(M1308,Lookup!E:E,Lookup!F:F)</f>
        <v>Low</v>
      </c>
      <c r="O1308" t="s">
        <v>39</v>
      </c>
      <c r="P1308">
        <v>68</v>
      </c>
      <c r="Q1308">
        <v>3</v>
      </c>
      <c r="R1308" t="str">
        <f>_xlfn.XLOOKUP(Q1308,Lookup!G:G,Lookup!H:H)</f>
        <v>High</v>
      </c>
      <c r="S1308">
        <v>3</v>
      </c>
      <c r="T1308" s="7" t="str">
        <f>_xlfn.XLOOKUP(S1308,Lookup!A:A,Lookup!B:B)</f>
        <v>Senior</v>
      </c>
      <c r="U1308" t="s">
        <v>40</v>
      </c>
      <c r="V1308">
        <v>1</v>
      </c>
      <c r="W1308" t="str">
        <f>_xlfn.XLOOKUP(V1308,Lookup!I:I,Lookup!J:J)</f>
        <v>Low</v>
      </c>
      <c r="X1308" t="s">
        <v>48</v>
      </c>
      <c r="Y1308">
        <v>9637</v>
      </c>
      <c r="Z1308" t="str" cm="1">
        <f t="array" ref="Z1308">_xlfn.IFS(Y1308&lt;3000,"Low",Y1308&lt;7000,"Medium",TRUE,"High")</f>
        <v>High</v>
      </c>
      <c r="AA1308">
        <v>8277</v>
      </c>
      <c r="AB1308">
        <v>2</v>
      </c>
      <c r="AC1308" t="s">
        <v>42</v>
      </c>
      <c r="AD1308" t="s">
        <v>43</v>
      </c>
      <c r="AE1308">
        <v>14</v>
      </c>
      <c r="AF1308">
        <v>3</v>
      </c>
      <c r="AG1308" t="str">
        <f>_xlfn.XLOOKUP(AF1308,Lookup!K:K,Lookup!L:L)</f>
        <v>Meet Expect</v>
      </c>
      <c r="AH1308">
        <v>4</v>
      </c>
      <c r="AI1308" t="str">
        <f>LOOKUP(AH1308,Lookup!M:M,Lookup!N:N)</f>
        <v>Very High</v>
      </c>
      <c r="AJ1308">
        <v>80</v>
      </c>
      <c r="AK1308">
        <v>2</v>
      </c>
      <c r="AL1308" t="str">
        <f>_xlfn.XLOOKUP(AK1308,Lookup!O:O,Lookup!P:P)</f>
        <v>Medium</v>
      </c>
      <c r="AM1308">
        <v>9</v>
      </c>
      <c r="AN1308" t="str" cm="1">
        <f t="array" ref="AN1308">_xlfn.IFS(
AM1308&lt;=5,"0-5",
AM1308&lt;=10,"6-10",
AM1308&lt;=20,"11-20",
TRUE,"20+")</f>
        <v>6-10</v>
      </c>
      <c r="AO1308">
        <v>3</v>
      </c>
      <c r="AP1308">
        <v>3</v>
      </c>
      <c r="AQ1308" t="str">
        <f>_xlfn.XLOOKUP(AP1308,Lookup!Q:Q,Lookup!R:R)</f>
        <v>Better</v>
      </c>
      <c r="AR1308">
        <v>3</v>
      </c>
      <c r="AS1308" t="str" cm="1">
        <f t="array" ref="AS1308">_xlfn.IFS(
AR1308 &lt;=1,"New Employee",
AR1308 &lt;=3, "Early Career",
AR1308 &lt;=7, "Experienced",
TRUE, "Veteran")</f>
        <v>Early Career</v>
      </c>
      <c r="AT1308">
        <v>2</v>
      </c>
      <c r="AU1308">
        <v>2</v>
      </c>
      <c r="AV1308" t="str" cm="1">
        <f t="array" ref="AV1308">_xlfn.IFS(
AU1308=0,"Recently Promoted",
AU1308&lt;=3, "Normal",
TRUE, "Long Time No Promotion")</f>
        <v>Normal</v>
      </c>
      <c r="AW1308">
        <v>2</v>
      </c>
      <c r="AX1308">
        <f>IF(COUNTIF(L1308:$L$1471,L1308)&gt;1,1,0)</f>
        <v>0</v>
      </c>
      <c r="BA1308">
        <f t="shared" si="165"/>
        <v>0</v>
      </c>
      <c r="BC1308">
        <f t="shared" si="166"/>
        <v>0</v>
      </c>
      <c r="BE1308">
        <f t="shared" si="160"/>
        <v>0</v>
      </c>
      <c r="BG1308">
        <f t="shared" si="161"/>
        <v>0</v>
      </c>
      <c r="BI1308">
        <f t="shared" si="162"/>
        <v>0</v>
      </c>
      <c r="BR1308" t="str" cm="1">
        <f t="array" ref="BR1308">_xlfn.IFS(
A1308&lt;=25,"18-25",
A1308&lt;=35,"26-35",
A1308&lt;=45,"36-45",
A1308&lt;=59,"46-59",
TRUE,"60+")</f>
        <v>26-35</v>
      </c>
      <c r="BX1308" t="b">
        <f t="shared" si="163"/>
        <v>1</v>
      </c>
      <c r="BY1308" t="b">
        <f t="shared" si="164"/>
        <v>1</v>
      </c>
      <c r="BZ1308" t="b">
        <f t="shared" si="167"/>
        <v>1</v>
      </c>
      <c r="CA1308">
        <f>IF(tblemployee[[#This Row],[Attrition]]="Yes",1,0)</f>
        <v>0</v>
      </c>
      <c r="CB1308">
        <f>IF(tblemployee[[#This Row],[OverTime]]="Yes",1,0)</f>
        <v>0</v>
      </c>
    </row>
    <row r="1309" spans="1:80" hidden="1">
      <c r="A1309">
        <v>28</v>
      </c>
      <c r="B1309" t="s">
        <v>43</v>
      </c>
      <c r="C1309" t="s">
        <v>36</v>
      </c>
      <c r="D1309">
        <v>1217</v>
      </c>
      <c r="E1309" t="s">
        <v>45</v>
      </c>
      <c r="F1309">
        <v>1</v>
      </c>
      <c r="G1309" t="str" cm="1">
        <f t="array" ref="G1309">_xlfn.IFS(
F1309 &lt;= 10, "Near",
F1309 &lt;= 20, "Far",
TRUE, "Very Far")</f>
        <v>Near</v>
      </c>
      <c r="H1309">
        <v>3</v>
      </c>
      <c r="I1309" t="str">
        <f>_xlfn.XLOOKUP(H1309,Lookup!C:C,Lookup!D:D)</f>
        <v>Bachelor</v>
      </c>
      <c r="J1309" t="s">
        <v>51</v>
      </c>
      <c r="K1309">
        <v>1</v>
      </c>
      <c r="L1309">
        <v>1834</v>
      </c>
      <c r="M1309">
        <v>3</v>
      </c>
      <c r="N1309" t="str">
        <f>_xlfn.XLOOKUP(M1309,Lookup!E:E,Lookup!F:F)</f>
        <v>High</v>
      </c>
      <c r="O1309" t="s">
        <v>39</v>
      </c>
      <c r="P1309">
        <v>67</v>
      </c>
      <c r="Q1309">
        <v>3</v>
      </c>
      <c r="R1309" t="str">
        <f>_xlfn.XLOOKUP(Q1309,Lookup!G:G,Lookup!H:H)</f>
        <v>High</v>
      </c>
      <c r="S1309">
        <v>1</v>
      </c>
      <c r="T1309" s="7" t="str">
        <f>_xlfn.XLOOKUP(S1309,Lookup!A:A,Lookup!B:B)</f>
        <v>Entry Level</v>
      </c>
      <c r="U1309" t="s">
        <v>47</v>
      </c>
      <c r="V1309">
        <v>1</v>
      </c>
      <c r="W1309" t="str">
        <f>_xlfn.XLOOKUP(V1309,Lookup!I:I,Lookup!J:J)</f>
        <v>Low</v>
      </c>
      <c r="X1309" t="s">
        <v>48</v>
      </c>
      <c r="Y1309">
        <v>3591</v>
      </c>
      <c r="Z1309" t="str" cm="1">
        <f t="array" ref="Z1309">_xlfn.IFS(Y1309&lt;3000,"Low",Y1309&lt;7000,"Medium",TRUE,"High")</f>
        <v>Medium</v>
      </c>
      <c r="AA1309">
        <v>12719</v>
      </c>
      <c r="AB1309">
        <v>1</v>
      </c>
      <c r="AC1309" t="s">
        <v>42</v>
      </c>
      <c r="AD1309" t="s">
        <v>43</v>
      </c>
      <c r="AE1309">
        <v>25</v>
      </c>
      <c r="AF1309">
        <v>4</v>
      </c>
      <c r="AG1309" t="str">
        <f>_xlfn.XLOOKUP(AF1309,Lookup!K:K,Lookup!L:L)</f>
        <v>Exceed Expect</v>
      </c>
      <c r="AH1309">
        <v>3</v>
      </c>
      <c r="AI1309" t="str">
        <f>LOOKUP(AH1309,Lookup!M:M,Lookup!N:N)</f>
        <v>High</v>
      </c>
      <c r="AJ1309">
        <v>80</v>
      </c>
      <c r="AK1309">
        <v>1</v>
      </c>
      <c r="AL1309" t="str">
        <f>_xlfn.XLOOKUP(AK1309,Lookup!O:O,Lookup!P:P)</f>
        <v>Basic</v>
      </c>
      <c r="AM1309">
        <v>3</v>
      </c>
      <c r="AN1309" t="str" cm="1">
        <f t="array" ref="AN1309">_xlfn.IFS(
AM1309&lt;=5,"0-5",
AM1309&lt;=10,"6-10",
AM1309&lt;=20,"11-20",
TRUE,"20+")</f>
        <v>0-5</v>
      </c>
      <c r="AO1309">
        <v>3</v>
      </c>
      <c r="AP1309">
        <v>3</v>
      </c>
      <c r="AQ1309" t="str">
        <f>_xlfn.XLOOKUP(AP1309,Lookup!Q:Q,Lookup!R:R)</f>
        <v>Better</v>
      </c>
      <c r="AR1309">
        <v>3</v>
      </c>
      <c r="AS1309" t="str" cm="1">
        <f t="array" ref="AS1309">_xlfn.IFS(
AR1309 &lt;=1,"New Employee",
AR1309 &lt;=3, "Early Career",
AR1309 &lt;=7, "Experienced",
TRUE, "Veteran")</f>
        <v>Early Career</v>
      </c>
      <c r="AT1309">
        <v>2</v>
      </c>
      <c r="AU1309">
        <v>1</v>
      </c>
      <c r="AV1309" t="str" cm="1">
        <f t="array" ref="AV1309">_xlfn.IFS(
AU1309=0,"Recently Promoted",
AU1309&lt;=3, "Normal",
TRUE, "Long Time No Promotion")</f>
        <v>Normal</v>
      </c>
      <c r="AW1309">
        <v>2</v>
      </c>
      <c r="AX1309">
        <f>IF(COUNTIF(L1309:$L$1471,L1309)&gt;1,1,0)</f>
        <v>0</v>
      </c>
      <c r="BA1309">
        <f t="shared" si="165"/>
        <v>0</v>
      </c>
      <c r="BC1309">
        <f t="shared" si="166"/>
        <v>0</v>
      </c>
      <c r="BE1309">
        <f t="shared" si="160"/>
        <v>0</v>
      </c>
      <c r="BG1309">
        <f t="shared" si="161"/>
        <v>0</v>
      </c>
      <c r="BI1309">
        <f t="shared" si="162"/>
        <v>0</v>
      </c>
      <c r="BR1309" t="str" cm="1">
        <f t="array" ref="BR1309">_xlfn.IFS(
A1309&lt;=25,"18-25",
A1309&lt;=35,"26-35",
A1309&lt;=45,"36-45",
A1309&lt;=59,"46-59",
TRUE,"60+")</f>
        <v>26-35</v>
      </c>
      <c r="BX1309" t="b">
        <f t="shared" si="163"/>
        <v>1</v>
      </c>
      <c r="BY1309" t="b">
        <f t="shared" si="164"/>
        <v>1</v>
      </c>
      <c r="BZ1309" t="b">
        <f t="shared" si="167"/>
        <v>1</v>
      </c>
      <c r="CA1309">
        <f>IF(tblemployee[[#This Row],[Attrition]]="Yes",1,0)</f>
        <v>0</v>
      </c>
      <c r="CB1309">
        <f>IF(tblemployee[[#This Row],[OverTime]]="Yes",1,0)</f>
        <v>0</v>
      </c>
    </row>
    <row r="1310" spans="1:80" hidden="1">
      <c r="A1310">
        <v>38</v>
      </c>
      <c r="B1310" t="s">
        <v>43</v>
      </c>
      <c r="C1310" t="s">
        <v>36</v>
      </c>
      <c r="D1310">
        <v>723</v>
      </c>
      <c r="E1310" t="s">
        <v>37</v>
      </c>
      <c r="F1310">
        <v>2</v>
      </c>
      <c r="G1310" t="str" cm="1">
        <f t="array" ref="G1310">_xlfn.IFS(
F1310 &lt;= 10, "Near",
F1310 &lt;= 20, "Far",
TRUE, "Very Far")</f>
        <v>Near</v>
      </c>
      <c r="H1310">
        <v>4</v>
      </c>
      <c r="I1310" t="str">
        <f>_xlfn.XLOOKUP(H1310,Lookup!C:C,Lookup!D:D)</f>
        <v>Master</v>
      </c>
      <c r="J1310" t="s">
        <v>59</v>
      </c>
      <c r="K1310">
        <v>1</v>
      </c>
      <c r="L1310">
        <v>1835</v>
      </c>
      <c r="M1310">
        <v>2</v>
      </c>
      <c r="N1310" t="str">
        <f>_xlfn.XLOOKUP(M1310,Lookup!E:E,Lookup!F:F)</f>
        <v>Medium</v>
      </c>
      <c r="O1310" t="s">
        <v>39</v>
      </c>
      <c r="P1310">
        <v>77</v>
      </c>
      <c r="Q1310">
        <v>1</v>
      </c>
      <c r="R1310" t="str">
        <f>_xlfn.XLOOKUP(Q1310,Lookup!G:G,Lookup!H:H)</f>
        <v>Low</v>
      </c>
      <c r="S1310">
        <v>2</v>
      </c>
      <c r="T1310" s="7" t="str">
        <f>_xlfn.XLOOKUP(S1310,Lookup!A:A,Lookup!B:B)</f>
        <v>Junior</v>
      </c>
      <c r="U1310" t="s">
        <v>57</v>
      </c>
      <c r="V1310">
        <v>4</v>
      </c>
      <c r="W1310" t="str">
        <f>_xlfn.XLOOKUP(V1310,Lookup!I:I,Lookup!J:J)</f>
        <v>Very High</v>
      </c>
      <c r="X1310" t="s">
        <v>48</v>
      </c>
      <c r="Y1310">
        <v>5405</v>
      </c>
      <c r="Z1310" t="str" cm="1">
        <f t="array" ref="Z1310">_xlfn.IFS(Y1310&lt;3000,"Low",Y1310&lt;7000,"Medium",TRUE,"High")</f>
        <v>Medium</v>
      </c>
      <c r="AA1310">
        <v>4244</v>
      </c>
      <c r="AB1310">
        <v>2</v>
      </c>
      <c r="AC1310" t="s">
        <v>42</v>
      </c>
      <c r="AD1310" t="s">
        <v>35</v>
      </c>
      <c r="AE1310">
        <v>20</v>
      </c>
      <c r="AF1310">
        <v>4</v>
      </c>
      <c r="AG1310" t="str">
        <f>_xlfn.XLOOKUP(AF1310,Lookup!K:K,Lookup!L:L)</f>
        <v>Exceed Expect</v>
      </c>
      <c r="AH1310">
        <v>1</v>
      </c>
      <c r="AI1310" t="str">
        <f>LOOKUP(AH1310,Lookup!M:M,Lookup!N:N)</f>
        <v>Low</v>
      </c>
      <c r="AJ1310">
        <v>80</v>
      </c>
      <c r="AK1310">
        <v>2</v>
      </c>
      <c r="AL1310" t="str">
        <f>_xlfn.XLOOKUP(AK1310,Lookup!O:O,Lookup!P:P)</f>
        <v>Medium</v>
      </c>
      <c r="AM1310">
        <v>20</v>
      </c>
      <c r="AN1310" t="str" cm="1">
        <f t="array" ref="AN1310">_xlfn.IFS(
AM1310&lt;=5,"0-5",
AM1310&lt;=10,"6-10",
AM1310&lt;=20,"11-20",
TRUE,"20+")</f>
        <v>11-20</v>
      </c>
      <c r="AO1310">
        <v>4</v>
      </c>
      <c r="AP1310">
        <v>2</v>
      </c>
      <c r="AQ1310" t="str">
        <f>_xlfn.XLOOKUP(AP1310,Lookup!Q:Q,Lookup!R:R)</f>
        <v>Good</v>
      </c>
      <c r="AR1310">
        <v>4</v>
      </c>
      <c r="AS1310" t="str" cm="1">
        <f t="array" ref="AS1310">_xlfn.IFS(
AR1310 &lt;=1,"New Employee",
AR1310 &lt;=3, "Early Career",
AR1310 &lt;=7, "Experienced",
TRUE, "Veteran")</f>
        <v>Experienced</v>
      </c>
      <c r="AT1310">
        <v>2</v>
      </c>
      <c r="AU1310">
        <v>0</v>
      </c>
      <c r="AV1310" t="str" cm="1">
        <f t="array" ref="AV1310">_xlfn.IFS(
AU1310=0,"Recently Promoted",
AU1310&lt;=3, "Normal",
TRUE, "Long Time No Promotion")</f>
        <v>Recently Promoted</v>
      </c>
      <c r="AW1310">
        <v>3</v>
      </c>
      <c r="AX1310">
        <f>IF(COUNTIF(L1310:$L$1471,L1310)&gt;1,1,0)</f>
        <v>0</v>
      </c>
      <c r="BA1310">
        <f t="shared" si="165"/>
        <v>0</v>
      </c>
      <c r="BC1310">
        <f t="shared" si="166"/>
        <v>0</v>
      </c>
      <c r="BE1310">
        <f t="shared" si="160"/>
        <v>0</v>
      </c>
      <c r="BG1310">
        <f t="shared" si="161"/>
        <v>0</v>
      </c>
      <c r="BI1310">
        <f t="shared" si="162"/>
        <v>0</v>
      </c>
      <c r="BR1310" t="str" cm="1">
        <f t="array" ref="BR1310">_xlfn.IFS(
A1310&lt;=25,"18-25",
A1310&lt;=35,"26-35",
A1310&lt;=45,"36-45",
A1310&lt;=59,"46-59",
TRUE,"60+")</f>
        <v>36-45</v>
      </c>
      <c r="BX1310" t="b">
        <f t="shared" si="163"/>
        <v>1</v>
      </c>
      <c r="BY1310" t="b">
        <f t="shared" si="164"/>
        <v>1</v>
      </c>
      <c r="BZ1310" t="b">
        <f t="shared" si="167"/>
        <v>1</v>
      </c>
      <c r="CA1310">
        <f>IF(tblemployee[[#This Row],[Attrition]]="Yes",1,0)</f>
        <v>0</v>
      </c>
      <c r="CB1310">
        <f>IF(tblemployee[[#This Row],[OverTime]]="Yes",1,0)</f>
        <v>1</v>
      </c>
    </row>
    <row r="1311" spans="1:80" hidden="1">
      <c r="A1311">
        <v>26</v>
      </c>
      <c r="B1311" t="s">
        <v>43</v>
      </c>
      <c r="C1311" t="s">
        <v>36</v>
      </c>
      <c r="D1311">
        <v>572</v>
      </c>
      <c r="E1311" t="s">
        <v>37</v>
      </c>
      <c r="F1311">
        <v>10</v>
      </c>
      <c r="G1311" t="str" cm="1">
        <f t="array" ref="G1311">_xlfn.IFS(
F1311 &lt;= 10, "Near",
F1311 &lt;= 20, "Far",
TRUE, "Very Far")</f>
        <v>Near</v>
      </c>
      <c r="H1311">
        <v>3</v>
      </c>
      <c r="I1311" t="str">
        <f>_xlfn.XLOOKUP(H1311,Lookup!C:C,Lookup!D:D)</f>
        <v>Bachelor</v>
      </c>
      <c r="J1311" t="s">
        <v>51</v>
      </c>
      <c r="K1311">
        <v>1</v>
      </c>
      <c r="L1311">
        <v>1836</v>
      </c>
      <c r="M1311">
        <v>3</v>
      </c>
      <c r="N1311" t="str">
        <f>_xlfn.XLOOKUP(M1311,Lookup!E:E,Lookup!F:F)</f>
        <v>High</v>
      </c>
      <c r="O1311" t="s">
        <v>46</v>
      </c>
      <c r="P1311">
        <v>46</v>
      </c>
      <c r="Q1311">
        <v>3</v>
      </c>
      <c r="R1311" t="str">
        <f>_xlfn.XLOOKUP(Q1311,Lookup!G:G,Lookup!H:H)</f>
        <v>High</v>
      </c>
      <c r="S1311">
        <v>2</v>
      </c>
      <c r="T1311" s="7" t="str">
        <f>_xlfn.XLOOKUP(S1311,Lookup!A:A,Lookup!B:B)</f>
        <v>Junior</v>
      </c>
      <c r="U1311" t="s">
        <v>40</v>
      </c>
      <c r="V1311">
        <v>4</v>
      </c>
      <c r="W1311" t="str">
        <f>_xlfn.XLOOKUP(V1311,Lookup!I:I,Lookup!J:J)</f>
        <v>Very High</v>
      </c>
      <c r="X1311" t="s">
        <v>41</v>
      </c>
      <c r="Y1311">
        <v>4684</v>
      </c>
      <c r="Z1311" t="str" cm="1">
        <f t="array" ref="Z1311">_xlfn.IFS(Y1311&lt;3000,"Low",Y1311&lt;7000,"Medium",TRUE,"High")</f>
        <v>Medium</v>
      </c>
      <c r="AA1311">
        <v>9125</v>
      </c>
      <c r="AB1311">
        <v>1</v>
      </c>
      <c r="AC1311" t="s">
        <v>42</v>
      </c>
      <c r="AD1311" t="s">
        <v>43</v>
      </c>
      <c r="AE1311">
        <v>13</v>
      </c>
      <c r="AF1311">
        <v>3</v>
      </c>
      <c r="AG1311" t="str">
        <f>_xlfn.XLOOKUP(AF1311,Lookup!K:K,Lookup!L:L)</f>
        <v>Meet Expect</v>
      </c>
      <c r="AH1311">
        <v>1</v>
      </c>
      <c r="AI1311" t="str">
        <f>LOOKUP(AH1311,Lookup!M:M,Lookup!N:N)</f>
        <v>Low</v>
      </c>
      <c r="AJ1311">
        <v>80</v>
      </c>
      <c r="AK1311">
        <v>0</v>
      </c>
      <c r="AL1311" t="str">
        <f>_xlfn.XLOOKUP(AK1311,Lookup!O:O,Lookup!P:P)</f>
        <v>None</v>
      </c>
      <c r="AM1311">
        <v>5</v>
      </c>
      <c r="AN1311" t="str" cm="1">
        <f t="array" ref="AN1311">_xlfn.IFS(
AM1311&lt;=5,"0-5",
AM1311&lt;=10,"6-10",
AM1311&lt;=20,"11-20",
TRUE,"20+")</f>
        <v>0-5</v>
      </c>
      <c r="AO1311">
        <v>4</v>
      </c>
      <c r="AP1311">
        <v>3</v>
      </c>
      <c r="AQ1311" t="str">
        <f>_xlfn.XLOOKUP(AP1311,Lookup!Q:Q,Lookup!R:R)</f>
        <v>Better</v>
      </c>
      <c r="AR1311">
        <v>5</v>
      </c>
      <c r="AS1311" t="str" cm="1">
        <f t="array" ref="AS1311">_xlfn.IFS(
AR1311 &lt;=1,"New Employee",
AR1311 &lt;=3, "Early Career",
AR1311 &lt;=7, "Experienced",
TRUE, "Veteran")</f>
        <v>Experienced</v>
      </c>
      <c r="AT1311">
        <v>3</v>
      </c>
      <c r="AU1311">
        <v>1</v>
      </c>
      <c r="AV1311" t="str" cm="1">
        <f t="array" ref="AV1311">_xlfn.IFS(
AU1311=0,"Recently Promoted",
AU1311&lt;=3, "Normal",
TRUE, "Long Time No Promotion")</f>
        <v>Normal</v>
      </c>
      <c r="AW1311">
        <v>2</v>
      </c>
      <c r="AX1311">
        <f>IF(COUNTIF(L1311:$L$1471,L1311)&gt;1,1,0)</f>
        <v>0</v>
      </c>
      <c r="BA1311">
        <f t="shared" si="165"/>
        <v>0</v>
      </c>
      <c r="BC1311">
        <f t="shared" si="166"/>
        <v>0</v>
      </c>
      <c r="BE1311">
        <f t="shared" si="160"/>
        <v>0</v>
      </c>
      <c r="BG1311">
        <f t="shared" si="161"/>
        <v>0</v>
      </c>
      <c r="BI1311">
        <f t="shared" si="162"/>
        <v>0</v>
      </c>
      <c r="BR1311" t="str" cm="1">
        <f t="array" ref="BR1311">_xlfn.IFS(
A1311&lt;=25,"18-25",
A1311&lt;=35,"26-35",
A1311&lt;=45,"36-45",
A1311&lt;=59,"46-59",
TRUE,"60+")</f>
        <v>26-35</v>
      </c>
      <c r="BX1311" t="b">
        <f t="shared" si="163"/>
        <v>1</v>
      </c>
      <c r="BY1311" t="b">
        <f t="shared" si="164"/>
        <v>1</v>
      </c>
      <c r="BZ1311" t="b">
        <f t="shared" si="167"/>
        <v>1</v>
      </c>
      <c r="CA1311">
        <f>IF(tblemployee[[#This Row],[Attrition]]="Yes",1,0)</f>
        <v>0</v>
      </c>
      <c r="CB1311">
        <f>IF(tblemployee[[#This Row],[OverTime]]="Yes",1,0)</f>
        <v>0</v>
      </c>
    </row>
    <row r="1312" spans="1:80" hidden="1">
      <c r="A1312">
        <v>58</v>
      </c>
      <c r="B1312" t="s">
        <v>43</v>
      </c>
      <c r="C1312" t="s">
        <v>44</v>
      </c>
      <c r="D1312">
        <v>1216</v>
      </c>
      <c r="E1312" t="s">
        <v>45</v>
      </c>
      <c r="F1312">
        <v>15</v>
      </c>
      <c r="G1312" t="str" cm="1">
        <f t="array" ref="G1312">_xlfn.IFS(
F1312 &lt;= 10, "Near",
F1312 &lt;= 20, "Far",
TRUE, "Very Far")</f>
        <v>Far</v>
      </c>
      <c r="H1312">
        <v>4</v>
      </c>
      <c r="I1312" t="str">
        <f>_xlfn.XLOOKUP(H1312,Lookup!C:C,Lookup!D:D)</f>
        <v>Master</v>
      </c>
      <c r="J1312" t="s">
        <v>38</v>
      </c>
      <c r="K1312">
        <v>1</v>
      </c>
      <c r="L1312">
        <v>1837</v>
      </c>
      <c r="M1312">
        <v>1</v>
      </c>
      <c r="N1312" t="str">
        <f>_xlfn.XLOOKUP(M1312,Lookup!E:E,Lookup!F:F)</f>
        <v>Low</v>
      </c>
      <c r="O1312" t="s">
        <v>46</v>
      </c>
      <c r="P1312">
        <v>87</v>
      </c>
      <c r="Q1312">
        <v>3</v>
      </c>
      <c r="R1312" t="str">
        <f>_xlfn.XLOOKUP(Q1312,Lookup!G:G,Lookup!H:H)</f>
        <v>High</v>
      </c>
      <c r="S1312">
        <v>4</v>
      </c>
      <c r="T1312" s="7" t="str">
        <f>_xlfn.XLOOKUP(S1312,Lookup!A:A,Lookup!B:B)</f>
        <v>Manager</v>
      </c>
      <c r="U1312" t="s">
        <v>58</v>
      </c>
      <c r="V1312">
        <v>3</v>
      </c>
      <c r="W1312" t="str">
        <f>_xlfn.XLOOKUP(V1312,Lookup!I:I,Lookup!J:J)</f>
        <v>High</v>
      </c>
      <c r="X1312" t="s">
        <v>48</v>
      </c>
      <c r="Y1312">
        <v>15787</v>
      </c>
      <c r="Z1312" t="str" cm="1">
        <f t="array" ref="Z1312">_xlfn.IFS(Y1312&lt;3000,"Low",Y1312&lt;7000,"Medium",TRUE,"High")</f>
        <v>High</v>
      </c>
      <c r="AA1312">
        <v>21624</v>
      </c>
      <c r="AB1312">
        <v>2</v>
      </c>
      <c r="AC1312" t="s">
        <v>42</v>
      </c>
      <c r="AD1312" t="s">
        <v>35</v>
      </c>
      <c r="AE1312">
        <v>14</v>
      </c>
      <c r="AF1312">
        <v>3</v>
      </c>
      <c r="AG1312" t="str">
        <f>_xlfn.XLOOKUP(AF1312,Lookup!K:K,Lookup!L:L)</f>
        <v>Meet Expect</v>
      </c>
      <c r="AH1312">
        <v>2</v>
      </c>
      <c r="AI1312" t="str">
        <f>LOOKUP(AH1312,Lookup!M:M,Lookup!N:N)</f>
        <v>Medium</v>
      </c>
      <c r="AJ1312">
        <v>80</v>
      </c>
      <c r="AK1312">
        <v>0</v>
      </c>
      <c r="AL1312" t="str">
        <f>_xlfn.XLOOKUP(AK1312,Lookup!O:O,Lookup!P:P)</f>
        <v>None</v>
      </c>
      <c r="AM1312">
        <v>23</v>
      </c>
      <c r="AN1312" t="str" cm="1">
        <f t="array" ref="AN1312">_xlfn.IFS(
AM1312&lt;=5,"0-5",
AM1312&lt;=10,"6-10",
AM1312&lt;=20,"11-20",
TRUE,"20+")</f>
        <v>20+</v>
      </c>
      <c r="AO1312">
        <v>3</v>
      </c>
      <c r="AP1312">
        <v>3</v>
      </c>
      <c r="AQ1312" t="str">
        <f>_xlfn.XLOOKUP(AP1312,Lookup!Q:Q,Lookup!R:R)</f>
        <v>Better</v>
      </c>
      <c r="AR1312">
        <v>2</v>
      </c>
      <c r="AS1312" t="str" cm="1">
        <f t="array" ref="AS1312">_xlfn.IFS(
AR1312 &lt;=1,"New Employee",
AR1312 &lt;=3, "Early Career",
AR1312 &lt;=7, "Experienced",
TRUE, "Veteran")</f>
        <v>Early Career</v>
      </c>
      <c r="AT1312">
        <v>2</v>
      </c>
      <c r="AU1312">
        <v>2</v>
      </c>
      <c r="AV1312" t="str" cm="1">
        <f t="array" ref="AV1312">_xlfn.IFS(
AU1312=0,"Recently Promoted",
AU1312&lt;=3, "Normal",
TRUE, "Long Time No Promotion")</f>
        <v>Normal</v>
      </c>
      <c r="AW1312">
        <v>2</v>
      </c>
      <c r="AX1312">
        <f>IF(COUNTIF(L1312:$L$1471,L1312)&gt;1,1,0)</f>
        <v>0</v>
      </c>
      <c r="BA1312">
        <f t="shared" si="165"/>
        <v>0</v>
      </c>
      <c r="BC1312">
        <f t="shared" si="166"/>
        <v>0</v>
      </c>
      <c r="BE1312">
        <f t="shared" si="160"/>
        <v>0</v>
      </c>
      <c r="BG1312">
        <f t="shared" si="161"/>
        <v>0</v>
      </c>
      <c r="BI1312">
        <f t="shared" si="162"/>
        <v>0</v>
      </c>
      <c r="BR1312" t="str" cm="1">
        <f t="array" ref="BR1312">_xlfn.IFS(
A1312&lt;=25,"18-25",
A1312&lt;=35,"26-35",
A1312&lt;=45,"36-45",
A1312&lt;=59,"46-59",
TRUE,"60+")</f>
        <v>46-59</v>
      </c>
      <c r="BX1312" t="b">
        <f t="shared" si="163"/>
        <v>1</v>
      </c>
      <c r="BY1312" t="b">
        <f t="shared" si="164"/>
        <v>1</v>
      </c>
      <c r="BZ1312" t="b">
        <f t="shared" si="167"/>
        <v>1</v>
      </c>
      <c r="CA1312">
        <f>IF(tblemployee[[#This Row],[Attrition]]="Yes",1,0)</f>
        <v>0</v>
      </c>
      <c r="CB1312">
        <f>IF(tblemployee[[#This Row],[OverTime]]="Yes",1,0)</f>
        <v>1</v>
      </c>
    </row>
    <row r="1313" spans="1:80" hidden="1">
      <c r="A1313">
        <v>18</v>
      </c>
      <c r="B1313" t="s">
        <v>43</v>
      </c>
      <c r="C1313" t="s">
        <v>55</v>
      </c>
      <c r="D1313">
        <v>1431</v>
      </c>
      <c r="E1313" t="s">
        <v>45</v>
      </c>
      <c r="F1313">
        <v>14</v>
      </c>
      <c r="G1313" t="str" cm="1">
        <f t="array" ref="G1313">_xlfn.IFS(
F1313 &lt;= 10, "Near",
F1313 &lt;= 20, "Far",
TRUE, "Very Far")</f>
        <v>Far</v>
      </c>
      <c r="H1313">
        <v>3</v>
      </c>
      <c r="I1313" t="str">
        <f>_xlfn.XLOOKUP(H1313,Lookup!C:C,Lookup!D:D)</f>
        <v>Bachelor</v>
      </c>
      <c r="J1313" t="s">
        <v>51</v>
      </c>
      <c r="K1313">
        <v>1</v>
      </c>
      <c r="L1313">
        <v>1839</v>
      </c>
      <c r="M1313">
        <v>2</v>
      </c>
      <c r="N1313" t="str">
        <f>_xlfn.XLOOKUP(M1313,Lookup!E:E,Lookup!F:F)</f>
        <v>Medium</v>
      </c>
      <c r="O1313" t="s">
        <v>39</v>
      </c>
      <c r="P1313">
        <v>33</v>
      </c>
      <c r="Q1313">
        <v>3</v>
      </c>
      <c r="R1313" t="str">
        <f>_xlfn.XLOOKUP(Q1313,Lookup!G:G,Lookup!H:H)</f>
        <v>High</v>
      </c>
      <c r="S1313">
        <v>1</v>
      </c>
      <c r="T1313" s="7" t="str">
        <f>_xlfn.XLOOKUP(S1313,Lookup!A:A,Lookup!B:B)</f>
        <v>Entry Level</v>
      </c>
      <c r="U1313" t="s">
        <v>47</v>
      </c>
      <c r="V1313">
        <v>3</v>
      </c>
      <c r="W1313" t="str">
        <f>_xlfn.XLOOKUP(V1313,Lookup!I:I,Lookup!J:J)</f>
        <v>High</v>
      </c>
      <c r="X1313" t="s">
        <v>41</v>
      </c>
      <c r="Y1313">
        <v>1514</v>
      </c>
      <c r="Z1313" t="str" cm="1">
        <f t="array" ref="Z1313">_xlfn.IFS(Y1313&lt;3000,"Low",Y1313&lt;7000,"Medium",TRUE,"High")</f>
        <v>Low</v>
      </c>
      <c r="AA1313">
        <v>8018</v>
      </c>
      <c r="AB1313">
        <v>1</v>
      </c>
      <c r="AC1313" t="s">
        <v>42</v>
      </c>
      <c r="AD1313" t="s">
        <v>43</v>
      </c>
      <c r="AE1313">
        <v>16</v>
      </c>
      <c r="AF1313">
        <v>3</v>
      </c>
      <c r="AG1313" t="str">
        <f>_xlfn.XLOOKUP(AF1313,Lookup!K:K,Lookup!L:L)</f>
        <v>Meet Expect</v>
      </c>
      <c r="AH1313">
        <v>3</v>
      </c>
      <c r="AI1313" t="str">
        <f>LOOKUP(AH1313,Lookup!M:M,Lookup!N:N)</f>
        <v>High</v>
      </c>
      <c r="AJ1313">
        <v>80</v>
      </c>
      <c r="AK1313">
        <v>0</v>
      </c>
      <c r="AL1313" t="str">
        <f>_xlfn.XLOOKUP(AK1313,Lookup!O:O,Lookup!P:P)</f>
        <v>None</v>
      </c>
      <c r="AM1313">
        <v>0</v>
      </c>
      <c r="AN1313" t="str" cm="1">
        <f t="array" ref="AN1313">_xlfn.IFS(
AM1313&lt;=5,"0-5",
AM1313&lt;=10,"6-10",
AM1313&lt;=20,"11-20",
TRUE,"20+")</f>
        <v>0-5</v>
      </c>
      <c r="AO1313">
        <v>4</v>
      </c>
      <c r="AP1313">
        <v>1</v>
      </c>
      <c r="AQ1313" t="str">
        <f>_xlfn.XLOOKUP(AP1313,Lookup!Q:Q,Lookup!R:R)</f>
        <v>Bad</v>
      </c>
      <c r="AR1313">
        <v>0</v>
      </c>
      <c r="AS1313" t="str" cm="1">
        <f t="array" ref="AS1313">_xlfn.IFS(
AR1313 &lt;=1,"New Employee",
AR1313 &lt;=3, "Early Career",
AR1313 &lt;=7, "Experienced",
TRUE, "Veteran")</f>
        <v>New Employee</v>
      </c>
      <c r="AT1313">
        <v>0</v>
      </c>
      <c r="AU1313">
        <v>0</v>
      </c>
      <c r="AV1313" t="str" cm="1">
        <f t="array" ref="AV1313">_xlfn.IFS(
AU1313=0,"Recently Promoted",
AU1313&lt;=3, "Normal",
TRUE, "Long Time No Promotion")</f>
        <v>Recently Promoted</v>
      </c>
      <c r="AW1313">
        <v>0</v>
      </c>
      <c r="AX1313">
        <f>IF(COUNTIF(L1313:$L$1471,L1313)&gt;1,1,0)</f>
        <v>0</v>
      </c>
      <c r="BA1313">
        <f t="shared" si="165"/>
        <v>0</v>
      </c>
      <c r="BC1313">
        <f t="shared" si="166"/>
        <v>0</v>
      </c>
      <c r="BE1313">
        <f t="shared" si="160"/>
        <v>0</v>
      </c>
      <c r="BG1313">
        <f t="shared" si="161"/>
        <v>0</v>
      </c>
      <c r="BI1313">
        <f t="shared" si="162"/>
        <v>0</v>
      </c>
      <c r="BR1313" t="str" cm="1">
        <f t="array" ref="BR1313">_xlfn.IFS(
A1313&lt;=25,"18-25",
A1313&lt;=35,"26-35",
A1313&lt;=45,"36-45",
A1313&lt;=59,"46-59",
TRUE,"60+")</f>
        <v>18-25</v>
      </c>
      <c r="BX1313" t="b">
        <f t="shared" si="163"/>
        <v>1</v>
      </c>
      <c r="BY1313" t="b">
        <f t="shared" si="164"/>
        <v>1</v>
      </c>
      <c r="BZ1313" t="b">
        <f t="shared" si="167"/>
        <v>1</v>
      </c>
      <c r="CA1313">
        <f>IF(tblemployee[[#This Row],[Attrition]]="Yes",1,0)</f>
        <v>0</v>
      </c>
      <c r="CB1313">
        <f>IF(tblemployee[[#This Row],[OverTime]]="Yes",1,0)</f>
        <v>0</v>
      </c>
    </row>
    <row r="1314" spans="1:80">
      <c r="A1314">
        <v>31</v>
      </c>
      <c r="B1314" t="s">
        <v>35</v>
      </c>
      <c r="C1314" t="s">
        <v>36</v>
      </c>
      <c r="D1314">
        <v>359</v>
      </c>
      <c r="E1314" t="s">
        <v>61</v>
      </c>
      <c r="F1314">
        <v>18</v>
      </c>
      <c r="G1314" t="str" cm="1">
        <f t="array" ref="G1314">_xlfn.IFS(
F1314 &lt;= 10, "Near",
F1314 &lt;= 20, "Far",
TRUE, "Very Far")</f>
        <v>Far</v>
      </c>
      <c r="H1314">
        <v>5</v>
      </c>
      <c r="I1314" t="str">
        <f>_xlfn.XLOOKUP(H1314,Lookup!C:C,Lookup!D:D)</f>
        <v>Doctor</v>
      </c>
      <c r="J1314" t="s">
        <v>61</v>
      </c>
      <c r="K1314">
        <v>1</v>
      </c>
      <c r="L1314">
        <v>1842</v>
      </c>
      <c r="M1314">
        <v>4</v>
      </c>
      <c r="N1314" t="str">
        <f>_xlfn.XLOOKUP(M1314,Lookup!E:E,Lookup!F:F)</f>
        <v>Very High</v>
      </c>
      <c r="O1314" t="s">
        <v>46</v>
      </c>
      <c r="P1314">
        <v>89</v>
      </c>
      <c r="Q1314">
        <v>4</v>
      </c>
      <c r="R1314" t="str">
        <f>_xlfn.XLOOKUP(Q1314,Lookup!G:G,Lookup!H:H)</f>
        <v>Very High</v>
      </c>
      <c r="S1314">
        <v>1</v>
      </c>
      <c r="T1314" s="7" t="str">
        <f>_xlfn.XLOOKUP(S1314,Lookup!A:A,Lookup!B:B)</f>
        <v>Entry Level</v>
      </c>
      <c r="U1314" t="s">
        <v>61</v>
      </c>
      <c r="V1314">
        <v>1</v>
      </c>
      <c r="W1314" t="str">
        <f>_xlfn.XLOOKUP(V1314,Lookup!I:I,Lookup!J:J)</f>
        <v>Low</v>
      </c>
      <c r="X1314" t="s">
        <v>48</v>
      </c>
      <c r="Y1314">
        <v>2956</v>
      </c>
      <c r="Z1314" t="str" cm="1">
        <f t="array" ref="Z1314">_xlfn.IFS(Y1314&lt;3000,"Low",Y1314&lt;7000,"Medium",TRUE,"High")</f>
        <v>Low</v>
      </c>
      <c r="AA1314">
        <v>21495</v>
      </c>
      <c r="AB1314">
        <v>0</v>
      </c>
      <c r="AC1314" t="s">
        <v>42</v>
      </c>
      <c r="AD1314" t="s">
        <v>43</v>
      </c>
      <c r="AE1314">
        <v>17</v>
      </c>
      <c r="AF1314">
        <v>3</v>
      </c>
      <c r="AG1314" t="str">
        <f>_xlfn.XLOOKUP(AF1314,Lookup!K:K,Lookup!L:L)</f>
        <v>Meet Expect</v>
      </c>
      <c r="AH1314">
        <v>3</v>
      </c>
      <c r="AI1314" t="str">
        <f>LOOKUP(AH1314,Lookup!M:M,Lookup!N:N)</f>
        <v>High</v>
      </c>
      <c r="AJ1314">
        <v>80</v>
      </c>
      <c r="AK1314">
        <v>0</v>
      </c>
      <c r="AL1314" t="str">
        <f>_xlfn.XLOOKUP(AK1314,Lookup!O:O,Lookup!P:P)</f>
        <v>None</v>
      </c>
      <c r="AM1314">
        <v>2</v>
      </c>
      <c r="AN1314" t="str" cm="1">
        <f t="array" ref="AN1314">_xlfn.IFS(
AM1314&lt;=5,"0-5",
AM1314&lt;=10,"6-10",
AM1314&lt;=20,"11-20",
TRUE,"20+")</f>
        <v>0-5</v>
      </c>
      <c r="AO1314">
        <v>4</v>
      </c>
      <c r="AP1314">
        <v>3</v>
      </c>
      <c r="AQ1314" t="str">
        <f>_xlfn.XLOOKUP(AP1314,Lookup!Q:Q,Lookup!R:R)</f>
        <v>Better</v>
      </c>
      <c r="AR1314">
        <v>1</v>
      </c>
      <c r="AS1314" t="str" cm="1">
        <f t="array" ref="AS1314">_xlfn.IFS(
AR1314 &lt;=1,"New Employee",
AR1314 &lt;=3, "Early Career",
AR1314 &lt;=7, "Experienced",
TRUE, "Veteran")</f>
        <v>New Employee</v>
      </c>
      <c r="AT1314">
        <v>0</v>
      </c>
      <c r="AU1314">
        <v>0</v>
      </c>
      <c r="AV1314" t="str" cm="1">
        <f t="array" ref="AV1314">_xlfn.IFS(
AU1314=0,"Recently Promoted",
AU1314&lt;=3, "Normal",
TRUE, "Long Time No Promotion")</f>
        <v>Recently Promoted</v>
      </c>
      <c r="AW1314">
        <v>0</v>
      </c>
      <c r="AX1314">
        <f>IF(COUNTIF(L1314:$L$1471,L1314)&gt;1,1,0)</f>
        <v>0</v>
      </c>
      <c r="BA1314">
        <f t="shared" si="165"/>
        <v>0</v>
      </c>
      <c r="BC1314">
        <f t="shared" si="166"/>
        <v>0</v>
      </c>
      <c r="BE1314">
        <f t="shared" si="160"/>
        <v>0</v>
      </c>
      <c r="BG1314">
        <f t="shared" si="161"/>
        <v>0</v>
      </c>
      <c r="BI1314">
        <f t="shared" si="162"/>
        <v>0</v>
      </c>
      <c r="BR1314" t="str" cm="1">
        <f t="array" ref="BR1314">_xlfn.IFS(
A1314&lt;=25,"18-25",
A1314&lt;=35,"26-35",
A1314&lt;=45,"36-45",
A1314&lt;=59,"46-59",
TRUE,"60+")</f>
        <v>26-35</v>
      </c>
      <c r="BX1314" t="b">
        <f t="shared" si="163"/>
        <v>1</v>
      </c>
      <c r="BY1314" t="b">
        <f t="shared" si="164"/>
        <v>1</v>
      </c>
      <c r="BZ1314" t="b">
        <f t="shared" si="167"/>
        <v>1</v>
      </c>
      <c r="CA1314">
        <f>IF(tblemployee[[#This Row],[Attrition]]="Yes",1,0)</f>
        <v>1</v>
      </c>
      <c r="CB1314">
        <f>IF(tblemployee[[#This Row],[OverTime]]="Yes",1,0)</f>
        <v>0</v>
      </c>
    </row>
    <row r="1315" spans="1:80">
      <c r="A1315">
        <v>29</v>
      </c>
      <c r="B1315" t="s">
        <v>35</v>
      </c>
      <c r="C1315" t="s">
        <v>36</v>
      </c>
      <c r="D1315">
        <v>350</v>
      </c>
      <c r="E1315" t="s">
        <v>61</v>
      </c>
      <c r="F1315">
        <v>13</v>
      </c>
      <c r="G1315" t="str" cm="1">
        <f t="array" ref="G1315">_xlfn.IFS(
F1315 &lt;= 10, "Near",
F1315 &lt;= 20, "Far",
TRUE, "Very Far")</f>
        <v>Far</v>
      </c>
      <c r="H1315">
        <v>3</v>
      </c>
      <c r="I1315" t="str">
        <f>_xlfn.XLOOKUP(H1315,Lookup!C:C,Lookup!D:D)</f>
        <v>Bachelor</v>
      </c>
      <c r="J1315" t="s">
        <v>61</v>
      </c>
      <c r="K1315">
        <v>1</v>
      </c>
      <c r="L1315">
        <v>1844</v>
      </c>
      <c r="M1315">
        <v>1</v>
      </c>
      <c r="N1315" t="str">
        <f>_xlfn.XLOOKUP(M1315,Lookup!E:E,Lookup!F:F)</f>
        <v>Low</v>
      </c>
      <c r="O1315" t="s">
        <v>46</v>
      </c>
      <c r="P1315">
        <v>56</v>
      </c>
      <c r="Q1315">
        <v>2</v>
      </c>
      <c r="R1315" t="str">
        <f>_xlfn.XLOOKUP(Q1315,Lookup!G:G,Lookup!H:H)</f>
        <v>Medium</v>
      </c>
      <c r="S1315">
        <v>1</v>
      </c>
      <c r="T1315" s="7" t="str">
        <f>_xlfn.XLOOKUP(S1315,Lookup!A:A,Lookup!B:B)</f>
        <v>Entry Level</v>
      </c>
      <c r="U1315" t="s">
        <v>61</v>
      </c>
      <c r="V1315">
        <v>1</v>
      </c>
      <c r="W1315" t="str">
        <f>_xlfn.XLOOKUP(V1315,Lookup!I:I,Lookup!J:J)</f>
        <v>Low</v>
      </c>
      <c r="X1315" t="s">
        <v>52</v>
      </c>
      <c r="Y1315">
        <v>2335</v>
      </c>
      <c r="Z1315" t="str" cm="1">
        <f t="array" ref="Z1315">_xlfn.IFS(Y1315&lt;3000,"Low",Y1315&lt;7000,"Medium",TRUE,"High")</f>
        <v>Low</v>
      </c>
      <c r="AA1315">
        <v>3157</v>
      </c>
      <c r="AB1315">
        <v>4</v>
      </c>
      <c r="AC1315" t="s">
        <v>42</v>
      </c>
      <c r="AD1315" t="s">
        <v>35</v>
      </c>
      <c r="AE1315">
        <v>15</v>
      </c>
      <c r="AF1315">
        <v>3</v>
      </c>
      <c r="AG1315" t="str">
        <f>_xlfn.XLOOKUP(AF1315,Lookup!K:K,Lookup!L:L)</f>
        <v>Meet Expect</v>
      </c>
      <c r="AH1315">
        <v>4</v>
      </c>
      <c r="AI1315" t="str">
        <f>LOOKUP(AH1315,Lookup!M:M,Lookup!N:N)</f>
        <v>Very High</v>
      </c>
      <c r="AJ1315">
        <v>80</v>
      </c>
      <c r="AK1315">
        <v>3</v>
      </c>
      <c r="AL1315" t="str">
        <f>_xlfn.XLOOKUP(AK1315,Lookup!O:O,Lookup!P:P)</f>
        <v>High</v>
      </c>
      <c r="AM1315">
        <v>4</v>
      </c>
      <c r="AN1315" t="str" cm="1">
        <f t="array" ref="AN1315">_xlfn.IFS(
AM1315&lt;=5,"0-5",
AM1315&lt;=10,"6-10",
AM1315&lt;=20,"11-20",
TRUE,"20+")</f>
        <v>0-5</v>
      </c>
      <c r="AO1315">
        <v>3</v>
      </c>
      <c r="AP1315">
        <v>3</v>
      </c>
      <c r="AQ1315" t="str">
        <f>_xlfn.XLOOKUP(AP1315,Lookup!Q:Q,Lookup!R:R)</f>
        <v>Better</v>
      </c>
      <c r="AR1315">
        <v>2</v>
      </c>
      <c r="AS1315" t="str" cm="1">
        <f t="array" ref="AS1315">_xlfn.IFS(
AR1315 &lt;=1,"New Employee",
AR1315 &lt;=3, "Early Career",
AR1315 &lt;=7, "Experienced",
TRUE, "Veteran")</f>
        <v>Early Career</v>
      </c>
      <c r="AT1315">
        <v>2</v>
      </c>
      <c r="AU1315">
        <v>2</v>
      </c>
      <c r="AV1315" t="str" cm="1">
        <f t="array" ref="AV1315">_xlfn.IFS(
AU1315=0,"Recently Promoted",
AU1315&lt;=3, "Normal",
TRUE, "Long Time No Promotion")</f>
        <v>Normal</v>
      </c>
      <c r="AW1315">
        <v>0</v>
      </c>
      <c r="AX1315">
        <f>IF(COUNTIF(L1315:$L$1471,L1315)&gt;1,1,0)</f>
        <v>0</v>
      </c>
      <c r="BA1315">
        <f t="shared" si="165"/>
        <v>0</v>
      </c>
      <c r="BC1315">
        <f t="shared" si="166"/>
        <v>0</v>
      </c>
      <c r="BE1315">
        <f t="shared" si="160"/>
        <v>0</v>
      </c>
      <c r="BG1315">
        <f t="shared" si="161"/>
        <v>0</v>
      </c>
      <c r="BI1315">
        <f t="shared" si="162"/>
        <v>0</v>
      </c>
      <c r="BR1315" t="str" cm="1">
        <f t="array" ref="BR1315">_xlfn.IFS(
A1315&lt;=25,"18-25",
A1315&lt;=35,"26-35",
A1315&lt;=45,"36-45",
A1315&lt;=59,"46-59",
TRUE,"60+")</f>
        <v>26-35</v>
      </c>
      <c r="BX1315" t="b">
        <f t="shared" si="163"/>
        <v>1</v>
      </c>
      <c r="BY1315" t="b">
        <f t="shared" si="164"/>
        <v>1</v>
      </c>
      <c r="BZ1315" t="b">
        <f t="shared" si="167"/>
        <v>1</v>
      </c>
      <c r="CA1315">
        <f>IF(tblemployee[[#This Row],[Attrition]]="Yes",1,0)</f>
        <v>1</v>
      </c>
      <c r="CB1315">
        <f>IF(tblemployee[[#This Row],[OverTime]]="Yes",1,0)</f>
        <v>1</v>
      </c>
    </row>
    <row r="1316" spans="1:80" hidden="1">
      <c r="A1316">
        <v>45</v>
      </c>
      <c r="B1316" t="s">
        <v>43</v>
      </c>
      <c r="C1316" t="s">
        <v>55</v>
      </c>
      <c r="D1316">
        <v>589</v>
      </c>
      <c r="E1316" t="s">
        <v>37</v>
      </c>
      <c r="F1316">
        <v>2</v>
      </c>
      <c r="G1316" t="str" cm="1">
        <f t="array" ref="G1316">_xlfn.IFS(
F1316 &lt;= 10, "Near",
F1316 &lt;= 20, "Far",
TRUE, "Very Far")</f>
        <v>Near</v>
      </c>
      <c r="H1316">
        <v>4</v>
      </c>
      <c r="I1316" t="str">
        <f>_xlfn.XLOOKUP(H1316,Lookup!C:C,Lookup!D:D)</f>
        <v>Master</v>
      </c>
      <c r="J1316" t="s">
        <v>38</v>
      </c>
      <c r="K1316">
        <v>1</v>
      </c>
      <c r="L1316">
        <v>1845</v>
      </c>
      <c r="M1316">
        <v>3</v>
      </c>
      <c r="N1316" t="str">
        <f>_xlfn.XLOOKUP(M1316,Lookup!E:E,Lookup!F:F)</f>
        <v>High</v>
      </c>
      <c r="O1316" t="s">
        <v>39</v>
      </c>
      <c r="P1316">
        <v>67</v>
      </c>
      <c r="Q1316">
        <v>3</v>
      </c>
      <c r="R1316" t="str">
        <f>_xlfn.XLOOKUP(Q1316,Lookup!G:G,Lookup!H:H)</f>
        <v>High</v>
      </c>
      <c r="S1316">
        <v>2</v>
      </c>
      <c r="T1316" s="7" t="str">
        <f>_xlfn.XLOOKUP(S1316,Lookup!A:A,Lookup!B:B)</f>
        <v>Junior</v>
      </c>
      <c r="U1316" t="s">
        <v>40</v>
      </c>
      <c r="V1316">
        <v>3</v>
      </c>
      <c r="W1316" t="str">
        <f>_xlfn.XLOOKUP(V1316,Lookup!I:I,Lookup!J:J)</f>
        <v>High</v>
      </c>
      <c r="X1316" t="s">
        <v>48</v>
      </c>
      <c r="Y1316">
        <v>5154</v>
      </c>
      <c r="Z1316" t="str" cm="1">
        <f t="array" ref="Z1316">_xlfn.IFS(Y1316&lt;3000,"Low",Y1316&lt;7000,"Medium",TRUE,"High")</f>
        <v>Medium</v>
      </c>
      <c r="AA1316">
        <v>19665</v>
      </c>
      <c r="AB1316">
        <v>4</v>
      </c>
      <c r="AC1316" t="s">
        <v>42</v>
      </c>
      <c r="AD1316" t="s">
        <v>43</v>
      </c>
      <c r="AE1316">
        <v>22</v>
      </c>
      <c r="AF1316">
        <v>4</v>
      </c>
      <c r="AG1316" t="str">
        <f>_xlfn.XLOOKUP(AF1316,Lookup!K:K,Lookup!L:L)</f>
        <v>Exceed Expect</v>
      </c>
      <c r="AH1316">
        <v>2</v>
      </c>
      <c r="AI1316" t="str">
        <f>LOOKUP(AH1316,Lookup!M:M,Lookup!N:N)</f>
        <v>Medium</v>
      </c>
      <c r="AJ1316">
        <v>80</v>
      </c>
      <c r="AK1316">
        <v>2</v>
      </c>
      <c r="AL1316" t="str">
        <f>_xlfn.XLOOKUP(AK1316,Lookup!O:O,Lookup!P:P)</f>
        <v>Medium</v>
      </c>
      <c r="AM1316">
        <v>10</v>
      </c>
      <c r="AN1316" t="str" cm="1">
        <f t="array" ref="AN1316">_xlfn.IFS(
AM1316&lt;=5,"0-5",
AM1316&lt;=10,"6-10",
AM1316&lt;=20,"11-20",
TRUE,"20+")</f>
        <v>6-10</v>
      </c>
      <c r="AO1316">
        <v>3</v>
      </c>
      <c r="AP1316">
        <v>4</v>
      </c>
      <c r="AQ1316" t="str">
        <f>_xlfn.XLOOKUP(AP1316,Lookup!Q:Q,Lookup!R:R)</f>
        <v>Best</v>
      </c>
      <c r="AR1316">
        <v>8</v>
      </c>
      <c r="AS1316" t="str" cm="1">
        <f t="array" ref="AS1316">_xlfn.IFS(
AR1316 &lt;=1,"New Employee",
AR1316 &lt;=3, "Early Career",
AR1316 &lt;=7, "Experienced",
TRUE, "Veteran")</f>
        <v>Veteran</v>
      </c>
      <c r="AT1316">
        <v>7</v>
      </c>
      <c r="AU1316">
        <v>5</v>
      </c>
      <c r="AV1316" t="str" cm="1">
        <f t="array" ref="AV1316">_xlfn.IFS(
AU1316=0,"Recently Promoted",
AU1316&lt;=3, "Normal",
TRUE, "Long Time No Promotion")</f>
        <v>Long Time No Promotion</v>
      </c>
      <c r="AW1316">
        <v>7</v>
      </c>
      <c r="AX1316">
        <f>IF(COUNTIF(L1316:$L$1471,L1316)&gt;1,1,0)</f>
        <v>0</v>
      </c>
      <c r="BA1316">
        <f t="shared" si="165"/>
        <v>0</v>
      </c>
      <c r="BC1316">
        <f t="shared" si="166"/>
        <v>0</v>
      </c>
      <c r="BE1316">
        <f t="shared" si="160"/>
        <v>0</v>
      </c>
      <c r="BG1316">
        <f t="shared" si="161"/>
        <v>0</v>
      </c>
      <c r="BI1316">
        <f t="shared" si="162"/>
        <v>0</v>
      </c>
      <c r="BR1316" t="str" cm="1">
        <f t="array" ref="BR1316">_xlfn.IFS(
A1316&lt;=25,"18-25",
A1316&lt;=35,"26-35",
A1316&lt;=45,"36-45",
A1316&lt;=59,"46-59",
TRUE,"60+")</f>
        <v>36-45</v>
      </c>
      <c r="BX1316" t="b">
        <f t="shared" si="163"/>
        <v>1</v>
      </c>
      <c r="BY1316" t="b">
        <f t="shared" si="164"/>
        <v>1</v>
      </c>
      <c r="BZ1316" t="b">
        <f t="shared" si="167"/>
        <v>1</v>
      </c>
      <c r="CA1316">
        <f>IF(tblemployee[[#This Row],[Attrition]]="Yes",1,0)</f>
        <v>0</v>
      </c>
      <c r="CB1316">
        <f>IF(tblemployee[[#This Row],[OverTime]]="Yes",1,0)</f>
        <v>0</v>
      </c>
    </row>
    <row r="1317" spans="1:80" hidden="1">
      <c r="A1317">
        <v>36</v>
      </c>
      <c r="B1317" t="s">
        <v>43</v>
      </c>
      <c r="C1317" t="s">
        <v>36</v>
      </c>
      <c r="D1317">
        <v>430</v>
      </c>
      <c r="E1317" t="s">
        <v>45</v>
      </c>
      <c r="F1317">
        <v>2</v>
      </c>
      <c r="G1317" t="str" cm="1">
        <f t="array" ref="G1317">_xlfn.IFS(
F1317 &lt;= 10, "Near",
F1317 &lt;= 20, "Far",
TRUE, "Very Far")</f>
        <v>Near</v>
      </c>
      <c r="H1317">
        <v>4</v>
      </c>
      <c r="I1317" t="str">
        <f>_xlfn.XLOOKUP(H1317,Lookup!C:C,Lookup!D:D)</f>
        <v>Master</v>
      </c>
      <c r="J1317" t="s">
        <v>49</v>
      </c>
      <c r="K1317">
        <v>1</v>
      </c>
      <c r="L1317">
        <v>1847</v>
      </c>
      <c r="M1317">
        <v>4</v>
      </c>
      <c r="N1317" t="str">
        <f>_xlfn.XLOOKUP(M1317,Lookup!E:E,Lookup!F:F)</f>
        <v>Very High</v>
      </c>
      <c r="O1317" t="s">
        <v>39</v>
      </c>
      <c r="P1317">
        <v>73</v>
      </c>
      <c r="Q1317">
        <v>3</v>
      </c>
      <c r="R1317" t="str">
        <f>_xlfn.XLOOKUP(Q1317,Lookup!G:G,Lookup!H:H)</f>
        <v>High</v>
      </c>
      <c r="S1317">
        <v>2</v>
      </c>
      <c r="T1317" s="7" t="str">
        <f>_xlfn.XLOOKUP(S1317,Lookup!A:A,Lookup!B:B)</f>
        <v>Junior</v>
      </c>
      <c r="U1317" t="s">
        <v>47</v>
      </c>
      <c r="V1317">
        <v>2</v>
      </c>
      <c r="W1317" t="str">
        <f>_xlfn.XLOOKUP(V1317,Lookup!I:I,Lookup!J:J)</f>
        <v>Medium</v>
      </c>
      <c r="X1317" t="s">
        <v>48</v>
      </c>
      <c r="Y1317">
        <v>6962</v>
      </c>
      <c r="Z1317" t="str" cm="1">
        <f t="array" ref="Z1317">_xlfn.IFS(Y1317&lt;3000,"Low",Y1317&lt;7000,"Medium",TRUE,"High")</f>
        <v>Medium</v>
      </c>
      <c r="AA1317">
        <v>19573</v>
      </c>
      <c r="AB1317">
        <v>4</v>
      </c>
      <c r="AC1317" t="s">
        <v>42</v>
      </c>
      <c r="AD1317" t="s">
        <v>35</v>
      </c>
      <c r="AE1317">
        <v>22</v>
      </c>
      <c r="AF1317">
        <v>4</v>
      </c>
      <c r="AG1317" t="str">
        <f>_xlfn.XLOOKUP(AF1317,Lookup!K:K,Lookup!L:L)</f>
        <v>Exceed Expect</v>
      </c>
      <c r="AH1317">
        <v>4</v>
      </c>
      <c r="AI1317" t="str">
        <f>LOOKUP(AH1317,Lookup!M:M,Lookup!N:N)</f>
        <v>Very High</v>
      </c>
      <c r="AJ1317">
        <v>80</v>
      </c>
      <c r="AK1317">
        <v>1</v>
      </c>
      <c r="AL1317" t="str">
        <f>_xlfn.XLOOKUP(AK1317,Lookup!O:O,Lookup!P:P)</f>
        <v>Basic</v>
      </c>
      <c r="AM1317">
        <v>15</v>
      </c>
      <c r="AN1317" t="str" cm="1">
        <f t="array" ref="AN1317">_xlfn.IFS(
AM1317&lt;=5,"0-5",
AM1317&lt;=10,"6-10",
AM1317&lt;=20,"11-20",
TRUE,"20+")</f>
        <v>11-20</v>
      </c>
      <c r="AO1317">
        <v>2</v>
      </c>
      <c r="AP1317">
        <v>3</v>
      </c>
      <c r="AQ1317" t="str">
        <f>_xlfn.XLOOKUP(AP1317,Lookup!Q:Q,Lookup!R:R)</f>
        <v>Better</v>
      </c>
      <c r="AR1317">
        <v>1</v>
      </c>
      <c r="AS1317" t="str" cm="1">
        <f t="array" ref="AS1317">_xlfn.IFS(
AR1317 &lt;=1,"New Employee",
AR1317 &lt;=3, "Early Career",
AR1317 &lt;=7, "Experienced",
TRUE, "Veteran")</f>
        <v>New Employee</v>
      </c>
      <c r="AT1317">
        <v>0</v>
      </c>
      <c r="AU1317">
        <v>0</v>
      </c>
      <c r="AV1317" t="str" cm="1">
        <f t="array" ref="AV1317">_xlfn.IFS(
AU1317=0,"Recently Promoted",
AU1317&lt;=3, "Normal",
TRUE, "Long Time No Promotion")</f>
        <v>Recently Promoted</v>
      </c>
      <c r="AW1317">
        <v>0</v>
      </c>
      <c r="AX1317">
        <f>IF(COUNTIF(L1317:$L$1471,L1317)&gt;1,1,0)</f>
        <v>0</v>
      </c>
      <c r="BA1317">
        <f t="shared" si="165"/>
        <v>0</v>
      </c>
      <c r="BC1317">
        <f t="shared" si="166"/>
        <v>0</v>
      </c>
      <c r="BE1317">
        <f t="shared" si="160"/>
        <v>0</v>
      </c>
      <c r="BG1317">
        <f t="shared" si="161"/>
        <v>0</v>
      </c>
      <c r="BI1317">
        <f t="shared" si="162"/>
        <v>0</v>
      </c>
      <c r="BR1317" t="str" cm="1">
        <f t="array" ref="BR1317">_xlfn.IFS(
A1317&lt;=25,"18-25",
A1317&lt;=35,"26-35",
A1317&lt;=45,"36-45",
A1317&lt;=59,"46-59",
TRUE,"60+")</f>
        <v>36-45</v>
      </c>
      <c r="BX1317" t="b">
        <f t="shared" si="163"/>
        <v>1</v>
      </c>
      <c r="BY1317" t="b">
        <f t="shared" si="164"/>
        <v>1</v>
      </c>
      <c r="BZ1317" t="b">
        <f t="shared" si="167"/>
        <v>1</v>
      </c>
      <c r="CA1317">
        <f>IF(tblemployee[[#This Row],[Attrition]]="Yes",1,0)</f>
        <v>0</v>
      </c>
      <c r="CB1317">
        <f>IF(tblemployee[[#This Row],[OverTime]]="Yes",1,0)</f>
        <v>1</v>
      </c>
    </row>
    <row r="1318" spans="1:80" hidden="1">
      <c r="A1318">
        <v>43</v>
      </c>
      <c r="B1318" t="s">
        <v>43</v>
      </c>
      <c r="C1318" t="s">
        <v>44</v>
      </c>
      <c r="D1318">
        <v>1422</v>
      </c>
      <c r="E1318" t="s">
        <v>37</v>
      </c>
      <c r="F1318">
        <v>2</v>
      </c>
      <c r="G1318" t="str" cm="1">
        <f t="array" ref="G1318">_xlfn.IFS(
F1318 &lt;= 10, "Near",
F1318 &lt;= 20, "Far",
TRUE, "Very Far")</f>
        <v>Near</v>
      </c>
      <c r="H1318">
        <v>4</v>
      </c>
      <c r="I1318" t="str">
        <f>_xlfn.XLOOKUP(H1318,Lookup!C:C,Lookup!D:D)</f>
        <v>Master</v>
      </c>
      <c r="J1318" t="s">
        <v>38</v>
      </c>
      <c r="K1318">
        <v>1</v>
      </c>
      <c r="L1318">
        <v>1849</v>
      </c>
      <c r="M1318">
        <v>1</v>
      </c>
      <c r="N1318" t="str">
        <f>_xlfn.XLOOKUP(M1318,Lookup!E:E,Lookup!F:F)</f>
        <v>Low</v>
      </c>
      <c r="O1318" t="s">
        <v>46</v>
      </c>
      <c r="P1318">
        <v>92</v>
      </c>
      <c r="Q1318">
        <v>3</v>
      </c>
      <c r="R1318" t="str">
        <f>_xlfn.XLOOKUP(Q1318,Lookup!G:G,Lookup!H:H)</f>
        <v>High</v>
      </c>
      <c r="S1318">
        <v>2</v>
      </c>
      <c r="T1318" s="7" t="str">
        <f>_xlfn.XLOOKUP(S1318,Lookup!A:A,Lookup!B:B)</f>
        <v>Junior</v>
      </c>
      <c r="U1318" t="s">
        <v>40</v>
      </c>
      <c r="V1318">
        <v>4</v>
      </c>
      <c r="W1318" t="str">
        <f>_xlfn.XLOOKUP(V1318,Lookup!I:I,Lookup!J:J)</f>
        <v>Very High</v>
      </c>
      <c r="X1318" t="s">
        <v>48</v>
      </c>
      <c r="Y1318">
        <v>5675</v>
      </c>
      <c r="Z1318" t="str" cm="1">
        <f t="array" ref="Z1318">_xlfn.IFS(Y1318&lt;3000,"Low",Y1318&lt;7000,"Medium",TRUE,"High")</f>
        <v>Medium</v>
      </c>
      <c r="AA1318">
        <v>19246</v>
      </c>
      <c r="AB1318">
        <v>1</v>
      </c>
      <c r="AC1318" t="s">
        <v>42</v>
      </c>
      <c r="AD1318" t="s">
        <v>43</v>
      </c>
      <c r="AE1318">
        <v>20</v>
      </c>
      <c r="AF1318">
        <v>4</v>
      </c>
      <c r="AG1318" t="str">
        <f>_xlfn.XLOOKUP(AF1318,Lookup!K:K,Lookup!L:L)</f>
        <v>Exceed Expect</v>
      </c>
      <c r="AH1318">
        <v>3</v>
      </c>
      <c r="AI1318" t="str">
        <f>LOOKUP(AH1318,Lookup!M:M,Lookup!N:N)</f>
        <v>High</v>
      </c>
      <c r="AJ1318">
        <v>80</v>
      </c>
      <c r="AK1318">
        <v>1</v>
      </c>
      <c r="AL1318" t="str">
        <f>_xlfn.XLOOKUP(AK1318,Lookup!O:O,Lookup!P:P)</f>
        <v>Basic</v>
      </c>
      <c r="AM1318">
        <v>7</v>
      </c>
      <c r="AN1318" t="str" cm="1">
        <f t="array" ref="AN1318">_xlfn.IFS(
AM1318&lt;=5,"0-5",
AM1318&lt;=10,"6-10",
AM1318&lt;=20,"11-20",
TRUE,"20+")</f>
        <v>6-10</v>
      </c>
      <c r="AO1318">
        <v>5</v>
      </c>
      <c r="AP1318">
        <v>3</v>
      </c>
      <c r="AQ1318" t="str">
        <f>_xlfn.XLOOKUP(AP1318,Lookup!Q:Q,Lookup!R:R)</f>
        <v>Better</v>
      </c>
      <c r="AR1318">
        <v>7</v>
      </c>
      <c r="AS1318" t="str" cm="1">
        <f t="array" ref="AS1318">_xlfn.IFS(
AR1318 &lt;=1,"New Employee",
AR1318 &lt;=3, "Early Career",
AR1318 &lt;=7, "Experienced",
TRUE, "Veteran")</f>
        <v>Experienced</v>
      </c>
      <c r="AT1318">
        <v>7</v>
      </c>
      <c r="AU1318">
        <v>7</v>
      </c>
      <c r="AV1318" t="str" cm="1">
        <f t="array" ref="AV1318">_xlfn.IFS(
AU1318=0,"Recently Promoted",
AU1318&lt;=3, "Normal",
TRUE, "Long Time No Promotion")</f>
        <v>Long Time No Promotion</v>
      </c>
      <c r="AW1318">
        <v>7</v>
      </c>
      <c r="AX1318">
        <f>IF(COUNTIF(L1318:$L$1471,L1318)&gt;1,1,0)</f>
        <v>0</v>
      </c>
      <c r="BA1318">
        <f t="shared" si="165"/>
        <v>0</v>
      </c>
      <c r="BC1318">
        <f t="shared" si="166"/>
        <v>0</v>
      </c>
      <c r="BE1318">
        <f t="shared" si="160"/>
        <v>0</v>
      </c>
      <c r="BG1318">
        <f t="shared" si="161"/>
        <v>0</v>
      </c>
      <c r="BI1318">
        <f t="shared" si="162"/>
        <v>0</v>
      </c>
      <c r="BR1318" t="str" cm="1">
        <f t="array" ref="BR1318">_xlfn.IFS(
A1318&lt;=25,"18-25",
A1318&lt;=35,"26-35",
A1318&lt;=45,"36-45",
A1318&lt;=59,"46-59",
TRUE,"60+")</f>
        <v>36-45</v>
      </c>
      <c r="BX1318" t="b">
        <f t="shared" si="163"/>
        <v>1</v>
      </c>
      <c r="BY1318" t="b">
        <f t="shared" si="164"/>
        <v>1</v>
      </c>
      <c r="BZ1318" t="b">
        <f t="shared" si="167"/>
        <v>1</v>
      </c>
      <c r="CA1318">
        <f>IF(tblemployee[[#This Row],[Attrition]]="Yes",1,0)</f>
        <v>0</v>
      </c>
      <c r="CB1318">
        <f>IF(tblemployee[[#This Row],[OverTime]]="Yes",1,0)</f>
        <v>0</v>
      </c>
    </row>
    <row r="1319" spans="1:80" hidden="1">
      <c r="A1319">
        <v>27</v>
      </c>
      <c r="B1319" t="s">
        <v>43</v>
      </c>
      <c r="C1319" t="s">
        <v>44</v>
      </c>
      <c r="D1319">
        <v>1297</v>
      </c>
      <c r="E1319" t="s">
        <v>45</v>
      </c>
      <c r="F1319">
        <v>5</v>
      </c>
      <c r="G1319" t="str" cm="1">
        <f t="array" ref="G1319">_xlfn.IFS(
F1319 &lt;= 10, "Near",
F1319 &lt;= 20, "Far",
TRUE, "Very Far")</f>
        <v>Near</v>
      </c>
      <c r="H1319">
        <v>2</v>
      </c>
      <c r="I1319" t="str">
        <f>_xlfn.XLOOKUP(H1319,Lookup!C:C,Lookup!D:D)</f>
        <v>College</v>
      </c>
      <c r="J1319" t="s">
        <v>38</v>
      </c>
      <c r="K1319">
        <v>1</v>
      </c>
      <c r="L1319">
        <v>1850</v>
      </c>
      <c r="M1319">
        <v>4</v>
      </c>
      <c r="N1319" t="str">
        <f>_xlfn.XLOOKUP(M1319,Lookup!E:E,Lookup!F:F)</f>
        <v>Very High</v>
      </c>
      <c r="O1319" t="s">
        <v>39</v>
      </c>
      <c r="P1319">
        <v>53</v>
      </c>
      <c r="Q1319">
        <v>3</v>
      </c>
      <c r="R1319" t="str">
        <f>_xlfn.XLOOKUP(Q1319,Lookup!G:G,Lookup!H:H)</f>
        <v>High</v>
      </c>
      <c r="S1319">
        <v>1</v>
      </c>
      <c r="T1319" s="7" t="str">
        <f>_xlfn.XLOOKUP(S1319,Lookup!A:A,Lookup!B:B)</f>
        <v>Entry Level</v>
      </c>
      <c r="U1319" t="s">
        <v>50</v>
      </c>
      <c r="V1319">
        <v>4</v>
      </c>
      <c r="W1319" t="str">
        <f>_xlfn.XLOOKUP(V1319,Lookup!I:I,Lookup!J:J)</f>
        <v>Very High</v>
      </c>
      <c r="X1319" t="s">
        <v>41</v>
      </c>
      <c r="Y1319">
        <v>2379</v>
      </c>
      <c r="Z1319" t="str" cm="1">
        <f t="array" ref="Z1319">_xlfn.IFS(Y1319&lt;3000,"Low",Y1319&lt;7000,"Medium",TRUE,"High")</f>
        <v>Low</v>
      </c>
      <c r="AA1319">
        <v>19826</v>
      </c>
      <c r="AB1319">
        <v>0</v>
      </c>
      <c r="AC1319" t="s">
        <v>42</v>
      </c>
      <c r="AD1319" t="s">
        <v>35</v>
      </c>
      <c r="AE1319">
        <v>14</v>
      </c>
      <c r="AF1319">
        <v>3</v>
      </c>
      <c r="AG1319" t="str">
        <f>_xlfn.XLOOKUP(AF1319,Lookup!K:K,Lookup!L:L)</f>
        <v>Meet Expect</v>
      </c>
      <c r="AH1319">
        <v>3</v>
      </c>
      <c r="AI1319" t="str">
        <f>LOOKUP(AH1319,Lookup!M:M,Lookup!N:N)</f>
        <v>High</v>
      </c>
      <c r="AJ1319">
        <v>80</v>
      </c>
      <c r="AK1319">
        <v>0</v>
      </c>
      <c r="AL1319" t="str">
        <f>_xlfn.XLOOKUP(AK1319,Lookup!O:O,Lookup!P:P)</f>
        <v>None</v>
      </c>
      <c r="AM1319">
        <v>6</v>
      </c>
      <c r="AN1319" t="str" cm="1">
        <f t="array" ref="AN1319">_xlfn.IFS(
AM1319&lt;=5,"0-5",
AM1319&lt;=10,"6-10",
AM1319&lt;=20,"11-20",
TRUE,"20+")</f>
        <v>6-10</v>
      </c>
      <c r="AO1319">
        <v>3</v>
      </c>
      <c r="AP1319">
        <v>2</v>
      </c>
      <c r="AQ1319" t="str">
        <f>_xlfn.XLOOKUP(AP1319,Lookup!Q:Q,Lookup!R:R)</f>
        <v>Good</v>
      </c>
      <c r="AR1319">
        <v>5</v>
      </c>
      <c r="AS1319" t="str" cm="1">
        <f t="array" ref="AS1319">_xlfn.IFS(
AR1319 &lt;=1,"New Employee",
AR1319 &lt;=3, "Early Career",
AR1319 &lt;=7, "Experienced",
TRUE, "Veteran")</f>
        <v>Experienced</v>
      </c>
      <c r="AT1319">
        <v>4</v>
      </c>
      <c r="AU1319">
        <v>0</v>
      </c>
      <c r="AV1319" t="str" cm="1">
        <f t="array" ref="AV1319">_xlfn.IFS(
AU1319=0,"Recently Promoted",
AU1319&lt;=3, "Normal",
TRUE, "Long Time No Promotion")</f>
        <v>Recently Promoted</v>
      </c>
      <c r="AW1319">
        <v>2</v>
      </c>
      <c r="AX1319">
        <f>IF(COUNTIF(L1319:$L$1471,L1319)&gt;1,1,0)</f>
        <v>0</v>
      </c>
      <c r="BA1319">
        <f t="shared" si="165"/>
        <v>0</v>
      </c>
      <c r="BC1319">
        <f t="shared" si="166"/>
        <v>0</v>
      </c>
      <c r="BE1319">
        <f t="shared" si="160"/>
        <v>0</v>
      </c>
      <c r="BG1319">
        <f t="shared" si="161"/>
        <v>0</v>
      </c>
      <c r="BI1319">
        <f t="shared" si="162"/>
        <v>0</v>
      </c>
      <c r="BR1319" t="str" cm="1">
        <f t="array" ref="BR1319">_xlfn.IFS(
A1319&lt;=25,"18-25",
A1319&lt;=35,"26-35",
A1319&lt;=45,"36-45",
A1319&lt;=59,"46-59",
TRUE,"60+")</f>
        <v>26-35</v>
      </c>
      <c r="BX1319" t="b">
        <f t="shared" si="163"/>
        <v>1</v>
      </c>
      <c r="BY1319" t="b">
        <f t="shared" si="164"/>
        <v>1</v>
      </c>
      <c r="BZ1319" t="b">
        <f t="shared" si="167"/>
        <v>1</v>
      </c>
      <c r="CA1319">
        <f>IF(tblemployee[[#This Row],[Attrition]]="Yes",1,0)</f>
        <v>0</v>
      </c>
      <c r="CB1319">
        <f>IF(tblemployee[[#This Row],[OverTime]]="Yes",1,0)</f>
        <v>1</v>
      </c>
    </row>
    <row r="1320" spans="1:80" hidden="1">
      <c r="A1320">
        <v>29</v>
      </c>
      <c r="B1320" t="s">
        <v>43</v>
      </c>
      <c r="C1320" t="s">
        <v>44</v>
      </c>
      <c r="D1320">
        <v>574</v>
      </c>
      <c r="E1320" t="s">
        <v>45</v>
      </c>
      <c r="F1320">
        <v>20</v>
      </c>
      <c r="G1320" t="str" cm="1">
        <f t="array" ref="G1320">_xlfn.IFS(
F1320 &lt;= 10, "Near",
F1320 &lt;= 20, "Far",
TRUE, "Very Far")</f>
        <v>Far</v>
      </c>
      <c r="H1320">
        <v>1</v>
      </c>
      <c r="I1320" t="str">
        <f>_xlfn.XLOOKUP(H1320,Lookup!C:C,Lookup!D:D)</f>
        <v>Below College</v>
      </c>
      <c r="J1320" t="s">
        <v>51</v>
      </c>
      <c r="K1320">
        <v>1</v>
      </c>
      <c r="L1320">
        <v>1852</v>
      </c>
      <c r="M1320">
        <v>4</v>
      </c>
      <c r="N1320" t="str">
        <f>_xlfn.XLOOKUP(M1320,Lookup!E:E,Lookup!F:F)</f>
        <v>Very High</v>
      </c>
      <c r="O1320" t="s">
        <v>46</v>
      </c>
      <c r="P1320">
        <v>40</v>
      </c>
      <c r="Q1320">
        <v>3</v>
      </c>
      <c r="R1320" t="str">
        <f>_xlfn.XLOOKUP(Q1320,Lookup!G:G,Lookup!H:H)</f>
        <v>High</v>
      </c>
      <c r="S1320">
        <v>1</v>
      </c>
      <c r="T1320" s="7" t="str">
        <f>_xlfn.XLOOKUP(S1320,Lookup!A:A,Lookup!B:B)</f>
        <v>Entry Level</v>
      </c>
      <c r="U1320" t="s">
        <v>50</v>
      </c>
      <c r="V1320">
        <v>4</v>
      </c>
      <c r="W1320" t="str">
        <f>_xlfn.XLOOKUP(V1320,Lookup!I:I,Lookup!J:J)</f>
        <v>Very High</v>
      </c>
      <c r="X1320" t="s">
        <v>48</v>
      </c>
      <c r="Y1320">
        <v>3812</v>
      </c>
      <c r="Z1320" t="str" cm="1">
        <f t="array" ref="Z1320">_xlfn.IFS(Y1320&lt;3000,"Low",Y1320&lt;7000,"Medium",TRUE,"High")</f>
        <v>Medium</v>
      </c>
      <c r="AA1320">
        <v>7003</v>
      </c>
      <c r="AB1320">
        <v>1</v>
      </c>
      <c r="AC1320" t="s">
        <v>42</v>
      </c>
      <c r="AD1320" t="s">
        <v>43</v>
      </c>
      <c r="AE1320">
        <v>13</v>
      </c>
      <c r="AF1320">
        <v>3</v>
      </c>
      <c r="AG1320" t="str">
        <f>_xlfn.XLOOKUP(AF1320,Lookup!K:K,Lookup!L:L)</f>
        <v>Meet Expect</v>
      </c>
      <c r="AH1320">
        <v>2</v>
      </c>
      <c r="AI1320" t="str">
        <f>LOOKUP(AH1320,Lookup!M:M,Lookup!N:N)</f>
        <v>Medium</v>
      </c>
      <c r="AJ1320">
        <v>80</v>
      </c>
      <c r="AK1320">
        <v>0</v>
      </c>
      <c r="AL1320" t="str">
        <f>_xlfn.XLOOKUP(AK1320,Lookup!O:O,Lookup!P:P)</f>
        <v>None</v>
      </c>
      <c r="AM1320">
        <v>11</v>
      </c>
      <c r="AN1320" t="str" cm="1">
        <f t="array" ref="AN1320">_xlfn.IFS(
AM1320&lt;=5,"0-5",
AM1320&lt;=10,"6-10",
AM1320&lt;=20,"11-20",
TRUE,"20+")</f>
        <v>11-20</v>
      </c>
      <c r="AO1320">
        <v>3</v>
      </c>
      <c r="AP1320">
        <v>4</v>
      </c>
      <c r="AQ1320" t="str">
        <f>_xlfn.XLOOKUP(AP1320,Lookup!Q:Q,Lookup!R:R)</f>
        <v>Best</v>
      </c>
      <c r="AR1320">
        <v>11</v>
      </c>
      <c r="AS1320" t="str" cm="1">
        <f t="array" ref="AS1320">_xlfn.IFS(
AR1320 &lt;=1,"New Employee",
AR1320 &lt;=3, "Early Career",
AR1320 &lt;=7, "Experienced",
TRUE, "Veteran")</f>
        <v>Veteran</v>
      </c>
      <c r="AT1320">
        <v>8</v>
      </c>
      <c r="AU1320">
        <v>3</v>
      </c>
      <c r="AV1320" t="str" cm="1">
        <f t="array" ref="AV1320">_xlfn.IFS(
AU1320=0,"Recently Promoted",
AU1320&lt;=3, "Normal",
TRUE, "Long Time No Promotion")</f>
        <v>Normal</v>
      </c>
      <c r="AW1320">
        <v>10</v>
      </c>
      <c r="AX1320">
        <f>IF(COUNTIF(L1320:$L$1471,L1320)&gt;1,1,0)</f>
        <v>0</v>
      </c>
      <c r="BA1320">
        <f t="shared" si="165"/>
        <v>0</v>
      </c>
      <c r="BC1320">
        <f t="shared" si="166"/>
        <v>0</v>
      </c>
      <c r="BE1320">
        <f t="shared" si="160"/>
        <v>0</v>
      </c>
      <c r="BG1320">
        <f t="shared" si="161"/>
        <v>0</v>
      </c>
      <c r="BI1320">
        <f t="shared" si="162"/>
        <v>0</v>
      </c>
      <c r="BR1320" t="str" cm="1">
        <f t="array" ref="BR1320">_xlfn.IFS(
A1320&lt;=25,"18-25",
A1320&lt;=35,"26-35",
A1320&lt;=45,"36-45",
A1320&lt;=59,"46-59",
TRUE,"60+")</f>
        <v>26-35</v>
      </c>
      <c r="BX1320" t="b">
        <f t="shared" si="163"/>
        <v>1</v>
      </c>
      <c r="BY1320" t="b">
        <f t="shared" si="164"/>
        <v>1</v>
      </c>
      <c r="BZ1320" t="b">
        <f t="shared" si="167"/>
        <v>1</v>
      </c>
      <c r="CA1320">
        <f>IF(tblemployee[[#This Row],[Attrition]]="Yes",1,0)</f>
        <v>0</v>
      </c>
      <c r="CB1320">
        <f>IF(tblemployee[[#This Row],[OverTime]]="Yes",1,0)</f>
        <v>0</v>
      </c>
    </row>
    <row r="1321" spans="1:80" hidden="1">
      <c r="A1321">
        <v>32</v>
      </c>
      <c r="B1321" t="s">
        <v>43</v>
      </c>
      <c r="C1321" t="s">
        <v>44</v>
      </c>
      <c r="D1321">
        <v>1318</v>
      </c>
      <c r="E1321" t="s">
        <v>37</v>
      </c>
      <c r="F1321">
        <v>10</v>
      </c>
      <c r="G1321" t="str" cm="1">
        <f t="array" ref="G1321">_xlfn.IFS(
F1321 &lt;= 10, "Near",
F1321 &lt;= 20, "Far",
TRUE, "Very Far")</f>
        <v>Near</v>
      </c>
      <c r="H1321">
        <v>4</v>
      </c>
      <c r="I1321" t="str">
        <f>_xlfn.XLOOKUP(H1321,Lookup!C:C,Lookup!D:D)</f>
        <v>Master</v>
      </c>
      <c r="J1321" t="s">
        <v>59</v>
      </c>
      <c r="K1321">
        <v>1</v>
      </c>
      <c r="L1321">
        <v>1853</v>
      </c>
      <c r="M1321">
        <v>4</v>
      </c>
      <c r="N1321" t="str">
        <f>_xlfn.XLOOKUP(M1321,Lookup!E:E,Lookup!F:F)</f>
        <v>Very High</v>
      </c>
      <c r="O1321" t="s">
        <v>46</v>
      </c>
      <c r="P1321">
        <v>79</v>
      </c>
      <c r="Q1321">
        <v>3</v>
      </c>
      <c r="R1321" t="str">
        <f>_xlfn.XLOOKUP(Q1321,Lookup!G:G,Lookup!H:H)</f>
        <v>High</v>
      </c>
      <c r="S1321">
        <v>2</v>
      </c>
      <c r="T1321" s="7" t="str">
        <f>_xlfn.XLOOKUP(S1321,Lookup!A:A,Lookup!B:B)</f>
        <v>Junior</v>
      </c>
      <c r="U1321" t="s">
        <v>40</v>
      </c>
      <c r="V1321">
        <v>4</v>
      </c>
      <c r="W1321" t="str">
        <f>_xlfn.XLOOKUP(V1321,Lookup!I:I,Lookup!J:J)</f>
        <v>Very High</v>
      </c>
      <c r="X1321" t="s">
        <v>41</v>
      </c>
      <c r="Y1321">
        <v>4648</v>
      </c>
      <c r="Z1321" t="str" cm="1">
        <f t="array" ref="Z1321">_xlfn.IFS(Y1321&lt;3000,"Low",Y1321&lt;7000,"Medium",TRUE,"High")</f>
        <v>Medium</v>
      </c>
      <c r="AA1321">
        <v>26075</v>
      </c>
      <c r="AB1321">
        <v>8</v>
      </c>
      <c r="AC1321" t="s">
        <v>42</v>
      </c>
      <c r="AD1321" t="s">
        <v>43</v>
      </c>
      <c r="AE1321">
        <v>13</v>
      </c>
      <c r="AF1321">
        <v>3</v>
      </c>
      <c r="AG1321" t="str">
        <f>_xlfn.XLOOKUP(AF1321,Lookup!K:K,Lookup!L:L)</f>
        <v>Meet Expect</v>
      </c>
      <c r="AH1321">
        <v>3</v>
      </c>
      <c r="AI1321" t="str">
        <f>LOOKUP(AH1321,Lookup!M:M,Lookup!N:N)</f>
        <v>High</v>
      </c>
      <c r="AJ1321">
        <v>80</v>
      </c>
      <c r="AK1321">
        <v>0</v>
      </c>
      <c r="AL1321" t="str">
        <f>_xlfn.XLOOKUP(AK1321,Lookup!O:O,Lookup!P:P)</f>
        <v>None</v>
      </c>
      <c r="AM1321">
        <v>4</v>
      </c>
      <c r="AN1321" t="str" cm="1">
        <f t="array" ref="AN1321">_xlfn.IFS(
AM1321&lt;=5,"0-5",
AM1321&lt;=10,"6-10",
AM1321&lt;=20,"11-20",
TRUE,"20+")</f>
        <v>0-5</v>
      </c>
      <c r="AO1321">
        <v>2</v>
      </c>
      <c r="AP1321">
        <v>4</v>
      </c>
      <c r="AQ1321" t="str">
        <f>_xlfn.XLOOKUP(AP1321,Lookup!Q:Q,Lookup!R:R)</f>
        <v>Best</v>
      </c>
      <c r="AR1321">
        <v>0</v>
      </c>
      <c r="AS1321" t="str" cm="1">
        <f t="array" ref="AS1321">_xlfn.IFS(
AR1321 &lt;=1,"New Employee",
AR1321 &lt;=3, "Early Career",
AR1321 &lt;=7, "Experienced",
TRUE, "Veteran")</f>
        <v>New Employee</v>
      </c>
      <c r="AT1321">
        <v>0</v>
      </c>
      <c r="AU1321">
        <v>0</v>
      </c>
      <c r="AV1321" t="str" cm="1">
        <f t="array" ref="AV1321">_xlfn.IFS(
AU1321=0,"Recently Promoted",
AU1321&lt;=3, "Normal",
TRUE, "Long Time No Promotion")</f>
        <v>Recently Promoted</v>
      </c>
      <c r="AW1321">
        <v>0</v>
      </c>
      <c r="AX1321">
        <f>IF(COUNTIF(L1321:$L$1471,L1321)&gt;1,1,0)</f>
        <v>0</v>
      </c>
      <c r="BA1321">
        <f t="shared" si="165"/>
        <v>0</v>
      </c>
      <c r="BC1321">
        <f t="shared" si="166"/>
        <v>0</v>
      </c>
      <c r="BE1321">
        <f t="shared" si="160"/>
        <v>0</v>
      </c>
      <c r="BG1321">
        <f t="shared" si="161"/>
        <v>0</v>
      </c>
      <c r="BI1321">
        <f t="shared" si="162"/>
        <v>0</v>
      </c>
      <c r="BR1321" t="str" cm="1">
        <f t="array" ref="BR1321">_xlfn.IFS(
A1321&lt;=25,"18-25",
A1321&lt;=35,"26-35",
A1321&lt;=45,"36-45",
A1321&lt;=59,"46-59",
TRUE,"60+")</f>
        <v>26-35</v>
      </c>
      <c r="BX1321" t="b">
        <f t="shared" si="163"/>
        <v>1</v>
      </c>
      <c r="BY1321" t="b">
        <f t="shared" si="164"/>
        <v>1</v>
      </c>
      <c r="BZ1321" t="b">
        <f t="shared" si="167"/>
        <v>1</v>
      </c>
      <c r="CA1321">
        <f>IF(tblemployee[[#This Row],[Attrition]]="Yes",1,0)</f>
        <v>0</v>
      </c>
      <c r="CB1321">
        <f>IF(tblemployee[[#This Row],[OverTime]]="Yes",1,0)</f>
        <v>0</v>
      </c>
    </row>
    <row r="1322" spans="1:80" hidden="1">
      <c r="A1322">
        <v>42</v>
      </c>
      <c r="B1322" t="s">
        <v>43</v>
      </c>
      <c r="C1322" t="s">
        <v>55</v>
      </c>
      <c r="D1322">
        <v>355</v>
      </c>
      <c r="E1322" t="s">
        <v>45</v>
      </c>
      <c r="F1322">
        <v>10</v>
      </c>
      <c r="G1322" t="str" cm="1">
        <f t="array" ref="G1322">_xlfn.IFS(
F1322 &lt;= 10, "Near",
F1322 &lt;= 20, "Far",
TRUE, "Very Far")</f>
        <v>Near</v>
      </c>
      <c r="H1322">
        <v>4</v>
      </c>
      <c r="I1322" t="str">
        <f>_xlfn.XLOOKUP(H1322,Lookup!C:C,Lookup!D:D)</f>
        <v>Master</v>
      </c>
      <c r="J1322" t="s">
        <v>60</v>
      </c>
      <c r="K1322">
        <v>1</v>
      </c>
      <c r="L1322">
        <v>1854</v>
      </c>
      <c r="M1322">
        <v>3</v>
      </c>
      <c r="N1322" t="str">
        <f>_xlfn.XLOOKUP(M1322,Lookup!E:E,Lookup!F:F)</f>
        <v>High</v>
      </c>
      <c r="O1322" t="s">
        <v>46</v>
      </c>
      <c r="P1322">
        <v>38</v>
      </c>
      <c r="Q1322">
        <v>3</v>
      </c>
      <c r="R1322" t="str">
        <f>_xlfn.XLOOKUP(Q1322,Lookup!G:G,Lookup!H:H)</f>
        <v>High</v>
      </c>
      <c r="S1322">
        <v>1</v>
      </c>
      <c r="T1322" s="7" t="str">
        <f>_xlfn.XLOOKUP(S1322,Lookup!A:A,Lookup!B:B)</f>
        <v>Entry Level</v>
      </c>
      <c r="U1322" t="s">
        <v>47</v>
      </c>
      <c r="V1322">
        <v>3</v>
      </c>
      <c r="W1322" t="str">
        <f>_xlfn.XLOOKUP(V1322,Lookup!I:I,Lookup!J:J)</f>
        <v>High</v>
      </c>
      <c r="X1322" t="s">
        <v>48</v>
      </c>
      <c r="Y1322">
        <v>2936</v>
      </c>
      <c r="Z1322" t="str" cm="1">
        <f t="array" ref="Z1322">_xlfn.IFS(Y1322&lt;3000,"Low",Y1322&lt;7000,"Medium",TRUE,"High")</f>
        <v>Low</v>
      </c>
      <c r="AA1322">
        <v>6161</v>
      </c>
      <c r="AB1322">
        <v>3</v>
      </c>
      <c r="AC1322" t="s">
        <v>42</v>
      </c>
      <c r="AD1322" t="s">
        <v>43</v>
      </c>
      <c r="AE1322">
        <v>22</v>
      </c>
      <c r="AF1322">
        <v>4</v>
      </c>
      <c r="AG1322" t="str">
        <f>_xlfn.XLOOKUP(AF1322,Lookup!K:K,Lookup!L:L)</f>
        <v>Exceed Expect</v>
      </c>
      <c r="AH1322">
        <v>2</v>
      </c>
      <c r="AI1322" t="str">
        <f>LOOKUP(AH1322,Lookup!M:M,Lookup!N:N)</f>
        <v>Medium</v>
      </c>
      <c r="AJ1322">
        <v>80</v>
      </c>
      <c r="AK1322">
        <v>2</v>
      </c>
      <c r="AL1322" t="str">
        <f>_xlfn.XLOOKUP(AK1322,Lookup!O:O,Lookup!P:P)</f>
        <v>Medium</v>
      </c>
      <c r="AM1322">
        <v>10</v>
      </c>
      <c r="AN1322" t="str" cm="1">
        <f t="array" ref="AN1322">_xlfn.IFS(
AM1322&lt;=5,"0-5",
AM1322&lt;=10,"6-10",
AM1322&lt;=20,"11-20",
TRUE,"20+")</f>
        <v>6-10</v>
      </c>
      <c r="AO1322">
        <v>1</v>
      </c>
      <c r="AP1322">
        <v>2</v>
      </c>
      <c r="AQ1322" t="str">
        <f>_xlfn.XLOOKUP(AP1322,Lookup!Q:Q,Lookup!R:R)</f>
        <v>Good</v>
      </c>
      <c r="AR1322">
        <v>6</v>
      </c>
      <c r="AS1322" t="str" cm="1">
        <f t="array" ref="AS1322">_xlfn.IFS(
AR1322 &lt;=1,"New Employee",
AR1322 &lt;=3, "Early Career",
AR1322 &lt;=7, "Experienced",
TRUE, "Veteran")</f>
        <v>Experienced</v>
      </c>
      <c r="AT1322">
        <v>3</v>
      </c>
      <c r="AU1322">
        <v>3</v>
      </c>
      <c r="AV1322" t="str" cm="1">
        <f t="array" ref="AV1322">_xlfn.IFS(
AU1322=0,"Recently Promoted",
AU1322&lt;=3, "Normal",
TRUE, "Long Time No Promotion")</f>
        <v>Normal</v>
      </c>
      <c r="AW1322">
        <v>3</v>
      </c>
      <c r="AX1322">
        <f>IF(COUNTIF(L1322:$L$1471,L1322)&gt;1,1,0)</f>
        <v>0</v>
      </c>
      <c r="BA1322">
        <f t="shared" si="165"/>
        <v>0</v>
      </c>
      <c r="BC1322">
        <f t="shared" si="166"/>
        <v>0</v>
      </c>
      <c r="BE1322">
        <f t="shared" si="160"/>
        <v>0</v>
      </c>
      <c r="BG1322">
        <f t="shared" si="161"/>
        <v>0</v>
      </c>
      <c r="BI1322">
        <f t="shared" si="162"/>
        <v>0</v>
      </c>
      <c r="BR1322" t="str" cm="1">
        <f t="array" ref="BR1322">_xlfn.IFS(
A1322&lt;=25,"18-25",
A1322&lt;=35,"26-35",
A1322&lt;=45,"36-45",
A1322&lt;=59,"46-59",
TRUE,"60+")</f>
        <v>36-45</v>
      </c>
      <c r="BX1322" t="b">
        <f t="shared" si="163"/>
        <v>1</v>
      </c>
      <c r="BY1322" t="b">
        <f t="shared" si="164"/>
        <v>1</v>
      </c>
      <c r="BZ1322" t="b">
        <f t="shared" si="167"/>
        <v>1</v>
      </c>
      <c r="CA1322">
        <f>IF(tblemployee[[#This Row],[Attrition]]="Yes",1,0)</f>
        <v>0</v>
      </c>
      <c r="CB1322">
        <f>IF(tblemployee[[#This Row],[OverTime]]="Yes",1,0)</f>
        <v>0</v>
      </c>
    </row>
    <row r="1323" spans="1:80" hidden="1">
      <c r="A1323">
        <v>47</v>
      </c>
      <c r="B1323" t="s">
        <v>43</v>
      </c>
      <c r="C1323" t="s">
        <v>36</v>
      </c>
      <c r="D1323">
        <v>207</v>
      </c>
      <c r="E1323" t="s">
        <v>45</v>
      </c>
      <c r="F1323">
        <v>9</v>
      </c>
      <c r="G1323" t="str" cm="1">
        <f t="array" ref="G1323">_xlfn.IFS(
F1323 &lt;= 10, "Near",
F1323 &lt;= 20, "Far",
TRUE, "Very Far")</f>
        <v>Near</v>
      </c>
      <c r="H1323">
        <v>4</v>
      </c>
      <c r="I1323" t="str">
        <f>_xlfn.XLOOKUP(H1323,Lookup!C:C,Lookup!D:D)</f>
        <v>Master</v>
      </c>
      <c r="J1323" t="s">
        <v>38</v>
      </c>
      <c r="K1323">
        <v>1</v>
      </c>
      <c r="L1323">
        <v>1856</v>
      </c>
      <c r="M1323">
        <v>2</v>
      </c>
      <c r="N1323" t="str">
        <f>_xlfn.XLOOKUP(M1323,Lookup!E:E,Lookup!F:F)</f>
        <v>Medium</v>
      </c>
      <c r="O1323" t="s">
        <v>39</v>
      </c>
      <c r="P1323">
        <v>64</v>
      </c>
      <c r="Q1323">
        <v>3</v>
      </c>
      <c r="R1323" t="str">
        <f>_xlfn.XLOOKUP(Q1323,Lookup!G:G,Lookup!H:H)</f>
        <v>High</v>
      </c>
      <c r="S1323">
        <v>1</v>
      </c>
      <c r="T1323" s="7" t="str">
        <f>_xlfn.XLOOKUP(S1323,Lookup!A:A,Lookup!B:B)</f>
        <v>Entry Level</v>
      </c>
      <c r="U1323" t="s">
        <v>50</v>
      </c>
      <c r="V1323">
        <v>3</v>
      </c>
      <c r="W1323" t="str">
        <f>_xlfn.XLOOKUP(V1323,Lookup!I:I,Lookup!J:J)</f>
        <v>High</v>
      </c>
      <c r="X1323" t="s">
        <v>41</v>
      </c>
      <c r="Y1323">
        <v>2105</v>
      </c>
      <c r="Z1323" t="str" cm="1">
        <f t="array" ref="Z1323">_xlfn.IFS(Y1323&lt;3000,"Low",Y1323&lt;7000,"Medium",TRUE,"High")</f>
        <v>Low</v>
      </c>
      <c r="AA1323">
        <v>5411</v>
      </c>
      <c r="AB1323">
        <v>4</v>
      </c>
      <c r="AC1323" t="s">
        <v>42</v>
      </c>
      <c r="AD1323" t="s">
        <v>43</v>
      </c>
      <c r="AE1323">
        <v>12</v>
      </c>
      <c r="AF1323">
        <v>3</v>
      </c>
      <c r="AG1323" t="str">
        <f>_xlfn.XLOOKUP(AF1323,Lookup!K:K,Lookup!L:L)</f>
        <v>Meet Expect</v>
      </c>
      <c r="AH1323">
        <v>3</v>
      </c>
      <c r="AI1323" t="str">
        <f>LOOKUP(AH1323,Lookup!M:M,Lookup!N:N)</f>
        <v>High</v>
      </c>
      <c r="AJ1323">
        <v>80</v>
      </c>
      <c r="AK1323">
        <v>0</v>
      </c>
      <c r="AL1323" t="str">
        <f>_xlfn.XLOOKUP(AK1323,Lookup!O:O,Lookup!P:P)</f>
        <v>None</v>
      </c>
      <c r="AM1323">
        <v>7</v>
      </c>
      <c r="AN1323" t="str" cm="1">
        <f t="array" ref="AN1323">_xlfn.IFS(
AM1323&lt;=5,"0-5",
AM1323&lt;=10,"6-10",
AM1323&lt;=20,"11-20",
TRUE,"20+")</f>
        <v>6-10</v>
      </c>
      <c r="AO1323">
        <v>2</v>
      </c>
      <c r="AP1323">
        <v>3</v>
      </c>
      <c r="AQ1323" t="str">
        <f>_xlfn.XLOOKUP(AP1323,Lookup!Q:Q,Lookup!R:R)</f>
        <v>Better</v>
      </c>
      <c r="AR1323">
        <v>2</v>
      </c>
      <c r="AS1323" t="str" cm="1">
        <f t="array" ref="AS1323">_xlfn.IFS(
AR1323 &lt;=1,"New Employee",
AR1323 &lt;=3, "Early Career",
AR1323 &lt;=7, "Experienced",
TRUE, "Veteran")</f>
        <v>Early Career</v>
      </c>
      <c r="AT1323">
        <v>2</v>
      </c>
      <c r="AU1323">
        <v>2</v>
      </c>
      <c r="AV1323" t="str" cm="1">
        <f t="array" ref="AV1323">_xlfn.IFS(
AU1323=0,"Recently Promoted",
AU1323&lt;=3, "Normal",
TRUE, "Long Time No Promotion")</f>
        <v>Normal</v>
      </c>
      <c r="AW1323">
        <v>0</v>
      </c>
      <c r="AX1323">
        <f>IF(COUNTIF(L1323:$L$1471,L1323)&gt;1,1,0)</f>
        <v>0</v>
      </c>
      <c r="BA1323">
        <f t="shared" si="165"/>
        <v>0</v>
      </c>
      <c r="BC1323">
        <f t="shared" si="166"/>
        <v>0</v>
      </c>
      <c r="BE1323">
        <f t="shared" si="160"/>
        <v>0</v>
      </c>
      <c r="BG1323">
        <f t="shared" si="161"/>
        <v>0</v>
      </c>
      <c r="BI1323">
        <f t="shared" si="162"/>
        <v>0</v>
      </c>
      <c r="BR1323" t="str" cm="1">
        <f t="array" ref="BR1323">_xlfn.IFS(
A1323&lt;=25,"18-25",
A1323&lt;=35,"26-35",
A1323&lt;=45,"36-45",
A1323&lt;=59,"46-59",
TRUE,"60+")</f>
        <v>46-59</v>
      </c>
      <c r="BX1323" t="b">
        <f t="shared" si="163"/>
        <v>1</v>
      </c>
      <c r="BY1323" t="b">
        <f t="shared" si="164"/>
        <v>1</v>
      </c>
      <c r="BZ1323" t="b">
        <f t="shared" si="167"/>
        <v>1</v>
      </c>
      <c r="CA1323">
        <f>IF(tblemployee[[#This Row],[Attrition]]="Yes",1,0)</f>
        <v>0</v>
      </c>
      <c r="CB1323">
        <f>IF(tblemployee[[#This Row],[OverTime]]="Yes",1,0)</f>
        <v>0</v>
      </c>
    </row>
    <row r="1324" spans="1:80" hidden="1">
      <c r="A1324">
        <v>46</v>
      </c>
      <c r="B1324" t="s">
        <v>43</v>
      </c>
      <c r="C1324" t="s">
        <v>36</v>
      </c>
      <c r="D1324">
        <v>706</v>
      </c>
      <c r="E1324" t="s">
        <v>45</v>
      </c>
      <c r="F1324">
        <v>2</v>
      </c>
      <c r="G1324" t="str" cm="1">
        <f t="array" ref="G1324">_xlfn.IFS(
F1324 &lt;= 10, "Near",
F1324 &lt;= 20, "Far",
TRUE, "Very Far")</f>
        <v>Near</v>
      </c>
      <c r="H1324">
        <v>2</v>
      </c>
      <c r="I1324" t="str">
        <f>_xlfn.XLOOKUP(H1324,Lookup!C:C,Lookup!D:D)</f>
        <v>College</v>
      </c>
      <c r="J1324" t="s">
        <v>38</v>
      </c>
      <c r="K1324">
        <v>1</v>
      </c>
      <c r="L1324">
        <v>1857</v>
      </c>
      <c r="M1324">
        <v>4</v>
      </c>
      <c r="N1324" t="str">
        <f>_xlfn.XLOOKUP(M1324,Lookup!E:E,Lookup!F:F)</f>
        <v>Very High</v>
      </c>
      <c r="O1324" t="s">
        <v>46</v>
      </c>
      <c r="P1324">
        <v>82</v>
      </c>
      <c r="Q1324">
        <v>3</v>
      </c>
      <c r="R1324" t="str">
        <f>_xlfn.XLOOKUP(Q1324,Lookup!G:G,Lookup!H:H)</f>
        <v>High</v>
      </c>
      <c r="S1324">
        <v>3</v>
      </c>
      <c r="T1324" s="7" t="str">
        <f>_xlfn.XLOOKUP(S1324,Lookup!A:A,Lookup!B:B)</f>
        <v>Senior</v>
      </c>
      <c r="U1324" t="s">
        <v>53</v>
      </c>
      <c r="V1324">
        <v>4</v>
      </c>
      <c r="W1324" t="str">
        <f>_xlfn.XLOOKUP(V1324,Lookup!I:I,Lookup!J:J)</f>
        <v>Very High</v>
      </c>
      <c r="X1324" t="s">
        <v>52</v>
      </c>
      <c r="Y1324">
        <v>8578</v>
      </c>
      <c r="Z1324" t="str" cm="1">
        <f t="array" ref="Z1324">_xlfn.IFS(Y1324&lt;3000,"Low",Y1324&lt;7000,"Medium",TRUE,"High")</f>
        <v>High</v>
      </c>
      <c r="AA1324">
        <v>19989</v>
      </c>
      <c r="AB1324">
        <v>3</v>
      </c>
      <c r="AC1324" t="s">
        <v>42</v>
      </c>
      <c r="AD1324" t="s">
        <v>43</v>
      </c>
      <c r="AE1324">
        <v>14</v>
      </c>
      <c r="AF1324">
        <v>3</v>
      </c>
      <c r="AG1324" t="str">
        <f>_xlfn.XLOOKUP(AF1324,Lookup!K:K,Lookup!L:L)</f>
        <v>Meet Expect</v>
      </c>
      <c r="AH1324">
        <v>3</v>
      </c>
      <c r="AI1324" t="str">
        <f>LOOKUP(AH1324,Lookup!M:M,Lookup!N:N)</f>
        <v>High</v>
      </c>
      <c r="AJ1324">
        <v>80</v>
      </c>
      <c r="AK1324">
        <v>1</v>
      </c>
      <c r="AL1324" t="str">
        <f>_xlfn.XLOOKUP(AK1324,Lookup!O:O,Lookup!P:P)</f>
        <v>Basic</v>
      </c>
      <c r="AM1324">
        <v>12</v>
      </c>
      <c r="AN1324" t="str" cm="1">
        <f t="array" ref="AN1324">_xlfn.IFS(
AM1324&lt;=5,"0-5",
AM1324&lt;=10,"6-10",
AM1324&lt;=20,"11-20",
TRUE,"20+")</f>
        <v>11-20</v>
      </c>
      <c r="AO1324">
        <v>4</v>
      </c>
      <c r="AP1324">
        <v>2</v>
      </c>
      <c r="AQ1324" t="str">
        <f>_xlfn.XLOOKUP(AP1324,Lookup!Q:Q,Lookup!R:R)</f>
        <v>Good</v>
      </c>
      <c r="AR1324">
        <v>9</v>
      </c>
      <c r="AS1324" t="str" cm="1">
        <f t="array" ref="AS1324">_xlfn.IFS(
AR1324 &lt;=1,"New Employee",
AR1324 &lt;=3, "Early Career",
AR1324 &lt;=7, "Experienced",
TRUE, "Veteran")</f>
        <v>Veteran</v>
      </c>
      <c r="AT1324">
        <v>8</v>
      </c>
      <c r="AU1324">
        <v>4</v>
      </c>
      <c r="AV1324" t="str" cm="1">
        <f t="array" ref="AV1324">_xlfn.IFS(
AU1324=0,"Recently Promoted",
AU1324&lt;=3, "Normal",
TRUE, "Long Time No Promotion")</f>
        <v>Long Time No Promotion</v>
      </c>
      <c r="AW1324">
        <v>7</v>
      </c>
      <c r="AX1324">
        <f>IF(COUNTIF(L1324:$L$1471,L1324)&gt;1,1,0)</f>
        <v>0</v>
      </c>
      <c r="BA1324">
        <f t="shared" si="165"/>
        <v>0</v>
      </c>
      <c r="BC1324">
        <f t="shared" si="166"/>
        <v>0</v>
      </c>
      <c r="BE1324">
        <f t="shared" si="160"/>
        <v>0</v>
      </c>
      <c r="BG1324">
        <f t="shared" si="161"/>
        <v>0</v>
      </c>
      <c r="BI1324">
        <f t="shared" si="162"/>
        <v>0</v>
      </c>
      <c r="BR1324" t="str" cm="1">
        <f t="array" ref="BR1324">_xlfn.IFS(
A1324&lt;=25,"18-25",
A1324&lt;=35,"26-35",
A1324&lt;=45,"36-45",
A1324&lt;=59,"46-59",
TRUE,"60+")</f>
        <v>46-59</v>
      </c>
      <c r="BX1324" t="b">
        <f t="shared" si="163"/>
        <v>1</v>
      </c>
      <c r="BY1324" t="b">
        <f t="shared" si="164"/>
        <v>1</v>
      </c>
      <c r="BZ1324" t="b">
        <f t="shared" si="167"/>
        <v>1</v>
      </c>
      <c r="CA1324">
        <f>IF(tblemployee[[#This Row],[Attrition]]="Yes",1,0)</f>
        <v>0</v>
      </c>
      <c r="CB1324">
        <f>IF(tblemployee[[#This Row],[OverTime]]="Yes",1,0)</f>
        <v>0</v>
      </c>
    </row>
    <row r="1325" spans="1:80">
      <c r="A1325">
        <v>28</v>
      </c>
      <c r="B1325" t="s">
        <v>43</v>
      </c>
      <c r="C1325" t="s">
        <v>55</v>
      </c>
      <c r="D1325">
        <v>280</v>
      </c>
      <c r="E1325" t="s">
        <v>61</v>
      </c>
      <c r="F1325">
        <v>1</v>
      </c>
      <c r="G1325" t="str" cm="1">
        <f t="array" ref="G1325">_xlfn.IFS(
F1325 &lt;= 10, "Near",
F1325 &lt;= 20, "Far",
TRUE, "Very Far")</f>
        <v>Near</v>
      </c>
      <c r="H1325">
        <v>2</v>
      </c>
      <c r="I1325" t="str">
        <f>_xlfn.XLOOKUP(H1325,Lookup!C:C,Lookup!D:D)</f>
        <v>College</v>
      </c>
      <c r="J1325" t="s">
        <v>38</v>
      </c>
      <c r="K1325">
        <v>1</v>
      </c>
      <c r="L1325">
        <v>1858</v>
      </c>
      <c r="M1325">
        <v>3</v>
      </c>
      <c r="N1325" t="str">
        <f>_xlfn.XLOOKUP(M1325,Lookup!E:E,Lookup!F:F)</f>
        <v>High</v>
      </c>
      <c r="O1325" t="s">
        <v>46</v>
      </c>
      <c r="P1325">
        <v>43</v>
      </c>
      <c r="Q1325">
        <v>3</v>
      </c>
      <c r="R1325" t="str">
        <f>_xlfn.XLOOKUP(Q1325,Lookup!G:G,Lookup!H:H)</f>
        <v>High</v>
      </c>
      <c r="S1325">
        <v>1</v>
      </c>
      <c r="T1325" s="7" t="str">
        <f>_xlfn.XLOOKUP(S1325,Lookup!A:A,Lookup!B:B)</f>
        <v>Entry Level</v>
      </c>
      <c r="U1325" t="s">
        <v>61</v>
      </c>
      <c r="V1325">
        <v>4</v>
      </c>
      <c r="W1325" t="str">
        <f>_xlfn.XLOOKUP(V1325,Lookup!I:I,Lookup!J:J)</f>
        <v>Very High</v>
      </c>
      <c r="X1325" t="s">
        <v>52</v>
      </c>
      <c r="Y1325">
        <v>2706</v>
      </c>
      <c r="Z1325" t="str" cm="1">
        <f t="array" ref="Z1325">_xlfn.IFS(Y1325&lt;3000,"Low",Y1325&lt;7000,"Medium",TRUE,"High")</f>
        <v>Low</v>
      </c>
      <c r="AA1325">
        <v>10494</v>
      </c>
      <c r="AB1325">
        <v>1</v>
      </c>
      <c r="AC1325" t="s">
        <v>42</v>
      </c>
      <c r="AD1325" t="s">
        <v>43</v>
      </c>
      <c r="AE1325">
        <v>15</v>
      </c>
      <c r="AF1325">
        <v>3</v>
      </c>
      <c r="AG1325" t="str">
        <f>_xlfn.XLOOKUP(AF1325,Lookup!K:K,Lookup!L:L)</f>
        <v>Meet Expect</v>
      </c>
      <c r="AH1325">
        <v>2</v>
      </c>
      <c r="AI1325" t="str">
        <f>LOOKUP(AH1325,Lookup!M:M,Lookup!N:N)</f>
        <v>Medium</v>
      </c>
      <c r="AJ1325">
        <v>80</v>
      </c>
      <c r="AK1325">
        <v>1</v>
      </c>
      <c r="AL1325" t="str">
        <f>_xlfn.XLOOKUP(AK1325,Lookup!O:O,Lookup!P:P)</f>
        <v>Basic</v>
      </c>
      <c r="AM1325">
        <v>3</v>
      </c>
      <c r="AN1325" t="str" cm="1">
        <f t="array" ref="AN1325">_xlfn.IFS(
AM1325&lt;=5,"0-5",
AM1325&lt;=10,"6-10",
AM1325&lt;=20,"11-20",
TRUE,"20+")</f>
        <v>0-5</v>
      </c>
      <c r="AO1325">
        <v>2</v>
      </c>
      <c r="AP1325">
        <v>3</v>
      </c>
      <c r="AQ1325" t="str">
        <f>_xlfn.XLOOKUP(AP1325,Lookup!Q:Q,Lookup!R:R)</f>
        <v>Better</v>
      </c>
      <c r="AR1325">
        <v>3</v>
      </c>
      <c r="AS1325" t="str" cm="1">
        <f t="array" ref="AS1325">_xlfn.IFS(
AR1325 &lt;=1,"New Employee",
AR1325 &lt;=3, "Early Career",
AR1325 &lt;=7, "Experienced",
TRUE, "Veteran")</f>
        <v>Early Career</v>
      </c>
      <c r="AT1325">
        <v>2</v>
      </c>
      <c r="AU1325">
        <v>2</v>
      </c>
      <c r="AV1325" t="str" cm="1">
        <f t="array" ref="AV1325">_xlfn.IFS(
AU1325=0,"Recently Promoted",
AU1325&lt;=3, "Normal",
TRUE, "Long Time No Promotion")</f>
        <v>Normal</v>
      </c>
      <c r="AW1325">
        <v>2</v>
      </c>
      <c r="AX1325">
        <f>IF(COUNTIF(L1325:$L$1471,L1325)&gt;1,1,0)</f>
        <v>0</v>
      </c>
      <c r="BA1325">
        <f t="shared" si="165"/>
        <v>0</v>
      </c>
      <c r="BC1325">
        <f t="shared" si="166"/>
        <v>0</v>
      </c>
      <c r="BE1325">
        <f t="shared" si="160"/>
        <v>0</v>
      </c>
      <c r="BG1325">
        <f t="shared" si="161"/>
        <v>0</v>
      </c>
      <c r="BI1325">
        <f t="shared" si="162"/>
        <v>0</v>
      </c>
      <c r="BR1325" t="str" cm="1">
        <f t="array" ref="BR1325">_xlfn.IFS(
A1325&lt;=25,"18-25",
A1325&lt;=35,"26-35",
A1325&lt;=45,"36-45",
A1325&lt;=59,"46-59",
TRUE,"60+")</f>
        <v>26-35</v>
      </c>
      <c r="BX1325" t="b">
        <f t="shared" si="163"/>
        <v>1</v>
      </c>
      <c r="BY1325" t="b">
        <f t="shared" si="164"/>
        <v>1</v>
      </c>
      <c r="BZ1325" t="b">
        <f t="shared" si="167"/>
        <v>1</v>
      </c>
      <c r="CA1325">
        <f>IF(tblemployee[[#This Row],[Attrition]]="Yes",1,0)</f>
        <v>0</v>
      </c>
      <c r="CB1325">
        <f>IF(tblemployee[[#This Row],[OverTime]]="Yes",1,0)</f>
        <v>0</v>
      </c>
    </row>
    <row r="1326" spans="1:80" hidden="1">
      <c r="A1326">
        <v>29</v>
      </c>
      <c r="B1326" t="s">
        <v>43</v>
      </c>
      <c r="C1326" t="s">
        <v>36</v>
      </c>
      <c r="D1326">
        <v>726</v>
      </c>
      <c r="E1326" t="s">
        <v>45</v>
      </c>
      <c r="F1326">
        <v>29</v>
      </c>
      <c r="G1326" t="str" cm="1">
        <f t="array" ref="G1326">_xlfn.IFS(
F1326 &lt;= 10, "Near",
F1326 &lt;= 20, "Far",
TRUE, "Very Far")</f>
        <v>Very Far</v>
      </c>
      <c r="H1326">
        <v>1</v>
      </c>
      <c r="I1326" t="str">
        <f>_xlfn.XLOOKUP(H1326,Lookup!C:C,Lookup!D:D)</f>
        <v>Below College</v>
      </c>
      <c r="J1326" t="s">
        <v>38</v>
      </c>
      <c r="K1326">
        <v>1</v>
      </c>
      <c r="L1326">
        <v>1859</v>
      </c>
      <c r="M1326">
        <v>4</v>
      </c>
      <c r="N1326" t="str">
        <f>_xlfn.XLOOKUP(M1326,Lookup!E:E,Lookup!F:F)</f>
        <v>Very High</v>
      </c>
      <c r="O1326" t="s">
        <v>46</v>
      </c>
      <c r="P1326">
        <v>93</v>
      </c>
      <c r="Q1326">
        <v>1</v>
      </c>
      <c r="R1326" t="str">
        <f>_xlfn.XLOOKUP(Q1326,Lookup!G:G,Lookup!H:H)</f>
        <v>Low</v>
      </c>
      <c r="S1326">
        <v>2</v>
      </c>
      <c r="T1326" s="7" t="str">
        <f>_xlfn.XLOOKUP(S1326,Lookup!A:A,Lookup!B:B)</f>
        <v>Junior</v>
      </c>
      <c r="U1326" t="s">
        <v>54</v>
      </c>
      <c r="V1326">
        <v>3</v>
      </c>
      <c r="W1326" t="str">
        <f>_xlfn.XLOOKUP(V1326,Lookup!I:I,Lookup!J:J)</f>
        <v>High</v>
      </c>
      <c r="X1326" t="s">
        <v>52</v>
      </c>
      <c r="Y1326">
        <v>6384</v>
      </c>
      <c r="Z1326" t="str" cm="1">
        <f t="array" ref="Z1326">_xlfn.IFS(Y1326&lt;3000,"Low",Y1326&lt;7000,"Medium",TRUE,"High")</f>
        <v>Medium</v>
      </c>
      <c r="AA1326">
        <v>21143</v>
      </c>
      <c r="AB1326">
        <v>8</v>
      </c>
      <c r="AC1326" t="s">
        <v>42</v>
      </c>
      <c r="AD1326" t="s">
        <v>43</v>
      </c>
      <c r="AE1326">
        <v>17</v>
      </c>
      <c r="AF1326">
        <v>3</v>
      </c>
      <c r="AG1326" t="str">
        <f>_xlfn.XLOOKUP(AF1326,Lookup!K:K,Lookup!L:L)</f>
        <v>Meet Expect</v>
      </c>
      <c r="AH1326">
        <v>4</v>
      </c>
      <c r="AI1326" t="str">
        <f>LOOKUP(AH1326,Lookup!M:M,Lookup!N:N)</f>
        <v>Very High</v>
      </c>
      <c r="AJ1326">
        <v>80</v>
      </c>
      <c r="AK1326">
        <v>2</v>
      </c>
      <c r="AL1326" t="str">
        <f>_xlfn.XLOOKUP(AK1326,Lookup!O:O,Lookup!P:P)</f>
        <v>Medium</v>
      </c>
      <c r="AM1326">
        <v>11</v>
      </c>
      <c r="AN1326" t="str" cm="1">
        <f t="array" ref="AN1326">_xlfn.IFS(
AM1326&lt;=5,"0-5",
AM1326&lt;=10,"6-10",
AM1326&lt;=20,"11-20",
TRUE,"20+")</f>
        <v>11-20</v>
      </c>
      <c r="AO1326">
        <v>3</v>
      </c>
      <c r="AP1326">
        <v>3</v>
      </c>
      <c r="AQ1326" t="str">
        <f>_xlfn.XLOOKUP(AP1326,Lookup!Q:Q,Lookup!R:R)</f>
        <v>Better</v>
      </c>
      <c r="AR1326">
        <v>7</v>
      </c>
      <c r="AS1326" t="str" cm="1">
        <f t="array" ref="AS1326">_xlfn.IFS(
AR1326 &lt;=1,"New Employee",
AR1326 &lt;=3, "Early Career",
AR1326 &lt;=7, "Experienced",
TRUE, "Veteran")</f>
        <v>Experienced</v>
      </c>
      <c r="AT1326">
        <v>0</v>
      </c>
      <c r="AU1326">
        <v>1</v>
      </c>
      <c r="AV1326" t="str" cm="1">
        <f t="array" ref="AV1326">_xlfn.IFS(
AU1326=0,"Recently Promoted",
AU1326&lt;=3, "Normal",
TRUE, "Long Time No Promotion")</f>
        <v>Normal</v>
      </c>
      <c r="AW1326">
        <v>6</v>
      </c>
      <c r="AX1326">
        <f>IF(COUNTIF(L1326:$L$1471,L1326)&gt;1,1,0)</f>
        <v>0</v>
      </c>
      <c r="BA1326">
        <f t="shared" si="165"/>
        <v>0</v>
      </c>
      <c r="BC1326">
        <f t="shared" si="166"/>
        <v>0</v>
      </c>
      <c r="BE1326">
        <f t="shared" si="160"/>
        <v>0</v>
      </c>
      <c r="BG1326">
        <f t="shared" si="161"/>
        <v>0</v>
      </c>
      <c r="BI1326">
        <f t="shared" si="162"/>
        <v>0</v>
      </c>
      <c r="BR1326" t="str" cm="1">
        <f t="array" ref="BR1326">_xlfn.IFS(
A1326&lt;=25,"18-25",
A1326&lt;=35,"26-35",
A1326&lt;=45,"36-45",
A1326&lt;=59,"46-59",
TRUE,"60+")</f>
        <v>26-35</v>
      </c>
      <c r="BX1326" t="b">
        <f t="shared" si="163"/>
        <v>1</v>
      </c>
      <c r="BY1326" t="b">
        <f t="shared" si="164"/>
        <v>1</v>
      </c>
      <c r="BZ1326" t="b">
        <f t="shared" si="167"/>
        <v>1</v>
      </c>
      <c r="CA1326">
        <f>IF(tblemployee[[#This Row],[Attrition]]="Yes",1,0)</f>
        <v>0</v>
      </c>
      <c r="CB1326">
        <f>IF(tblemployee[[#This Row],[OverTime]]="Yes",1,0)</f>
        <v>0</v>
      </c>
    </row>
    <row r="1327" spans="1:80" hidden="1">
      <c r="A1327">
        <v>42</v>
      </c>
      <c r="B1327" t="s">
        <v>43</v>
      </c>
      <c r="C1327" t="s">
        <v>36</v>
      </c>
      <c r="D1327">
        <v>1142</v>
      </c>
      <c r="E1327" t="s">
        <v>45</v>
      </c>
      <c r="F1327">
        <v>8</v>
      </c>
      <c r="G1327" t="str" cm="1">
        <f t="array" ref="G1327">_xlfn.IFS(
F1327 &lt;= 10, "Near",
F1327 &lt;= 20, "Far",
TRUE, "Very Far")</f>
        <v>Near</v>
      </c>
      <c r="H1327">
        <v>3</v>
      </c>
      <c r="I1327" t="str">
        <f>_xlfn.XLOOKUP(H1327,Lookup!C:C,Lookup!D:D)</f>
        <v>Bachelor</v>
      </c>
      <c r="J1327" t="s">
        <v>38</v>
      </c>
      <c r="K1327">
        <v>1</v>
      </c>
      <c r="L1327">
        <v>1860</v>
      </c>
      <c r="M1327">
        <v>4</v>
      </c>
      <c r="N1327" t="str">
        <f>_xlfn.XLOOKUP(M1327,Lookup!E:E,Lookup!F:F)</f>
        <v>Very High</v>
      </c>
      <c r="O1327" t="s">
        <v>46</v>
      </c>
      <c r="P1327">
        <v>81</v>
      </c>
      <c r="Q1327">
        <v>3</v>
      </c>
      <c r="R1327" t="str">
        <f>_xlfn.XLOOKUP(Q1327,Lookup!G:G,Lookup!H:H)</f>
        <v>High</v>
      </c>
      <c r="S1327">
        <v>1</v>
      </c>
      <c r="T1327" s="7" t="str">
        <f>_xlfn.XLOOKUP(S1327,Lookup!A:A,Lookup!B:B)</f>
        <v>Entry Level</v>
      </c>
      <c r="U1327" t="s">
        <v>50</v>
      </c>
      <c r="V1327">
        <v>3</v>
      </c>
      <c r="W1327" t="str">
        <f>_xlfn.XLOOKUP(V1327,Lookup!I:I,Lookup!J:J)</f>
        <v>High</v>
      </c>
      <c r="X1327" t="s">
        <v>41</v>
      </c>
      <c r="Y1327">
        <v>3968</v>
      </c>
      <c r="Z1327" t="str" cm="1">
        <f t="array" ref="Z1327">_xlfn.IFS(Y1327&lt;3000,"Low",Y1327&lt;7000,"Medium",TRUE,"High")</f>
        <v>Medium</v>
      </c>
      <c r="AA1327">
        <v>13624</v>
      </c>
      <c r="AB1327">
        <v>4</v>
      </c>
      <c r="AC1327" t="s">
        <v>42</v>
      </c>
      <c r="AD1327" t="s">
        <v>43</v>
      </c>
      <c r="AE1327">
        <v>13</v>
      </c>
      <c r="AF1327">
        <v>3</v>
      </c>
      <c r="AG1327" t="str">
        <f>_xlfn.XLOOKUP(AF1327,Lookup!K:K,Lookup!L:L)</f>
        <v>Meet Expect</v>
      </c>
      <c r="AH1327">
        <v>4</v>
      </c>
      <c r="AI1327" t="str">
        <f>LOOKUP(AH1327,Lookup!M:M,Lookup!N:N)</f>
        <v>Very High</v>
      </c>
      <c r="AJ1327">
        <v>80</v>
      </c>
      <c r="AK1327">
        <v>0</v>
      </c>
      <c r="AL1327" t="str">
        <f>_xlfn.XLOOKUP(AK1327,Lookup!O:O,Lookup!P:P)</f>
        <v>None</v>
      </c>
      <c r="AM1327">
        <v>8</v>
      </c>
      <c r="AN1327" t="str" cm="1">
        <f t="array" ref="AN1327">_xlfn.IFS(
AM1327&lt;=5,"0-5",
AM1327&lt;=10,"6-10",
AM1327&lt;=20,"11-20",
TRUE,"20+")</f>
        <v>6-10</v>
      </c>
      <c r="AO1327">
        <v>3</v>
      </c>
      <c r="AP1327">
        <v>3</v>
      </c>
      <c r="AQ1327" t="str">
        <f>_xlfn.XLOOKUP(AP1327,Lookup!Q:Q,Lookup!R:R)</f>
        <v>Better</v>
      </c>
      <c r="AR1327">
        <v>0</v>
      </c>
      <c r="AS1327" t="str" cm="1">
        <f t="array" ref="AS1327">_xlfn.IFS(
AR1327 &lt;=1,"New Employee",
AR1327 &lt;=3, "Early Career",
AR1327 &lt;=7, "Experienced",
TRUE, "Veteran")</f>
        <v>New Employee</v>
      </c>
      <c r="AT1327">
        <v>0</v>
      </c>
      <c r="AU1327">
        <v>0</v>
      </c>
      <c r="AV1327" t="str" cm="1">
        <f t="array" ref="AV1327">_xlfn.IFS(
AU1327=0,"Recently Promoted",
AU1327&lt;=3, "Normal",
TRUE, "Long Time No Promotion")</f>
        <v>Recently Promoted</v>
      </c>
      <c r="AW1327">
        <v>0</v>
      </c>
      <c r="AX1327">
        <f>IF(COUNTIF(L1327:$L$1471,L1327)&gt;1,1,0)</f>
        <v>0</v>
      </c>
      <c r="BA1327">
        <f t="shared" si="165"/>
        <v>0</v>
      </c>
      <c r="BC1327">
        <f t="shared" si="166"/>
        <v>0</v>
      </c>
      <c r="BE1327">
        <f t="shared" si="160"/>
        <v>0</v>
      </c>
      <c r="BG1327">
        <f t="shared" si="161"/>
        <v>0</v>
      </c>
      <c r="BI1327">
        <f t="shared" si="162"/>
        <v>0</v>
      </c>
      <c r="BR1327" t="str" cm="1">
        <f t="array" ref="BR1327">_xlfn.IFS(
A1327&lt;=25,"18-25",
A1327&lt;=35,"26-35",
A1327&lt;=45,"36-45",
A1327&lt;=59,"46-59",
TRUE,"60+")</f>
        <v>36-45</v>
      </c>
      <c r="BX1327" t="b">
        <f t="shared" si="163"/>
        <v>1</v>
      </c>
      <c r="BY1327" t="b">
        <f t="shared" si="164"/>
        <v>1</v>
      </c>
      <c r="BZ1327" t="b">
        <f t="shared" si="167"/>
        <v>1</v>
      </c>
      <c r="CA1327">
        <f>IF(tblemployee[[#This Row],[Attrition]]="Yes",1,0)</f>
        <v>0</v>
      </c>
      <c r="CB1327">
        <f>IF(tblemployee[[#This Row],[OverTime]]="Yes",1,0)</f>
        <v>0</v>
      </c>
    </row>
    <row r="1328" spans="1:80" hidden="1">
      <c r="A1328">
        <v>32</v>
      </c>
      <c r="B1328" t="s">
        <v>35</v>
      </c>
      <c r="C1328" t="s">
        <v>36</v>
      </c>
      <c r="D1328">
        <v>414</v>
      </c>
      <c r="E1328" t="s">
        <v>37</v>
      </c>
      <c r="F1328">
        <v>2</v>
      </c>
      <c r="G1328" t="str" cm="1">
        <f t="array" ref="G1328">_xlfn.IFS(
F1328 &lt;= 10, "Near",
F1328 &lt;= 20, "Far",
TRUE, "Very Far")</f>
        <v>Near</v>
      </c>
      <c r="H1328">
        <v>4</v>
      </c>
      <c r="I1328" t="str">
        <f>_xlfn.XLOOKUP(H1328,Lookup!C:C,Lookup!D:D)</f>
        <v>Master</v>
      </c>
      <c r="J1328" t="s">
        <v>59</v>
      </c>
      <c r="K1328">
        <v>1</v>
      </c>
      <c r="L1328">
        <v>1862</v>
      </c>
      <c r="M1328">
        <v>3</v>
      </c>
      <c r="N1328" t="str">
        <f>_xlfn.XLOOKUP(M1328,Lookup!E:E,Lookup!F:F)</f>
        <v>High</v>
      </c>
      <c r="O1328" t="s">
        <v>46</v>
      </c>
      <c r="P1328">
        <v>82</v>
      </c>
      <c r="Q1328">
        <v>2</v>
      </c>
      <c r="R1328" t="str">
        <f>_xlfn.XLOOKUP(Q1328,Lookup!G:G,Lookup!H:H)</f>
        <v>Medium</v>
      </c>
      <c r="S1328">
        <v>2</v>
      </c>
      <c r="T1328" s="7" t="str">
        <f>_xlfn.XLOOKUP(S1328,Lookup!A:A,Lookup!B:B)</f>
        <v>Junior</v>
      </c>
      <c r="U1328" t="s">
        <v>40</v>
      </c>
      <c r="V1328">
        <v>2</v>
      </c>
      <c r="W1328" t="str">
        <f>_xlfn.XLOOKUP(V1328,Lookup!I:I,Lookup!J:J)</f>
        <v>Medium</v>
      </c>
      <c r="X1328" t="s">
        <v>41</v>
      </c>
      <c r="Y1328">
        <v>9907</v>
      </c>
      <c r="Z1328" t="str" cm="1">
        <f t="array" ref="Z1328">_xlfn.IFS(Y1328&lt;3000,"Low",Y1328&lt;7000,"Medium",TRUE,"High")</f>
        <v>High</v>
      </c>
      <c r="AA1328">
        <v>26186</v>
      </c>
      <c r="AB1328">
        <v>7</v>
      </c>
      <c r="AC1328" t="s">
        <v>42</v>
      </c>
      <c r="AD1328" t="s">
        <v>35</v>
      </c>
      <c r="AE1328">
        <v>12</v>
      </c>
      <c r="AF1328">
        <v>3</v>
      </c>
      <c r="AG1328" t="str">
        <f>_xlfn.XLOOKUP(AF1328,Lookup!K:K,Lookup!L:L)</f>
        <v>Meet Expect</v>
      </c>
      <c r="AH1328">
        <v>3</v>
      </c>
      <c r="AI1328" t="str">
        <f>LOOKUP(AH1328,Lookup!M:M,Lookup!N:N)</f>
        <v>High</v>
      </c>
      <c r="AJ1328">
        <v>80</v>
      </c>
      <c r="AK1328">
        <v>0</v>
      </c>
      <c r="AL1328" t="str">
        <f>_xlfn.XLOOKUP(AK1328,Lookup!O:O,Lookup!P:P)</f>
        <v>None</v>
      </c>
      <c r="AM1328">
        <v>7</v>
      </c>
      <c r="AN1328" t="str" cm="1">
        <f t="array" ref="AN1328">_xlfn.IFS(
AM1328&lt;=5,"0-5",
AM1328&lt;=10,"6-10",
AM1328&lt;=20,"11-20",
TRUE,"20+")</f>
        <v>6-10</v>
      </c>
      <c r="AO1328">
        <v>3</v>
      </c>
      <c r="AP1328">
        <v>2</v>
      </c>
      <c r="AQ1328" t="str">
        <f>_xlfn.XLOOKUP(AP1328,Lookup!Q:Q,Lookup!R:R)</f>
        <v>Good</v>
      </c>
      <c r="AR1328">
        <v>2</v>
      </c>
      <c r="AS1328" t="str" cm="1">
        <f t="array" ref="AS1328">_xlfn.IFS(
AR1328 &lt;=1,"New Employee",
AR1328 &lt;=3, "Early Career",
AR1328 &lt;=7, "Experienced",
TRUE, "Veteran")</f>
        <v>Early Career</v>
      </c>
      <c r="AT1328">
        <v>2</v>
      </c>
      <c r="AU1328">
        <v>2</v>
      </c>
      <c r="AV1328" t="str" cm="1">
        <f t="array" ref="AV1328">_xlfn.IFS(
AU1328=0,"Recently Promoted",
AU1328&lt;=3, "Normal",
TRUE, "Long Time No Promotion")</f>
        <v>Normal</v>
      </c>
      <c r="AW1328">
        <v>2</v>
      </c>
      <c r="AX1328">
        <f>IF(COUNTIF(L1328:$L$1471,L1328)&gt;1,1,0)</f>
        <v>0</v>
      </c>
      <c r="BA1328">
        <f t="shared" si="165"/>
        <v>0</v>
      </c>
      <c r="BC1328">
        <f t="shared" si="166"/>
        <v>0</v>
      </c>
      <c r="BE1328">
        <f t="shared" si="160"/>
        <v>0</v>
      </c>
      <c r="BG1328">
        <f t="shared" si="161"/>
        <v>0</v>
      </c>
      <c r="BI1328">
        <f t="shared" si="162"/>
        <v>0</v>
      </c>
      <c r="BR1328" t="str" cm="1">
        <f t="array" ref="BR1328">_xlfn.IFS(
A1328&lt;=25,"18-25",
A1328&lt;=35,"26-35",
A1328&lt;=45,"36-45",
A1328&lt;=59,"46-59",
TRUE,"60+")</f>
        <v>26-35</v>
      </c>
      <c r="BX1328" t="b">
        <f t="shared" si="163"/>
        <v>1</v>
      </c>
      <c r="BY1328" t="b">
        <f t="shared" si="164"/>
        <v>1</v>
      </c>
      <c r="BZ1328" t="b">
        <f t="shared" si="167"/>
        <v>1</v>
      </c>
      <c r="CA1328">
        <f>IF(tblemployee[[#This Row],[Attrition]]="Yes",1,0)</f>
        <v>1</v>
      </c>
      <c r="CB1328">
        <f>IF(tblemployee[[#This Row],[OverTime]]="Yes",1,0)</f>
        <v>1</v>
      </c>
    </row>
    <row r="1329" spans="1:80" hidden="1">
      <c r="A1329">
        <v>46</v>
      </c>
      <c r="B1329" t="s">
        <v>43</v>
      </c>
      <c r="C1329" t="s">
        <v>36</v>
      </c>
      <c r="D1329">
        <v>1319</v>
      </c>
      <c r="E1329" t="s">
        <v>37</v>
      </c>
      <c r="F1329">
        <v>3</v>
      </c>
      <c r="G1329" t="str" cm="1">
        <f t="array" ref="G1329">_xlfn.IFS(
F1329 &lt;= 10, "Near",
F1329 &lt;= 20, "Far",
TRUE, "Very Far")</f>
        <v>Near</v>
      </c>
      <c r="H1329">
        <v>3</v>
      </c>
      <c r="I1329" t="str">
        <f>_xlfn.XLOOKUP(H1329,Lookup!C:C,Lookup!D:D)</f>
        <v>Bachelor</v>
      </c>
      <c r="J1329" t="s">
        <v>60</v>
      </c>
      <c r="K1329">
        <v>1</v>
      </c>
      <c r="L1329">
        <v>1863</v>
      </c>
      <c r="M1329">
        <v>1</v>
      </c>
      <c r="N1329" t="str">
        <f>_xlfn.XLOOKUP(M1329,Lookup!E:E,Lookup!F:F)</f>
        <v>Low</v>
      </c>
      <c r="O1329" t="s">
        <v>39</v>
      </c>
      <c r="P1329">
        <v>45</v>
      </c>
      <c r="Q1329">
        <v>4</v>
      </c>
      <c r="R1329" t="str">
        <f>_xlfn.XLOOKUP(Q1329,Lookup!G:G,Lookup!H:H)</f>
        <v>Very High</v>
      </c>
      <c r="S1329">
        <v>4</v>
      </c>
      <c r="T1329" s="7" t="str">
        <f>_xlfn.XLOOKUP(S1329,Lookup!A:A,Lookup!B:B)</f>
        <v>Manager</v>
      </c>
      <c r="U1329" t="s">
        <v>40</v>
      </c>
      <c r="V1329">
        <v>1</v>
      </c>
      <c r="W1329" t="str">
        <f>_xlfn.XLOOKUP(V1329,Lookup!I:I,Lookup!J:J)</f>
        <v>Low</v>
      </c>
      <c r="X1329" t="s">
        <v>52</v>
      </c>
      <c r="Y1329">
        <v>13225</v>
      </c>
      <c r="Z1329" t="str" cm="1">
        <f t="array" ref="Z1329">_xlfn.IFS(Y1329&lt;3000,"Low",Y1329&lt;7000,"Medium",TRUE,"High")</f>
        <v>High</v>
      </c>
      <c r="AA1329">
        <v>7739</v>
      </c>
      <c r="AB1329">
        <v>2</v>
      </c>
      <c r="AC1329" t="s">
        <v>42</v>
      </c>
      <c r="AD1329" t="s">
        <v>43</v>
      </c>
      <c r="AE1329">
        <v>12</v>
      </c>
      <c r="AF1329">
        <v>3</v>
      </c>
      <c r="AG1329" t="str">
        <f>_xlfn.XLOOKUP(AF1329,Lookup!K:K,Lookup!L:L)</f>
        <v>Meet Expect</v>
      </c>
      <c r="AH1329">
        <v>4</v>
      </c>
      <c r="AI1329" t="str">
        <f>LOOKUP(AH1329,Lookup!M:M,Lookup!N:N)</f>
        <v>Very High</v>
      </c>
      <c r="AJ1329">
        <v>80</v>
      </c>
      <c r="AK1329">
        <v>1</v>
      </c>
      <c r="AL1329" t="str">
        <f>_xlfn.XLOOKUP(AK1329,Lookup!O:O,Lookup!P:P)</f>
        <v>Basic</v>
      </c>
      <c r="AM1329">
        <v>25</v>
      </c>
      <c r="AN1329" t="str" cm="1">
        <f t="array" ref="AN1329">_xlfn.IFS(
AM1329&lt;=5,"0-5",
AM1329&lt;=10,"6-10",
AM1329&lt;=20,"11-20",
TRUE,"20+")</f>
        <v>20+</v>
      </c>
      <c r="AO1329">
        <v>5</v>
      </c>
      <c r="AP1329">
        <v>3</v>
      </c>
      <c r="AQ1329" t="str">
        <f>_xlfn.XLOOKUP(AP1329,Lookup!Q:Q,Lookup!R:R)</f>
        <v>Better</v>
      </c>
      <c r="AR1329">
        <v>19</v>
      </c>
      <c r="AS1329" t="str" cm="1">
        <f t="array" ref="AS1329">_xlfn.IFS(
AR1329 &lt;=1,"New Employee",
AR1329 &lt;=3, "Early Career",
AR1329 &lt;=7, "Experienced",
TRUE, "Veteran")</f>
        <v>Veteran</v>
      </c>
      <c r="AT1329">
        <v>17</v>
      </c>
      <c r="AU1329">
        <v>2</v>
      </c>
      <c r="AV1329" t="str" cm="1">
        <f t="array" ref="AV1329">_xlfn.IFS(
AU1329=0,"Recently Promoted",
AU1329&lt;=3, "Normal",
TRUE, "Long Time No Promotion")</f>
        <v>Normal</v>
      </c>
      <c r="AW1329">
        <v>8</v>
      </c>
      <c r="AX1329">
        <f>IF(COUNTIF(L1329:$L$1471,L1329)&gt;1,1,0)</f>
        <v>0</v>
      </c>
      <c r="BA1329">
        <f t="shared" si="165"/>
        <v>0</v>
      </c>
      <c r="BC1329">
        <f t="shared" si="166"/>
        <v>0</v>
      </c>
      <c r="BE1329">
        <f t="shared" si="160"/>
        <v>0</v>
      </c>
      <c r="BG1329">
        <f t="shared" si="161"/>
        <v>0</v>
      </c>
      <c r="BI1329">
        <f t="shared" si="162"/>
        <v>0</v>
      </c>
      <c r="BR1329" t="str" cm="1">
        <f t="array" ref="BR1329">_xlfn.IFS(
A1329&lt;=25,"18-25",
A1329&lt;=35,"26-35",
A1329&lt;=45,"36-45",
A1329&lt;=59,"46-59",
TRUE,"60+")</f>
        <v>46-59</v>
      </c>
      <c r="BX1329" t="b">
        <f t="shared" si="163"/>
        <v>1</v>
      </c>
      <c r="BY1329" t="b">
        <f t="shared" si="164"/>
        <v>1</v>
      </c>
      <c r="BZ1329" t="b">
        <f t="shared" si="167"/>
        <v>1</v>
      </c>
      <c r="CA1329">
        <f>IF(tblemployee[[#This Row],[Attrition]]="Yes",1,0)</f>
        <v>0</v>
      </c>
      <c r="CB1329">
        <f>IF(tblemployee[[#This Row],[OverTime]]="Yes",1,0)</f>
        <v>0</v>
      </c>
    </row>
    <row r="1330" spans="1:80" hidden="1">
      <c r="A1330">
        <v>27</v>
      </c>
      <c r="B1330" t="s">
        <v>43</v>
      </c>
      <c r="C1330" t="s">
        <v>36</v>
      </c>
      <c r="D1330">
        <v>728</v>
      </c>
      <c r="E1330" t="s">
        <v>37</v>
      </c>
      <c r="F1330">
        <v>23</v>
      </c>
      <c r="G1330" t="str" cm="1">
        <f t="array" ref="G1330">_xlfn.IFS(
F1330 &lt;= 10, "Near",
F1330 &lt;= 20, "Far",
TRUE, "Very Far")</f>
        <v>Very Far</v>
      </c>
      <c r="H1330">
        <v>1</v>
      </c>
      <c r="I1330" t="str">
        <f>_xlfn.XLOOKUP(H1330,Lookup!C:C,Lookup!D:D)</f>
        <v>Below College</v>
      </c>
      <c r="J1330" t="s">
        <v>51</v>
      </c>
      <c r="K1330">
        <v>1</v>
      </c>
      <c r="L1330">
        <v>1864</v>
      </c>
      <c r="M1330">
        <v>2</v>
      </c>
      <c r="N1330" t="str">
        <f>_xlfn.XLOOKUP(M1330,Lookup!E:E,Lookup!F:F)</f>
        <v>Medium</v>
      </c>
      <c r="O1330" t="s">
        <v>39</v>
      </c>
      <c r="P1330">
        <v>36</v>
      </c>
      <c r="Q1330">
        <v>2</v>
      </c>
      <c r="R1330" t="str">
        <f>_xlfn.XLOOKUP(Q1330,Lookup!G:G,Lookup!H:H)</f>
        <v>Medium</v>
      </c>
      <c r="S1330">
        <v>2</v>
      </c>
      <c r="T1330" s="7" t="str">
        <f>_xlfn.XLOOKUP(S1330,Lookup!A:A,Lookup!B:B)</f>
        <v>Junior</v>
      </c>
      <c r="U1330" t="s">
        <v>57</v>
      </c>
      <c r="V1330">
        <v>3</v>
      </c>
      <c r="W1330" t="str">
        <f>_xlfn.XLOOKUP(V1330,Lookup!I:I,Lookup!J:J)</f>
        <v>High</v>
      </c>
      <c r="X1330" t="s">
        <v>48</v>
      </c>
      <c r="Y1330">
        <v>3540</v>
      </c>
      <c r="Z1330" t="str" cm="1">
        <f t="array" ref="Z1330">_xlfn.IFS(Y1330&lt;3000,"Low",Y1330&lt;7000,"Medium",TRUE,"High")</f>
        <v>Medium</v>
      </c>
      <c r="AA1330">
        <v>7018</v>
      </c>
      <c r="AB1330">
        <v>1</v>
      </c>
      <c r="AC1330" t="s">
        <v>42</v>
      </c>
      <c r="AD1330" t="s">
        <v>43</v>
      </c>
      <c r="AE1330">
        <v>21</v>
      </c>
      <c r="AF1330">
        <v>4</v>
      </c>
      <c r="AG1330" t="str">
        <f>_xlfn.XLOOKUP(AF1330,Lookup!K:K,Lookup!L:L)</f>
        <v>Exceed Expect</v>
      </c>
      <c r="AH1330">
        <v>4</v>
      </c>
      <c r="AI1330" t="str">
        <f>LOOKUP(AH1330,Lookup!M:M,Lookup!N:N)</f>
        <v>Very High</v>
      </c>
      <c r="AJ1330">
        <v>80</v>
      </c>
      <c r="AK1330">
        <v>1</v>
      </c>
      <c r="AL1330" t="str">
        <f>_xlfn.XLOOKUP(AK1330,Lookup!O:O,Lookup!P:P)</f>
        <v>Basic</v>
      </c>
      <c r="AM1330">
        <v>9</v>
      </c>
      <c r="AN1330" t="str" cm="1">
        <f t="array" ref="AN1330">_xlfn.IFS(
AM1330&lt;=5,"0-5",
AM1330&lt;=10,"6-10",
AM1330&lt;=20,"11-20",
TRUE,"20+")</f>
        <v>6-10</v>
      </c>
      <c r="AO1330">
        <v>5</v>
      </c>
      <c r="AP1330">
        <v>3</v>
      </c>
      <c r="AQ1330" t="str">
        <f>_xlfn.XLOOKUP(AP1330,Lookup!Q:Q,Lookup!R:R)</f>
        <v>Better</v>
      </c>
      <c r="AR1330">
        <v>9</v>
      </c>
      <c r="AS1330" t="str" cm="1">
        <f t="array" ref="AS1330">_xlfn.IFS(
AR1330 &lt;=1,"New Employee",
AR1330 &lt;=3, "Early Career",
AR1330 &lt;=7, "Experienced",
TRUE, "Veteran")</f>
        <v>Veteran</v>
      </c>
      <c r="AT1330">
        <v>8</v>
      </c>
      <c r="AU1330">
        <v>5</v>
      </c>
      <c r="AV1330" t="str" cm="1">
        <f t="array" ref="AV1330">_xlfn.IFS(
AU1330=0,"Recently Promoted",
AU1330&lt;=3, "Normal",
TRUE, "Long Time No Promotion")</f>
        <v>Long Time No Promotion</v>
      </c>
      <c r="AW1330">
        <v>8</v>
      </c>
      <c r="AX1330">
        <f>IF(COUNTIF(L1330:$L$1471,L1330)&gt;1,1,0)</f>
        <v>0</v>
      </c>
      <c r="BA1330">
        <f t="shared" si="165"/>
        <v>0</v>
      </c>
      <c r="BC1330">
        <f t="shared" si="166"/>
        <v>0</v>
      </c>
      <c r="BE1330">
        <f t="shared" si="160"/>
        <v>0</v>
      </c>
      <c r="BG1330">
        <f t="shared" si="161"/>
        <v>0</v>
      </c>
      <c r="BI1330">
        <f t="shared" si="162"/>
        <v>0</v>
      </c>
      <c r="BR1330" t="str" cm="1">
        <f t="array" ref="BR1330">_xlfn.IFS(
A1330&lt;=25,"18-25",
A1330&lt;=35,"26-35",
A1330&lt;=45,"36-45",
A1330&lt;=59,"46-59",
TRUE,"60+")</f>
        <v>26-35</v>
      </c>
      <c r="BX1330" t="b">
        <f t="shared" si="163"/>
        <v>1</v>
      </c>
      <c r="BY1330" t="b">
        <f t="shared" si="164"/>
        <v>1</v>
      </c>
      <c r="BZ1330" t="b">
        <f t="shared" si="167"/>
        <v>1</v>
      </c>
      <c r="CA1330">
        <f>IF(tblemployee[[#This Row],[Attrition]]="Yes",1,0)</f>
        <v>0</v>
      </c>
      <c r="CB1330">
        <f>IF(tblemployee[[#This Row],[OverTime]]="Yes",1,0)</f>
        <v>0</v>
      </c>
    </row>
    <row r="1331" spans="1:80">
      <c r="A1331">
        <v>29</v>
      </c>
      <c r="B1331" t="s">
        <v>43</v>
      </c>
      <c r="C1331" t="s">
        <v>36</v>
      </c>
      <c r="D1331">
        <v>352</v>
      </c>
      <c r="E1331" t="s">
        <v>61</v>
      </c>
      <c r="F1331">
        <v>6</v>
      </c>
      <c r="G1331" t="str" cm="1">
        <f t="array" ref="G1331">_xlfn.IFS(
F1331 &lt;= 10, "Near",
F1331 &lt;= 20, "Far",
TRUE, "Very Far")</f>
        <v>Near</v>
      </c>
      <c r="H1331">
        <v>1</v>
      </c>
      <c r="I1331" t="str">
        <f>_xlfn.XLOOKUP(H1331,Lookup!C:C,Lookup!D:D)</f>
        <v>Below College</v>
      </c>
      <c r="J1331" t="s">
        <v>51</v>
      </c>
      <c r="K1331">
        <v>1</v>
      </c>
      <c r="L1331">
        <v>1865</v>
      </c>
      <c r="M1331">
        <v>4</v>
      </c>
      <c r="N1331" t="str">
        <f>_xlfn.XLOOKUP(M1331,Lookup!E:E,Lookup!F:F)</f>
        <v>Very High</v>
      </c>
      <c r="O1331" t="s">
        <v>46</v>
      </c>
      <c r="P1331">
        <v>87</v>
      </c>
      <c r="Q1331">
        <v>2</v>
      </c>
      <c r="R1331" t="str">
        <f>_xlfn.XLOOKUP(Q1331,Lookup!G:G,Lookup!H:H)</f>
        <v>Medium</v>
      </c>
      <c r="S1331">
        <v>1</v>
      </c>
      <c r="T1331" s="7" t="str">
        <f>_xlfn.XLOOKUP(S1331,Lookup!A:A,Lookup!B:B)</f>
        <v>Entry Level</v>
      </c>
      <c r="U1331" t="s">
        <v>61</v>
      </c>
      <c r="V1331">
        <v>2</v>
      </c>
      <c r="W1331" t="str">
        <f>_xlfn.XLOOKUP(V1331,Lookup!I:I,Lookup!J:J)</f>
        <v>Medium</v>
      </c>
      <c r="X1331" t="s">
        <v>48</v>
      </c>
      <c r="Y1331">
        <v>2804</v>
      </c>
      <c r="Z1331" t="str" cm="1">
        <f t="array" ref="Z1331">_xlfn.IFS(Y1331&lt;3000,"Low",Y1331&lt;7000,"Medium",TRUE,"High")</f>
        <v>Low</v>
      </c>
      <c r="AA1331">
        <v>15434</v>
      </c>
      <c r="AB1331">
        <v>1</v>
      </c>
      <c r="AC1331" t="s">
        <v>42</v>
      </c>
      <c r="AD1331" t="s">
        <v>43</v>
      </c>
      <c r="AE1331">
        <v>11</v>
      </c>
      <c r="AF1331">
        <v>3</v>
      </c>
      <c r="AG1331" t="str">
        <f>_xlfn.XLOOKUP(AF1331,Lookup!K:K,Lookup!L:L)</f>
        <v>Meet Expect</v>
      </c>
      <c r="AH1331">
        <v>4</v>
      </c>
      <c r="AI1331" t="str">
        <f>LOOKUP(AH1331,Lookup!M:M,Lookup!N:N)</f>
        <v>Very High</v>
      </c>
      <c r="AJ1331">
        <v>80</v>
      </c>
      <c r="AK1331">
        <v>0</v>
      </c>
      <c r="AL1331" t="str">
        <f>_xlfn.XLOOKUP(AK1331,Lookup!O:O,Lookup!P:P)</f>
        <v>None</v>
      </c>
      <c r="AM1331">
        <v>1</v>
      </c>
      <c r="AN1331" t="str" cm="1">
        <f t="array" ref="AN1331">_xlfn.IFS(
AM1331&lt;=5,"0-5",
AM1331&lt;=10,"6-10",
AM1331&lt;=20,"11-20",
TRUE,"20+")</f>
        <v>0-5</v>
      </c>
      <c r="AO1331">
        <v>3</v>
      </c>
      <c r="AP1331">
        <v>3</v>
      </c>
      <c r="AQ1331" t="str">
        <f>_xlfn.XLOOKUP(AP1331,Lookup!Q:Q,Lookup!R:R)</f>
        <v>Better</v>
      </c>
      <c r="AR1331">
        <v>1</v>
      </c>
      <c r="AS1331" t="str" cm="1">
        <f t="array" ref="AS1331">_xlfn.IFS(
AR1331 &lt;=1,"New Employee",
AR1331 &lt;=3, "Early Career",
AR1331 &lt;=7, "Experienced",
TRUE, "Veteran")</f>
        <v>New Employee</v>
      </c>
      <c r="AT1331">
        <v>0</v>
      </c>
      <c r="AU1331">
        <v>0</v>
      </c>
      <c r="AV1331" t="str" cm="1">
        <f t="array" ref="AV1331">_xlfn.IFS(
AU1331=0,"Recently Promoted",
AU1331&lt;=3, "Normal",
TRUE, "Long Time No Promotion")</f>
        <v>Recently Promoted</v>
      </c>
      <c r="AW1331">
        <v>0</v>
      </c>
      <c r="AX1331">
        <f>IF(COUNTIF(L1331:$L$1471,L1331)&gt;1,1,0)</f>
        <v>0</v>
      </c>
      <c r="BA1331">
        <f t="shared" si="165"/>
        <v>0</v>
      </c>
      <c r="BC1331">
        <f t="shared" si="166"/>
        <v>0</v>
      </c>
      <c r="BE1331">
        <f t="shared" si="160"/>
        <v>0</v>
      </c>
      <c r="BG1331">
        <f t="shared" si="161"/>
        <v>0</v>
      </c>
      <c r="BI1331">
        <f t="shared" si="162"/>
        <v>0</v>
      </c>
      <c r="BR1331" t="str" cm="1">
        <f t="array" ref="BR1331">_xlfn.IFS(
A1331&lt;=25,"18-25",
A1331&lt;=35,"26-35",
A1331&lt;=45,"36-45",
A1331&lt;=59,"46-59",
TRUE,"60+")</f>
        <v>26-35</v>
      </c>
      <c r="BX1331" t="b">
        <f t="shared" si="163"/>
        <v>1</v>
      </c>
      <c r="BY1331" t="b">
        <f t="shared" si="164"/>
        <v>1</v>
      </c>
      <c r="BZ1331" t="b">
        <f t="shared" si="167"/>
        <v>1</v>
      </c>
      <c r="CA1331">
        <f>IF(tblemployee[[#This Row],[Attrition]]="Yes",1,0)</f>
        <v>0</v>
      </c>
      <c r="CB1331">
        <f>IF(tblemployee[[#This Row],[OverTime]]="Yes",1,0)</f>
        <v>0</v>
      </c>
    </row>
    <row r="1332" spans="1:80" hidden="1">
      <c r="A1332">
        <v>43</v>
      </c>
      <c r="B1332" t="s">
        <v>43</v>
      </c>
      <c r="C1332" t="s">
        <v>36</v>
      </c>
      <c r="D1332">
        <v>823</v>
      </c>
      <c r="E1332" t="s">
        <v>45</v>
      </c>
      <c r="F1332">
        <v>6</v>
      </c>
      <c r="G1332" t="str" cm="1">
        <f t="array" ref="G1332">_xlfn.IFS(
F1332 &lt;= 10, "Near",
F1332 &lt;= 20, "Far",
TRUE, "Very Far")</f>
        <v>Near</v>
      </c>
      <c r="H1332">
        <v>3</v>
      </c>
      <c r="I1332" t="str">
        <f>_xlfn.XLOOKUP(H1332,Lookup!C:C,Lookup!D:D)</f>
        <v>Bachelor</v>
      </c>
      <c r="J1332" t="s">
        <v>51</v>
      </c>
      <c r="K1332">
        <v>1</v>
      </c>
      <c r="L1332">
        <v>1866</v>
      </c>
      <c r="M1332">
        <v>1</v>
      </c>
      <c r="N1332" t="str">
        <f>_xlfn.XLOOKUP(M1332,Lookup!E:E,Lookup!F:F)</f>
        <v>Low</v>
      </c>
      <c r="O1332" t="s">
        <v>39</v>
      </c>
      <c r="P1332">
        <v>81</v>
      </c>
      <c r="Q1332">
        <v>2</v>
      </c>
      <c r="R1332" t="str">
        <f>_xlfn.XLOOKUP(Q1332,Lookup!G:G,Lookup!H:H)</f>
        <v>Medium</v>
      </c>
      <c r="S1332">
        <v>5</v>
      </c>
      <c r="T1332" s="7" t="str">
        <f>_xlfn.XLOOKUP(S1332,Lookup!A:A,Lookup!B:B)</f>
        <v>Director</v>
      </c>
      <c r="U1332" t="s">
        <v>56</v>
      </c>
      <c r="V1332">
        <v>3</v>
      </c>
      <c r="W1332" t="str">
        <f>_xlfn.XLOOKUP(V1332,Lookup!I:I,Lookup!J:J)</f>
        <v>High</v>
      </c>
      <c r="X1332" t="s">
        <v>48</v>
      </c>
      <c r="Y1332">
        <v>19392</v>
      </c>
      <c r="Z1332" t="str" cm="1">
        <f t="array" ref="Z1332">_xlfn.IFS(Y1332&lt;3000,"Low",Y1332&lt;7000,"Medium",TRUE,"High")</f>
        <v>High</v>
      </c>
      <c r="AA1332">
        <v>22539</v>
      </c>
      <c r="AB1332">
        <v>7</v>
      </c>
      <c r="AC1332" t="s">
        <v>42</v>
      </c>
      <c r="AD1332" t="s">
        <v>43</v>
      </c>
      <c r="AE1332">
        <v>13</v>
      </c>
      <c r="AF1332">
        <v>3</v>
      </c>
      <c r="AG1332" t="str">
        <f>_xlfn.XLOOKUP(AF1332,Lookup!K:K,Lookup!L:L)</f>
        <v>Meet Expect</v>
      </c>
      <c r="AH1332">
        <v>4</v>
      </c>
      <c r="AI1332" t="str">
        <f>LOOKUP(AH1332,Lookup!M:M,Lookup!N:N)</f>
        <v>Very High</v>
      </c>
      <c r="AJ1332">
        <v>80</v>
      </c>
      <c r="AK1332">
        <v>0</v>
      </c>
      <c r="AL1332" t="str">
        <f>_xlfn.XLOOKUP(AK1332,Lookup!O:O,Lookup!P:P)</f>
        <v>None</v>
      </c>
      <c r="AM1332">
        <v>21</v>
      </c>
      <c r="AN1332" t="str" cm="1">
        <f t="array" ref="AN1332">_xlfn.IFS(
AM1332&lt;=5,"0-5",
AM1332&lt;=10,"6-10",
AM1332&lt;=20,"11-20",
TRUE,"20+")</f>
        <v>20+</v>
      </c>
      <c r="AO1332">
        <v>2</v>
      </c>
      <c r="AP1332">
        <v>3</v>
      </c>
      <c r="AQ1332" t="str">
        <f>_xlfn.XLOOKUP(AP1332,Lookup!Q:Q,Lookup!R:R)</f>
        <v>Better</v>
      </c>
      <c r="AR1332">
        <v>16</v>
      </c>
      <c r="AS1332" t="str" cm="1">
        <f t="array" ref="AS1332">_xlfn.IFS(
AR1332 &lt;=1,"New Employee",
AR1332 &lt;=3, "Early Career",
AR1332 &lt;=7, "Experienced",
TRUE, "Veteran")</f>
        <v>Veteran</v>
      </c>
      <c r="AT1332">
        <v>12</v>
      </c>
      <c r="AU1332">
        <v>6</v>
      </c>
      <c r="AV1332" t="str" cm="1">
        <f t="array" ref="AV1332">_xlfn.IFS(
AU1332=0,"Recently Promoted",
AU1332&lt;=3, "Normal",
TRUE, "Long Time No Promotion")</f>
        <v>Long Time No Promotion</v>
      </c>
      <c r="AW1332">
        <v>14</v>
      </c>
      <c r="AX1332">
        <f>IF(COUNTIF(L1332:$L$1471,L1332)&gt;1,1,0)</f>
        <v>0</v>
      </c>
      <c r="BA1332">
        <f t="shared" si="165"/>
        <v>0</v>
      </c>
      <c r="BC1332">
        <f t="shared" si="166"/>
        <v>0</v>
      </c>
      <c r="BE1332">
        <f t="shared" si="160"/>
        <v>0</v>
      </c>
      <c r="BG1332">
        <f t="shared" si="161"/>
        <v>0</v>
      </c>
      <c r="BI1332">
        <f t="shared" si="162"/>
        <v>0</v>
      </c>
      <c r="BR1332" t="str" cm="1">
        <f t="array" ref="BR1332">_xlfn.IFS(
A1332&lt;=25,"18-25",
A1332&lt;=35,"26-35",
A1332&lt;=45,"36-45",
A1332&lt;=59,"46-59",
TRUE,"60+")</f>
        <v>36-45</v>
      </c>
      <c r="BX1332" t="b">
        <f t="shared" si="163"/>
        <v>1</v>
      </c>
      <c r="BY1332" t="b">
        <f t="shared" si="164"/>
        <v>1</v>
      </c>
      <c r="BZ1332" t="b">
        <f t="shared" si="167"/>
        <v>1</v>
      </c>
      <c r="CA1332">
        <f>IF(tblemployee[[#This Row],[Attrition]]="Yes",1,0)</f>
        <v>0</v>
      </c>
      <c r="CB1332">
        <f>IF(tblemployee[[#This Row],[OverTime]]="Yes",1,0)</f>
        <v>0</v>
      </c>
    </row>
    <row r="1333" spans="1:80" hidden="1">
      <c r="A1333">
        <v>48</v>
      </c>
      <c r="B1333" t="s">
        <v>43</v>
      </c>
      <c r="C1333" t="s">
        <v>36</v>
      </c>
      <c r="D1333">
        <v>1224</v>
      </c>
      <c r="E1333" t="s">
        <v>45</v>
      </c>
      <c r="F1333">
        <v>10</v>
      </c>
      <c r="G1333" t="str" cm="1">
        <f t="array" ref="G1333">_xlfn.IFS(
F1333 &lt;= 10, "Near",
F1333 &lt;= 20, "Far",
TRUE, "Very Far")</f>
        <v>Near</v>
      </c>
      <c r="H1333">
        <v>3</v>
      </c>
      <c r="I1333" t="str">
        <f>_xlfn.XLOOKUP(H1333,Lookup!C:C,Lookup!D:D)</f>
        <v>Bachelor</v>
      </c>
      <c r="J1333" t="s">
        <v>38</v>
      </c>
      <c r="K1333">
        <v>1</v>
      </c>
      <c r="L1333">
        <v>1867</v>
      </c>
      <c r="M1333">
        <v>4</v>
      </c>
      <c r="N1333" t="str">
        <f>_xlfn.XLOOKUP(M1333,Lookup!E:E,Lookup!F:F)</f>
        <v>Very High</v>
      </c>
      <c r="O1333" t="s">
        <v>46</v>
      </c>
      <c r="P1333">
        <v>91</v>
      </c>
      <c r="Q1333">
        <v>2</v>
      </c>
      <c r="R1333" t="str">
        <f>_xlfn.XLOOKUP(Q1333,Lookup!G:G,Lookup!H:H)</f>
        <v>Medium</v>
      </c>
      <c r="S1333">
        <v>5</v>
      </c>
      <c r="T1333" s="7" t="str">
        <f>_xlfn.XLOOKUP(S1333,Lookup!A:A,Lookup!B:B)</f>
        <v>Director</v>
      </c>
      <c r="U1333" t="s">
        <v>58</v>
      </c>
      <c r="V1333">
        <v>2</v>
      </c>
      <c r="W1333" t="str">
        <f>_xlfn.XLOOKUP(V1333,Lookup!I:I,Lookup!J:J)</f>
        <v>Medium</v>
      </c>
      <c r="X1333" t="s">
        <v>48</v>
      </c>
      <c r="Y1333">
        <v>19665</v>
      </c>
      <c r="Z1333" t="str" cm="1">
        <f t="array" ref="Z1333">_xlfn.IFS(Y1333&lt;3000,"Low",Y1333&lt;7000,"Medium",TRUE,"High")</f>
        <v>High</v>
      </c>
      <c r="AA1333">
        <v>13583</v>
      </c>
      <c r="AB1333">
        <v>4</v>
      </c>
      <c r="AC1333" t="s">
        <v>42</v>
      </c>
      <c r="AD1333" t="s">
        <v>43</v>
      </c>
      <c r="AE1333">
        <v>12</v>
      </c>
      <c r="AF1333">
        <v>3</v>
      </c>
      <c r="AG1333" t="str">
        <f>_xlfn.XLOOKUP(AF1333,Lookup!K:K,Lookup!L:L)</f>
        <v>Meet Expect</v>
      </c>
      <c r="AH1333">
        <v>4</v>
      </c>
      <c r="AI1333" t="str">
        <f>LOOKUP(AH1333,Lookup!M:M,Lookup!N:N)</f>
        <v>Very High</v>
      </c>
      <c r="AJ1333">
        <v>80</v>
      </c>
      <c r="AK1333">
        <v>0</v>
      </c>
      <c r="AL1333" t="str">
        <f>_xlfn.XLOOKUP(AK1333,Lookup!O:O,Lookup!P:P)</f>
        <v>None</v>
      </c>
      <c r="AM1333">
        <v>29</v>
      </c>
      <c r="AN1333" t="str" cm="1">
        <f t="array" ref="AN1333">_xlfn.IFS(
AM1333&lt;=5,"0-5",
AM1333&lt;=10,"6-10",
AM1333&lt;=20,"11-20",
TRUE,"20+")</f>
        <v>20+</v>
      </c>
      <c r="AO1333">
        <v>3</v>
      </c>
      <c r="AP1333">
        <v>3</v>
      </c>
      <c r="AQ1333" t="str">
        <f>_xlfn.XLOOKUP(AP1333,Lookup!Q:Q,Lookup!R:R)</f>
        <v>Better</v>
      </c>
      <c r="AR1333">
        <v>22</v>
      </c>
      <c r="AS1333" t="str" cm="1">
        <f t="array" ref="AS1333">_xlfn.IFS(
AR1333 &lt;=1,"New Employee",
AR1333 &lt;=3, "Early Career",
AR1333 &lt;=7, "Experienced",
TRUE, "Veteran")</f>
        <v>Veteran</v>
      </c>
      <c r="AT1333">
        <v>10</v>
      </c>
      <c r="AU1333">
        <v>12</v>
      </c>
      <c r="AV1333" t="str" cm="1">
        <f t="array" ref="AV1333">_xlfn.IFS(
AU1333=0,"Recently Promoted",
AU1333&lt;=3, "Normal",
TRUE, "Long Time No Promotion")</f>
        <v>Long Time No Promotion</v>
      </c>
      <c r="AW1333">
        <v>9</v>
      </c>
      <c r="AX1333">
        <f>IF(COUNTIF(L1333:$L$1471,L1333)&gt;1,1,0)</f>
        <v>0</v>
      </c>
      <c r="BA1333">
        <f t="shared" si="165"/>
        <v>0</v>
      </c>
      <c r="BC1333">
        <f t="shared" si="166"/>
        <v>0</v>
      </c>
      <c r="BE1333">
        <f t="shared" si="160"/>
        <v>0</v>
      </c>
      <c r="BG1333">
        <f t="shared" si="161"/>
        <v>0</v>
      </c>
      <c r="BI1333">
        <f t="shared" si="162"/>
        <v>0</v>
      </c>
      <c r="BR1333" t="str" cm="1">
        <f t="array" ref="BR1333">_xlfn.IFS(
A1333&lt;=25,"18-25",
A1333&lt;=35,"26-35",
A1333&lt;=45,"36-45",
A1333&lt;=59,"46-59",
TRUE,"60+")</f>
        <v>46-59</v>
      </c>
      <c r="BX1333" t="b">
        <f t="shared" si="163"/>
        <v>1</v>
      </c>
      <c r="BY1333" t="b">
        <f t="shared" si="164"/>
        <v>1</v>
      </c>
      <c r="BZ1333" t="b">
        <f t="shared" si="167"/>
        <v>1</v>
      </c>
      <c r="CA1333">
        <f>IF(tblemployee[[#This Row],[Attrition]]="Yes",1,0)</f>
        <v>0</v>
      </c>
      <c r="CB1333">
        <f>IF(tblemployee[[#This Row],[OverTime]]="Yes",1,0)</f>
        <v>0</v>
      </c>
    </row>
    <row r="1334" spans="1:80" hidden="1">
      <c r="A1334">
        <v>29</v>
      </c>
      <c r="B1334" t="s">
        <v>35</v>
      </c>
      <c r="C1334" t="s">
        <v>44</v>
      </c>
      <c r="D1334">
        <v>459</v>
      </c>
      <c r="E1334" t="s">
        <v>45</v>
      </c>
      <c r="F1334">
        <v>24</v>
      </c>
      <c r="G1334" t="str" cm="1">
        <f t="array" ref="G1334">_xlfn.IFS(
F1334 &lt;= 10, "Near",
F1334 &lt;= 20, "Far",
TRUE, "Very Far")</f>
        <v>Very Far</v>
      </c>
      <c r="H1334">
        <v>2</v>
      </c>
      <c r="I1334" t="str">
        <f>_xlfn.XLOOKUP(H1334,Lookup!C:C,Lookup!D:D)</f>
        <v>College</v>
      </c>
      <c r="J1334" t="s">
        <v>38</v>
      </c>
      <c r="K1334">
        <v>1</v>
      </c>
      <c r="L1334">
        <v>1868</v>
      </c>
      <c r="M1334">
        <v>4</v>
      </c>
      <c r="N1334" t="str">
        <f>_xlfn.XLOOKUP(M1334,Lookup!E:E,Lookup!F:F)</f>
        <v>Very High</v>
      </c>
      <c r="O1334" t="s">
        <v>46</v>
      </c>
      <c r="P1334">
        <v>73</v>
      </c>
      <c r="Q1334">
        <v>2</v>
      </c>
      <c r="R1334" t="str">
        <f>_xlfn.XLOOKUP(Q1334,Lookup!G:G,Lookup!H:H)</f>
        <v>Medium</v>
      </c>
      <c r="S1334">
        <v>1</v>
      </c>
      <c r="T1334" s="7" t="str">
        <f>_xlfn.XLOOKUP(S1334,Lookup!A:A,Lookup!B:B)</f>
        <v>Entry Level</v>
      </c>
      <c r="U1334" t="s">
        <v>47</v>
      </c>
      <c r="V1334">
        <v>4</v>
      </c>
      <c r="W1334" t="str">
        <f>_xlfn.XLOOKUP(V1334,Lookup!I:I,Lookup!J:J)</f>
        <v>Very High</v>
      </c>
      <c r="X1334" t="s">
        <v>41</v>
      </c>
      <c r="Y1334">
        <v>2439</v>
      </c>
      <c r="Z1334" t="str" cm="1">
        <f t="array" ref="Z1334">_xlfn.IFS(Y1334&lt;3000,"Low",Y1334&lt;7000,"Medium",TRUE,"High")</f>
        <v>Low</v>
      </c>
      <c r="AA1334">
        <v>14753</v>
      </c>
      <c r="AB1334">
        <v>1</v>
      </c>
      <c r="AC1334" t="s">
        <v>42</v>
      </c>
      <c r="AD1334" t="s">
        <v>35</v>
      </c>
      <c r="AE1334">
        <v>24</v>
      </c>
      <c r="AF1334">
        <v>4</v>
      </c>
      <c r="AG1334" t="str">
        <f>_xlfn.XLOOKUP(AF1334,Lookup!K:K,Lookup!L:L)</f>
        <v>Exceed Expect</v>
      </c>
      <c r="AH1334">
        <v>2</v>
      </c>
      <c r="AI1334" t="str">
        <f>LOOKUP(AH1334,Lookup!M:M,Lookup!N:N)</f>
        <v>Medium</v>
      </c>
      <c r="AJ1334">
        <v>80</v>
      </c>
      <c r="AK1334">
        <v>0</v>
      </c>
      <c r="AL1334" t="str">
        <f>_xlfn.XLOOKUP(AK1334,Lookup!O:O,Lookup!P:P)</f>
        <v>None</v>
      </c>
      <c r="AM1334">
        <v>1</v>
      </c>
      <c r="AN1334" t="str" cm="1">
        <f t="array" ref="AN1334">_xlfn.IFS(
AM1334&lt;=5,"0-5",
AM1334&lt;=10,"6-10",
AM1334&lt;=20,"11-20",
TRUE,"20+")</f>
        <v>0-5</v>
      </c>
      <c r="AO1334">
        <v>3</v>
      </c>
      <c r="AP1334">
        <v>2</v>
      </c>
      <c r="AQ1334" t="str">
        <f>_xlfn.XLOOKUP(AP1334,Lookup!Q:Q,Lookup!R:R)</f>
        <v>Good</v>
      </c>
      <c r="AR1334">
        <v>1</v>
      </c>
      <c r="AS1334" t="str" cm="1">
        <f t="array" ref="AS1334">_xlfn.IFS(
AR1334 &lt;=1,"New Employee",
AR1334 &lt;=3, "Early Career",
AR1334 &lt;=7, "Experienced",
TRUE, "Veteran")</f>
        <v>New Employee</v>
      </c>
      <c r="AT1334">
        <v>0</v>
      </c>
      <c r="AU1334">
        <v>1</v>
      </c>
      <c r="AV1334" t="str" cm="1">
        <f t="array" ref="AV1334">_xlfn.IFS(
AU1334=0,"Recently Promoted",
AU1334&lt;=3, "Normal",
TRUE, "Long Time No Promotion")</f>
        <v>Normal</v>
      </c>
      <c r="AW1334">
        <v>0</v>
      </c>
      <c r="AX1334">
        <f>IF(COUNTIF(L1334:$L$1471,L1334)&gt;1,1,0)</f>
        <v>0</v>
      </c>
      <c r="BA1334">
        <f t="shared" si="165"/>
        <v>0</v>
      </c>
      <c r="BC1334">
        <f t="shared" si="166"/>
        <v>0</v>
      </c>
      <c r="BE1334">
        <f t="shared" si="160"/>
        <v>0</v>
      </c>
      <c r="BG1334">
        <f t="shared" si="161"/>
        <v>0</v>
      </c>
      <c r="BI1334">
        <f t="shared" si="162"/>
        <v>0</v>
      </c>
      <c r="BR1334" t="str" cm="1">
        <f t="array" ref="BR1334">_xlfn.IFS(
A1334&lt;=25,"18-25",
A1334&lt;=35,"26-35",
A1334&lt;=45,"36-45",
A1334&lt;=59,"46-59",
TRUE,"60+")</f>
        <v>26-35</v>
      </c>
      <c r="BX1334" t="b">
        <f t="shared" si="163"/>
        <v>1</v>
      </c>
      <c r="BY1334" t="b">
        <f t="shared" si="164"/>
        <v>1</v>
      </c>
      <c r="BZ1334" t="b">
        <f t="shared" si="167"/>
        <v>1</v>
      </c>
      <c r="CA1334">
        <f>IF(tblemployee[[#This Row],[Attrition]]="Yes",1,0)</f>
        <v>1</v>
      </c>
      <c r="CB1334">
        <f>IF(tblemployee[[#This Row],[OverTime]]="Yes",1,0)</f>
        <v>1</v>
      </c>
    </row>
    <row r="1335" spans="1:80" hidden="1">
      <c r="A1335">
        <v>46</v>
      </c>
      <c r="B1335" t="s">
        <v>35</v>
      </c>
      <c r="C1335" t="s">
        <v>36</v>
      </c>
      <c r="D1335">
        <v>1254</v>
      </c>
      <c r="E1335" t="s">
        <v>37</v>
      </c>
      <c r="F1335">
        <v>10</v>
      </c>
      <c r="G1335" t="str" cm="1">
        <f t="array" ref="G1335">_xlfn.IFS(
F1335 &lt;= 10, "Near",
F1335 &lt;= 20, "Far",
TRUE, "Very Far")</f>
        <v>Near</v>
      </c>
      <c r="H1335">
        <v>3</v>
      </c>
      <c r="I1335" t="str">
        <f>_xlfn.XLOOKUP(H1335,Lookup!C:C,Lookup!D:D)</f>
        <v>Bachelor</v>
      </c>
      <c r="J1335" t="s">
        <v>38</v>
      </c>
      <c r="K1335">
        <v>1</v>
      </c>
      <c r="L1335">
        <v>1869</v>
      </c>
      <c r="M1335">
        <v>3</v>
      </c>
      <c r="N1335" t="str">
        <f>_xlfn.XLOOKUP(M1335,Lookup!E:E,Lookup!F:F)</f>
        <v>High</v>
      </c>
      <c r="O1335" t="s">
        <v>39</v>
      </c>
      <c r="P1335">
        <v>64</v>
      </c>
      <c r="Q1335">
        <v>3</v>
      </c>
      <c r="R1335" t="str">
        <f>_xlfn.XLOOKUP(Q1335,Lookup!G:G,Lookup!H:H)</f>
        <v>High</v>
      </c>
      <c r="S1335">
        <v>3</v>
      </c>
      <c r="T1335" s="7" t="str">
        <f>_xlfn.XLOOKUP(S1335,Lookup!A:A,Lookup!B:B)</f>
        <v>Senior</v>
      </c>
      <c r="U1335" t="s">
        <v>40</v>
      </c>
      <c r="V1335">
        <v>2</v>
      </c>
      <c r="W1335" t="str">
        <f>_xlfn.XLOOKUP(V1335,Lookup!I:I,Lookup!J:J)</f>
        <v>Medium</v>
      </c>
      <c r="X1335" t="s">
        <v>48</v>
      </c>
      <c r="Y1335">
        <v>7314</v>
      </c>
      <c r="Z1335" t="str" cm="1">
        <f t="array" ref="Z1335">_xlfn.IFS(Y1335&lt;3000,"Low",Y1335&lt;7000,"Medium",TRUE,"High")</f>
        <v>High</v>
      </c>
      <c r="AA1335">
        <v>14011</v>
      </c>
      <c r="AB1335">
        <v>5</v>
      </c>
      <c r="AC1335" t="s">
        <v>42</v>
      </c>
      <c r="AD1335" t="s">
        <v>43</v>
      </c>
      <c r="AE1335">
        <v>21</v>
      </c>
      <c r="AF1335">
        <v>4</v>
      </c>
      <c r="AG1335" t="str">
        <f>_xlfn.XLOOKUP(AF1335,Lookup!K:K,Lookup!L:L)</f>
        <v>Exceed Expect</v>
      </c>
      <c r="AH1335">
        <v>3</v>
      </c>
      <c r="AI1335" t="str">
        <f>LOOKUP(AH1335,Lookup!M:M,Lookup!N:N)</f>
        <v>High</v>
      </c>
      <c r="AJ1335">
        <v>80</v>
      </c>
      <c r="AK1335">
        <v>3</v>
      </c>
      <c r="AL1335" t="str">
        <f>_xlfn.XLOOKUP(AK1335,Lookup!O:O,Lookup!P:P)</f>
        <v>High</v>
      </c>
      <c r="AM1335">
        <v>14</v>
      </c>
      <c r="AN1335" t="str" cm="1">
        <f t="array" ref="AN1335">_xlfn.IFS(
AM1335&lt;=5,"0-5",
AM1335&lt;=10,"6-10",
AM1335&lt;=20,"11-20",
TRUE,"20+")</f>
        <v>11-20</v>
      </c>
      <c r="AO1335">
        <v>2</v>
      </c>
      <c r="AP1335">
        <v>3</v>
      </c>
      <c r="AQ1335" t="str">
        <f>_xlfn.XLOOKUP(AP1335,Lookup!Q:Q,Lookup!R:R)</f>
        <v>Better</v>
      </c>
      <c r="AR1335">
        <v>8</v>
      </c>
      <c r="AS1335" t="str" cm="1">
        <f t="array" ref="AS1335">_xlfn.IFS(
AR1335 &lt;=1,"New Employee",
AR1335 &lt;=3, "Early Career",
AR1335 &lt;=7, "Experienced",
TRUE, "Veteran")</f>
        <v>Veteran</v>
      </c>
      <c r="AT1335">
        <v>7</v>
      </c>
      <c r="AU1335">
        <v>0</v>
      </c>
      <c r="AV1335" t="str" cm="1">
        <f t="array" ref="AV1335">_xlfn.IFS(
AU1335=0,"Recently Promoted",
AU1335&lt;=3, "Normal",
TRUE, "Long Time No Promotion")</f>
        <v>Recently Promoted</v>
      </c>
      <c r="AW1335">
        <v>7</v>
      </c>
      <c r="AX1335">
        <f>IF(COUNTIF(L1335:$L$1471,L1335)&gt;1,1,0)</f>
        <v>0</v>
      </c>
      <c r="BA1335">
        <f t="shared" si="165"/>
        <v>0</v>
      </c>
      <c r="BC1335">
        <f t="shared" si="166"/>
        <v>0</v>
      </c>
      <c r="BE1335">
        <f t="shared" si="160"/>
        <v>0</v>
      </c>
      <c r="BG1335">
        <f t="shared" si="161"/>
        <v>0</v>
      </c>
      <c r="BI1335">
        <f t="shared" si="162"/>
        <v>0</v>
      </c>
      <c r="BR1335" t="str" cm="1">
        <f t="array" ref="BR1335">_xlfn.IFS(
A1335&lt;=25,"18-25",
A1335&lt;=35,"26-35",
A1335&lt;=45,"36-45",
A1335&lt;=59,"46-59",
TRUE,"60+")</f>
        <v>46-59</v>
      </c>
      <c r="BX1335" t="b">
        <f t="shared" si="163"/>
        <v>1</v>
      </c>
      <c r="BY1335" t="b">
        <f t="shared" si="164"/>
        <v>1</v>
      </c>
      <c r="BZ1335" t="b">
        <f t="shared" si="167"/>
        <v>1</v>
      </c>
      <c r="CA1335">
        <f>IF(tblemployee[[#This Row],[Attrition]]="Yes",1,0)</f>
        <v>1</v>
      </c>
      <c r="CB1335">
        <f>IF(tblemployee[[#This Row],[OverTime]]="Yes",1,0)</f>
        <v>0</v>
      </c>
    </row>
    <row r="1336" spans="1:80" hidden="1">
      <c r="A1336">
        <v>27</v>
      </c>
      <c r="B1336" t="s">
        <v>43</v>
      </c>
      <c r="C1336" t="s">
        <v>44</v>
      </c>
      <c r="D1336">
        <v>1131</v>
      </c>
      <c r="E1336" t="s">
        <v>45</v>
      </c>
      <c r="F1336">
        <v>15</v>
      </c>
      <c r="G1336" t="str" cm="1">
        <f t="array" ref="G1336">_xlfn.IFS(
F1336 &lt;= 10, "Near",
F1336 &lt;= 20, "Far",
TRUE, "Very Far")</f>
        <v>Far</v>
      </c>
      <c r="H1336">
        <v>3</v>
      </c>
      <c r="I1336" t="str">
        <f>_xlfn.XLOOKUP(H1336,Lookup!C:C,Lookup!D:D)</f>
        <v>Bachelor</v>
      </c>
      <c r="J1336" t="s">
        <v>38</v>
      </c>
      <c r="K1336">
        <v>1</v>
      </c>
      <c r="L1336">
        <v>1870</v>
      </c>
      <c r="M1336">
        <v>4</v>
      </c>
      <c r="N1336" t="str">
        <f>_xlfn.XLOOKUP(M1336,Lookup!E:E,Lookup!F:F)</f>
        <v>Very High</v>
      </c>
      <c r="O1336" t="s">
        <v>39</v>
      </c>
      <c r="P1336">
        <v>77</v>
      </c>
      <c r="Q1336">
        <v>2</v>
      </c>
      <c r="R1336" t="str">
        <f>_xlfn.XLOOKUP(Q1336,Lookup!G:G,Lookup!H:H)</f>
        <v>Medium</v>
      </c>
      <c r="S1336">
        <v>1</v>
      </c>
      <c r="T1336" s="7" t="str">
        <f>_xlfn.XLOOKUP(S1336,Lookup!A:A,Lookup!B:B)</f>
        <v>Entry Level</v>
      </c>
      <c r="U1336" t="s">
        <v>47</v>
      </c>
      <c r="V1336">
        <v>1</v>
      </c>
      <c r="W1336" t="str">
        <f>_xlfn.XLOOKUP(V1336,Lookup!I:I,Lookup!J:J)</f>
        <v>Low</v>
      </c>
      <c r="X1336" t="s">
        <v>48</v>
      </c>
      <c r="Y1336">
        <v>4774</v>
      </c>
      <c r="Z1336" t="str" cm="1">
        <f t="array" ref="Z1336">_xlfn.IFS(Y1336&lt;3000,"Low",Y1336&lt;7000,"Medium",TRUE,"High")</f>
        <v>Medium</v>
      </c>
      <c r="AA1336">
        <v>23844</v>
      </c>
      <c r="AB1336">
        <v>0</v>
      </c>
      <c r="AC1336" t="s">
        <v>42</v>
      </c>
      <c r="AD1336" t="s">
        <v>43</v>
      </c>
      <c r="AE1336">
        <v>19</v>
      </c>
      <c r="AF1336">
        <v>3</v>
      </c>
      <c r="AG1336" t="str">
        <f>_xlfn.XLOOKUP(AF1336,Lookup!K:K,Lookup!L:L)</f>
        <v>Meet Expect</v>
      </c>
      <c r="AH1336">
        <v>4</v>
      </c>
      <c r="AI1336" t="str">
        <f>LOOKUP(AH1336,Lookup!M:M,Lookup!N:N)</f>
        <v>Very High</v>
      </c>
      <c r="AJ1336">
        <v>80</v>
      </c>
      <c r="AK1336">
        <v>1</v>
      </c>
      <c r="AL1336" t="str">
        <f>_xlfn.XLOOKUP(AK1336,Lookup!O:O,Lookup!P:P)</f>
        <v>Basic</v>
      </c>
      <c r="AM1336">
        <v>8</v>
      </c>
      <c r="AN1336" t="str" cm="1">
        <f t="array" ref="AN1336">_xlfn.IFS(
AM1336&lt;=5,"0-5",
AM1336&lt;=10,"6-10",
AM1336&lt;=20,"11-20",
TRUE,"20+")</f>
        <v>6-10</v>
      </c>
      <c r="AO1336">
        <v>2</v>
      </c>
      <c r="AP1336">
        <v>2</v>
      </c>
      <c r="AQ1336" t="str">
        <f>_xlfn.XLOOKUP(AP1336,Lookup!Q:Q,Lookup!R:R)</f>
        <v>Good</v>
      </c>
      <c r="AR1336">
        <v>7</v>
      </c>
      <c r="AS1336" t="str" cm="1">
        <f t="array" ref="AS1336">_xlfn.IFS(
AR1336 &lt;=1,"New Employee",
AR1336 &lt;=3, "Early Career",
AR1336 &lt;=7, "Experienced",
TRUE, "Veteran")</f>
        <v>Experienced</v>
      </c>
      <c r="AT1336">
        <v>6</v>
      </c>
      <c r="AU1336">
        <v>7</v>
      </c>
      <c r="AV1336" t="str" cm="1">
        <f t="array" ref="AV1336">_xlfn.IFS(
AU1336=0,"Recently Promoted",
AU1336&lt;=3, "Normal",
TRUE, "Long Time No Promotion")</f>
        <v>Long Time No Promotion</v>
      </c>
      <c r="AW1336">
        <v>3</v>
      </c>
      <c r="AX1336">
        <f>IF(COUNTIF(L1336:$L$1471,L1336)&gt;1,1,0)</f>
        <v>0</v>
      </c>
      <c r="BA1336">
        <f t="shared" si="165"/>
        <v>0</v>
      </c>
      <c r="BC1336">
        <f t="shared" si="166"/>
        <v>0</v>
      </c>
      <c r="BE1336">
        <f t="shared" si="160"/>
        <v>0</v>
      </c>
      <c r="BG1336">
        <f t="shared" si="161"/>
        <v>0</v>
      </c>
      <c r="BI1336">
        <f t="shared" si="162"/>
        <v>0</v>
      </c>
      <c r="BR1336" t="str" cm="1">
        <f t="array" ref="BR1336">_xlfn.IFS(
A1336&lt;=25,"18-25",
A1336&lt;=35,"26-35",
A1336&lt;=45,"36-45",
A1336&lt;=59,"46-59",
TRUE,"60+")</f>
        <v>26-35</v>
      </c>
      <c r="BX1336" t="b">
        <f t="shared" si="163"/>
        <v>1</v>
      </c>
      <c r="BY1336" t="b">
        <f t="shared" si="164"/>
        <v>1</v>
      </c>
      <c r="BZ1336" t="b">
        <f t="shared" si="167"/>
        <v>1</v>
      </c>
      <c r="CA1336">
        <f>IF(tblemployee[[#This Row],[Attrition]]="Yes",1,0)</f>
        <v>0</v>
      </c>
      <c r="CB1336">
        <f>IF(tblemployee[[#This Row],[OverTime]]="Yes",1,0)</f>
        <v>0</v>
      </c>
    </row>
    <row r="1337" spans="1:80" hidden="1">
      <c r="A1337">
        <v>39</v>
      </c>
      <c r="B1337" t="s">
        <v>43</v>
      </c>
      <c r="C1337" t="s">
        <v>36</v>
      </c>
      <c r="D1337">
        <v>835</v>
      </c>
      <c r="E1337" t="s">
        <v>45</v>
      </c>
      <c r="F1337">
        <v>19</v>
      </c>
      <c r="G1337" t="str" cm="1">
        <f t="array" ref="G1337">_xlfn.IFS(
F1337 &lt;= 10, "Near",
F1337 &lt;= 20, "Far",
TRUE, "Very Far")</f>
        <v>Far</v>
      </c>
      <c r="H1337">
        <v>4</v>
      </c>
      <c r="I1337" t="str">
        <f>_xlfn.XLOOKUP(H1337,Lookup!C:C,Lookup!D:D)</f>
        <v>Master</v>
      </c>
      <c r="J1337" t="s">
        <v>49</v>
      </c>
      <c r="K1337">
        <v>1</v>
      </c>
      <c r="L1337">
        <v>1871</v>
      </c>
      <c r="M1337">
        <v>4</v>
      </c>
      <c r="N1337" t="str">
        <f>_xlfn.XLOOKUP(M1337,Lookup!E:E,Lookup!F:F)</f>
        <v>Very High</v>
      </c>
      <c r="O1337" t="s">
        <v>46</v>
      </c>
      <c r="P1337">
        <v>41</v>
      </c>
      <c r="Q1337">
        <v>3</v>
      </c>
      <c r="R1337" t="str">
        <f>_xlfn.XLOOKUP(Q1337,Lookup!G:G,Lookup!H:H)</f>
        <v>High</v>
      </c>
      <c r="S1337">
        <v>2</v>
      </c>
      <c r="T1337" s="7" t="str">
        <f>_xlfn.XLOOKUP(S1337,Lookup!A:A,Lookup!B:B)</f>
        <v>Junior</v>
      </c>
      <c r="U1337" t="s">
        <v>47</v>
      </c>
      <c r="V1337">
        <v>4</v>
      </c>
      <c r="W1337" t="str">
        <f>_xlfn.XLOOKUP(V1337,Lookup!I:I,Lookup!J:J)</f>
        <v>Very High</v>
      </c>
      <c r="X1337" t="s">
        <v>52</v>
      </c>
      <c r="Y1337">
        <v>3902</v>
      </c>
      <c r="Z1337" t="str" cm="1">
        <f t="array" ref="Z1337">_xlfn.IFS(Y1337&lt;3000,"Low",Y1337&lt;7000,"Medium",TRUE,"High")</f>
        <v>Medium</v>
      </c>
      <c r="AA1337">
        <v>5141</v>
      </c>
      <c r="AB1337">
        <v>8</v>
      </c>
      <c r="AC1337" t="s">
        <v>42</v>
      </c>
      <c r="AD1337" t="s">
        <v>43</v>
      </c>
      <c r="AE1337">
        <v>14</v>
      </c>
      <c r="AF1337">
        <v>3</v>
      </c>
      <c r="AG1337" t="str">
        <f>_xlfn.XLOOKUP(AF1337,Lookup!K:K,Lookup!L:L)</f>
        <v>Meet Expect</v>
      </c>
      <c r="AH1337">
        <v>2</v>
      </c>
      <c r="AI1337" t="str">
        <f>LOOKUP(AH1337,Lookup!M:M,Lookup!N:N)</f>
        <v>Medium</v>
      </c>
      <c r="AJ1337">
        <v>80</v>
      </c>
      <c r="AK1337">
        <v>3</v>
      </c>
      <c r="AL1337" t="str">
        <f>_xlfn.XLOOKUP(AK1337,Lookup!O:O,Lookup!P:P)</f>
        <v>High</v>
      </c>
      <c r="AM1337">
        <v>7</v>
      </c>
      <c r="AN1337" t="str" cm="1">
        <f t="array" ref="AN1337">_xlfn.IFS(
AM1337&lt;=5,"0-5",
AM1337&lt;=10,"6-10",
AM1337&lt;=20,"11-20",
TRUE,"20+")</f>
        <v>6-10</v>
      </c>
      <c r="AO1337">
        <v>2</v>
      </c>
      <c r="AP1337">
        <v>3</v>
      </c>
      <c r="AQ1337" t="str">
        <f>_xlfn.XLOOKUP(AP1337,Lookup!Q:Q,Lookup!R:R)</f>
        <v>Better</v>
      </c>
      <c r="AR1337">
        <v>2</v>
      </c>
      <c r="AS1337" t="str" cm="1">
        <f t="array" ref="AS1337">_xlfn.IFS(
AR1337 &lt;=1,"New Employee",
AR1337 &lt;=3, "Early Career",
AR1337 &lt;=7, "Experienced",
TRUE, "Veteran")</f>
        <v>Early Career</v>
      </c>
      <c r="AT1337">
        <v>2</v>
      </c>
      <c r="AU1337">
        <v>2</v>
      </c>
      <c r="AV1337" t="str" cm="1">
        <f t="array" ref="AV1337">_xlfn.IFS(
AU1337=0,"Recently Promoted",
AU1337&lt;=3, "Normal",
TRUE, "Long Time No Promotion")</f>
        <v>Normal</v>
      </c>
      <c r="AW1337">
        <v>2</v>
      </c>
      <c r="AX1337">
        <f>IF(COUNTIF(L1337:$L$1471,L1337)&gt;1,1,0)</f>
        <v>0</v>
      </c>
      <c r="BA1337">
        <f t="shared" si="165"/>
        <v>0</v>
      </c>
      <c r="BC1337">
        <f t="shared" si="166"/>
        <v>0</v>
      </c>
      <c r="BE1337">
        <f t="shared" si="160"/>
        <v>0</v>
      </c>
      <c r="BG1337">
        <f t="shared" si="161"/>
        <v>0</v>
      </c>
      <c r="BI1337">
        <f t="shared" si="162"/>
        <v>0</v>
      </c>
      <c r="BR1337" t="str" cm="1">
        <f t="array" ref="BR1337">_xlfn.IFS(
A1337&lt;=25,"18-25",
A1337&lt;=35,"26-35",
A1337&lt;=45,"36-45",
A1337&lt;=59,"46-59",
TRUE,"60+")</f>
        <v>36-45</v>
      </c>
      <c r="BX1337" t="b">
        <f t="shared" si="163"/>
        <v>1</v>
      </c>
      <c r="BY1337" t="b">
        <f t="shared" si="164"/>
        <v>1</v>
      </c>
      <c r="BZ1337" t="b">
        <f t="shared" si="167"/>
        <v>1</v>
      </c>
      <c r="CA1337">
        <f>IF(tblemployee[[#This Row],[Attrition]]="Yes",1,0)</f>
        <v>0</v>
      </c>
      <c r="CB1337">
        <f>IF(tblemployee[[#This Row],[OverTime]]="Yes",1,0)</f>
        <v>0</v>
      </c>
    </row>
    <row r="1338" spans="1:80" hidden="1">
      <c r="A1338">
        <v>55</v>
      </c>
      <c r="B1338" t="s">
        <v>43</v>
      </c>
      <c r="C1338" t="s">
        <v>36</v>
      </c>
      <c r="D1338">
        <v>836</v>
      </c>
      <c r="E1338" t="s">
        <v>45</v>
      </c>
      <c r="F1338">
        <v>2</v>
      </c>
      <c r="G1338" t="str" cm="1">
        <f t="array" ref="G1338">_xlfn.IFS(
F1338 &lt;= 10, "Near",
F1338 &lt;= 20, "Far",
TRUE, "Very Far")</f>
        <v>Near</v>
      </c>
      <c r="H1338">
        <v>4</v>
      </c>
      <c r="I1338" t="str">
        <f>_xlfn.XLOOKUP(H1338,Lookup!C:C,Lookup!D:D)</f>
        <v>Master</v>
      </c>
      <c r="J1338" t="s">
        <v>60</v>
      </c>
      <c r="K1338">
        <v>1</v>
      </c>
      <c r="L1338">
        <v>1873</v>
      </c>
      <c r="M1338">
        <v>2</v>
      </c>
      <c r="N1338" t="str">
        <f>_xlfn.XLOOKUP(M1338,Lookup!E:E,Lookup!F:F)</f>
        <v>Medium</v>
      </c>
      <c r="O1338" t="s">
        <v>46</v>
      </c>
      <c r="P1338">
        <v>98</v>
      </c>
      <c r="Q1338">
        <v>2</v>
      </c>
      <c r="R1338" t="str">
        <f>_xlfn.XLOOKUP(Q1338,Lookup!G:G,Lookup!H:H)</f>
        <v>Medium</v>
      </c>
      <c r="S1338">
        <v>1</v>
      </c>
      <c r="T1338" s="7" t="str">
        <f>_xlfn.XLOOKUP(S1338,Lookup!A:A,Lookup!B:B)</f>
        <v>Entry Level</v>
      </c>
      <c r="U1338" t="s">
        <v>47</v>
      </c>
      <c r="V1338">
        <v>4</v>
      </c>
      <c r="W1338" t="str">
        <f>_xlfn.XLOOKUP(V1338,Lookup!I:I,Lookup!J:J)</f>
        <v>Very High</v>
      </c>
      <c r="X1338" t="s">
        <v>48</v>
      </c>
      <c r="Y1338">
        <v>2662</v>
      </c>
      <c r="Z1338" t="str" cm="1">
        <f t="array" ref="Z1338">_xlfn.IFS(Y1338&lt;3000,"Low",Y1338&lt;7000,"Medium",TRUE,"High")</f>
        <v>Low</v>
      </c>
      <c r="AA1338">
        <v>7975</v>
      </c>
      <c r="AB1338">
        <v>8</v>
      </c>
      <c r="AC1338" t="s">
        <v>42</v>
      </c>
      <c r="AD1338" t="s">
        <v>43</v>
      </c>
      <c r="AE1338">
        <v>20</v>
      </c>
      <c r="AF1338">
        <v>4</v>
      </c>
      <c r="AG1338" t="str">
        <f>_xlfn.XLOOKUP(AF1338,Lookup!K:K,Lookup!L:L)</f>
        <v>Exceed Expect</v>
      </c>
      <c r="AH1338">
        <v>2</v>
      </c>
      <c r="AI1338" t="str">
        <f>LOOKUP(AH1338,Lookup!M:M,Lookup!N:N)</f>
        <v>Medium</v>
      </c>
      <c r="AJ1338">
        <v>80</v>
      </c>
      <c r="AK1338">
        <v>1</v>
      </c>
      <c r="AL1338" t="str">
        <f>_xlfn.XLOOKUP(AK1338,Lookup!O:O,Lookup!P:P)</f>
        <v>Basic</v>
      </c>
      <c r="AM1338">
        <v>19</v>
      </c>
      <c r="AN1338" t="str" cm="1">
        <f t="array" ref="AN1338">_xlfn.IFS(
AM1338&lt;=5,"0-5",
AM1338&lt;=10,"6-10",
AM1338&lt;=20,"11-20",
TRUE,"20+")</f>
        <v>11-20</v>
      </c>
      <c r="AO1338">
        <v>2</v>
      </c>
      <c r="AP1338">
        <v>4</v>
      </c>
      <c r="AQ1338" t="str">
        <f>_xlfn.XLOOKUP(AP1338,Lookup!Q:Q,Lookup!R:R)</f>
        <v>Best</v>
      </c>
      <c r="AR1338">
        <v>5</v>
      </c>
      <c r="AS1338" t="str" cm="1">
        <f t="array" ref="AS1338">_xlfn.IFS(
AR1338 &lt;=1,"New Employee",
AR1338 &lt;=3, "Early Career",
AR1338 &lt;=7, "Experienced",
TRUE, "Veteran")</f>
        <v>Experienced</v>
      </c>
      <c r="AT1338">
        <v>2</v>
      </c>
      <c r="AU1338">
        <v>0</v>
      </c>
      <c r="AV1338" t="str" cm="1">
        <f t="array" ref="AV1338">_xlfn.IFS(
AU1338=0,"Recently Promoted",
AU1338&lt;=3, "Normal",
TRUE, "Long Time No Promotion")</f>
        <v>Recently Promoted</v>
      </c>
      <c r="AW1338">
        <v>4</v>
      </c>
      <c r="AX1338">
        <f>IF(COUNTIF(L1338:$L$1471,L1338)&gt;1,1,0)</f>
        <v>0</v>
      </c>
      <c r="BA1338">
        <f t="shared" si="165"/>
        <v>0</v>
      </c>
      <c r="BC1338">
        <f t="shared" si="166"/>
        <v>0</v>
      </c>
      <c r="BE1338">
        <f t="shared" si="160"/>
        <v>0</v>
      </c>
      <c r="BG1338">
        <f t="shared" si="161"/>
        <v>0</v>
      </c>
      <c r="BI1338">
        <f t="shared" si="162"/>
        <v>0</v>
      </c>
      <c r="BR1338" t="str" cm="1">
        <f t="array" ref="BR1338">_xlfn.IFS(
A1338&lt;=25,"18-25",
A1338&lt;=35,"26-35",
A1338&lt;=45,"36-45",
A1338&lt;=59,"46-59",
TRUE,"60+")</f>
        <v>46-59</v>
      </c>
      <c r="BX1338" t="b">
        <f t="shared" si="163"/>
        <v>1</v>
      </c>
      <c r="BY1338" t="b">
        <f t="shared" si="164"/>
        <v>1</v>
      </c>
      <c r="BZ1338" t="b">
        <f t="shared" si="167"/>
        <v>1</v>
      </c>
      <c r="CA1338">
        <f>IF(tblemployee[[#This Row],[Attrition]]="Yes",1,0)</f>
        <v>0</v>
      </c>
      <c r="CB1338">
        <f>IF(tblemployee[[#This Row],[OverTime]]="Yes",1,0)</f>
        <v>0</v>
      </c>
    </row>
    <row r="1339" spans="1:80" hidden="1">
      <c r="A1339">
        <v>28</v>
      </c>
      <c r="B1339" t="s">
        <v>43</v>
      </c>
      <c r="C1339" t="s">
        <v>36</v>
      </c>
      <c r="D1339">
        <v>1172</v>
      </c>
      <c r="E1339" t="s">
        <v>37</v>
      </c>
      <c r="F1339">
        <v>3</v>
      </c>
      <c r="G1339" t="str" cm="1">
        <f t="array" ref="G1339">_xlfn.IFS(
F1339 &lt;= 10, "Near",
F1339 &lt;= 20, "Far",
TRUE, "Very Far")</f>
        <v>Near</v>
      </c>
      <c r="H1339">
        <v>3</v>
      </c>
      <c r="I1339" t="str">
        <f>_xlfn.XLOOKUP(H1339,Lookup!C:C,Lookup!D:D)</f>
        <v>Bachelor</v>
      </c>
      <c r="J1339" t="s">
        <v>51</v>
      </c>
      <c r="K1339">
        <v>1</v>
      </c>
      <c r="L1339">
        <v>1875</v>
      </c>
      <c r="M1339">
        <v>2</v>
      </c>
      <c r="N1339" t="str">
        <f>_xlfn.XLOOKUP(M1339,Lookup!E:E,Lookup!F:F)</f>
        <v>Medium</v>
      </c>
      <c r="O1339" t="s">
        <v>39</v>
      </c>
      <c r="P1339">
        <v>78</v>
      </c>
      <c r="Q1339">
        <v>3</v>
      </c>
      <c r="R1339" t="str">
        <f>_xlfn.XLOOKUP(Q1339,Lookup!G:G,Lookup!H:H)</f>
        <v>High</v>
      </c>
      <c r="S1339">
        <v>1</v>
      </c>
      <c r="T1339" s="7" t="str">
        <f>_xlfn.XLOOKUP(S1339,Lookup!A:A,Lookup!B:B)</f>
        <v>Entry Level</v>
      </c>
      <c r="U1339" t="s">
        <v>57</v>
      </c>
      <c r="V1339">
        <v>2</v>
      </c>
      <c r="W1339" t="str">
        <f>_xlfn.XLOOKUP(V1339,Lookup!I:I,Lookup!J:J)</f>
        <v>Medium</v>
      </c>
      <c r="X1339" t="s">
        <v>48</v>
      </c>
      <c r="Y1339">
        <v>2856</v>
      </c>
      <c r="Z1339" t="str" cm="1">
        <f t="array" ref="Z1339">_xlfn.IFS(Y1339&lt;3000,"Low",Y1339&lt;7000,"Medium",TRUE,"High")</f>
        <v>Low</v>
      </c>
      <c r="AA1339">
        <v>3692</v>
      </c>
      <c r="AB1339">
        <v>1</v>
      </c>
      <c r="AC1339" t="s">
        <v>42</v>
      </c>
      <c r="AD1339" t="s">
        <v>43</v>
      </c>
      <c r="AE1339">
        <v>19</v>
      </c>
      <c r="AF1339">
        <v>3</v>
      </c>
      <c r="AG1339" t="str">
        <f>_xlfn.XLOOKUP(AF1339,Lookup!K:K,Lookup!L:L)</f>
        <v>Meet Expect</v>
      </c>
      <c r="AH1339">
        <v>4</v>
      </c>
      <c r="AI1339" t="str">
        <f>LOOKUP(AH1339,Lookup!M:M,Lookup!N:N)</f>
        <v>Very High</v>
      </c>
      <c r="AJ1339">
        <v>80</v>
      </c>
      <c r="AK1339">
        <v>1</v>
      </c>
      <c r="AL1339" t="str">
        <f>_xlfn.XLOOKUP(AK1339,Lookup!O:O,Lookup!P:P)</f>
        <v>Basic</v>
      </c>
      <c r="AM1339">
        <v>1</v>
      </c>
      <c r="AN1339" t="str" cm="1">
        <f t="array" ref="AN1339">_xlfn.IFS(
AM1339&lt;=5,"0-5",
AM1339&lt;=10,"6-10",
AM1339&lt;=20,"11-20",
TRUE,"20+")</f>
        <v>0-5</v>
      </c>
      <c r="AO1339">
        <v>3</v>
      </c>
      <c r="AP1339">
        <v>3</v>
      </c>
      <c r="AQ1339" t="str">
        <f>_xlfn.XLOOKUP(AP1339,Lookup!Q:Q,Lookup!R:R)</f>
        <v>Better</v>
      </c>
      <c r="AR1339">
        <v>1</v>
      </c>
      <c r="AS1339" t="str" cm="1">
        <f t="array" ref="AS1339">_xlfn.IFS(
AR1339 &lt;=1,"New Employee",
AR1339 &lt;=3, "Early Career",
AR1339 &lt;=7, "Experienced",
TRUE, "Veteran")</f>
        <v>New Employee</v>
      </c>
      <c r="AT1339">
        <v>0</v>
      </c>
      <c r="AU1339">
        <v>0</v>
      </c>
      <c r="AV1339" t="str" cm="1">
        <f t="array" ref="AV1339">_xlfn.IFS(
AU1339=0,"Recently Promoted",
AU1339&lt;=3, "Normal",
TRUE, "Long Time No Promotion")</f>
        <v>Recently Promoted</v>
      </c>
      <c r="AW1339">
        <v>0</v>
      </c>
      <c r="AX1339">
        <f>IF(COUNTIF(L1339:$L$1471,L1339)&gt;1,1,0)</f>
        <v>0</v>
      </c>
      <c r="BA1339">
        <f t="shared" si="165"/>
        <v>0</v>
      </c>
      <c r="BC1339">
        <f t="shared" si="166"/>
        <v>0</v>
      </c>
      <c r="BE1339">
        <f t="shared" si="160"/>
        <v>0</v>
      </c>
      <c r="BG1339">
        <f t="shared" si="161"/>
        <v>0</v>
      </c>
      <c r="BI1339">
        <f t="shared" si="162"/>
        <v>0</v>
      </c>
      <c r="BR1339" t="str" cm="1">
        <f t="array" ref="BR1339">_xlfn.IFS(
A1339&lt;=25,"18-25",
A1339&lt;=35,"26-35",
A1339&lt;=45,"36-45",
A1339&lt;=59,"46-59",
TRUE,"60+")</f>
        <v>26-35</v>
      </c>
      <c r="BX1339" t="b">
        <f t="shared" si="163"/>
        <v>1</v>
      </c>
      <c r="BY1339" t="b">
        <f t="shared" si="164"/>
        <v>1</v>
      </c>
      <c r="BZ1339" t="b">
        <f t="shared" si="167"/>
        <v>1</v>
      </c>
      <c r="CA1339">
        <f>IF(tblemployee[[#This Row],[Attrition]]="Yes",1,0)</f>
        <v>0</v>
      </c>
      <c r="CB1339">
        <f>IF(tblemployee[[#This Row],[OverTime]]="Yes",1,0)</f>
        <v>0</v>
      </c>
    </row>
    <row r="1340" spans="1:80" hidden="1">
      <c r="A1340">
        <v>30</v>
      </c>
      <c r="B1340" t="s">
        <v>35</v>
      </c>
      <c r="C1340" t="s">
        <v>36</v>
      </c>
      <c r="D1340">
        <v>945</v>
      </c>
      <c r="E1340" t="s">
        <v>37</v>
      </c>
      <c r="F1340">
        <v>9</v>
      </c>
      <c r="G1340" t="str" cm="1">
        <f t="array" ref="G1340">_xlfn.IFS(
F1340 &lt;= 10, "Near",
F1340 &lt;= 20, "Far",
TRUE, "Very Far")</f>
        <v>Near</v>
      </c>
      <c r="H1340">
        <v>3</v>
      </c>
      <c r="I1340" t="str">
        <f>_xlfn.XLOOKUP(H1340,Lookup!C:C,Lookup!D:D)</f>
        <v>Bachelor</v>
      </c>
      <c r="J1340" t="s">
        <v>51</v>
      </c>
      <c r="K1340">
        <v>1</v>
      </c>
      <c r="L1340">
        <v>1876</v>
      </c>
      <c r="M1340">
        <v>2</v>
      </c>
      <c r="N1340" t="str">
        <f>_xlfn.XLOOKUP(M1340,Lookup!E:E,Lookup!F:F)</f>
        <v>Medium</v>
      </c>
      <c r="O1340" t="s">
        <v>46</v>
      </c>
      <c r="P1340">
        <v>89</v>
      </c>
      <c r="Q1340">
        <v>3</v>
      </c>
      <c r="R1340" t="str">
        <f>_xlfn.XLOOKUP(Q1340,Lookup!G:G,Lookup!H:H)</f>
        <v>High</v>
      </c>
      <c r="S1340">
        <v>1</v>
      </c>
      <c r="T1340" s="7" t="str">
        <f>_xlfn.XLOOKUP(S1340,Lookup!A:A,Lookup!B:B)</f>
        <v>Entry Level</v>
      </c>
      <c r="U1340" t="s">
        <v>57</v>
      </c>
      <c r="V1340">
        <v>4</v>
      </c>
      <c r="W1340" t="str">
        <f>_xlfn.XLOOKUP(V1340,Lookup!I:I,Lookup!J:J)</f>
        <v>Very High</v>
      </c>
      <c r="X1340" t="s">
        <v>41</v>
      </c>
      <c r="Y1340">
        <v>1081</v>
      </c>
      <c r="Z1340" t="str" cm="1">
        <f t="array" ref="Z1340">_xlfn.IFS(Y1340&lt;3000,"Low",Y1340&lt;7000,"Medium",TRUE,"High")</f>
        <v>Low</v>
      </c>
      <c r="AA1340">
        <v>16019</v>
      </c>
      <c r="AB1340">
        <v>1</v>
      </c>
      <c r="AC1340" t="s">
        <v>42</v>
      </c>
      <c r="AD1340" t="s">
        <v>43</v>
      </c>
      <c r="AE1340">
        <v>13</v>
      </c>
      <c r="AF1340">
        <v>3</v>
      </c>
      <c r="AG1340" t="str">
        <f>_xlfn.XLOOKUP(AF1340,Lookup!K:K,Lookup!L:L)</f>
        <v>Meet Expect</v>
      </c>
      <c r="AH1340">
        <v>3</v>
      </c>
      <c r="AI1340" t="str">
        <f>LOOKUP(AH1340,Lookup!M:M,Lookup!N:N)</f>
        <v>High</v>
      </c>
      <c r="AJ1340">
        <v>80</v>
      </c>
      <c r="AK1340">
        <v>0</v>
      </c>
      <c r="AL1340" t="str">
        <f>_xlfn.XLOOKUP(AK1340,Lookup!O:O,Lookup!P:P)</f>
        <v>None</v>
      </c>
      <c r="AM1340">
        <v>1</v>
      </c>
      <c r="AN1340" t="str" cm="1">
        <f t="array" ref="AN1340">_xlfn.IFS(
AM1340&lt;=5,"0-5",
AM1340&lt;=10,"6-10",
AM1340&lt;=20,"11-20",
TRUE,"20+")</f>
        <v>0-5</v>
      </c>
      <c r="AO1340">
        <v>3</v>
      </c>
      <c r="AP1340">
        <v>2</v>
      </c>
      <c r="AQ1340" t="str">
        <f>_xlfn.XLOOKUP(AP1340,Lookup!Q:Q,Lookup!R:R)</f>
        <v>Good</v>
      </c>
      <c r="AR1340">
        <v>1</v>
      </c>
      <c r="AS1340" t="str" cm="1">
        <f t="array" ref="AS1340">_xlfn.IFS(
AR1340 &lt;=1,"New Employee",
AR1340 &lt;=3, "Early Career",
AR1340 &lt;=7, "Experienced",
TRUE, "Veteran")</f>
        <v>New Employee</v>
      </c>
      <c r="AT1340">
        <v>0</v>
      </c>
      <c r="AU1340">
        <v>0</v>
      </c>
      <c r="AV1340" t="str" cm="1">
        <f t="array" ref="AV1340">_xlfn.IFS(
AU1340=0,"Recently Promoted",
AU1340&lt;=3, "Normal",
TRUE, "Long Time No Promotion")</f>
        <v>Recently Promoted</v>
      </c>
      <c r="AW1340">
        <v>0</v>
      </c>
      <c r="AX1340">
        <f>IF(COUNTIF(L1340:$L$1471,L1340)&gt;1,1,0)</f>
        <v>0</v>
      </c>
      <c r="BA1340">
        <f t="shared" si="165"/>
        <v>0</v>
      </c>
      <c r="BC1340">
        <f t="shared" si="166"/>
        <v>0</v>
      </c>
      <c r="BE1340">
        <f t="shared" si="160"/>
        <v>0</v>
      </c>
      <c r="BG1340">
        <f t="shared" si="161"/>
        <v>0</v>
      </c>
      <c r="BI1340">
        <f t="shared" si="162"/>
        <v>0</v>
      </c>
      <c r="BR1340" t="str" cm="1">
        <f t="array" ref="BR1340">_xlfn.IFS(
A1340&lt;=25,"18-25",
A1340&lt;=35,"26-35",
A1340&lt;=45,"36-45",
A1340&lt;=59,"46-59",
TRUE,"60+")</f>
        <v>26-35</v>
      </c>
      <c r="BX1340" t="b">
        <f t="shared" si="163"/>
        <v>1</v>
      </c>
      <c r="BY1340" t="b">
        <f t="shared" si="164"/>
        <v>1</v>
      </c>
      <c r="BZ1340" t="b">
        <f t="shared" si="167"/>
        <v>1</v>
      </c>
      <c r="CA1340">
        <f>IF(tblemployee[[#This Row],[Attrition]]="Yes",1,0)</f>
        <v>1</v>
      </c>
      <c r="CB1340">
        <f>IF(tblemployee[[#This Row],[OverTime]]="Yes",1,0)</f>
        <v>0</v>
      </c>
    </row>
    <row r="1341" spans="1:80" hidden="1">
      <c r="A1341">
        <v>22</v>
      </c>
      <c r="B1341" t="s">
        <v>35</v>
      </c>
      <c r="C1341" t="s">
        <v>36</v>
      </c>
      <c r="D1341">
        <v>391</v>
      </c>
      <c r="E1341" t="s">
        <v>45</v>
      </c>
      <c r="F1341">
        <v>7</v>
      </c>
      <c r="G1341" t="str" cm="1">
        <f t="array" ref="G1341">_xlfn.IFS(
F1341 &lt;= 10, "Near",
F1341 &lt;= 20, "Far",
TRUE, "Very Far")</f>
        <v>Near</v>
      </c>
      <c r="H1341">
        <v>1</v>
      </c>
      <c r="I1341" t="str">
        <f>_xlfn.XLOOKUP(H1341,Lookup!C:C,Lookup!D:D)</f>
        <v>Below College</v>
      </c>
      <c r="J1341" t="s">
        <v>38</v>
      </c>
      <c r="K1341">
        <v>1</v>
      </c>
      <c r="L1341">
        <v>1878</v>
      </c>
      <c r="M1341">
        <v>4</v>
      </c>
      <c r="N1341" t="str">
        <f>_xlfn.XLOOKUP(M1341,Lookup!E:E,Lookup!F:F)</f>
        <v>Very High</v>
      </c>
      <c r="O1341" t="s">
        <v>46</v>
      </c>
      <c r="P1341">
        <v>75</v>
      </c>
      <c r="Q1341">
        <v>3</v>
      </c>
      <c r="R1341" t="str">
        <f>_xlfn.XLOOKUP(Q1341,Lookup!G:G,Lookup!H:H)</f>
        <v>High</v>
      </c>
      <c r="S1341">
        <v>1</v>
      </c>
      <c r="T1341" s="7" t="str">
        <f>_xlfn.XLOOKUP(S1341,Lookup!A:A,Lookup!B:B)</f>
        <v>Entry Level</v>
      </c>
      <c r="U1341" t="s">
        <v>47</v>
      </c>
      <c r="V1341">
        <v>2</v>
      </c>
      <c r="W1341" t="str">
        <f>_xlfn.XLOOKUP(V1341,Lookup!I:I,Lookup!J:J)</f>
        <v>Medium</v>
      </c>
      <c r="X1341" t="s">
        <v>41</v>
      </c>
      <c r="Y1341">
        <v>2472</v>
      </c>
      <c r="Z1341" t="str" cm="1">
        <f t="array" ref="Z1341">_xlfn.IFS(Y1341&lt;3000,"Low",Y1341&lt;7000,"Medium",TRUE,"High")</f>
        <v>Low</v>
      </c>
      <c r="AA1341">
        <v>26092</v>
      </c>
      <c r="AB1341">
        <v>1</v>
      </c>
      <c r="AC1341" t="s">
        <v>42</v>
      </c>
      <c r="AD1341" t="s">
        <v>35</v>
      </c>
      <c r="AE1341">
        <v>23</v>
      </c>
      <c r="AF1341">
        <v>4</v>
      </c>
      <c r="AG1341" t="str">
        <f>_xlfn.XLOOKUP(AF1341,Lookup!K:K,Lookup!L:L)</f>
        <v>Exceed Expect</v>
      </c>
      <c r="AH1341">
        <v>1</v>
      </c>
      <c r="AI1341" t="str">
        <f>LOOKUP(AH1341,Lookup!M:M,Lookup!N:N)</f>
        <v>Low</v>
      </c>
      <c r="AJ1341">
        <v>80</v>
      </c>
      <c r="AK1341">
        <v>0</v>
      </c>
      <c r="AL1341" t="str">
        <f>_xlfn.XLOOKUP(AK1341,Lookup!O:O,Lookup!P:P)</f>
        <v>None</v>
      </c>
      <c r="AM1341">
        <v>1</v>
      </c>
      <c r="AN1341" t="str" cm="1">
        <f t="array" ref="AN1341">_xlfn.IFS(
AM1341&lt;=5,"0-5",
AM1341&lt;=10,"6-10",
AM1341&lt;=20,"11-20",
TRUE,"20+")</f>
        <v>0-5</v>
      </c>
      <c r="AO1341">
        <v>2</v>
      </c>
      <c r="AP1341">
        <v>3</v>
      </c>
      <c r="AQ1341" t="str">
        <f>_xlfn.XLOOKUP(AP1341,Lookup!Q:Q,Lookup!R:R)</f>
        <v>Better</v>
      </c>
      <c r="AR1341">
        <v>1</v>
      </c>
      <c r="AS1341" t="str" cm="1">
        <f t="array" ref="AS1341">_xlfn.IFS(
AR1341 &lt;=1,"New Employee",
AR1341 &lt;=3, "Early Career",
AR1341 &lt;=7, "Experienced",
TRUE, "Veteran")</f>
        <v>New Employee</v>
      </c>
      <c r="AT1341">
        <v>0</v>
      </c>
      <c r="AU1341">
        <v>0</v>
      </c>
      <c r="AV1341" t="str" cm="1">
        <f t="array" ref="AV1341">_xlfn.IFS(
AU1341=0,"Recently Promoted",
AU1341&lt;=3, "Normal",
TRUE, "Long Time No Promotion")</f>
        <v>Recently Promoted</v>
      </c>
      <c r="AW1341">
        <v>0</v>
      </c>
      <c r="AX1341">
        <f>IF(COUNTIF(L1341:$L$1471,L1341)&gt;1,1,0)</f>
        <v>0</v>
      </c>
      <c r="BA1341">
        <f t="shared" si="165"/>
        <v>0</v>
      </c>
      <c r="BC1341">
        <f t="shared" si="166"/>
        <v>0</v>
      </c>
      <c r="BE1341">
        <f t="shared" si="160"/>
        <v>0</v>
      </c>
      <c r="BG1341">
        <f t="shared" si="161"/>
        <v>0</v>
      </c>
      <c r="BI1341">
        <f t="shared" si="162"/>
        <v>0</v>
      </c>
      <c r="BR1341" t="str" cm="1">
        <f t="array" ref="BR1341">_xlfn.IFS(
A1341&lt;=25,"18-25",
A1341&lt;=35,"26-35",
A1341&lt;=45,"36-45",
A1341&lt;=59,"46-59",
TRUE,"60+")</f>
        <v>18-25</v>
      </c>
      <c r="BX1341" t="b">
        <f t="shared" si="163"/>
        <v>1</v>
      </c>
      <c r="BY1341" t="b">
        <f t="shared" si="164"/>
        <v>1</v>
      </c>
      <c r="BZ1341" t="b">
        <f t="shared" si="167"/>
        <v>1</v>
      </c>
      <c r="CA1341">
        <f>IF(tblemployee[[#This Row],[Attrition]]="Yes",1,0)</f>
        <v>1</v>
      </c>
      <c r="CB1341">
        <f>IF(tblemployee[[#This Row],[OverTime]]="Yes",1,0)</f>
        <v>1</v>
      </c>
    </row>
    <row r="1342" spans="1:80" hidden="1">
      <c r="A1342">
        <v>36</v>
      </c>
      <c r="B1342" t="s">
        <v>43</v>
      </c>
      <c r="C1342" t="s">
        <v>36</v>
      </c>
      <c r="D1342">
        <v>1266</v>
      </c>
      <c r="E1342" t="s">
        <v>37</v>
      </c>
      <c r="F1342">
        <v>10</v>
      </c>
      <c r="G1342" t="str" cm="1">
        <f t="array" ref="G1342">_xlfn.IFS(
F1342 &lt;= 10, "Near",
F1342 &lt;= 20, "Far",
TRUE, "Very Far")</f>
        <v>Near</v>
      </c>
      <c r="H1342">
        <v>4</v>
      </c>
      <c r="I1342" t="str">
        <f>_xlfn.XLOOKUP(H1342,Lookup!C:C,Lookup!D:D)</f>
        <v>Master</v>
      </c>
      <c r="J1342" t="s">
        <v>60</v>
      </c>
      <c r="K1342">
        <v>1</v>
      </c>
      <c r="L1342">
        <v>1880</v>
      </c>
      <c r="M1342">
        <v>2</v>
      </c>
      <c r="N1342" t="str">
        <f>_xlfn.XLOOKUP(M1342,Lookup!E:E,Lookup!F:F)</f>
        <v>Medium</v>
      </c>
      <c r="O1342" t="s">
        <v>39</v>
      </c>
      <c r="P1342">
        <v>63</v>
      </c>
      <c r="Q1342">
        <v>2</v>
      </c>
      <c r="R1342" t="str">
        <f>_xlfn.XLOOKUP(Q1342,Lookup!G:G,Lookup!H:H)</f>
        <v>Medium</v>
      </c>
      <c r="S1342">
        <v>2</v>
      </c>
      <c r="T1342" s="7" t="str">
        <f>_xlfn.XLOOKUP(S1342,Lookup!A:A,Lookup!B:B)</f>
        <v>Junior</v>
      </c>
      <c r="U1342" t="s">
        <v>40</v>
      </c>
      <c r="V1342">
        <v>3</v>
      </c>
      <c r="W1342" t="str">
        <f>_xlfn.XLOOKUP(V1342,Lookup!I:I,Lookup!J:J)</f>
        <v>High</v>
      </c>
      <c r="X1342" t="s">
        <v>48</v>
      </c>
      <c r="Y1342">
        <v>5673</v>
      </c>
      <c r="Z1342" t="str" cm="1">
        <f t="array" ref="Z1342">_xlfn.IFS(Y1342&lt;3000,"Low",Y1342&lt;7000,"Medium",TRUE,"High")</f>
        <v>Medium</v>
      </c>
      <c r="AA1342">
        <v>6060</v>
      </c>
      <c r="AB1342">
        <v>1</v>
      </c>
      <c r="AC1342" t="s">
        <v>42</v>
      </c>
      <c r="AD1342" t="s">
        <v>35</v>
      </c>
      <c r="AE1342">
        <v>13</v>
      </c>
      <c r="AF1342">
        <v>3</v>
      </c>
      <c r="AG1342" t="str">
        <f>_xlfn.XLOOKUP(AF1342,Lookup!K:K,Lookup!L:L)</f>
        <v>Meet Expect</v>
      </c>
      <c r="AH1342">
        <v>1</v>
      </c>
      <c r="AI1342" t="str">
        <f>LOOKUP(AH1342,Lookup!M:M,Lookup!N:N)</f>
        <v>Low</v>
      </c>
      <c r="AJ1342">
        <v>80</v>
      </c>
      <c r="AK1342">
        <v>1</v>
      </c>
      <c r="AL1342" t="str">
        <f>_xlfn.XLOOKUP(AK1342,Lookup!O:O,Lookup!P:P)</f>
        <v>Basic</v>
      </c>
      <c r="AM1342">
        <v>10</v>
      </c>
      <c r="AN1342" t="str" cm="1">
        <f t="array" ref="AN1342">_xlfn.IFS(
AM1342&lt;=5,"0-5",
AM1342&lt;=10,"6-10",
AM1342&lt;=20,"11-20",
TRUE,"20+")</f>
        <v>6-10</v>
      </c>
      <c r="AO1342">
        <v>4</v>
      </c>
      <c r="AP1342">
        <v>3</v>
      </c>
      <c r="AQ1342" t="str">
        <f>_xlfn.XLOOKUP(AP1342,Lookup!Q:Q,Lookup!R:R)</f>
        <v>Better</v>
      </c>
      <c r="AR1342">
        <v>10</v>
      </c>
      <c r="AS1342" t="str" cm="1">
        <f t="array" ref="AS1342">_xlfn.IFS(
AR1342 &lt;=1,"New Employee",
AR1342 &lt;=3, "Early Career",
AR1342 &lt;=7, "Experienced",
TRUE, "Veteran")</f>
        <v>Veteran</v>
      </c>
      <c r="AT1342">
        <v>9</v>
      </c>
      <c r="AU1342">
        <v>1</v>
      </c>
      <c r="AV1342" t="str" cm="1">
        <f t="array" ref="AV1342">_xlfn.IFS(
AU1342=0,"Recently Promoted",
AU1342&lt;=3, "Normal",
TRUE, "Long Time No Promotion")</f>
        <v>Normal</v>
      </c>
      <c r="AW1342">
        <v>7</v>
      </c>
      <c r="AX1342">
        <f>IF(COUNTIF(L1342:$L$1471,L1342)&gt;1,1,0)</f>
        <v>0</v>
      </c>
      <c r="BA1342">
        <f t="shared" si="165"/>
        <v>0</v>
      </c>
      <c r="BC1342">
        <f t="shared" si="166"/>
        <v>0</v>
      </c>
      <c r="BE1342">
        <f t="shared" si="160"/>
        <v>0</v>
      </c>
      <c r="BG1342">
        <f t="shared" si="161"/>
        <v>0</v>
      </c>
      <c r="BI1342">
        <f t="shared" si="162"/>
        <v>0</v>
      </c>
      <c r="BR1342" t="str" cm="1">
        <f t="array" ref="BR1342">_xlfn.IFS(
A1342&lt;=25,"18-25",
A1342&lt;=35,"26-35",
A1342&lt;=45,"36-45",
A1342&lt;=59,"46-59",
TRUE,"60+")</f>
        <v>36-45</v>
      </c>
      <c r="BX1342" t="b">
        <f t="shared" si="163"/>
        <v>1</v>
      </c>
      <c r="BY1342" t="b">
        <f t="shared" si="164"/>
        <v>1</v>
      </c>
      <c r="BZ1342" t="b">
        <f t="shared" si="167"/>
        <v>1</v>
      </c>
      <c r="CA1342">
        <f>IF(tblemployee[[#This Row],[Attrition]]="Yes",1,0)</f>
        <v>0</v>
      </c>
      <c r="CB1342">
        <f>IF(tblemployee[[#This Row],[OverTime]]="Yes",1,0)</f>
        <v>1</v>
      </c>
    </row>
    <row r="1343" spans="1:80" hidden="1">
      <c r="A1343">
        <v>31</v>
      </c>
      <c r="B1343" t="s">
        <v>43</v>
      </c>
      <c r="C1343" t="s">
        <v>36</v>
      </c>
      <c r="D1343">
        <v>311</v>
      </c>
      <c r="E1343" t="s">
        <v>45</v>
      </c>
      <c r="F1343">
        <v>20</v>
      </c>
      <c r="G1343" t="str" cm="1">
        <f t="array" ref="G1343">_xlfn.IFS(
F1343 &lt;= 10, "Near",
F1343 &lt;= 20, "Far",
TRUE, "Very Far")</f>
        <v>Far</v>
      </c>
      <c r="H1343">
        <v>3</v>
      </c>
      <c r="I1343" t="str">
        <f>_xlfn.XLOOKUP(H1343,Lookup!C:C,Lookup!D:D)</f>
        <v>Bachelor</v>
      </c>
      <c r="J1343" t="s">
        <v>38</v>
      </c>
      <c r="K1343">
        <v>1</v>
      </c>
      <c r="L1343">
        <v>1881</v>
      </c>
      <c r="M1343">
        <v>2</v>
      </c>
      <c r="N1343" t="str">
        <f>_xlfn.XLOOKUP(M1343,Lookup!E:E,Lookup!F:F)</f>
        <v>Medium</v>
      </c>
      <c r="O1343" t="s">
        <v>46</v>
      </c>
      <c r="P1343">
        <v>89</v>
      </c>
      <c r="Q1343">
        <v>3</v>
      </c>
      <c r="R1343" t="str">
        <f>_xlfn.XLOOKUP(Q1343,Lookup!G:G,Lookup!H:H)</f>
        <v>High</v>
      </c>
      <c r="S1343">
        <v>2</v>
      </c>
      <c r="T1343" s="7" t="str">
        <f>_xlfn.XLOOKUP(S1343,Lookup!A:A,Lookup!B:B)</f>
        <v>Junior</v>
      </c>
      <c r="U1343" t="s">
        <v>50</v>
      </c>
      <c r="V1343">
        <v>3</v>
      </c>
      <c r="W1343" t="str">
        <f>_xlfn.XLOOKUP(V1343,Lookup!I:I,Lookup!J:J)</f>
        <v>High</v>
      </c>
      <c r="X1343" t="s">
        <v>52</v>
      </c>
      <c r="Y1343">
        <v>4197</v>
      </c>
      <c r="Z1343" t="str" cm="1">
        <f t="array" ref="Z1343">_xlfn.IFS(Y1343&lt;3000,"Low",Y1343&lt;7000,"Medium",TRUE,"High")</f>
        <v>Medium</v>
      </c>
      <c r="AA1343">
        <v>18624</v>
      </c>
      <c r="AB1343">
        <v>1</v>
      </c>
      <c r="AC1343" t="s">
        <v>42</v>
      </c>
      <c r="AD1343" t="s">
        <v>43</v>
      </c>
      <c r="AE1343">
        <v>11</v>
      </c>
      <c r="AF1343">
        <v>3</v>
      </c>
      <c r="AG1343" t="str">
        <f>_xlfn.XLOOKUP(AF1343,Lookup!K:K,Lookup!L:L)</f>
        <v>Meet Expect</v>
      </c>
      <c r="AH1343">
        <v>1</v>
      </c>
      <c r="AI1343" t="str">
        <f>LOOKUP(AH1343,Lookup!M:M,Lookup!N:N)</f>
        <v>Low</v>
      </c>
      <c r="AJ1343">
        <v>80</v>
      </c>
      <c r="AK1343">
        <v>1</v>
      </c>
      <c r="AL1343" t="str">
        <f>_xlfn.XLOOKUP(AK1343,Lookup!O:O,Lookup!P:P)</f>
        <v>Basic</v>
      </c>
      <c r="AM1343">
        <v>10</v>
      </c>
      <c r="AN1343" t="str" cm="1">
        <f t="array" ref="AN1343">_xlfn.IFS(
AM1343&lt;=5,"0-5",
AM1343&lt;=10,"6-10",
AM1343&lt;=20,"11-20",
TRUE,"20+")</f>
        <v>6-10</v>
      </c>
      <c r="AO1343">
        <v>2</v>
      </c>
      <c r="AP1343">
        <v>3</v>
      </c>
      <c r="AQ1343" t="str">
        <f>_xlfn.XLOOKUP(AP1343,Lookup!Q:Q,Lookup!R:R)</f>
        <v>Better</v>
      </c>
      <c r="AR1343">
        <v>10</v>
      </c>
      <c r="AS1343" t="str" cm="1">
        <f t="array" ref="AS1343">_xlfn.IFS(
AR1343 &lt;=1,"New Employee",
AR1343 &lt;=3, "Early Career",
AR1343 &lt;=7, "Experienced",
TRUE, "Veteran")</f>
        <v>Veteran</v>
      </c>
      <c r="AT1343">
        <v>8</v>
      </c>
      <c r="AU1343">
        <v>0</v>
      </c>
      <c r="AV1343" t="str" cm="1">
        <f t="array" ref="AV1343">_xlfn.IFS(
AU1343=0,"Recently Promoted",
AU1343&lt;=3, "Normal",
TRUE, "Long Time No Promotion")</f>
        <v>Recently Promoted</v>
      </c>
      <c r="AW1343">
        <v>2</v>
      </c>
      <c r="AX1343">
        <f>IF(COUNTIF(L1343:$L$1471,L1343)&gt;1,1,0)</f>
        <v>0</v>
      </c>
      <c r="BA1343">
        <f t="shared" si="165"/>
        <v>0</v>
      </c>
      <c r="BC1343">
        <f t="shared" si="166"/>
        <v>0</v>
      </c>
      <c r="BE1343">
        <f t="shared" si="160"/>
        <v>0</v>
      </c>
      <c r="BG1343">
        <f t="shared" si="161"/>
        <v>0</v>
      </c>
      <c r="BI1343">
        <f t="shared" si="162"/>
        <v>0</v>
      </c>
      <c r="BR1343" t="str" cm="1">
        <f t="array" ref="BR1343">_xlfn.IFS(
A1343&lt;=25,"18-25",
A1343&lt;=35,"26-35",
A1343&lt;=45,"36-45",
A1343&lt;=59,"46-59",
TRUE,"60+")</f>
        <v>26-35</v>
      </c>
      <c r="BX1343" t="b">
        <f t="shared" si="163"/>
        <v>1</v>
      </c>
      <c r="BY1343" t="b">
        <f t="shared" si="164"/>
        <v>1</v>
      </c>
      <c r="BZ1343" t="b">
        <f t="shared" si="167"/>
        <v>1</v>
      </c>
      <c r="CA1343">
        <f>IF(tblemployee[[#This Row],[Attrition]]="Yes",1,0)</f>
        <v>0</v>
      </c>
      <c r="CB1343">
        <f>IF(tblemployee[[#This Row],[OverTime]]="Yes",1,0)</f>
        <v>0</v>
      </c>
    </row>
    <row r="1344" spans="1:80" hidden="1">
      <c r="A1344">
        <v>34</v>
      </c>
      <c r="B1344" t="s">
        <v>43</v>
      </c>
      <c r="C1344" t="s">
        <v>36</v>
      </c>
      <c r="D1344">
        <v>1480</v>
      </c>
      <c r="E1344" t="s">
        <v>37</v>
      </c>
      <c r="F1344">
        <v>4</v>
      </c>
      <c r="G1344" t="str" cm="1">
        <f t="array" ref="G1344">_xlfn.IFS(
F1344 &lt;= 10, "Near",
F1344 &lt;= 20, "Far",
TRUE, "Very Far")</f>
        <v>Near</v>
      </c>
      <c r="H1344">
        <v>3</v>
      </c>
      <c r="I1344" t="str">
        <f>_xlfn.XLOOKUP(H1344,Lookup!C:C,Lookup!D:D)</f>
        <v>Bachelor</v>
      </c>
      <c r="J1344" t="s">
        <v>38</v>
      </c>
      <c r="K1344">
        <v>1</v>
      </c>
      <c r="L1344">
        <v>1882</v>
      </c>
      <c r="M1344">
        <v>3</v>
      </c>
      <c r="N1344" t="str">
        <f>_xlfn.XLOOKUP(M1344,Lookup!E:E,Lookup!F:F)</f>
        <v>High</v>
      </c>
      <c r="O1344" t="s">
        <v>46</v>
      </c>
      <c r="P1344">
        <v>64</v>
      </c>
      <c r="Q1344">
        <v>3</v>
      </c>
      <c r="R1344" t="str">
        <f>_xlfn.XLOOKUP(Q1344,Lookup!G:G,Lookup!H:H)</f>
        <v>High</v>
      </c>
      <c r="S1344">
        <v>3</v>
      </c>
      <c r="T1344" s="7" t="str">
        <f>_xlfn.XLOOKUP(S1344,Lookup!A:A,Lookup!B:B)</f>
        <v>Senior</v>
      </c>
      <c r="U1344" t="s">
        <v>40</v>
      </c>
      <c r="V1344">
        <v>4</v>
      </c>
      <c r="W1344" t="str">
        <f>_xlfn.XLOOKUP(V1344,Lookup!I:I,Lookup!J:J)</f>
        <v>Very High</v>
      </c>
      <c r="X1344" t="s">
        <v>48</v>
      </c>
      <c r="Y1344">
        <v>9713</v>
      </c>
      <c r="Z1344" t="str" cm="1">
        <f t="array" ref="Z1344">_xlfn.IFS(Y1344&lt;3000,"Low",Y1344&lt;7000,"Medium",TRUE,"High")</f>
        <v>High</v>
      </c>
      <c r="AA1344">
        <v>24444</v>
      </c>
      <c r="AB1344">
        <v>2</v>
      </c>
      <c r="AC1344" t="s">
        <v>42</v>
      </c>
      <c r="AD1344" t="s">
        <v>35</v>
      </c>
      <c r="AE1344">
        <v>13</v>
      </c>
      <c r="AF1344">
        <v>3</v>
      </c>
      <c r="AG1344" t="str">
        <f>_xlfn.XLOOKUP(AF1344,Lookup!K:K,Lookup!L:L)</f>
        <v>Meet Expect</v>
      </c>
      <c r="AH1344">
        <v>4</v>
      </c>
      <c r="AI1344" t="str">
        <f>LOOKUP(AH1344,Lookup!M:M,Lookup!N:N)</f>
        <v>Very High</v>
      </c>
      <c r="AJ1344">
        <v>80</v>
      </c>
      <c r="AK1344">
        <v>3</v>
      </c>
      <c r="AL1344" t="str">
        <f>_xlfn.XLOOKUP(AK1344,Lookup!O:O,Lookup!P:P)</f>
        <v>High</v>
      </c>
      <c r="AM1344">
        <v>9</v>
      </c>
      <c r="AN1344" t="str" cm="1">
        <f t="array" ref="AN1344">_xlfn.IFS(
AM1344&lt;=5,"0-5",
AM1344&lt;=10,"6-10",
AM1344&lt;=20,"11-20",
TRUE,"20+")</f>
        <v>6-10</v>
      </c>
      <c r="AO1344">
        <v>3</v>
      </c>
      <c r="AP1344">
        <v>3</v>
      </c>
      <c r="AQ1344" t="str">
        <f>_xlfn.XLOOKUP(AP1344,Lookup!Q:Q,Lookup!R:R)</f>
        <v>Better</v>
      </c>
      <c r="AR1344">
        <v>5</v>
      </c>
      <c r="AS1344" t="str" cm="1">
        <f t="array" ref="AS1344">_xlfn.IFS(
AR1344 &lt;=1,"New Employee",
AR1344 &lt;=3, "Early Career",
AR1344 &lt;=7, "Experienced",
TRUE, "Veteran")</f>
        <v>Experienced</v>
      </c>
      <c r="AT1344">
        <v>3</v>
      </c>
      <c r="AU1344">
        <v>1</v>
      </c>
      <c r="AV1344" t="str" cm="1">
        <f t="array" ref="AV1344">_xlfn.IFS(
AU1344=0,"Recently Promoted",
AU1344&lt;=3, "Normal",
TRUE, "Long Time No Promotion")</f>
        <v>Normal</v>
      </c>
      <c r="AW1344">
        <v>0</v>
      </c>
      <c r="AX1344">
        <f>IF(COUNTIF(L1344:$L$1471,L1344)&gt;1,1,0)</f>
        <v>0</v>
      </c>
      <c r="BA1344">
        <f t="shared" si="165"/>
        <v>0</v>
      </c>
      <c r="BC1344">
        <f t="shared" si="166"/>
        <v>0</v>
      </c>
      <c r="BE1344">
        <f t="shared" si="160"/>
        <v>0</v>
      </c>
      <c r="BG1344">
        <f t="shared" si="161"/>
        <v>0</v>
      </c>
      <c r="BI1344">
        <f t="shared" si="162"/>
        <v>0</v>
      </c>
      <c r="BR1344" t="str" cm="1">
        <f t="array" ref="BR1344">_xlfn.IFS(
A1344&lt;=25,"18-25",
A1344&lt;=35,"26-35",
A1344&lt;=45,"36-45",
A1344&lt;=59,"46-59",
TRUE,"60+")</f>
        <v>26-35</v>
      </c>
      <c r="BX1344" t="b">
        <f t="shared" si="163"/>
        <v>1</v>
      </c>
      <c r="BY1344" t="b">
        <f t="shared" si="164"/>
        <v>1</v>
      </c>
      <c r="BZ1344" t="b">
        <f t="shared" si="167"/>
        <v>1</v>
      </c>
      <c r="CA1344">
        <f>IF(tblemployee[[#This Row],[Attrition]]="Yes",1,0)</f>
        <v>0</v>
      </c>
      <c r="CB1344">
        <f>IF(tblemployee[[#This Row],[OverTime]]="Yes",1,0)</f>
        <v>1</v>
      </c>
    </row>
    <row r="1345" spans="1:80" hidden="1">
      <c r="A1345">
        <v>29</v>
      </c>
      <c r="B1345" t="s">
        <v>43</v>
      </c>
      <c r="C1345" t="s">
        <v>36</v>
      </c>
      <c r="D1345">
        <v>592</v>
      </c>
      <c r="E1345" t="s">
        <v>45</v>
      </c>
      <c r="F1345">
        <v>7</v>
      </c>
      <c r="G1345" t="str" cm="1">
        <f t="array" ref="G1345">_xlfn.IFS(
F1345 &lt;= 10, "Near",
F1345 &lt;= 20, "Far",
TRUE, "Very Far")</f>
        <v>Near</v>
      </c>
      <c r="H1345">
        <v>3</v>
      </c>
      <c r="I1345" t="str">
        <f>_xlfn.XLOOKUP(H1345,Lookup!C:C,Lookup!D:D)</f>
        <v>Bachelor</v>
      </c>
      <c r="J1345" t="s">
        <v>38</v>
      </c>
      <c r="K1345">
        <v>1</v>
      </c>
      <c r="L1345">
        <v>1883</v>
      </c>
      <c r="M1345">
        <v>4</v>
      </c>
      <c r="N1345" t="str">
        <f>_xlfn.XLOOKUP(M1345,Lookup!E:E,Lookup!F:F)</f>
        <v>Very High</v>
      </c>
      <c r="O1345" t="s">
        <v>46</v>
      </c>
      <c r="P1345">
        <v>59</v>
      </c>
      <c r="Q1345">
        <v>3</v>
      </c>
      <c r="R1345" t="str">
        <f>_xlfn.XLOOKUP(Q1345,Lookup!G:G,Lookup!H:H)</f>
        <v>High</v>
      </c>
      <c r="S1345">
        <v>1</v>
      </c>
      <c r="T1345" s="7" t="str">
        <f>_xlfn.XLOOKUP(S1345,Lookup!A:A,Lookup!B:B)</f>
        <v>Entry Level</v>
      </c>
      <c r="U1345" t="s">
        <v>50</v>
      </c>
      <c r="V1345">
        <v>1</v>
      </c>
      <c r="W1345" t="str">
        <f>_xlfn.XLOOKUP(V1345,Lookup!I:I,Lookup!J:J)</f>
        <v>Low</v>
      </c>
      <c r="X1345" t="s">
        <v>41</v>
      </c>
      <c r="Y1345">
        <v>2062</v>
      </c>
      <c r="Z1345" t="str" cm="1">
        <f t="array" ref="Z1345">_xlfn.IFS(Y1345&lt;3000,"Low",Y1345&lt;7000,"Medium",TRUE,"High")</f>
        <v>Low</v>
      </c>
      <c r="AA1345">
        <v>19384</v>
      </c>
      <c r="AB1345">
        <v>3</v>
      </c>
      <c r="AC1345" t="s">
        <v>42</v>
      </c>
      <c r="AD1345" t="s">
        <v>43</v>
      </c>
      <c r="AE1345">
        <v>14</v>
      </c>
      <c r="AF1345">
        <v>3</v>
      </c>
      <c r="AG1345" t="str">
        <f>_xlfn.XLOOKUP(AF1345,Lookup!K:K,Lookup!L:L)</f>
        <v>Meet Expect</v>
      </c>
      <c r="AH1345">
        <v>2</v>
      </c>
      <c r="AI1345" t="str">
        <f>LOOKUP(AH1345,Lookup!M:M,Lookup!N:N)</f>
        <v>Medium</v>
      </c>
      <c r="AJ1345">
        <v>80</v>
      </c>
      <c r="AK1345">
        <v>0</v>
      </c>
      <c r="AL1345" t="str">
        <f>_xlfn.XLOOKUP(AK1345,Lookup!O:O,Lookup!P:P)</f>
        <v>None</v>
      </c>
      <c r="AM1345">
        <v>11</v>
      </c>
      <c r="AN1345" t="str" cm="1">
        <f t="array" ref="AN1345">_xlfn.IFS(
AM1345&lt;=5,"0-5",
AM1345&lt;=10,"6-10",
AM1345&lt;=20,"11-20",
TRUE,"20+")</f>
        <v>11-20</v>
      </c>
      <c r="AO1345">
        <v>2</v>
      </c>
      <c r="AP1345">
        <v>3</v>
      </c>
      <c r="AQ1345" t="str">
        <f>_xlfn.XLOOKUP(AP1345,Lookup!Q:Q,Lookup!R:R)</f>
        <v>Better</v>
      </c>
      <c r="AR1345">
        <v>3</v>
      </c>
      <c r="AS1345" t="str" cm="1">
        <f t="array" ref="AS1345">_xlfn.IFS(
AR1345 &lt;=1,"New Employee",
AR1345 &lt;=3, "Early Career",
AR1345 &lt;=7, "Experienced",
TRUE, "Veteran")</f>
        <v>Early Career</v>
      </c>
      <c r="AT1345">
        <v>2</v>
      </c>
      <c r="AU1345">
        <v>1</v>
      </c>
      <c r="AV1345" t="str" cm="1">
        <f t="array" ref="AV1345">_xlfn.IFS(
AU1345=0,"Recently Promoted",
AU1345&lt;=3, "Normal",
TRUE, "Long Time No Promotion")</f>
        <v>Normal</v>
      </c>
      <c r="AW1345">
        <v>2</v>
      </c>
      <c r="AX1345">
        <f>IF(COUNTIF(L1345:$L$1471,L1345)&gt;1,1,0)</f>
        <v>0</v>
      </c>
      <c r="BA1345">
        <f t="shared" si="165"/>
        <v>0</v>
      </c>
      <c r="BC1345">
        <f t="shared" si="166"/>
        <v>0</v>
      </c>
      <c r="BE1345">
        <f t="shared" si="160"/>
        <v>0</v>
      </c>
      <c r="BG1345">
        <f t="shared" si="161"/>
        <v>0</v>
      </c>
      <c r="BI1345">
        <f t="shared" si="162"/>
        <v>0</v>
      </c>
      <c r="BR1345" t="str" cm="1">
        <f t="array" ref="BR1345">_xlfn.IFS(
A1345&lt;=25,"18-25",
A1345&lt;=35,"26-35",
A1345&lt;=45,"36-45",
A1345&lt;=59,"46-59",
TRUE,"60+")</f>
        <v>26-35</v>
      </c>
      <c r="BX1345" t="b">
        <f t="shared" si="163"/>
        <v>1</v>
      </c>
      <c r="BY1345" t="b">
        <f t="shared" si="164"/>
        <v>1</v>
      </c>
      <c r="BZ1345" t="b">
        <f t="shared" si="167"/>
        <v>1</v>
      </c>
      <c r="CA1345">
        <f>IF(tblemployee[[#This Row],[Attrition]]="Yes",1,0)</f>
        <v>0</v>
      </c>
      <c r="CB1345">
        <f>IF(tblemployee[[#This Row],[OverTime]]="Yes",1,0)</f>
        <v>0</v>
      </c>
    </row>
    <row r="1346" spans="1:80" hidden="1">
      <c r="A1346">
        <v>37</v>
      </c>
      <c r="B1346" t="s">
        <v>43</v>
      </c>
      <c r="C1346" t="s">
        <v>36</v>
      </c>
      <c r="D1346">
        <v>783</v>
      </c>
      <c r="E1346" t="s">
        <v>45</v>
      </c>
      <c r="F1346">
        <v>7</v>
      </c>
      <c r="G1346" t="str" cm="1">
        <f t="array" ref="G1346">_xlfn.IFS(
F1346 &lt;= 10, "Near",
F1346 &lt;= 20, "Far",
TRUE, "Very Far")</f>
        <v>Near</v>
      </c>
      <c r="H1346">
        <v>4</v>
      </c>
      <c r="I1346" t="str">
        <f>_xlfn.XLOOKUP(H1346,Lookup!C:C,Lookup!D:D)</f>
        <v>Master</v>
      </c>
      <c r="J1346" t="s">
        <v>51</v>
      </c>
      <c r="K1346">
        <v>1</v>
      </c>
      <c r="L1346">
        <v>1885</v>
      </c>
      <c r="M1346">
        <v>4</v>
      </c>
      <c r="N1346" t="str">
        <f>_xlfn.XLOOKUP(M1346,Lookup!E:E,Lookup!F:F)</f>
        <v>Very High</v>
      </c>
      <c r="O1346" t="s">
        <v>46</v>
      </c>
      <c r="P1346">
        <v>78</v>
      </c>
      <c r="Q1346">
        <v>3</v>
      </c>
      <c r="R1346" t="str">
        <f>_xlfn.XLOOKUP(Q1346,Lookup!G:G,Lookup!H:H)</f>
        <v>High</v>
      </c>
      <c r="S1346">
        <v>2</v>
      </c>
      <c r="T1346" s="7" t="str">
        <f>_xlfn.XLOOKUP(S1346,Lookup!A:A,Lookup!B:B)</f>
        <v>Junior</v>
      </c>
      <c r="U1346" t="s">
        <v>47</v>
      </c>
      <c r="V1346">
        <v>1</v>
      </c>
      <c r="W1346" t="str">
        <f>_xlfn.XLOOKUP(V1346,Lookup!I:I,Lookup!J:J)</f>
        <v>Low</v>
      </c>
      <c r="X1346" t="s">
        <v>48</v>
      </c>
      <c r="Y1346">
        <v>4284</v>
      </c>
      <c r="Z1346" t="str" cm="1">
        <f t="array" ref="Z1346">_xlfn.IFS(Y1346&lt;3000,"Low",Y1346&lt;7000,"Medium",TRUE,"High")</f>
        <v>Medium</v>
      </c>
      <c r="AA1346">
        <v>13588</v>
      </c>
      <c r="AB1346">
        <v>5</v>
      </c>
      <c r="AC1346" t="s">
        <v>42</v>
      </c>
      <c r="AD1346" t="s">
        <v>35</v>
      </c>
      <c r="AE1346">
        <v>22</v>
      </c>
      <c r="AF1346">
        <v>4</v>
      </c>
      <c r="AG1346" t="str">
        <f>_xlfn.XLOOKUP(AF1346,Lookup!K:K,Lookup!L:L)</f>
        <v>Exceed Expect</v>
      </c>
      <c r="AH1346">
        <v>3</v>
      </c>
      <c r="AI1346" t="str">
        <f>LOOKUP(AH1346,Lookup!M:M,Lookup!N:N)</f>
        <v>High</v>
      </c>
      <c r="AJ1346">
        <v>80</v>
      </c>
      <c r="AK1346">
        <v>1</v>
      </c>
      <c r="AL1346" t="str">
        <f>_xlfn.XLOOKUP(AK1346,Lookup!O:O,Lookup!P:P)</f>
        <v>Basic</v>
      </c>
      <c r="AM1346">
        <v>16</v>
      </c>
      <c r="AN1346" t="str" cm="1">
        <f t="array" ref="AN1346">_xlfn.IFS(
AM1346&lt;=5,"0-5",
AM1346&lt;=10,"6-10",
AM1346&lt;=20,"11-20",
TRUE,"20+")</f>
        <v>11-20</v>
      </c>
      <c r="AO1346">
        <v>2</v>
      </c>
      <c r="AP1346">
        <v>3</v>
      </c>
      <c r="AQ1346" t="str">
        <f>_xlfn.XLOOKUP(AP1346,Lookup!Q:Q,Lookup!R:R)</f>
        <v>Better</v>
      </c>
      <c r="AR1346">
        <v>5</v>
      </c>
      <c r="AS1346" t="str" cm="1">
        <f t="array" ref="AS1346">_xlfn.IFS(
AR1346 &lt;=1,"New Employee",
AR1346 &lt;=3, "Early Career",
AR1346 &lt;=7, "Experienced",
TRUE, "Veteran")</f>
        <v>Experienced</v>
      </c>
      <c r="AT1346">
        <v>3</v>
      </c>
      <c r="AU1346">
        <v>0</v>
      </c>
      <c r="AV1346" t="str" cm="1">
        <f t="array" ref="AV1346">_xlfn.IFS(
AU1346=0,"Recently Promoted",
AU1346&lt;=3, "Normal",
TRUE, "Long Time No Promotion")</f>
        <v>Recently Promoted</v>
      </c>
      <c r="AW1346">
        <v>4</v>
      </c>
      <c r="AX1346">
        <f>IF(COUNTIF(L1346:$L$1471,L1346)&gt;1,1,0)</f>
        <v>0</v>
      </c>
      <c r="BA1346">
        <f t="shared" si="165"/>
        <v>0</v>
      </c>
      <c r="BC1346">
        <f t="shared" si="166"/>
        <v>0</v>
      </c>
      <c r="BE1346">
        <f t="shared" ref="BE1346:BE1409" si="168">IF(BD1346=J1346,1,0)</f>
        <v>0</v>
      </c>
      <c r="BG1346">
        <f t="shared" ref="BG1346:BG1409" si="169">IF(BF1346=E1346,1,0)</f>
        <v>0</v>
      </c>
      <c r="BI1346">
        <f t="shared" ref="BI1346:BI1409" si="170">IF(C1346=BH1346,1,0)</f>
        <v>0</v>
      </c>
      <c r="BR1346" t="str" cm="1">
        <f t="array" ref="BR1346">_xlfn.IFS(
A1346&lt;=25,"18-25",
A1346&lt;=35,"26-35",
A1346&lt;=45,"36-45",
A1346&lt;=59,"46-59",
TRUE,"60+")</f>
        <v>36-45</v>
      </c>
      <c r="BX1346" t="b">
        <f t="shared" ref="BX1346:BX1409" si="171">AND(ISNUMBER(A1346),ISNUMBER(D1346),ISNUMBER(A1346),ISNUMBER(F1346),ISNUMBER(H1346),ISNUMBER(K1346),ISNUMBER(L1346),ISNUMBER(M1346),ISNUMBER(P1346),ISNUMBER(Q1346),ISNUMBER(S1346),ISNUMBER(V1346),ISNUMBER(Y1346),ISNUMBER(AA1346),ISNUMBER(AB1346))</f>
        <v>1</v>
      </c>
      <c r="BY1346" t="b">
        <f t="shared" ref="BY1346:BY1409" si="172">AND(ISNUMBER(A1346),ISNUMBER(D1346),ISNUMBER(A1346),ISNUMBER(F1346),ISNUMBER(H1346),ISNUMBER(K1346),ISNUMBER(L1346),ISNUMBER(M1346),ISNUMBER(P1346),ISNUMBER(Q1346),ISNUMBER(S1346),ISNUMBER(V1346),ISNUMBER(Y1346),ISNUMBER(AA1346),ISNUMBER(AB1346))&gt;0</f>
        <v>1</v>
      </c>
      <c r="BZ1346" t="b">
        <f t="shared" si="167"/>
        <v>1</v>
      </c>
      <c r="CA1346">
        <f>IF(tblemployee[[#This Row],[Attrition]]="Yes",1,0)</f>
        <v>0</v>
      </c>
      <c r="CB1346">
        <f>IF(tblemployee[[#This Row],[OverTime]]="Yes",1,0)</f>
        <v>1</v>
      </c>
    </row>
    <row r="1347" spans="1:80" hidden="1">
      <c r="A1347">
        <v>35</v>
      </c>
      <c r="B1347" t="s">
        <v>43</v>
      </c>
      <c r="C1347" t="s">
        <v>36</v>
      </c>
      <c r="D1347">
        <v>219</v>
      </c>
      <c r="E1347" t="s">
        <v>45</v>
      </c>
      <c r="F1347">
        <v>16</v>
      </c>
      <c r="G1347" t="str" cm="1">
        <f t="array" ref="G1347">_xlfn.IFS(
F1347 &lt;= 10, "Near",
F1347 &lt;= 20, "Far",
TRUE, "Very Far")</f>
        <v>Far</v>
      </c>
      <c r="H1347">
        <v>2</v>
      </c>
      <c r="I1347" t="str">
        <f>_xlfn.XLOOKUP(H1347,Lookup!C:C,Lookup!D:D)</f>
        <v>College</v>
      </c>
      <c r="J1347" t="s">
        <v>49</v>
      </c>
      <c r="K1347">
        <v>1</v>
      </c>
      <c r="L1347">
        <v>1886</v>
      </c>
      <c r="M1347">
        <v>4</v>
      </c>
      <c r="N1347" t="str">
        <f>_xlfn.XLOOKUP(M1347,Lookup!E:E,Lookup!F:F)</f>
        <v>Very High</v>
      </c>
      <c r="O1347" t="s">
        <v>39</v>
      </c>
      <c r="P1347">
        <v>44</v>
      </c>
      <c r="Q1347">
        <v>2</v>
      </c>
      <c r="R1347" t="str">
        <f>_xlfn.XLOOKUP(Q1347,Lookup!G:G,Lookup!H:H)</f>
        <v>Medium</v>
      </c>
      <c r="S1347">
        <v>2</v>
      </c>
      <c r="T1347" s="7" t="str">
        <f>_xlfn.XLOOKUP(S1347,Lookup!A:A,Lookup!B:B)</f>
        <v>Junior</v>
      </c>
      <c r="U1347" t="s">
        <v>53</v>
      </c>
      <c r="V1347">
        <v>2</v>
      </c>
      <c r="W1347" t="str">
        <f>_xlfn.XLOOKUP(V1347,Lookup!I:I,Lookup!J:J)</f>
        <v>Medium</v>
      </c>
      <c r="X1347" t="s">
        <v>48</v>
      </c>
      <c r="Y1347">
        <v>4788</v>
      </c>
      <c r="Z1347" t="str" cm="1">
        <f t="array" ref="Z1347">_xlfn.IFS(Y1347&lt;3000,"Low",Y1347&lt;7000,"Medium",TRUE,"High")</f>
        <v>Medium</v>
      </c>
      <c r="AA1347">
        <v>25388</v>
      </c>
      <c r="AB1347">
        <v>0</v>
      </c>
      <c r="AC1347" t="s">
        <v>42</v>
      </c>
      <c r="AD1347" t="s">
        <v>35</v>
      </c>
      <c r="AE1347">
        <v>11</v>
      </c>
      <c r="AF1347">
        <v>3</v>
      </c>
      <c r="AG1347" t="str">
        <f>_xlfn.XLOOKUP(AF1347,Lookup!K:K,Lookup!L:L)</f>
        <v>Meet Expect</v>
      </c>
      <c r="AH1347">
        <v>4</v>
      </c>
      <c r="AI1347" t="str">
        <f>LOOKUP(AH1347,Lookup!M:M,Lookup!N:N)</f>
        <v>Very High</v>
      </c>
      <c r="AJ1347">
        <v>80</v>
      </c>
      <c r="AK1347">
        <v>0</v>
      </c>
      <c r="AL1347" t="str">
        <f>_xlfn.XLOOKUP(AK1347,Lookup!O:O,Lookup!P:P)</f>
        <v>None</v>
      </c>
      <c r="AM1347">
        <v>4</v>
      </c>
      <c r="AN1347" t="str" cm="1">
        <f t="array" ref="AN1347">_xlfn.IFS(
AM1347&lt;=5,"0-5",
AM1347&lt;=10,"6-10",
AM1347&lt;=20,"11-20",
TRUE,"20+")</f>
        <v>0-5</v>
      </c>
      <c r="AO1347">
        <v>2</v>
      </c>
      <c r="AP1347">
        <v>3</v>
      </c>
      <c r="AQ1347" t="str">
        <f>_xlfn.XLOOKUP(AP1347,Lookup!Q:Q,Lookup!R:R)</f>
        <v>Better</v>
      </c>
      <c r="AR1347">
        <v>3</v>
      </c>
      <c r="AS1347" t="str" cm="1">
        <f t="array" ref="AS1347">_xlfn.IFS(
AR1347 &lt;=1,"New Employee",
AR1347 &lt;=3, "Early Career",
AR1347 &lt;=7, "Experienced",
TRUE, "Veteran")</f>
        <v>Early Career</v>
      </c>
      <c r="AT1347">
        <v>2</v>
      </c>
      <c r="AU1347">
        <v>0</v>
      </c>
      <c r="AV1347" t="str" cm="1">
        <f t="array" ref="AV1347">_xlfn.IFS(
AU1347=0,"Recently Promoted",
AU1347&lt;=3, "Normal",
TRUE, "Long Time No Promotion")</f>
        <v>Recently Promoted</v>
      </c>
      <c r="AW1347">
        <v>2</v>
      </c>
      <c r="AX1347">
        <f>IF(COUNTIF(L1347:$L$1471,L1347)&gt;1,1,0)</f>
        <v>0</v>
      </c>
      <c r="BA1347">
        <f t="shared" ref="BA1347:BA1410" si="173">IF(AZ1347=X1347,1,0)</f>
        <v>0</v>
      </c>
      <c r="BC1347">
        <f t="shared" ref="BC1347:BC1410" si="174">IF(U1347=BB1347,1,0)</f>
        <v>0</v>
      </c>
      <c r="BE1347">
        <f t="shared" si="168"/>
        <v>0</v>
      </c>
      <c r="BG1347">
        <f t="shared" si="169"/>
        <v>0</v>
      </c>
      <c r="BI1347">
        <f t="shared" si="170"/>
        <v>0</v>
      </c>
      <c r="BR1347" t="str" cm="1">
        <f t="array" ref="BR1347">_xlfn.IFS(
A1347&lt;=25,"18-25",
A1347&lt;=35,"26-35",
A1347&lt;=45,"36-45",
A1347&lt;=59,"46-59",
TRUE,"60+")</f>
        <v>26-35</v>
      </c>
      <c r="BX1347" t="b">
        <f t="shared" si="171"/>
        <v>1</v>
      </c>
      <c r="BY1347" t="b">
        <f t="shared" si="172"/>
        <v>1</v>
      </c>
      <c r="BZ1347" t="b">
        <f t="shared" ref="BZ1347:BZ1410" si="175">COUNT(AE1347:AW1347)&gt;0</f>
        <v>1</v>
      </c>
      <c r="CA1347">
        <f>IF(tblemployee[[#This Row],[Attrition]]="Yes",1,0)</f>
        <v>0</v>
      </c>
      <c r="CB1347">
        <f>IF(tblemployee[[#This Row],[OverTime]]="Yes",1,0)</f>
        <v>1</v>
      </c>
    </row>
    <row r="1348" spans="1:80" hidden="1">
      <c r="A1348">
        <v>45</v>
      </c>
      <c r="B1348" t="s">
        <v>43</v>
      </c>
      <c r="C1348" t="s">
        <v>36</v>
      </c>
      <c r="D1348">
        <v>556</v>
      </c>
      <c r="E1348" t="s">
        <v>45</v>
      </c>
      <c r="F1348">
        <v>25</v>
      </c>
      <c r="G1348" t="str" cm="1">
        <f t="array" ref="G1348">_xlfn.IFS(
F1348 &lt;= 10, "Near",
F1348 &lt;= 20, "Far",
TRUE, "Very Far")</f>
        <v>Very Far</v>
      </c>
      <c r="H1348">
        <v>2</v>
      </c>
      <c r="I1348" t="str">
        <f>_xlfn.XLOOKUP(H1348,Lookup!C:C,Lookup!D:D)</f>
        <v>College</v>
      </c>
      <c r="J1348" t="s">
        <v>38</v>
      </c>
      <c r="K1348">
        <v>1</v>
      </c>
      <c r="L1348">
        <v>1888</v>
      </c>
      <c r="M1348">
        <v>2</v>
      </c>
      <c r="N1348" t="str">
        <f>_xlfn.XLOOKUP(M1348,Lookup!E:E,Lookup!F:F)</f>
        <v>Medium</v>
      </c>
      <c r="O1348" t="s">
        <v>39</v>
      </c>
      <c r="P1348">
        <v>93</v>
      </c>
      <c r="Q1348">
        <v>2</v>
      </c>
      <c r="R1348" t="str">
        <f>_xlfn.XLOOKUP(Q1348,Lookup!G:G,Lookup!H:H)</f>
        <v>Medium</v>
      </c>
      <c r="S1348">
        <v>2</v>
      </c>
      <c r="T1348" s="7" t="str">
        <f>_xlfn.XLOOKUP(S1348,Lookup!A:A,Lookup!B:B)</f>
        <v>Junior</v>
      </c>
      <c r="U1348" t="s">
        <v>53</v>
      </c>
      <c r="V1348">
        <v>4</v>
      </c>
      <c r="W1348" t="str">
        <f>_xlfn.XLOOKUP(V1348,Lookup!I:I,Lookup!J:J)</f>
        <v>Very High</v>
      </c>
      <c r="X1348" t="s">
        <v>48</v>
      </c>
      <c r="Y1348">
        <v>5906</v>
      </c>
      <c r="Z1348" t="str" cm="1">
        <f t="array" ref="Z1348">_xlfn.IFS(Y1348&lt;3000,"Low",Y1348&lt;7000,"Medium",TRUE,"High")</f>
        <v>Medium</v>
      </c>
      <c r="AA1348">
        <v>23888</v>
      </c>
      <c r="AB1348">
        <v>0</v>
      </c>
      <c r="AC1348" t="s">
        <v>42</v>
      </c>
      <c r="AD1348" t="s">
        <v>43</v>
      </c>
      <c r="AE1348">
        <v>13</v>
      </c>
      <c r="AF1348">
        <v>3</v>
      </c>
      <c r="AG1348" t="str">
        <f>_xlfn.XLOOKUP(AF1348,Lookup!K:K,Lookup!L:L)</f>
        <v>Meet Expect</v>
      </c>
      <c r="AH1348">
        <v>4</v>
      </c>
      <c r="AI1348" t="str">
        <f>LOOKUP(AH1348,Lookup!M:M,Lookup!N:N)</f>
        <v>Very High</v>
      </c>
      <c r="AJ1348">
        <v>80</v>
      </c>
      <c r="AK1348">
        <v>2</v>
      </c>
      <c r="AL1348" t="str">
        <f>_xlfn.XLOOKUP(AK1348,Lookup!O:O,Lookup!P:P)</f>
        <v>Medium</v>
      </c>
      <c r="AM1348">
        <v>10</v>
      </c>
      <c r="AN1348" t="str" cm="1">
        <f t="array" ref="AN1348">_xlfn.IFS(
AM1348&lt;=5,"0-5",
AM1348&lt;=10,"6-10",
AM1348&lt;=20,"11-20",
TRUE,"20+")</f>
        <v>6-10</v>
      </c>
      <c r="AO1348">
        <v>2</v>
      </c>
      <c r="AP1348">
        <v>2</v>
      </c>
      <c r="AQ1348" t="str">
        <f>_xlfn.XLOOKUP(AP1348,Lookup!Q:Q,Lookup!R:R)</f>
        <v>Good</v>
      </c>
      <c r="AR1348">
        <v>9</v>
      </c>
      <c r="AS1348" t="str" cm="1">
        <f t="array" ref="AS1348">_xlfn.IFS(
AR1348 &lt;=1,"New Employee",
AR1348 &lt;=3, "Early Career",
AR1348 &lt;=7, "Experienced",
TRUE, "Veteran")</f>
        <v>Veteran</v>
      </c>
      <c r="AT1348">
        <v>8</v>
      </c>
      <c r="AU1348">
        <v>3</v>
      </c>
      <c r="AV1348" t="str" cm="1">
        <f t="array" ref="AV1348">_xlfn.IFS(
AU1348=0,"Recently Promoted",
AU1348&lt;=3, "Normal",
TRUE, "Long Time No Promotion")</f>
        <v>Normal</v>
      </c>
      <c r="AW1348">
        <v>8</v>
      </c>
      <c r="AX1348">
        <f>IF(COUNTIF(L1348:$L$1471,L1348)&gt;1,1,0)</f>
        <v>0</v>
      </c>
      <c r="BA1348">
        <f t="shared" si="173"/>
        <v>0</v>
      </c>
      <c r="BC1348">
        <f t="shared" si="174"/>
        <v>0</v>
      </c>
      <c r="BE1348">
        <f t="shared" si="168"/>
        <v>0</v>
      </c>
      <c r="BG1348">
        <f t="shared" si="169"/>
        <v>0</v>
      </c>
      <c r="BI1348">
        <f t="shared" si="170"/>
        <v>0</v>
      </c>
      <c r="BR1348" t="str" cm="1">
        <f t="array" ref="BR1348">_xlfn.IFS(
A1348&lt;=25,"18-25",
A1348&lt;=35,"26-35",
A1348&lt;=45,"36-45",
A1348&lt;=59,"46-59",
TRUE,"60+")</f>
        <v>36-45</v>
      </c>
      <c r="BX1348" t="b">
        <f t="shared" si="171"/>
        <v>1</v>
      </c>
      <c r="BY1348" t="b">
        <f t="shared" si="172"/>
        <v>1</v>
      </c>
      <c r="BZ1348" t="b">
        <f t="shared" si="175"/>
        <v>1</v>
      </c>
      <c r="CA1348">
        <f>IF(tblemployee[[#This Row],[Attrition]]="Yes",1,0)</f>
        <v>0</v>
      </c>
      <c r="CB1348">
        <f>IF(tblemployee[[#This Row],[OverTime]]="Yes",1,0)</f>
        <v>0</v>
      </c>
    </row>
    <row r="1349" spans="1:80">
      <c r="A1349">
        <v>36</v>
      </c>
      <c r="B1349" t="s">
        <v>43</v>
      </c>
      <c r="C1349" t="s">
        <v>44</v>
      </c>
      <c r="D1349">
        <v>1213</v>
      </c>
      <c r="E1349" t="s">
        <v>61</v>
      </c>
      <c r="F1349">
        <v>2</v>
      </c>
      <c r="G1349" t="str" cm="1">
        <f t="array" ref="G1349">_xlfn.IFS(
F1349 &lt;= 10, "Near",
F1349 &lt;= 20, "Far",
TRUE, "Very Far")</f>
        <v>Near</v>
      </c>
      <c r="H1349">
        <v>1</v>
      </c>
      <c r="I1349" t="str">
        <f>_xlfn.XLOOKUP(H1349,Lookup!C:C,Lookup!D:D)</f>
        <v>Below College</v>
      </c>
      <c r="J1349" t="s">
        <v>61</v>
      </c>
      <c r="K1349">
        <v>1</v>
      </c>
      <c r="L1349">
        <v>1890</v>
      </c>
      <c r="M1349">
        <v>2</v>
      </c>
      <c r="N1349" t="str">
        <f>_xlfn.XLOOKUP(M1349,Lookup!E:E,Lookup!F:F)</f>
        <v>Medium</v>
      </c>
      <c r="O1349" t="s">
        <v>46</v>
      </c>
      <c r="P1349">
        <v>94</v>
      </c>
      <c r="Q1349">
        <v>2</v>
      </c>
      <c r="R1349" t="str">
        <f>_xlfn.XLOOKUP(Q1349,Lookup!G:G,Lookup!H:H)</f>
        <v>Medium</v>
      </c>
      <c r="S1349">
        <v>2</v>
      </c>
      <c r="T1349" s="7" t="str">
        <f>_xlfn.XLOOKUP(S1349,Lookup!A:A,Lookup!B:B)</f>
        <v>Junior</v>
      </c>
      <c r="U1349" t="s">
        <v>61</v>
      </c>
      <c r="V1349">
        <v>4</v>
      </c>
      <c r="W1349" t="str">
        <f>_xlfn.XLOOKUP(V1349,Lookup!I:I,Lookup!J:J)</f>
        <v>Very High</v>
      </c>
      <c r="X1349" t="s">
        <v>41</v>
      </c>
      <c r="Y1349">
        <v>3886</v>
      </c>
      <c r="Z1349" t="str" cm="1">
        <f t="array" ref="Z1349">_xlfn.IFS(Y1349&lt;3000,"Low",Y1349&lt;7000,"Medium",TRUE,"High")</f>
        <v>Medium</v>
      </c>
      <c r="AA1349">
        <v>4223</v>
      </c>
      <c r="AB1349">
        <v>1</v>
      </c>
      <c r="AC1349" t="s">
        <v>42</v>
      </c>
      <c r="AD1349" t="s">
        <v>43</v>
      </c>
      <c r="AE1349">
        <v>21</v>
      </c>
      <c r="AF1349">
        <v>4</v>
      </c>
      <c r="AG1349" t="str">
        <f>_xlfn.XLOOKUP(AF1349,Lookup!K:K,Lookup!L:L)</f>
        <v>Exceed Expect</v>
      </c>
      <c r="AH1349">
        <v>4</v>
      </c>
      <c r="AI1349" t="str">
        <f>LOOKUP(AH1349,Lookup!M:M,Lookup!N:N)</f>
        <v>Very High</v>
      </c>
      <c r="AJ1349">
        <v>80</v>
      </c>
      <c r="AK1349">
        <v>0</v>
      </c>
      <c r="AL1349" t="str">
        <f>_xlfn.XLOOKUP(AK1349,Lookup!O:O,Lookup!P:P)</f>
        <v>None</v>
      </c>
      <c r="AM1349">
        <v>10</v>
      </c>
      <c r="AN1349" t="str" cm="1">
        <f t="array" ref="AN1349">_xlfn.IFS(
AM1349&lt;=5,"0-5",
AM1349&lt;=10,"6-10",
AM1349&lt;=20,"11-20",
TRUE,"20+")</f>
        <v>6-10</v>
      </c>
      <c r="AO1349">
        <v>2</v>
      </c>
      <c r="AP1349">
        <v>2</v>
      </c>
      <c r="AQ1349" t="str">
        <f>_xlfn.XLOOKUP(AP1349,Lookup!Q:Q,Lookup!R:R)</f>
        <v>Good</v>
      </c>
      <c r="AR1349">
        <v>10</v>
      </c>
      <c r="AS1349" t="str" cm="1">
        <f t="array" ref="AS1349">_xlfn.IFS(
AR1349 &lt;=1,"New Employee",
AR1349 &lt;=3, "Early Career",
AR1349 &lt;=7, "Experienced",
TRUE, "Veteran")</f>
        <v>Veteran</v>
      </c>
      <c r="AT1349">
        <v>1</v>
      </c>
      <c r="AU1349">
        <v>0</v>
      </c>
      <c r="AV1349" t="str" cm="1">
        <f t="array" ref="AV1349">_xlfn.IFS(
AU1349=0,"Recently Promoted",
AU1349&lt;=3, "Normal",
TRUE, "Long Time No Promotion")</f>
        <v>Recently Promoted</v>
      </c>
      <c r="AW1349">
        <v>8</v>
      </c>
      <c r="AX1349">
        <f>IF(COUNTIF(L1349:$L$1471,L1349)&gt;1,1,0)</f>
        <v>0</v>
      </c>
      <c r="BA1349">
        <f t="shared" si="173"/>
        <v>0</v>
      </c>
      <c r="BC1349">
        <f t="shared" si="174"/>
        <v>0</v>
      </c>
      <c r="BE1349">
        <f t="shared" si="168"/>
        <v>0</v>
      </c>
      <c r="BG1349">
        <f t="shared" si="169"/>
        <v>0</v>
      </c>
      <c r="BI1349">
        <f t="shared" si="170"/>
        <v>0</v>
      </c>
      <c r="BR1349" t="str" cm="1">
        <f t="array" ref="BR1349">_xlfn.IFS(
A1349&lt;=25,"18-25",
A1349&lt;=35,"26-35",
A1349&lt;=45,"36-45",
A1349&lt;=59,"46-59",
TRUE,"60+")</f>
        <v>36-45</v>
      </c>
      <c r="BX1349" t="b">
        <f t="shared" si="171"/>
        <v>1</v>
      </c>
      <c r="BY1349" t="b">
        <f t="shared" si="172"/>
        <v>1</v>
      </c>
      <c r="BZ1349" t="b">
        <f t="shared" si="175"/>
        <v>1</v>
      </c>
      <c r="CA1349">
        <f>IF(tblemployee[[#This Row],[Attrition]]="Yes",1,0)</f>
        <v>0</v>
      </c>
      <c r="CB1349">
        <f>IF(tblemployee[[#This Row],[OverTime]]="Yes",1,0)</f>
        <v>0</v>
      </c>
    </row>
    <row r="1350" spans="1:80" hidden="1">
      <c r="A1350">
        <v>40</v>
      </c>
      <c r="B1350" t="s">
        <v>43</v>
      </c>
      <c r="C1350" t="s">
        <v>36</v>
      </c>
      <c r="D1350">
        <v>1137</v>
      </c>
      <c r="E1350" t="s">
        <v>45</v>
      </c>
      <c r="F1350">
        <v>1</v>
      </c>
      <c r="G1350" t="str" cm="1">
        <f t="array" ref="G1350">_xlfn.IFS(
F1350 &lt;= 10, "Near",
F1350 &lt;= 20, "Far",
TRUE, "Very Far")</f>
        <v>Near</v>
      </c>
      <c r="H1350">
        <v>4</v>
      </c>
      <c r="I1350" t="str">
        <f>_xlfn.XLOOKUP(H1350,Lookup!C:C,Lookup!D:D)</f>
        <v>Master</v>
      </c>
      <c r="J1350" t="s">
        <v>38</v>
      </c>
      <c r="K1350">
        <v>1</v>
      </c>
      <c r="L1350">
        <v>1892</v>
      </c>
      <c r="M1350">
        <v>1</v>
      </c>
      <c r="N1350" t="str">
        <f>_xlfn.XLOOKUP(M1350,Lookup!E:E,Lookup!F:F)</f>
        <v>Low</v>
      </c>
      <c r="O1350" t="s">
        <v>46</v>
      </c>
      <c r="P1350">
        <v>98</v>
      </c>
      <c r="Q1350">
        <v>3</v>
      </c>
      <c r="R1350" t="str">
        <f>_xlfn.XLOOKUP(Q1350,Lookup!G:G,Lookup!H:H)</f>
        <v>High</v>
      </c>
      <c r="S1350">
        <v>4</v>
      </c>
      <c r="T1350" s="7" t="str">
        <f>_xlfn.XLOOKUP(S1350,Lookup!A:A,Lookup!B:B)</f>
        <v>Manager</v>
      </c>
      <c r="U1350" t="s">
        <v>56</v>
      </c>
      <c r="V1350">
        <v>1</v>
      </c>
      <c r="W1350" t="str">
        <f>_xlfn.XLOOKUP(V1350,Lookup!I:I,Lookup!J:J)</f>
        <v>Low</v>
      </c>
      <c r="X1350" t="s">
        <v>52</v>
      </c>
      <c r="Y1350">
        <v>16823</v>
      </c>
      <c r="Z1350" t="str" cm="1">
        <f t="array" ref="Z1350">_xlfn.IFS(Y1350&lt;3000,"Low",Y1350&lt;7000,"Medium",TRUE,"High")</f>
        <v>High</v>
      </c>
      <c r="AA1350">
        <v>18991</v>
      </c>
      <c r="AB1350">
        <v>2</v>
      </c>
      <c r="AC1350" t="s">
        <v>42</v>
      </c>
      <c r="AD1350" t="s">
        <v>43</v>
      </c>
      <c r="AE1350">
        <v>11</v>
      </c>
      <c r="AF1350">
        <v>3</v>
      </c>
      <c r="AG1350" t="str">
        <f>_xlfn.XLOOKUP(AF1350,Lookup!K:K,Lookup!L:L)</f>
        <v>Meet Expect</v>
      </c>
      <c r="AH1350">
        <v>1</v>
      </c>
      <c r="AI1350" t="str">
        <f>LOOKUP(AH1350,Lookup!M:M,Lookup!N:N)</f>
        <v>Low</v>
      </c>
      <c r="AJ1350">
        <v>80</v>
      </c>
      <c r="AK1350">
        <v>1</v>
      </c>
      <c r="AL1350" t="str">
        <f>_xlfn.XLOOKUP(AK1350,Lookup!O:O,Lookup!P:P)</f>
        <v>Basic</v>
      </c>
      <c r="AM1350">
        <v>22</v>
      </c>
      <c r="AN1350" t="str" cm="1">
        <f t="array" ref="AN1350">_xlfn.IFS(
AM1350&lt;=5,"0-5",
AM1350&lt;=10,"6-10",
AM1350&lt;=20,"11-20",
TRUE,"20+")</f>
        <v>20+</v>
      </c>
      <c r="AO1350">
        <v>3</v>
      </c>
      <c r="AP1350">
        <v>3</v>
      </c>
      <c r="AQ1350" t="str">
        <f>_xlfn.XLOOKUP(AP1350,Lookup!Q:Q,Lookup!R:R)</f>
        <v>Better</v>
      </c>
      <c r="AR1350">
        <v>19</v>
      </c>
      <c r="AS1350" t="str" cm="1">
        <f t="array" ref="AS1350">_xlfn.IFS(
AR1350 &lt;=1,"New Employee",
AR1350 &lt;=3, "Early Career",
AR1350 &lt;=7, "Experienced",
TRUE, "Veteran")</f>
        <v>Veteran</v>
      </c>
      <c r="AT1350">
        <v>7</v>
      </c>
      <c r="AU1350">
        <v>11</v>
      </c>
      <c r="AV1350" t="str" cm="1">
        <f t="array" ref="AV1350">_xlfn.IFS(
AU1350=0,"Recently Promoted",
AU1350&lt;=3, "Normal",
TRUE, "Long Time No Promotion")</f>
        <v>Long Time No Promotion</v>
      </c>
      <c r="AW1350">
        <v>16</v>
      </c>
      <c r="AX1350">
        <f>IF(COUNTIF(L1350:$L$1471,L1350)&gt;1,1,0)</f>
        <v>0</v>
      </c>
      <c r="BA1350">
        <f t="shared" si="173"/>
        <v>0</v>
      </c>
      <c r="BC1350">
        <f t="shared" si="174"/>
        <v>0</v>
      </c>
      <c r="BE1350">
        <f t="shared" si="168"/>
        <v>0</v>
      </c>
      <c r="BG1350">
        <f t="shared" si="169"/>
        <v>0</v>
      </c>
      <c r="BI1350">
        <f t="shared" si="170"/>
        <v>0</v>
      </c>
      <c r="BR1350" t="str" cm="1">
        <f t="array" ref="BR1350">_xlfn.IFS(
A1350&lt;=25,"18-25",
A1350&lt;=35,"26-35",
A1350&lt;=45,"36-45",
A1350&lt;=59,"46-59",
TRUE,"60+")</f>
        <v>36-45</v>
      </c>
      <c r="BX1350" t="b">
        <f t="shared" si="171"/>
        <v>1</v>
      </c>
      <c r="BY1350" t="b">
        <f t="shared" si="172"/>
        <v>1</v>
      </c>
      <c r="BZ1350" t="b">
        <f t="shared" si="175"/>
        <v>1</v>
      </c>
      <c r="CA1350">
        <f>IF(tblemployee[[#This Row],[Attrition]]="Yes",1,0)</f>
        <v>0</v>
      </c>
      <c r="CB1350">
        <f>IF(tblemployee[[#This Row],[OverTime]]="Yes",1,0)</f>
        <v>0</v>
      </c>
    </row>
    <row r="1351" spans="1:80" hidden="1">
      <c r="A1351">
        <v>26</v>
      </c>
      <c r="B1351" t="s">
        <v>43</v>
      </c>
      <c r="C1351" t="s">
        <v>36</v>
      </c>
      <c r="D1351">
        <v>482</v>
      </c>
      <c r="E1351" t="s">
        <v>45</v>
      </c>
      <c r="F1351">
        <v>1</v>
      </c>
      <c r="G1351" t="str" cm="1">
        <f t="array" ref="G1351">_xlfn.IFS(
F1351 &lt;= 10, "Near",
F1351 &lt;= 20, "Far",
TRUE, "Very Far")</f>
        <v>Near</v>
      </c>
      <c r="H1351">
        <v>2</v>
      </c>
      <c r="I1351" t="str">
        <f>_xlfn.XLOOKUP(H1351,Lookup!C:C,Lookup!D:D)</f>
        <v>College</v>
      </c>
      <c r="J1351" t="s">
        <v>38</v>
      </c>
      <c r="K1351">
        <v>1</v>
      </c>
      <c r="L1351">
        <v>1893</v>
      </c>
      <c r="M1351">
        <v>2</v>
      </c>
      <c r="N1351" t="str">
        <f>_xlfn.XLOOKUP(M1351,Lookup!E:E,Lookup!F:F)</f>
        <v>Medium</v>
      </c>
      <c r="O1351" t="s">
        <v>39</v>
      </c>
      <c r="P1351">
        <v>90</v>
      </c>
      <c r="Q1351">
        <v>2</v>
      </c>
      <c r="R1351" t="str">
        <f>_xlfn.XLOOKUP(Q1351,Lookup!G:G,Lookup!H:H)</f>
        <v>Medium</v>
      </c>
      <c r="S1351">
        <v>1</v>
      </c>
      <c r="T1351" s="7" t="str">
        <f>_xlfn.XLOOKUP(S1351,Lookup!A:A,Lookup!B:B)</f>
        <v>Entry Level</v>
      </c>
      <c r="U1351" t="s">
        <v>47</v>
      </c>
      <c r="V1351">
        <v>3</v>
      </c>
      <c r="W1351" t="str">
        <f>_xlfn.XLOOKUP(V1351,Lookup!I:I,Lookup!J:J)</f>
        <v>High</v>
      </c>
      <c r="X1351" t="s">
        <v>48</v>
      </c>
      <c r="Y1351">
        <v>2933</v>
      </c>
      <c r="Z1351" t="str" cm="1">
        <f t="array" ref="Z1351">_xlfn.IFS(Y1351&lt;3000,"Low",Y1351&lt;7000,"Medium",TRUE,"High")</f>
        <v>Low</v>
      </c>
      <c r="AA1351">
        <v>14908</v>
      </c>
      <c r="AB1351">
        <v>1</v>
      </c>
      <c r="AC1351" t="s">
        <v>42</v>
      </c>
      <c r="AD1351" t="s">
        <v>35</v>
      </c>
      <c r="AE1351">
        <v>13</v>
      </c>
      <c r="AF1351">
        <v>3</v>
      </c>
      <c r="AG1351" t="str">
        <f>_xlfn.XLOOKUP(AF1351,Lookup!K:K,Lookup!L:L)</f>
        <v>Meet Expect</v>
      </c>
      <c r="AH1351">
        <v>3</v>
      </c>
      <c r="AI1351" t="str">
        <f>LOOKUP(AH1351,Lookup!M:M,Lookup!N:N)</f>
        <v>High</v>
      </c>
      <c r="AJ1351">
        <v>80</v>
      </c>
      <c r="AK1351">
        <v>1</v>
      </c>
      <c r="AL1351" t="str">
        <f>_xlfn.XLOOKUP(AK1351,Lookup!O:O,Lookup!P:P)</f>
        <v>Basic</v>
      </c>
      <c r="AM1351">
        <v>1</v>
      </c>
      <c r="AN1351" t="str" cm="1">
        <f t="array" ref="AN1351">_xlfn.IFS(
AM1351&lt;=5,"0-5",
AM1351&lt;=10,"6-10",
AM1351&lt;=20,"11-20",
TRUE,"20+")</f>
        <v>0-5</v>
      </c>
      <c r="AO1351">
        <v>3</v>
      </c>
      <c r="AP1351">
        <v>2</v>
      </c>
      <c r="AQ1351" t="str">
        <f>_xlfn.XLOOKUP(AP1351,Lookup!Q:Q,Lookup!R:R)</f>
        <v>Good</v>
      </c>
      <c r="AR1351">
        <v>1</v>
      </c>
      <c r="AS1351" t="str" cm="1">
        <f t="array" ref="AS1351">_xlfn.IFS(
AR1351 &lt;=1,"New Employee",
AR1351 &lt;=3, "Early Career",
AR1351 &lt;=7, "Experienced",
TRUE, "Veteran")</f>
        <v>New Employee</v>
      </c>
      <c r="AT1351">
        <v>0</v>
      </c>
      <c r="AU1351">
        <v>1</v>
      </c>
      <c r="AV1351" t="str" cm="1">
        <f t="array" ref="AV1351">_xlfn.IFS(
AU1351=0,"Recently Promoted",
AU1351&lt;=3, "Normal",
TRUE, "Long Time No Promotion")</f>
        <v>Normal</v>
      </c>
      <c r="AW1351">
        <v>0</v>
      </c>
      <c r="AX1351">
        <f>IF(COUNTIF(L1351:$L$1471,L1351)&gt;1,1,0)</f>
        <v>0</v>
      </c>
      <c r="BA1351">
        <f t="shared" si="173"/>
        <v>0</v>
      </c>
      <c r="BC1351">
        <f t="shared" si="174"/>
        <v>0</v>
      </c>
      <c r="BE1351">
        <f t="shared" si="168"/>
        <v>0</v>
      </c>
      <c r="BG1351">
        <f t="shared" si="169"/>
        <v>0</v>
      </c>
      <c r="BI1351">
        <f t="shared" si="170"/>
        <v>0</v>
      </c>
      <c r="BR1351" t="str" cm="1">
        <f t="array" ref="BR1351">_xlfn.IFS(
A1351&lt;=25,"18-25",
A1351&lt;=35,"26-35",
A1351&lt;=45,"36-45",
A1351&lt;=59,"46-59",
TRUE,"60+")</f>
        <v>26-35</v>
      </c>
      <c r="BX1351" t="b">
        <f t="shared" si="171"/>
        <v>1</v>
      </c>
      <c r="BY1351" t="b">
        <f t="shared" si="172"/>
        <v>1</v>
      </c>
      <c r="BZ1351" t="b">
        <f t="shared" si="175"/>
        <v>1</v>
      </c>
      <c r="CA1351">
        <f>IF(tblemployee[[#This Row],[Attrition]]="Yes",1,0)</f>
        <v>0</v>
      </c>
      <c r="CB1351">
        <f>IF(tblemployee[[#This Row],[OverTime]]="Yes",1,0)</f>
        <v>1</v>
      </c>
    </row>
    <row r="1352" spans="1:80" hidden="1">
      <c r="A1352">
        <v>27</v>
      </c>
      <c r="B1352" t="s">
        <v>43</v>
      </c>
      <c r="C1352" t="s">
        <v>36</v>
      </c>
      <c r="D1352">
        <v>511</v>
      </c>
      <c r="E1352" t="s">
        <v>37</v>
      </c>
      <c r="F1352">
        <v>2</v>
      </c>
      <c r="G1352" t="str" cm="1">
        <f t="array" ref="G1352">_xlfn.IFS(
F1352 &lt;= 10, "Near",
F1352 &lt;= 20, "Far",
TRUE, "Very Far")</f>
        <v>Near</v>
      </c>
      <c r="H1352">
        <v>2</v>
      </c>
      <c r="I1352" t="str">
        <f>_xlfn.XLOOKUP(H1352,Lookup!C:C,Lookup!D:D)</f>
        <v>College</v>
      </c>
      <c r="J1352" t="s">
        <v>51</v>
      </c>
      <c r="K1352">
        <v>1</v>
      </c>
      <c r="L1352">
        <v>1898</v>
      </c>
      <c r="M1352">
        <v>1</v>
      </c>
      <c r="N1352" t="str">
        <f>_xlfn.XLOOKUP(M1352,Lookup!E:E,Lookup!F:F)</f>
        <v>Low</v>
      </c>
      <c r="O1352" t="s">
        <v>39</v>
      </c>
      <c r="P1352">
        <v>89</v>
      </c>
      <c r="Q1352">
        <v>4</v>
      </c>
      <c r="R1352" t="str">
        <f>_xlfn.XLOOKUP(Q1352,Lookup!G:G,Lookup!H:H)</f>
        <v>Very High</v>
      </c>
      <c r="S1352">
        <v>2</v>
      </c>
      <c r="T1352" s="7" t="str">
        <f>_xlfn.XLOOKUP(S1352,Lookup!A:A,Lookup!B:B)</f>
        <v>Junior</v>
      </c>
      <c r="U1352" t="s">
        <v>40</v>
      </c>
      <c r="V1352">
        <v>3</v>
      </c>
      <c r="W1352" t="str">
        <f>_xlfn.XLOOKUP(V1352,Lookup!I:I,Lookup!J:J)</f>
        <v>High</v>
      </c>
      <c r="X1352" t="s">
        <v>41</v>
      </c>
      <c r="Y1352">
        <v>6500</v>
      </c>
      <c r="Z1352" t="str" cm="1">
        <f t="array" ref="Z1352">_xlfn.IFS(Y1352&lt;3000,"Low",Y1352&lt;7000,"Medium",TRUE,"High")</f>
        <v>Medium</v>
      </c>
      <c r="AA1352">
        <v>26997</v>
      </c>
      <c r="AB1352">
        <v>0</v>
      </c>
      <c r="AC1352" t="s">
        <v>42</v>
      </c>
      <c r="AD1352" t="s">
        <v>43</v>
      </c>
      <c r="AE1352">
        <v>14</v>
      </c>
      <c r="AF1352">
        <v>3</v>
      </c>
      <c r="AG1352" t="str">
        <f>_xlfn.XLOOKUP(AF1352,Lookup!K:K,Lookup!L:L)</f>
        <v>Meet Expect</v>
      </c>
      <c r="AH1352">
        <v>2</v>
      </c>
      <c r="AI1352" t="str">
        <f>LOOKUP(AH1352,Lookup!M:M,Lookup!N:N)</f>
        <v>Medium</v>
      </c>
      <c r="AJ1352">
        <v>80</v>
      </c>
      <c r="AK1352">
        <v>0</v>
      </c>
      <c r="AL1352" t="str">
        <f>_xlfn.XLOOKUP(AK1352,Lookup!O:O,Lookup!P:P)</f>
        <v>None</v>
      </c>
      <c r="AM1352">
        <v>9</v>
      </c>
      <c r="AN1352" t="str" cm="1">
        <f t="array" ref="AN1352">_xlfn.IFS(
AM1352&lt;=5,"0-5",
AM1352&lt;=10,"6-10",
AM1352&lt;=20,"11-20",
TRUE,"20+")</f>
        <v>6-10</v>
      </c>
      <c r="AO1352">
        <v>5</v>
      </c>
      <c r="AP1352">
        <v>2</v>
      </c>
      <c r="AQ1352" t="str">
        <f>_xlfn.XLOOKUP(AP1352,Lookup!Q:Q,Lookup!R:R)</f>
        <v>Good</v>
      </c>
      <c r="AR1352">
        <v>8</v>
      </c>
      <c r="AS1352" t="str" cm="1">
        <f t="array" ref="AS1352">_xlfn.IFS(
AR1352 &lt;=1,"New Employee",
AR1352 &lt;=3, "Early Career",
AR1352 &lt;=7, "Experienced",
TRUE, "Veteran")</f>
        <v>Veteran</v>
      </c>
      <c r="AT1352">
        <v>7</v>
      </c>
      <c r="AU1352">
        <v>0</v>
      </c>
      <c r="AV1352" t="str" cm="1">
        <f t="array" ref="AV1352">_xlfn.IFS(
AU1352=0,"Recently Promoted",
AU1352&lt;=3, "Normal",
TRUE, "Long Time No Promotion")</f>
        <v>Recently Promoted</v>
      </c>
      <c r="AW1352">
        <v>7</v>
      </c>
      <c r="AX1352">
        <f>IF(COUNTIF(L1352:$L$1471,L1352)&gt;1,1,0)</f>
        <v>0</v>
      </c>
      <c r="BA1352">
        <f t="shared" si="173"/>
        <v>0</v>
      </c>
      <c r="BC1352">
        <f t="shared" si="174"/>
        <v>0</v>
      </c>
      <c r="BE1352">
        <f t="shared" si="168"/>
        <v>0</v>
      </c>
      <c r="BG1352">
        <f t="shared" si="169"/>
        <v>0</v>
      </c>
      <c r="BI1352">
        <f t="shared" si="170"/>
        <v>0</v>
      </c>
      <c r="BR1352" t="str" cm="1">
        <f t="array" ref="BR1352">_xlfn.IFS(
A1352&lt;=25,"18-25",
A1352&lt;=35,"26-35",
A1352&lt;=45,"36-45",
A1352&lt;=59,"46-59",
TRUE,"60+")</f>
        <v>26-35</v>
      </c>
      <c r="BX1352" t="b">
        <f t="shared" si="171"/>
        <v>1</v>
      </c>
      <c r="BY1352" t="b">
        <f t="shared" si="172"/>
        <v>1</v>
      </c>
      <c r="BZ1352" t="b">
        <f t="shared" si="175"/>
        <v>1</v>
      </c>
      <c r="CA1352">
        <f>IF(tblemployee[[#This Row],[Attrition]]="Yes",1,0)</f>
        <v>0</v>
      </c>
      <c r="CB1352">
        <f>IF(tblemployee[[#This Row],[OverTime]]="Yes",1,0)</f>
        <v>0</v>
      </c>
    </row>
    <row r="1353" spans="1:80" hidden="1">
      <c r="A1353">
        <v>48</v>
      </c>
      <c r="B1353" t="s">
        <v>43</v>
      </c>
      <c r="C1353" t="s">
        <v>44</v>
      </c>
      <c r="D1353">
        <v>117</v>
      </c>
      <c r="E1353" t="s">
        <v>45</v>
      </c>
      <c r="F1353">
        <v>22</v>
      </c>
      <c r="G1353" t="str" cm="1">
        <f t="array" ref="G1353">_xlfn.IFS(
F1353 &lt;= 10, "Near",
F1353 &lt;= 20, "Far",
TRUE, "Very Far")</f>
        <v>Very Far</v>
      </c>
      <c r="H1353">
        <v>3</v>
      </c>
      <c r="I1353" t="str">
        <f>_xlfn.XLOOKUP(H1353,Lookup!C:C,Lookup!D:D)</f>
        <v>Bachelor</v>
      </c>
      <c r="J1353" t="s">
        <v>51</v>
      </c>
      <c r="K1353">
        <v>1</v>
      </c>
      <c r="L1353">
        <v>1900</v>
      </c>
      <c r="M1353">
        <v>4</v>
      </c>
      <c r="N1353" t="str">
        <f>_xlfn.XLOOKUP(M1353,Lookup!E:E,Lookup!F:F)</f>
        <v>Very High</v>
      </c>
      <c r="O1353" t="s">
        <v>39</v>
      </c>
      <c r="P1353">
        <v>58</v>
      </c>
      <c r="Q1353">
        <v>3</v>
      </c>
      <c r="R1353" t="str">
        <f>_xlfn.XLOOKUP(Q1353,Lookup!G:G,Lookup!H:H)</f>
        <v>High</v>
      </c>
      <c r="S1353">
        <v>4</v>
      </c>
      <c r="T1353" s="7" t="str">
        <f>_xlfn.XLOOKUP(S1353,Lookup!A:A,Lookup!B:B)</f>
        <v>Manager</v>
      </c>
      <c r="U1353" t="s">
        <v>56</v>
      </c>
      <c r="V1353">
        <v>4</v>
      </c>
      <c r="W1353" t="str">
        <f>_xlfn.XLOOKUP(V1353,Lookup!I:I,Lookup!J:J)</f>
        <v>Very High</v>
      </c>
      <c r="X1353" t="s">
        <v>52</v>
      </c>
      <c r="Y1353">
        <v>17174</v>
      </c>
      <c r="Z1353" t="str" cm="1">
        <f t="array" ref="Z1353">_xlfn.IFS(Y1353&lt;3000,"Low",Y1353&lt;7000,"Medium",TRUE,"High")</f>
        <v>High</v>
      </c>
      <c r="AA1353">
        <v>2437</v>
      </c>
      <c r="AB1353">
        <v>3</v>
      </c>
      <c r="AC1353" t="s">
        <v>42</v>
      </c>
      <c r="AD1353" t="s">
        <v>43</v>
      </c>
      <c r="AE1353">
        <v>11</v>
      </c>
      <c r="AF1353">
        <v>3</v>
      </c>
      <c r="AG1353" t="str">
        <f>_xlfn.XLOOKUP(AF1353,Lookup!K:K,Lookup!L:L)</f>
        <v>Meet Expect</v>
      </c>
      <c r="AH1353">
        <v>2</v>
      </c>
      <c r="AI1353" t="str">
        <f>LOOKUP(AH1353,Lookup!M:M,Lookup!N:N)</f>
        <v>Medium</v>
      </c>
      <c r="AJ1353">
        <v>80</v>
      </c>
      <c r="AK1353">
        <v>1</v>
      </c>
      <c r="AL1353" t="str">
        <f>_xlfn.XLOOKUP(AK1353,Lookup!O:O,Lookup!P:P)</f>
        <v>Basic</v>
      </c>
      <c r="AM1353">
        <v>24</v>
      </c>
      <c r="AN1353" t="str" cm="1">
        <f t="array" ref="AN1353">_xlfn.IFS(
AM1353&lt;=5,"0-5",
AM1353&lt;=10,"6-10",
AM1353&lt;=20,"11-20",
TRUE,"20+")</f>
        <v>20+</v>
      </c>
      <c r="AO1353">
        <v>3</v>
      </c>
      <c r="AP1353">
        <v>3</v>
      </c>
      <c r="AQ1353" t="str">
        <f>_xlfn.XLOOKUP(AP1353,Lookup!Q:Q,Lookup!R:R)</f>
        <v>Better</v>
      </c>
      <c r="AR1353">
        <v>22</v>
      </c>
      <c r="AS1353" t="str" cm="1">
        <f t="array" ref="AS1353">_xlfn.IFS(
AR1353 &lt;=1,"New Employee",
AR1353 &lt;=3, "Early Career",
AR1353 &lt;=7, "Experienced",
TRUE, "Veteran")</f>
        <v>Veteran</v>
      </c>
      <c r="AT1353">
        <v>17</v>
      </c>
      <c r="AU1353">
        <v>4</v>
      </c>
      <c r="AV1353" t="str" cm="1">
        <f t="array" ref="AV1353">_xlfn.IFS(
AU1353=0,"Recently Promoted",
AU1353&lt;=3, "Normal",
TRUE, "Long Time No Promotion")</f>
        <v>Long Time No Promotion</v>
      </c>
      <c r="AW1353">
        <v>7</v>
      </c>
      <c r="AX1353">
        <f>IF(COUNTIF(L1353:$L$1471,L1353)&gt;1,1,0)</f>
        <v>0</v>
      </c>
      <c r="BA1353">
        <f t="shared" si="173"/>
        <v>0</v>
      </c>
      <c r="BC1353">
        <f t="shared" si="174"/>
        <v>0</v>
      </c>
      <c r="BE1353">
        <f t="shared" si="168"/>
        <v>0</v>
      </c>
      <c r="BG1353">
        <f t="shared" si="169"/>
        <v>0</v>
      </c>
      <c r="BI1353">
        <f t="shared" si="170"/>
        <v>0</v>
      </c>
      <c r="BR1353" t="str" cm="1">
        <f t="array" ref="BR1353">_xlfn.IFS(
A1353&lt;=25,"18-25",
A1353&lt;=35,"26-35",
A1353&lt;=45,"36-45",
A1353&lt;=59,"46-59",
TRUE,"60+")</f>
        <v>46-59</v>
      </c>
      <c r="BX1353" t="b">
        <f t="shared" si="171"/>
        <v>1</v>
      </c>
      <c r="BY1353" t="b">
        <f t="shared" si="172"/>
        <v>1</v>
      </c>
      <c r="BZ1353" t="b">
        <f t="shared" si="175"/>
        <v>1</v>
      </c>
      <c r="CA1353">
        <f>IF(tblemployee[[#This Row],[Attrition]]="Yes",1,0)</f>
        <v>0</v>
      </c>
      <c r="CB1353">
        <f>IF(tblemployee[[#This Row],[OverTime]]="Yes",1,0)</f>
        <v>0</v>
      </c>
    </row>
    <row r="1354" spans="1:80" hidden="1">
      <c r="A1354">
        <v>44</v>
      </c>
      <c r="B1354" t="s">
        <v>43</v>
      </c>
      <c r="C1354" t="s">
        <v>36</v>
      </c>
      <c r="D1354">
        <v>170</v>
      </c>
      <c r="E1354" t="s">
        <v>45</v>
      </c>
      <c r="F1354">
        <v>1</v>
      </c>
      <c r="G1354" t="str" cm="1">
        <f t="array" ref="G1354">_xlfn.IFS(
F1354 &lt;= 10, "Near",
F1354 &lt;= 20, "Far",
TRUE, "Very Far")</f>
        <v>Near</v>
      </c>
      <c r="H1354">
        <v>4</v>
      </c>
      <c r="I1354" t="str">
        <f>_xlfn.XLOOKUP(H1354,Lookup!C:C,Lookup!D:D)</f>
        <v>Master</v>
      </c>
      <c r="J1354" t="s">
        <v>38</v>
      </c>
      <c r="K1354">
        <v>1</v>
      </c>
      <c r="L1354">
        <v>1903</v>
      </c>
      <c r="M1354">
        <v>2</v>
      </c>
      <c r="N1354" t="str">
        <f>_xlfn.XLOOKUP(M1354,Lookup!E:E,Lookup!F:F)</f>
        <v>Medium</v>
      </c>
      <c r="O1354" t="s">
        <v>46</v>
      </c>
      <c r="P1354">
        <v>78</v>
      </c>
      <c r="Q1354">
        <v>4</v>
      </c>
      <c r="R1354" t="str">
        <f>_xlfn.XLOOKUP(Q1354,Lookup!G:G,Lookup!H:H)</f>
        <v>Very High</v>
      </c>
      <c r="S1354">
        <v>2</v>
      </c>
      <c r="T1354" s="7" t="str">
        <f>_xlfn.XLOOKUP(S1354,Lookup!A:A,Lookup!B:B)</f>
        <v>Junior</v>
      </c>
      <c r="U1354" t="s">
        <v>54</v>
      </c>
      <c r="V1354">
        <v>1</v>
      </c>
      <c r="W1354" t="str">
        <f>_xlfn.XLOOKUP(V1354,Lookup!I:I,Lookup!J:J)</f>
        <v>Low</v>
      </c>
      <c r="X1354" t="s">
        <v>48</v>
      </c>
      <c r="Y1354">
        <v>5033</v>
      </c>
      <c r="Z1354" t="str" cm="1">
        <f t="array" ref="Z1354">_xlfn.IFS(Y1354&lt;3000,"Low",Y1354&lt;7000,"Medium",TRUE,"High")</f>
        <v>Medium</v>
      </c>
      <c r="AA1354">
        <v>9364</v>
      </c>
      <c r="AB1354">
        <v>2</v>
      </c>
      <c r="AC1354" t="s">
        <v>42</v>
      </c>
      <c r="AD1354" t="s">
        <v>43</v>
      </c>
      <c r="AE1354">
        <v>15</v>
      </c>
      <c r="AF1354">
        <v>3</v>
      </c>
      <c r="AG1354" t="str">
        <f>_xlfn.XLOOKUP(AF1354,Lookup!K:K,Lookup!L:L)</f>
        <v>Meet Expect</v>
      </c>
      <c r="AH1354">
        <v>4</v>
      </c>
      <c r="AI1354" t="str">
        <f>LOOKUP(AH1354,Lookup!M:M,Lookup!N:N)</f>
        <v>Very High</v>
      </c>
      <c r="AJ1354">
        <v>80</v>
      </c>
      <c r="AK1354">
        <v>1</v>
      </c>
      <c r="AL1354" t="str">
        <f>_xlfn.XLOOKUP(AK1354,Lookup!O:O,Lookup!P:P)</f>
        <v>Basic</v>
      </c>
      <c r="AM1354">
        <v>10</v>
      </c>
      <c r="AN1354" t="str" cm="1">
        <f t="array" ref="AN1354">_xlfn.IFS(
AM1354&lt;=5,"0-5",
AM1354&lt;=10,"6-10",
AM1354&lt;=20,"11-20",
TRUE,"20+")</f>
        <v>6-10</v>
      </c>
      <c r="AO1354">
        <v>5</v>
      </c>
      <c r="AP1354">
        <v>3</v>
      </c>
      <c r="AQ1354" t="str">
        <f>_xlfn.XLOOKUP(AP1354,Lookup!Q:Q,Lookup!R:R)</f>
        <v>Better</v>
      </c>
      <c r="AR1354">
        <v>2</v>
      </c>
      <c r="AS1354" t="str" cm="1">
        <f t="array" ref="AS1354">_xlfn.IFS(
AR1354 &lt;=1,"New Employee",
AR1354 &lt;=3, "Early Career",
AR1354 &lt;=7, "Experienced",
TRUE, "Veteran")</f>
        <v>Early Career</v>
      </c>
      <c r="AT1354">
        <v>0</v>
      </c>
      <c r="AU1354">
        <v>2</v>
      </c>
      <c r="AV1354" t="str" cm="1">
        <f t="array" ref="AV1354">_xlfn.IFS(
AU1354=0,"Recently Promoted",
AU1354&lt;=3, "Normal",
TRUE, "Long Time No Promotion")</f>
        <v>Normal</v>
      </c>
      <c r="AW1354">
        <v>2</v>
      </c>
      <c r="AX1354">
        <f>IF(COUNTIF(L1354:$L$1471,L1354)&gt;1,1,0)</f>
        <v>0</v>
      </c>
      <c r="BA1354">
        <f t="shared" si="173"/>
        <v>0</v>
      </c>
      <c r="BC1354">
        <f t="shared" si="174"/>
        <v>0</v>
      </c>
      <c r="BE1354">
        <f t="shared" si="168"/>
        <v>0</v>
      </c>
      <c r="BG1354">
        <f t="shared" si="169"/>
        <v>0</v>
      </c>
      <c r="BI1354">
        <f t="shared" si="170"/>
        <v>0</v>
      </c>
      <c r="BR1354" t="str" cm="1">
        <f t="array" ref="BR1354">_xlfn.IFS(
A1354&lt;=25,"18-25",
A1354&lt;=35,"26-35",
A1354&lt;=45,"36-45",
A1354&lt;=59,"46-59",
TRUE,"60+")</f>
        <v>36-45</v>
      </c>
      <c r="BX1354" t="b">
        <f t="shared" si="171"/>
        <v>1</v>
      </c>
      <c r="BY1354" t="b">
        <f t="shared" si="172"/>
        <v>1</v>
      </c>
      <c r="BZ1354" t="b">
        <f t="shared" si="175"/>
        <v>1</v>
      </c>
      <c r="CA1354">
        <f>IF(tblemployee[[#This Row],[Attrition]]="Yes",1,0)</f>
        <v>0</v>
      </c>
      <c r="CB1354">
        <f>IF(tblemployee[[#This Row],[OverTime]]="Yes",1,0)</f>
        <v>0</v>
      </c>
    </row>
    <row r="1355" spans="1:80" hidden="1">
      <c r="A1355">
        <v>34</v>
      </c>
      <c r="B1355" t="s">
        <v>35</v>
      </c>
      <c r="C1355" t="s">
        <v>55</v>
      </c>
      <c r="D1355">
        <v>967</v>
      </c>
      <c r="E1355" t="s">
        <v>45</v>
      </c>
      <c r="F1355">
        <v>16</v>
      </c>
      <c r="G1355" t="str" cm="1">
        <f t="array" ref="G1355">_xlfn.IFS(
F1355 &lt;= 10, "Near",
F1355 &lt;= 20, "Far",
TRUE, "Very Far")</f>
        <v>Far</v>
      </c>
      <c r="H1355">
        <v>4</v>
      </c>
      <c r="I1355" t="str">
        <f>_xlfn.XLOOKUP(H1355,Lookup!C:C,Lookup!D:D)</f>
        <v>Master</v>
      </c>
      <c r="J1355" t="s">
        <v>60</v>
      </c>
      <c r="K1355">
        <v>1</v>
      </c>
      <c r="L1355">
        <v>1905</v>
      </c>
      <c r="M1355">
        <v>4</v>
      </c>
      <c r="N1355" t="str">
        <f>_xlfn.XLOOKUP(M1355,Lookup!E:E,Lookup!F:F)</f>
        <v>Very High</v>
      </c>
      <c r="O1355" t="s">
        <v>46</v>
      </c>
      <c r="P1355">
        <v>85</v>
      </c>
      <c r="Q1355">
        <v>1</v>
      </c>
      <c r="R1355" t="str">
        <f>_xlfn.XLOOKUP(Q1355,Lookup!G:G,Lookup!H:H)</f>
        <v>Low</v>
      </c>
      <c r="S1355">
        <v>1</v>
      </c>
      <c r="T1355" s="7" t="str">
        <f>_xlfn.XLOOKUP(S1355,Lookup!A:A,Lookup!B:B)</f>
        <v>Entry Level</v>
      </c>
      <c r="U1355" t="s">
        <v>47</v>
      </c>
      <c r="V1355">
        <v>1</v>
      </c>
      <c r="W1355" t="str">
        <f>_xlfn.XLOOKUP(V1355,Lookup!I:I,Lookup!J:J)</f>
        <v>Low</v>
      </c>
      <c r="X1355" t="s">
        <v>48</v>
      </c>
      <c r="Y1355">
        <v>2307</v>
      </c>
      <c r="Z1355" t="str" cm="1">
        <f t="array" ref="Z1355">_xlfn.IFS(Y1355&lt;3000,"Low",Y1355&lt;7000,"Medium",TRUE,"High")</f>
        <v>Low</v>
      </c>
      <c r="AA1355">
        <v>14460</v>
      </c>
      <c r="AB1355">
        <v>1</v>
      </c>
      <c r="AC1355" t="s">
        <v>42</v>
      </c>
      <c r="AD1355" t="s">
        <v>35</v>
      </c>
      <c r="AE1355">
        <v>23</v>
      </c>
      <c r="AF1355">
        <v>4</v>
      </c>
      <c r="AG1355" t="str">
        <f>_xlfn.XLOOKUP(AF1355,Lookup!K:K,Lookup!L:L)</f>
        <v>Exceed Expect</v>
      </c>
      <c r="AH1355">
        <v>2</v>
      </c>
      <c r="AI1355" t="str">
        <f>LOOKUP(AH1355,Lookup!M:M,Lookup!N:N)</f>
        <v>Medium</v>
      </c>
      <c r="AJ1355">
        <v>80</v>
      </c>
      <c r="AK1355">
        <v>1</v>
      </c>
      <c r="AL1355" t="str">
        <f>_xlfn.XLOOKUP(AK1355,Lookup!O:O,Lookup!P:P)</f>
        <v>Basic</v>
      </c>
      <c r="AM1355">
        <v>5</v>
      </c>
      <c r="AN1355" t="str" cm="1">
        <f t="array" ref="AN1355">_xlfn.IFS(
AM1355&lt;=5,"0-5",
AM1355&lt;=10,"6-10",
AM1355&lt;=20,"11-20",
TRUE,"20+")</f>
        <v>0-5</v>
      </c>
      <c r="AO1355">
        <v>2</v>
      </c>
      <c r="AP1355">
        <v>3</v>
      </c>
      <c r="AQ1355" t="str">
        <f>_xlfn.XLOOKUP(AP1355,Lookup!Q:Q,Lookup!R:R)</f>
        <v>Better</v>
      </c>
      <c r="AR1355">
        <v>5</v>
      </c>
      <c r="AS1355" t="str" cm="1">
        <f t="array" ref="AS1355">_xlfn.IFS(
AR1355 &lt;=1,"New Employee",
AR1355 &lt;=3, "Early Career",
AR1355 &lt;=7, "Experienced",
TRUE, "Veteran")</f>
        <v>Experienced</v>
      </c>
      <c r="AT1355">
        <v>2</v>
      </c>
      <c r="AU1355">
        <v>3</v>
      </c>
      <c r="AV1355" t="str" cm="1">
        <f t="array" ref="AV1355">_xlfn.IFS(
AU1355=0,"Recently Promoted",
AU1355&lt;=3, "Normal",
TRUE, "Long Time No Promotion")</f>
        <v>Normal</v>
      </c>
      <c r="AW1355">
        <v>0</v>
      </c>
      <c r="AX1355">
        <f>IF(COUNTIF(L1355:$L$1471,L1355)&gt;1,1,0)</f>
        <v>0</v>
      </c>
      <c r="BA1355">
        <f t="shared" si="173"/>
        <v>0</v>
      </c>
      <c r="BC1355">
        <f t="shared" si="174"/>
        <v>0</v>
      </c>
      <c r="BE1355">
        <f t="shared" si="168"/>
        <v>0</v>
      </c>
      <c r="BG1355">
        <f t="shared" si="169"/>
        <v>0</v>
      </c>
      <c r="BI1355">
        <f t="shared" si="170"/>
        <v>0</v>
      </c>
      <c r="BR1355" t="str" cm="1">
        <f t="array" ref="BR1355">_xlfn.IFS(
A1355&lt;=25,"18-25",
A1355&lt;=35,"26-35",
A1355&lt;=45,"36-45",
A1355&lt;=59,"46-59",
TRUE,"60+")</f>
        <v>26-35</v>
      </c>
      <c r="BX1355" t="b">
        <f t="shared" si="171"/>
        <v>1</v>
      </c>
      <c r="BY1355" t="b">
        <f t="shared" si="172"/>
        <v>1</v>
      </c>
      <c r="BZ1355" t="b">
        <f t="shared" si="175"/>
        <v>1</v>
      </c>
      <c r="CA1355">
        <f>IF(tblemployee[[#This Row],[Attrition]]="Yes",1,0)</f>
        <v>1</v>
      </c>
      <c r="CB1355">
        <f>IF(tblemployee[[#This Row],[OverTime]]="Yes",1,0)</f>
        <v>1</v>
      </c>
    </row>
    <row r="1356" spans="1:80" hidden="1">
      <c r="A1356">
        <v>56</v>
      </c>
      <c r="B1356" t="s">
        <v>35</v>
      </c>
      <c r="C1356" t="s">
        <v>36</v>
      </c>
      <c r="D1356">
        <v>1162</v>
      </c>
      <c r="E1356" t="s">
        <v>45</v>
      </c>
      <c r="F1356">
        <v>24</v>
      </c>
      <c r="G1356" t="str" cm="1">
        <f t="array" ref="G1356">_xlfn.IFS(
F1356 &lt;= 10, "Near",
F1356 &lt;= 20, "Far",
TRUE, "Very Far")</f>
        <v>Very Far</v>
      </c>
      <c r="H1356">
        <v>2</v>
      </c>
      <c r="I1356" t="str">
        <f>_xlfn.XLOOKUP(H1356,Lookup!C:C,Lookup!D:D)</f>
        <v>College</v>
      </c>
      <c r="J1356" t="s">
        <v>38</v>
      </c>
      <c r="K1356">
        <v>1</v>
      </c>
      <c r="L1356">
        <v>1907</v>
      </c>
      <c r="M1356">
        <v>1</v>
      </c>
      <c r="N1356" t="str">
        <f>_xlfn.XLOOKUP(M1356,Lookup!E:E,Lookup!F:F)</f>
        <v>Low</v>
      </c>
      <c r="O1356" t="s">
        <v>46</v>
      </c>
      <c r="P1356">
        <v>97</v>
      </c>
      <c r="Q1356">
        <v>3</v>
      </c>
      <c r="R1356" t="str">
        <f>_xlfn.XLOOKUP(Q1356,Lookup!G:G,Lookup!H:H)</f>
        <v>High</v>
      </c>
      <c r="S1356">
        <v>1</v>
      </c>
      <c r="T1356" s="7" t="str">
        <f>_xlfn.XLOOKUP(S1356,Lookup!A:A,Lookup!B:B)</f>
        <v>Entry Level</v>
      </c>
      <c r="U1356" t="s">
        <v>50</v>
      </c>
      <c r="V1356">
        <v>4</v>
      </c>
      <c r="W1356" t="str">
        <f>_xlfn.XLOOKUP(V1356,Lookup!I:I,Lookup!J:J)</f>
        <v>Very High</v>
      </c>
      <c r="X1356" t="s">
        <v>41</v>
      </c>
      <c r="Y1356">
        <v>2587</v>
      </c>
      <c r="Z1356" t="str" cm="1">
        <f t="array" ref="Z1356">_xlfn.IFS(Y1356&lt;3000,"Low",Y1356&lt;7000,"Medium",TRUE,"High")</f>
        <v>Low</v>
      </c>
      <c r="AA1356">
        <v>10261</v>
      </c>
      <c r="AB1356">
        <v>1</v>
      </c>
      <c r="AC1356" t="s">
        <v>42</v>
      </c>
      <c r="AD1356" t="s">
        <v>43</v>
      </c>
      <c r="AE1356">
        <v>16</v>
      </c>
      <c r="AF1356">
        <v>3</v>
      </c>
      <c r="AG1356" t="str">
        <f>_xlfn.XLOOKUP(AF1356,Lookup!K:K,Lookup!L:L)</f>
        <v>Meet Expect</v>
      </c>
      <c r="AH1356">
        <v>4</v>
      </c>
      <c r="AI1356" t="str">
        <f>LOOKUP(AH1356,Lookup!M:M,Lookup!N:N)</f>
        <v>Very High</v>
      </c>
      <c r="AJ1356">
        <v>80</v>
      </c>
      <c r="AK1356">
        <v>0</v>
      </c>
      <c r="AL1356" t="str">
        <f>_xlfn.XLOOKUP(AK1356,Lookup!O:O,Lookup!P:P)</f>
        <v>None</v>
      </c>
      <c r="AM1356">
        <v>5</v>
      </c>
      <c r="AN1356" t="str" cm="1">
        <f t="array" ref="AN1356">_xlfn.IFS(
AM1356&lt;=5,"0-5",
AM1356&lt;=10,"6-10",
AM1356&lt;=20,"11-20",
TRUE,"20+")</f>
        <v>0-5</v>
      </c>
      <c r="AO1356">
        <v>3</v>
      </c>
      <c r="AP1356">
        <v>3</v>
      </c>
      <c r="AQ1356" t="str">
        <f>_xlfn.XLOOKUP(AP1356,Lookup!Q:Q,Lookup!R:R)</f>
        <v>Better</v>
      </c>
      <c r="AR1356">
        <v>4</v>
      </c>
      <c r="AS1356" t="str" cm="1">
        <f t="array" ref="AS1356">_xlfn.IFS(
AR1356 &lt;=1,"New Employee",
AR1356 &lt;=3, "Early Career",
AR1356 &lt;=7, "Experienced",
TRUE, "Veteran")</f>
        <v>Experienced</v>
      </c>
      <c r="AT1356">
        <v>2</v>
      </c>
      <c r="AU1356">
        <v>1</v>
      </c>
      <c r="AV1356" t="str" cm="1">
        <f t="array" ref="AV1356">_xlfn.IFS(
AU1356=0,"Recently Promoted",
AU1356&lt;=3, "Normal",
TRUE, "Long Time No Promotion")</f>
        <v>Normal</v>
      </c>
      <c r="AW1356">
        <v>0</v>
      </c>
      <c r="AX1356">
        <f>IF(COUNTIF(L1356:$L$1471,L1356)&gt;1,1,0)</f>
        <v>0</v>
      </c>
      <c r="BA1356">
        <f t="shared" si="173"/>
        <v>0</v>
      </c>
      <c r="BC1356">
        <f t="shared" si="174"/>
        <v>0</v>
      </c>
      <c r="BE1356">
        <f t="shared" si="168"/>
        <v>0</v>
      </c>
      <c r="BG1356">
        <f t="shared" si="169"/>
        <v>0</v>
      </c>
      <c r="BI1356">
        <f t="shared" si="170"/>
        <v>0</v>
      </c>
      <c r="BR1356" t="str" cm="1">
        <f t="array" ref="BR1356">_xlfn.IFS(
A1356&lt;=25,"18-25",
A1356&lt;=35,"26-35",
A1356&lt;=45,"36-45",
A1356&lt;=59,"46-59",
TRUE,"60+")</f>
        <v>46-59</v>
      </c>
      <c r="BX1356" t="b">
        <f t="shared" si="171"/>
        <v>1</v>
      </c>
      <c r="BY1356" t="b">
        <f t="shared" si="172"/>
        <v>1</v>
      </c>
      <c r="BZ1356" t="b">
        <f t="shared" si="175"/>
        <v>1</v>
      </c>
      <c r="CA1356">
        <f>IF(tblemployee[[#This Row],[Attrition]]="Yes",1,0)</f>
        <v>1</v>
      </c>
      <c r="CB1356">
        <f>IF(tblemployee[[#This Row],[OverTime]]="Yes",1,0)</f>
        <v>0</v>
      </c>
    </row>
    <row r="1357" spans="1:80" hidden="1">
      <c r="A1357">
        <v>36</v>
      </c>
      <c r="B1357" t="s">
        <v>43</v>
      </c>
      <c r="C1357" t="s">
        <v>36</v>
      </c>
      <c r="D1357">
        <v>335</v>
      </c>
      <c r="E1357" t="s">
        <v>37</v>
      </c>
      <c r="F1357">
        <v>17</v>
      </c>
      <c r="G1357" t="str" cm="1">
        <f t="array" ref="G1357">_xlfn.IFS(
F1357 &lt;= 10, "Near",
F1357 &lt;= 20, "Far",
TRUE, "Very Far")</f>
        <v>Far</v>
      </c>
      <c r="H1357">
        <v>2</v>
      </c>
      <c r="I1357" t="str">
        <f>_xlfn.XLOOKUP(H1357,Lookup!C:C,Lookup!D:D)</f>
        <v>College</v>
      </c>
      <c r="J1357" t="s">
        <v>59</v>
      </c>
      <c r="K1357">
        <v>1</v>
      </c>
      <c r="L1357">
        <v>1908</v>
      </c>
      <c r="M1357">
        <v>3</v>
      </c>
      <c r="N1357" t="str">
        <f>_xlfn.XLOOKUP(M1357,Lookup!E:E,Lookup!F:F)</f>
        <v>High</v>
      </c>
      <c r="O1357" t="s">
        <v>46</v>
      </c>
      <c r="P1357">
        <v>33</v>
      </c>
      <c r="Q1357">
        <v>2</v>
      </c>
      <c r="R1357" t="str">
        <f>_xlfn.XLOOKUP(Q1357,Lookup!G:G,Lookup!H:H)</f>
        <v>Medium</v>
      </c>
      <c r="S1357">
        <v>2</v>
      </c>
      <c r="T1357" s="7" t="str">
        <f>_xlfn.XLOOKUP(S1357,Lookup!A:A,Lookup!B:B)</f>
        <v>Junior</v>
      </c>
      <c r="U1357" t="s">
        <v>40</v>
      </c>
      <c r="V1357">
        <v>2</v>
      </c>
      <c r="W1357" t="str">
        <f>_xlfn.XLOOKUP(V1357,Lookup!I:I,Lookup!J:J)</f>
        <v>Medium</v>
      </c>
      <c r="X1357" t="s">
        <v>48</v>
      </c>
      <c r="Y1357">
        <v>5507</v>
      </c>
      <c r="Z1357" t="str" cm="1">
        <f t="array" ref="Z1357">_xlfn.IFS(Y1357&lt;3000,"Low",Y1357&lt;7000,"Medium",TRUE,"High")</f>
        <v>Medium</v>
      </c>
      <c r="AA1357">
        <v>16822</v>
      </c>
      <c r="AB1357">
        <v>2</v>
      </c>
      <c r="AC1357" t="s">
        <v>42</v>
      </c>
      <c r="AD1357" t="s">
        <v>43</v>
      </c>
      <c r="AE1357">
        <v>16</v>
      </c>
      <c r="AF1357">
        <v>3</v>
      </c>
      <c r="AG1357" t="str">
        <f>_xlfn.XLOOKUP(AF1357,Lookup!K:K,Lookup!L:L)</f>
        <v>Meet Expect</v>
      </c>
      <c r="AH1357">
        <v>3</v>
      </c>
      <c r="AI1357" t="str">
        <f>LOOKUP(AH1357,Lookup!M:M,Lookup!N:N)</f>
        <v>High</v>
      </c>
      <c r="AJ1357">
        <v>80</v>
      </c>
      <c r="AK1357">
        <v>2</v>
      </c>
      <c r="AL1357" t="str">
        <f>_xlfn.XLOOKUP(AK1357,Lookup!O:O,Lookup!P:P)</f>
        <v>Medium</v>
      </c>
      <c r="AM1357">
        <v>12</v>
      </c>
      <c r="AN1357" t="str" cm="1">
        <f t="array" ref="AN1357">_xlfn.IFS(
AM1357&lt;=5,"0-5",
AM1357&lt;=10,"6-10",
AM1357&lt;=20,"11-20",
TRUE,"20+")</f>
        <v>11-20</v>
      </c>
      <c r="AO1357">
        <v>1</v>
      </c>
      <c r="AP1357">
        <v>1</v>
      </c>
      <c r="AQ1357" t="str">
        <f>_xlfn.XLOOKUP(AP1357,Lookup!Q:Q,Lookup!R:R)</f>
        <v>Bad</v>
      </c>
      <c r="AR1357">
        <v>4</v>
      </c>
      <c r="AS1357" t="str" cm="1">
        <f t="array" ref="AS1357">_xlfn.IFS(
AR1357 &lt;=1,"New Employee",
AR1357 &lt;=3, "Early Career",
AR1357 &lt;=7, "Experienced",
TRUE, "Veteran")</f>
        <v>Experienced</v>
      </c>
      <c r="AT1357">
        <v>2</v>
      </c>
      <c r="AU1357">
        <v>1</v>
      </c>
      <c r="AV1357" t="str" cm="1">
        <f t="array" ref="AV1357">_xlfn.IFS(
AU1357=0,"Recently Promoted",
AU1357&lt;=3, "Normal",
TRUE, "Long Time No Promotion")</f>
        <v>Normal</v>
      </c>
      <c r="AW1357">
        <v>3</v>
      </c>
      <c r="AX1357">
        <f>IF(COUNTIF(L1357:$L$1471,L1357)&gt;1,1,0)</f>
        <v>0</v>
      </c>
      <c r="BA1357">
        <f t="shared" si="173"/>
        <v>0</v>
      </c>
      <c r="BC1357">
        <f t="shared" si="174"/>
        <v>0</v>
      </c>
      <c r="BE1357">
        <f t="shared" si="168"/>
        <v>0</v>
      </c>
      <c r="BG1357">
        <f t="shared" si="169"/>
        <v>0</v>
      </c>
      <c r="BI1357">
        <f t="shared" si="170"/>
        <v>0</v>
      </c>
      <c r="BR1357" t="str" cm="1">
        <f t="array" ref="BR1357">_xlfn.IFS(
A1357&lt;=25,"18-25",
A1357&lt;=35,"26-35",
A1357&lt;=45,"36-45",
A1357&lt;=59,"46-59",
TRUE,"60+")</f>
        <v>36-45</v>
      </c>
      <c r="BX1357" t="b">
        <f t="shared" si="171"/>
        <v>1</v>
      </c>
      <c r="BY1357" t="b">
        <f t="shared" si="172"/>
        <v>1</v>
      </c>
      <c r="BZ1357" t="b">
        <f t="shared" si="175"/>
        <v>1</v>
      </c>
      <c r="CA1357">
        <f>IF(tblemployee[[#This Row],[Attrition]]="Yes",1,0)</f>
        <v>0</v>
      </c>
      <c r="CB1357">
        <f>IF(tblemployee[[#This Row],[OverTime]]="Yes",1,0)</f>
        <v>0</v>
      </c>
    </row>
    <row r="1358" spans="1:80" hidden="1">
      <c r="A1358">
        <v>41</v>
      </c>
      <c r="B1358" t="s">
        <v>43</v>
      </c>
      <c r="C1358" t="s">
        <v>36</v>
      </c>
      <c r="D1358">
        <v>337</v>
      </c>
      <c r="E1358" t="s">
        <v>37</v>
      </c>
      <c r="F1358">
        <v>8</v>
      </c>
      <c r="G1358" t="str" cm="1">
        <f t="array" ref="G1358">_xlfn.IFS(
F1358 &lt;= 10, "Near",
F1358 &lt;= 20, "Far",
TRUE, "Very Far")</f>
        <v>Near</v>
      </c>
      <c r="H1358">
        <v>3</v>
      </c>
      <c r="I1358" t="str">
        <f>_xlfn.XLOOKUP(H1358,Lookup!C:C,Lookup!D:D)</f>
        <v>Bachelor</v>
      </c>
      <c r="J1358" t="s">
        <v>59</v>
      </c>
      <c r="K1358">
        <v>1</v>
      </c>
      <c r="L1358">
        <v>1909</v>
      </c>
      <c r="M1358">
        <v>3</v>
      </c>
      <c r="N1358" t="str">
        <f>_xlfn.XLOOKUP(M1358,Lookup!E:E,Lookup!F:F)</f>
        <v>High</v>
      </c>
      <c r="O1358" t="s">
        <v>39</v>
      </c>
      <c r="P1358">
        <v>54</v>
      </c>
      <c r="Q1358">
        <v>3</v>
      </c>
      <c r="R1358" t="str">
        <f>_xlfn.XLOOKUP(Q1358,Lookup!G:G,Lookup!H:H)</f>
        <v>High</v>
      </c>
      <c r="S1358">
        <v>2</v>
      </c>
      <c r="T1358" s="7" t="str">
        <f>_xlfn.XLOOKUP(S1358,Lookup!A:A,Lookup!B:B)</f>
        <v>Junior</v>
      </c>
      <c r="U1358" t="s">
        <v>40</v>
      </c>
      <c r="V1358">
        <v>2</v>
      </c>
      <c r="W1358" t="str">
        <f>_xlfn.XLOOKUP(V1358,Lookup!I:I,Lookup!J:J)</f>
        <v>Medium</v>
      </c>
      <c r="X1358" t="s">
        <v>48</v>
      </c>
      <c r="Y1358">
        <v>4393</v>
      </c>
      <c r="Z1358" t="str" cm="1">
        <f t="array" ref="Z1358">_xlfn.IFS(Y1358&lt;3000,"Low",Y1358&lt;7000,"Medium",TRUE,"High")</f>
        <v>Medium</v>
      </c>
      <c r="AA1358">
        <v>26841</v>
      </c>
      <c r="AB1358">
        <v>5</v>
      </c>
      <c r="AC1358" t="s">
        <v>42</v>
      </c>
      <c r="AD1358" t="s">
        <v>43</v>
      </c>
      <c r="AE1358">
        <v>21</v>
      </c>
      <c r="AF1358">
        <v>4</v>
      </c>
      <c r="AG1358" t="str">
        <f>_xlfn.XLOOKUP(AF1358,Lookup!K:K,Lookup!L:L)</f>
        <v>Exceed Expect</v>
      </c>
      <c r="AH1358">
        <v>3</v>
      </c>
      <c r="AI1358" t="str">
        <f>LOOKUP(AH1358,Lookup!M:M,Lookup!N:N)</f>
        <v>High</v>
      </c>
      <c r="AJ1358">
        <v>80</v>
      </c>
      <c r="AK1358">
        <v>1</v>
      </c>
      <c r="AL1358" t="str">
        <f>_xlfn.XLOOKUP(AK1358,Lookup!O:O,Lookup!P:P)</f>
        <v>Basic</v>
      </c>
      <c r="AM1358">
        <v>14</v>
      </c>
      <c r="AN1358" t="str" cm="1">
        <f t="array" ref="AN1358">_xlfn.IFS(
AM1358&lt;=5,"0-5",
AM1358&lt;=10,"6-10",
AM1358&lt;=20,"11-20",
TRUE,"20+")</f>
        <v>11-20</v>
      </c>
      <c r="AO1358">
        <v>3</v>
      </c>
      <c r="AP1358">
        <v>3</v>
      </c>
      <c r="AQ1358" t="str">
        <f>_xlfn.XLOOKUP(AP1358,Lookup!Q:Q,Lookup!R:R)</f>
        <v>Better</v>
      </c>
      <c r="AR1358">
        <v>5</v>
      </c>
      <c r="AS1358" t="str" cm="1">
        <f t="array" ref="AS1358">_xlfn.IFS(
AR1358 &lt;=1,"New Employee",
AR1358 &lt;=3, "Early Career",
AR1358 &lt;=7, "Experienced",
TRUE, "Veteran")</f>
        <v>Experienced</v>
      </c>
      <c r="AT1358">
        <v>4</v>
      </c>
      <c r="AU1358">
        <v>1</v>
      </c>
      <c r="AV1358" t="str" cm="1">
        <f t="array" ref="AV1358">_xlfn.IFS(
AU1358=0,"Recently Promoted",
AU1358&lt;=3, "Normal",
TRUE, "Long Time No Promotion")</f>
        <v>Normal</v>
      </c>
      <c r="AW1358">
        <v>4</v>
      </c>
      <c r="AX1358">
        <f>IF(COUNTIF(L1358:$L$1471,L1358)&gt;1,1,0)</f>
        <v>0</v>
      </c>
      <c r="BA1358">
        <f t="shared" si="173"/>
        <v>0</v>
      </c>
      <c r="BC1358">
        <f t="shared" si="174"/>
        <v>0</v>
      </c>
      <c r="BE1358">
        <f t="shared" si="168"/>
        <v>0</v>
      </c>
      <c r="BG1358">
        <f t="shared" si="169"/>
        <v>0</v>
      </c>
      <c r="BI1358">
        <f t="shared" si="170"/>
        <v>0</v>
      </c>
      <c r="BR1358" t="str" cm="1">
        <f t="array" ref="BR1358">_xlfn.IFS(
A1358&lt;=25,"18-25",
A1358&lt;=35,"26-35",
A1358&lt;=45,"36-45",
A1358&lt;=59,"46-59",
TRUE,"60+")</f>
        <v>36-45</v>
      </c>
      <c r="BX1358" t="b">
        <f t="shared" si="171"/>
        <v>1</v>
      </c>
      <c r="BY1358" t="b">
        <f t="shared" si="172"/>
        <v>1</v>
      </c>
      <c r="BZ1358" t="b">
        <f t="shared" si="175"/>
        <v>1</v>
      </c>
      <c r="CA1358">
        <f>IF(tblemployee[[#This Row],[Attrition]]="Yes",1,0)</f>
        <v>0</v>
      </c>
      <c r="CB1358">
        <f>IF(tblemployee[[#This Row],[OverTime]]="Yes",1,0)</f>
        <v>0</v>
      </c>
    </row>
    <row r="1359" spans="1:80" hidden="1">
      <c r="A1359">
        <v>42</v>
      </c>
      <c r="B1359" t="s">
        <v>43</v>
      </c>
      <c r="C1359" t="s">
        <v>36</v>
      </c>
      <c r="D1359">
        <v>1396</v>
      </c>
      <c r="E1359" t="s">
        <v>45</v>
      </c>
      <c r="F1359">
        <v>6</v>
      </c>
      <c r="G1359" t="str" cm="1">
        <f t="array" ref="G1359">_xlfn.IFS(
F1359 &lt;= 10, "Near",
F1359 &lt;= 20, "Far",
TRUE, "Very Far")</f>
        <v>Near</v>
      </c>
      <c r="H1359">
        <v>3</v>
      </c>
      <c r="I1359" t="str">
        <f>_xlfn.XLOOKUP(H1359,Lookup!C:C,Lookup!D:D)</f>
        <v>Bachelor</v>
      </c>
      <c r="J1359" t="s">
        <v>51</v>
      </c>
      <c r="K1359">
        <v>1</v>
      </c>
      <c r="L1359">
        <v>1911</v>
      </c>
      <c r="M1359">
        <v>3</v>
      </c>
      <c r="N1359" t="str">
        <f>_xlfn.XLOOKUP(M1359,Lookup!E:E,Lookup!F:F)</f>
        <v>High</v>
      </c>
      <c r="O1359" t="s">
        <v>46</v>
      </c>
      <c r="P1359">
        <v>83</v>
      </c>
      <c r="Q1359">
        <v>3</v>
      </c>
      <c r="R1359" t="str">
        <f>_xlfn.XLOOKUP(Q1359,Lookup!G:G,Lookup!H:H)</f>
        <v>High</v>
      </c>
      <c r="S1359">
        <v>3</v>
      </c>
      <c r="T1359" s="7" t="str">
        <f>_xlfn.XLOOKUP(S1359,Lookup!A:A,Lookup!B:B)</f>
        <v>Senior</v>
      </c>
      <c r="U1359" t="s">
        <v>58</v>
      </c>
      <c r="V1359">
        <v>1</v>
      </c>
      <c r="W1359" t="str">
        <f>_xlfn.XLOOKUP(V1359,Lookup!I:I,Lookup!J:J)</f>
        <v>Low</v>
      </c>
      <c r="X1359" t="s">
        <v>48</v>
      </c>
      <c r="Y1359">
        <v>13348</v>
      </c>
      <c r="Z1359" t="str" cm="1">
        <f t="array" ref="Z1359">_xlfn.IFS(Y1359&lt;3000,"Low",Y1359&lt;7000,"Medium",TRUE,"High")</f>
        <v>High</v>
      </c>
      <c r="AA1359">
        <v>14842</v>
      </c>
      <c r="AB1359">
        <v>9</v>
      </c>
      <c r="AC1359" t="s">
        <v>42</v>
      </c>
      <c r="AD1359" t="s">
        <v>43</v>
      </c>
      <c r="AE1359">
        <v>13</v>
      </c>
      <c r="AF1359">
        <v>3</v>
      </c>
      <c r="AG1359" t="str">
        <f>_xlfn.XLOOKUP(AF1359,Lookup!K:K,Lookup!L:L)</f>
        <v>Meet Expect</v>
      </c>
      <c r="AH1359">
        <v>2</v>
      </c>
      <c r="AI1359" t="str">
        <f>LOOKUP(AH1359,Lookup!M:M,Lookup!N:N)</f>
        <v>Medium</v>
      </c>
      <c r="AJ1359">
        <v>80</v>
      </c>
      <c r="AK1359">
        <v>1</v>
      </c>
      <c r="AL1359" t="str">
        <f>_xlfn.XLOOKUP(AK1359,Lookup!O:O,Lookup!P:P)</f>
        <v>Basic</v>
      </c>
      <c r="AM1359">
        <v>18</v>
      </c>
      <c r="AN1359" t="str" cm="1">
        <f t="array" ref="AN1359">_xlfn.IFS(
AM1359&lt;=5,"0-5",
AM1359&lt;=10,"6-10",
AM1359&lt;=20,"11-20",
TRUE,"20+")</f>
        <v>11-20</v>
      </c>
      <c r="AO1359">
        <v>3</v>
      </c>
      <c r="AP1359">
        <v>4</v>
      </c>
      <c r="AQ1359" t="str">
        <f>_xlfn.XLOOKUP(AP1359,Lookup!Q:Q,Lookup!R:R)</f>
        <v>Best</v>
      </c>
      <c r="AR1359">
        <v>13</v>
      </c>
      <c r="AS1359" t="str" cm="1">
        <f t="array" ref="AS1359">_xlfn.IFS(
AR1359 &lt;=1,"New Employee",
AR1359 &lt;=3, "Early Career",
AR1359 &lt;=7, "Experienced",
TRUE, "Veteran")</f>
        <v>Veteran</v>
      </c>
      <c r="AT1359">
        <v>7</v>
      </c>
      <c r="AU1359">
        <v>5</v>
      </c>
      <c r="AV1359" t="str" cm="1">
        <f t="array" ref="AV1359">_xlfn.IFS(
AU1359=0,"Recently Promoted",
AU1359&lt;=3, "Normal",
TRUE, "Long Time No Promotion")</f>
        <v>Long Time No Promotion</v>
      </c>
      <c r="AW1359">
        <v>7</v>
      </c>
      <c r="AX1359">
        <f>IF(COUNTIF(L1359:$L$1471,L1359)&gt;1,1,0)</f>
        <v>0</v>
      </c>
      <c r="BA1359">
        <f t="shared" si="173"/>
        <v>0</v>
      </c>
      <c r="BC1359">
        <f t="shared" si="174"/>
        <v>0</v>
      </c>
      <c r="BE1359">
        <f t="shared" si="168"/>
        <v>0</v>
      </c>
      <c r="BG1359">
        <f t="shared" si="169"/>
        <v>0</v>
      </c>
      <c r="BI1359">
        <f t="shared" si="170"/>
        <v>0</v>
      </c>
      <c r="BR1359" t="str" cm="1">
        <f t="array" ref="BR1359">_xlfn.IFS(
A1359&lt;=25,"18-25",
A1359&lt;=35,"26-35",
A1359&lt;=45,"36-45",
A1359&lt;=59,"46-59",
TRUE,"60+")</f>
        <v>36-45</v>
      </c>
      <c r="BX1359" t="b">
        <f t="shared" si="171"/>
        <v>1</v>
      </c>
      <c r="BY1359" t="b">
        <f t="shared" si="172"/>
        <v>1</v>
      </c>
      <c r="BZ1359" t="b">
        <f t="shared" si="175"/>
        <v>1</v>
      </c>
      <c r="CA1359">
        <f>IF(tblemployee[[#This Row],[Attrition]]="Yes",1,0)</f>
        <v>0</v>
      </c>
      <c r="CB1359">
        <f>IF(tblemployee[[#This Row],[OverTime]]="Yes",1,0)</f>
        <v>0</v>
      </c>
    </row>
    <row r="1360" spans="1:80" hidden="1">
      <c r="A1360">
        <v>31</v>
      </c>
      <c r="B1360" t="s">
        <v>43</v>
      </c>
      <c r="C1360" t="s">
        <v>36</v>
      </c>
      <c r="D1360">
        <v>1079</v>
      </c>
      <c r="E1360" t="s">
        <v>37</v>
      </c>
      <c r="F1360">
        <v>10</v>
      </c>
      <c r="G1360" t="str" cm="1">
        <f t="array" ref="G1360">_xlfn.IFS(
F1360 &lt;= 10, "Near",
F1360 &lt;= 20, "Far",
TRUE, "Very Far")</f>
        <v>Near</v>
      </c>
      <c r="H1360">
        <v>2</v>
      </c>
      <c r="I1360" t="str">
        <f>_xlfn.XLOOKUP(H1360,Lookup!C:C,Lookup!D:D)</f>
        <v>College</v>
      </c>
      <c r="J1360" t="s">
        <v>51</v>
      </c>
      <c r="K1360">
        <v>1</v>
      </c>
      <c r="L1360">
        <v>1912</v>
      </c>
      <c r="M1360">
        <v>3</v>
      </c>
      <c r="N1360" t="str">
        <f>_xlfn.XLOOKUP(M1360,Lookup!E:E,Lookup!F:F)</f>
        <v>High</v>
      </c>
      <c r="O1360" t="s">
        <v>39</v>
      </c>
      <c r="P1360">
        <v>86</v>
      </c>
      <c r="Q1360">
        <v>3</v>
      </c>
      <c r="R1360" t="str">
        <f>_xlfn.XLOOKUP(Q1360,Lookup!G:G,Lookup!H:H)</f>
        <v>High</v>
      </c>
      <c r="S1360">
        <v>2</v>
      </c>
      <c r="T1360" s="7" t="str">
        <f>_xlfn.XLOOKUP(S1360,Lookup!A:A,Lookup!B:B)</f>
        <v>Junior</v>
      </c>
      <c r="U1360" t="s">
        <v>40</v>
      </c>
      <c r="V1360">
        <v>4</v>
      </c>
      <c r="W1360" t="str">
        <f>_xlfn.XLOOKUP(V1360,Lookup!I:I,Lookup!J:J)</f>
        <v>Very High</v>
      </c>
      <c r="X1360" t="s">
        <v>52</v>
      </c>
      <c r="Y1360">
        <v>6583</v>
      </c>
      <c r="Z1360" t="str" cm="1">
        <f t="array" ref="Z1360">_xlfn.IFS(Y1360&lt;3000,"Low",Y1360&lt;7000,"Medium",TRUE,"High")</f>
        <v>Medium</v>
      </c>
      <c r="AA1360">
        <v>20115</v>
      </c>
      <c r="AB1360">
        <v>2</v>
      </c>
      <c r="AC1360" t="s">
        <v>42</v>
      </c>
      <c r="AD1360" t="s">
        <v>35</v>
      </c>
      <c r="AE1360">
        <v>11</v>
      </c>
      <c r="AF1360">
        <v>3</v>
      </c>
      <c r="AG1360" t="str">
        <f>_xlfn.XLOOKUP(AF1360,Lookup!K:K,Lookup!L:L)</f>
        <v>Meet Expect</v>
      </c>
      <c r="AH1360">
        <v>4</v>
      </c>
      <c r="AI1360" t="str">
        <f>LOOKUP(AH1360,Lookup!M:M,Lookup!N:N)</f>
        <v>Very High</v>
      </c>
      <c r="AJ1360">
        <v>80</v>
      </c>
      <c r="AK1360">
        <v>1</v>
      </c>
      <c r="AL1360" t="str">
        <f>_xlfn.XLOOKUP(AK1360,Lookup!O:O,Lookup!P:P)</f>
        <v>Basic</v>
      </c>
      <c r="AM1360">
        <v>8</v>
      </c>
      <c r="AN1360" t="str" cm="1">
        <f t="array" ref="AN1360">_xlfn.IFS(
AM1360&lt;=5,"0-5",
AM1360&lt;=10,"6-10",
AM1360&lt;=20,"11-20",
TRUE,"20+")</f>
        <v>6-10</v>
      </c>
      <c r="AO1360">
        <v>2</v>
      </c>
      <c r="AP1360">
        <v>3</v>
      </c>
      <c r="AQ1360" t="str">
        <f>_xlfn.XLOOKUP(AP1360,Lookup!Q:Q,Lookup!R:R)</f>
        <v>Better</v>
      </c>
      <c r="AR1360">
        <v>5</v>
      </c>
      <c r="AS1360" t="str" cm="1">
        <f t="array" ref="AS1360">_xlfn.IFS(
AR1360 &lt;=1,"New Employee",
AR1360 &lt;=3, "Early Career",
AR1360 &lt;=7, "Experienced",
TRUE, "Veteran")</f>
        <v>Experienced</v>
      </c>
      <c r="AT1360">
        <v>2</v>
      </c>
      <c r="AU1360">
        <v>1</v>
      </c>
      <c r="AV1360" t="str" cm="1">
        <f t="array" ref="AV1360">_xlfn.IFS(
AU1360=0,"Recently Promoted",
AU1360&lt;=3, "Normal",
TRUE, "Long Time No Promotion")</f>
        <v>Normal</v>
      </c>
      <c r="AW1360">
        <v>4</v>
      </c>
      <c r="AX1360">
        <f>IF(COUNTIF(L1360:$L$1471,L1360)&gt;1,1,0)</f>
        <v>0</v>
      </c>
      <c r="BA1360">
        <f t="shared" si="173"/>
        <v>0</v>
      </c>
      <c r="BC1360">
        <f t="shared" si="174"/>
        <v>0</v>
      </c>
      <c r="BE1360">
        <f t="shared" si="168"/>
        <v>0</v>
      </c>
      <c r="BG1360">
        <f t="shared" si="169"/>
        <v>0</v>
      </c>
      <c r="BI1360">
        <f t="shared" si="170"/>
        <v>0</v>
      </c>
      <c r="BR1360" t="str" cm="1">
        <f t="array" ref="BR1360">_xlfn.IFS(
A1360&lt;=25,"18-25",
A1360&lt;=35,"26-35",
A1360&lt;=45,"36-45",
A1360&lt;=59,"46-59",
TRUE,"60+")</f>
        <v>26-35</v>
      </c>
      <c r="BX1360" t="b">
        <f t="shared" si="171"/>
        <v>1</v>
      </c>
      <c r="BY1360" t="b">
        <f t="shared" si="172"/>
        <v>1</v>
      </c>
      <c r="BZ1360" t="b">
        <f t="shared" si="175"/>
        <v>1</v>
      </c>
      <c r="CA1360">
        <f>IF(tblemployee[[#This Row],[Attrition]]="Yes",1,0)</f>
        <v>0</v>
      </c>
      <c r="CB1360">
        <f>IF(tblemployee[[#This Row],[OverTime]]="Yes",1,0)</f>
        <v>1</v>
      </c>
    </row>
    <row r="1361" spans="1:80" hidden="1">
      <c r="A1361">
        <v>34</v>
      </c>
      <c r="B1361" t="s">
        <v>43</v>
      </c>
      <c r="C1361" t="s">
        <v>36</v>
      </c>
      <c r="D1361">
        <v>735</v>
      </c>
      <c r="E1361" t="s">
        <v>37</v>
      </c>
      <c r="F1361">
        <v>3</v>
      </c>
      <c r="G1361" t="str" cm="1">
        <f t="array" ref="G1361">_xlfn.IFS(
F1361 &lt;= 10, "Near",
F1361 &lt;= 20, "Far",
TRUE, "Very Far")</f>
        <v>Near</v>
      </c>
      <c r="H1361">
        <v>1</v>
      </c>
      <c r="I1361" t="str">
        <f>_xlfn.XLOOKUP(H1361,Lookup!C:C,Lookup!D:D)</f>
        <v>Below College</v>
      </c>
      <c r="J1361" t="s">
        <v>51</v>
      </c>
      <c r="K1361">
        <v>1</v>
      </c>
      <c r="L1361">
        <v>1915</v>
      </c>
      <c r="M1361">
        <v>4</v>
      </c>
      <c r="N1361" t="str">
        <f>_xlfn.XLOOKUP(M1361,Lookup!E:E,Lookup!F:F)</f>
        <v>Very High</v>
      </c>
      <c r="O1361" t="s">
        <v>39</v>
      </c>
      <c r="P1361">
        <v>75</v>
      </c>
      <c r="Q1361">
        <v>2</v>
      </c>
      <c r="R1361" t="str">
        <f>_xlfn.XLOOKUP(Q1361,Lookup!G:G,Lookup!H:H)</f>
        <v>Medium</v>
      </c>
      <c r="S1361">
        <v>2</v>
      </c>
      <c r="T1361" s="7" t="str">
        <f>_xlfn.XLOOKUP(S1361,Lookup!A:A,Lookup!B:B)</f>
        <v>Junior</v>
      </c>
      <c r="U1361" t="s">
        <v>40</v>
      </c>
      <c r="V1361">
        <v>4</v>
      </c>
      <c r="W1361" t="str">
        <f>_xlfn.XLOOKUP(V1361,Lookup!I:I,Lookup!J:J)</f>
        <v>Very High</v>
      </c>
      <c r="X1361" t="s">
        <v>48</v>
      </c>
      <c r="Y1361">
        <v>8103</v>
      </c>
      <c r="Z1361" t="str" cm="1">
        <f t="array" ref="Z1361">_xlfn.IFS(Y1361&lt;3000,"Low",Y1361&lt;7000,"Medium",TRUE,"High")</f>
        <v>High</v>
      </c>
      <c r="AA1361">
        <v>16495</v>
      </c>
      <c r="AB1361">
        <v>3</v>
      </c>
      <c r="AC1361" t="s">
        <v>42</v>
      </c>
      <c r="AD1361" t="s">
        <v>35</v>
      </c>
      <c r="AE1361">
        <v>12</v>
      </c>
      <c r="AF1361">
        <v>3</v>
      </c>
      <c r="AG1361" t="str">
        <f>_xlfn.XLOOKUP(AF1361,Lookup!K:K,Lookup!L:L)</f>
        <v>Meet Expect</v>
      </c>
      <c r="AH1361">
        <v>3</v>
      </c>
      <c r="AI1361" t="str">
        <f>LOOKUP(AH1361,Lookup!M:M,Lookup!N:N)</f>
        <v>High</v>
      </c>
      <c r="AJ1361">
        <v>80</v>
      </c>
      <c r="AK1361">
        <v>0</v>
      </c>
      <c r="AL1361" t="str">
        <f>_xlfn.XLOOKUP(AK1361,Lookup!O:O,Lookup!P:P)</f>
        <v>None</v>
      </c>
      <c r="AM1361">
        <v>9</v>
      </c>
      <c r="AN1361" t="str" cm="1">
        <f t="array" ref="AN1361">_xlfn.IFS(
AM1361&lt;=5,"0-5",
AM1361&lt;=10,"6-10",
AM1361&lt;=20,"11-20",
TRUE,"20+")</f>
        <v>6-10</v>
      </c>
      <c r="AO1361">
        <v>3</v>
      </c>
      <c r="AP1361">
        <v>2</v>
      </c>
      <c r="AQ1361" t="str">
        <f>_xlfn.XLOOKUP(AP1361,Lookup!Q:Q,Lookup!R:R)</f>
        <v>Good</v>
      </c>
      <c r="AR1361">
        <v>4</v>
      </c>
      <c r="AS1361" t="str" cm="1">
        <f t="array" ref="AS1361">_xlfn.IFS(
AR1361 &lt;=1,"New Employee",
AR1361 &lt;=3, "Early Career",
AR1361 &lt;=7, "Experienced",
TRUE, "Veteran")</f>
        <v>Experienced</v>
      </c>
      <c r="AT1361">
        <v>2</v>
      </c>
      <c r="AU1361">
        <v>0</v>
      </c>
      <c r="AV1361" t="str" cm="1">
        <f t="array" ref="AV1361">_xlfn.IFS(
AU1361=0,"Recently Promoted",
AU1361&lt;=3, "Normal",
TRUE, "Long Time No Promotion")</f>
        <v>Recently Promoted</v>
      </c>
      <c r="AW1361">
        <v>1</v>
      </c>
      <c r="AX1361">
        <f>IF(COUNTIF(L1361:$L$1471,L1361)&gt;1,1,0)</f>
        <v>0</v>
      </c>
      <c r="BA1361">
        <f t="shared" si="173"/>
        <v>0</v>
      </c>
      <c r="BC1361">
        <f t="shared" si="174"/>
        <v>0</v>
      </c>
      <c r="BE1361">
        <f t="shared" si="168"/>
        <v>0</v>
      </c>
      <c r="BG1361">
        <f t="shared" si="169"/>
        <v>0</v>
      </c>
      <c r="BI1361">
        <f t="shared" si="170"/>
        <v>0</v>
      </c>
      <c r="BR1361" t="str" cm="1">
        <f t="array" ref="BR1361">_xlfn.IFS(
A1361&lt;=25,"18-25",
A1361&lt;=35,"26-35",
A1361&lt;=45,"36-45",
A1361&lt;=59,"46-59",
TRUE,"60+")</f>
        <v>26-35</v>
      </c>
      <c r="BX1361" t="b">
        <f t="shared" si="171"/>
        <v>1</v>
      </c>
      <c r="BY1361" t="b">
        <f t="shared" si="172"/>
        <v>1</v>
      </c>
      <c r="BZ1361" t="b">
        <f t="shared" si="175"/>
        <v>1</v>
      </c>
      <c r="CA1361">
        <f>IF(tblemployee[[#This Row],[Attrition]]="Yes",1,0)</f>
        <v>0</v>
      </c>
      <c r="CB1361">
        <f>IF(tblemployee[[#This Row],[OverTime]]="Yes",1,0)</f>
        <v>1</v>
      </c>
    </row>
    <row r="1362" spans="1:80" hidden="1">
      <c r="A1362">
        <v>31</v>
      </c>
      <c r="B1362" t="s">
        <v>43</v>
      </c>
      <c r="C1362" t="s">
        <v>36</v>
      </c>
      <c r="D1362">
        <v>471</v>
      </c>
      <c r="E1362" t="s">
        <v>45</v>
      </c>
      <c r="F1362">
        <v>4</v>
      </c>
      <c r="G1362" t="str" cm="1">
        <f t="array" ref="G1362">_xlfn.IFS(
F1362 &lt;= 10, "Near",
F1362 &lt;= 20, "Far",
TRUE, "Very Far")</f>
        <v>Near</v>
      </c>
      <c r="H1362">
        <v>3</v>
      </c>
      <c r="I1362" t="str">
        <f>_xlfn.XLOOKUP(H1362,Lookup!C:C,Lookup!D:D)</f>
        <v>Bachelor</v>
      </c>
      <c r="J1362" t="s">
        <v>51</v>
      </c>
      <c r="K1362">
        <v>1</v>
      </c>
      <c r="L1362">
        <v>1916</v>
      </c>
      <c r="M1362">
        <v>1</v>
      </c>
      <c r="N1362" t="str">
        <f>_xlfn.XLOOKUP(M1362,Lookup!E:E,Lookup!F:F)</f>
        <v>Low</v>
      </c>
      <c r="O1362" t="s">
        <v>39</v>
      </c>
      <c r="P1362">
        <v>62</v>
      </c>
      <c r="Q1362">
        <v>4</v>
      </c>
      <c r="R1362" t="str">
        <f>_xlfn.XLOOKUP(Q1362,Lookup!G:G,Lookup!H:H)</f>
        <v>Very High</v>
      </c>
      <c r="S1362">
        <v>1</v>
      </c>
      <c r="T1362" s="7" t="str">
        <f>_xlfn.XLOOKUP(S1362,Lookup!A:A,Lookup!B:B)</f>
        <v>Entry Level</v>
      </c>
      <c r="U1362" t="s">
        <v>50</v>
      </c>
      <c r="V1362">
        <v>3</v>
      </c>
      <c r="W1362" t="str">
        <f>_xlfn.XLOOKUP(V1362,Lookup!I:I,Lookup!J:J)</f>
        <v>High</v>
      </c>
      <c r="X1362" t="s">
        <v>52</v>
      </c>
      <c r="Y1362">
        <v>3978</v>
      </c>
      <c r="Z1362" t="str" cm="1">
        <f t="array" ref="Z1362">_xlfn.IFS(Y1362&lt;3000,"Low",Y1362&lt;7000,"Medium",TRUE,"High")</f>
        <v>Medium</v>
      </c>
      <c r="AA1362">
        <v>16031</v>
      </c>
      <c r="AB1362">
        <v>8</v>
      </c>
      <c r="AC1362" t="s">
        <v>42</v>
      </c>
      <c r="AD1362" t="s">
        <v>43</v>
      </c>
      <c r="AE1362">
        <v>12</v>
      </c>
      <c r="AF1362">
        <v>3</v>
      </c>
      <c r="AG1362" t="str">
        <f>_xlfn.XLOOKUP(AF1362,Lookup!K:K,Lookup!L:L)</f>
        <v>Meet Expect</v>
      </c>
      <c r="AH1362">
        <v>2</v>
      </c>
      <c r="AI1362" t="str">
        <f>LOOKUP(AH1362,Lookup!M:M,Lookup!N:N)</f>
        <v>Medium</v>
      </c>
      <c r="AJ1362">
        <v>80</v>
      </c>
      <c r="AK1362">
        <v>1</v>
      </c>
      <c r="AL1362" t="str">
        <f>_xlfn.XLOOKUP(AK1362,Lookup!O:O,Lookup!P:P)</f>
        <v>Basic</v>
      </c>
      <c r="AM1362">
        <v>4</v>
      </c>
      <c r="AN1362" t="str" cm="1">
        <f t="array" ref="AN1362">_xlfn.IFS(
AM1362&lt;=5,"0-5",
AM1362&lt;=10,"6-10",
AM1362&lt;=20,"11-20",
TRUE,"20+")</f>
        <v>0-5</v>
      </c>
      <c r="AO1362">
        <v>0</v>
      </c>
      <c r="AP1362">
        <v>2</v>
      </c>
      <c r="AQ1362" t="str">
        <f>_xlfn.XLOOKUP(AP1362,Lookup!Q:Q,Lookup!R:R)</f>
        <v>Good</v>
      </c>
      <c r="AR1362">
        <v>2</v>
      </c>
      <c r="AS1362" t="str" cm="1">
        <f t="array" ref="AS1362">_xlfn.IFS(
AR1362 &lt;=1,"New Employee",
AR1362 &lt;=3, "Early Career",
AR1362 &lt;=7, "Experienced",
TRUE, "Veteran")</f>
        <v>Early Career</v>
      </c>
      <c r="AT1362">
        <v>2</v>
      </c>
      <c r="AU1362">
        <v>2</v>
      </c>
      <c r="AV1362" t="str" cm="1">
        <f t="array" ref="AV1362">_xlfn.IFS(
AU1362=0,"Recently Promoted",
AU1362&lt;=3, "Normal",
TRUE, "Long Time No Promotion")</f>
        <v>Normal</v>
      </c>
      <c r="AW1362">
        <v>2</v>
      </c>
      <c r="AX1362">
        <f>IF(COUNTIF(L1362:$L$1471,L1362)&gt;1,1,0)</f>
        <v>0</v>
      </c>
      <c r="BA1362">
        <f t="shared" si="173"/>
        <v>0</v>
      </c>
      <c r="BC1362">
        <f t="shared" si="174"/>
        <v>0</v>
      </c>
      <c r="BE1362">
        <f t="shared" si="168"/>
        <v>0</v>
      </c>
      <c r="BG1362">
        <f t="shared" si="169"/>
        <v>0</v>
      </c>
      <c r="BI1362">
        <f t="shared" si="170"/>
        <v>0</v>
      </c>
      <c r="BR1362" t="str" cm="1">
        <f t="array" ref="BR1362">_xlfn.IFS(
A1362&lt;=25,"18-25",
A1362&lt;=35,"26-35",
A1362&lt;=45,"36-45",
A1362&lt;=59,"46-59",
TRUE,"60+")</f>
        <v>26-35</v>
      </c>
      <c r="BX1362" t="b">
        <f t="shared" si="171"/>
        <v>1</v>
      </c>
      <c r="BY1362" t="b">
        <f t="shared" si="172"/>
        <v>1</v>
      </c>
      <c r="BZ1362" t="b">
        <f t="shared" si="175"/>
        <v>1</v>
      </c>
      <c r="CA1362">
        <f>IF(tblemployee[[#This Row],[Attrition]]="Yes",1,0)</f>
        <v>0</v>
      </c>
      <c r="CB1362">
        <f>IF(tblemployee[[#This Row],[OverTime]]="Yes",1,0)</f>
        <v>0</v>
      </c>
    </row>
    <row r="1363" spans="1:80" hidden="1">
      <c r="A1363">
        <v>26</v>
      </c>
      <c r="B1363" t="s">
        <v>43</v>
      </c>
      <c r="C1363" t="s">
        <v>44</v>
      </c>
      <c r="D1363">
        <v>1096</v>
      </c>
      <c r="E1363" t="s">
        <v>45</v>
      </c>
      <c r="F1363">
        <v>6</v>
      </c>
      <c r="G1363" t="str" cm="1">
        <f t="array" ref="G1363">_xlfn.IFS(
F1363 &lt;= 10, "Near",
F1363 &lt;= 20, "Far",
TRUE, "Very Far")</f>
        <v>Near</v>
      </c>
      <c r="H1363">
        <v>3</v>
      </c>
      <c r="I1363" t="str">
        <f>_xlfn.XLOOKUP(H1363,Lookup!C:C,Lookup!D:D)</f>
        <v>Bachelor</v>
      </c>
      <c r="J1363" t="s">
        <v>49</v>
      </c>
      <c r="K1363">
        <v>1</v>
      </c>
      <c r="L1363">
        <v>1918</v>
      </c>
      <c r="M1363">
        <v>3</v>
      </c>
      <c r="N1363" t="str">
        <f>_xlfn.XLOOKUP(M1363,Lookup!E:E,Lookup!F:F)</f>
        <v>High</v>
      </c>
      <c r="O1363" t="s">
        <v>46</v>
      </c>
      <c r="P1363">
        <v>61</v>
      </c>
      <c r="Q1363">
        <v>4</v>
      </c>
      <c r="R1363" t="str">
        <f>_xlfn.XLOOKUP(Q1363,Lookup!G:G,Lookup!H:H)</f>
        <v>Very High</v>
      </c>
      <c r="S1363">
        <v>1</v>
      </c>
      <c r="T1363" s="7" t="str">
        <f>_xlfn.XLOOKUP(S1363,Lookup!A:A,Lookup!B:B)</f>
        <v>Entry Level</v>
      </c>
      <c r="U1363" t="s">
        <v>50</v>
      </c>
      <c r="V1363">
        <v>4</v>
      </c>
      <c r="W1363" t="str">
        <f>_xlfn.XLOOKUP(V1363,Lookup!I:I,Lookup!J:J)</f>
        <v>Very High</v>
      </c>
      <c r="X1363" t="s">
        <v>48</v>
      </c>
      <c r="Y1363">
        <v>2544</v>
      </c>
      <c r="Z1363" t="str" cm="1">
        <f t="array" ref="Z1363">_xlfn.IFS(Y1363&lt;3000,"Low",Y1363&lt;7000,"Medium",TRUE,"High")</f>
        <v>Low</v>
      </c>
      <c r="AA1363">
        <v>7102</v>
      </c>
      <c r="AB1363">
        <v>0</v>
      </c>
      <c r="AC1363" t="s">
        <v>42</v>
      </c>
      <c r="AD1363" t="s">
        <v>43</v>
      </c>
      <c r="AE1363">
        <v>18</v>
      </c>
      <c r="AF1363">
        <v>3</v>
      </c>
      <c r="AG1363" t="str">
        <f>_xlfn.XLOOKUP(AF1363,Lookup!K:K,Lookup!L:L)</f>
        <v>Meet Expect</v>
      </c>
      <c r="AH1363">
        <v>1</v>
      </c>
      <c r="AI1363" t="str">
        <f>LOOKUP(AH1363,Lookup!M:M,Lookup!N:N)</f>
        <v>Low</v>
      </c>
      <c r="AJ1363">
        <v>80</v>
      </c>
      <c r="AK1363">
        <v>1</v>
      </c>
      <c r="AL1363" t="str">
        <f>_xlfn.XLOOKUP(AK1363,Lookup!O:O,Lookup!P:P)</f>
        <v>Basic</v>
      </c>
      <c r="AM1363">
        <v>8</v>
      </c>
      <c r="AN1363" t="str" cm="1">
        <f t="array" ref="AN1363">_xlfn.IFS(
AM1363&lt;=5,"0-5",
AM1363&lt;=10,"6-10",
AM1363&lt;=20,"11-20",
TRUE,"20+")</f>
        <v>6-10</v>
      </c>
      <c r="AO1363">
        <v>3</v>
      </c>
      <c r="AP1363">
        <v>3</v>
      </c>
      <c r="AQ1363" t="str">
        <f>_xlfn.XLOOKUP(AP1363,Lookup!Q:Q,Lookup!R:R)</f>
        <v>Better</v>
      </c>
      <c r="AR1363">
        <v>7</v>
      </c>
      <c r="AS1363" t="str" cm="1">
        <f t="array" ref="AS1363">_xlfn.IFS(
AR1363 &lt;=1,"New Employee",
AR1363 &lt;=3, "Early Career",
AR1363 &lt;=7, "Experienced",
TRUE, "Veteran")</f>
        <v>Experienced</v>
      </c>
      <c r="AT1363">
        <v>7</v>
      </c>
      <c r="AU1363">
        <v>7</v>
      </c>
      <c r="AV1363" t="str" cm="1">
        <f t="array" ref="AV1363">_xlfn.IFS(
AU1363=0,"Recently Promoted",
AU1363&lt;=3, "Normal",
TRUE, "Long Time No Promotion")</f>
        <v>Long Time No Promotion</v>
      </c>
      <c r="AW1363">
        <v>7</v>
      </c>
      <c r="AX1363">
        <f>IF(COUNTIF(L1363:$L$1471,L1363)&gt;1,1,0)</f>
        <v>0</v>
      </c>
      <c r="BA1363">
        <f t="shared" si="173"/>
        <v>0</v>
      </c>
      <c r="BC1363">
        <f t="shared" si="174"/>
        <v>0</v>
      </c>
      <c r="BE1363">
        <f t="shared" si="168"/>
        <v>0</v>
      </c>
      <c r="BG1363">
        <f t="shared" si="169"/>
        <v>0</v>
      </c>
      <c r="BI1363">
        <f t="shared" si="170"/>
        <v>0</v>
      </c>
      <c r="BR1363" t="str" cm="1">
        <f t="array" ref="BR1363">_xlfn.IFS(
A1363&lt;=25,"18-25",
A1363&lt;=35,"26-35",
A1363&lt;=45,"36-45",
A1363&lt;=59,"46-59",
TRUE,"60+")</f>
        <v>26-35</v>
      </c>
      <c r="BX1363" t="b">
        <f t="shared" si="171"/>
        <v>1</v>
      </c>
      <c r="BY1363" t="b">
        <f t="shared" si="172"/>
        <v>1</v>
      </c>
      <c r="BZ1363" t="b">
        <f t="shared" si="175"/>
        <v>1</v>
      </c>
      <c r="CA1363">
        <f>IF(tblemployee[[#This Row],[Attrition]]="Yes",1,0)</f>
        <v>0</v>
      </c>
      <c r="CB1363">
        <f>IF(tblemployee[[#This Row],[OverTime]]="Yes",1,0)</f>
        <v>0</v>
      </c>
    </row>
    <row r="1364" spans="1:80" hidden="1">
      <c r="A1364">
        <v>45</v>
      </c>
      <c r="B1364" t="s">
        <v>43</v>
      </c>
      <c r="C1364" t="s">
        <v>44</v>
      </c>
      <c r="D1364">
        <v>1297</v>
      </c>
      <c r="E1364" t="s">
        <v>45</v>
      </c>
      <c r="F1364">
        <v>1</v>
      </c>
      <c r="G1364" t="str" cm="1">
        <f t="array" ref="G1364">_xlfn.IFS(
F1364 &lt;= 10, "Near",
F1364 &lt;= 20, "Far",
TRUE, "Very Far")</f>
        <v>Near</v>
      </c>
      <c r="H1364">
        <v>4</v>
      </c>
      <c r="I1364" t="str">
        <f>_xlfn.XLOOKUP(H1364,Lookup!C:C,Lookup!D:D)</f>
        <v>Master</v>
      </c>
      <c r="J1364" t="s">
        <v>51</v>
      </c>
      <c r="K1364">
        <v>1</v>
      </c>
      <c r="L1364">
        <v>1922</v>
      </c>
      <c r="M1364">
        <v>2</v>
      </c>
      <c r="N1364" t="str">
        <f>_xlfn.XLOOKUP(M1364,Lookup!E:E,Lookup!F:F)</f>
        <v>Medium</v>
      </c>
      <c r="O1364" t="s">
        <v>46</v>
      </c>
      <c r="P1364">
        <v>44</v>
      </c>
      <c r="Q1364">
        <v>3</v>
      </c>
      <c r="R1364" t="str">
        <f>_xlfn.XLOOKUP(Q1364,Lookup!G:G,Lookup!H:H)</f>
        <v>High</v>
      </c>
      <c r="S1364">
        <v>2</v>
      </c>
      <c r="T1364" s="7" t="str">
        <f>_xlfn.XLOOKUP(S1364,Lookup!A:A,Lookup!B:B)</f>
        <v>Junior</v>
      </c>
      <c r="U1364" t="s">
        <v>54</v>
      </c>
      <c r="V1364">
        <v>3</v>
      </c>
      <c r="W1364" t="str">
        <f>_xlfn.XLOOKUP(V1364,Lookup!I:I,Lookup!J:J)</f>
        <v>High</v>
      </c>
      <c r="X1364" t="s">
        <v>41</v>
      </c>
      <c r="Y1364">
        <v>5399</v>
      </c>
      <c r="Z1364" t="str" cm="1">
        <f t="array" ref="Z1364">_xlfn.IFS(Y1364&lt;3000,"Low",Y1364&lt;7000,"Medium",TRUE,"High")</f>
        <v>Medium</v>
      </c>
      <c r="AA1364">
        <v>14511</v>
      </c>
      <c r="AB1364">
        <v>4</v>
      </c>
      <c r="AC1364" t="s">
        <v>42</v>
      </c>
      <c r="AD1364" t="s">
        <v>43</v>
      </c>
      <c r="AE1364">
        <v>12</v>
      </c>
      <c r="AF1364">
        <v>3</v>
      </c>
      <c r="AG1364" t="str">
        <f>_xlfn.XLOOKUP(AF1364,Lookup!K:K,Lookup!L:L)</f>
        <v>Meet Expect</v>
      </c>
      <c r="AH1364">
        <v>3</v>
      </c>
      <c r="AI1364" t="str">
        <f>LOOKUP(AH1364,Lookup!M:M,Lookup!N:N)</f>
        <v>High</v>
      </c>
      <c r="AJ1364">
        <v>80</v>
      </c>
      <c r="AK1364">
        <v>0</v>
      </c>
      <c r="AL1364" t="str">
        <f>_xlfn.XLOOKUP(AK1364,Lookup!O:O,Lookup!P:P)</f>
        <v>None</v>
      </c>
      <c r="AM1364">
        <v>12</v>
      </c>
      <c r="AN1364" t="str" cm="1">
        <f t="array" ref="AN1364">_xlfn.IFS(
AM1364&lt;=5,"0-5",
AM1364&lt;=10,"6-10",
AM1364&lt;=20,"11-20",
TRUE,"20+")</f>
        <v>11-20</v>
      </c>
      <c r="AO1364">
        <v>3</v>
      </c>
      <c r="AP1364">
        <v>3</v>
      </c>
      <c r="AQ1364" t="str">
        <f>_xlfn.XLOOKUP(AP1364,Lookup!Q:Q,Lookup!R:R)</f>
        <v>Better</v>
      </c>
      <c r="AR1364">
        <v>4</v>
      </c>
      <c r="AS1364" t="str" cm="1">
        <f t="array" ref="AS1364">_xlfn.IFS(
AR1364 &lt;=1,"New Employee",
AR1364 &lt;=3, "Early Career",
AR1364 &lt;=7, "Experienced",
TRUE, "Veteran")</f>
        <v>Experienced</v>
      </c>
      <c r="AT1364">
        <v>2</v>
      </c>
      <c r="AU1364">
        <v>0</v>
      </c>
      <c r="AV1364" t="str" cm="1">
        <f t="array" ref="AV1364">_xlfn.IFS(
AU1364=0,"Recently Promoted",
AU1364&lt;=3, "Normal",
TRUE, "Long Time No Promotion")</f>
        <v>Recently Promoted</v>
      </c>
      <c r="AW1364">
        <v>3</v>
      </c>
      <c r="AX1364">
        <f>IF(COUNTIF(L1364:$L$1471,L1364)&gt;1,1,0)</f>
        <v>0</v>
      </c>
      <c r="BA1364">
        <f t="shared" si="173"/>
        <v>0</v>
      </c>
      <c r="BC1364">
        <f t="shared" si="174"/>
        <v>0</v>
      </c>
      <c r="BE1364">
        <f t="shared" si="168"/>
        <v>0</v>
      </c>
      <c r="BG1364">
        <f t="shared" si="169"/>
        <v>0</v>
      </c>
      <c r="BI1364">
        <f t="shared" si="170"/>
        <v>0</v>
      </c>
      <c r="BR1364" t="str" cm="1">
        <f t="array" ref="BR1364">_xlfn.IFS(
A1364&lt;=25,"18-25",
A1364&lt;=35,"26-35",
A1364&lt;=45,"36-45",
A1364&lt;=59,"46-59",
TRUE,"60+")</f>
        <v>36-45</v>
      </c>
      <c r="BX1364" t="b">
        <f t="shared" si="171"/>
        <v>1</v>
      </c>
      <c r="BY1364" t="b">
        <f t="shared" si="172"/>
        <v>1</v>
      </c>
      <c r="BZ1364" t="b">
        <f t="shared" si="175"/>
        <v>1</v>
      </c>
      <c r="CA1364">
        <f>IF(tblemployee[[#This Row],[Attrition]]="Yes",1,0)</f>
        <v>0</v>
      </c>
      <c r="CB1364">
        <f>IF(tblemployee[[#This Row],[OverTime]]="Yes",1,0)</f>
        <v>0</v>
      </c>
    </row>
    <row r="1365" spans="1:80" hidden="1">
      <c r="A1365">
        <v>33</v>
      </c>
      <c r="B1365" t="s">
        <v>43</v>
      </c>
      <c r="C1365" t="s">
        <v>36</v>
      </c>
      <c r="D1365">
        <v>217</v>
      </c>
      <c r="E1365" t="s">
        <v>37</v>
      </c>
      <c r="F1365">
        <v>10</v>
      </c>
      <c r="G1365" t="str" cm="1">
        <f t="array" ref="G1365">_xlfn.IFS(
F1365 &lt;= 10, "Near",
F1365 &lt;= 20, "Far",
TRUE, "Very Far")</f>
        <v>Near</v>
      </c>
      <c r="H1365">
        <v>4</v>
      </c>
      <c r="I1365" t="str">
        <f>_xlfn.XLOOKUP(H1365,Lookup!C:C,Lookup!D:D)</f>
        <v>Master</v>
      </c>
      <c r="J1365" t="s">
        <v>59</v>
      </c>
      <c r="K1365">
        <v>1</v>
      </c>
      <c r="L1365">
        <v>1924</v>
      </c>
      <c r="M1365">
        <v>2</v>
      </c>
      <c r="N1365" t="str">
        <f>_xlfn.XLOOKUP(M1365,Lookup!E:E,Lookup!F:F)</f>
        <v>Medium</v>
      </c>
      <c r="O1365" t="s">
        <v>46</v>
      </c>
      <c r="P1365">
        <v>43</v>
      </c>
      <c r="Q1365">
        <v>3</v>
      </c>
      <c r="R1365" t="str">
        <f>_xlfn.XLOOKUP(Q1365,Lookup!G:G,Lookup!H:H)</f>
        <v>High</v>
      </c>
      <c r="S1365">
        <v>2</v>
      </c>
      <c r="T1365" s="7" t="str">
        <f>_xlfn.XLOOKUP(S1365,Lookup!A:A,Lookup!B:B)</f>
        <v>Junior</v>
      </c>
      <c r="U1365" t="s">
        <v>40</v>
      </c>
      <c r="V1365">
        <v>3</v>
      </c>
      <c r="W1365" t="str">
        <f>_xlfn.XLOOKUP(V1365,Lookup!I:I,Lookup!J:J)</f>
        <v>High</v>
      </c>
      <c r="X1365" t="s">
        <v>41</v>
      </c>
      <c r="Y1365">
        <v>5487</v>
      </c>
      <c r="Z1365" t="str" cm="1">
        <f t="array" ref="Z1365">_xlfn.IFS(Y1365&lt;3000,"Low",Y1365&lt;7000,"Medium",TRUE,"High")</f>
        <v>Medium</v>
      </c>
      <c r="AA1365">
        <v>10410</v>
      </c>
      <c r="AB1365">
        <v>1</v>
      </c>
      <c r="AC1365" t="s">
        <v>42</v>
      </c>
      <c r="AD1365" t="s">
        <v>43</v>
      </c>
      <c r="AE1365">
        <v>14</v>
      </c>
      <c r="AF1365">
        <v>3</v>
      </c>
      <c r="AG1365" t="str">
        <f>_xlfn.XLOOKUP(AF1365,Lookup!K:K,Lookup!L:L)</f>
        <v>Meet Expect</v>
      </c>
      <c r="AH1365">
        <v>2</v>
      </c>
      <c r="AI1365" t="str">
        <f>LOOKUP(AH1365,Lookup!M:M,Lookup!N:N)</f>
        <v>Medium</v>
      </c>
      <c r="AJ1365">
        <v>80</v>
      </c>
      <c r="AK1365">
        <v>0</v>
      </c>
      <c r="AL1365" t="str">
        <f>_xlfn.XLOOKUP(AK1365,Lookup!O:O,Lookup!P:P)</f>
        <v>None</v>
      </c>
      <c r="AM1365">
        <v>10</v>
      </c>
      <c r="AN1365" t="str" cm="1">
        <f t="array" ref="AN1365">_xlfn.IFS(
AM1365&lt;=5,"0-5",
AM1365&lt;=10,"6-10",
AM1365&lt;=20,"11-20",
TRUE,"20+")</f>
        <v>6-10</v>
      </c>
      <c r="AO1365">
        <v>2</v>
      </c>
      <c r="AP1365">
        <v>2</v>
      </c>
      <c r="AQ1365" t="str">
        <f>_xlfn.XLOOKUP(AP1365,Lookup!Q:Q,Lookup!R:R)</f>
        <v>Good</v>
      </c>
      <c r="AR1365">
        <v>10</v>
      </c>
      <c r="AS1365" t="str" cm="1">
        <f t="array" ref="AS1365">_xlfn.IFS(
AR1365 &lt;=1,"New Employee",
AR1365 &lt;=3, "Early Career",
AR1365 &lt;=7, "Experienced",
TRUE, "Veteran")</f>
        <v>Veteran</v>
      </c>
      <c r="AT1365">
        <v>4</v>
      </c>
      <c r="AU1365">
        <v>0</v>
      </c>
      <c r="AV1365" t="str" cm="1">
        <f t="array" ref="AV1365">_xlfn.IFS(
AU1365=0,"Recently Promoted",
AU1365&lt;=3, "Normal",
TRUE, "Long Time No Promotion")</f>
        <v>Recently Promoted</v>
      </c>
      <c r="AW1365">
        <v>9</v>
      </c>
      <c r="AX1365">
        <f>IF(COUNTIF(L1365:$L$1471,L1365)&gt;1,1,0)</f>
        <v>0</v>
      </c>
      <c r="BA1365">
        <f t="shared" si="173"/>
        <v>0</v>
      </c>
      <c r="BC1365">
        <f t="shared" si="174"/>
        <v>0</v>
      </c>
      <c r="BE1365">
        <f t="shared" si="168"/>
        <v>0</v>
      </c>
      <c r="BG1365">
        <f t="shared" si="169"/>
        <v>0</v>
      </c>
      <c r="BI1365">
        <f t="shared" si="170"/>
        <v>0</v>
      </c>
      <c r="BR1365" t="str" cm="1">
        <f t="array" ref="BR1365">_xlfn.IFS(
A1365&lt;=25,"18-25",
A1365&lt;=35,"26-35",
A1365&lt;=45,"36-45",
A1365&lt;=59,"46-59",
TRUE,"60+")</f>
        <v>26-35</v>
      </c>
      <c r="BX1365" t="b">
        <f t="shared" si="171"/>
        <v>1</v>
      </c>
      <c r="BY1365" t="b">
        <f t="shared" si="172"/>
        <v>1</v>
      </c>
      <c r="BZ1365" t="b">
        <f t="shared" si="175"/>
        <v>1</v>
      </c>
      <c r="CA1365">
        <f>IF(tblemployee[[#This Row],[Attrition]]="Yes",1,0)</f>
        <v>0</v>
      </c>
      <c r="CB1365">
        <f>IF(tblemployee[[#This Row],[OverTime]]="Yes",1,0)</f>
        <v>0</v>
      </c>
    </row>
    <row r="1366" spans="1:80" hidden="1">
      <c r="A1366">
        <v>28</v>
      </c>
      <c r="B1366" t="s">
        <v>43</v>
      </c>
      <c r="C1366" t="s">
        <v>44</v>
      </c>
      <c r="D1366">
        <v>783</v>
      </c>
      <c r="E1366" t="s">
        <v>37</v>
      </c>
      <c r="F1366">
        <v>1</v>
      </c>
      <c r="G1366" t="str" cm="1">
        <f t="array" ref="G1366">_xlfn.IFS(
F1366 &lt;= 10, "Near",
F1366 &lt;= 20, "Far",
TRUE, "Very Far")</f>
        <v>Near</v>
      </c>
      <c r="H1366">
        <v>2</v>
      </c>
      <c r="I1366" t="str">
        <f>_xlfn.XLOOKUP(H1366,Lookup!C:C,Lookup!D:D)</f>
        <v>College</v>
      </c>
      <c r="J1366" t="s">
        <v>38</v>
      </c>
      <c r="K1366">
        <v>1</v>
      </c>
      <c r="L1366">
        <v>1927</v>
      </c>
      <c r="M1366">
        <v>3</v>
      </c>
      <c r="N1366" t="str">
        <f>_xlfn.XLOOKUP(M1366,Lookup!E:E,Lookup!F:F)</f>
        <v>High</v>
      </c>
      <c r="O1366" t="s">
        <v>46</v>
      </c>
      <c r="P1366">
        <v>42</v>
      </c>
      <c r="Q1366">
        <v>2</v>
      </c>
      <c r="R1366" t="str">
        <f>_xlfn.XLOOKUP(Q1366,Lookup!G:G,Lookup!H:H)</f>
        <v>Medium</v>
      </c>
      <c r="S1366">
        <v>2</v>
      </c>
      <c r="T1366" s="7" t="str">
        <f>_xlfn.XLOOKUP(S1366,Lookup!A:A,Lookup!B:B)</f>
        <v>Junior</v>
      </c>
      <c r="U1366" t="s">
        <v>40</v>
      </c>
      <c r="V1366">
        <v>4</v>
      </c>
      <c r="W1366" t="str">
        <f>_xlfn.XLOOKUP(V1366,Lookup!I:I,Lookup!J:J)</f>
        <v>Very High</v>
      </c>
      <c r="X1366" t="s">
        <v>48</v>
      </c>
      <c r="Y1366">
        <v>6834</v>
      </c>
      <c r="Z1366" t="str" cm="1">
        <f t="array" ref="Z1366">_xlfn.IFS(Y1366&lt;3000,"Low",Y1366&lt;7000,"Medium",TRUE,"High")</f>
        <v>Medium</v>
      </c>
      <c r="AA1366">
        <v>19255</v>
      </c>
      <c r="AB1366">
        <v>1</v>
      </c>
      <c r="AC1366" t="s">
        <v>42</v>
      </c>
      <c r="AD1366" t="s">
        <v>35</v>
      </c>
      <c r="AE1366">
        <v>12</v>
      </c>
      <c r="AF1366">
        <v>3</v>
      </c>
      <c r="AG1366" t="str">
        <f>_xlfn.XLOOKUP(AF1366,Lookup!K:K,Lookup!L:L)</f>
        <v>Meet Expect</v>
      </c>
      <c r="AH1366">
        <v>3</v>
      </c>
      <c r="AI1366" t="str">
        <f>LOOKUP(AH1366,Lookup!M:M,Lookup!N:N)</f>
        <v>High</v>
      </c>
      <c r="AJ1366">
        <v>80</v>
      </c>
      <c r="AK1366">
        <v>1</v>
      </c>
      <c r="AL1366" t="str">
        <f>_xlfn.XLOOKUP(AK1366,Lookup!O:O,Lookup!P:P)</f>
        <v>Basic</v>
      </c>
      <c r="AM1366">
        <v>7</v>
      </c>
      <c r="AN1366" t="str" cm="1">
        <f t="array" ref="AN1366">_xlfn.IFS(
AM1366&lt;=5,"0-5",
AM1366&lt;=10,"6-10",
AM1366&lt;=20,"11-20",
TRUE,"20+")</f>
        <v>6-10</v>
      </c>
      <c r="AO1366">
        <v>2</v>
      </c>
      <c r="AP1366">
        <v>3</v>
      </c>
      <c r="AQ1366" t="str">
        <f>_xlfn.XLOOKUP(AP1366,Lookup!Q:Q,Lookup!R:R)</f>
        <v>Better</v>
      </c>
      <c r="AR1366">
        <v>7</v>
      </c>
      <c r="AS1366" t="str" cm="1">
        <f t="array" ref="AS1366">_xlfn.IFS(
AR1366 &lt;=1,"New Employee",
AR1366 &lt;=3, "Early Career",
AR1366 &lt;=7, "Experienced",
TRUE, "Veteran")</f>
        <v>Experienced</v>
      </c>
      <c r="AT1366">
        <v>7</v>
      </c>
      <c r="AU1366">
        <v>0</v>
      </c>
      <c r="AV1366" t="str" cm="1">
        <f t="array" ref="AV1366">_xlfn.IFS(
AU1366=0,"Recently Promoted",
AU1366&lt;=3, "Normal",
TRUE, "Long Time No Promotion")</f>
        <v>Recently Promoted</v>
      </c>
      <c r="AW1366">
        <v>7</v>
      </c>
      <c r="AX1366">
        <f>IF(COUNTIF(L1366:$L$1471,L1366)&gt;1,1,0)</f>
        <v>0</v>
      </c>
      <c r="BA1366">
        <f t="shared" si="173"/>
        <v>0</v>
      </c>
      <c r="BC1366">
        <f t="shared" si="174"/>
        <v>0</v>
      </c>
      <c r="BE1366">
        <f t="shared" si="168"/>
        <v>0</v>
      </c>
      <c r="BG1366">
        <f t="shared" si="169"/>
        <v>0</v>
      </c>
      <c r="BI1366">
        <f t="shared" si="170"/>
        <v>0</v>
      </c>
      <c r="BR1366" t="str" cm="1">
        <f t="array" ref="BR1366">_xlfn.IFS(
A1366&lt;=25,"18-25",
A1366&lt;=35,"26-35",
A1366&lt;=45,"36-45",
A1366&lt;=59,"46-59",
TRUE,"60+")</f>
        <v>26-35</v>
      </c>
      <c r="BX1366" t="b">
        <f t="shared" si="171"/>
        <v>1</v>
      </c>
      <c r="BY1366" t="b">
        <f t="shared" si="172"/>
        <v>1</v>
      </c>
      <c r="BZ1366" t="b">
        <f t="shared" si="175"/>
        <v>1</v>
      </c>
      <c r="CA1366">
        <f>IF(tblemployee[[#This Row],[Attrition]]="Yes",1,0)</f>
        <v>0</v>
      </c>
      <c r="CB1366">
        <f>IF(tblemployee[[#This Row],[OverTime]]="Yes",1,0)</f>
        <v>1</v>
      </c>
    </row>
    <row r="1367" spans="1:80" hidden="1">
      <c r="A1367">
        <v>29</v>
      </c>
      <c r="B1367" t="s">
        <v>35</v>
      </c>
      <c r="C1367" t="s">
        <v>44</v>
      </c>
      <c r="D1367">
        <v>746</v>
      </c>
      <c r="E1367" t="s">
        <v>37</v>
      </c>
      <c r="F1367">
        <v>24</v>
      </c>
      <c r="G1367" t="str" cm="1">
        <f t="array" ref="G1367">_xlfn.IFS(
F1367 &lt;= 10, "Near",
F1367 &lt;= 20, "Far",
TRUE, "Very Far")</f>
        <v>Very Far</v>
      </c>
      <c r="H1367">
        <v>3</v>
      </c>
      <c r="I1367" t="str">
        <f>_xlfn.XLOOKUP(H1367,Lookup!C:C,Lookup!D:D)</f>
        <v>Bachelor</v>
      </c>
      <c r="J1367" t="s">
        <v>60</v>
      </c>
      <c r="K1367">
        <v>1</v>
      </c>
      <c r="L1367">
        <v>1928</v>
      </c>
      <c r="M1367">
        <v>3</v>
      </c>
      <c r="N1367" t="str">
        <f>_xlfn.XLOOKUP(M1367,Lookup!E:E,Lookup!F:F)</f>
        <v>High</v>
      </c>
      <c r="O1367" t="s">
        <v>46</v>
      </c>
      <c r="P1367">
        <v>45</v>
      </c>
      <c r="Q1367">
        <v>4</v>
      </c>
      <c r="R1367" t="str">
        <f>_xlfn.XLOOKUP(Q1367,Lookup!G:G,Lookup!H:H)</f>
        <v>Very High</v>
      </c>
      <c r="S1367">
        <v>1</v>
      </c>
      <c r="T1367" s="7" t="str">
        <f>_xlfn.XLOOKUP(S1367,Lookup!A:A,Lookup!B:B)</f>
        <v>Entry Level</v>
      </c>
      <c r="U1367" t="s">
        <v>57</v>
      </c>
      <c r="V1367">
        <v>1</v>
      </c>
      <c r="W1367" t="str">
        <f>_xlfn.XLOOKUP(V1367,Lookup!I:I,Lookup!J:J)</f>
        <v>Low</v>
      </c>
      <c r="X1367" t="s">
        <v>41</v>
      </c>
      <c r="Y1367">
        <v>1091</v>
      </c>
      <c r="Z1367" t="str" cm="1">
        <f t="array" ref="Z1367">_xlfn.IFS(Y1367&lt;3000,"Low",Y1367&lt;7000,"Medium",TRUE,"High")</f>
        <v>Low</v>
      </c>
      <c r="AA1367">
        <v>10642</v>
      </c>
      <c r="AB1367">
        <v>1</v>
      </c>
      <c r="AC1367" t="s">
        <v>42</v>
      </c>
      <c r="AD1367" t="s">
        <v>43</v>
      </c>
      <c r="AE1367">
        <v>17</v>
      </c>
      <c r="AF1367">
        <v>3</v>
      </c>
      <c r="AG1367" t="str">
        <f>_xlfn.XLOOKUP(AF1367,Lookup!K:K,Lookup!L:L)</f>
        <v>Meet Expect</v>
      </c>
      <c r="AH1367">
        <v>4</v>
      </c>
      <c r="AI1367" t="str">
        <f>LOOKUP(AH1367,Lookup!M:M,Lookup!N:N)</f>
        <v>Very High</v>
      </c>
      <c r="AJ1367">
        <v>80</v>
      </c>
      <c r="AK1367">
        <v>0</v>
      </c>
      <c r="AL1367" t="str">
        <f>_xlfn.XLOOKUP(AK1367,Lookup!O:O,Lookup!P:P)</f>
        <v>None</v>
      </c>
      <c r="AM1367">
        <v>1</v>
      </c>
      <c r="AN1367" t="str" cm="1">
        <f t="array" ref="AN1367">_xlfn.IFS(
AM1367&lt;=5,"0-5",
AM1367&lt;=10,"6-10",
AM1367&lt;=20,"11-20",
TRUE,"20+")</f>
        <v>0-5</v>
      </c>
      <c r="AO1367">
        <v>3</v>
      </c>
      <c r="AP1367">
        <v>3</v>
      </c>
      <c r="AQ1367" t="str">
        <f>_xlfn.XLOOKUP(AP1367,Lookup!Q:Q,Lookup!R:R)</f>
        <v>Better</v>
      </c>
      <c r="AR1367">
        <v>1</v>
      </c>
      <c r="AS1367" t="str" cm="1">
        <f t="array" ref="AS1367">_xlfn.IFS(
AR1367 &lt;=1,"New Employee",
AR1367 &lt;=3, "Early Career",
AR1367 &lt;=7, "Experienced",
TRUE, "Veteran")</f>
        <v>New Employee</v>
      </c>
      <c r="AT1367">
        <v>0</v>
      </c>
      <c r="AU1367">
        <v>0</v>
      </c>
      <c r="AV1367" t="str" cm="1">
        <f t="array" ref="AV1367">_xlfn.IFS(
AU1367=0,"Recently Promoted",
AU1367&lt;=3, "Normal",
TRUE, "Long Time No Promotion")</f>
        <v>Recently Promoted</v>
      </c>
      <c r="AW1367">
        <v>0</v>
      </c>
      <c r="AX1367">
        <f>IF(COUNTIF(L1367:$L$1471,L1367)&gt;1,1,0)</f>
        <v>0</v>
      </c>
      <c r="BA1367">
        <f t="shared" si="173"/>
        <v>0</v>
      </c>
      <c r="BC1367">
        <f t="shared" si="174"/>
        <v>0</v>
      </c>
      <c r="BE1367">
        <f t="shared" si="168"/>
        <v>0</v>
      </c>
      <c r="BG1367">
        <f t="shared" si="169"/>
        <v>0</v>
      </c>
      <c r="BI1367">
        <f t="shared" si="170"/>
        <v>0</v>
      </c>
      <c r="BR1367" t="str" cm="1">
        <f t="array" ref="BR1367">_xlfn.IFS(
A1367&lt;=25,"18-25",
A1367&lt;=35,"26-35",
A1367&lt;=45,"36-45",
A1367&lt;=59,"46-59",
TRUE,"60+")</f>
        <v>26-35</v>
      </c>
      <c r="BX1367" t="b">
        <f t="shared" si="171"/>
        <v>1</v>
      </c>
      <c r="BY1367" t="b">
        <f t="shared" si="172"/>
        <v>1</v>
      </c>
      <c r="BZ1367" t="b">
        <f t="shared" si="175"/>
        <v>1</v>
      </c>
      <c r="CA1367">
        <f>IF(tblemployee[[#This Row],[Attrition]]="Yes",1,0)</f>
        <v>1</v>
      </c>
      <c r="CB1367">
        <f>IF(tblemployee[[#This Row],[OverTime]]="Yes",1,0)</f>
        <v>0</v>
      </c>
    </row>
    <row r="1368" spans="1:80" hidden="1">
      <c r="A1368">
        <v>39</v>
      </c>
      <c r="B1368" t="s">
        <v>43</v>
      </c>
      <c r="C1368" t="s">
        <v>55</v>
      </c>
      <c r="D1368">
        <v>1251</v>
      </c>
      <c r="E1368" t="s">
        <v>37</v>
      </c>
      <c r="F1368">
        <v>21</v>
      </c>
      <c r="G1368" t="str" cm="1">
        <f t="array" ref="G1368">_xlfn.IFS(
F1368 &lt;= 10, "Near",
F1368 &lt;= 20, "Far",
TRUE, "Very Far")</f>
        <v>Very Far</v>
      </c>
      <c r="H1368">
        <v>4</v>
      </c>
      <c r="I1368" t="str">
        <f>_xlfn.XLOOKUP(H1368,Lookup!C:C,Lookup!D:D)</f>
        <v>Master</v>
      </c>
      <c r="J1368" t="s">
        <v>38</v>
      </c>
      <c r="K1368">
        <v>1</v>
      </c>
      <c r="L1368">
        <v>1929</v>
      </c>
      <c r="M1368">
        <v>1</v>
      </c>
      <c r="N1368" t="str">
        <f>_xlfn.XLOOKUP(M1368,Lookup!E:E,Lookup!F:F)</f>
        <v>Low</v>
      </c>
      <c r="O1368" t="s">
        <v>39</v>
      </c>
      <c r="P1368">
        <v>32</v>
      </c>
      <c r="Q1368">
        <v>1</v>
      </c>
      <c r="R1368" t="str">
        <f>_xlfn.XLOOKUP(Q1368,Lookup!G:G,Lookup!H:H)</f>
        <v>Low</v>
      </c>
      <c r="S1368">
        <v>2</v>
      </c>
      <c r="T1368" s="7" t="str">
        <f>_xlfn.XLOOKUP(S1368,Lookup!A:A,Lookup!B:B)</f>
        <v>Junior</v>
      </c>
      <c r="U1368" t="s">
        <v>40</v>
      </c>
      <c r="V1368">
        <v>3</v>
      </c>
      <c r="W1368" t="str">
        <f>_xlfn.XLOOKUP(V1368,Lookup!I:I,Lookup!J:J)</f>
        <v>High</v>
      </c>
      <c r="X1368" t="s">
        <v>48</v>
      </c>
      <c r="Y1368">
        <v>5736</v>
      </c>
      <c r="Z1368" t="str" cm="1">
        <f t="array" ref="Z1368">_xlfn.IFS(Y1368&lt;3000,"Low",Y1368&lt;7000,"Medium",TRUE,"High")</f>
        <v>Medium</v>
      </c>
      <c r="AA1368">
        <v>3987</v>
      </c>
      <c r="AB1368">
        <v>6</v>
      </c>
      <c r="AC1368" t="s">
        <v>42</v>
      </c>
      <c r="AD1368" t="s">
        <v>43</v>
      </c>
      <c r="AE1368">
        <v>19</v>
      </c>
      <c r="AF1368">
        <v>3</v>
      </c>
      <c r="AG1368" t="str">
        <f>_xlfn.XLOOKUP(AF1368,Lookup!K:K,Lookup!L:L)</f>
        <v>Meet Expect</v>
      </c>
      <c r="AH1368">
        <v>3</v>
      </c>
      <c r="AI1368" t="str">
        <f>LOOKUP(AH1368,Lookup!M:M,Lookup!N:N)</f>
        <v>High</v>
      </c>
      <c r="AJ1368">
        <v>80</v>
      </c>
      <c r="AK1368">
        <v>1</v>
      </c>
      <c r="AL1368" t="str">
        <f>_xlfn.XLOOKUP(AK1368,Lookup!O:O,Lookup!P:P)</f>
        <v>Basic</v>
      </c>
      <c r="AM1368">
        <v>10</v>
      </c>
      <c r="AN1368" t="str" cm="1">
        <f t="array" ref="AN1368">_xlfn.IFS(
AM1368&lt;=5,"0-5",
AM1368&lt;=10,"6-10",
AM1368&lt;=20,"11-20",
TRUE,"20+")</f>
        <v>6-10</v>
      </c>
      <c r="AO1368">
        <v>1</v>
      </c>
      <c r="AP1368">
        <v>3</v>
      </c>
      <c r="AQ1368" t="str">
        <f>_xlfn.XLOOKUP(AP1368,Lookup!Q:Q,Lookup!R:R)</f>
        <v>Better</v>
      </c>
      <c r="AR1368">
        <v>3</v>
      </c>
      <c r="AS1368" t="str" cm="1">
        <f t="array" ref="AS1368">_xlfn.IFS(
AR1368 &lt;=1,"New Employee",
AR1368 &lt;=3, "Early Career",
AR1368 &lt;=7, "Experienced",
TRUE, "Veteran")</f>
        <v>Early Career</v>
      </c>
      <c r="AT1368">
        <v>2</v>
      </c>
      <c r="AU1368">
        <v>1</v>
      </c>
      <c r="AV1368" t="str" cm="1">
        <f t="array" ref="AV1368">_xlfn.IFS(
AU1368=0,"Recently Promoted",
AU1368&lt;=3, "Normal",
TRUE, "Long Time No Promotion")</f>
        <v>Normal</v>
      </c>
      <c r="AW1368">
        <v>2</v>
      </c>
      <c r="AX1368">
        <f>IF(COUNTIF(L1368:$L$1471,L1368)&gt;1,1,0)</f>
        <v>0</v>
      </c>
      <c r="BA1368">
        <f t="shared" si="173"/>
        <v>0</v>
      </c>
      <c r="BC1368">
        <f t="shared" si="174"/>
        <v>0</v>
      </c>
      <c r="BE1368">
        <f t="shared" si="168"/>
        <v>0</v>
      </c>
      <c r="BG1368">
        <f t="shared" si="169"/>
        <v>0</v>
      </c>
      <c r="BI1368">
        <f t="shared" si="170"/>
        <v>0</v>
      </c>
      <c r="BR1368" t="str" cm="1">
        <f t="array" ref="BR1368">_xlfn.IFS(
A1368&lt;=25,"18-25",
A1368&lt;=35,"26-35",
A1368&lt;=45,"36-45",
A1368&lt;=59,"46-59",
TRUE,"60+")</f>
        <v>36-45</v>
      </c>
      <c r="BX1368" t="b">
        <f t="shared" si="171"/>
        <v>1</v>
      </c>
      <c r="BY1368" t="b">
        <f t="shared" si="172"/>
        <v>1</v>
      </c>
      <c r="BZ1368" t="b">
        <f t="shared" si="175"/>
        <v>1</v>
      </c>
      <c r="CA1368">
        <f>IF(tblemployee[[#This Row],[Attrition]]="Yes",1,0)</f>
        <v>0</v>
      </c>
      <c r="CB1368">
        <f>IF(tblemployee[[#This Row],[OverTime]]="Yes",1,0)</f>
        <v>0</v>
      </c>
    </row>
    <row r="1369" spans="1:80" hidden="1">
      <c r="A1369">
        <v>27</v>
      </c>
      <c r="B1369" t="s">
        <v>43</v>
      </c>
      <c r="C1369" t="s">
        <v>36</v>
      </c>
      <c r="D1369">
        <v>1354</v>
      </c>
      <c r="E1369" t="s">
        <v>45</v>
      </c>
      <c r="F1369">
        <v>2</v>
      </c>
      <c r="G1369" t="str" cm="1">
        <f t="array" ref="G1369">_xlfn.IFS(
F1369 &lt;= 10, "Near",
F1369 &lt;= 20, "Far",
TRUE, "Very Far")</f>
        <v>Near</v>
      </c>
      <c r="H1369">
        <v>4</v>
      </c>
      <c r="I1369" t="str">
        <f>_xlfn.XLOOKUP(H1369,Lookup!C:C,Lookup!D:D)</f>
        <v>Master</v>
      </c>
      <c r="J1369" t="s">
        <v>60</v>
      </c>
      <c r="K1369">
        <v>1</v>
      </c>
      <c r="L1369">
        <v>1931</v>
      </c>
      <c r="M1369">
        <v>2</v>
      </c>
      <c r="N1369" t="str">
        <f>_xlfn.XLOOKUP(M1369,Lookup!E:E,Lookup!F:F)</f>
        <v>Medium</v>
      </c>
      <c r="O1369" t="s">
        <v>46</v>
      </c>
      <c r="P1369">
        <v>41</v>
      </c>
      <c r="Q1369">
        <v>3</v>
      </c>
      <c r="R1369" t="str">
        <f>_xlfn.XLOOKUP(Q1369,Lookup!G:G,Lookup!H:H)</f>
        <v>High</v>
      </c>
      <c r="S1369">
        <v>1</v>
      </c>
      <c r="T1369" s="7" t="str">
        <f>_xlfn.XLOOKUP(S1369,Lookup!A:A,Lookup!B:B)</f>
        <v>Entry Level</v>
      </c>
      <c r="U1369" t="s">
        <v>47</v>
      </c>
      <c r="V1369">
        <v>2</v>
      </c>
      <c r="W1369" t="str">
        <f>_xlfn.XLOOKUP(V1369,Lookup!I:I,Lookup!J:J)</f>
        <v>Medium</v>
      </c>
      <c r="X1369" t="s">
        <v>48</v>
      </c>
      <c r="Y1369">
        <v>2226</v>
      </c>
      <c r="Z1369" t="str" cm="1">
        <f t="array" ref="Z1369">_xlfn.IFS(Y1369&lt;3000,"Low",Y1369&lt;7000,"Medium",TRUE,"High")</f>
        <v>Low</v>
      </c>
      <c r="AA1369">
        <v>6073</v>
      </c>
      <c r="AB1369">
        <v>1</v>
      </c>
      <c r="AC1369" t="s">
        <v>42</v>
      </c>
      <c r="AD1369" t="s">
        <v>43</v>
      </c>
      <c r="AE1369">
        <v>11</v>
      </c>
      <c r="AF1369">
        <v>3</v>
      </c>
      <c r="AG1369" t="str">
        <f>_xlfn.XLOOKUP(AF1369,Lookup!K:K,Lookup!L:L)</f>
        <v>Meet Expect</v>
      </c>
      <c r="AH1369">
        <v>3</v>
      </c>
      <c r="AI1369" t="str">
        <f>LOOKUP(AH1369,Lookup!M:M,Lookup!N:N)</f>
        <v>High</v>
      </c>
      <c r="AJ1369">
        <v>80</v>
      </c>
      <c r="AK1369">
        <v>1</v>
      </c>
      <c r="AL1369" t="str">
        <f>_xlfn.XLOOKUP(AK1369,Lookup!O:O,Lookup!P:P)</f>
        <v>Basic</v>
      </c>
      <c r="AM1369">
        <v>6</v>
      </c>
      <c r="AN1369" t="str" cm="1">
        <f t="array" ref="AN1369">_xlfn.IFS(
AM1369&lt;=5,"0-5",
AM1369&lt;=10,"6-10",
AM1369&lt;=20,"11-20",
TRUE,"20+")</f>
        <v>6-10</v>
      </c>
      <c r="AO1369">
        <v>3</v>
      </c>
      <c r="AP1369">
        <v>2</v>
      </c>
      <c r="AQ1369" t="str">
        <f>_xlfn.XLOOKUP(AP1369,Lookup!Q:Q,Lookup!R:R)</f>
        <v>Good</v>
      </c>
      <c r="AR1369">
        <v>5</v>
      </c>
      <c r="AS1369" t="str" cm="1">
        <f t="array" ref="AS1369">_xlfn.IFS(
AR1369 &lt;=1,"New Employee",
AR1369 &lt;=3, "Early Career",
AR1369 &lt;=7, "Experienced",
TRUE, "Veteran")</f>
        <v>Experienced</v>
      </c>
      <c r="AT1369">
        <v>3</v>
      </c>
      <c r="AU1369">
        <v>1</v>
      </c>
      <c r="AV1369" t="str" cm="1">
        <f t="array" ref="AV1369">_xlfn.IFS(
AU1369=0,"Recently Promoted",
AU1369&lt;=3, "Normal",
TRUE, "Long Time No Promotion")</f>
        <v>Normal</v>
      </c>
      <c r="AW1369">
        <v>2</v>
      </c>
      <c r="AX1369">
        <f>IF(COUNTIF(L1369:$L$1471,L1369)&gt;1,1,0)</f>
        <v>0</v>
      </c>
      <c r="BA1369">
        <f t="shared" si="173"/>
        <v>0</v>
      </c>
      <c r="BC1369">
        <f t="shared" si="174"/>
        <v>0</v>
      </c>
      <c r="BE1369">
        <f t="shared" si="168"/>
        <v>0</v>
      </c>
      <c r="BG1369">
        <f t="shared" si="169"/>
        <v>0</v>
      </c>
      <c r="BI1369">
        <f t="shared" si="170"/>
        <v>0</v>
      </c>
      <c r="BR1369" t="str" cm="1">
        <f t="array" ref="BR1369">_xlfn.IFS(
A1369&lt;=25,"18-25",
A1369&lt;=35,"26-35",
A1369&lt;=45,"36-45",
A1369&lt;=59,"46-59",
TRUE,"60+")</f>
        <v>26-35</v>
      </c>
      <c r="BX1369" t="b">
        <f t="shared" si="171"/>
        <v>1</v>
      </c>
      <c r="BY1369" t="b">
        <f t="shared" si="172"/>
        <v>1</v>
      </c>
      <c r="BZ1369" t="b">
        <f t="shared" si="175"/>
        <v>1</v>
      </c>
      <c r="CA1369">
        <f>IF(tblemployee[[#This Row],[Attrition]]="Yes",1,0)</f>
        <v>0</v>
      </c>
      <c r="CB1369">
        <f>IF(tblemployee[[#This Row],[OverTime]]="Yes",1,0)</f>
        <v>0</v>
      </c>
    </row>
    <row r="1370" spans="1:80" hidden="1">
      <c r="A1370">
        <v>34</v>
      </c>
      <c r="B1370" t="s">
        <v>43</v>
      </c>
      <c r="C1370" t="s">
        <v>44</v>
      </c>
      <c r="D1370">
        <v>735</v>
      </c>
      <c r="E1370" t="s">
        <v>45</v>
      </c>
      <c r="F1370">
        <v>22</v>
      </c>
      <c r="G1370" t="str" cm="1">
        <f t="array" ref="G1370">_xlfn.IFS(
F1370 &lt;= 10, "Near",
F1370 &lt;= 20, "Far",
TRUE, "Very Far")</f>
        <v>Very Far</v>
      </c>
      <c r="H1370">
        <v>4</v>
      </c>
      <c r="I1370" t="str">
        <f>_xlfn.XLOOKUP(H1370,Lookup!C:C,Lookup!D:D)</f>
        <v>Master</v>
      </c>
      <c r="J1370" t="s">
        <v>49</v>
      </c>
      <c r="K1370">
        <v>1</v>
      </c>
      <c r="L1370">
        <v>1932</v>
      </c>
      <c r="M1370">
        <v>3</v>
      </c>
      <c r="N1370" t="str">
        <f>_xlfn.XLOOKUP(M1370,Lookup!E:E,Lookup!F:F)</f>
        <v>High</v>
      </c>
      <c r="O1370" t="s">
        <v>46</v>
      </c>
      <c r="P1370">
        <v>86</v>
      </c>
      <c r="Q1370">
        <v>2</v>
      </c>
      <c r="R1370" t="str">
        <f>_xlfn.XLOOKUP(Q1370,Lookup!G:G,Lookup!H:H)</f>
        <v>Medium</v>
      </c>
      <c r="S1370">
        <v>2</v>
      </c>
      <c r="T1370" s="7" t="str">
        <f>_xlfn.XLOOKUP(S1370,Lookup!A:A,Lookup!B:B)</f>
        <v>Junior</v>
      </c>
      <c r="U1370" t="s">
        <v>47</v>
      </c>
      <c r="V1370">
        <v>4</v>
      </c>
      <c r="W1370" t="str">
        <f>_xlfn.XLOOKUP(V1370,Lookup!I:I,Lookup!J:J)</f>
        <v>Very High</v>
      </c>
      <c r="X1370" t="s">
        <v>48</v>
      </c>
      <c r="Y1370">
        <v>5747</v>
      </c>
      <c r="Z1370" t="str" cm="1">
        <f t="array" ref="Z1370">_xlfn.IFS(Y1370&lt;3000,"Low",Y1370&lt;7000,"Medium",TRUE,"High")</f>
        <v>Medium</v>
      </c>
      <c r="AA1370">
        <v>26496</v>
      </c>
      <c r="AB1370">
        <v>1</v>
      </c>
      <c r="AC1370" t="s">
        <v>42</v>
      </c>
      <c r="AD1370" t="s">
        <v>35</v>
      </c>
      <c r="AE1370">
        <v>15</v>
      </c>
      <c r="AF1370">
        <v>3</v>
      </c>
      <c r="AG1370" t="str">
        <f>_xlfn.XLOOKUP(AF1370,Lookup!K:K,Lookup!L:L)</f>
        <v>Meet Expect</v>
      </c>
      <c r="AH1370">
        <v>2</v>
      </c>
      <c r="AI1370" t="str">
        <f>LOOKUP(AH1370,Lookup!M:M,Lookup!N:N)</f>
        <v>Medium</v>
      </c>
      <c r="AJ1370">
        <v>80</v>
      </c>
      <c r="AK1370">
        <v>0</v>
      </c>
      <c r="AL1370" t="str">
        <f>_xlfn.XLOOKUP(AK1370,Lookup!O:O,Lookup!P:P)</f>
        <v>None</v>
      </c>
      <c r="AM1370">
        <v>16</v>
      </c>
      <c r="AN1370" t="str" cm="1">
        <f t="array" ref="AN1370">_xlfn.IFS(
AM1370&lt;=5,"0-5",
AM1370&lt;=10,"6-10",
AM1370&lt;=20,"11-20",
TRUE,"20+")</f>
        <v>11-20</v>
      </c>
      <c r="AO1370">
        <v>3</v>
      </c>
      <c r="AP1370">
        <v>3</v>
      </c>
      <c r="AQ1370" t="str">
        <f>_xlfn.XLOOKUP(AP1370,Lookup!Q:Q,Lookup!R:R)</f>
        <v>Better</v>
      </c>
      <c r="AR1370">
        <v>15</v>
      </c>
      <c r="AS1370" t="str" cm="1">
        <f t="array" ref="AS1370">_xlfn.IFS(
AR1370 &lt;=1,"New Employee",
AR1370 &lt;=3, "Early Career",
AR1370 &lt;=7, "Experienced",
TRUE, "Veteran")</f>
        <v>Veteran</v>
      </c>
      <c r="AT1370">
        <v>10</v>
      </c>
      <c r="AU1370">
        <v>6</v>
      </c>
      <c r="AV1370" t="str" cm="1">
        <f t="array" ref="AV1370">_xlfn.IFS(
AU1370=0,"Recently Promoted",
AU1370&lt;=3, "Normal",
TRUE, "Long Time No Promotion")</f>
        <v>Long Time No Promotion</v>
      </c>
      <c r="AW1370">
        <v>11</v>
      </c>
      <c r="AX1370">
        <f>IF(COUNTIF(L1370:$L$1471,L1370)&gt;1,1,0)</f>
        <v>0</v>
      </c>
      <c r="BA1370">
        <f t="shared" si="173"/>
        <v>0</v>
      </c>
      <c r="BC1370">
        <f t="shared" si="174"/>
        <v>0</v>
      </c>
      <c r="BE1370">
        <f t="shared" si="168"/>
        <v>0</v>
      </c>
      <c r="BG1370">
        <f t="shared" si="169"/>
        <v>0</v>
      </c>
      <c r="BI1370">
        <f t="shared" si="170"/>
        <v>0</v>
      </c>
      <c r="BR1370" t="str" cm="1">
        <f t="array" ref="BR1370">_xlfn.IFS(
A1370&lt;=25,"18-25",
A1370&lt;=35,"26-35",
A1370&lt;=45,"36-45",
A1370&lt;=59,"46-59",
TRUE,"60+")</f>
        <v>26-35</v>
      </c>
      <c r="BX1370" t="b">
        <f t="shared" si="171"/>
        <v>1</v>
      </c>
      <c r="BY1370" t="b">
        <f t="shared" si="172"/>
        <v>1</v>
      </c>
      <c r="BZ1370" t="b">
        <f t="shared" si="175"/>
        <v>1</v>
      </c>
      <c r="CA1370">
        <f>IF(tblemployee[[#This Row],[Attrition]]="Yes",1,0)</f>
        <v>0</v>
      </c>
      <c r="CB1370">
        <f>IF(tblemployee[[#This Row],[OverTime]]="Yes",1,0)</f>
        <v>1</v>
      </c>
    </row>
    <row r="1371" spans="1:80" hidden="1">
      <c r="A1371">
        <v>28</v>
      </c>
      <c r="B1371" t="s">
        <v>35</v>
      </c>
      <c r="C1371" t="s">
        <v>36</v>
      </c>
      <c r="D1371">
        <v>1475</v>
      </c>
      <c r="E1371" t="s">
        <v>37</v>
      </c>
      <c r="F1371">
        <v>13</v>
      </c>
      <c r="G1371" t="str" cm="1">
        <f t="array" ref="G1371">_xlfn.IFS(
F1371 &lt;= 10, "Near",
F1371 &lt;= 20, "Far",
TRUE, "Very Far")</f>
        <v>Far</v>
      </c>
      <c r="H1371">
        <v>2</v>
      </c>
      <c r="I1371" t="str">
        <f>_xlfn.XLOOKUP(H1371,Lookup!C:C,Lookup!D:D)</f>
        <v>College</v>
      </c>
      <c r="J1371" t="s">
        <v>59</v>
      </c>
      <c r="K1371">
        <v>1</v>
      </c>
      <c r="L1371">
        <v>1933</v>
      </c>
      <c r="M1371">
        <v>4</v>
      </c>
      <c r="N1371" t="str">
        <f>_xlfn.XLOOKUP(M1371,Lookup!E:E,Lookup!F:F)</f>
        <v>Very High</v>
      </c>
      <c r="O1371" t="s">
        <v>39</v>
      </c>
      <c r="P1371">
        <v>84</v>
      </c>
      <c r="Q1371">
        <v>3</v>
      </c>
      <c r="R1371" t="str">
        <f>_xlfn.XLOOKUP(Q1371,Lookup!G:G,Lookup!H:H)</f>
        <v>High</v>
      </c>
      <c r="S1371">
        <v>2</v>
      </c>
      <c r="T1371" s="7" t="str">
        <f>_xlfn.XLOOKUP(S1371,Lookup!A:A,Lookup!B:B)</f>
        <v>Junior</v>
      </c>
      <c r="U1371" t="s">
        <v>40</v>
      </c>
      <c r="V1371">
        <v>3</v>
      </c>
      <c r="W1371" t="str">
        <f>_xlfn.XLOOKUP(V1371,Lookup!I:I,Lookup!J:J)</f>
        <v>High</v>
      </c>
      <c r="X1371" t="s">
        <v>41</v>
      </c>
      <c r="Y1371">
        <v>9854</v>
      </c>
      <c r="Z1371" t="str" cm="1">
        <f t="array" ref="Z1371">_xlfn.IFS(Y1371&lt;3000,"Low",Y1371&lt;7000,"Medium",TRUE,"High")</f>
        <v>High</v>
      </c>
      <c r="AA1371">
        <v>23352</v>
      </c>
      <c r="AB1371">
        <v>3</v>
      </c>
      <c r="AC1371" t="s">
        <v>42</v>
      </c>
      <c r="AD1371" t="s">
        <v>35</v>
      </c>
      <c r="AE1371">
        <v>11</v>
      </c>
      <c r="AF1371">
        <v>3</v>
      </c>
      <c r="AG1371" t="str">
        <f>_xlfn.XLOOKUP(AF1371,Lookup!K:K,Lookup!L:L)</f>
        <v>Meet Expect</v>
      </c>
      <c r="AH1371">
        <v>4</v>
      </c>
      <c r="AI1371" t="str">
        <f>LOOKUP(AH1371,Lookup!M:M,Lookup!N:N)</f>
        <v>Very High</v>
      </c>
      <c r="AJ1371">
        <v>80</v>
      </c>
      <c r="AK1371">
        <v>0</v>
      </c>
      <c r="AL1371" t="str">
        <f>_xlfn.XLOOKUP(AK1371,Lookup!O:O,Lookup!P:P)</f>
        <v>None</v>
      </c>
      <c r="AM1371">
        <v>6</v>
      </c>
      <c r="AN1371" t="str" cm="1">
        <f t="array" ref="AN1371">_xlfn.IFS(
AM1371&lt;=5,"0-5",
AM1371&lt;=10,"6-10",
AM1371&lt;=20,"11-20",
TRUE,"20+")</f>
        <v>6-10</v>
      </c>
      <c r="AO1371">
        <v>0</v>
      </c>
      <c r="AP1371">
        <v>3</v>
      </c>
      <c r="AQ1371" t="str">
        <f>_xlfn.XLOOKUP(AP1371,Lookup!Q:Q,Lookup!R:R)</f>
        <v>Better</v>
      </c>
      <c r="AR1371">
        <v>2</v>
      </c>
      <c r="AS1371" t="str" cm="1">
        <f t="array" ref="AS1371">_xlfn.IFS(
AR1371 &lt;=1,"New Employee",
AR1371 &lt;=3, "Early Career",
AR1371 &lt;=7, "Experienced",
TRUE, "Veteran")</f>
        <v>Early Career</v>
      </c>
      <c r="AT1371">
        <v>0</v>
      </c>
      <c r="AU1371">
        <v>2</v>
      </c>
      <c r="AV1371" t="str" cm="1">
        <f t="array" ref="AV1371">_xlfn.IFS(
AU1371=0,"Recently Promoted",
AU1371&lt;=3, "Normal",
TRUE, "Long Time No Promotion")</f>
        <v>Normal</v>
      </c>
      <c r="AW1371">
        <v>2</v>
      </c>
      <c r="AX1371">
        <f>IF(COUNTIF(L1371:$L$1471,L1371)&gt;1,1,0)</f>
        <v>0</v>
      </c>
      <c r="BA1371">
        <f t="shared" si="173"/>
        <v>0</v>
      </c>
      <c r="BC1371">
        <f t="shared" si="174"/>
        <v>0</v>
      </c>
      <c r="BE1371">
        <f t="shared" si="168"/>
        <v>0</v>
      </c>
      <c r="BG1371">
        <f t="shared" si="169"/>
        <v>0</v>
      </c>
      <c r="BI1371">
        <f t="shared" si="170"/>
        <v>0</v>
      </c>
      <c r="BR1371" t="str" cm="1">
        <f t="array" ref="BR1371">_xlfn.IFS(
A1371&lt;=25,"18-25",
A1371&lt;=35,"26-35",
A1371&lt;=45,"36-45",
A1371&lt;=59,"46-59",
TRUE,"60+")</f>
        <v>26-35</v>
      </c>
      <c r="BX1371" t="b">
        <f t="shared" si="171"/>
        <v>1</v>
      </c>
      <c r="BY1371" t="b">
        <f t="shared" si="172"/>
        <v>1</v>
      </c>
      <c r="BZ1371" t="b">
        <f t="shared" si="175"/>
        <v>1</v>
      </c>
      <c r="CA1371">
        <f>IF(tblemployee[[#This Row],[Attrition]]="Yes",1,0)</f>
        <v>1</v>
      </c>
      <c r="CB1371">
        <f>IF(tblemployee[[#This Row],[OverTime]]="Yes",1,0)</f>
        <v>1</v>
      </c>
    </row>
    <row r="1372" spans="1:80" hidden="1">
      <c r="A1372">
        <v>47</v>
      </c>
      <c r="B1372" t="s">
        <v>43</v>
      </c>
      <c r="C1372" t="s">
        <v>55</v>
      </c>
      <c r="D1372">
        <v>1169</v>
      </c>
      <c r="E1372" t="s">
        <v>45</v>
      </c>
      <c r="F1372">
        <v>14</v>
      </c>
      <c r="G1372" t="str" cm="1">
        <f t="array" ref="G1372">_xlfn.IFS(
F1372 &lt;= 10, "Near",
F1372 &lt;= 20, "Far",
TRUE, "Very Far")</f>
        <v>Far</v>
      </c>
      <c r="H1372">
        <v>4</v>
      </c>
      <c r="I1372" t="str">
        <f>_xlfn.XLOOKUP(H1372,Lookup!C:C,Lookup!D:D)</f>
        <v>Master</v>
      </c>
      <c r="J1372" t="s">
        <v>60</v>
      </c>
      <c r="K1372">
        <v>1</v>
      </c>
      <c r="L1372">
        <v>1934</v>
      </c>
      <c r="M1372">
        <v>3</v>
      </c>
      <c r="N1372" t="str">
        <f>_xlfn.XLOOKUP(M1372,Lookup!E:E,Lookup!F:F)</f>
        <v>High</v>
      </c>
      <c r="O1372" t="s">
        <v>46</v>
      </c>
      <c r="P1372">
        <v>64</v>
      </c>
      <c r="Q1372">
        <v>3</v>
      </c>
      <c r="R1372" t="str">
        <f>_xlfn.XLOOKUP(Q1372,Lookup!G:G,Lookup!H:H)</f>
        <v>High</v>
      </c>
      <c r="S1372">
        <v>2</v>
      </c>
      <c r="T1372" s="7" t="str">
        <f>_xlfn.XLOOKUP(S1372,Lookup!A:A,Lookup!B:B)</f>
        <v>Junior</v>
      </c>
      <c r="U1372" t="s">
        <v>47</v>
      </c>
      <c r="V1372">
        <v>2</v>
      </c>
      <c r="W1372" t="str">
        <f>_xlfn.XLOOKUP(V1372,Lookup!I:I,Lookup!J:J)</f>
        <v>Medium</v>
      </c>
      <c r="X1372" t="s">
        <v>48</v>
      </c>
      <c r="Y1372">
        <v>5467</v>
      </c>
      <c r="Z1372" t="str" cm="1">
        <f t="array" ref="Z1372">_xlfn.IFS(Y1372&lt;3000,"Low",Y1372&lt;7000,"Medium",TRUE,"High")</f>
        <v>Medium</v>
      </c>
      <c r="AA1372">
        <v>2125</v>
      </c>
      <c r="AB1372">
        <v>8</v>
      </c>
      <c r="AC1372" t="s">
        <v>42</v>
      </c>
      <c r="AD1372" t="s">
        <v>43</v>
      </c>
      <c r="AE1372">
        <v>18</v>
      </c>
      <c r="AF1372">
        <v>3</v>
      </c>
      <c r="AG1372" t="str">
        <f>_xlfn.XLOOKUP(AF1372,Lookup!K:K,Lookup!L:L)</f>
        <v>Meet Expect</v>
      </c>
      <c r="AH1372">
        <v>3</v>
      </c>
      <c r="AI1372" t="str">
        <f>LOOKUP(AH1372,Lookup!M:M,Lookup!N:N)</f>
        <v>High</v>
      </c>
      <c r="AJ1372">
        <v>80</v>
      </c>
      <c r="AK1372">
        <v>1</v>
      </c>
      <c r="AL1372" t="str">
        <f>_xlfn.XLOOKUP(AK1372,Lookup!O:O,Lookup!P:P)</f>
        <v>Basic</v>
      </c>
      <c r="AM1372">
        <v>16</v>
      </c>
      <c r="AN1372" t="str" cm="1">
        <f t="array" ref="AN1372">_xlfn.IFS(
AM1372&lt;=5,"0-5",
AM1372&lt;=10,"6-10",
AM1372&lt;=20,"11-20",
TRUE,"20+")</f>
        <v>11-20</v>
      </c>
      <c r="AO1372">
        <v>4</v>
      </c>
      <c r="AP1372">
        <v>4</v>
      </c>
      <c r="AQ1372" t="str">
        <f>_xlfn.XLOOKUP(AP1372,Lookup!Q:Q,Lookup!R:R)</f>
        <v>Best</v>
      </c>
      <c r="AR1372">
        <v>8</v>
      </c>
      <c r="AS1372" t="str" cm="1">
        <f t="array" ref="AS1372">_xlfn.IFS(
AR1372 &lt;=1,"New Employee",
AR1372 &lt;=3, "Early Career",
AR1372 &lt;=7, "Experienced",
TRUE, "Veteran")</f>
        <v>Veteran</v>
      </c>
      <c r="AT1372">
        <v>7</v>
      </c>
      <c r="AU1372">
        <v>1</v>
      </c>
      <c r="AV1372" t="str" cm="1">
        <f t="array" ref="AV1372">_xlfn.IFS(
AU1372=0,"Recently Promoted",
AU1372&lt;=3, "Normal",
TRUE, "Long Time No Promotion")</f>
        <v>Normal</v>
      </c>
      <c r="AW1372">
        <v>7</v>
      </c>
      <c r="AX1372">
        <f>IF(COUNTIF(L1372:$L$1471,L1372)&gt;1,1,0)</f>
        <v>0</v>
      </c>
      <c r="BA1372">
        <f t="shared" si="173"/>
        <v>0</v>
      </c>
      <c r="BC1372">
        <f t="shared" si="174"/>
        <v>0</v>
      </c>
      <c r="BE1372">
        <f t="shared" si="168"/>
        <v>0</v>
      </c>
      <c r="BG1372">
        <f t="shared" si="169"/>
        <v>0</v>
      </c>
      <c r="BI1372">
        <f t="shared" si="170"/>
        <v>0</v>
      </c>
      <c r="BR1372" t="str" cm="1">
        <f t="array" ref="BR1372">_xlfn.IFS(
A1372&lt;=25,"18-25",
A1372&lt;=35,"26-35",
A1372&lt;=45,"36-45",
A1372&lt;=59,"46-59",
TRUE,"60+")</f>
        <v>46-59</v>
      </c>
      <c r="BX1372" t="b">
        <f t="shared" si="171"/>
        <v>1</v>
      </c>
      <c r="BY1372" t="b">
        <f t="shared" si="172"/>
        <v>1</v>
      </c>
      <c r="BZ1372" t="b">
        <f t="shared" si="175"/>
        <v>1</v>
      </c>
      <c r="CA1372">
        <f>IF(tblemployee[[#This Row],[Attrition]]="Yes",1,0)</f>
        <v>0</v>
      </c>
      <c r="CB1372">
        <f>IF(tblemployee[[#This Row],[OverTime]]="Yes",1,0)</f>
        <v>0</v>
      </c>
    </row>
    <row r="1373" spans="1:80" hidden="1">
      <c r="A1373">
        <v>56</v>
      </c>
      <c r="B1373" t="s">
        <v>43</v>
      </c>
      <c r="C1373" t="s">
        <v>36</v>
      </c>
      <c r="D1373">
        <v>1443</v>
      </c>
      <c r="E1373" t="s">
        <v>37</v>
      </c>
      <c r="F1373">
        <v>11</v>
      </c>
      <c r="G1373" t="str" cm="1">
        <f t="array" ref="G1373">_xlfn.IFS(
F1373 &lt;= 10, "Near",
F1373 &lt;= 20, "Far",
TRUE, "Very Far")</f>
        <v>Far</v>
      </c>
      <c r="H1373">
        <v>5</v>
      </c>
      <c r="I1373" t="str">
        <f>_xlfn.XLOOKUP(H1373,Lookup!C:C,Lookup!D:D)</f>
        <v>Doctor</v>
      </c>
      <c r="J1373" t="s">
        <v>59</v>
      </c>
      <c r="K1373">
        <v>1</v>
      </c>
      <c r="L1373">
        <v>1935</v>
      </c>
      <c r="M1373">
        <v>4</v>
      </c>
      <c r="N1373" t="str">
        <f>_xlfn.XLOOKUP(M1373,Lookup!E:E,Lookup!F:F)</f>
        <v>Very High</v>
      </c>
      <c r="O1373" t="s">
        <v>39</v>
      </c>
      <c r="P1373">
        <v>89</v>
      </c>
      <c r="Q1373">
        <v>2</v>
      </c>
      <c r="R1373" t="str">
        <f>_xlfn.XLOOKUP(Q1373,Lookup!G:G,Lookup!H:H)</f>
        <v>Medium</v>
      </c>
      <c r="S1373">
        <v>2</v>
      </c>
      <c r="T1373" s="7" t="str">
        <f>_xlfn.XLOOKUP(S1373,Lookup!A:A,Lookup!B:B)</f>
        <v>Junior</v>
      </c>
      <c r="U1373" t="s">
        <v>40</v>
      </c>
      <c r="V1373">
        <v>1</v>
      </c>
      <c r="W1373" t="str">
        <f>_xlfn.XLOOKUP(V1373,Lookup!I:I,Lookup!J:J)</f>
        <v>Low</v>
      </c>
      <c r="X1373" t="s">
        <v>48</v>
      </c>
      <c r="Y1373">
        <v>5380</v>
      </c>
      <c r="Z1373" t="str" cm="1">
        <f t="array" ref="Z1373">_xlfn.IFS(Y1373&lt;3000,"Low",Y1373&lt;7000,"Medium",TRUE,"High")</f>
        <v>Medium</v>
      </c>
      <c r="AA1373">
        <v>20328</v>
      </c>
      <c r="AB1373">
        <v>4</v>
      </c>
      <c r="AC1373" t="s">
        <v>42</v>
      </c>
      <c r="AD1373" t="s">
        <v>43</v>
      </c>
      <c r="AE1373">
        <v>16</v>
      </c>
      <c r="AF1373">
        <v>3</v>
      </c>
      <c r="AG1373" t="str">
        <f>_xlfn.XLOOKUP(AF1373,Lookup!K:K,Lookup!L:L)</f>
        <v>Meet Expect</v>
      </c>
      <c r="AH1373">
        <v>3</v>
      </c>
      <c r="AI1373" t="str">
        <f>LOOKUP(AH1373,Lookup!M:M,Lookup!N:N)</f>
        <v>High</v>
      </c>
      <c r="AJ1373">
        <v>80</v>
      </c>
      <c r="AK1373">
        <v>1</v>
      </c>
      <c r="AL1373" t="str">
        <f>_xlfn.XLOOKUP(AK1373,Lookup!O:O,Lookup!P:P)</f>
        <v>Basic</v>
      </c>
      <c r="AM1373">
        <v>6</v>
      </c>
      <c r="AN1373" t="str" cm="1">
        <f t="array" ref="AN1373">_xlfn.IFS(
AM1373&lt;=5,"0-5",
AM1373&lt;=10,"6-10",
AM1373&lt;=20,"11-20",
TRUE,"20+")</f>
        <v>6-10</v>
      </c>
      <c r="AO1373">
        <v>3</v>
      </c>
      <c r="AP1373">
        <v>3</v>
      </c>
      <c r="AQ1373" t="str">
        <f>_xlfn.XLOOKUP(AP1373,Lookup!Q:Q,Lookup!R:R)</f>
        <v>Better</v>
      </c>
      <c r="AR1373">
        <v>0</v>
      </c>
      <c r="AS1373" t="str" cm="1">
        <f t="array" ref="AS1373">_xlfn.IFS(
AR1373 &lt;=1,"New Employee",
AR1373 &lt;=3, "Early Career",
AR1373 &lt;=7, "Experienced",
TRUE, "Veteran")</f>
        <v>New Employee</v>
      </c>
      <c r="AT1373">
        <v>0</v>
      </c>
      <c r="AU1373">
        <v>0</v>
      </c>
      <c r="AV1373" t="str" cm="1">
        <f t="array" ref="AV1373">_xlfn.IFS(
AU1373=0,"Recently Promoted",
AU1373&lt;=3, "Normal",
TRUE, "Long Time No Promotion")</f>
        <v>Recently Promoted</v>
      </c>
      <c r="AW1373">
        <v>0</v>
      </c>
      <c r="AX1373">
        <f>IF(COUNTIF(L1373:$L$1471,L1373)&gt;1,1,0)</f>
        <v>0</v>
      </c>
      <c r="BA1373">
        <f t="shared" si="173"/>
        <v>0</v>
      </c>
      <c r="BC1373">
        <f t="shared" si="174"/>
        <v>0</v>
      </c>
      <c r="BE1373">
        <f t="shared" si="168"/>
        <v>0</v>
      </c>
      <c r="BG1373">
        <f t="shared" si="169"/>
        <v>0</v>
      </c>
      <c r="BI1373">
        <f t="shared" si="170"/>
        <v>0</v>
      </c>
      <c r="BR1373" t="str" cm="1">
        <f t="array" ref="BR1373">_xlfn.IFS(
A1373&lt;=25,"18-25",
A1373&lt;=35,"26-35",
A1373&lt;=45,"36-45",
A1373&lt;=59,"46-59",
TRUE,"60+")</f>
        <v>46-59</v>
      </c>
      <c r="BX1373" t="b">
        <f t="shared" si="171"/>
        <v>1</v>
      </c>
      <c r="BY1373" t="b">
        <f t="shared" si="172"/>
        <v>1</v>
      </c>
      <c r="BZ1373" t="b">
        <f t="shared" si="175"/>
        <v>1</v>
      </c>
      <c r="CA1373">
        <f>IF(tblemployee[[#This Row],[Attrition]]="Yes",1,0)</f>
        <v>0</v>
      </c>
      <c r="CB1373">
        <f>IF(tblemployee[[#This Row],[OverTime]]="Yes",1,0)</f>
        <v>0</v>
      </c>
    </row>
    <row r="1374" spans="1:80" hidden="1">
      <c r="A1374">
        <v>39</v>
      </c>
      <c r="B1374" t="s">
        <v>43</v>
      </c>
      <c r="C1374" t="s">
        <v>36</v>
      </c>
      <c r="D1374">
        <v>867</v>
      </c>
      <c r="E1374" t="s">
        <v>45</v>
      </c>
      <c r="F1374">
        <v>9</v>
      </c>
      <c r="G1374" t="str" cm="1">
        <f t="array" ref="G1374">_xlfn.IFS(
F1374 &lt;= 10, "Near",
F1374 &lt;= 20, "Far",
TRUE, "Very Far")</f>
        <v>Near</v>
      </c>
      <c r="H1374">
        <v>2</v>
      </c>
      <c r="I1374" t="str">
        <f>_xlfn.XLOOKUP(H1374,Lookup!C:C,Lookup!D:D)</f>
        <v>College</v>
      </c>
      <c r="J1374" t="s">
        <v>51</v>
      </c>
      <c r="K1374">
        <v>1</v>
      </c>
      <c r="L1374">
        <v>1936</v>
      </c>
      <c r="M1374">
        <v>1</v>
      </c>
      <c r="N1374" t="str">
        <f>_xlfn.XLOOKUP(M1374,Lookup!E:E,Lookup!F:F)</f>
        <v>Low</v>
      </c>
      <c r="O1374" t="s">
        <v>46</v>
      </c>
      <c r="P1374">
        <v>87</v>
      </c>
      <c r="Q1374">
        <v>3</v>
      </c>
      <c r="R1374" t="str">
        <f>_xlfn.XLOOKUP(Q1374,Lookup!G:G,Lookup!H:H)</f>
        <v>High</v>
      </c>
      <c r="S1374">
        <v>2</v>
      </c>
      <c r="T1374" s="7" t="str">
        <f>_xlfn.XLOOKUP(S1374,Lookup!A:A,Lookup!B:B)</f>
        <v>Junior</v>
      </c>
      <c r="U1374" t="s">
        <v>53</v>
      </c>
      <c r="V1374">
        <v>1</v>
      </c>
      <c r="W1374" t="str">
        <f>_xlfn.XLOOKUP(V1374,Lookup!I:I,Lookup!J:J)</f>
        <v>Low</v>
      </c>
      <c r="X1374" t="s">
        <v>48</v>
      </c>
      <c r="Y1374">
        <v>5151</v>
      </c>
      <c r="Z1374" t="str" cm="1">
        <f t="array" ref="Z1374">_xlfn.IFS(Y1374&lt;3000,"Low",Y1374&lt;7000,"Medium",TRUE,"High")</f>
        <v>Medium</v>
      </c>
      <c r="AA1374">
        <v>12315</v>
      </c>
      <c r="AB1374">
        <v>1</v>
      </c>
      <c r="AC1374" t="s">
        <v>42</v>
      </c>
      <c r="AD1374" t="s">
        <v>43</v>
      </c>
      <c r="AE1374">
        <v>25</v>
      </c>
      <c r="AF1374">
        <v>4</v>
      </c>
      <c r="AG1374" t="str">
        <f>_xlfn.XLOOKUP(AF1374,Lookup!K:K,Lookup!L:L)</f>
        <v>Exceed Expect</v>
      </c>
      <c r="AH1374">
        <v>4</v>
      </c>
      <c r="AI1374" t="str">
        <f>LOOKUP(AH1374,Lookup!M:M,Lookup!N:N)</f>
        <v>Very High</v>
      </c>
      <c r="AJ1374">
        <v>80</v>
      </c>
      <c r="AK1374">
        <v>1</v>
      </c>
      <c r="AL1374" t="str">
        <f>_xlfn.XLOOKUP(AK1374,Lookup!O:O,Lookup!P:P)</f>
        <v>Basic</v>
      </c>
      <c r="AM1374">
        <v>10</v>
      </c>
      <c r="AN1374" t="str" cm="1">
        <f t="array" ref="AN1374">_xlfn.IFS(
AM1374&lt;=5,"0-5",
AM1374&lt;=10,"6-10",
AM1374&lt;=20,"11-20",
TRUE,"20+")</f>
        <v>6-10</v>
      </c>
      <c r="AO1374">
        <v>3</v>
      </c>
      <c r="AP1374">
        <v>3</v>
      </c>
      <c r="AQ1374" t="str">
        <f>_xlfn.XLOOKUP(AP1374,Lookup!Q:Q,Lookup!R:R)</f>
        <v>Better</v>
      </c>
      <c r="AR1374">
        <v>10</v>
      </c>
      <c r="AS1374" t="str" cm="1">
        <f t="array" ref="AS1374">_xlfn.IFS(
AR1374 &lt;=1,"New Employee",
AR1374 &lt;=3, "Early Career",
AR1374 &lt;=7, "Experienced",
TRUE, "Veteran")</f>
        <v>Veteran</v>
      </c>
      <c r="AT1374">
        <v>0</v>
      </c>
      <c r="AU1374">
        <v>7</v>
      </c>
      <c r="AV1374" t="str" cm="1">
        <f t="array" ref="AV1374">_xlfn.IFS(
AU1374=0,"Recently Promoted",
AU1374&lt;=3, "Normal",
TRUE, "Long Time No Promotion")</f>
        <v>Long Time No Promotion</v>
      </c>
      <c r="AW1374">
        <v>9</v>
      </c>
      <c r="AX1374">
        <f>IF(COUNTIF(L1374:$L$1471,L1374)&gt;1,1,0)</f>
        <v>0</v>
      </c>
      <c r="BA1374">
        <f t="shared" si="173"/>
        <v>0</v>
      </c>
      <c r="BC1374">
        <f t="shared" si="174"/>
        <v>0</v>
      </c>
      <c r="BE1374">
        <f t="shared" si="168"/>
        <v>0</v>
      </c>
      <c r="BG1374">
        <f t="shared" si="169"/>
        <v>0</v>
      </c>
      <c r="BI1374">
        <f t="shared" si="170"/>
        <v>0</v>
      </c>
      <c r="BR1374" t="str" cm="1">
        <f t="array" ref="BR1374">_xlfn.IFS(
A1374&lt;=25,"18-25",
A1374&lt;=35,"26-35",
A1374&lt;=45,"36-45",
A1374&lt;=59,"46-59",
TRUE,"60+")</f>
        <v>36-45</v>
      </c>
      <c r="BX1374" t="b">
        <f t="shared" si="171"/>
        <v>1</v>
      </c>
      <c r="BY1374" t="b">
        <f t="shared" si="172"/>
        <v>1</v>
      </c>
      <c r="BZ1374" t="b">
        <f t="shared" si="175"/>
        <v>1</v>
      </c>
      <c r="CA1374">
        <f>IF(tblemployee[[#This Row],[Attrition]]="Yes",1,0)</f>
        <v>0</v>
      </c>
      <c r="CB1374">
        <f>IF(tblemployee[[#This Row],[OverTime]]="Yes",1,0)</f>
        <v>0</v>
      </c>
    </row>
    <row r="1375" spans="1:80" hidden="1">
      <c r="A1375">
        <v>38</v>
      </c>
      <c r="B1375" t="s">
        <v>43</v>
      </c>
      <c r="C1375" t="s">
        <v>44</v>
      </c>
      <c r="D1375">
        <v>1394</v>
      </c>
      <c r="E1375" t="s">
        <v>45</v>
      </c>
      <c r="F1375">
        <v>8</v>
      </c>
      <c r="G1375" t="str" cm="1">
        <f t="array" ref="G1375">_xlfn.IFS(
F1375 &lt;= 10, "Near",
F1375 &lt;= 20, "Far",
TRUE, "Very Far")</f>
        <v>Near</v>
      </c>
      <c r="H1375">
        <v>3</v>
      </c>
      <c r="I1375" t="str">
        <f>_xlfn.XLOOKUP(H1375,Lookup!C:C,Lookup!D:D)</f>
        <v>Bachelor</v>
      </c>
      <c r="J1375" t="s">
        <v>51</v>
      </c>
      <c r="K1375">
        <v>1</v>
      </c>
      <c r="L1375">
        <v>1937</v>
      </c>
      <c r="M1375">
        <v>4</v>
      </c>
      <c r="N1375" t="str">
        <f>_xlfn.XLOOKUP(M1375,Lookup!E:E,Lookup!F:F)</f>
        <v>Very High</v>
      </c>
      <c r="O1375" t="s">
        <v>39</v>
      </c>
      <c r="P1375">
        <v>58</v>
      </c>
      <c r="Q1375">
        <v>2</v>
      </c>
      <c r="R1375" t="str">
        <f>_xlfn.XLOOKUP(Q1375,Lookup!G:G,Lookup!H:H)</f>
        <v>Medium</v>
      </c>
      <c r="S1375">
        <v>2</v>
      </c>
      <c r="T1375" s="7" t="str">
        <f>_xlfn.XLOOKUP(S1375,Lookup!A:A,Lookup!B:B)</f>
        <v>Junior</v>
      </c>
      <c r="U1375" t="s">
        <v>47</v>
      </c>
      <c r="V1375">
        <v>2</v>
      </c>
      <c r="W1375" t="str">
        <f>_xlfn.XLOOKUP(V1375,Lookup!I:I,Lookup!J:J)</f>
        <v>Medium</v>
      </c>
      <c r="X1375" t="s">
        <v>52</v>
      </c>
      <c r="Y1375">
        <v>2133</v>
      </c>
      <c r="Z1375" t="str" cm="1">
        <f t="array" ref="Z1375">_xlfn.IFS(Y1375&lt;3000,"Low",Y1375&lt;7000,"Medium",TRUE,"High")</f>
        <v>Low</v>
      </c>
      <c r="AA1375">
        <v>18115</v>
      </c>
      <c r="AB1375">
        <v>1</v>
      </c>
      <c r="AC1375" t="s">
        <v>42</v>
      </c>
      <c r="AD1375" t="s">
        <v>35</v>
      </c>
      <c r="AE1375">
        <v>16</v>
      </c>
      <c r="AF1375">
        <v>3</v>
      </c>
      <c r="AG1375" t="str">
        <f>_xlfn.XLOOKUP(AF1375,Lookup!K:K,Lookup!L:L)</f>
        <v>Meet Expect</v>
      </c>
      <c r="AH1375">
        <v>3</v>
      </c>
      <c r="AI1375" t="str">
        <f>LOOKUP(AH1375,Lookup!M:M,Lookup!N:N)</f>
        <v>High</v>
      </c>
      <c r="AJ1375">
        <v>80</v>
      </c>
      <c r="AK1375">
        <v>1</v>
      </c>
      <c r="AL1375" t="str">
        <f>_xlfn.XLOOKUP(AK1375,Lookup!O:O,Lookup!P:P)</f>
        <v>Basic</v>
      </c>
      <c r="AM1375">
        <v>20</v>
      </c>
      <c r="AN1375" t="str" cm="1">
        <f t="array" ref="AN1375">_xlfn.IFS(
AM1375&lt;=5,"0-5",
AM1375&lt;=10,"6-10",
AM1375&lt;=20,"11-20",
TRUE,"20+")</f>
        <v>11-20</v>
      </c>
      <c r="AO1375">
        <v>3</v>
      </c>
      <c r="AP1375">
        <v>3</v>
      </c>
      <c r="AQ1375" t="str">
        <f>_xlfn.XLOOKUP(AP1375,Lookup!Q:Q,Lookup!R:R)</f>
        <v>Better</v>
      </c>
      <c r="AR1375">
        <v>20</v>
      </c>
      <c r="AS1375" t="str" cm="1">
        <f t="array" ref="AS1375">_xlfn.IFS(
AR1375 &lt;=1,"New Employee",
AR1375 &lt;=3, "Early Career",
AR1375 &lt;=7, "Experienced",
TRUE, "Veteran")</f>
        <v>Veteran</v>
      </c>
      <c r="AT1375">
        <v>11</v>
      </c>
      <c r="AU1375">
        <v>0</v>
      </c>
      <c r="AV1375" t="str" cm="1">
        <f t="array" ref="AV1375">_xlfn.IFS(
AU1375=0,"Recently Promoted",
AU1375&lt;=3, "Normal",
TRUE, "Long Time No Promotion")</f>
        <v>Recently Promoted</v>
      </c>
      <c r="AW1375">
        <v>7</v>
      </c>
      <c r="AX1375">
        <f>IF(COUNTIF(L1375:$L$1471,L1375)&gt;1,1,0)</f>
        <v>0</v>
      </c>
      <c r="BA1375">
        <f t="shared" si="173"/>
        <v>0</v>
      </c>
      <c r="BC1375">
        <f t="shared" si="174"/>
        <v>0</v>
      </c>
      <c r="BE1375">
        <f t="shared" si="168"/>
        <v>0</v>
      </c>
      <c r="BG1375">
        <f t="shared" si="169"/>
        <v>0</v>
      </c>
      <c r="BI1375">
        <f t="shared" si="170"/>
        <v>0</v>
      </c>
      <c r="BR1375" t="str" cm="1">
        <f t="array" ref="BR1375">_xlfn.IFS(
A1375&lt;=25,"18-25",
A1375&lt;=35,"26-35",
A1375&lt;=45,"36-45",
A1375&lt;=59,"46-59",
TRUE,"60+")</f>
        <v>36-45</v>
      </c>
      <c r="BX1375" t="b">
        <f t="shared" si="171"/>
        <v>1</v>
      </c>
      <c r="BY1375" t="b">
        <f t="shared" si="172"/>
        <v>1</v>
      </c>
      <c r="BZ1375" t="b">
        <f t="shared" si="175"/>
        <v>1</v>
      </c>
      <c r="CA1375">
        <f>IF(tblemployee[[#This Row],[Attrition]]="Yes",1,0)</f>
        <v>0</v>
      </c>
      <c r="CB1375">
        <f>IF(tblemployee[[#This Row],[OverTime]]="Yes",1,0)</f>
        <v>1</v>
      </c>
    </row>
    <row r="1376" spans="1:80" hidden="1">
      <c r="A1376">
        <v>58</v>
      </c>
      <c r="B1376" t="s">
        <v>43</v>
      </c>
      <c r="C1376" t="s">
        <v>36</v>
      </c>
      <c r="D1376">
        <v>605</v>
      </c>
      <c r="E1376" t="s">
        <v>37</v>
      </c>
      <c r="F1376">
        <v>21</v>
      </c>
      <c r="G1376" t="str" cm="1">
        <f t="array" ref="G1376">_xlfn.IFS(
F1376 &lt;= 10, "Near",
F1376 &lt;= 20, "Far",
TRUE, "Very Far")</f>
        <v>Very Far</v>
      </c>
      <c r="H1376">
        <v>3</v>
      </c>
      <c r="I1376" t="str">
        <f>_xlfn.XLOOKUP(H1376,Lookup!C:C,Lookup!D:D)</f>
        <v>Bachelor</v>
      </c>
      <c r="J1376" t="s">
        <v>38</v>
      </c>
      <c r="K1376">
        <v>1</v>
      </c>
      <c r="L1376">
        <v>1938</v>
      </c>
      <c r="M1376">
        <v>4</v>
      </c>
      <c r="N1376" t="str">
        <f>_xlfn.XLOOKUP(M1376,Lookup!E:E,Lookup!F:F)</f>
        <v>Very High</v>
      </c>
      <c r="O1376" t="s">
        <v>39</v>
      </c>
      <c r="P1376">
        <v>72</v>
      </c>
      <c r="Q1376">
        <v>3</v>
      </c>
      <c r="R1376" t="str">
        <f>_xlfn.XLOOKUP(Q1376,Lookup!G:G,Lookup!H:H)</f>
        <v>High</v>
      </c>
      <c r="S1376">
        <v>4</v>
      </c>
      <c r="T1376" s="7" t="str">
        <f>_xlfn.XLOOKUP(S1376,Lookup!A:A,Lookup!B:B)</f>
        <v>Manager</v>
      </c>
      <c r="U1376" t="s">
        <v>56</v>
      </c>
      <c r="V1376">
        <v>4</v>
      </c>
      <c r="W1376" t="str">
        <f>_xlfn.XLOOKUP(V1376,Lookup!I:I,Lookup!J:J)</f>
        <v>Very High</v>
      </c>
      <c r="X1376" t="s">
        <v>48</v>
      </c>
      <c r="Y1376">
        <v>17875</v>
      </c>
      <c r="Z1376" t="str" cm="1">
        <f t="array" ref="Z1376">_xlfn.IFS(Y1376&lt;3000,"Low",Y1376&lt;7000,"Medium",TRUE,"High")</f>
        <v>High</v>
      </c>
      <c r="AA1376">
        <v>11761</v>
      </c>
      <c r="AB1376">
        <v>4</v>
      </c>
      <c r="AC1376" t="s">
        <v>42</v>
      </c>
      <c r="AD1376" t="s">
        <v>35</v>
      </c>
      <c r="AE1376">
        <v>13</v>
      </c>
      <c r="AF1376">
        <v>3</v>
      </c>
      <c r="AG1376" t="str">
        <f>_xlfn.XLOOKUP(AF1376,Lookup!K:K,Lookup!L:L)</f>
        <v>Meet Expect</v>
      </c>
      <c r="AH1376">
        <v>3</v>
      </c>
      <c r="AI1376" t="str">
        <f>LOOKUP(AH1376,Lookup!M:M,Lookup!N:N)</f>
        <v>High</v>
      </c>
      <c r="AJ1376">
        <v>80</v>
      </c>
      <c r="AK1376">
        <v>1</v>
      </c>
      <c r="AL1376" t="str">
        <f>_xlfn.XLOOKUP(AK1376,Lookup!O:O,Lookup!P:P)</f>
        <v>Basic</v>
      </c>
      <c r="AM1376">
        <v>29</v>
      </c>
      <c r="AN1376" t="str" cm="1">
        <f t="array" ref="AN1376">_xlfn.IFS(
AM1376&lt;=5,"0-5",
AM1376&lt;=10,"6-10",
AM1376&lt;=20,"11-20",
TRUE,"20+")</f>
        <v>20+</v>
      </c>
      <c r="AO1376">
        <v>2</v>
      </c>
      <c r="AP1376">
        <v>2</v>
      </c>
      <c r="AQ1376" t="str">
        <f>_xlfn.XLOOKUP(AP1376,Lookup!Q:Q,Lookup!R:R)</f>
        <v>Good</v>
      </c>
      <c r="AR1376">
        <v>1</v>
      </c>
      <c r="AS1376" t="str" cm="1">
        <f t="array" ref="AS1376">_xlfn.IFS(
AR1376 &lt;=1,"New Employee",
AR1376 &lt;=3, "Early Career",
AR1376 &lt;=7, "Experienced",
TRUE, "Veteran")</f>
        <v>New Employee</v>
      </c>
      <c r="AT1376">
        <v>0</v>
      </c>
      <c r="AU1376">
        <v>0</v>
      </c>
      <c r="AV1376" t="str" cm="1">
        <f t="array" ref="AV1376">_xlfn.IFS(
AU1376=0,"Recently Promoted",
AU1376&lt;=3, "Normal",
TRUE, "Long Time No Promotion")</f>
        <v>Recently Promoted</v>
      </c>
      <c r="AW1376">
        <v>0</v>
      </c>
      <c r="AX1376">
        <f>IF(COUNTIF(L1376:$L$1471,L1376)&gt;1,1,0)</f>
        <v>0</v>
      </c>
      <c r="BA1376">
        <f t="shared" si="173"/>
        <v>0</v>
      </c>
      <c r="BC1376">
        <f t="shared" si="174"/>
        <v>0</v>
      </c>
      <c r="BE1376">
        <f t="shared" si="168"/>
        <v>0</v>
      </c>
      <c r="BG1376">
        <f t="shared" si="169"/>
        <v>0</v>
      </c>
      <c r="BI1376">
        <f t="shared" si="170"/>
        <v>0</v>
      </c>
      <c r="BR1376" t="str" cm="1">
        <f t="array" ref="BR1376">_xlfn.IFS(
A1376&lt;=25,"18-25",
A1376&lt;=35,"26-35",
A1376&lt;=45,"36-45",
A1376&lt;=59,"46-59",
TRUE,"60+")</f>
        <v>46-59</v>
      </c>
      <c r="BX1376" t="b">
        <f t="shared" si="171"/>
        <v>1</v>
      </c>
      <c r="BY1376" t="b">
        <f t="shared" si="172"/>
        <v>1</v>
      </c>
      <c r="BZ1376" t="b">
        <f t="shared" si="175"/>
        <v>1</v>
      </c>
      <c r="CA1376">
        <f>IF(tblemployee[[#This Row],[Attrition]]="Yes",1,0)</f>
        <v>0</v>
      </c>
      <c r="CB1376">
        <f>IF(tblemployee[[#This Row],[OverTime]]="Yes",1,0)</f>
        <v>1</v>
      </c>
    </row>
    <row r="1377" spans="1:80" hidden="1">
      <c r="A1377">
        <v>32</v>
      </c>
      <c r="B1377" t="s">
        <v>35</v>
      </c>
      <c r="C1377" t="s">
        <v>44</v>
      </c>
      <c r="D1377">
        <v>238</v>
      </c>
      <c r="E1377" t="s">
        <v>45</v>
      </c>
      <c r="F1377">
        <v>5</v>
      </c>
      <c r="G1377" t="str" cm="1">
        <f t="array" ref="G1377">_xlfn.IFS(
F1377 &lt;= 10, "Near",
F1377 &lt;= 20, "Far",
TRUE, "Very Far")</f>
        <v>Near</v>
      </c>
      <c r="H1377">
        <v>2</v>
      </c>
      <c r="I1377" t="str">
        <f>_xlfn.XLOOKUP(H1377,Lookup!C:C,Lookup!D:D)</f>
        <v>College</v>
      </c>
      <c r="J1377" t="s">
        <v>38</v>
      </c>
      <c r="K1377">
        <v>1</v>
      </c>
      <c r="L1377">
        <v>1939</v>
      </c>
      <c r="M1377">
        <v>1</v>
      </c>
      <c r="N1377" t="str">
        <f>_xlfn.XLOOKUP(M1377,Lookup!E:E,Lookup!F:F)</f>
        <v>Low</v>
      </c>
      <c r="O1377" t="s">
        <v>39</v>
      </c>
      <c r="P1377">
        <v>47</v>
      </c>
      <c r="Q1377">
        <v>4</v>
      </c>
      <c r="R1377" t="str">
        <f>_xlfn.XLOOKUP(Q1377,Lookup!G:G,Lookup!H:H)</f>
        <v>Very High</v>
      </c>
      <c r="S1377">
        <v>1</v>
      </c>
      <c r="T1377" s="7" t="str">
        <f>_xlfn.XLOOKUP(S1377,Lookup!A:A,Lookup!B:B)</f>
        <v>Entry Level</v>
      </c>
      <c r="U1377" t="s">
        <v>47</v>
      </c>
      <c r="V1377">
        <v>3</v>
      </c>
      <c r="W1377" t="str">
        <f>_xlfn.XLOOKUP(V1377,Lookup!I:I,Lookup!J:J)</f>
        <v>High</v>
      </c>
      <c r="X1377" t="s">
        <v>41</v>
      </c>
      <c r="Y1377">
        <v>2432</v>
      </c>
      <c r="Z1377" t="str" cm="1">
        <f t="array" ref="Z1377">_xlfn.IFS(Y1377&lt;3000,"Low",Y1377&lt;7000,"Medium",TRUE,"High")</f>
        <v>Low</v>
      </c>
      <c r="AA1377">
        <v>15318</v>
      </c>
      <c r="AB1377">
        <v>3</v>
      </c>
      <c r="AC1377" t="s">
        <v>42</v>
      </c>
      <c r="AD1377" t="s">
        <v>35</v>
      </c>
      <c r="AE1377">
        <v>14</v>
      </c>
      <c r="AF1377">
        <v>3</v>
      </c>
      <c r="AG1377" t="str">
        <f>_xlfn.XLOOKUP(AF1377,Lookup!K:K,Lookup!L:L)</f>
        <v>Meet Expect</v>
      </c>
      <c r="AH1377">
        <v>1</v>
      </c>
      <c r="AI1377" t="str">
        <f>LOOKUP(AH1377,Lookup!M:M,Lookup!N:N)</f>
        <v>Low</v>
      </c>
      <c r="AJ1377">
        <v>80</v>
      </c>
      <c r="AK1377">
        <v>0</v>
      </c>
      <c r="AL1377" t="str">
        <f>_xlfn.XLOOKUP(AK1377,Lookup!O:O,Lookup!P:P)</f>
        <v>None</v>
      </c>
      <c r="AM1377">
        <v>8</v>
      </c>
      <c r="AN1377" t="str" cm="1">
        <f t="array" ref="AN1377">_xlfn.IFS(
AM1377&lt;=5,"0-5",
AM1377&lt;=10,"6-10",
AM1377&lt;=20,"11-20",
TRUE,"20+")</f>
        <v>6-10</v>
      </c>
      <c r="AO1377">
        <v>2</v>
      </c>
      <c r="AP1377">
        <v>3</v>
      </c>
      <c r="AQ1377" t="str">
        <f>_xlfn.XLOOKUP(AP1377,Lookup!Q:Q,Lookup!R:R)</f>
        <v>Better</v>
      </c>
      <c r="AR1377">
        <v>4</v>
      </c>
      <c r="AS1377" t="str" cm="1">
        <f t="array" ref="AS1377">_xlfn.IFS(
AR1377 &lt;=1,"New Employee",
AR1377 &lt;=3, "Early Career",
AR1377 &lt;=7, "Experienced",
TRUE, "Veteran")</f>
        <v>Experienced</v>
      </c>
      <c r="AT1377">
        <v>1</v>
      </c>
      <c r="AU1377">
        <v>0</v>
      </c>
      <c r="AV1377" t="str" cm="1">
        <f t="array" ref="AV1377">_xlfn.IFS(
AU1377=0,"Recently Promoted",
AU1377&lt;=3, "Normal",
TRUE, "Long Time No Promotion")</f>
        <v>Recently Promoted</v>
      </c>
      <c r="AW1377">
        <v>3</v>
      </c>
      <c r="AX1377">
        <f>IF(COUNTIF(L1377:$L$1471,L1377)&gt;1,1,0)</f>
        <v>0</v>
      </c>
      <c r="BA1377">
        <f t="shared" si="173"/>
        <v>0</v>
      </c>
      <c r="BC1377">
        <f t="shared" si="174"/>
        <v>0</v>
      </c>
      <c r="BE1377">
        <f t="shared" si="168"/>
        <v>0</v>
      </c>
      <c r="BG1377">
        <f t="shared" si="169"/>
        <v>0</v>
      </c>
      <c r="BI1377">
        <f t="shared" si="170"/>
        <v>0</v>
      </c>
      <c r="BR1377" t="str" cm="1">
        <f t="array" ref="BR1377">_xlfn.IFS(
A1377&lt;=25,"18-25",
A1377&lt;=35,"26-35",
A1377&lt;=45,"36-45",
A1377&lt;=59,"46-59",
TRUE,"60+")</f>
        <v>26-35</v>
      </c>
      <c r="BX1377" t="b">
        <f t="shared" si="171"/>
        <v>1</v>
      </c>
      <c r="BY1377" t="b">
        <f t="shared" si="172"/>
        <v>1</v>
      </c>
      <c r="BZ1377" t="b">
        <f t="shared" si="175"/>
        <v>1</v>
      </c>
      <c r="CA1377">
        <f>IF(tblemployee[[#This Row],[Attrition]]="Yes",1,0)</f>
        <v>1</v>
      </c>
      <c r="CB1377">
        <f>IF(tblemployee[[#This Row],[OverTime]]="Yes",1,0)</f>
        <v>1</v>
      </c>
    </row>
    <row r="1378" spans="1:80" hidden="1">
      <c r="A1378">
        <v>38</v>
      </c>
      <c r="B1378" t="s">
        <v>43</v>
      </c>
      <c r="C1378" t="s">
        <v>36</v>
      </c>
      <c r="D1378">
        <v>1206</v>
      </c>
      <c r="E1378" t="s">
        <v>45</v>
      </c>
      <c r="F1378">
        <v>9</v>
      </c>
      <c r="G1378" t="str" cm="1">
        <f t="array" ref="G1378">_xlfn.IFS(
F1378 &lt;= 10, "Near",
F1378 &lt;= 20, "Far",
TRUE, "Very Far")</f>
        <v>Near</v>
      </c>
      <c r="H1378">
        <v>2</v>
      </c>
      <c r="I1378" t="str">
        <f>_xlfn.XLOOKUP(H1378,Lookup!C:C,Lookup!D:D)</f>
        <v>College</v>
      </c>
      <c r="J1378" t="s">
        <v>38</v>
      </c>
      <c r="K1378">
        <v>1</v>
      </c>
      <c r="L1378">
        <v>1940</v>
      </c>
      <c r="M1378">
        <v>2</v>
      </c>
      <c r="N1378" t="str">
        <f>_xlfn.XLOOKUP(M1378,Lookup!E:E,Lookup!F:F)</f>
        <v>Medium</v>
      </c>
      <c r="O1378" t="s">
        <v>46</v>
      </c>
      <c r="P1378">
        <v>71</v>
      </c>
      <c r="Q1378">
        <v>3</v>
      </c>
      <c r="R1378" t="str">
        <f>_xlfn.XLOOKUP(Q1378,Lookup!G:G,Lookup!H:H)</f>
        <v>High</v>
      </c>
      <c r="S1378">
        <v>1</v>
      </c>
      <c r="T1378" s="7" t="str">
        <f>_xlfn.XLOOKUP(S1378,Lookup!A:A,Lookup!B:B)</f>
        <v>Entry Level</v>
      </c>
      <c r="U1378" t="s">
        <v>47</v>
      </c>
      <c r="V1378">
        <v>4</v>
      </c>
      <c r="W1378" t="str">
        <f>_xlfn.XLOOKUP(V1378,Lookup!I:I,Lookup!J:J)</f>
        <v>Very High</v>
      </c>
      <c r="X1378" t="s">
        <v>52</v>
      </c>
      <c r="Y1378">
        <v>4771</v>
      </c>
      <c r="Z1378" t="str" cm="1">
        <f t="array" ref="Z1378">_xlfn.IFS(Y1378&lt;3000,"Low",Y1378&lt;7000,"Medium",TRUE,"High")</f>
        <v>Medium</v>
      </c>
      <c r="AA1378">
        <v>14293</v>
      </c>
      <c r="AB1378">
        <v>2</v>
      </c>
      <c r="AC1378" t="s">
        <v>42</v>
      </c>
      <c r="AD1378" t="s">
        <v>43</v>
      </c>
      <c r="AE1378">
        <v>19</v>
      </c>
      <c r="AF1378">
        <v>3</v>
      </c>
      <c r="AG1378" t="str">
        <f>_xlfn.XLOOKUP(AF1378,Lookup!K:K,Lookup!L:L)</f>
        <v>Meet Expect</v>
      </c>
      <c r="AH1378">
        <v>4</v>
      </c>
      <c r="AI1378" t="str">
        <f>LOOKUP(AH1378,Lookup!M:M,Lookup!N:N)</f>
        <v>Very High</v>
      </c>
      <c r="AJ1378">
        <v>80</v>
      </c>
      <c r="AK1378">
        <v>2</v>
      </c>
      <c r="AL1378" t="str">
        <f>_xlfn.XLOOKUP(AK1378,Lookup!O:O,Lookup!P:P)</f>
        <v>Medium</v>
      </c>
      <c r="AM1378">
        <v>10</v>
      </c>
      <c r="AN1378" t="str" cm="1">
        <f t="array" ref="AN1378">_xlfn.IFS(
AM1378&lt;=5,"0-5",
AM1378&lt;=10,"6-10",
AM1378&lt;=20,"11-20",
TRUE,"20+")</f>
        <v>6-10</v>
      </c>
      <c r="AO1378">
        <v>0</v>
      </c>
      <c r="AP1378">
        <v>4</v>
      </c>
      <c r="AQ1378" t="str">
        <f>_xlfn.XLOOKUP(AP1378,Lookup!Q:Q,Lookup!R:R)</f>
        <v>Best</v>
      </c>
      <c r="AR1378">
        <v>5</v>
      </c>
      <c r="AS1378" t="str" cm="1">
        <f t="array" ref="AS1378">_xlfn.IFS(
AR1378 &lt;=1,"New Employee",
AR1378 &lt;=3, "Early Career",
AR1378 &lt;=7, "Experienced",
TRUE, "Veteran")</f>
        <v>Experienced</v>
      </c>
      <c r="AT1378">
        <v>2</v>
      </c>
      <c r="AU1378">
        <v>0</v>
      </c>
      <c r="AV1378" t="str" cm="1">
        <f t="array" ref="AV1378">_xlfn.IFS(
AU1378=0,"Recently Promoted",
AU1378&lt;=3, "Normal",
TRUE, "Long Time No Promotion")</f>
        <v>Recently Promoted</v>
      </c>
      <c r="AW1378">
        <v>3</v>
      </c>
      <c r="AX1378">
        <f>IF(COUNTIF(L1378:$L$1471,L1378)&gt;1,1,0)</f>
        <v>0</v>
      </c>
      <c r="BA1378">
        <f t="shared" si="173"/>
        <v>0</v>
      </c>
      <c r="BC1378">
        <f t="shared" si="174"/>
        <v>0</v>
      </c>
      <c r="BE1378">
        <f t="shared" si="168"/>
        <v>0</v>
      </c>
      <c r="BG1378">
        <f t="shared" si="169"/>
        <v>0</v>
      </c>
      <c r="BI1378">
        <f t="shared" si="170"/>
        <v>0</v>
      </c>
      <c r="BR1378" t="str" cm="1">
        <f t="array" ref="BR1378">_xlfn.IFS(
A1378&lt;=25,"18-25",
A1378&lt;=35,"26-35",
A1378&lt;=45,"36-45",
A1378&lt;=59,"46-59",
TRUE,"60+")</f>
        <v>36-45</v>
      </c>
      <c r="BX1378" t="b">
        <f t="shared" si="171"/>
        <v>1</v>
      </c>
      <c r="BY1378" t="b">
        <f t="shared" si="172"/>
        <v>1</v>
      </c>
      <c r="BZ1378" t="b">
        <f t="shared" si="175"/>
        <v>1</v>
      </c>
      <c r="CA1378">
        <f>IF(tblemployee[[#This Row],[Attrition]]="Yes",1,0)</f>
        <v>0</v>
      </c>
      <c r="CB1378">
        <f>IF(tblemployee[[#This Row],[OverTime]]="Yes",1,0)</f>
        <v>0</v>
      </c>
    </row>
    <row r="1379" spans="1:80" hidden="1">
      <c r="A1379">
        <v>49</v>
      </c>
      <c r="B1379" t="s">
        <v>43</v>
      </c>
      <c r="C1379" t="s">
        <v>44</v>
      </c>
      <c r="D1379">
        <v>1064</v>
      </c>
      <c r="E1379" t="s">
        <v>45</v>
      </c>
      <c r="F1379">
        <v>2</v>
      </c>
      <c r="G1379" t="str" cm="1">
        <f t="array" ref="G1379">_xlfn.IFS(
F1379 &lt;= 10, "Near",
F1379 &lt;= 20, "Far",
TRUE, "Very Far")</f>
        <v>Near</v>
      </c>
      <c r="H1379">
        <v>1</v>
      </c>
      <c r="I1379" t="str">
        <f>_xlfn.XLOOKUP(H1379,Lookup!C:C,Lookup!D:D)</f>
        <v>Below College</v>
      </c>
      <c r="J1379" t="s">
        <v>38</v>
      </c>
      <c r="K1379">
        <v>1</v>
      </c>
      <c r="L1379">
        <v>1941</v>
      </c>
      <c r="M1379">
        <v>2</v>
      </c>
      <c r="N1379" t="str">
        <f>_xlfn.XLOOKUP(M1379,Lookup!E:E,Lookup!F:F)</f>
        <v>Medium</v>
      </c>
      <c r="O1379" t="s">
        <v>46</v>
      </c>
      <c r="P1379">
        <v>42</v>
      </c>
      <c r="Q1379">
        <v>3</v>
      </c>
      <c r="R1379" t="str">
        <f>_xlfn.XLOOKUP(Q1379,Lookup!G:G,Lookup!H:H)</f>
        <v>High</v>
      </c>
      <c r="S1379">
        <v>5</v>
      </c>
      <c r="T1379" s="7" t="str">
        <f>_xlfn.XLOOKUP(S1379,Lookup!A:A,Lookup!B:B)</f>
        <v>Director</v>
      </c>
      <c r="U1379" t="s">
        <v>58</v>
      </c>
      <c r="V1379">
        <v>4</v>
      </c>
      <c r="W1379" t="str">
        <f>_xlfn.XLOOKUP(V1379,Lookup!I:I,Lookup!J:J)</f>
        <v>Very High</v>
      </c>
      <c r="X1379" t="s">
        <v>48</v>
      </c>
      <c r="Y1379">
        <v>19161</v>
      </c>
      <c r="Z1379" t="str" cm="1">
        <f t="array" ref="Z1379">_xlfn.IFS(Y1379&lt;3000,"Low",Y1379&lt;7000,"Medium",TRUE,"High")</f>
        <v>High</v>
      </c>
      <c r="AA1379">
        <v>13738</v>
      </c>
      <c r="AB1379">
        <v>3</v>
      </c>
      <c r="AC1379" t="s">
        <v>42</v>
      </c>
      <c r="AD1379" t="s">
        <v>43</v>
      </c>
      <c r="AE1379">
        <v>15</v>
      </c>
      <c r="AF1379">
        <v>3</v>
      </c>
      <c r="AG1379" t="str">
        <f>_xlfn.XLOOKUP(AF1379,Lookup!K:K,Lookup!L:L)</f>
        <v>Meet Expect</v>
      </c>
      <c r="AH1379">
        <v>4</v>
      </c>
      <c r="AI1379" t="str">
        <f>LOOKUP(AH1379,Lookup!M:M,Lookup!N:N)</f>
        <v>Very High</v>
      </c>
      <c r="AJ1379">
        <v>80</v>
      </c>
      <c r="AK1379">
        <v>0</v>
      </c>
      <c r="AL1379" t="str">
        <f>_xlfn.XLOOKUP(AK1379,Lookup!O:O,Lookup!P:P)</f>
        <v>None</v>
      </c>
      <c r="AM1379">
        <v>28</v>
      </c>
      <c r="AN1379" t="str" cm="1">
        <f t="array" ref="AN1379">_xlfn.IFS(
AM1379&lt;=5,"0-5",
AM1379&lt;=10,"6-10",
AM1379&lt;=20,"11-20",
TRUE,"20+")</f>
        <v>20+</v>
      </c>
      <c r="AO1379">
        <v>3</v>
      </c>
      <c r="AP1379">
        <v>3</v>
      </c>
      <c r="AQ1379" t="str">
        <f>_xlfn.XLOOKUP(AP1379,Lookup!Q:Q,Lookup!R:R)</f>
        <v>Better</v>
      </c>
      <c r="AR1379">
        <v>5</v>
      </c>
      <c r="AS1379" t="str" cm="1">
        <f t="array" ref="AS1379">_xlfn.IFS(
AR1379 &lt;=1,"New Employee",
AR1379 &lt;=3, "Early Career",
AR1379 &lt;=7, "Experienced",
TRUE, "Veteran")</f>
        <v>Experienced</v>
      </c>
      <c r="AT1379">
        <v>4</v>
      </c>
      <c r="AU1379">
        <v>4</v>
      </c>
      <c r="AV1379" t="str" cm="1">
        <f t="array" ref="AV1379">_xlfn.IFS(
AU1379=0,"Recently Promoted",
AU1379&lt;=3, "Normal",
TRUE, "Long Time No Promotion")</f>
        <v>Long Time No Promotion</v>
      </c>
      <c r="AW1379">
        <v>3</v>
      </c>
      <c r="AX1379">
        <f>IF(COUNTIF(L1379:$L$1471,L1379)&gt;1,1,0)</f>
        <v>0</v>
      </c>
      <c r="BA1379">
        <f t="shared" si="173"/>
        <v>0</v>
      </c>
      <c r="BC1379">
        <f t="shared" si="174"/>
        <v>0</v>
      </c>
      <c r="BE1379">
        <f t="shared" si="168"/>
        <v>0</v>
      </c>
      <c r="BG1379">
        <f t="shared" si="169"/>
        <v>0</v>
      </c>
      <c r="BI1379">
        <f t="shared" si="170"/>
        <v>0</v>
      </c>
      <c r="BR1379" t="str" cm="1">
        <f t="array" ref="BR1379">_xlfn.IFS(
A1379&lt;=25,"18-25",
A1379&lt;=35,"26-35",
A1379&lt;=45,"36-45",
A1379&lt;=59,"46-59",
TRUE,"60+")</f>
        <v>46-59</v>
      </c>
      <c r="BX1379" t="b">
        <f t="shared" si="171"/>
        <v>1</v>
      </c>
      <c r="BY1379" t="b">
        <f t="shared" si="172"/>
        <v>1</v>
      </c>
      <c r="BZ1379" t="b">
        <f t="shared" si="175"/>
        <v>1</v>
      </c>
      <c r="CA1379">
        <f>IF(tblemployee[[#This Row],[Attrition]]="Yes",1,0)</f>
        <v>0</v>
      </c>
      <c r="CB1379">
        <f>IF(tblemployee[[#This Row],[OverTime]]="Yes",1,0)</f>
        <v>0</v>
      </c>
    </row>
    <row r="1380" spans="1:80" hidden="1">
      <c r="A1380">
        <v>42</v>
      </c>
      <c r="B1380" t="s">
        <v>43</v>
      </c>
      <c r="C1380" t="s">
        <v>36</v>
      </c>
      <c r="D1380">
        <v>419</v>
      </c>
      <c r="E1380" t="s">
        <v>37</v>
      </c>
      <c r="F1380">
        <v>12</v>
      </c>
      <c r="G1380" t="str" cm="1">
        <f t="array" ref="G1380">_xlfn.IFS(
F1380 &lt;= 10, "Near",
F1380 &lt;= 20, "Far",
TRUE, "Very Far")</f>
        <v>Far</v>
      </c>
      <c r="H1380">
        <v>4</v>
      </c>
      <c r="I1380" t="str">
        <f>_xlfn.XLOOKUP(H1380,Lookup!C:C,Lookup!D:D)</f>
        <v>Master</v>
      </c>
      <c r="J1380" t="s">
        <v>59</v>
      </c>
      <c r="K1380">
        <v>1</v>
      </c>
      <c r="L1380">
        <v>1943</v>
      </c>
      <c r="M1380">
        <v>2</v>
      </c>
      <c r="N1380" t="str">
        <f>_xlfn.XLOOKUP(M1380,Lookup!E:E,Lookup!F:F)</f>
        <v>Medium</v>
      </c>
      <c r="O1380" t="s">
        <v>46</v>
      </c>
      <c r="P1380">
        <v>77</v>
      </c>
      <c r="Q1380">
        <v>3</v>
      </c>
      <c r="R1380" t="str">
        <f>_xlfn.XLOOKUP(Q1380,Lookup!G:G,Lookup!H:H)</f>
        <v>High</v>
      </c>
      <c r="S1380">
        <v>2</v>
      </c>
      <c r="T1380" s="7" t="str">
        <f>_xlfn.XLOOKUP(S1380,Lookup!A:A,Lookup!B:B)</f>
        <v>Junior</v>
      </c>
      <c r="U1380" t="s">
        <v>40</v>
      </c>
      <c r="V1380">
        <v>4</v>
      </c>
      <c r="W1380" t="str">
        <f>_xlfn.XLOOKUP(V1380,Lookup!I:I,Lookup!J:J)</f>
        <v>Very High</v>
      </c>
      <c r="X1380" t="s">
        <v>52</v>
      </c>
      <c r="Y1380">
        <v>5087</v>
      </c>
      <c r="Z1380" t="str" cm="1">
        <f t="array" ref="Z1380">_xlfn.IFS(Y1380&lt;3000,"Low",Y1380&lt;7000,"Medium",TRUE,"High")</f>
        <v>Medium</v>
      </c>
      <c r="AA1380">
        <v>2900</v>
      </c>
      <c r="AB1380">
        <v>3</v>
      </c>
      <c r="AC1380" t="s">
        <v>42</v>
      </c>
      <c r="AD1380" t="s">
        <v>35</v>
      </c>
      <c r="AE1380">
        <v>12</v>
      </c>
      <c r="AF1380">
        <v>3</v>
      </c>
      <c r="AG1380" t="str">
        <f>_xlfn.XLOOKUP(AF1380,Lookup!K:K,Lookup!L:L)</f>
        <v>Meet Expect</v>
      </c>
      <c r="AH1380">
        <v>3</v>
      </c>
      <c r="AI1380" t="str">
        <f>LOOKUP(AH1380,Lookup!M:M,Lookup!N:N)</f>
        <v>High</v>
      </c>
      <c r="AJ1380">
        <v>80</v>
      </c>
      <c r="AK1380">
        <v>2</v>
      </c>
      <c r="AL1380" t="str">
        <f>_xlfn.XLOOKUP(AK1380,Lookup!O:O,Lookup!P:P)</f>
        <v>Medium</v>
      </c>
      <c r="AM1380">
        <v>14</v>
      </c>
      <c r="AN1380" t="str" cm="1">
        <f t="array" ref="AN1380">_xlfn.IFS(
AM1380&lt;=5,"0-5",
AM1380&lt;=10,"6-10",
AM1380&lt;=20,"11-20",
TRUE,"20+")</f>
        <v>11-20</v>
      </c>
      <c r="AO1380">
        <v>4</v>
      </c>
      <c r="AP1380">
        <v>3</v>
      </c>
      <c r="AQ1380" t="str">
        <f>_xlfn.XLOOKUP(AP1380,Lookup!Q:Q,Lookup!R:R)</f>
        <v>Better</v>
      </c>
      <c r="AR1380">
        <v>0</v>
      </c>
      <c r="AS1380" t="str" cm="1">
        <f t="array" ref="AS1380">_xlfn.IFS(
AR1380 &lt;=1,"New Employee",
AR1380 &lt;=3, "Early Career",
AR1380 &lt;=7, "Experienced",
TRUE, "Veteran")</f>
        <v>New Employee</v>
      </c>
      <c r="AT1380">
        <v>0</v>
      </c>
      <c r="AU1380">
        <v>0</v>
      </c>
      <c r="AV1380" t="str" cm="1">
        <f t="array" ref="AV1380">_xlfn.IFS(
AU1380=0,"Recently Promoted",
AU1380&lt;=3, "Normal",
TRUE, "Long Time No Promotion")</f>
        <v>Recently Promoted</v>
      </c>
      <c r="AW1380">
        <v>0</v>
      </c>
      <c r="AX1380">
        <f>IF(COUNTIF(L1380:$L$1471,L1380)&gt;1,1,0)</f>
        <v>0</v>
      </c>
      <c r="BA1380">
        <f t="shared" si="173"/>
        <v>0</v>
      </c>
      <c r="BC1380">
        <f t="shared" si="174"/>
        <v>0</v>
      </c>
      <c r="BE1380">
        <f t="shared" si="168"/>
        <v>0</v>
      </c>
      <c r="BG1380">
        <f t="shared" si="169"/>
        <v>0</v>
      </c>
      <c r="BI1380">
        <f t="shared" si="170"/>
        <v>0</v>
      </c>
      <c r="BR1380" t="str" cm="1">
        <f t="array" ref="BR1380">_xlfn.IFS(
A1380&lt;=25,"18-25",
A1380&lt;=35,"26-35",
A1380&lt;=45,"36-45",
A1380&lt;=59,"46-59",
TRUE,"60+")</f>
        <v>36-45</v>
      </c>
      <c r="BX1380" t="b">
        <f t="shared" si="171"/>
        <v>1</v>
      </c>
      <c r="BY1380" t="b">
        <f t="shared" si="172"/>
        <v>1</v>
      </c>
      <c r="BZ1380" t="b">
        <f t="shared" si="175"/>
        <v>1</v>
      </c>
      <c r="CA1380">
        <f>IF(tblemployee[[#This Row],[Attrition]]="Yes",1,0)</f>
        <v>0</v>
      </c>
      <c r="CB1380">
        <f>IF(tblemployee[[#This Row],[OverTime]]="Yes",1,0)</f>
        <v>1</v>
      </c>
    </row>
    <row r="1381" spans="1:80">
      <c r="A1381">
        <v>27</v>
      </c>
      <c r="B1381" t="s">
        <v>35</v>
      </c>
      <c r="C1381" t="s">
        <v>44</v>
      </c>
      <c r="D1381">
        <v>1337</v>
      </c>
      <c r="E1381" t="s">
        <v>61</v>
      </c>
      <c r="F1381">
        <v>22</v>
      </c>
      <c r="G1381" t="str" cm="1">
        <f t="array" ref="G1381">_xlfn.IFS(
F1381 &lt;= 10, "Near",
F1381 &lt;= 20, "Far",
TRUE, "Very Far")</f>
        <v>Very Far</v>
      </c>
      <c r="H1381">
        <v>3</v>
      </c>
      <c r="I1381" t="str">
        <f>_xlfn.XLOOKUP(H1381,Lookup!C:C,Lookup!D:D)</f>
        <v>Bachelor</v>
      </c>
      <c r="J1381" t="s">
        <v>61</v>
      </c>
      <c r="K1381">
        <v>1</v>
      </c>
      <c r="L1381">
        <v>1944</v>
      </c>
      <c r="M1381">
        <v>1</v>
      </c>
      <c r="N1381" t="str">
        <f>_xlfn.XLOOKUP(M1381,Lookup!E:E,Lookup!F:F)</f>
        <v>Low</v>
      </c>
      <c r="O1381" t="s">
        <v>39</v>
      </c>
      <c r="P1381">
        <v>58</v>
      </c>
      <c r="Q1381">
        <v>2</v>
      </c>
      <c r="R1381" t="str">
        <f>_xlfn.XLOOKUP(Q1381,Lookup!G:G,Lookup!H:H)</f>
        <v>Medium</v>
      </c>
      <c r="S1381">
        <v>1</v>
      </c>
      <c r="T1381" s="7" t="str">
        <f>_xlfn.XLOOKUP(S1381,Lookup!A:A,Lookup!B:B)</f>
        <v>Entry Level</v>
      </c>
      <c r="U1381" t="s">
        <v>61</v>
      </c>
      <c r="V1381">
        <v>2</v>
      </c>
      <c r="W1381" t="str">
        <f>_xlfn.XLOOKUP(V1381,Lookup!I:I,Lookup!J:J)</f>
        <v>Medium</v>
      </c>
      <c r="X1381" t="s">
        <v>48</v>
      </c>
      <c r="Y1381">
        <v>2863</v>
      </c>
      <c r="Z1381" t="str" cm="1">
        <f t="array" ref="Z1381">_xlfn.IFS(Y1381&lt;3000,"Low",Y1381&lt;7000,"Medium",TRUE,"High")</f>
        <v>Low</v>
      </c>
      <c r="AA1381">
        <v>19555</v>
      </c>
      <c r="AB1381">
        <v>1</v>
      </c>
      <c r="AC1381" t="s">
        <v>42</v>
      </c>
      <c r="AD1381" t="s">
        <v>43</v>
      </c>
      <c r="AE1381">
        <v>12</v>
      </c>
      <c r="AF1381">
        <v>3</v>
      </c>
      <c r="AG1381" t="str">
        <f>_xlfn.XLOOKUP(AF1381,Lookup!K:K,Lookup!L:L)</f>
        <v>Meet Expect</v>
      </c>
      <c r="AH1381">
        <v>1</v>
      </c>
      <c r="AI1381" t="str">
        <f>LOOKUP(AH1381,Lookup!M:M,Lookup!N:N)</f>
        <v>Low</v>
      </c>
      <c r="AJ1381">
        <v>80</v>
      </c>
      <c r="AK1381">
        <v>0</v>
      </c>
      <c r="AL1381" t="str">
        <f>_xlfn.XLOOKUP(AK1381,Lookup!O:O,Lookup!P:P)</f>
        <v>None</v>
      </c>
      <c r="AM1381">
        <v>1</v>
      </c>
      <c r="AN1381" t="str" cm="1">
        <f t="array" ref="AN1381">_xlfn.IFS(
AM1381&lt;=5,"0-5",
AM1381&lt;=10,"6-10",
AM1381&lt;=20,"11-20",
TRUE,"20+")</f>
        <v>0-5</v>
      </c>
      <c r="AO1381">
        <v>2</v>
      </c>
      <c r="AP1381">
        <v>3</v>
      </c>
      <c r="AQ1381" t="str">
        <f>_xlfn.XLOOKUP(AP1381,Lookup!Q:Q,Lookup!R:R)</f>
        <v>Better</v>
      </c>
      <c r="AR1381">
        <v>1</v>
      </c>
      <c r="AS1381" t="str" cm="1">
        <f t="array" ref="AS1381">_xlfn.IFS(
AR1381 &lt;=1,"New Employee",
AR1381 &lt;=3, "Early Career",
AR1381 &lt;=7, "Experienced",
TRUE, "Veteran")</f>
        <v>New Employee</v>
      </c>
      <c r="AT1381">
        <v>0</v>
      </c>
      <c r="AU1381">
        <v>0</v>
      </c>
      <c r="AV1381" t="str" cm="1">
        <f t="array" ref="AV1381">_xlfn.IFS(
AU1381=0,"Recently Promoted",
AU1381&lt;=3, "Normal",
TRUE, "Long Time No Promotion")</f>
        <v>Recently Promoted</v>
      </c>
      <c r="AW1381">
        <v>0</v>
      </c>
      <c r="AX1381">
        <f>IF(COUNTIF(L1381:$L$1471,L1381)&gt;1,1,0)</f>
        <v>0</v>
      </c>
      <c r="BA1381">
        <f t="shared" si="173"/>
        <v>0</v>
      </c>
      <c r="BC1381">
        <f t="shared" si="174"/>
        <v>0</v>
      </c>
      <c r="BE1381">
        <f t="shared" si="168"/>
        <v>0</v>
      </c>
      <c r="BG1381">
        <f t="shared" si="169"/>
        <v>0</v>
      </c>
      <c r="BI1381">
        <f t="shared" si="170"/>
        <v>0</v>
      </c>
      <c r="BR1381" t="str" cm="1">
        <f t="array" ref="BR1381">_xlfn.IFS(
A1381&lt;=25,"18-25",
A1381&lt;=35,"26-35",
A1381&lt;=45,"36-45",
A1381&lt;=59,"46-59",
TRUE,"60+")</f>
        <v>26-35</v>
      </c>
      <c r="BX1381" t="b">
        <f t="shared" si="171"/>
        <v>1</v>
      </c>
      <c r="BY1381" t="b">
        <f t="shared" si="172"/>
        <v>1</v>
      </c>
      <c r="BZ1381" t="b">
        <f t="shared" si="175"/>
        <v>1</v>
      </c>
      <c r="CA1381">
        <f>IF(tblemployee[[#This Row],[Attrition]]="Yes",1,0)</f>
        <v>1</v>
      </c>
      <c r="CB1381">
        <f>IF(tblemployee[[#This Row],[OverTime]]="Yes",1,0)</f>
        <v>0</v>
      </c>
    </row>
    <row r="1382" spans="1:80" hidden="1">
      <c r="A1382">
        <v>35</v>
      </c>
      <c r="B1382" t="s">
        <v>43</v>
      </c>
      <c r="C1382" t="s">
        <v>36</v>
      </c>
      <c r="D1382">
        <v>682</v>
      </c>
      <c r="E1382" t="s">
        <v>37</v>
      </c>
      <c r="F1382">
        <v>18</v>
      </c>
      <c r="G1382" t="str" cm="1">
        <f t="array" ref="G1382">_xlfn.IFS(
F1382 &lt;= 10, "Near",
F1382 &lt;= 20, "Far",
TRUE, "Very Far")</f>
        <v>Far</v>
      </c>
      <c r="H1382">
        <v>4</v>
      </c>
      <c r="I1382" t="str">
        <f>_xlfn.XLOOKUP(H1382,Lookup!C:C,Lookup!D:D)</f>
        <v>Master</v>
      </c>
      <c r="J1382" t="s">
        <v>51</v>
      </c>
      <c r="K1382">
        <v>1</v>
      </c>
      <c r="L1382">
        <v>1945</v>
      </c>
      <c r="M1382">
        <v>2</v>
      </c>
      <c r="N1382" t="str">
        <f>_xlfn.XLOOKUP(M1382,Lookup!E:E,Lookup!F:F)</f>
        <v>Medium</v>
      </c>
      <c r="O1382" t="s">
        <v>46</v>
      </c>
      <c r="P1382">
        <v>71</v>
      </c>
      <c r="Q1382">
        <v>3</v>
      </c>
      <c r="R1382" t="str">
        <f>_xlfn.XLOOKUP(Q1382,Lookup!G:G,Lookup!H:H)</f>
        <v>High</v>
      </c>
      <c r="S1382">
        <v>2</v>
      </c>
      <c r="T1382" s="7" t="str">
        <f>_xlfn.XLOOKUP(S1382,Lookup!A:A,Lookup!B:B)</f>
        <v>Junior</v>
      </c>
      <c r="U1382" t="s">
        <v>40</v>
      </c>
      <c r="V1382">
        <v>1</v>
      </c>
      <c r="W1382" t="str">
        <f>_xlfn.XLOOKUP(V1382,Lookup!I:I,Lookup!J:J)</f>
        <v>Low</v>
      </c>
      <c r="X1382" t="s">
        <v>48</v>
      </c>
      <c r="Y1382">
        <v>5561</v>
      </c>
      <c r="Z1382" t="str" cm="1">
        <f t="array" ref="Z1382">_xlfn.IFS(Y1382&lt;3000,"Low",Y1382&lt;7000,"Medium",TRUE,"High")</f>
        <v>Medium</v>
      </c>
      <c r="AA1382">
        <v>15975</v>
      </c>
      <c r="AB1382">
        <v>0</v>
      </c>
      <c r="AC1382" t="s">
        <v>42</v>
      </c>
      <c r="AD1382" t="s">
        <v>43</v>
      </c>
      <c r="AE1382">
        <v>16</v>
      </c>
      <c r="AF1382">
        <v>3</v>
      </c>
      <c r="AG1382" t="str">
        <f>_xlfn.XLOOKUP(AF1382,Lookup!K:K,Lookup!L:L)</f>
        <v>Meet Expect</v>
      </c>
      <c r="AH1382">
        <v>4</v>
      </c>
      <c r="AI1382" t="str">
        <f>LOOKUP(AH1382,Lookup!M:M,Lookup!N:N)</f>
        <v>Very High</v>
      </c>
      <c r="AJ1382">
        <v>80</v>
      </c>
      <c r="AK1382">
        <v>1</v>
      </c>
      <c r="AL1382" t="str">
        <f>_xlfn.XLOOKUP(AK1382,Lookup!O:O,Lookup!P:P)</f>
        <v>Basic</v>
      </c>
      <c r="AM1382">
        <v>6</v>
      </c>
      <c r="AN1382" t="str" cm="1">
        <f t="array" ref="AN1382">_xlfn.IFS(
AM1382&lt;=5,"0-5",
AM1382&lt;=10,"6-10",
AM1382&lt;=20,"11-20",
TRUE,"20+")</f>
        <v>6-10</v>
      </c>
      <c r="AO1382">
        <v>2</v>
      </c>
      <c r="AP1382">
        <v>1</v>
      </c>
      <c r="AQ1382" t="str">
        <f>_xlfn.XLOOKUP(AP1382,Lookup!Q:Q,Lookup!R:R)</f>
        <v>Bad</v>
      </c>
      <c r="AR1382">
        <v>5</v>
      </c>
      <c r="AS1382" t="str" cm="1">
        <f t="array" ref="AS1382">_xlfn.IFS(
AR1382 &lt;=1,"New Employee",
AR1382 &lt;=3, "Early Career",
AR1382 &lt;=7, "Experienced",
TRUE, "Veteran")</f>
        <v>Experienced</v>
      </c>
      <c r="AT1382">
        <v>3</v>
      </c>
      <c r="AU1382">
        <v>0</v>
      </c>
      <c r="AV1382" t="str" cm="1">
        <f t="array" ref="AV1382">_xlfn.IFS(
AU1382=0,"Recently Promoted",
AU1382&lt;=3, "Normal",
TRUE, "Long Time No Promotion")</f>
        <v>Recently Promoted</v>
      </c>
      <c r="AW1382">
        <v>4</v>
      </c>
      <c r="AX1382">
        <f>IF(COUNTIF(L1382:$L$1471,L1382)&gt;1,1,0)</f>
        <v>0</v>
      </c>
      <c r="BA1382">
        <f t="shared" si="173"/>
        <v>0</v>
      </c>
      <c r="BC1382">
        <f t="shared" si="174"/>
        <v>0</v>
      </c>
      <c r="BE1382">
        <f t="shared" si="168"/>
        <v>0</v>
      </c>
      <c r="BG1382">
        <f t="shared" si="169"/>
        <v>0</v>
      </c>
      <c r="BI1382">
        <f t="shared" si="170"/>
        <v>0</v>
      </c>
      <c r="BR1382" t="str" cm="1">
        <f t="array" ref="BR1382">_xlfn.IFS(
A1382&lt;=25,"18-25",
A1382&lt;=35,"26-35",
A1382&lt;=45,"36-45",
A1382&lt;=59,"46-59",
TRUE,"60+")</f>
        <v>26-35</v>
      </c>
      <c r="BX1382" t="b">
        <f t="shared" si="171"/>
        <v>1</v>
      </c>
      <c r="BY1382" t="b">
        <f t="shared" si="172"/>
        <v>1</v>
      </c>
      <c r="BZ1382" t="b">
        <f t="shared" si="175"/>
        <v>1</v>
      </c>
      <c r="CA1382">
        <f>IF(tblemployee[[#This Row],[Attrition]]="Yes",1,0)</f>
        <v>0</v>
      </c>
      <c r="CB1382">
        <f>IF(tblemployee[[#This Row],[OverTime]]="Yes",1,0)</f>
        <v>0</v>
      </c>
    </row>
    <row r="1383" spans="1:80" hidden="1">
      <c r="A1383">
        <v>28</v>
      </c>
      <c r="B1383" t="s">
        <v>43</v>
      </c>
      <c r="C1383" t="s">
        <v>55</v>
      </c>
      <c r="D1383">
        <v>1103</v>
      </c>
      <c r="E1383" t="s">
        <v>45</v>
      </c>
      <c r="F1383">
        <v>16</v>
      </c>
      <c r="G1383" t="str" cm="1">
        <f t="array" ref="G1383">_xlfn.IFS(
F1383 &lt;= 10, "Near",
F1383 &lt;= 20, "Far",
TRUE, "Very Far")</f>
        <v>Far</v>
      </c>
      <c r="H1383">
        <v>3</v>
      </c>
      <c r="I1383" t="str">
        <f>_xlfn.XLOOKUP(H1383,Lookup!C:C,Lookup!D:D)</f>
        <v>Bachelor</v>
      </c>
      <c r="J1383" t="s">
        <v>51</v>
      </c>
      <c r="K1383">
        <v>1</v>
      </c>
      <c r="L1383">
        <v>1947</v>
      </c>
      <c r="M1383">
        <v>3</v>
      </c>
      <c r="N1383" t="str">
        <f>_xlfn.XLOOKUP(M1383,Lookup!E:E,Lookup!F:F)</f>
        <v>High</v>
      </c>
      <c r="O1383" t="s">
        <v>46</v>
      </c>
      <c r="P1383">
        <v>49</v>
      </c>
      <c r="Q1383">
        <v>3</v>
      </c>
      <c r="R1383" t="str">
        <f>_xlfn.XLOOKUP(Q1383,Lookup!G:G,Lookup!H:H)</f>
        <v>High</v>
      </c>
      <c r="S1383">
        <v>1</v>
      </c>
      <c r="T1383" s="7" t="str">
        <f>_xlfn.XLOOKUP(S1383,Lookup!A:A,Lookup!B:B)</f>
        <v>Entry Level</v>
      </c>
      <c r="U1383" t="s">
        <v>47</v>
      </c>
      <c r="V1383">
        <v>3</v>
      </c>
      <c r="W1383" t="str">
        <f>_xlfn.XLOOKUP(V1383,Lookup!I:I,Lookup!J:J)</f>
        <v>High</v>
      </c>
      <c r="X1383" t="s">
        <v>41</v>
      </c>
      <c r="Y1383">
        <v>2144</v>
      </c>
      <c r="Z1383" t="str" cm="1">
        <f t="array" ref="Z1383">_xlfn.IFS(Y1383&lt;3000,"Low",Y1383&lt;7000,"Medium",TRUE,"High")</f>
        <v>Low</v>
      </c>
      <c r="AA1383">
        <v>2122</v>
      </c>
      <c r="AB1383">
        <v>1</v>
      </c>
      <c r="AC1383" t="s">
        <v>42</v>
      </c>
      <c r="AD1383" t="s">
        <v>43</v>
      </c>
      <c r="AE1383">
        <v>14</v>
      </c>
      <c r="AF1383">
        <v>3</v>
      </c>
      <c r="AG1383" t="str">
        <f>_xlfn.XLOOKUP(AF1383,Lookup!K:K,Lookup!L:L)</f>
        <v>Meet Expect</v>
      </c>
      <c r="AH1383">
        <v>3</v>
      </c>
      <c r="AI1383" t="str">
        <f>LOOKUP(AH1383,Lookup!M:M,Lookup!N:N)</f>
        <v>High</v>
      </c>
      <c r="AJ1383">
        <v>80</v>
      </c>
      <c r="AK1383">
        <v>0</v>
      </c>
      <c r="AL1383" t="str">
        <f>_xlfn.XLOOKUP(AK1383,Lookup!O:O,Lookup!P:P)</f>
        <v>None</v>
      </c>
      <c r="AM1383">
        <v>5</v>
      </c>
      <c r="AN1383" t="str" cm="1">
        <f t="array" ref="AN1383">_xlfn.IFS(
AM1383&lt;=5,"0-5",
AM1383&lt;=10,"6-10",
AM1383&lt;=20,"11-20",
TRUE,"20+")</f>
        <v>0-5</v>
      </c>
      <c r="AO1383">
        <v>3</v>
      </c>
      <c r="AP1383">
        <v>2</v>
      </c>
      <c r="AQ1383" t="str">
        <f>_xlfn.XLOOKUP(AP1383,Lookup!Q:Q,Lookup!R:R)</f>
        <v>Good</v>
      </c>
      <c r="AR1383">
        <v>5</v>
      </c>
      <c r="AS1383" t="str" cm="1">
        <f t="array" ref="AS1383">_xlfn.IFS(
AR1383 &lt;=1,"New Employee",
AR1383 &lt;=3, "Early Career",
AR1383 &lt;=7, "Experienced",
TRUE, "Veteran")</f>
        <v>Experienced</v>
      </c>
      <c r="AT1383">
        <v>3</v>
      </c>
      <c r="AU1383">
        <v>1</v>
      </c>
      <c r="AV1383" t="str" cm="1">
        <f t="array" ref="AV1383">_xlfn.IFS(
AU1383=0,"Recently Promoted",
AU1383&lt;=3, "Normal",
TRUE, "Long Time No Promotion")</f>
        <v>Normal</v>
      </c>
      <c r="AW1383">
        <v>4</v>
      </c>
      <c r="AX1383">
        <f>IF(COUNTIF(L1383:$L$1471,L1383)&gt;1,1,0)</f>
        <v>0</v>
      </c>
      <c r="BA1383">
        <f t="shared" si="173"/>
        <v>0</v>
      </c>
      <c r="BC1383">
        <f t="shared" si="174"/>
        <v>0</v>
      </c>
      <c r="BE1383">
        <f t="shared" si="168"/>
        <v>0</v>
      </c>
      <c r="BG1383">
        <f t="shared" si="169"/>
        <v>0</v>
      </c>
      <c r="BI1383">
        <f t="shared" si="170"/>
        <v>0</v>
      </c>
      <c r="BR1383" t="str" cm="1">
        <f t="array" ref="BR1383">_xlfn.IFS(
A1383&lt;=25,"18-25",
A1383&lt;=35,"26-35",
A1383&lt;=45,"36-45",
A1383&lt;=59,"46-59",
TRUE,"60+")</f>
        <v>26-35</v>
      </c>
      <c r="BX1383" t="b">
        <f t="shared" si="171"/>
        <v>1</v>
      </c>
      <c r="BY1383" t="b">
        <f t="shared" si="172"/>
        <v>1</v>
      </c>
      <c r="BZ1383" t="b">
        <f t="shared" si="175"/>
        <v>1</v>
      </c>
      <c r="CA1383">
        <f>IF(tblemployee[[#This Row],[Attrition]]="Yes",1,0)</f>
        <v>0</v>
      </c>
      <c r="CB1383">
        <f>IF(tblemployee[[#This Row],[OverTime]]="Yes",1,0)</f>
        <v>0</v>
      </c>
    </row>
    <row r="1384" spans="1:80" hidden="1">
      <c r="A1384">
        <v>31</v>
      </c>
      <c r="B1384" t="s">
        <v>43</v>
      </c>
      <c r="C1384" t="s">
        <v>55</v>
      </c>
      <c r="D1384">
        <v>976</v>
      </c>
      <c r="E1384" t="s">
        <v>45</v>
      </c>
      <c r="F1384">
        <v>3</v>
      </c>
      <c r="G1384" t="str" cm="1">
        <f t="array" ref="G1384">_xlfn.IFS(
F1384 &lt;= 10, "Near",
F1384 &lt;= 20, "Far",
TRUE, "Very Far")</f>
        <v>Near</v>
      </c>
      <c r="H1384">
        <v>2</v>
      </c>
      <c r="I1384" t="str">
        <f>_xlfn.XLOOKUP(H1384,Lookup!C:C,Lookup!D:D)</f>
        <v>College</v>
      </c>
      <c r="J1384" t="s">
        <v>51</v>
      </c>
      <c r="K1384">
        <v>1</v>
      </c>
      <c r="L1384">
        <v>1948</v>
      </c>
      <c r="M1384">
        <v>3</v>
      </c>
      <c r="N1384" t="str">
        <f>_xlfn.XLOOKUP(M1384,Lookup!E:E,Lookup!F:F)</f>
        <v>High</v>
      </c>
      <c r="O1384" t="s">
        <v>46</v>
      </c>
      <c r="P1384">
        <v>48</v>
      </c>
      <c r="Q1384">
        <v>3</v>
      </c>
      <c r="R1384" t="str">
        <f>_xlfn.XLOOKUP(Q1384,Lookup!G:G,Lookup!H:H)</f>
        <v>High</v>
      </c>
      <c r="S1384">
        <v>1</v>
      </c>
      <c r="T1384" s="7" t="str">
        <f>_xlfn.XLOOKUP(S1384,Lookup!A:A,Lookup!B:B)</f>
        <v>Entry Level</v>
      </c>
      <c r="U1384" t="s">
        <v>47</v>
      </c>
      <c r="V1384">
        <v>1</v>
      </c>
      <c r="W1384" t="str">
        <f>_xlfn.XLOOKUP(V1384,Lookup!I:I,Lookup!J:J)</f>
        <v>Low</v>
      </c>
      <c r="X1384" t="s">
        <v>52</v>
      </c>
      <c r="Y1384">
        <v>3065</v>
      </c>
      <c r="Z1384" t="str" cm="1">
        <f t="array" ref="Z1384">_xlfn.IFS(Y1384&lt;3000,"Low",Y1384&lt;7000,"Medium",TRUE,"High")</f>
        <v>Medium</v>
      </c>
      <c r="AA1384">
        <v>3995</v>
      </c>
      <c r="AB1384">
        <v>1</v>
      </c>
      <c r="AC1384" t="s">
        <v>42</v>
      </c>
      <c r="AD1384" t="s">
        <v>35</v>
      </c>
      <c r="AE1384">
        <v>13</v>
      </c>
      <c r="AF1384">
        <v>3</v>
      </c>
      <c r="AG1384" t="str">
        <f>_xlfn.XLOOKUP(AF1384,Lookup!K:K,Lookup!L:L)</f>
        <v>Meet Expect</v>
      </c>
      <c r="AH1384">
        <v>4</v>
      </c>
      <c r="AI1384" t="str">
        <f>LOOKUP(AH1384,Lookup!M:M,Lookup!N:N)</f>
        <v>Very High</v>
      </c>
      <c r="AJ1384">
        <v>80</v>
      </c>
      <c r="AK1384">
        <v>1</v>
      </c>
      <c r="AL1384" t="str">
        <f>_xlfn.XLOOKUP(AK1384,Lookup!O:O,Lookup!P:P)</f>
        <v>Basic</v>
      </c>
      <c r="AM1384">
        <v>4</v>
      </c>
      <c r="AN1384" t="str" cm="1">
        <f t="array" ref="AN1384">_xlfn.IFS(
AM1384&lt;=5,"0-5",
AM1384&lt;=10,"6-10",
AM1384&lt;=20,"11-20",
TRUE,"20+")</f>
        <v>0-5</v>
      </c>
      <c r="AO1384">
        <v>3</v>
      </c>
      <c r="AP1384">
        <v>4</v>
      </c>
      <c r="AQ1384" t="str">
        <f>_xlfn.XLOOKUP(AP1384,Lookup!Q:Q,Lookup!R:R)</f>
        <v>Best</v>
      </c>
      <c r="AR1384">
        <v>4</v>
      </c>
      <c r="AS1384" t="str" cm="1">
        <f t="array" ref="AS1384">_xlfn.IFS(
AR1384 &lt;=1,"New Employee",
AR1384 &lt;=3, "Early Career",
AR1384 &lt;=7, "Experienced",
TRUE, "Veteran")</f>
        <v>Experienced</v>
      </c>
      <c r="AT1384">
        <v>2</v>
      </c>
      <c r="AU1384">
        <v>2</v>
      </c>
      <c r="AV1384" t="str" cm="1">
        <f t="array" ref="AV1384">_xlfn.IFS(
AU1384=0,"Recently Promoted",
AU1384&lt;=3, "Normal",
TRUE, "Long Time No Promotion")</f>
        <v>Normal</v>
      </c>
      <c r="AW1384">
        <v>3</v>
      </c>
      <c r="AX1384">
        <f>IF(COUNTIF(L1384:$L$1471,L1384)&gt;1,1,0)</f>
        <v>0</v>
      </c>
      <c r="BA1384">
        <f t="shared" si="173"/>
        <v>0</v>
      </c>
      <c r="BC1384">
        <f t="shared" si="174"/>
        <v>0</v>
      </c>
      <c r="BE1384">
        <f t="shared" si="168"/>
        <v>0</v>
      </c>
      <c r="BG1384">
        <f t="shared" si="169"/>
        <v>0</v>
      </c>
      <c r="BI1384">
        <f t="shared" si="170"/>
        <v>0</v>
      </c>
      <c r="BR1384" t="str" cm="1">
        <f t="array" ref="BR1384">_xlfn.IFS(
A1384&lt;=25,"18-25",
A1384&lt;=35,"26-35",
A1384&lt;=45,"36-45",
A1384&lt;=59,"46-59",
TRUE,"60+")</f>
        <v>26-35</v>
      </c>
      <c r="BX1384" t="b">
        <f t="shared" si="171"/>
        <v>1</v>
      </c>
      <c r="BY1384" t="b">
        <f t="shared" si="172"/>
        <v>1</v>
      </c>
      <c r="BZ1384" t="b">
        <f t="shared" si="175"/>
        <v>1</v>
      </c>
      <c r="CA1384">
        <f>IF(tblemployee[[#This Row],[Attrition]]="Yes",1,0)</f>
        <v>0</v>
      </c>
      <c r="CB1384">
        <f>IF(tblemployee[[#This Row],[OverTime]]="Yes",1,0)</f>
        <v>1</v>
      </c>
    </row>
    <row r="1385" spans="1:80" hidden="1">
      <c r="A1385">
        <v>36</v>
      </c>
      <c r="B1385" t="s">
        <v>43</v>
      </c>
      <c r="C1385" t="s">
        <v>55</v>
      </c>
      <c r="D1385">
        <v>1351</v>
      </c>
      <c r="E1385" t="s">
        <v>45</v>
      </c>
      <c r="F1385">
        <v>9</v>
      </c>
      <c r="G1385" t="str" cm="1">
        <f t="array" ref="G1385">_xlfn.IFS(
F1385 &lt;= 10, "Near",
F1385 &lt;= 20, "Far",
TRUE, "Very Far")</f>
        <v>Near</v>
      </c>
      <c r="H1385">
        <v>4</v>
      </c>
      <c r="I1385" t="str">
        <f>_xlfn.XLOOKUP(H1385,Lookup!C:C,Lookup!D:D)</f>
        <v>Master</v>
      </c>
      <c r="J1385" t="s">
        <v>38</v>
      </c>
      <c r="K1385">
        <v>1</v>
      </c>
      <c r="L1385">
        <v>1949</v>
      </c>
      <c r="M1385">
        <v>1</v>
      </c>
      <c r="N1385" t="str">
        <f>_xlfn.XLOOKUP(M1385,Lookup!E:E,Lookup!F:F)</f>
        <v>Low</v>
      </c>
      <c r="O1385" t="s">
        <v>46</v>
      </c>
      <c r="P1385">
        <v>66</v>
      </c>
      <c r="Q1385">
        <v>4</v>
      </c>
      <c r="R1385" t="str">
        <f>_xlfn.XLOOKUP(Q1385,Lookup!G:G,Lookup!H:H)</f>
        <v>Very High</v>
      </c>
      <c r="S1385">
        <v>1</v>
      </c>
      <c r="T1385" s="7" t="str">
        <f>_xlfn.XLOOKUP(S1385,Lookup!A:A,Lookup!B:B)</f>
        <v>Entry Level</v>
      </c>
      <c r="U1385" t="s">
        <v>50</v>
      </c>
      <c r="V1385">
        <v>2</v>
      </c>
      <c r="W1385" t="str">
        <f>_xlfn.XLOOKUP(V1385,Lookup!I:I,Lookup!J:J)</f>
        <v>Medium</v>
      </c>
      <c r="X1385" t="s">
        <v>48</v>
      </c>
      <c r="Y1385">
        <v>2810</v>
      </c>
      <c r="Z1385" t="str" cm="1">
        <f t="array" ref="Z1385">_xlfn.IFS(Y1385&lt;3000,"Low",Y1385&lt;7000,"Medium",TRUE,"High")</f>
        <v>Low</v>
      </c>
      <c r="AA1385">
        <v>9238</v>
      </c>
      <c r="AB1385">
        <v>1</v>
      </c>
      <c r="AC1385" t="s">
        <v>42</v>
      </c>
      <c r="AD1385" t="s">
        <v>43</v>
      </c>
      <c r="AE1385">
        <v>22</v>
      </c>
      <c r="AF1385">
        <v>4</v>
      </c>
      <c r="AG1385" t="str">
        <f>_xlfn.XLOOKUP(AF1385,Lookup!K:K,Lookup!L:L)</f>
        <v>Exceed Expect</v>
      </c>
      <c r="AH1385">
        <v>2</v>
      </c>
      <c r="AI1385" t="str">
        <f>LOOKUP(AH1385,Lookup!M:M,Lookup!N:N)</f>
        <v>Medium</v>
      </c>
      <c r="AJ1385">
        <v>80</v>
      </c>
      <c r="AK1385">
        <v>0</v>
      </c>
      <c r="AL1385" t="str">
        <f>_xlfn.XLOOKUP(AK1385,Lookup!O:O,Lookup!P:P)</f>
        <v>None</v>
      </c>
      <c r="AM1385">
        <v>5</v>
      </c>
      <c r="AN1385" t="str" cm="1">
        <f t="array" ref="AN1385">_xlfn.IFS(
AM1385&lt;=5,"0-5",
AM1385&lt;=10,"6-10",
AM1385&lt;=20,"11-20",
TRUE,"20+")</f>
        <v>0-5</v>
      </c>
      <c r="AO1385">
        <v>3</v>
      </c>
      <c r="AP1385">
        <v>3</v>
      </c>
      <c r="AQ1385" t="str">
        <f>_xlfn.XLOOKUP(AP1385,Lookup!Q:Q,Lookup!R:R)</f>
        <v>Better</v>
      </c>
      <c r="AR1385">
        <v>5</v>
      </c>
      <c r="AS1385" t="str" cm="1">
        <f t="array" ref="AS1385">_xlfn.IFS(
AR1385 &lt;=1,"New Employee",
AR1385 &lt;=3, "Early Career",
AR1385 &lt;=7, "Experienced",
TRUE, "Veteran")</f>
        <v>Experienced</v>
      </c>
      <c r="AT1385">
        <v>4</v>
      </c>
      <c r="AU1385">
        <v>0</v>
      </c>
      <c r="AV1385" t="str" cm="1">
        <f t="array" ref="AV1385">_xlfn.IFS(
AU1385=0,"Recently Promoted",
AU1385&lt;=3, "Normal",
TRUE, "Long Time No Promotion")</f>
        <v>Recently Promoted</v>
      </c>
      <c r="AW1385">
        <v>2</v>
      </c>
      <c r="AX1385">
        <f>IF(COUNTIF(L1385:$L$1471,L1385)&gt;1,1,0)</f>
        <v>0</v>
      </c>
      <c r="BA1385">
        <f t="shared" si="173"/>
        <v>0</v>
      </c>
      <c r="BC1385">
        <f t="shared" si="174"/>
        <v>0</v>
      </c>
      <c r="BE1385">
        <f t="shared" si="168"/>
        <v>0</v>
      </c>
      <c r="BG1385">
        <f t="shared" si="169"/>
        <v>0</v>
      </c>
      <c r="BI1385">
        <f t="shared" si="170"/>
        <v>0</v>
      </c>
      <c r="BR1385" t="str" cm="1">
        <f t="array" ref="BR1385">_xlfn.IFS(
A1385&lt;=25,"18-25",
A1385&lt;=35,"26-35",
A1385&lt;=45,"36-45",
A1385&lt;=59,"46-59",
TRUE,"60+")</f>
        <v>36-45</v>
      </c>
      <c r="BX1385" t="b">
        <f t="shared" si="171"/>
        <v>1</v>
      </c>
      <c r="BY1385" t="b">
        <f t="shared" si="172"/>
        <v>1</v>
      </c>
      <c r="BZ1385" t="b">
        <f t="shared" si="175"/>
        <v>1</v>
      </c>
      <c r="CA1385">
        <f>IF(tblemployee[[#This Row],[Attrition]]="Yes",1,0)</f>
        <v>0</v>
      </c>
      <c r="CB1385">
        <f>IF(tblemployee[[#This Row],[OverTime]]="Yes",1,0)</f>
        <v>0</v>
      </c>
    </row>
    <row r="1386" spans="1:80" hidden="1">
      <c r="A1386">
        <v>34</v>
      </c>
      <c r="B1386" t="s">
        <v>43</v>
      </c>
      <c r="C1386" t="s">
        <v>36</v>
      </c>
      <c r="D1386">
        <v>937</v>
      </c>
      <c r="E1386" t="s">
        <v>37</v>
      </c>
      <c r="F1386">
        <v>1</v>
      </c>
      <c r="G1386" t="str" cm="1">
        <f t="array" ref="G1386">_xlfn.IFS(
F1386 &lt;= 10, "Near",
F1386 &lt;= 20, "Far",
TRUE, "Very Far")</f>
        <v>Near</v>
      </c>
      <c r="H1386">
        <v>3</v>
      </c>
      <c r="I1386" t="str">
        <f>_xlfn.XLOOKUP(H1386,Lookup!C:C,Lookup!D:D)</f>
        <v>Bachelor</v>
      </c>
      <c r="J1386" t="s">
        <v>59</v>
      </c>
      <c r="K1386">
        <v>1</v>
      </c>
      <c r="L1386">
        <v>1950</v>
      </c>
      <c r="M1386">
        <v>1</v>
      </c>
      <c r="N1386" t="str">
        <f>_xlfn.XLOOKUP(M1386,Lookup!E:E,Lookup!F:F)</f>
        <v>Low</v>
      </c>
      <c r="O1386" t="s">
        <v>46</v>
      </c>
      <c r="P1386">
        <v>32</v>
      </c>
      <c r="Q1386">
        <v>3</v>
      </c>
      <c r="R1386" t="str">
        <f>_xlfn.XLOOKUP(Q1386,Lookup!G:G,Lookup!H:H)</f>
        <v>High</v>
      </c>
      <c r="S1386">
        <v>3</v>
      </c>
      <c r="T1386" s="7" t="str">
        <f>_xlfn.XLOOKUP(S1386,Lookup!A:A,Lookup!B:B)</f>
        <v>Senior</v>
      </c>
      <c r="U1386" t="s">
        <v>40</v>
      </c>
      <c r="V1386">
        <v>4</v>
      </c>
      <c r="W1386" t="str">
        <f>_xlfn.XLOOKUP(V1386,Lookup!I:I,Lookup!J:J)</f>
        <v>Very High</v>
      </c>
      <c r="X1386" t="s">
        <v>41</v>
      </c>
      <c r="Y1386">
        <v>9888</v>
      </c>
      <c r="Z1386" t="str" cm="1">
        <f t="array" ref="Z1386">_xlfn.IFS(Y1386&lt;3000,"Low",Y1386&lt;7000,"Medium",TRUE,"High")</f>
        <v>High</v>
      </c>
      <c r="AA1386">
        <v>6770</v>
      </c>
      <c r="AB1386">
        <v>1</v>
      </c>
      <c r="AC1386" t="s">
        <v>42</v>
      </c>
      <c r="AD1386" t="s">
        <v>43</v>
      </c>
      <c r="AE1386">
        <v>21</v>
      </c>
      <c r="AF1386">
        <v>4</v>
      </c>
      <c r="AG1386" t="str">
        <f>_xlfn.XLOOKUP(AF1386,Lookup!K:K,Lookup!L:L)</f>
        <v>Exceed Expect</v>
      </c>
      <c r="AH1386">
        <v>1</v>
      </c>
      <c r="AI1386" t="str">
        <f>LOOKUP(AH1386,Lookup!M:M,Lookup!N:N)</f>
        <v>Low</v>
      </c>
      <c r="AJ1386">
        <v>80</v>
      </c>
      <c r="AK1386">
        <v>0</v>
      </c>
      <c r="AL1386" t="str">
        <f>_xlfn.XLOOKUP(AK1386,Lookup!O:O,Lookup!P:P)</f>
        <v>None</v>
      </c>
      <c r="AM1386">
        <v>14</v>
      </c>
      <c r="AN1386" t="str" cm="1">
        <f t="array" ref="AN1386">_xlfn.IFS(
AM1386&lt;=5,"0-5",
AM1386&lt;=10,"6-10",
AM1386&lt;=20,"11-20",
TRUE,"20+")</f>
        <v>11-20</v>
      </c>
      <c r="AO1386">
        <v>3</v>
      </c>
      <c r="AP1386">
        <v>2</v>
      </c>
      <c r="AQ1386" t="str">
        <f>_xlfn.XLOOKUP(AP1386,Lookup!Q:Q,Lookup!R:R)</f>
        <v>Good</v>
      </c>
      <c r="AR1386">
        <v>14</v>
      </c>
      <c r="AS1386" t="str" cm="1">
        <f t="array" ref="AS1386">_xlfn.IFS(
AR1386 &lt;=1,"New Employee",
AR1386 &lt;=3, "Early Career",
AR1386 &lt;=7, "Experienced",
TRUE, "Veteran")</f>
        <v>Veteran</v>
      </c>
      <c r="AT1386">
        <v>8</v>
      </c>
      <c r="AU1386">
        <v>2</v>
      </c>
      <c r="AV1386" t="str" cm="1">
        <f t="array" ref="AV1386">_xlfn.IFS(
AU1386=0,"Recently Promoted",
AU1386&lt;=3, "Normal",
TRUE, "Long Time No Promotion")</f>
        <v>Normal</v>
      </c>
      <c r="AW1386">
        <v>1</v>
      </c>
      <c r="AX1386">
        <f>IF(COUNTIF(L1386:$L$1471,L1386)&gt;1,1,0)</f>
        <v>0</v>
      </c>
      <c r="BA1386">
        <f t="shared" si="173"/>
        <v>0</v>
      </c>
      <c r="BC1386">
        <f t="shared" si="174"/>
        <v>0</v>
      </c>
      <c r="BE1386">
        <f t="shared" si="168"/>
        <v>0</v>
      </c>
      <c r="BG1386">
        <f t="shared" si="169"/>
        <v>0</v>
      </c>
      <c r="BI1386">
        <f t="shared" si="170"/>
        <v>0</v>
      </c>
      <c r="BR1386" t="str" cm="1">
        <f t="array" ref="BR1386">_xlfn.IFS(
A1386&lt;=25,"18-25",
A1386&lt;=35,"26-35",
A1386&lt;=45,"36-45",
A1386&lt;=59,"46-59",
TRUE,"60+")</f>
        <v>26-35</v>
      </c>
      <c r="BX1386" t="b">
        <f t="shared" si="171"/>
        <v>1</v>
      </c>
      <c r="BY1386" t="b">
        <f t="shared" si="172"/>
        <v>1</v>
      </c>
      <c r="BZ1386" t="b">
        <f t="shared" si="175"/>
        <v>1</v>
      </c>
      <c r="CA1386">
        <f>IF(tblemployee[[#This Row],[Attrition]]="Yes",1,0)</f>
        <v>0</v>
      </c>
      <c r="CB1386">
        <f>IF(tblemployee[[#This Row],[OverTime]]="Yes",1,0)</f>
        <v>0</v>
      </c>
    </row>
    <row r="1387" spans="1:80" hidden="1">
      <c r="A1387">
        <v>34</v>
      </c>
      <c r="B1387" t="s">
        <v>43</v>
      </c>
      <c r="C1387" t="s">
        <v>36</v>
      </c>
      <c r="D1387">
        <v>1239</v>
      </c>
      <c r="E1387" t="s">
        <v>37</v>
      </c>
      <c r="F1387">
        <v>13</v>
      </c>
      <c r="G1387" t="str" cm="1">
        <f t="array" ref="G1387">_xlfn.IFS(
F1387 &lt;= 10, "Near",
F1387 &lt;= 20, "Far",
TRUE, "Very Far")</f>
        <v>Far</v>
      </c>
      <c r="H1387">
        <v>4</v>
      </c>
      <c r="I1387" t="str">
        <f>_xlfn.XLOOKUP(H1387,Lookup!C:C,Lookup!D:D)</f>
        <v>Master</v>
      </c>
      <c r="J1387" t="s">
        <v>51</v>
      </c>
      <c r="K1387">
        <v>1</v>
      </c>
      <c r="L1387">
        <v>1951</v>
      </c>
      <c r="M1387">
        <v>4</v>
      </c>
      <c r="N1387" t="str">
        <f>_xlfn.XLOOKUP(M1387,Lookup!E:E,Lookup!F:F)</f>
        <v>Very High</v>
      </c>
      <c r="O1387" t="s">
        <v>46</v>
      </c>
      <c r="P1387">
        <v>39</v>
      </c>
      <c r="Q1387">
        <v>3</v>
      </c>
      <c r="R1387" t="str">
        <f>_xlfn.XLOOKUP(Q1387,Lookup!G:G,Lookup!H:H)</f>
        <v>High</v>
      </c>
      <c r="S1387">
        <v>3</v>
      </c>
      <c r="T1387" s="7" t="str">
        <f>_xlfn.XLOOKUP(S1387,Lookup!A:A,Lookup!B:B)</f>
        <v>Senior</v>
      </c>
      <c r="U1387" t="s">
        <v>40</v>
      </c>
      <c r="V1387">
        <v>3</v>
      </c>
      <c r="W1387" t="str">
        <f>_xlfn.XLOOKUP(V1387,Lookup!I:I,Lookup!J:J)</f>
        <v>High</v>
      </c>
      <c r="X1387" t="s">
        <v>52</v>
      </c>
      <c r="Y1387">
        <v>8628</v>
      </c>
      <c r="Z1387" t="str" cm="1">
        <f t="array" ref="Z1387">_xlfn.IFS(Y1387&lt;3000,"Low",Y1387&lt;7000,"Medium",TRUE,"High")</f>
        <v>High</v>
      </c>
      <c r="AA1387">
        <v>22914</v>
      </c>
      <c r="AB1387">
        <v>1</v>
      </c>
      <c r="AC1387" t="s">
        <v>42</v>
      </c>
      <c r="AD1387" t="s">
        <v>43</v>
      </c>
      <c r="AE1387">
        <v>18</v>
      </c>
      <c r="AF1387">
        <v>3</v>
      </c>
      <c r="AG1387" t="str">
        <f>_xlfn.XLOOKUP(AF1387,Lookup!K:K,Lookup!L:L)</f>
        <v>Meet Expect</v>
      </c>
      <c r="AH1387">
        <v>3</v>
      </c>
      <c r="AI1387" t="str">
        <f>LOOKUP(AH1387,Lookup!M:M,Lookup!N:N)</f>
        <v>High</v>
      </c>
      <c r="AJ1387">
        <v>80</v>
      </c>
      <c r="AK1387">
        <v>1</v>
      </c>
      <c r="AL1387" t="str">
        <f>_xlfn.XLOOKUP(AK1387,Lookup!O:O,Lookup!P:P)</f>
        <v>Basic</v>
      </c>
      <c r="AM1387">
        <v>9</v>
      </c>
      <c r="AN1387" t="str" cm="1">
        <f t="array" ref="AN1387">_xlfn.IFS(
AM1387&lt;=5,"0-5",
AM1387&lt;=10,"6-10",
AM1387&lt;=20,"11-20",
TRUE,"20+")</f>
        <v>6-10</v>
      </c>
      <c r="AO1387">
        <v>2</v>
      </c>
      <c r="AP1387">
        <v>2</v>
      </c>
      <c r="AQ1387" t="str">
        <f>_xlfn.XLOOKUP(AP1387,Lookup!Q:Q,Lookup!R:R)</f>
        <v>Good</v>
      </c>
      <c r="AR1387">
        <v>8</v>
      </c>
      <c r="AS1387" t="str" cm="1">
        <f t="array" ref="AS1387">_xlfn.IFS(
AR1387 &lt;=1,"New Employee",
AR1387 &lt;=3, "Early Career",
AR1387 &lt;=7, "Experienced",
TRUE, "Veteran")</f>
        <v>Veteran</v>
      </c>
      <c r="AT1387">
        <v>7</v>
      </c>
      <c r="AU1387">
        <v>1</v>
      </c>
      <c r="AV1387" t="str" cm="1">
        <f t="array" ref="AV1387">_xlfn.IFS(
AU1387=0,"Recently Promoted",
AU1387&lt;=3, "Normal",
TRUE, "Long Time No Promotion")</f>
        <v>Normal</v>
      </c>
      <c r="AW1387">
        <v>1</v>
      </c>
      <c r="AX1387">
        <f>IF(COUNTIF(L1387:$L$1471,L1387)&gt;1,1,0)</f>
        <v>0</v>
      </c>
      <c r="BA1387">
        <f t="shared" si="173"/>
        <v>0</v>
      </c>
      <c r="BC1387">
        <f t="shared" si="174"/>
        <v>0</v>
      </c>
      <c r="BE1387">
        <f t="shared" si="168"/>
        <v>0</v>
      </c>
      <c r="BG1387">
        <f t="shared" si="169"/>
        <v>0</v>
      </c>
      <c r="BI1387">
        <f t="shared" si="170"/>
        <v>0</v>
      </c>
      <c r="BR1387" t="str" cm="1">
        <f t="array" ref="BR1387">_xlfn.IFS(
A1387&lt;=25,"18-25",
A1387&lt;=35,"26-35",
A1387&lt;=45,"36-45",
A1387&lt;=59,"46-59",
TRUE,"60+")</f>
        <v>26-35</v>
      </c>
      <c r="BX1387" t="b">
        <f t="shared" si="171"/>
        <v>1</v>
      </c>
      <c r="BY1387" t="b">
        <f t="shared" si="172"/>
        <v>1</v>
      </c>
      <c r="BZ1387" t="b">
        <f t="shared" si="175"/>
        <v>1</v>
      </c>
      <c r="CA1387">
        <f>IF(tblemployee[[#This Row],[Attrition]]="Yes",1,0)</f>
        <v>0</v>
      </c>
      <c r="CB1387">
        <f>IF(tblemployee[[#This Row],[OverTime]]="Yes",1,0)</f>
        <v>0</v>
      </c>
    </row>
    <row r="1388" spans="1:80" hidden="1">
      <c r="A1388">
        <v>26</v>
      </c>
      <c r="B1388" t="s">
        <v>43</v>
      </c>
      <c r="C1388" t="s">
        <v>36</v>
      </c>
      <c r="D1388">
        <v>157</v>
      </c>
      <c r="E1388" t="s">
        <v>45</v>
      </c>
      <c r="F1388">
        <v>1</v>
      </c>
      <c r="G1388" t="str" cm="1">
        <f t="array" ref="G1388">_xlfn.IFS(
F1388 &lt;= 10, "Near",
F1388 &lt;= 20, "Far",
TRUE, "Very Far")</f>
        <v>Near</v>
      </c>
      <c r="H1388">
        <v>3</v>
      </c>
      <c r="I1388" t="str">
        <f>_xlfn.XLOOKUP(H1388,Lookup!C:C,Lookup!D:D)</f>
        <v>Bachelor</v>
      </c>
      <c r="J1388" t="s">
        <v>51</v>
      </c>
      <c r="K1388">
        <v>1</v>
      </c>
      <c r="L1388">
        <v>1952</v>
      </c>
      <c r="M1388">
        <v>3</v>
      </c>
      <c r="N1388" t="str">
        <f>_xlfn.XLOOKUP(M1388,Lookup!E:E,Lookup!F:F)</f>
        <v>High</v>
      </c>
      <c r="O1388" t="s">
        <v>46</v>
      </c>
      <c r="P1388">
        <v>95</v>
      </c>
      <c r="Q1388">
        <v>3</v>
      </c>
      <c r="R1388" t="str">
        <f>_xlfn.XLOOKUP(Q1388,Lookup!G:G,Lookup!H:H)</f>
        <v>High</v>
      </c>
      <c r="S1388">
        <v>1</v>
      </c>
      <c r="T1388" s="7" t="str">
        <f>_xlfn.XLOOKUP(S1388,Lookup!A:A,Lookup!B:B)</f>
        <v>Entry Level</v>
      </c>
      <c r="U1388" t="s">
        <v>50</v>
      </c>
      <c r="V1388">
        <v>1</v>
      </c>
      <c r="W1388" t="str">
        <f>_xlfn.XLOOKUP(V1388,Lookup!I:I,Lookup!J:J)</f>
        <v>Low</v>
      </c>
      <c r="X1388" t="s">
        <v>41</v>
      </c>
      <c r="Y1388">
        <v>2867</v>
      </c>
      <c r="Z1388" t="str" cm="1">
        <f t="array" ref="Z1388">_xlfn.IFS(Y1388&lt;3000,"Low",Y1388&lt;7000,"Medium",TRUE,"High")</f>
        <v>Low</v>
      </c>
      <c r="AA1388">
        <v>20006</v>
      </c>
      <c r="AB1388">
        <v>0</v>
      </c>
      <c r="AC1388" t="s">
        <v>42</v>
      </c>
      <c r="AD1388" t="s">
        <v>43</v>
      </c>
      <c r="AE1388">
        <v>13</v>
      </c>
      <c r="AF1388">
        <v>3</v>
      </c>
      <c r="AG1388" t="str">
        <f>_xlfn.XLOOKUP(AF1388,Lookup!K:K,Lookup!L:L)</f>
        <v>Meet Expect</v>
      </c>
      <c r="AH1388">
        <v>4</v>
      </c>
      <c r="AI1388" t="str">
        <f>LOOKUP(AH1388,Lookup!M:M,Lookup!N:N)</f>
        <v>Very High</v>
      </c>
      <c r="AJ1388">
        <v>80</v>
      </c>
      <c r="AK1388">
        <v>0</v>
      </c>
      <c r="AL1388" t="str">
        <f>_xlfn.XLOOKUP(AK1388,Lookup!O:O,Lookup!P:P)</f>
        <v>None</v>
      </c>
      <c r="AM1388">
        <v>8</v>
      </c>
      <c r="AN1388" t="str" cm="1">
        <f t="array" ref="AN1388">_xlfn.IFS(
AM1388&lt;=5,"0-5",
AM1388&lt;=10,"6-10",
AM1388&lt;=20,"11-20",
TRUE,"20+")</f>
        <v>6-10</v>
      </c>
      <c r="AO1388">
        <v>6</v>
      </c>
      <c r="AP1388">
        <v>2</v>
      </c>
      <c r="AQ1388" t="str">
        <f>_xlfn.XLOOKUP(AP1388,Lookup!Q:Q,Lookup!R:R)</f>
        <v>Good</v>
      </c>
      <c r="AR1388">
        <v>7</v>
      </c>
      <c r="AS1388" t="str" cm="1">
        <f t="array" ref="AS1388">_xlfn.IFS(
AR1388 &lt;=1,"New Employee",
AR1388 &lt;=3, "Early Career",
AR1388 &lt;=7, "Experienced",
TRUE, "Veteran")</f>
        <v>Experienced</v>
      </c>
      <c r="AT1388">
        <v>7</v>
      </c>
      <c r="AU1388">
        <v>7</v>
      </c>
      <c r="AV1388" t="str" cm="1">
        <f t="array" ref="AV1388">_xlfn.IFS(
AU1388=0,"Recently Promoted",
AU1388&lt;=3, "Normal",
TRUE, "Long Time No Promotion")</f>
        <v>Long Time No Promotion</v>
      </c>
      <c r="AW1388">
        <v>6</v>
      </c>
      <c r="AX1388">
        <f>IF(COUNTIF(L1388:$L$1471,L1388)&gt;1,1,0)</f>
        <v>0</v>
      </c>
      <c r="BA1388">
        <f t="shared" si="173"/>
        <v>0</v>
      </c>
      <c r="BC1388">
        <f t="shared" si="174"/>
        <v>0</v>
      </c>
      <c r="BE1388">
        <f t="shared" si="168"/>
        <v>0</v>
      </c>
      <c r="BG1388">
        <f t="shared" si="169"/>
        <v>0</v>
      </c>
      <c r="BI1388">
        <f t="shared" si="170"/>
        <v>0</v>
      </c>
      <c r="BR1388" t="str" cm="1">
        <f t="array" ref="BR1388">_xlfn.IFS(
A1388&lt;=25,"18-25",
A1388&lt;=35,"26-35",
A1388&lt;=45,"36-45",
A1388&lt;=59,"46-59",
TRUE,"60+")</f>
        <v>26-35</v>
      </c>
      <c r="BX1388" t="b">
        <f t="shared" si="171"/>
        <v>1</v>
      </c>
      <c r="BY1388" t="b">
        <f t="shared" si="172"/>
        <v>1</v>
      </c>
      <c r="BZ1388" t="b">
        <f t="shared" si="175"/>
        <v>1</v>
      </c>
      <c r="CA1388">
        <f>IF(tblemployee[[#This Row],[Attrition]]="Yes",1,0)</f>
        <v>0</v>
      </c>
      <c r="CB1388">
        <f>IF(tblemployee[[#This Row],[OverTime]]="Yes",1,0)</f>
        <v>0</v>
      </c>
    </row>
    <row r="1389" spans="1:80" hidden="1">
      <c r="A1389">
        <v>29</v>
      </c>
      <c r="B1389" t="s">
        <v>43</v>
      </c>
      <c r="C1389" t="s">
        <v>36</v>
      </c>
      <c r="D1389">
        <v>136</v>
      </c>
      <c r="E1389" t="s">
        <v>45</v>
      </c>
      <c r="F1389">
        <v>1</v>
      </c>
      <c r="G1389" t="str" cm="1">
        <f t="array" ref="G1389">_xlfn.IFS(
F1389 &lt;= 10, "Near",
F1389 &lt;= 20, "Far",
TRUE, "Very Far")</f>
        <v>Near</v>
      </c>
      <c r="H1389">
        <v>3</v>
      </c>
      <c r="I1389" t="str">
        <f>_xlfn.XLOOKUP(H1389,Lookup!C:C,Lookup!D:D)</f>
        <v>Bachelor</v>
      </c>
      <c r="J1389" t="s">
        <v>38</v>
      </c>
      <c r="K1389">
        <v>1</v>
      </c>
      <c r="L1389">
        <v>1954</v>
      </c>
      <c r="M1389">
        <v>1</v>
      </c>
      <c r="N1389" t="str">
        <f>_xlfn.XLOOKUP(M1389,Lookup!E:E,Lookup!F:F)</f>
        <v>Low</v>
      </c>
      <c r="O1389" t="s">
        <v>46</v>
      </c>
      <c r="P1389">
        <v>89</v>
      </c>
      <c r="Q1389">
        <v>3</v>
      </c>
      <c r="R1389" t="str">
        <f>_xlfn.XLOOKUP(Q1389,Lookup!G:G,Lookup!H:H)</f>
        <v>High</v>
      </c>
      <c r="S1389">
        <v>2</v>
      </c>
      <c r="T1389" s="7" t="str">
        <f>_xlfn.XLOOKUP(S1389,Lookup!A:A,Lookup!B:B)</f>
        <v>Junior</v>
      </c>
      <c r="U1389" t="s">
        <v>54</v>
      </c>
      <c r="V1389">
        <v>1</v>
      </c>
      <c r="W1389" t="str">
        <f>_xlfn.XLOOKUP(V1389,Lookup!I:I,Lookup!J:J)</f>
        <v>Low</v>
      </c>
      <c r="X1389" t="s">
        <v>48</v>
      </c>
      <c r="Y1389">
        <v>5373</v>
      </c>
      <c r="Z1389" t="str" cm="1">
        <f t="array" ref="Z1389">_xlfn.IFS(Y1389&lt;3000,"Low",Y1389&lt;7000,"Medium",TRUE,"High")</f>
        <v>Medium</v>
      </c>
      <c r="AA1389">
        <v>6225</v>
      </c>
      <c r="AB1389">
        <v>0</v>
      </c>
      <c r="AC1389" t="s">
        <v>42</v>
      </c>
      <c r="AD1389" t="s">
        <v>43</v>
      </c>
      <c r="AE1389">
        <v>12</v>
      </c>
      <c r="AF1389">
        <v>3</v>
      </c>
      <c r="AG1389" t="str">
        <f>_xlfn.XLOOKUP(AF1389,Lookup!K:K,Lookup!L:L)</f>
        <v>Meet Expect</v>
      </c>
      <c r="AH1389">
        <v>1</v>
      </c>
      <c r="AI1389" t="str">
        <f>LOOKUP(AH1389,Lookup!M:M,Lookup!N:N)</f>
        <v>Low</v>
      </c>
      <c r="AJ1389">
        <v>80</v>
      </c>
      <c r="AK1389">
        <v>1</v>
      </c>
      <c r="AL1389" t="str">
        <f>_xlfn.XLOOKUP(AK1389,Lookup!O:O,Lookup!P:P)</f>
        <v>Basic</v>
      </c>
      <c r="AM1389">
        <v>6</v>
      </c>
      <c r="AN1389" t="str" cm="1">
        <f t="array" ref="AN1389">_xlfn.IFS(
AM1389&lt;=5,"0-5",
AM1389&lt;=10,"6-10",
AM1389&lt;=20,"11-20",
TRUE,"20+")</f>
        <v>6-10</v>
      </c>
      <c r="AO1389">
        <v>5</v>
      </c>
      <c r="AP1389">
        <v>2</v>
      </c>
      <c r="AQ1389" t="str">
        <f>_xlfn.XLOOKUP(AP1389,Lookup!Q:Q,Lookup!R:R)</f>
        <v>Good</v>
      </c>
      <c r="AR1389">
        <v>5</v>
      </c>
      <c r="AS1389" t="str" cm="1">
        <f t="array" ref="AS1389">_xlfn.IFS(
AR1389 &lt;=1,"New Employee",
AR1389 &lt;=3, "Early Career",
AR1389 &lt;=7, "Experienced",
TRUE, "Veteran")</f>
        <v>Experienced</v>
      </c>
      <c r="AT1389">
        <v>3</v>
      </c>
      <c r="AU1389">
        <v>0</v>
      </c>
      <c r="AV1389" t="str" cm="1">
        <f t="array" ref="AV1389">_xlfn.IFS(
AU1389=0,"Recently Promoted",
AU1389&lt;=3, "Normal",
TRUE, "Long Time No Promotion")</f>
        <v>Recently Promoted</v>
      </c>
      <c r="AW1389">
        <v>2</v>
      </c>
      <c r="AX1389">
        <f>IF(COUNTIF(L1389:$L$1471,L1389)&gt;1,1,0)</f>
        <v>0</v>
      </c>
      <c r="BA1389">
        <f t="shared" si="173"/>
        <v>0</v>
      </c>
      <c r="BC1389">
        <f t="shared" si="174"/>
        <v>0</v>
      </c>
      <c r="BE1389">
        <f t="shared" si="168"/>
        <v>0</v>
      </c>
      <c r="BG1389">
        <f t="shared" si="169"/>
        <v>0</v>
      </c>
      <c r="BI1389">
        <f t="shared" si="170"/>
        <v>0</v>
      </c>
      <c r="BR1389" t="str" cm="1">
        <f t="array" ref="BR1389">_xlfn.IFS(
A1389&lt;=25,"18-25",
A1389&lt;=35,"26-35",
A1389&lt;=45,"36-45",
A1389&lt;=59,"46-59",
TRUE,"60+")</f>
        <v>26-35</v>
      </c>
      <c r="BX1389" t="b">
        <f t="shared" si="171"/>
        <v>1</v>
      </c>
      <c r="BY1389" t="b">
        <f t="shared" si="172"/>
        <v>1</v>
      </c>
      <c r="BZ1389" t="b">
        <f t="shared" si="175"/>
        <v>1</v>
      </c>
      <c r="CA1389">
        <f>IF(tblemployee[[#This Row],[Attrition]]="Yes",1,0)</f>
        <v>0</v>
      </c>
      <c r="CB1389">
        <f>IF(tblemployee[[#This Row],[OverTime]]="Yes",1,0)</f>
        <v>0</v>
      </c>
    </row>
    <row r="1390" spans="1:80" hidden="1">
      <c r="A1390">
        <v>32</v>
      </c>
      <c r="B1390" t="s">
        <v>43</v>
      </c>
      <c r="C1390" t="s">
        <v>55</v>
      </c>
      <c r="D1390">
        <v>1146</v>
      </c>
      <c r="E1390" t="s">
        <v>45</v>
      </c>
      <c r="F1390">
        <v>15</v>
      </c>
      <c r="G1390" t="str" cm="1">
        <f t="array" ref="G1390">_xlfn.IFS(
F1390 &lt;= 10, "Near",
F1390 &lt;= 20, "Far",
TRUE, "Very Far")</f>
        <v>Far</v>
      </c>
      <c r="H1390">
        <v>4</v>
      </c>
      <c r="I1390" t="str">
        <f>_xlfn.XLOOKUP(H1390,Lookup!C:C,Lookup!D:D)</f>
        <v>Master</v>
      </c>
      <c r="J1390" t="s">
        <v>51</v>
      </c>
      <c r="K1390">
        <v>1</v>
      </c>
      <c r="L1390">
        <v>1955</v>
      </c>
      <c r="M1390">
        <v>3</v>
      </c>
      <c r="N1390" t="str">
        <f>_xlfn.XLOOKUP(M1390,Lookup!E:E,Lookup!F:F)</f>
        <v>High</v>
      </c>
      <c r="O1390" t="s">
        <v>39</v>
      </c>
      <c r="P1390">
        <v>34</v>
      </c>
      <c r="Q1390">
        <v>3</v>
      </c>
      <c r="R1390" t="str">
        <f>_xlfn.XLOOKUP(Q1390,Lookup!G:G,Lookup!H:H)</f>
        <v>High</v>
      </c>
      <c r="S1390">
        <v>2</v>
      </c>
      <c r="T1390" s="7" t="str">
        <f>_xlfn.XLOOKUP(S1390,Lookup!A:A,Lookup!B:B)</f>
        <v>Junior</v>
      </c>
      <c r="U1390" t="s">
        <v>54</v>
      </c>
      <c r="V1390">
        <v>4</v>
      </c>
      <c r="W1390" t="str">
        <f>_xlfn.XLOOKUP(V1390,Lookup!I:I,Lookup!J:J)</f>
        <v>Very High</v>
      </c>
      <c r="X1390" t="s">
        <v>52</v>
      </c>
      <c r="Y1390">
        <v>6667</v>
      </c>
      <c r="Z1390" t="str" cm="1">
        <f t="array" ref="Z1390">_xlfn.IFS(Y1390&lt;3000,"Low",Y1390&lt;7000,"Medium",TRUE,"High")</f>
        <v>Medium</v>
      </c>
      <c r="AA1390">
        <v>16542</v>
      </c>
      <c r="AB1390">
        <v>5</v>
      </c>
      <c r="AC1390" t="s">
        <v>42</v>
      </c>
      <c r="AD1390" t="s">
        <v>43</v>
      </c>
      <c r="AE1390">
        <v>18</v>
      </c>
      <c r="AF1390">
        <v>3</v>
      </c>
      <c r="AG1390" t="str">
        <f>_xlfn.XLOOKUP(AF1390,Lookup!K:K,Lookup!L:L)</f>
        <v>Meet Expect</v>
      </c>
      <c r="AH1390">
        <v>2</v>
      </c>
      <c r="AI1390" t="str">
        <f>LOOKUP(AH1390,Lookup!M:M,Lookup!N:N)</f>
        <v>Medium</v>
      </c>
      <c r="AJ1390">
        <v>80</v>
      </c>
      <c r="AK1390">
        <v>1</v>
      </c>
      <c r="AL1390" t="str">
        <f>_xlfn.XLOOKUP(AK1390,Lookup!O:O,Lookup!P:P)</f>
        <v>Basic</v>
      </c>
      <c r="AM1390">
        <v>9</v>
      </c>
      <c r="AN1390" t="str" cm="1">
        <f t="array" ref="AN1390">_xlfn.IFS(
AM1390&lt;=5,"0-5",
AM1390&lt;=10,"6-10",
AM1390&lt;=20,"11-20",
TRUE,"20+")</f>
        <v>6-10</v>
      </c>
      <c r="AO1390">
        <v>6</v>
      </c>
      <c r="AP1390">
        <v>3</v>
      </c>
      <c r="AQ1390" t="str">
        <f>_xlfn.XLOOKUP(AP1390,Lookup!Q:Q,Lookup!R:R)</f>
        <v>Better</v>
      </c>
      <c r="AR1390">
        <v>5</v>
      </c>
      <c r="AS1390" t="str" cm="1">
        <f t="array" ref="AS1390">_xlfn.IFS(
AR1390 &lt;=1,"New Employee",
AR1390 &lt;=3, "Early Career",
AR1390 &lt;=7, "Experienced",
TRUE, "Veteran")</f>
        <v>Experienced</v>
      </c>
      <c r="AT1390">
        <v>1</v>
      </c>
      <c r="AU1390">
        <v>1</v>
      </c>
      <c r="AV1390" t="str" cm="1">
        <f t="array" ref="AV1390">_xlfn.IFS(
AU1390=0,"Recently Promoted",
AU1390&lt;=3, "Normal",
TRUE, "Long Time No Promotion")</f>
        <v>Normal</v>
      </c>
      <c r="AW1390">
        <v>2</v>
      </c>
      <c r="AX1390">
        <f>IF(COUNTIF(L1390:$L$1471,L1390)&gt;1,1,0)</f>
        <v>0</v>
      </c>
      <c r="BA1390">
        <f t="shared" si="173"/>
        <v>0</v>
      </c>
      <c r="BC1390">
        <f t="shared" si="174"/>
        <v>0</v>
      </c>
      <c r="BE1390">
        <f t="shared" si="168"/>
        <v>0</v>
      </c>
      <c r="BG1390">
        <f t="shared" si="169"/>
        <v>0</v>
      </c>
      <c r="BI1390">
        <f t="shared" si="170"/>
        <v>0</v>
      </c>
      <c r="BR1390" t="str" cm="1">
        <f t="array" ref="BR1390">_xlfn.IFS(
A1390&lt;=25,"18-25",
A1390&lt;=35,"26-35",
A1390&lt;=45,"36-45",
A1390&lt;=59,"46-59",
TRUE,"60+")</f>
        <v>26-35</v>
      </c>
      <c r="BX1390" t="b">
        <f t="shared" si="171"/>
        <v>1</v>
      </c>
      <c r="BY1390" t="b">
        <f t="shared" si="172"/>
        <v>1</v>
      </c>
      <c r="BZ1390" t="b">
        <f t="shared" si="175"/>
        <v>1</v>
      </c>
      <c r="CA1390">
        <f>IF(tblemployee[[#This Row],[Attrition]]="Yes",1,0)</f>
        <v>0</v>
      </c>
      <c r="CB1390">
        <f>IF(tblemployee[[#This Row],[OverTime]]="Yes",1,0)</f>
        <v>0</v>
      </c>
    </row>
    <row r="1391" spans="1:80" hidden="1">
      <c r="A1391">
        <v>31</v>
      </c>
      <c r="B1391" t="s">
        <v>43</v>
      </c>
      <c r="C1391" t="s">
        <v>44</v>
      </c>
      <c r="D1391">
        <v>1125</v>
      </c>
      <c r="E1391" t="s">
        <v>45</v>
      </c>
      <c r="F1391">
        <v>1</v>
      </c>
      <c r="G1391" t="str" cm="1">
        <f t="array" ref="G1391">_xlfn.IFS(
F1391 &lt;= 10, "Near",
F1391 &lt;= 20, "Far",
TRUE, "Very Far")</f>
        <v>Near</v>
      </c>
      <c r="H1391">
        <v>3</v>
      </c>
      <c r="I1391" t="str">
        <f>_xlfn.XLOOKUP(H1391,Lookup!C:C,Lookup!D:D)</f>
        <v>Bachelor</v>
      </c>
      <c r="J1391" t="s">
        <v>38</v>
      </c>
      <c r="K1391">
        <v>1</v>
      </c>
      <c r="L1391">
        <v>1956</v>
      </c>
      <c r="M1391">
        <v>4</v>
      </c>
      <c r="N1391" t="str">
        <f>_xlfn.XLOOKUP(M1391,Lookup!E:E,Lookup!F:F)</f>
        <v>Very High</v>
      </c>
      <c r="O1391" t="s">
        <v>46</v>
      </c>
      <c r="P1391">
        <v>48</v>
      </c>
      <c r="Q1391">
        <v>1</v>
      </c>
      <c r="R1391" t="str">
        <f>_xlfn.XLOOKUP(Q1391,Lookup!G:G,Lookup!H:H)</f>
        <v>Low</v>
      </c>
      <c r="S1391">
        <v>2</v>
      </c>
      <c r="T1391" s="7" t="str">
        <f>_xlfn.XLOOKUP(S1391,Lookup!A:A,Lookup!B:B)</f>
        <v>Junior</v>
      </c>
      <c r="U1391" t="s">
        <v>47</v>
      </c>
      <c r="V1391">
        <v>1</v>
      </c>
      <c r="W1391" t="str">
        <f>_xlfn.XLOOKUP(V1391,Lookup!I:I,Lookup!J:J)</f>
        <v>Low</v>
      </c>
      <c r="X1391" t="s">
        <v>48</v>
      </c>
      <c r="Y1391">
        <v>5003</v>
      </c>
      <c r="Z1391" t="str" cm="1">
        <f t="array" ref="Z1391">_xlfn.IFS(Y1391&lt;3000,"Low",Y1391&lt;7000,"Medium",TRUE,"High")</f>
        <v>Medium</v>
      </c>
      <c r="AA1391">
        <v>5771</v>
      </c>
      <c r="AB1391">
        <v>1</v>
      </c>
      <c r="AC1391" t="s">
        <v>42</v>
      </c>
      <c r="AD1391" t="s">
        <v>43</v>
      </c>
      <c r="AE1391">
        <v>21</v>
      </c>
      <c r="AF1391">
        <v>4</v>
      </c>
      <c r="AG1391" t="str">
        <f>_xlfn.XLOOKUP(AF1391,Lookup!K:K,Lookup!L:L)</f>
        <v>Exceed Expect</v>
      </c>
      <c r="AH1391">
        <v>2</v>
      </c>
      <c r="AI1391" t="str">
        <f>LOOKUP(AH1391,Lookup!M:M,Lookup!N:N)</f>
        <v>Medium</v>
      </c>
      <c r="AJ1391">
        <v>80</v>
      </c>
      <c r="AK1391">
        <v>0</v>
      </c>
      <c r="AL1391" t="str">
        <f>_xlfn.XLOOKUP(AK1391,Lookup!O:O,Lookup!P:P)</f>
        <v>None</v>
      </c>
      <c r="AM1391">
        <v>10</v>
      </c>
      <c r="AN1391" t="str" cm="1">
        <f t="array" ref="AN1391">_xlfn.IFS(
AM1391&lt;=5,"0-5",
AM1391&lt;=10,"6-10",
AM1391&lt;=20,"11-20",
TRUE,"20+")</f>
        <v>6-10</v>
      </c>
      <c r="AO1391">
        <v>6</v>
      </c>
      <c r="AP1391">
        <v>3</v>
      </c>
      <c r="AQ1391" t="str">
        <f>_xlfn.XLOOKUP(AP1391,Lookup!Q:Q,Lookup!R:R)</f>
        <v>Better</v>
      </c>
      <c r="AR1391">
        <v>10</v>
      </c>
      <c r="AS1391" t="str" cm="1">
        <f t="array" ref="AS1391">_xlfn.IFS(
AR1391 &lt;=1,"New Employee",
AR1391 &lt;=3, "Early Career",
AR1391 &lt;=7, "Experienced",
TRUE, "Veteran")</f>
        <v>Veteran</v>
      </c>
      <c r="AT1391">
        <v>8</v>
      </c>
      <c r="AU1391">
        <v>8</v>
      </c>
      <c r="AV1391" t="str" cm="1">
        <f t="array" ref="AV1391">_xlfn.IFS(
AU1391=0,"Recently Promoted",
AU1391&lt;=3, "Normal",
TRUE, "Long Time No Promotion")</f>
        <v>Long Time No Promotion</v>
      </c>
      <c r="AW1391">
        <v>7</v>
      </c>
      <c r="AX1391">
        <f>IF(COUNTIF(L1391:$L$1471,L1391)&gt;1,1,0)</f>
        <v>0</v>
      </c>
      <c r="BA1391">
        <f t="shared" si="173"/>
        <v>0</v>
      </c>
      <c r="BC1391">
        <f t="shared" si="174"/>
        <v>0</v>
      </c>
      <c r="BE1391">
        <f t="shared" si="168"/>
        <v>0</v>
      </c>
      <c r="BG1391">
        <f t="shared" si="169"/>
        <v>0</v>
      </c>
      <c r="BI1391">
        <f t="shared" si="170"/>
        <v>0</v>
      </c>
      <c r="BR1391" t="str" cm="1">
        <f t="array" ref="BR1391">_xlfn.IFS(
A1391&lt;=25,"18-25",
A1391&lt;=35,"26-35",
A1391&lt;=45,"36-45",
A1391&lt;=59,"46-59",
TRUE,"60+")</f>
        <v>26-35</v>
      </c>
      <c r="BX1391" t="b">
        <f t="shared" si="171"/>
        <v>1</v>
      </c>
      <c r="BY1391" t="b">
        <f t="shared" si="172"/>
        <v>1</v>
      </c>
      <c r="BZ1391" t="b">
        <f t="shared" si="175"/>
        <v>1</v>
      </c>
      <c r="CA1391">
        <f>IF(tblemployee[[#This Row],[Attrition]]="Yes",1,0)</f>
        <v>0</v>
      </c>
      <c r="CB1391">
        <f>IF(tblemployee[[#This Row],[OverTime]]="Yes",1,0)</f>
        <v>0</v>
      </c>
    </row>
    <row r="1392" spans="1:80" hidden="1">
      <c r="A1392">
        <v>28</v>
      </c>
      <c r="B1392" t="s">
        <v>35</v>
      </c>
      <c r="C1392" t="s">
        <v>36</v>
      </c>
      <c r="D1392">
        <v>1404</v>
      </c>
      <c r="E1392" t="s">
        <v>45</v>
      </c>
      <c r="F1392">
        <v>17</v>
      </c>
      <c r="G1392" t="str" cm="1">
        <f t="array" ref="G1392">_xlfn.IFS(
F1392 &lt;= 10, "Near",
F1392 &lt;= 20, "Far",
TRUE, "Very Far")</f>
        <v>Far</v>
      </c>
      <c r="H1392">
        <v>3</v>
      </c>
      <c r="I1392" t="str">
        <f>_xlfn.XLOOKUP(H1392,Lookup!C:C,Lookup!D:D)</f>
        <v>Bachelor</v>
      </c>
      <c r="J1392" t="s">
        <v>60</v>
      </c>
      <c r="K1392">
        <v>1</v>
      </c>
      <c r="L1392">
        <v>1960</v>
      </c>
      <c r="M1392">
        <v>3</v>
      </c>
      <c r="N1392" t="str">
        <f>_xlfn.XLOOKUP(M1392,Lookup!E:E,Lookup!F:F)</f>
        <v>High</v>
      </c>
      <c r="O1392" t="s">
        <v>46</v>
      </c>
      <c r="P1392">
        <v>32</v>
      </c>
      <c r="Q1392">
        <v>2</v>
      </c>
      <c r="R1392" t="str">
        <f>_xlfn.XLOOKUP(Q1392,Lookup!G:G,Lookup!H:H)</f>
        <v>Medium</v>
      </c>
      <c r="S1392">
        <v>1</v>
      </c>
      <c r="T1392" s="7" t="str">
        <f>_xlfn.XLOOKUP(S1392,Lookup!A:A,Lookup!B:B)</f>
        <v>Entry Level</v>
      </c>
      <c r="U1392" t="s">
        <v>50</v>
      </c>
      <c r="V1392">
        <v>4</v>
      </c>
      <c r="W1392" t="str">
        <f>_xlfn.XLOOKUP(V1392,Lookup!I:I,Lookup!J:J)</f>
        <v>Very High</v>
      </c>
      <c r="X1392" t="s">
        <v>52</v>
      </c>
      <c r="Y1392">
        <v>2367</v>
      </c>
      <c r="Z1392" t="str" cm="1">
        <f t="array" ref="Z1392">_xlfn.IFS(Y1392&lt;3000,"Low",Y1392&lt;7000,"Medium",TRUE,"High")</f>
        <v>Low</v>
      </c>
      <c r="AA1392">
        <v>18779</v>
      </c>
      <c r="AB1392">
        <v>5</v>
      </c>
      <c r="AC1392" t="s">
        <v>42</v>
      </c>
      <c r="AD1392" t="s">
        <v>43</v>
      </c>
      <c r="AE1392">
        <v>12</v>
      </c>
      <c r="AF1392">
        <v>3</v>
      </c>
      <c r="AG1392" t="str">
        <f>_xlfn.XLOOKUP(AF1392,Lookup!K:K,Lookup!L:L)</f>
        <v>Meet Expect</v>
      </c>
      <c r="AH1392">
        <v>1</v>
      </c>
      <c r="AI1392" t="str">
        <f>LOOKUP(AH1392,Lookup!M:M,Lookup!N:N)</f>
        <v>Low</v>
      </c>
      <c r="AJ1392">
        <v>80</v>
      </c>
      <c r="AK1392">
        <v>1</v>
      </c>
      <c r="AL1392" t="str">
        <f>_xlfn.XLOOKUP(AK1392,Lookup!O:O,Lookup!P:P)</f>
        <v>Basic</v>
      </c>
      <c r="AM1392">
        <v>6</v>
      </c>
      <c r="AN1392" t="str" cm="1">
        <f t="array" ref="AN1392">_xlfn.IFS(
AM1392&lt;=5,"0-5",
AM1392&lt;=10,"6-10",
AM1392&lt;=20,"11-20",
TRUE,"20+")</f>
        <v>6-10</v>
      </c>
      <c r="AO1392">
        <v>2</v>
      </c>
      <c r="AP1392">
        <v>2</v>
      </c>
      <c r="AQ1392" t="str">
        <f>_xlfn.XLOOKUP(AP1392,Lookup!Q:Q,Lookup!R:R)</f>
        <v>Good</v>
      </c>
      <c r="AR1392">
        <v>4</v>
      </c>
      <c r="AS1392" t="str" cm="1">
        <f t="array" ref="AS1392">_xlfn.IFS(
AR1392 &lt;=1,"New Employee",
AR1392 &lt;=3, "Early Career",
AR1392 &lt;=7, "Experienced",
TRUE, "Veteran")</f>
        <v>Experienced</v>
      </c>
      <c r="AT1392">
        <v>1</v>
      </c>
      <c r="AU1392">
        <v>0</v>
      </c>
      <c r="AV1392" t="str" cm="1">
        <f t="array" ref="AV1392">_xlfn.IFS(
AU1392=0,"Recently Promoted",
AU1392&lt;=3, "Normal",
TRUE, "Long Time No Promotion")</f>
        <v>Recently Promoted</v>
      </c>
      <c r="AW1392">
        <v>3</v>
      </c>
      <c r="AX1392">
        <f>IF(COUNTIF(L1392:$L$1471,L1392)&gt;1,1,0)</f>
        <v>0</v>
      </c>
      <c r="BA1392">
        <f t="shared" si="173"/>
        <v>0</v>
      </c>
      <c r="BC1392">
        <f t="shared" si="174"/>
        <v>0</v>
      </c>
      <c r="BE1392">
        <f t="shared" si="168"/>
        <v>0</v>
      </c>
      <c r="BG1392">
        <f t="shared" si="169"/>
        <v>0</v>
      </c>
      <c r="BI1392">
        <f t="shared" si="170"/>
        <v>0</v>
      </c>
      <c r="BR1392" t="str" cm="1">
        <f t="array" ref="BR1392">_xlfn.IFS(
A1392&lt;=25,"18-25",
A1392&lt;=35,"26-35",
A1392&lt;=45,"36-45",
A1392&lt;=59,"46-59",
TRUE,"60+")</f>
        <v>26-35</v>
      </c>
      <c r="BX1392" t="b">
        <f t="shared" si="171"/>
        <v>1</v>
      </c>
      <c r="BY1392" t="b">
        <f t="shared" si="172"/>
        <v>1</v>
      </c>
      <c r="BZ1392" t="b">
        <f t="shared" si="175"/>
        <v>1</v>
      </c>
      <c r="CA1392">
        <f>IF(tblemployee[[#This Row],[Attrition]]="Yes",1,0)</f>
        <v>1</v>
      </c>
      <c r="CB1392">
        <f>IF(tblemployee[[#This Row],[OverTime]]="Yes",1,0)</f>
        <v>0</v>
      </c>
    </row>
    <row r="1393" spans="1:80" hidden="1">
      <c r="A1393">
        <v>38</v>
      </c>
      <c r="B1393" t="s">
        <v>43</v>
      </c>
      <c r="C1393" t="s">
        <v>36</v>
      </c>
      <c r="D1393">
        <v>1404</v>
      </c>
      <c r="E1393" t="s">
        <v>37</v>
      </c>
      <c r="F1393">
        <v>1</v>
      </c>
      <c r="G1393" t="str" cm="1">
        <f t="array" ref="G1393">_xlfn.IFS(
F1393 &lt;= 10, "Near",
F1393 &lt;= 20, "Far",
TRUE, "Very Far")</f>
        <v>Near</v>
      </c>
      <c r="H1393">
        <v>3</v>
      </c>
      <c r="I1393" t="str">
        <f>_xlfn.XLOOKUP(H1393,Lookup!C:C,Lookup!D:D)</f>
        <v>Bachelor</v>
      </c>
      <c r="J1393" t="s">
        <v>38</v>
      </c>
      <c r="K1393">
        <v>1</v>
      </c>
      <c r="L1393">
        <v>1961</v>
      </c>
      <c r="M1393">
        <v>1</v>
      </c>
      <c r="N1393" t="str">
        <f>_xlfn.XLOOKUP(M1393,Lookup!E:E,Lookup!F:F)</f>
        <v>Low</v>
      </c>
      <c r="O1393" t="s">
        <v>46</v>
      </c>
      <c r="P1393">
        <v>59</v>
      </c>
      <c r="Q1393">
        <v>2</v>
      </c>
      <c r="R1393" t="str">
        <f>_xlfn.XLOOKUP(Q1393,Lookup!G:G,Lookup!H:H)</f>
        <v>Medium</v>
      </c>
      <c r="S1393">
        <v>1</v>
      </c>
      <c r="T1393" s="7" t="str">
        <f>_xlfn.XLOOKUP(S1393,Lookup!A:A,Lookup!B:B)</f>
        <v>Entry Level</v>
      </c>
      <c r="U1393" t="s">
        <v>57</v>
      </c>
      <c r="V1393">
        <v>1</v>
      </c>
      <c r="W1393" t="str">
        <f>_xlfn.XLOOKUP(V1393,Lookup!I:I,Lookup!J:J)</f>
        <v>Low</v>
      </c>
      <c r="X1393" t="s">
        <v>41</v>
      </c>
      <c r="Y1393">
        <v>2858</v>
      </c>
      <c r="Z1393" t="str" cm="1">
        <f t="array" ref="Z1393">_xlfn.IFS(Y1393&lt;3000,"Low",Y1393&lt;7000,"Medium",TRUE,"High")</f>
        <v>Low</v>
      </c>
      <c r="AA1393">
        <v>11473</v>
      </c>
      <c r="AB1393">
        <v>4</v>
      </c>
      <c r="AC1393" t="s">
        <v>42</v>
      </c>
      <c r="AD1393" t="s">
        <v>43</v>
      </c>
      <c r="AE1393">
        <v>14</v>
      </c>
      <c r="AF1393">
        <v>3</v>
      </c>
      <c r="AG1393" t="str">
        <f>_xlfn.XLOOKUP(AF1393,Lookup!K:K,Lookup!L:L)</f>
        <v>Meet Expect</v>
      </c>
      <c r="AH1393">
        <v>1</v>
      </c>
      <c r="AI1393" t="str">
        <f>LOOKUP(AH1393,Lookup!M:M,Lookup!N:N)</f>
        <v>Low</v>
      </c>
      <c r="AJ1393">
        <v>80</v>
      </c>
      <c r="AK1393">
        <v>0</v>
      </c>
      <c r="AL1393" t="str">
        <f>_xlfn.XLOOKUP(AK1393,Lookup!O:O,Lookup!P:P)</f>
        <v>None</v>
      </c>
      <c r="AM1393">
        <v>20</v>
      </c>
      <c r="AN1393" t="str" cm="1">
        <f t="array" ref="AN1393">_xlfn.IFS(
AM1393&lt;=5,"0-5",
AM1393&lt;=10,"6-10",
AM1393&lt;=20,"11-20",
TRUE,"20+")</f>
        <v>11-20</v>
      </c>
      <c r="AO1393">
        <v>3</v>
      </c>
      <c r="AP1393">
        <v>2</v>
      </c>
      <c r="AQ1393" t="str">
        <f>_xlfn.XLOOKUP(AP1393,Lookup!Q:Q,Lookup!R:R)</f>
        <v>Good</v>
      </c>
      <c r="AR1393">
        <v>1</v>
      </c>
      <c r="AS1393" t="str" cm="1">
        <f t="array" ref="AS1393">_xlfn.IFS(
AR1393 &lt;=1,"New Employee",
AR1393 &lt;=3, "Early Career",
AR1393 &lt;=7, "Experienced",
TRUE, "Veteran")</f>
        <v>New Employee</v>
      </c>
      <c r="AT1393">
        <v>0</v>
      </c>
      <c r="AU1393">
        <v>0</v>
      </c>
      <c r="AV1393" t="str" cm="1">
        <f t="array" ref="AV1393">_xlfn.IFS(
AU1393=0,"Recently Promoted",
AU1393&lt;=3, "Normal",
TRUE, "Long Time No Promotion")</f>
        <v>Recently Promoted</v>
      </c>
      <c r="AW1393">
        <v>0</v>
      </c>
      <c r="AX1393">
        <f>IF(COUNTIF(L1393:$L$1471,L1393)&gt;1,1,0)</f>
        <v>0</v>
      </c>
      <c r="BA1393">
        <f t="shared" si="173"/>
        <v>0</v>
      </c>
      <c r="BC1393">
        <f t="shared" si="174"/>
        <v>0</v>
      </c>
      <c r="BE1393">
        <f t="shared" si="168"/>
        <v>0</v>
      </c>
      <c r="BG1393">
        <f t="shared" si="169"/>
        <v>0</v>
      </c>
      <c r="BI1393">
        <f t="shared" si="170"/>
        <v>0</v>
      </c>
      <c r="BR1393" t="str" cm="1">
        <f t="array" ref="BR1393">_xlfn.IFS(
A1393&lt;=25,"18-25",
A1393&lt;=35,"26-35",
A1393&lt;=45,"36-45",
A1393&lt;=59,"46-59",
TRUE,"60+")</f>
        <v>36-45</v>
      </c>
      <c r="BX1393" t="b">
        <f t="shared" si="171"/>
        <v>1</v>
      </c>
      <c r="BY1393" t="b">
        <f t="shared" si="172"/>
        <v>1</v>
      </c>
      <c r="BZ1393" t="b">
        <f t="shared" si="175"/>
        <v>1</v>
      </c>
      <c r="CA1393">
        <f>IF(tblemployee[[#This Row],[Attrition]]="Yes",1,0)</f>
        <v>0</v>
      </c>
      <c r="CB1393">
        <f>IF(tblemployee[[#This Row],[OverTime]]="Yes",1,0)</f>
        <v>0</v>
      </c>
    </row>
    <row r="1394" spans="1:80" hidden="1">
      <c r="A1394">
        <v>35</v>
      </c>
      <c r="B1394" t="s">
        <v>43</v>
      </c>
      <c r="C1394" t="s">
        <v>36</v>
      </c>
      <c r="D1394">
        <v>1224</v>
      </c>
      <c r="E1394" t="s">
        <v>37</v>
      </c>
      <c r="F1394">
        <v>7</v>
      </c>
      <c r="G1394" t="str" cm="1">
        <f t="array" ref="G1394">_xlfn.IFS(
F1394 &lt;= 10, "Near",
F1394 &lt;= 20, "Far",
TRUE, "Very Far")</f>
        <v>Near</v>
      </c>
      <c r="H1394">
        <v>4</v>
      </c>
      <c r="I1394" t="str">
        <f>_xlfn.XLOOKUP(H1394,Lookup!C:C,Lookup!D:D)</f>
        <v>Master</v>
      </c>
      <c r="J1394" t="s">
        <v>38</v>
      </c>
      <c r="K1394">
        <v>1</v>
      </c>
      <c r="L1394">
        <v>1962</v>
      </c>
      <c r="M1394">
        <v>3</v>
      </c>
      <c r="N1394" t="str">
        <f>_xlfn.XLOOKUP(M1394,Lookup!E:E,Lookup!F:F)</f>
        <v>High</v>
      </c>
      <c r="O1394" t="s">
        <v>39</v>
      </c>
      <c r="P1394">
        <v>55</v>
      </c>
      <c r="Q1394">
        <v>3</v>
      </c>
      <c r="R1394" t="str">
        <f>_xlfn.XLOOKUP(Q1394,Lookup!G:G,Lookup!H:H)</f>
        <v>High</v>
      </c>
      <c r="S1394">
        <v>2</v>
      </c>
      <c r="T1394" s="7" t="str">
        <f>_xlfn.XLOOKUP(S1394,Lookup!A:A,Lookup!B:B)</f>
        <v>Junior</v>
      </c>
      <c r="U1394" t="s">
        <v>40</v>
      </c>
      <c r="V1394">
        <v>4</v>
      </c>
      <c r="W1394" t="str">
        <f>_xlfn.XLOOKUP(V1394,Lookup!I:I,Lookup!J:J)</f>
        <v>Very High</v>
      </c>
      <c r="X1394" t="s">
        <v>48</v>
      </c>
      <c r="Y1394">
        <v>5204</v>
      </c>
      <c r="Z1394" t="str" cm="1">
        <f t="array" ref="Z1394">_xlfn.IFS(Y1394&lt;3000,"Low",Y1394&lt;7000,"Medium",TRUE,"High")</f>
        <v>Medium</v>
      </c>
      <c r="AA1394">
        <v>13586</v>
      </c>
      <c r="AB1394">
        <v>1</v>
      </c>
      <c r="AC1394" t="s">
        <v>42</v>
      </c>
      <c r="AD1394" t="s">
        <v>35</v>
      </c>
      <c r="AE1394">
        <v>11</v>
      </c>
      <c r="AF1394">
        <v>3</v>
      </c>
      <c r="AG1394" t="str">
        <f>_xlfn.XLOOKUP(AF1394,Lookup!K:K,Lookup!L:L)</f>
        <v>Meet Expect</v>
      </c>
      <c r="AH1394">
        <v>4</v>
      </c>
      <c r="AI1394" t="str">
        <f>LOOKUP(AH1394,Lookup!M:M,Lookup!N:N)</f>
        <v>Very High</v>
      </c>
      <c r="AJ1394">
        <v>80</v>
      </c>
      <c r="AK1394">
        <v>0</v>
      </c>
      <c r="AL1394" t="str">
        <f>_xlfn.XLOOKUP(AK1394,Lookup!O:O,Lookup!P:P)</f>
        <v>None</v>
      </c>
      <c r="AM1394">
        <v>10</v>
      </c>
      <c r="AN1394" t="str" cm="1">
        <f t="array" ref="AN1394">_xlfn.IFS(
AM1394&lt;=5,"0-5",
AM1394&lt;=10,"6-10",
AM1394&lt;=20,"11-20",
TRUE,"20+")</f>
        <v>6-10</v>
      </c>
      <c r="AO1394">
        <v>2</v>
      </c>
      <c r="AP1394">
        <v>3</v>
      </c>
      <c r="AQ1394" t="str">
        <f>_xlfn.XLOOKUP(AP1394,Lookup!Q:Q,Lookup!R:R)</f>
        <v>Better</v>
      </c>
      <c r="AR1394">
        <v>10</v>
      </c>
      <c r="AS1394" t="str" cm="1">
        <f t="array" ref="AS1394">_xlfn.IFS(
AR1394 &lt;=1,"New Employee",
AR1394 &lt;=3, "Early Career",
AR1394 &lt;=7, "Experienced",
TRUE, "Veteran")</f>
        <v>Veteran</v>
      </c>
      <c r="AT1394">
        <v>8</v>
      </c>
      <c r="AU1394">
        <v>0</v>
      </c>
      <c r="AV1394" t="str" cm="1">
        <f t="array" ref="AV1394">_xlfn.IFS(
AU1394=0,"Recently Promoted",
AU1394&lt;=3, "Normal",
TRUE, "Long Time No Promotion")</f>
        <v>Recently Promoted</v>
      </c>
      <c r="AW1394">
        <v>9</v>
      </c>
      <c r="AX1394">
        <f>IF(COUNTIF(L1394:$L$1471,L1394)&gt;1,1,0)</f>
        <v>0</v>
      </c>
      <c r="BA1394">
        <f t="shared" si="173"/>
        <v>0</v>
      </c>
      <c r="BC1394">
        <f t="shared" si="174"/>
        <v>0</v>
      </c>
      <c r="BE1394">
        <f t="shared" si="168"/>
        <v>0</v>
      </c>
      <c r="BG1394">
        <f t="shared" si="169"/>
        <v>0</v>
      </c>
      <c r="BI1394">
        <f t="shared" si="170"/>
        <v>0</v>
      </c>
      <c r="BR1394" t="str" cm="1">
        <f t="array" ref="BR1394">_xlfn.IFS(
A1394&lt;=25,"18-25",
A1394&lt;=35,"26-35",
A1394&lt;=45,"36-45",
A1394&lt;=59,"46-59",
TRUE,"60+")</f>
        <v>26-35</v>
      </c>
      <c r="BX1394" t="b">
        <f t="shared" si="171"/>
        <v>1</v>
      </c>
      <c r="BY1394" t="b">
        <f t="shared" si="172"/>
        <v>1</v>
      </c>
      <c r="BZ1394" t="b">
        <f t="shared" si="175"/>
        <v>1</v>
      </c>
      <c r="CA1394">
        <f>IF(tblemployee[[#This Row],[Attrition]]="Yes",1,0)</f>
        <v>0</v>
      </c>
      <c r="CB1394">
        <f>IF(tblemployee[[#This Row],[OverTime]]="Yes",1,0)</f>
        <v>1</v>
      </c>
    </row>
    <row r="1395" spans="1:80" hidden="1">
      <c r="A1395">
        <v>27</v>
      </c>
      <c r="B1395" t="s">
        <v>43</v>
      </c>
      <c r="C1395" t="s">
        <v>36</v>
      </c>
      <c r="D1395">
        <v>954</v>
      </c>
      <c r="E1395" t="s">
        <v>37</v>
      </c>
      <c r="F1395">
        <v>9</v>
      </c>
      <c r="G1395" t="str" cm="1">
        <f t="array" ref="G1395">_xlfn.IFS(
F1395 &lt;= 10, "Near",
F1395 &lt;= 20, "Far",
TRUE, "Very Far")</f>
        <v>Near</v>
      </c>
      <c r="H1395">
        <v>3</v>
      </c>
      <c r="I1395" t="str">
        <f>_xlfn.XLOOKUP(H1395,Lookup!C:C,Lookup!D:D)</f>
        <v>Bachelor</v>
      </c>
      <c r="J1395" t="s">
        <v>59</v>
      </c>
      <c r="K1395">
        <v>1</v>
      </c>
      <c r="L1395">
        <v>1965</v>
      </c>
      <c r="M1395">
        <v>4</v>
      </c>
      <c r="N1395" t="str">
        <f>_xlfn.XLOOKUP(M1395,Lookup!E:E,Lookup!F:F)</f>
        <v>Very High</v>
      </c>
      <c r="O1395" t="s">
        <v>46</v>
      </c>
      <c r="P1395">
        <v>44</v>
      </c>
      <c r="Q1395">
        <v>3</v>
      </c>
      <c r="R1395" t="str">
        <f>_xlfn.XLOOKUP(Q1395,Lookup!G:G,Lookup!H:H)</f>
        <v>High</v>
      </c>
      <c r="S1395">
        <v>2</v>
      </c>
      <c r="T1395" s="7" t="str">
        <f>_xlfn.XLOOKUP(S1395,Lookup!A:A,Lookup!B:B)</f>
        <v>Junior</v>
      </c>
      <c r="U1395" t="s">
        <v>40</v>
      </c>
      <c r="V1395">
        <v>4</v>
      </c>
      <c r="W1395" t="str">
        <f>_xlfn.XLOOKUP(V1395,Lookup!I:I,Lookup!J:J)</f>
        <v>Very High</v>
      </c>
      <c r="X1395" t="s">
        <v>41</v>
      </c>
      <c r="Y1395">
        <v>4105</v>
      </c>
      <c r="Z1395" t="str" cm="1">
        <f t="array" ref="Z1395">_xlfn.IFS(Y1395&lt;3000,"Low",Y1395&lt;7000,"Medium",TRUE,"High")</f>
        <v>Medium</v>
      </c>
      <c r="AA1395">
        <v>5099</v>
      </c>
      <c r="AB1395">
        <v>1</v>
      </c>
      <c r="AC1395" t="s">
        <v>42</v>
      </c>
      <c r="AD1395" t="s">
        <v>43</v>
      </c>
      <c r="AE1395">
        <v>14</v>
      </c>
      <c r="AF1395">
        <v>3</v>
      </c>
      <c r="AG1395" t="str">
        <f>_xlfn.XLOOKUP(AF1395,Lookup!K:K,Lookup!L:L)</f>
        <v>Meet Expect</v>
      </c>
      <c r="AH1395">
        <v>1</v>
      </c>
      <c r="AI1395" t="str">
        <f>LOOKUP(AH1395,Lookup!M:M,Lookup!N:N)</f>
        <v>Low</v>
      </c>
      <c r="AJ1395">
        <v>80</v>
      </c>
      <c r="AK1395">
        <v>0</v>
      </c>
      <c r="AL1395" t="str">
        <f>_xlfn.XLOOKUP(AK1395,Lookup!O:O,Lookup!P:P)</f>
        <v>None</v>
      </c>
      <c r="AM1395">
        <v>7</v>
      </c>
      <c r="AN1395" t="str" cm="1">
        <f t="array" ref="AN1395">_xlfn.IFS(
AM1395&lt;=5,"0-5",
AM1395&lt;=10,"6-10",
AM1395&lt;=20,"11-20",
TRUE,"20+")</f>
        <v>6-10</v>
      </c>
      <c r="AO1395">
        <v>5</v>
      </c>
      <c r="AP1395">
        <v>3</v>
      </c>
      <c r="AQ1395" t="str">
        <f>_xlfn.XLOOKUP(AP1395,Lookup!Q:Q,Lookup!R:R)</f>
        <v>Better</v>
      </c>
      <c r="AR1395">
        <v>7</v>
      </c>
      <c r="AS1395" t="str" cm="1">
        <f t="array" ref="AS1395">_xlfn.IFS(
AR1395 &lt;=1,"New Employee",
AR1395 &lt;=3, "Early Career",
AR1395 &lt;=7, "Experienced",
TRUE, "Veteran")</f>
        <v>Experienced</v>
      </c>
      <c r="AT1395">
        <v>7</v>
      </c>
      <c r="AU1395">
        <v>0</v>
      </c>
      <c r="AV1395" t="str" cm="1">
        <f t="array" ref="AV1395">_xlfn.IFS(
AU1395=0,"Recently Promoted",
AU1395&lt;=3, "Normal",
TRUE, "Long Time No Promotion")</f>
        <v>Recently Promoted</v>
      </c>
      <c r="AW1395">
        <v>7</v>
      </c>
      <c r="AX1395">
        <f>IF(COUNTIF(L1395:$L$1471,L1395)&gt;1,1,0)</f>
        <v>0</v>
      </c>
      <c r="BA1395">
        <f t="shared" si="173"/>
        <v>0</v>
      </c>
      <c r="BC1395">
        <f t="shared" si="174"/>
        <v>0</v>
      </c>
      <c r="BE1395">
        <f t="shared" si="168"/>
        <v>0</v>
      </c>
      <c r="BG1395">
        <f t="shared" si="169"/>
        <v>0</v>
      </c>
      <c r="BI1395">
        <f t="shared" si="170"/>
        <v>0</v>
      </c>
      <c r="BR1395" t="str" cm="1">
        <f t="array" ref="BR1395">_xlfn.IFS(
A1395&lt;=25,"18-25",
A1395&lt;=35,"26-35",
A1395&lt;=45,"36-45",
A1395&lt;=59,"46-59",
TRUE,"60+")</f>
        <v>26-35</v>
      </c>
      <c r="BX1395" t="b">
        <f t="shared" si="171"/>
        <v>1</v>
      </c>
      <c r="BY1395" t="b">
        <f t="shared" si="172"/>
        <v>1</v>
      </c>
      <c r="BZ1395" t="b">
        <f t="shared" si="175"/>
        <v>1</v>
      </c>
      <c r="CA1395">
        <f>IF(tblemployee[[#This Row],[Attrition]]="Yes",1,0)</f>
        <v>0</v>
      </c>
      <c r="CB1395">
        <f>IF(tblemployee[[#This Row],[OverTime]]="Yes",1,0)</f>
        <v>0</v>
      </c>
    </row>
    <row r="1396" spans="1:80" hidden="1">
      <c r="A1396">
        <v>32</v>
      </c>
      <c r="B1396" t="s">
        <v>43</v>
      </c>
      <c r="C1396" t="s">
        <v>36</v>
      </c>
      <c r="D1396">
        <v>1373</v>
      </c>
      <c r="E1396" t="s">
        <v>45</v>
      </c>
      <c r="F1396">
        <v>5</v>
      </c>
      <c r="G1396" t="str" cm="1">
        <f t="array" ref="G1396">_xlfn.IFS(
F1396 &lt;= 10, "Near",
F1396 &lt;= 20, "Far",
TRUE, "Very Far")</f>
        <v>Near</v>
      </c>
      <c r="H1396">
        <v>4</v>
      </c>
      <c r="I1396" t="str">
        <f>_xlfn.XLOOKUP(H1396,Lookup!C:C,Lookup!D:D)</f>
        <v>Master</v>
      </c>
      <c r="J1396" t="s">
        <v>38</v>
      </c>
      <c r="K1396">
        <v>1</v>
      </c>
      <c r="L1396">
        <v>1966</v>
      </c>
      <c r="M1396">
        <v>4</v>
      </c>
      <c r="N1396" t="str">
        <f>_xlfn.XLOOKUP(M1396,Lookup!E:E,Lookup!F:F)</f>
        <v>Very High</v>
      </c>
      <c r="O1396" t="s">
        <v>46</v>
      </c>
      <c r="P1396">
        <v>56</v>
      </c>
      <c r="Q1396">
        <v>2</v>
      </c>
      <c r="R1396" t="str">
        <f>_xlfn.XLOOKUP(Q1396,Lookup!G:G,Lookup!H:H)</f>
        <v>Medium</v>
      </c>
      <c r="S1396">
        <v>2</v>
      </c>
      <c r="T1396" s="7" t="str">
        <f>_xlfn.XLOOKUP(S1396,Lookup!A:A,Lookup!B:B)</f>
        <v>Junior</v>
      </c>
      <c r="U1396" t="s">
        <v>53</v>
      </c>
      <c r="V1396">
        <v>4</v>
      </c>
      <c r="W1396" t="str">
        <f>_xlfn.XLOOKUP(V1396,Lookup!I:I,Lookup!J:J)</f>
        <v>Very High</v>
      </c>
      <c r="X1396" t="s">
        <v>41</v>
      </c>
      <c r="Y1396">
        <v>9679</v>
      </c>
      <c r="Z1396" t="str" cm="1">
        <f t="array" ref="Z1396">_xlfn.IFS(Y1396&lt;3000,"Low",Y1396&lt;7000,"Medium",TRUE,"High")</f>
        <v>High</v>
      </c>
      <c r="AA1396">
        <v>10138</v>
      </c>
      <c r="AB1396">
        <v>8</v>
      </c>
      <c r="AC1396" t="s">
        <v>42</v>
      </c>
      <c r="AD1396" t="s">
        <v>43</v>
      </c>
      <c r="AE1396">
        <v>24</v>
      </c>
      <c r="AF1396">
        <v>4</v>
      </c>
      <c r="AG1396" t="str">
        <f>_xlfn.XLOOKUP(AF1396,Lookup!K:K,Lookup!L:L)</f>
        <v>Exceed Expect</v>
      </c>
      <c r="AH1396">
        <v>2</v>
      </c>
      <c r="AI1396" t="str">
        <f>LOOKUP(AH1396,Lookup!M:M,Lookup!N:N)</f>
        <v>Medium</v>
      </c>
      <c r="AJ1396">
        <v>80</v>
      </c>
      <c r="AK1396">
        <v>0</v>
      </c>
      <c r="AL1396" t="str">
        <f>_xlfn.XLOOKUP(AK1396,Lookup!O:O,Lookup!P:P)</f>
        <v>None</v>
      </c>
      <c r="AM1396">
        <v>8</v>
      </c>
      <c r="AN1396" t="str" cm="1">
        <f t="array" ref="AN1396">_xlfn.IFS(
AM1396&lt;=5,"0-5",
AM1396&lt;=10,"6-10",
AM1396&lt;=20,"11-20",
TRUE,"20+")</f>
        <v>6-10</v>
      </c>
      <c r="AO1396">
        <v>1</v>
      </c>
      <c r="AP1396">
        <v>3</v>
      </c>
      <c r="AQ1396" t="str">
        <f>_xlfn.XLOOKUP(AP1396,Lookup!Q:Q,Lookup!R:R)</f>
        <v>Better</v>
      </c>
      <c r="AR1396">
        <v>1</v>
      </c>
      <c r="AS1396" t="str" cm="1">
        <f t="array" ref="AS1396">_xlfn.IFS(
AR1396 &lt;=1,"New Employee",
AR1396 &lt;=3, "Early Career",
AR1396 &lt;=7, "Experienced",
TRUE, "Veteran")</f>
        <v>New Employee</v>
      </c>
      <c r="AT1396">
        <v>0</v>
      </c>
      <c r="AU1396">
        <v>0</v>
      </c>
      <c r="AV1396" t="str" cm="1">
        <f t="array" ref="AV1396">_xlfn.IFS(
AU1396=0,"Recently Promoted",
AU1396&lt;=3, "Normal",
TRUE, "Long Time No Promotion")</f>
        <v>Recently Promoted</v>
      </c>
      <c r="AW1396">
        <v>0</v>
      </c>
      <c r="AX1396">
        <f>IF(COUNTIF(L1396:$L$1471,L1396)&gt;1,1,0)</f>
        <v>0</v>
      </c>
      <c r="BA1396">
        <f t="shared" si="173"/>
        <v>0</v>
      </c>
      <c r="BC1396">
        <f t="shared" si="174"/>
        <v>0</v>
      </c>
      <c r="BE1396">
        <f t="shared" si="168"/>
        <v>0</v>
      </c>
      <c r="BG1396">
        <f t="shared" si="169"/>
        <v>0</v>
      </c>
      <c r="BI1396">
        <f t="shared" si="170"/>
        <v>0</v>
      </c>
      <c r="BR1396" t="str" cm="1">
        <f t="array" ref="BR1396">_xlfn.IFS(
A1396&lt;=25,"18-25",
A1396&lt;=35,"26-35",
A1396&lt;=45,"36-45",
A1396&lt;=59,"46-59",
TRUE,"60+")</f>
        <v>26-35</v>
      </c>
      <c r="BX1396" t="b">
        <f t="shared" si="171"/>
        <v>1</v>
      </c>
      <c r="BY1396" t="b">
        <f t="shared" si="172"/>
        <v>1</v>
      </c>
      <c r="BZ1396" t="b">
        <f t="shared" si="175"/>
        <v>1</v>
      </c>
      <c r="CA1396">
        <f>IF(tblemployee[[#This Row],[Attrition]]="Yes",1,0)</f>
        <v>0</v>
      </c>
      <c r="CB1396">
        <f>IF(tblemployee[[#This Row],[OverTime]]="Yes",1,0)</f>
        <v>0</v>
      </c>
    </row>
    <row r="1397" spans="1:80" hidden="1">
      <c r="A1397">
        <v>31</v>
      </c>
      <c r="B1397" t="s">
        <v>35</v>
      </c>
      <c r="C1397" t="s">
        <v>44</v>
      </c>
      <c r="D1397">
        <v>754</v>
      </c>
      <c r="E1397" t="s">
        <v>37</v>
      </c>
      <c r="F1397">
        <v>26</v>
      </c>
      <c r="G1397" t="str" cm="1">
        <f t="array" ref="G1397">_xlfn.IFS(
F1397 &lt;= 10, "Near",
F1397 &lt;= 20, "Far",
TRUE, "Very Far")</f>
        <v>Very Far</v>
      </c>
      <c r="H1397">
        <v>4</v>
      </c>
      <c r="I1397" t="str">
        <f>_xlfn.XLOOKUP(H1397,Lookup!C:C,Lookup!D:D)</f>
        <v>Master</v>
      </c>
      <c r="J1397" t="s">
        <v>59</v>
      </c>
      <c r="K1397">
        <v>1</v>
      </c>
      <c r="L1397">
        <v>1967</v>
      </c>
      <c r="M1397">
        <v>1</v>
      </c>
      <c r="N1397" t="str">
        <f>_xlfn.XLOOKUP(M1397,Lookup!E:E,Lookup!F:F)</f>
        <v>Low</v>
      </c>
      <c r="O1397" t="s">
        <v>46</v>
      </c>
      <c r="P1397">
        <v>63</v>
      </c>
      <c r="Q1397">
        <v>3</v>
      </c>
      <c r="R1397" t="str">
        <f>_xlfn.XLOOKUP(Q1397,Lookup!G:G,Lookup!H:H)</f>
        <v>High</v>
      </c>
      <c r="S1397">
        <v>2</v>
      </c>
      <c r="T1397" s="7" t="str">
        <f>_xlfn.XLOOKUP(S1397,Lookup!A:A,Lookup!B:B)</f>
        <v>Junior</v>
      </c>
      <c r="U1397" t="s">
        <v>40</v>
      </c>
      <c r="V1397">
        <v>4</v>
      </c>
      <c r="W1397" t="str">
        <f>_xlfn.XLOOKUP(V1397,Lookup!I:I,Lookup!J:J)</f>
        <v>Very High</v>
      </c>
      <c r="X1397" t="s">
        <v>48</v>
      </c>
      <c r="Y1397">
        <v>5617</v>
      </c>
      <c r="Z1397" t="str" cm="1">
        <f t="array" ref="Z1397">_xlfn.IFS(Y1397&lt;3000,"Low",Y1397&lt;7000,"Medium",TRUE,"High")</f>
        <v>Medium</v>
      </c>
      <c r="AA1397">
        <v>21075</v>
      </c>
      <c r="AB1397">
        <v>1</v>
      </c>
      <c r="AC1397" t="s">
        <v>42</v>
      </c>
      <c r="AD1397" t="s">
        <v>35</v>
      </c>
      <c r="AE1397">
        <v>11</v>
      </c>
      <c r="AF1397">
        <v>3</v>
      </c>
      <c r="AG1397" t="str">
        <f>_xlfn.XLOOKUP(AF1397,Lookup!K:K,Lookup!L:L)</f>
        <v>Meet Expect</v>
      </c>
      <c r="AH1397">
        <v>3</v>
      </c>
      <c r="AI1397" t="str">
        <f>LOOKUP(AH1397,Lookup!M:M,Lookup!N:N)</f>
        <v>High</v>
      </c>
      <c r="AJ1397">
        <v>80</v>
      </c>
      <c r="AK1397">
        <v>0</v>
      </c>
      <c r="AL1397" t="str">
        <f>_xlfn.XLOOKUP(AK1397,Lookup!O:O,Lookup!P:P)</f>
        <v>None</v>
      </c>
      <c r="AM1397">
        <v>10</v>
      </c>
      <c r="AN1397" t="str" cm="1">
        <f t="array" ref="AN1397">_xlfn.IFS(
AM1397&lt;=5,"0-5",
AM1397&lt;=10,"6-10",
AM1397&lt;=20,"11-20",
TRUE,"20+")</f>
        <v>6-10</v>
      </c>
      <c r="AO1397">
        <v>4</v>
      </c>
      <c r="AP1397">
        <v>3</v>
      </c>
      <c r="AQ1397" t="str">
        <f>_xlfn.XLOOKUP(AP1397,Lookup!Q:Q,Lookup!R:R)</f>
        <v>Better</v>
      </c>
      <c r="AR1397">
        <v>10</v>
      </c>
      <c r="AS1397" t="str" cm="1">
        <f t="array" ref="AS1397">_xlfn.IFS(
AR1397 &lt;=1,"New Employee",
AR1397 &lt;=3, "Early Career",
AR1397 &lt;=7, "Experienced",
TRUE, "Veteran")</f>
        <v>Veteran</v>
      </c>
      <c r="AT1397">
        <v>7</v>
      </c>
      <c r="AU1397">
        <v>0</v>
      </c>
      <c r="AV1397" t="str" cm="1">
        <f t="array" ref="AV1397">_xlfn.IFS(
AU1397=0,"Recently Promoted",
AU1397&lt;=3, "Normal",
TRUE, "Long Time No Promotion")</f>
        <v>Recently Promoted</v>
      </c>
      <c r="AW1397">
        <v>8</v>
      </c>
      <c r="AX1397">
        <f>IF(COUNTIF(L1397:$L$1471,L1397)&gt;1,1,0)</f>
        <v>0</v>
      </c>
      <c r="BA1397">
        <f t="shared" si="173"/>
        <v>0</v>
      </c>
      <c r="BC1397">
        <f t="shared" si="174"/>
        <v>0</v>
      </c>
      <c r="BE1397">
        <f t="shared" si="168"/>
        <v>0</v>
      </c>
      <c r="BG1397">
        <f t="shared" si="169"/>
        <v>0</v>
      </c>
      <c r="BI1397">
        <f t="shared" si="170"/>
        <v>0</v>
      </c>
      <c r="BR1397" t="str" cm="1">
        <f t="array" ref="BR1397">_xlfn.IFS(
A1397&lt;=25,"18-25",
A1397&lt;=35,"26-35",
A1397&lt;=45,"36-45",
A1397&lt;=59,"46-59",
TRUE,"60+")</f>
        <v>26-35</v>
      </c>
      <c r="BX1397" t="b">
        <f t="shared" si="171"/>
        <v>1</v>
      </c>
      <c r="BY1397" t="b">
        <f t="shared" si="172"/>
        <v>1</v>
      </c>
      <c r="BZ1397" t="b">
        <f t="shared" si="175"/>
        <v>1</v>
      </c>
      <c r="CA1397">
        <f>IF(tblemployee[[#This Row],[Attrition]]="Yes",1,0)</f>
        <v>1</v>
      </c>
      <c r="CB1397">
        <f>IF(tblemployee[[#This Row],[OverTime]]="Yes",1,0)</f>
        <v>1</v>
      </c>
    </row>
    <row r="1398" spans="1:80" hidden="1">
      <c r="A1398">
        <v>53</v>
      </c>
      <c r="B1398" t="s">
        <v>35</v>
      </c>
      <c r="C1398" t="s">
        <v>36</v>
      </c>
      <c r="D1398">
        <v>1168</v>
      </c>
      <c r="E1398" t="s">
        <v>37</v>
      </c>
      <c r="F1398">
        <v>24</v>
      </c>
      <c r="G1398" t="str" cm="1">
        <f t="array" ref="G1398">_xlfn.IFS(
F1398 &lt;= 10, "Near",
F1398 &lt;= 20, "Far",
TRUE, "Very Far")</f>
        <v>Very Far</v>
      </c>
      <c r="H1398">
        <v>4</v>
      </c>
      <c r="I1398" t="str">
        <f>_xlfn.XLOOKUP(H1398,Lookup!C:C,Lookup!D:D)</f>
        <v>Master</v>
      </c>
      <c r="J1398" t="s">
        <v>38</v>
      </c>
      <c r="K1398">
        <v>1</v>
      </c>
      <c r="L1398">
        <v>1968</v>
      </c>
      <c r="M1398">
        <v>1</v>
      </c>
      <c r="N1398" t="str">
        <f>_xlfn.XLOOKUP(M1398,Lookup!E:E,Lookup!F:F)</f>
        <v>Low</v>
      </c>
      <c r="O1398" t="s">
        <v>46</v>
      </c>
      <c r="P1398">
        <v>66</v>
      </c>
      <c r="Q1398">
        <v>3</v>
      </c>
      <c r="R1398" t="str">
        <f>_xlfn.XLOOKUP(Q1398,Lookup!G:G,Lookup!H:H)</f>
        <v>High</v>
      </c>
      <c r="S1398">
        <v>3</v>
      </c>
      <c r="T1398" s="7" t="str">
        <f>_xlfn.XLOOKUP(S1398,Lookup!A:A,Lookup!B:B)</f>
        <v>Senior</v>
      </c>
      <c r="U1398" t="s">
        <v>40</v>
      </c>
      <c r="V1398">
        <v>1</v>
      </c>
      <c r="W1398" t="str">
        <f>_xlfn.XLOOKUP(V1398,Lookup!I:I,Lookup!J:J)</f>
        <v>Low</v>
      </c>
      <c r="X1398" t="s">
        <v>41</v>
      </c>
      <c r="Y1398">
        <v>10448</v>
      </c>
      <c r="Z1398" t="str" cm="1">
        <f t="array" ref="Z1398">_xlfn.IFS(Y1398&lt;3000,"Low",Y1398&lt;7000,"Medium",TRUE,"High")</f>
        <v>High</v>
      </c>
      <c r="AA1398">
        <v>5843</v>
      </c>
      <c r="AB1398">
        <v>6</v>
      </c>
      <c r="AC1398" t="s">
        <v>42</v>
      </c>
      <c r="AD1398" t="s">
        <v>35</v>
      </c>
      <c r="AE1398">
        <v>13</v>
      </c>
      <c r="AF1398">
        <v>3</v>
      </c>
      <c r="AG1398" t="str">
        <f>_xlfn.XLOOKUP(AF1398,Lookup!K:K,Lookup!L:L)</f>
        <v>Meet Expect</v>
      </c>
      <c r="AH1398">
        <v>2</v>
      </c>
      <c r="AI1398" t="str">
        <f>LOOKUP(AH1398,Lookup!M:M,Lookup!N:N)</f>
        <v>Medium</v>
      </c>
      <c r="AJ1398">
        <v>80</v>
      </c>
      <c r="AK1398">
        <v>0</v>
      </c>
      <c r="AL1398" t="str">
        <f>_xlfn.XLOOKUP(AK1398,Lookup!O:O,Lookup!P:P)</f>
        <v>None</v>
      </c>
      <c r="AM1398">
        <v>15</v>
      </c>
      <c r="AN1398" t="str" cm="1">
        <f t="array" ref="AN1398">_xlfn.IFS(
AM1398&lt;=5,"0-5",
AM1398&lt;=10,"6-10",
AM1398&lt;=20,"11-20",
TRUE,"20+")</f>
        <v>11-20</v>
      </c>
      <c r="AO1398">
        <v>2</v>
      </c>
      <c r="AP1398">
        <v>2</v>
      </c>
      <c r="AQ1398" t="str">
        <f>_xlfn.XLOOKUP(AP1398,Lookup!Q:Q,Lookup!R:R)</f>
        <v>Good</v>
      </c>
      <c r="AR1398">
        <v>2</v>
      </c>
      <c r="AS1398" t="str" cm="1">
        <f t="array" ref="AS1398">_xlfn.IFS(
AR1398 &lt;=1,"New Employee",
AR1398 &lt;=3, "Early Career",
AR1398 &lt;=7, "Experienced",
TRUE, "Veteran")</f>
        <v>Early Career</v>
      </c>
      <c r="AT1398">
        <v>2</v>
      </c>
      <c r="AU1398">
        <v>2</v>
      </c>
      <c r="AV1398" t="str" cm="1">
        <f t="array" ref="AV1398">_xlfn.IFS(
AU1398=0,"Recently Promoted",
AU1398&lt;=3, "Normal",
TRUE, "Long Time No Promotion")</f>
        <v>Normal</v>
      </c>
      <c r="AW1398">
        <v>2</v>
      </c>
      <c r="AX1398">
        <f>IF(COUNTIF(L1398:$L$1471,L1398)&gt;1,1,0)</f>
        <v>0</v>
      </c>
      <c r="BA1398">
        <f t="shared" si="173"/>
        <v>0</v>
      </c>
      <c r="BC1398">
        <f t="shared" si="174"/>
        <v>0</v>
      </c>
      <c r="BE1398">
        <f t="shared" si="168"/>
        <v>0</v>
      </c>
      <c r="BG1398">
        <f t="shared" si="169"/>
        <v>0</v>
      </c>
      <c r="BI1398">
        <f t="shared" si="170"/>
        <v>0</v>
      </c>
      <c r="BR1398" t="str" cm="1">
        <f t="array" ref="BR1398">_xlfn.IFS(
A1398&lt;=25,"18-25",
A1398&lt;=35,"26-35",
A1398&lt;=45,"36-45",
A1398&lt;=59,"46-59",
TRUE,"60+")</f>
        <v>46-59</v>
      </c>
      <c r="BX1398" t="b">
        <f t="shared" si="171"/>
        <v>1</v>
      </c>
      <c r="BY1398" t="b">
        <f t="shared" si="172"/>
        <v>1</v>
      </c>
      <c r="BZ1398" t="b">
        <f t="shared" si="175"/>
        <v>1</v>
      </c>
      <c r="CA1398">
        <f>IF(tblemployee[[#This Row],[Attrition]]="Yes",1,0)</f>
        <v>1</v>
      </c>
      <c r="CB1398">
        <f>IF(tblemployee[[#This Row],[OverTime]]="Yes",1,0)</f>
        <v>1</v>
      </c>
    </row>
    <row r="1399" spans="1:80" hidden="1">
      <c r="A1399">
        <v>54</v>
      </c>
      <c r="B1399" t="s">
        <v>43</v>
      </c>
      <c r="C1399" t="s">
        <v>36</v>
      </c>
      <c r="D1399">
        <v>155</v>
      </c>
      <c r="E1399" t="s">
        <v>45</v>
      </c>
      <c r="F1399">
        <v>9</v>
      </c>
      <c r="G1399" t="str" cm="1">
        <f t="array" ref="G1399">_xlfn.IFS(
F1399 &lt;= 10, "Near",
F1399 &lt;= 20, "Far",
TRUE, "Very Far")</f>
        <v>Near</v>
      </c>
      <c r="H1399">
        <v>2</v>
      </c>
      <c r="I1399" t="str">
        <f>_xlfn.XLOOKUP(H1399,Lookup!C:C,Lookup!D:D)</f>
        <v>College</v>
      </c>
      <c r="J1399" t="s">
        <v>38</v>
      </c>
      <c r="K1399">
        <v>1</v>
      </c>
      <c r="L1399">
        <v>1969</v>
      </c>
      <c r="M1399">
        <v>1</v>
      </c>
      <c r="N1399" t="str">
        <f>_xlfn.XLOOKUP(M1399,Lookup!E:E,Lookup!F:F)</f>
        <v>Low</v>
      </c>
      <c r="O1399" t="s">
        <v>39</v>
      </c>
      <c r="P1399">
        <v>67</v>
      </c>
      <c r="Q1399">
        <v>3</v>
      </c>
      <c r="R1399" t="str">
        <f>_xlfn.XLOOKUP(Q1399,Lookup!G:G,Lookup!H:H)</f>
        <v>High</v>
      </c>
      <c r="S1399">
        <v>2</v>
      </c>
      <c r="T1399" s="7" t="str">
        <f>_xlfn.XLOOKUP(S1399,Lookup!A:A,Lookup!B:B)</f>
        <v>Junior</v>
      </c>
      <c r="U1399" t="s">
        <v>47</v>
      </c>
      <c r="V1399">
        <v>3</v>
      </c>
      <c r="W1399" t="str">
        <f>_xlfn.XLOOKUP(V1399,Lookup!I:I,Lookup!J:J)</f>
        <v>High</v>
      </c>
      <c r="X1399" t="s">
        <v>48</v>
      </c>
      <c r="Y1399">
        <v>2897</v>
      </c>
      <c r="Z1399" t="str" cm="1">
        <f t="array" ref="Z1399">_xlfn.IFS(Y1399&lt;3000,"Low",Y1399&lt;7000,"Medium",TRUE,"High")</f>
        <v>Low</v>
      </c>
      <c r="AA1399">
        <v>22474</v>
      </c>
      <c r="AB1399">
        <v>3</v>
      </c>
      <c r="AC1399" t="s">
        <v>42</v>
      </c>
      <c r="AD1399" t="s">
        <v>43</v>
      </c>
      <c r="AE1399">
        <v>11</v>
      </c>
      <c r="AF1399">
        <v>3</v>
      </c>
      <c r="AG1399" t="str">
        <f>_xlfn.XLOOKUP(AF1399,Lookup!K:K,Lookup!L:L)</f>
        <v>Meet Expect</v>
      </c>
      <c r="AH1399">
        <v>3</v>
      </c>
      <c r="AI1399" t="str">
        <f>LOOKUP(AH1399,Lookup!M:M,Lookup!N:N)</f>
        <v>High</v>
      </c>
      <c r="AJ1399">
        <v>80</v>
      </c>
      <c r="AK1399">
        <v>2</v>
      </c>
      <c r="AL1399" t="str">
        <f>_xlfn.XLOOKUP(AK1399,Lookup!O:O,Lookup!P:P)</f>
        <v>Medium</v>
      </c>
      <c r="AM1399">
        <v>9</v>
      </c>
      <c r="AN1399" t="str" cm="1">
        <f t="array" ref="AN1399">_xlfn.IFS(
AM1399&lt;=5,"0-5",
AM1399&lt;=10,"6-10",
AM1399&lt;=20,"11-20",
TRUE,"20+")</f>
        <v>6-10</v>
      </c>
      <c r="AO1399">
        <v>6</v>
      </c>
      <c r="AP1399">
        <v>2</v>
      </c>
      <c r="AQ1399" t="str">
        <f>_xlfn.XLOOKUP(AP1399,Lookup!Q:Q,Lookup!R:R)</f>
        <v>Good</v>
      </c>
      <c r="AR1399">
        <v>4</v>
      </c>
      <c r="AS1399" t="str" cm="1">
        <f t="array" ref="AS1399">_xlfn.IFS(
AR1399 &lt;=1,"New Employee",
AR1399 &lt;=3, "Early Career",
AR1399 &lt;=7, "Experienced",
TRUE, "Veteran")</f>
        <v>Experienced</v>
      </c>
      <c r="AT1399">
        <v>3</v>
      </c>
      <c r="AU1399">
        <v>2</v>
      </c>
      <c r="AV1399" t="str" cm="1">
        <f t="array" ref="AV1399">_xlfn.IFS(
AU1399=0,"Recently Promoted",
AU1399&lt;=3, "Normal",
TRUE, "Long Time No Promotion")</f>
        <v>Normal</v>
      </c>
      <c r="AW1399">
        <v>3</v>
      </c>
      <c r="AX1399">
        <f>IF(COUNTIF(L1399:$L$1471,L1399)&gt;1,1,0)</f>
        <v>0</v>
      </c>
      <c r="BA1399">
        <f t="shared" si="173"/>
        <v>0</v>
      </c>
      <c r="BC1399">
        <f t="shared" si="174"/>
        <v>0</v>
      </c>
      <c r="BE1399">
        <f t="shared" si="168"/>
        <v>0</v>
      </c>
      <c r="BG1399">
        <f t="shared" si="169"/>
        <v>0</v>
      </c>
      <c r="BI1399">
        <f t="shared" si="170"/>
        <v>0</v>
      </c>
      <c r="BR1399" t="str" cm="1">
        <f t="array" ref="BR1399">_xlfn.IFS(
A1399&lt;=25,"18-25",
A1399&lt;=35,"26-35",
A1399&lt;=45,"36-45",
A1399&lt;=59,"46-59",
TRUE,"60+")</f>
        <v>46-59</v>
      </c>
      <c r="BX1399" t="b">
        <f t="shared" si="171"/>
        <v>1</v>
      </c>
      <c r="BY1399" t="b">
        <f t="shared" si="172"/>
        <v>1</v>
      </c>
      <c r="BZ1399" t="b">
        <f t="shared" si="175"/>
        <v>1</v>
      </c>
      <c r="CA1399">
        <f>IF(tblemployee[[#This Row],[Attrition]]="Yes",1,0)</f>
        <v>0</v>
      </c>
      <c r="CB1399">
        <f>IF(tblemployee[[#This Row],[OverTime]]="Yes",1,0)</f>
        <v>0</v>
      </c>
    </row>
    <row r="1400" spans="1:80" hidden="1">
      <c r="A1400">
        <v>33</v>
      </c>
      <c r="B1400" t="s">
        <v>43</v>
      </c>
      <c r="C1400" t="s">
        <v>44</v>
      </c>
      <c r="D1400">
        <v>1303</v>
      </c>
      <c r="E1400" t="s">
        <v>45</v>
      </c>
      <c r="F1400">
        <v>7</v>
      </c>
      <c r="G1400" t="str" cm="1">
        <f t="array" ref="G1400">_xlfn.IFS(
F1400 &lt;= 10, "Near",
F1400 &lt;= 20, "Far",
TRUE, "Very Far")</f>
        <v>Near</v>
      </c>
      <c r="H1400">
        <v>2</v>
      </c>
      <c r="I1400" t="str">
        <f>_xlfn.XLOOKUP(H1400,Lookup!C:C,Lookup!D:D)</f>
        <v>College</v>
      </c>
      <c r="J1400" t="s">
        <v>38</v>
      </c>
      <c r="K1400">
        <v>1</v>
      </c>
      <c r="L1400">
        <v>1970</v>
      </c>
      <c r="M1400">
        <v>4</v>
      </c>
      <c r="N1400" t="str">
        <f>_xlfn.XLOOKUP(M1400,Lookup!E:E,Lookup!F:F)</f>
        <v>Very High</v>
      </c>
      <c r="O1400" t="s">
        <v>46</v>
      </c>
      <c r="P1400">
        <v>36</v>
      </c>
      <c r="Q1400">
        <v>3</v>
      </c>
      <c r="R1400" t="str">
        <f>_xlfn.XLOOKUP(Q1400,Lookup!G:G,Lookup!H:H)</f>
        <v>High</v>
      </c>
      <c r="S1400">
        <v>2</v>
      </c>
      <c r="T1400" s="7" t="str">
        <f>_xlfn.XLOOKUP(S1400,Lookup!A:A,Lookup!B:B)</f>
        <v>Junior</v>
      </c>
      <c r="U1400" t="s">
        <v>54</v>
      </c>
      <c r="V1400">
        <v>3</v>
      </c>
      <c r="W1400" t="str">
        <f>_xlfn.XLOOKUP(V1400,Lookup!I:I,Lookup!J:J)</f>
        <v>High</v>
      </c>
      <c r="X1400" t="s">
        <v>52</v>
      </c>
      <c r="Y1400">
        <v>5968</v>
      </c>
      <c r="Z1400" t="str" cm="1">
        <f t="array" ref="Z1400">_xlfn.IFS(Y1400&lt;3000,"Low",Y1400&lt;7000,"Medium",TRUE,"High")</f>
        <v>Medium</v>
      </c>
      <c r="AA1400">
        <v>18079</v>
      </c>
      <c r="AB1400">
        <v>1</v>
      </c>
      <c r="AC1400" t="s">
        <v>42</v>
      </c>
      <c r="AD1400" t="s">
        <v>43</v>
      </c>
      <c r="AE1400">
        <v>20</v>
      </c>
      <c r="AF1400">
        <v>4</v>
      </c>
      <c r="AG1400" t="str">
        <f>_xlfn.XLOOKUP(AF1400,Lookup!K:K,Lookup!L:L)</f>
        <v>Exceed Expect</v>
      </c>
      <c r="AH1400">
        <v>3</v>
      </c>
      <c r="AI1400" t="str">
        <f>LOOKUP(AH1400,Lookup!M:M,Lookup!N:N)</f>
        <v>High</v>
      </c>
      <c r="AJ1400">
        <v>80</v>
      </c>
      <c r="AK1400">
        <v>3</v>
      </c>
      <c r="AL1400" t="str">
        <f>_xlfn.XLOOKUP(AK1400,Lookup!O:O,Lookup!P:P)</f>
        <v>High</v>
      </c>
      <c r="AM1400">
        <v>9</v>
      </c>
      <c r="AN1400" t="str" cm="1">
        <f t="array" ref="AN1400">_xlfn.IFS(
AM1400&lt;=5,"0-5",
AM1400&lt;=10,"6-10",
AM1400&lt;=20,"11-20",
TRUE,"20+")</f>
        <v>6-10</v>
      </c>
      <c r="AO1400">
        <v>2</v>
      </c>
      <c r="AP1400">
        <v>3</v>
      </c>
      <c r="AQ1400" t="str">
        <f>_xlfn.XLOOKUP(AP1400,Lookup!Q:Q,Lookup!R:R)</f>
        <v>Better</v>
      </c>
      <c r="AR1400">
        <v>9</v>
      </c>
      <c r="AS1400" t="str" cm="1">
        <f t="array" ref="AS1400">_xlfn.IFS(
AR1400 &lt;=1,"New Employee",
AR1400 &lt;=3, "Early Career",
AR1400 &lt;=7, "Experienced",
TRUE, "Veteran")</f>
        <v>Veteran</v>
      </c>
      <c r="AT1400">
        <v>7</v>
      </c>
      <c r="AU1400">
        <v>2</v>
      </c>
      <c r="AV1400" t="str" cm="1">
        <f t="array" ref="AV1400">_xlfn.IFS(
AU1400=0,"Recently Promoted",
AU1400&lt;=3, "Normal",
TRUE, "Long Time No Promotion")</f>
        <v>Normal</v>
      </c>
      <c r="AW1400">
        <v>8</v>
      </c>
      <c r="AX1400">
        <f>IF(COUNTIF(L1400:$L$1471,L1400)&gt;1,1,0)</f>
        <v>0</v>
      </c>
      <c r="BA1400">
        <f t="shared" si="173"/>
        <v>0</v>
      </c>
      <c r="BC1400">
        <f t="shared" si="174"/>
        <v>0</v>
      </c>
      <c r="BE1400">
        <f t="shared" si="168"/>
        <v>0</v>
      </c>
      <c r="BG1400">
        <f t="shared" si="169"/>
        <v>0</v>
      </c>
      <c r="BI1400">
        <f t="shared" si="170"/>
        <v>0</v>
      </c>
      <c r="BR1400" t="str" cm="1">
        <f t="array" ref="BR1400">_xlfn.IFS(
A1400&lt;=25,"18-25",
A1400&lt;=35,"26-35",
A1400&lt;=45,"36-45",
A1400&lt;=59,"46-59",
TRUE,"60+")</f>
        <v>26-35</v>
      </c>
      <c r="BX1400" t="b">
        <f t="shared" si="171"/>
        <v>1</v>
      </c>
      <c r="BY1400" t="b">
        <f t="shared" si="172"/>
        <v>1</v>
      </c>
      <c r="BZ1400" t="b">
        <f t="shared" si="175"/>
        <v>1</v>
      </c>
      <c r="CA1400">
        <f>IF(tblemployee[[#This Row],[Attrition]]="Yes",1,0)</f>
        <v>0</v>
      </c>
      <c r="CB1400">
        <f>IF(tblemployee[[#This Row],[OverTime]]="Yes",1,0)</f>
        <v>0</v>
      </c>
    </row>
    <row r="1401" spans="1:80" hidden="1">
      <c r="A1401">
        <v>43</v>
      </c>
      <c r="B1401" t="s">
        <v>43</v>
      </c>
      <c r="C1401" t="s">
        <v>36</v>
      </c>
      <c r="D1401">
        <v>574</v>
      </c>
      <c r="E1401" t="s">
        <v>45</v>
      </c>
      <c r="F1401">
        <v>11</v>
      </c>
      <c r="G1401" t="str" cm="1">
        <f t="array" ref="G1401">_xlfn.IFS(
F1401 &lt;= 10, "Near",
F1401 &lt;= 20, "Far",
TRUE, "Very Far")</f>
        <v>Far</v>
      </c>
      <c r="H1401">
        <v>3</v>
      </c>
      <c r="I1401" t="str">
        <f>_xlfn.XLOOKUP(H1401,Lookup!C:C,Lookup!D:D)</f>
        <v>Bachelor</v>
      </c>
      <c r="J1401" t="s">
        <v>38</v>
      </c>
      <c r="K1401">
        <v>1</v>
      </c>
      <c r="L1401">
        <v>1971</v>
      </c>
      <c r="M1401">
        <v>1</v>
      </c>
      <c r="N1401" t="str">
        <f>_xlfn.XLOOKUP(M1401,Lookup!E:E,Lookup!F:F)</f>
        <v>Low</v>
      </c>
      <c r="O1401" t="s">
        <v>46</v>
      </c>
      <c r="P1401">
        <v>30</v>
      </c>
      <c r="Q1401">
        <v>3</v>
      </c>
      <c r="R1401" t="str">
        <f>_xlfn.XLOOKUP(Q1401,Lookup!G:G,Lookup!H:H)</f>
        <v>High</v>
      </c>
      <c r="S1401">
        <v>3</v>
      </c>
      <c r="T1401" s="7" t="str">
        <f>_xlfn.XLOOKUP(S1401,Lookup!A:A,Lookup!B:B)</f>
        <v>Senior</v>
      </c>
      <c r="U1401" t="s">
        <v>54</v>
      </c>
      <c r="V1401">
        <v>3</v>
      </c>
      <c r="W1401" t="str">
        <f>_xlfn.XLOOKUP(V1401,Lookup!I:I,Lookup!J:J)</f>
        <v>High</v>
      </c>
      <c r="X1401" t="s">
        <v>48</v>
      </c>
      <c r="Y1401">
        <v>7510</v>
      </c>
      <c r="Z1401" t="str" cm="1">
        <f t="array" ref="Z1401">_xlfn.IFS(Y1401&lt;3000,"Low",Y1401&lt;7000,"Medium",TRUE,"High")</f>
        <v>High</v>
      </c>
      <c r="AA1401">
        <v>16873</v>
      </c>
      <c r="AB1401">
        <v>1</v>
      </c>
      <c r="AC1401" t="s">
        <v>42</v>
      </c>
      <c r="AD1401" t="s">
        <v>43</v>
      </c>
      <c r="AE1401">
        <v>17</v>
      </c>
      <c r="AF1401">
        <v>3</v>
      </c>
      <c r="AG1401" t="str">
        <f>_xlfn.XLOOKUP(AF1401,Lookup!K:K,Lookup!L:L)</f>
        <v>Meet Expect</v>
      </c>
      <c r="AH1401">
        <v>2</v>
      </c>
      <c r="AI1401" t="str">
        <f>LOOKUP(AH1401,Lookup!M:M,Lookup!N:N)</f>
        <v>Medium</v>
      </c>
      <c r="AJ1401">
        <v>80</v>
      </c>
      <c r="AK1401">
        <v>1</v>
      </c>
      <c r="AL1401" t="str">
        <f>_xlfn.XLOOKUP(AK1401,Lookup!O:O,Lookup!P:P)</f>
        <v>Basic</v>
      </c>
      <c r="AM1401">
        <v>10</v>
      </c>
      <c r="AN1401" t="str" cm="1">
        <f t="array" ref="AN1401">_xlfn.IFS(
AM1401&lt;=5,"0-5",
AM1401&lt;=10,"6-10",
AM1401&lt;=20,"11-20",
TRUE,"20+")</f>
        <v>6-10</v>
      </c>
      <c r="AO1401">
        <v>1</v>
      </c>
      <c r="AP1401">
        <v>3</v>
      </c>
      <c r="AQ1401" t="str">
        <f>_xlfn.XLOOKUP(AP1401,Lookup!Q:Q,Lookup!R:R)</f>
        <v>Better</v>
      </c>
      <c r="AR1401">
        <v>10</v>
      </c>
      <c r="AS1401" t="str" cm="1">
        <f t="array" ref="AS1401">_xlfn.IFS(
AR1401 &lt;=1,"New Employee",
AR1401 &lt;=3, "Early Career",
AR1401 &lt;=7, "Experienced",
TRUE, "Veteran")</f>
        <v>Veteran</v>
      </c>
      <c r="AT1401">
        <v>9</v>
      </c>
      <c r="AU1401">
        <v>0</v>
      </c>
      <c r="AV1401" t="str" cm="1">
        <f t="array" ref="AV1401">_xlfn.IFS(
AU1401=0,"Recently Promoted",
AU1401&lt;=3, "Normal",
TRUE, "Long Time No Promotion")</f>
        <v>Recently Promoted</v>
      </c>
      <c r="AW1401">
        <v>9</v>
      </c>
      <c r="AX1401">
        <f>IF(COUNTIF(L1401:$L$1471,L1401)&gt;1,1,0)</f>
        <v>0</v>
      </c>
      <c r="BA1401">
        <f t="shared" si="173"/>
        <v>0</v>
      </c>
      <c r="BC1401">
        <f t="shared" si="174"/>
        <v>0</v>
      </c>
      <c r="BE1401">
        <f t="shared" si="168"/>
        <v>0</v>
      </c>
      <c r="BG1401">
        <f t="shared" si="169"/>
        <v>0</v>
      </c>
      <c r="BI1401">
        <f t="shared" si="170"/>
        <v>0</v>
      </c>
      <c r="BR1401" t="str" cm="1">
        <f t="array" ref="BR1401">_xlfn.IFS(
A1401&lt;=25,"18-25",
A1401&lt;=35,"26-35",
A1401&lt;=45,"36-45",
A1401&lt;=59,"46-59",
TRUE,"60+")</f>
        <v>36-45</v>
      </c>
      <c r="BX1401" t="b">
        <f t="shared" si="171"/>
        <v>1</v>
      </c>
      <c r="BY1401" t="b">
        <f t="shared" si="172"/>
        <v>1</v>
      </c>
      <c r="BZ1401" t="b">
        <f t="shared" si="175"/>
        <v>1</v>
      </c>
      <c r="CA1401">
        <f>IF(tblemployee[[#This Row],[Attrition]]="Yes",1,0)</f>
        <v>0</v>
      </c>
      <c r="CB1401">
        <f>IF(tblemployee[[#This Row],[OverTime]]="Yes",1,0)</f>
        <v>0</v>
      </c>
    </row>
    <row r="1402" spans="1:80">
      <c r="A1402">
        <v>38</v>
      </c>
      <c r="B1402" t="s">
        <v>43</v>
      </c>
      <c r="C1402" t="s">
        <v>44</v>
      </c>
      <c r="D1402">
        <v>1444</v>
      </c>
      <c r="E1402" t="s">
        <v>61</v>
      </c>
      <c r="F1402">
        <v>1</v>
      </c>
      <c r="G1402" t="str" cm="1">
        <f t="array" ref="G1402">_xlfn.IFS(
F1402 &lt;= 10, "Near",
F1402 &lt;= 20, "Far",
TRUE, "Very Far")</f>
        <v>Near</v>
      </c>
      <c r="H1402">
        <v>4</v>
      </c>
      <c r="I1402" t="str">
        <f>_xlfn.XLOOKUP(H1402,Lookup!C:C,Lookup!D:D)</f>
        <v>Master</v>
      </c>
      <c r="J1402" t="s">
        <v>49</v>
      </c>
      <c r="K1402">
        <v>1</v>
      </c>
      <c r="L1402">
        <v>1972</v>
      </c>
      <c r="M1402">
        <v>4</v>
      </c>
      <c r="N1402" t="str">
        <f>_xlfn.XLOOKUP(M1402,Lookup!E:E,Lookup!F:F)</f>
        <v>Very High</v>
      </c>
      <c r="O1402" t="s">
        <v>46</v>
      </c>
      <c r="P1402">
        <v>88</v>
      </c>
      <c r="Q1402">
        <v>3</v>
      </c>
      <c r="R1402" t="str">
        <f>_xlfn.XLOOKUP(Q1402,Lookup!G:G,Lookup!H:H)</f>
        <v>High</v>
      </c>
      <c r="S1402">
        <v>1</v>
      </c>
      <c r="T1402" s="7" t="str">
        <f>_xlfn.XLOOKUP(S1402,Lookup!A:A,Lookup!B:B)</f>
        <v>Entry Level</v>
      </c>
      <c r="U1402" t="s">
        <v>61</v>
      </c>
      <c r="V1402">
        <v>2</v>
      </c>
      <c r="W1402" t="str">
        <f>_xlfn.XLOOKUP(V1402,Lookup!I:I,Lookup!J:J)</f>
        <v>Medium</v>
      </c>
      <c r="X1402" t="s">
        <v>48</v>
      </c>
      <c r="Y1402">
        <v>2991</v>
      </c>
      <c r="Z1402" t="str" cm="1">
        <f t="array" ref="Z1402">_xlfn.IFS(Y1402&lt;3000,"Low",Y1402&lt;7000,"Medium",TRUE,"High")</f>
        <v>Low</v>
      </c>
      <c r="AA1402">
        <v>5224</v>
      </c>
      <c r="AB1402">
        <v>0</v>
      </c>
      <c r="AC1402" t="s">
        <v>42</v>
      </c>
      <c r="AD1402" t="s">
        <v>35</v>
      </c>
      <c r="AE1402">
        <v>11</v>
      </c>
      <c r="AF1402">
        <v>3</v>
      </c>
      <c r="AG1402" t="str">
        <f>_xlfn.XLOOKUP(AF1402,Lookup!K:K,Lookup!L:L)</f>
        <v>Meet Expect</v>
      </c>
      <c r="AH1402">
        <v>2</v>
      </c>
      <c r="AI1402" t="str">
        <f>LOOKUP(AH1402,Lookup!M:M,Lookup!N:N)</f>
        <v>Medium</v>
      </c>
      <c r="AJ1402">
        <v>80</v>
      </c>
      <c r="AK1402">
        <v>1</v>
      </c>
      <c r="AL1402" t="str">
        <f>_xlfn.XLOOKUP(AK1402,Lookup!O:O,Lookup!P:P)</f>
        <v>Basic</v>
      </c>
      <c r="AM1402">
        <v>7</v>
      </c>
      <c r="AN1402" t="str" cm="1">
        <f t="array" ref="AN1402">_xlfn.IFS(
AM1402&lt;=5,"0-5",
AM1402&lt;=10,"6-10",
AM1402&lt;=20,"11-20",
TRUE,"20+")</f>
        <v>6-10</v>
      </c>
      <c r="AO1402">
        <v>2</v>
      </c>
      <c r="AP1402">
        <v>3</v>
      </c>
      <c r="AQ1402" t="str">
        <f>_xlfn.XLOOKUP(AP1402,Lookup!Q:Q,Lookup!R:R)</f>
        <v>Better</v>
      </c>
      <c r="AR1402">
        <v>6</v>
      </c>
      <c r="AS1402" t="str" cm="1">
        <f t="array" ref="AS1402">_xlfn.IFS(
AR1402 &lt;=1,"New Employee",
AR1402 &lt;=3, "Early Career",
AR1402 &lt;=7, "Experienced",
TRUE, "Veteran")</f>
        <v>Experienced</v>
      </c>
      <c r="AT1402">
        <v>2</v>
      </c>
      <c r="AU1402">
        <v>1</v>
      </c>
      <c r="AV1402" t="str" cm="1">
        <f t="array" ref="AV1402">_xlfn.IFS(
AU1402=0,"Recently Promoted",
AU1402&lt;=3, "Normal",
TRUE, "Long Time No Promotion")</f>
        <v>Normal</v>
      </c>
      <c r="AW1402">
        <v>2</v>
      </c>
      <c r="AX1402">
        <f>IF(COUNTIF(L1402:$L$1471,L1402)&gt;1,1,0)</f>
        <v>0</v>
      </c>
      <c r="BA1402">
        <f t="shared" si="173"/>
        <v>0</v>
      </c>
      <c r="BC1402">
        <f t="shared" si="174"/>
        <v>0</v>
      </c>
      <c r="BE1402">
        <f t="shared" si="168"/>
        <v>0</v>
      </c>
      <c r="BG1402">
        <f t="shared" si="169"/>
        <v>0</v>
      </c>
      <c r="BI1402">
        <f t="shared" si="170"/>
        <v>0</v>
      </c>
      <c r="BR1402" t="str" cm="1">
        <f t="array" ref="BR1402">_xlfn.IFS(
A1402&lt;=25,"18-25",
A1402&lt;=35,"26-35",
A1402&lt;=45,"36-45",
A1402&lt;=59,"46-59",
TRUE,"60+")</f>
        <v>36-45</v>
      </c>
      <c r="BX1402" t="b">
        <f t="shared" si="171"/>
        <v>1</v>
      </c>
      <c r="BY1402" t="b">
        <f t="shared" si="172"/>
        <v>1</v>
      </c>
      <c r="BZ1402" t="b">
        <f t="shared" si="175"/>
        <v>1</v>
      </c>
      <c r="CA1402">
        <f>IF(tblemployee[[#This Row],[Attrition]]="Yes",1,0)</f>
        <v>0</v>
      </c>
      <c r="CB1402">
        <f>IF(tblemployee[[#This Row],[OverTime]]="Yes",1,0)</f>
        <v>1</v>
      </c>
    </row>
    <row r="1403" spans="1:80">
      <c r="A1403">
        <v>55</v>
      </c>
      <c r="B1403" t="s">
        <v>43</v>
      </c>
      <c r="C1403" t="s">
        <v>36</v>
      </c>
      <c r="D1403">
        <v>189</v>
      </c>
      <c r="E1403" t="s">
        <v>61</v>
      </c>
      <c r="F1403">
        <v>26</v>
      </c>
      <c r="G1403" t="str" cm="1">
        <f t="array" ref="G1403">_xlfn.IFS(
F1403 &lt;= 10, "Near",
F1403 &lt;= 20, "Far",
TRUE, "Very Far")</f>
        <v>Very Far</v>
      </c>
      <c r="H1403">
        <v>4</v>
      </c>
      <c r="I1403" t="str">
        <f>_xlfn.XLOOKUP(H1403,Lookup!C:C,Lookup!D:D)</f>
        <v>Master</v>
      </c>
      <c r="J1403" t="s">
        <v>61</v>
      </c>
      <c r="K1403">
        <v>1</v>
      </c>
      <c r="L1403">
        <v>1973</v>
      </c>
      <c r="M1403">
        <v>3</v>
      </c>
      <c r="N1403" t="str">
        <f>_xlfn.XLOOKUP(M1403,Lookup!E:E,Lookup!F:F)</f>
        <v>High</v>
      </c>
      <c r="O1403" t="s">
        <v>46</v>
      </c>
      <c r="P1403">
        <v>71</v>
      </c>
      <c r="Q1403">
        <v>4</v>
      </c>
      <c r="R1403" t="str">
        <f>_xlfn.XLOOKUP(Q1403,Lookup!G:G,Lookup!H:H)</f>
        <v>Very High</v>
      </c>
      <c r="S1403">
        <v>5</v>
      </c>
      <c r="T1403" s="7" t="str">
        <f>_xlfn.XLOOKUP(S1403,Lookup!A:A,Lookup!B:B)</f>
        <v>Director</v>
      </c>
      <c r="U1403" t="s">
        <v>56</v>
      </c>
      <c r="V1403">
        <v>2</v>
      </c>
      <c r="W1403" t="str">
        <f>_xlfn.XLOOKUP(V1403,Lookup!I:I,Lookup!J:J)</f>
        <v>Medium</v>
      </c>
      <c r="X1403" t="s">
        <v>48</v>
      </c>
      <c r="Y1403">
        <v>19636</v>
      </c>
      <c r="Z1403" t="str" cm="1">
        <f t="array" ref="Z1403">_xlfn.IFS(Y1403&lt;3000,"Low",Y1403&lt;7000,"Medium",TRUE,"High")</f>
        <v>High</v>
      </c>
      <c r="AA1403">
        <v>25811</v>
      </c>
      <c r="AB1403">
        <v>4</v>
      </c>
      <c r="AC1403" t="s">
        <v>42</v>
      </c>
      <c r="AD1403" t="s">
        <v>35</v>
      </c>
      <c r="AE1403">
        <v>18</v>
      </c>
      <c r="AF1403">
        <v>3</v>
      </c>
      <c r="AG1403" t="str">
        <f>_xlfn.XLOOKUP(AF1403,Lookup!K:K,Lookup!L:L)</f>
        <v>Meet Expect</v>
      </c>
      <c r="AH1403">
        <v>1</v>
      </c>
      <c r="AI1403" t="str">
        <f>LOOKUP(AH1403,Lookup!M:M,Lookup!N:N)</f>
        <v>Low</v>
      </c>
      <c r="AJ1403">
        <v>80</v>
      </c>
      <c r="AK1403">
        <v>1</v>
      </c>
      <c r="AL1403" t="str">
        <f>_xlfn.XLOOKUP(AK1403,Lookup!O:O,Lookup!P:P)</f>
        <v>Basic</v>
      </c>
      <c r="AM1403">
        <v>35</v>
      </c>
      <c r="AN1403" t="str" cm="1">
        <f t="array" ref="AN1403">_xlfn.IFS(
AM1403&lt;=5,"0-5",
AM1403&lt;=10,"6-10",
AM1403&lt;=20,"11-20",
TRUE,"20+")</f>
        <v>20+</v>
      </c>
      <c r="AO1403">
        <v>0</v>
      </c>
      <c r="AP1403">
        <v>3</v>
      </c>
      <c r="AQ1403" t="str">
        <f>_xlfn.XLOOKUP(AP1403,Lookup!Q:Q,Lookup!R:R)</f>
        <v>Better</v>
      </c>
      <c r="AR1403">
        <v>10</v>
      </c>
      <c r="AS1403" t="str" cm="1">
        <f t="array" ref="AS1403">_xlfn.IFS(
AR1403 &lt;=1,"New Employee",
AR1403 &lt;=3, "Early Career",
AR1403 &lt;=7, "Experienced",
TRUE, "Veteran")</f>
        <v>Veteran</v>
      </c>
      <c r="AT1403">
        <v>9</v>
      </c>
      <c r="AU1403">
        <v>1</v>
      </c>
      <c r="AV1403" t="str" cm="1">
        <f t="array" ref="AV1403">_xlfn.IFS(
AU1403=0,"Recently Promoted",
AU1403&lt;=3, "Normal",
TRUE, "Long Time No Promotion")</f>
        <v>Normal</v>
      </c>
      <c r="AW1403">
        <v>4</v>
      </c>
      <c r="AX1403">
        <f>IF(COUNTIF(L1403:$L$1471,L1403)&gt;1,1,0)</f>
        <v>0</v>
      </c>
      <c r="BA1403">
        <f t="shared" si="173"/>
        <v>0</v>
      </c>
      <c r="BC1403">
        <f t="shared" si="174"/>
        <v>0</v>
      </c>
      <c r="BE1403">
        <f t="shared" si="168"/>
        <v>0</v>
      </c>
      <c r="BG1403">
        <f t="shared" si="169"/>
        <v>0</v>
      </c>
      <c r="BI1403">
        <f t="shared" si="170"/>
        <v>0</v>
      </c>
      <c r="BR1403" t="str" cm="1">
        <f t="array" ref="BR1403">_xlfn.IFS(
A1403&lt;=25,"18-25",
A1403&lt;=35,"26-35",
A1403&lt;=45,"36-45",
A1403&lt;=59,"46-59",
TRUE,"60+")</f>
        <v>46-59</v>
      </c>
      <c r="BX1403" t="b">
        <f t="shared" si="171"/>
        <v>1</v>
      </c>
      <c r="BY1403" t="b">
        <f t="shared" si="172"/>
        <v>1</v>
      </c>
      <c r="BZ1403" t="b">
        <f t="shared" si="175"/>
        <v>1</v>
      </c>
      <c r="CA1403">
        <f>IF(tblemployee[[#This Row],[Attrition]]="Yes",1,0)</f>
        <v>0</v>
      </c>
      <c r="CB1403">
        <f>IF(tblemployee[[#This Row],[OverTime]]="Yes",1,0)</f>
        <v>1</v>
      </c>
    </row>
    <row r="1404" spans="1:80" hidden="1">
      <c r="A1404">
        <v>31</v>
      </c>
      <c r="B1404" t="s">
        <v>43</v>
      </c>
      <c r="C1404" t="s">
        <v>36</v>
      </c>
      <c r="D1404">
        <v>1276</v>
      </c>
      <c r="E1404" t="s">
        <v>45</v>
      </c>
      <c r="F1404">
        <v>2</v>
      </c>
      <c r="G1404" t="str" cm="1">
        <f t="array" ref="G1404">_xlfn.IFS(
F1404 &lt;= 10, "Near",
F1404 &lt;= 20, "Far",
TRUE, "Very Far")</f>
        <v>Near</v>
      </c>
      <c r="H1404">
        <v>1</v>
      </c>
      <c r="I1404" t="str">
        <f>_xlfn.XLOOKUP(H1404,Lookup!C:C,Lookup!D:D)</f>
        <v>Below College</v>
      </c>
      <c r="J1404" t="s">
        <v>51</v>
      </c>
      <c r="K1404">
        <v>1</v>
      </c>
      <c r="L1404">
        <v>1974</v>
      </c>
      <c r="M1404">
        <v>4</v>
      </c>
      <c r="N1404" t="str">
        <f>_xlfn.XLOOKUP(M1404,Lookup!E:E,Lookup!F:F)</f>
        <v>Very High</v>
      </c>
      <c r="O1404" t="s">
        <v>39</v>
      </c>
      <c r="P1404">
        <v>59</v>
      </c>
      <c r="Q1404">
        <v>1</v>
      </c>
      <c r="R1404" t="str">
        <f>_xlfn.XLOOKUP(Q1404,Lookup!G:G,Lookup!H:H)</f>
        <v>Low</v>
      </c>
      <c r="S1404">
        <v>1</v>
      </c>
      <c r="T1404" s="7" t="str">
        <f>_xlfn.XLOOKUP(S1404,Lookup!A:A,Lookup!B:B)</f>
        <v>Entry Level</v>
      </c>
      <c r="U1404" t="s">
        <v>50</v>
      </c>
      <c r="V1404">
        <v>4</v>
      </c>
      <c r="W1404" t="str">
        <f>_xlfn.XLOOKUP(V1404,Lookup!I:I,Lookup!J:J)</f>
        <v>Very High</v>
      </c>
      <c r="X1404" t="s">
        <v>52</v>
      </c>
      <c r="Y1404">
        <v>1129</v>
      </c>
      <c r="Z1404" t="str" cm="1">
        <f t="array" ref="Z1404">_xlfn.IFS(Y1404&lt;3000,"Low",Y1404&lt;7000,"Medium",TRUE,"High")</f>
        <v>Low</v>
      </c>
      <c r="AA1404">
        <v>17536</v>
      </c>
      <c r="AB1404">
        <v>1</v>
      </c>
      <c r="AC1404" t="s">
        <v>42</v>
      </c>
      <c r="AD1404" t="s">
        <v>35</v>
      </c>
      <c r="AE1404">
        <v>11</v>
      </c>
      <c r="AF1404">
        <v>3</v>
      </c>
      <c r="AG1404" t="str">
        <f>_xlfn.XLOOKUP(AF1404,Lookup!K:K,Lookup!L:L)</f>
        <v>Meet Expect</v>
      </c>
      <c r="AH1404">
        <v>3</v>
      </c>
      <c r="AI1404" t="str">
        <f>LOOKUP(AH1404,Lookup!M:M,Lookup!N:N)</f>
        <v>High</v>
      </c>
      <c r="AJ1404">
        <v>80</v>
      </c>
      <c r="AK1404">
        <v>3</v>
      </c>
      <c r="AL1404" t="str">
        <f>_xlfn.XLOOKUP(AK1404,Lookup!O:O,Lookup!P:P)</f>
        <v>High</v>
      </c>
      <c r="AM1404">
        <v>1</v>
      </c>
      <c r="AN1404" t="str" cm="1">
        <f t="array" ref="AN1404">_xlfn.IFS(
AM1404&lt;=5,"0-5",
AM1404&lt;=10,"6-10",
AM1404&lt;=20,"11-20",
TRUE,"20+")</f>
        <v>0-5</v>
      </c>
      <c r="AO1404">
        <v>4</v>
      </c>
      <c r="AP1404">
        <v>3</v>
      </c>
      <c r="AQ1404" t="str">
        <f>_xlfn.XLOOKUP(AP1404,Lookup!Q:Q,Lookup!R:R)</f>
        <v>Better</v>
      </c>
      <c r="AR1404">
        <v>1</v>
      </c>
      <c r="AS1404" t="str" cm="1">
        <f t="array" ref="AS1404">_xlfn.IFS(
AR1404 &lt;=1,"New Employee",
AR1404 &lt;=3, "Early Career",
AR1404 &lt;=7, "Experienced",
TRUE, "Veteran")</f>
        <v>New Employee</v>
      </c>
      <c r="AT1404">
        <v>0</v>
      </c>
      <c r="AU1404">
        <v>0</v>
      </c>
      <c r="AV1404" t="str" cm="1">
        <f t="array" ref="AV1404">_xlfn.IFS(
AU1404=0,"Recently Promoted",
AU1404&lt;=3, "Normal",
TRUE, "Long Time No Promotion")</f>
        <v>Recently Promoted</v>
      </c>
      <c r="AW1404">
        <v>0</v>
      </c>
      <c r="AX1404">
        <f>IF(COUNTIF(L1404:$L$1471,L1404)&gt;1,1,0)</f>
        <v>0</v>
      </c>
      <c r="BA1404">
        <f t="shared" si="173"/>
        <v>0</v>
      </c>
      <c r="BC1404">
        <f t="shared" si="174"/>
        <v>0</v>
      </c>
      <c r="BE1404">
        <f t="shared" si="168"/>
        <v>0</v>
      </c>
      <c r="BG1404">
        <f t="shared" si="169"/>
        <v>0</v>
      </c>
      <c r="BI1404">
        <f t="shared" si="170"/>
        <v>0</v>
      </c>
      <c r="BR1404" t="str" cm="1">
        <f t="array" ref="BR1404">_xlfn.IFS(
A1404&lt;=25,"18-25",
A1404&lt;=35,"26-35",
A1404&lt;=45,"36-45",
A1404&lt;=59,"46-59",
TRUE,"60+")</f>
        <v>26-35</v>
      </c>
      <c r="BX1404" t="b">
        <f t="shared" si="171"/>
        <v>1</v>
      </c>
      <c r="BY1404" t="b">
        <f t="shared" si="172"/>
        <v>1</v>
      </c>
      <c r="BZ1404" t="b">
        <f t="shared" si="175"/>
        <v>1</v>
      </c>
      <c r="CA1404">
        <f>IF(tblemployee[[#This Row],[Attrition]]="Yes",1,0)</f>
        <v>0</v>
      </c>
      <c r="CB1404">
        <f>IF(tblemployee[[#This Row],[OverTime]]="Yes",1,0)</f>
        <v>1</v>
      </c>
    </row>
    <row r="1405" spans="1:80" hidden="1">
      <c r="A1405">
        <v>39</v>
      </c>
      <c r="B1405" t="s">
        <v>43</v>
      </c>
      <c r="C1405" t="s">
        <v>36</v>
      </c>
      <c r="D1405">
        <v>119</v>
      </c>
      <c r="E1405" t="s">
        <v>37</v>
      </c>
      <c r="F1405">
        <v>15</v>
      </c>
      <c r="G1405" t="str" cm="1">
        <f t="array" ref="G1405">_xlfn.IFS(
F1405 &lt;= 10, "Near",
F1405 &lt;= 20, "Far",
TRUE, "Very Far")</f>
        <v>Far</v>
      </c>
      <c r="H1405">
        <v>4</v>
      </c>
      <c r="I1405" t="str">
        <f>_xlfn.XLOOKUP(H1405,Lookup!C:C,Lookup!D:D)</f>
        <v>Master</v>
      </c>
      <c r="J1405" t="s">
        <v>59</v>
      </c>
      <c r="K1405">
        <v>1</v>
      </c>
      <c r="L1405">
        <v>1975</v>
      </c>
      <c r="M1405">
        <v>2</v>
      </c>
      <c r="N1405" t="str">
        <f>_xlfn.XLOOKUP(M1405,Lookup!E:E,Lookup!F:F)</f>
        <v>Medium</v>
      </c>
      <c r="O1405" t="s">
        <v>46</v>
      </c>
      <c r="P1405">
        <v>77</v>
      </c>
      <c r="Q1405">
        <v>3</v>
      </c>
      <c r="R1405" t="str">
        <f>_xlfn.XLOOKUP(Q1405,Lookup!G:G,Lookup!H:H)</f>
        <v>High</v>
      </c>
      <c r="S1405">
        <v>4</v>
      </c>
      <c r="T1405" s="7" t="str">
        <f>_xlfn.XLOOKUP(S1405,Lookup!A:A,Lookup!B:B)</f>
        <v>Manager</v>
      </c>
      <c r="U1405" t="s">
        <v>40</v>
      </c>
      <c r="V1405">
        <v>1</v>
      </c>
      <c r="W1405" t="str">
        <f>_xlfn.XLOOKUP(V1405,Lookup!I:I,Lookup!J:J)</f>
        <v>Low</v>
      </c>
      <c r="X1405" t="s">
        <v>41</v>
      </c>
      <c r="Y1405">
        <v>13341</v>
      </c>
      <c r="Z1405" t="str" cm="1">
        <f t="array" ref="Z1405">_xlfn.IFS(Y1405&lt;3000,"Low",Y1405&lt;7000,"Medium",TRUE,"High")</f>
        <v>High</v>
      </c>
      <c r="AA1405">
        <v>25098</v>
      </c>
      <c r="AB1405">
        <v>0</v>
      </c>
      <c r="AC1405" t="s">
        <v>42</v>
      </c>
      <c r="AD1405" t="s">
        <v>43</v>
      </c>
      <c r="AE1405">
        <v>12</v>
      </c>
      <c r="AF1405">
        <v>3</v>
      </c>
      <c r="AG1405" t="str">
        <f>_xlfn.XLOOKUP(AF1405,Lookup!K:K,Lookup!L:L)</f>
        <v>Meet Expect</v>
      </c>
      <c r="AH1405">
        <v>1</v>
      </c>
      <c r="AI1405" t="str">
        <f>LOOKUP(AH1405,Lookup!M:M,Lookup!N:N)</f>
        <v>Low</v>
      </c>
      <c r="AJ1405">
        <v>80</v>
      </c>
      <c r="AK1405">
        <v>0</v>
      </c>
      <c r="AL1405" t="str">
        <f>_xlfn.XLOOKUP(AK1405,Lookup!O:O,Lookup!P:P)</f>
        <v>None</v>
      </c>
      <c r="AM1405">
        <v>21</v>
      </c>
      <c r="AN1405" t="str" cm="1">
        <f t="array" ref="AN1405">_xlfn.IFS(
AM1405&lt;=5,"0-5",
AM1405&lt;=10,"6-10",
AM1405&lt;=20,"11-20",
TRUE,"20+")</f>
        <v>20+</v>
      </c>
      <c r="AO1405">
        <v>3</v>
      </c>
      <c r="AP1405">
        <v>3</v>
      </c>
      <c r="AQ1405" t="str">
        <f>_xlfn.XLOOKUP(AP1405,Lookup!Q:Q,Lookup!R:R)</f>
        <v>Better</v>
      </c>
      <c r="AR1405">
        <v>20</v>
      </c>
      <c r="AS1405" t="str" cm="1">
        <f t="array" ref="AS1405">_xlfn.IFS(
AR1405 &lt;=1,"New Employee",
AR1405 &lt;=3, "Early Career",
AR1405 &lt;=7, "Experienced",
TRUE, "Veteran")</f>
        <v>Veteran</v>
      </c>
      <c r="AT1405">
        <v>8</v>
      </c>
      <c r="AU1405">
        <v>11</v>
      </c>
      <c r="AV1405" t="str" cm="1">
        <f t="array" ref="AV1405">_xlfn.IFS(
AU1405=0,"Recently Promoted",
AU1405&lt;=3, "Normal",
TRUE, "Long Time No Promotion")</f>
        <v>Long Time No Promotion</v>
      </c>
      <c r="AW1405">
        <v>10</v>
      </c>
      <c r="AX1405">
        <f>IF(COUNTIF(L1405:$L$1471,L1405)&gt;1,1,0)</f>
        <v>0</v>
      </c>
      <c r="BA1405">
        <f t="shared" si="173"/>
        <v>0</v>
      </c>
      <c r="BC1405">
        <f t="shared" si="174"/>
        <v>0</v>
      </c>
      <c r="BE1405">
        <f t="shared" si="168"/>
        <v>0</v>
      </c>
      <c r="BG1405">
        <f t="shared" si="169"/>
        <v>0</v>
      </c>
      <c r="BI1405">
        <f t="shared" si="170"/>
        <v>0</v>
      </c>
      <c r="BR1405" t="str" cm="1">
        <f t="array" ref="BR1405">_xlfn.IFS(
A1405&lt;=25,"18-25",
A1405&lt;=35,"26-35",
A1405&lt;=45,"36-45",
A1405&lt;=59,"46-59",
TRUE,"60+")</f>
        <v>36-45</v>
      </c>
      <c r="BX1405" t="b">
        <f t="shared" si="171"/>
        <v>1</v>
      </c>
      <c r="BY1405" t="b">
        <f t="shared" si="172"/>
        <v>1</v>
      </c>
      <c r="BZ1405" t="b">
        <f t="shared" si="175"/>
        <v>1</v>
      </c>
      <c r="CA1405">
        <f>IF(tblemployee[[#This Row],[Attrition]]="Yes",1,0)</f>
        <v>0</v>
      </c>
      <c r="CB1405">
        <f>IF(tblemployee[[#This Row],[OverTime]]="Yes",1,0)</f>
        <v>0</v>
      </c>
    </row>
    <row r="1406" spans="1:80" hidden="1">
      <c r="A1406">
        <v>42</v>
      </c>
      <c r="B1406" t="s">
        <v>43</v>
      </c>
      <c r="C1406" t="s">
        <v>55</v>
      </c>
      <c r="D1406">
        <v>335</v>
      </c>
      <c r="E1406" t="s">
        <v>45</v>
      </c>
      <c r="F1406">
        <v>23</v>
      </c>
      <c r="G1406" t="str" cm="1">
        <f t="array" ref="G1406">_xlfn.IFS(
F1406 &lt;= 10, "Near",
F1406 &lt;= 20, "Far",
TRUE, "Very Far")</f>
        <v>Very Far</v>
      </c>
      <c r="H1406">
        <v>2</v>
      </c>
      <c r="I1406" t="str">
        <f>_xlfn.XLOOKUP(H1406,Lookup!C:C,Lookup!D:D)</f>
        <v>College</v>
      </c>
      <c r="J1406" t="s">
        <v>38</v>
      </c>
      <c r="K1406">
        <v>1</v>
      </c>
      <c r="L1406">
        <v>1976</v>
      </c>
      <c r="M1406">
        <v>4</v>
      </c>
      <c r="N1406" t="str">
        <f>_xlfn.XLOOKUP(M1406,Lookup!E:E,Lookup!F:F)</f>
        <v>Very High</v>
      </c>
      <c r="O1406" t="s">
        <v>46</v>
      </c>
      <c r="P1406">
        <v>37</v>
      </c>
      <c r="Q1406">
        <v>2</v>
      </c>
      <c r="R1406" t="str">
        <f>_xlfn.XLOOKUP(Q1406,Lookup!G:G,Lookup!H:H)</f>
        <v>Medium</v>
      </c>
      <c r="S1406">
        <v>2</v>
      </c>
      <c r="T1406" s="7" t="str">
        <f>_xlfn.XLOOKUP(S1406,Lookup!A:A,Lookup!B:B)</f>
        <v>Junior</v>
      </c>
      <c r="U1406" t="s">
        <v>47</v>
      </c>
      <c r="V1406">
        <v>3</v>
      </c>
      <c r="W1406" t="str">
        <f>_xlfn.XLOOKUP(V1406,Lookup!I:I,Lookup!J:J)</f>
        <v>High</v>
      </c>
      <c r="X1406" t="s">
        <v>41</v>
      </c>
      <c r="Y1406">
        <v>4332</v>
      </c>
      <c r="Z1406" t="str" cm="1">
        <f t="array" ref="Z1406">_xlfn.IFS(Y1406&lt;3000,"Low",Y1406&lt;7000,"Medium",TRUE,"High")</f>
        <v>Medium</v>
      </c>
      <c r="AA1406">
        <v>14811</v>
      </c>
      <c r="AB1406">
        <v>1</v>
      </c>
      <c r="AC1406" t="s">
        <v>42</v>
      </c>
      <c r="AD1406" t="s">
        <v>43</v>
      </c>
      <c r="AE1406">
        <v>12</v>
      </c>
      <c r="AF1406">
        <v>3</v>
      </c>
      <c r="AG1406" t="str">
        <f>_xlfn.XLOOKUP(AF1406,Lookup!K:K,Lookup!L:L)</f>
        <v>Meet Expect</v>
      </c>
      <c r="AH1406">
        <v>4</v>
      </c>
      <c r="AI1406" t="str">
        <f>LOOKUP(AH1406,Lookup!M:M,Lookup!N:N)</f>
        <v>Very High</v>
      </c>
      <c r="AJ1406">
        <v>80</v>
      </c>
      <c r="AK1406">
        <v>0</v>
      </c>
      <c r="AL1406" t="str">
        <f>_xlfn.XLOOKUP(AK1406,Lookup!O:O,Lookup!P:P)</f>
        <v>None</v>
      </c>
      <c r="AM1406">
        <v>20</v>
      </c>
      <c r="AN1406" t="str" cm="1">
        <f t="array" ref="AN1406">_xlfn.IFS(
AM1406&lt;=5,"0-5",
AM1406&lt;=10,"6-10",
AM1406&lt;=20,"11-20",
TRUE,"20+")</f>
        <v>11-20</v>
      </c>
      <c r="AO1406">
        <v>2</v>
      </c>
      <c r="AP1406">
        <v>3</v>
      </c>
      <c r="AQ1406" t="str">
        <f>_xlfn.XLOOKUP(AP1406,Lookup!Q:Q,Lookup!R:R)</f>
        <v>Better</v>
      </c>
      <c r="AR1406">
        <v>20</v>
      </c>
      <c r="AS1406" t="str" cm="1">
        <f t="array" ref="AS1406">_xlfn.IFS(
AR1406 &lt;=1,"New Employee",
AR1406 &lt;=3, "Early Career",
AR1406 &lt;=7, "Experienced",
TRUE, "Veteran")</f>
        <v>Veteran</v>
      </c>
      <c r="AT1406">
        <v>9</v>
      </c>
      <c r="AU1406">
        <v>3</v>
      </c>
      <c r="AV1406" t="str" cm="1">
        <f t="array" ref="AV1406">_xlfn.IFS(
AU1406=0,"Recently Promoted",
AU1406&lt;=3, "Normal",
TRUE, "Long Time No Promotion")</f>
        <v>Normal</v>
      </c>
      <c r="AW1406">
        <v>7</v>
      </c>
      <c r="AX1406">
        <f>IF(COUNTIF(L1406:$L$1471,L1406)&gt;1,1,0)</f>
        <v>0</v>
      </c>
      <c r="BA1406">
        <f t="shared" si="173"/>
        <v>0</v>
      </c>
      <c r="BC1406">
        <f t="shared" si="174"/>
        <v>0</v>
      </c>
      <c r="BE1406">
        <f t="shared" si="168"/>
        <v>0</v>
      </c>
      <c r="BG1406">
        <f t="shared" si="169"/>
        <v>0</v>
      </c>
      <c r="BI1406">
        <f t="shared" si="170"/>
        <v>0</v>
      </c>
      <c r="BR1406" t="str" cm="1">
        <f t="array" ref="BR1406">_xlfn.IFS(
A1406&lt;=25,"18-25",
A1406&lt;=35,"26-35",
A1406&lt;=45,"36-45",
A1406&lt;=59,"46-59",
TRUE,"60+")</f>
        <v>36-45</v>
      </c>
      <c r="BX1406" t="b">
        <f t="shared" si="171"/>
        <v>1</v>
      </c>
      <c r="BY1406" t="b">
        <f t="shared" si="172"/>
        <v>1</v>
      </c>
      <c r="BZ1406" t="b">
        <f t="shared" si="175"/>
        <v>1</v>
      </c>
      <c r="CA1406">
        <f>IF(tblemployee[[#This Row],[Attrition]]="Yes",1,0)</f>
        <v>0</v>
      </c>
      <c r="CB1406">
        <f>IF(tblemployee[[#This Row],[OverTime]]="Yes",1,0)</f>
        <v>0</v>
      </c>
    </row>
    <row r="1407" spans="1:80" hidden="1">
      <c r="A1407">
        <v>31</v>
      </c>
      <c r="B1407" t="s">
        <v>43</v>
      </c>
      <c r="C1407" t="s">
        <v>55</v>
      </c>
      <c r="D1407">
        <v>697</v>
      </c>
      <c r="E1407" t="s">
        <v>45</v>
      </c>
      <c r="F1407">
        <v>10</v>
      </c>
      <c r="G1407" t="str" cm="1">
        <f t="array" ref="G1407">_xlfn.IFS(
F1407 &lt;= 10, "Near",
F1407 &lt;= 20, "Far",
TRUE, "Very Far")</f>
        <v>Near</v>
      </c>
      <c r="H1407">
        <v>3</v>
      </c>
      <c r="I1407" t="str">
        <f>_xlfn.XLOOKUP(H1407,Lookup!C:C,Lookup!D:D)</f>
        <v>Bachelor</v>
      </c>
      <c r="J1407" t="s">
        <v>51</v>
      </c>
      <c r="K1407">
        <v>1</v>
      </c>
      <c r="L1407">
        <v>1979</v>
      </c>
      <c r="M1407">
        <v>3</v>
      </c>
      <c r="N1407" t="str">
        <f>_xlfn.XLOOKUP(M1407,Lookup!E:E,Lookup!F:F)</f>
        <v>High</v>
      </c>
      <c r="O1407" t="s">
        <v>39</v>
      </c>
      <c r="P1407">
        <v>40</v>
      </c>
      <c r="Q1407">
        <v>3</v>
      </c>
      <c r="R1407" t="str">
        <f>_xlfn.XLOOKUP(Q1407,Lookup!G:G,Lookup!H:H)</f>
        <v>High</v>
      </c>
      <c r="S1407">
        <v>3</v>
      </c>
      <c r="T1407" s="7" t="str">
        <f>_xlfn.XLOOKUP(S1407,Lookup!A:A,Lookup!B:B)</f>
        <v>Senior</v>
      </c>
      <c r="U1407" t="s">
        <v>58</v>
      </c>
      <c r="V1407">
        <v>3</v>
      </c>
      <c r="W1407" t="str">
        <f>_xlfn.XLOOKUP(V1407,Lookup!I:I,Lookup!J:J)</f>
        <v>High</v>
      </c>
      <c r="X1407" t="s">
        <v>48</v>
      </c>
      <c r="Y1407">
        <v>11031</v>
      </c>
      <c r="Z1407" t="str" cm="1">
        <f t="array" ref="Z1407">_xlfn.IFS(Y1407&lt;3000,"Low",Y1407&lt;7000,"Medium",TRUE,"High")</f>
        <v>High</v>
      </c>
      <c r="AA1407">
        <v>26862</v>
      </c>
      <c r="AB1407">
        <v>4</v>
      </c>
      <c r="AC1407" t="s">
        <v>42</v>
      </c>
      <c r="AD1407" t="s">
        <v>43</v>
      </c>
      <c r="AE1407">
        <v>20</v>
      </c>
      <c r="AF1407">
        <v>4</v>
      </c>
      <c r="AG1407" t="str">
        <f>_xlfn.XLOOKUP(AF1407,Lookup!K:K,Lookup!L:L)</f>
        <v>Exceed Expect</v>
      </c>
      <c r="AH1407">
        <v>3</v>
      </c>
      <c r="AI1407" t="str">
        <f>LOOKUP(AH1407,Lookup!M:M,Lookup!N:N)</f>
        <v>High</v>
      </c>
      <c r="AJ1407">
        <v>80</v>
      </c>
      <c r="AK1407">
        <v>1</v>
      </c>
      <c r="AL1407" t="str">
        <f>_xlfn.XLOOKUP(AK1407,Lookup!O:O,Lookup!P:P)</f>
        <v>Basic</v>
      </c>
      <c r="AM1407">
        <v>13</v>
      </c>
      <c r="AN1407" t="str" cm="1">
        <f t="array" ref="AN1407">_xlfn.IFS(
AM1407&lt;=5,"0-5",
AM1407&lt;=10,"6-10",
AM1407&lt;=20,"11-20",
TRUE,"20+")</f>
        <v>11-20</v>
      </c>
      <c r="AO1407">
        <v>2</v>
      </c>
      <c r="AP1407">
        <v>4</v>
      </c>
      <c r="AQ1407" t="str">
        <f>_xlfn.XLOOKUP(AP1407,Lookup!Q:Q,Lookup!R:R)</f>
        <v>Best</v>
      </c>
      <c r="AR1407">
        <v>11</v>
      </c>
      <c r="AS1407" t="str" cm="1">
        <f t="array" ref="AS1407">_xlfn.IFS(
AR1407 &lt;=1,"New Employee",
AR1407 &lt;=3, "Early Career",
AR1407 &lt;=7, "Experienced",
TRUE, "Veteran")</f>
        <v>Veteran</v>
      </c>
      <c r="AT1407">
        <v>7</v>
      </c>
      <c r="AU1407">
        <v>4</v>
      </c>
      <c r="AV1407" t="str" cm="1">
        <f t="array" ref="AV1407">_xlfn.IFS(
AU1407=0,"Recently Promoted",
AU1407&lt;=3, "Normal",
TRUE, "Long Time No Promotion")</f>
        <v>Long Time No Promotion</v>
      </c>
      <c r="AW1407">
        <v>8</v>
      </c>
      <c r="AX1407">
        <f>IF(COUNTIF(L1407:$L$1471,L1407)&gt;1,1,0)</f>
        <v>0</v>
      </c>
      <c r="BA1407">
        <f t="shared" si="173"/>
        <v>0</v>
      </c>
      <c r="BC1407">
        <f t="shared" si="174"/>
        <v>0</v>
      </c>
      <c r="BE1407">
        <f t="shared" si="168"/>
        <v>0</v>
      </c>
      <c r="BG1407">
        <f t="shared" si="169"/>
        <v>0</v>
      </c>
      <c r="BI1407">
        <f t="shared" si="170"/>
        <v>0</v>
      </c>
      <c r="BR1407" t="str" cm="1">
        <f t="array" ref="BR1407">_xlfn.IFS(
A1407&lt;=25,"18-25",
A1407&lt;=35,"26-35",
A1407&lt;=45,"36-45",
A1407&lt;=59,"46-59",
TRUE,"60+")</f>
        <v>26-35</v>
      </c>
      <c r="BX1407" t="b">
        <f t="shared" si="171"/>
        <v>1</v>
      </c>
      <c r="BY1407" t="b">
        <f t="shared" si="172"/>
        <v>1</v>
      </c>
      <c r="BZ1407" t="b">
        <f t="shared" si="175"/>
        <v>1</v>
      </c>
      <c r="CA1407">
        <f>IF(tblemployee[[#This Row],[Attrition]]="Yes",1,0)</f>
        <v>0</v>
      </c>
      <c r="CB1407">
        <f>IF(tblemployee[[#This Row],[OverTime]]="Yes",1,0)</f>
        <v>0</v>
      </c>
    </row>
    <row r="1408" spans="1:80" hidden="1">
      <c r="A1408">
        <v>54</v>
      </c>
      <c r="B1408" t="s">
        <v>43</v>
      </c>
      <c r="C1408" t="s">
        <v>36</v>
      </c>
      <c r="D1408">
        <v>157</v>
      </c>
      <c r="E1408" t="s">
        <v>45</v>
      </c>
      <c r="F1408">
        <v>10</v>
      </c>
      <c r="G1408" t="str" cm="1">
        <f t="array" ref="G1408">_xlfn.IFS(
F1408 &lt;= 10, "Near",
F1408 &lt;= 20, "Far",
TRUE, "Very Far")</f>
        <v>Near</v>
      </c>
      <c r="H1408">
        <v>3</v>
      </c>
      <c r="I1408" t="str">
        <f>_xlfn.XLOOKUP(H1408,Lookup!C:C,Lookup!D:D)</f>
        <v>Bachelor</v>
      </c>
      <c r="J1408" t="s">
        <v>51</v>
      </c>
      <c r="K1408">
        <v>1</v>
      </c>
      <c r="L1408">
        <v>1980</v>
      </c>
      <c r="M1408">
        <v>3</v>
      </c>
      <c r="N1408" t="str">
        <f>_xlfn.XLOOKUP(M1408,Lookup!E:E,Lookup!F:F)</f>
        <v>High</v>
      </c>
      <c r="O1408" t="s">
        <v>39</v>
      </c>
      <c r="P1408">
        <v>77</v>
      </c>
      <c r="Q1408">
        <v>3</v>
      </c>
      <c r="R1408" t="str">
        <f>_xlfn.XLOOKUP(Q1408,Lookup!G:G,Lookup!H:H)</f>
        <v>High</v>
      </c>
      <c r="S1408">
        <v>2</v>
      </c>
      <c r="T1408" s="7" t="str">
        <f>_xlfn.XLOOKUP(S1408,Lookup!A:A,Lookup!B:B)</f>
        <v>Junior</v>
      </c>
      <c r="U1408" t="s">
        <v>53</v>
      </c>
      <c r="V1408">
        <v>1</v>
      </c>
      <c r="W1408" t="str">
        <f>_xlfn.XLOOKUP(V1408,Lookup!I:I,Lookup!J:J)</f>
        <v>Low</v>
      </c>
      <c r="X1408" t="s">
        <v>41</v>
      </c>
      <c r="Y1408">
        <v>4440</v>
      </c>
      <c r="Z1408" t="str" cm="1">
        <f t="array" ref="Z1408">_xlfn.IFS(Y1408&lt;3000,"Low",Y1408&lt;7000,"Medium",TRUE,"High")</f>
        <v>Medium</v>
      </c>
      <c r="AA1408">
        <v>25198</v>
      </c>
      <c r="AB1408">
        <v>6</v>
      </c>
      <c r="AC1408" t="s">
        <v>42</v>
      </c>
      <c r="AD1408" t="s">
        <v>35</v>
      </c>
      <c r="AE1408">
        <v>19</v>
      </c>
      <c r="AF1408">
        <v>3</v>
      </c>
      <c r="AG1408" t="str">
        <f>_xlfn.XLOOKUP(AF1408,Lookup!K:K,Lookup!L:L)</f>
        <v>Meet Expect</v>
      </c>
      <c r="AH1408">
        <v>4</v>
      </c>
      <c r="AI1408" t="str">
        <f>LOOKUP(AH1408,Lookup!M:M,Lookup!N:N)</f>
        <v>Very High</v>
      </c>
      <c r="AJ1408">
        <v>80</v>
      </c>
      <c r="AK1408">
        <v>0</v>
      </c>
      <c r="AL1408" t="str">
        <f>_xlfn.XLOOKUP(AK1408,Lookup!O:O,Lookup!P:P)</f>
        <v>None</v>
      </c>
      <c r="AM1408">
        <v>9</v>
      </c>
      <c r="AN1408" t="str" cm="1">
        <f t="array" ref="AN1408">_xlfn.IFS(
AM1408&lt;=5,"0-5",
AM1408&lt;=10,"6-10",
AM1408&lt;=20,"11-20",
TRUE,"20+")</f>
        <v>6-10</v>
      </c>
      <c r="AO1408">
        <v>3</v>
      </c>
      <c r="AP1408">
        <v>3</v>
      </c>
      <c r="AQ1408" t="str">
        <f>_xlfn.XLOOKUP(AP1408,Lookup!Q:Q,Lookup!R:R)</f>
        <v>Better</v>
      </c>
      <c r="AR1408">
        <v>5</v>
      </c>
      <c r="AS1408" t="str" cm="1">
        <f t="array" ref="AS1408">_xlfn.IFS(
AR1408 &lt;=1,"New Employee",
AR1408 &lt;=3, "Early Career",
AR1408 &lt;=7, "Experienced",
TRUE, "Veteran")</f>
        <v>Experienced</v>
      </c>
      <c r="AT1408">
        <v>2</v>
      </c>
      <c r="AU1408">
        <v>1</v>
      </c>
      <c r="AV1408" t="str" cm="1">
        <f t="array" ref="AV1408">_xlfn.IFS(
AU1408=0,"Recently Promoted",
AU1408&lt;=3, "Normal",
TRUE, "Long Time No Promotion")</f>
        <v>Normal</v>
      </c>
      <c r="AW1408">
        <v>4</v>
      </c>
      <c r="AX1408">
        <f>IF(COUNTIF(L1408:$L$1471,L1408)&gt;1,1,0)</f>
        <v>0</v>
      </c>
      <c r="BA1408">
        <f t="shared" si="173"/>
        <v>0</v>
      </c>
      <c r="BC1408">
        <f t="shared" si="174"/>
        <v>0</v>
      </c>
      <c r="BE1408">
        <f t="shared" si="168"/>
        <v>0</v>
      </c>
      <c r="BG1408">
        <f t="shared" si="169"/>
        <v>0</v>
      </c>
      <c r="BI1408">
        <f t="shared" si="170"/>
        <v>0</v>
      </c>
      <c r="BR1408" t="str" cm="1">
        <f t="array" ref="BR1408">_xlfn.IFS(
A1408&lt;=25,"18-25",
A1408&lt;=35,"26-35",
A1408&lt;=45,"36-45",
A1408&lt;=59,"46-59",
TRUE,"60+")</f>
        <v>46-59</v>
      </c>
      <c r="BX1408" t="b">
        <f t="shared" si="171"/>
        <v>1</v>
      </c>
      <c r="BY1408" t="b">
        <f t="shared" si="172"/>
        <v>1</v>
      </c>
      <c r="BZ1408" t="b">
        <f t="shared" si="175"/>
        <v>1</v>
      </c>
      <c r="CA1408">
        <f>IF(tblemployee[[#This Row],[Attrition]]="Yes",1,0)</f>
        <v>0</v>
      </c>
      <c r="CB1408">
        <f>IF(tblemployee[[#This Row],[OverTime]]="Yes",1,0)</f>
        <v>1</v>
      </c>
    </row>
    <row r="1409" spans="1:80" hidden="1">
      <c r="A1409">
        <v>24</v>
      </c>
      <c r="B1409" t="s">
        <v>43</v>
      </c>
      <c r="C1409" t="s">
        <v>36</v>
      </c>
      <c r="D1409">
        <v>771</v>
      </c>
      <c r="E1409" t="s">
        <v>45</v>
      </c>
      <c r="F1409">
        <v>1</v>
      </c>
      <c r="G1409" t="str" cm="1">
        <f t="array" ref="G1409">_xlfn.IFS(
F1409 &lt;= 10, "Near",
F1409 &lt;= 20, "Far",
TRUE, "Very Far")</f>
        <v>Near</v>
      </c>
      <c r="H1409">
        <v>2</v>
      </c>
      <c r="I1409" t="str">
        <f>_xlfn.XLOOKUP(H1409,Lookup!C:C,Lookup!D:D)</f>
        <v>College</v>
      </c>
      <c r="J1409" t="s">
        <v>38</v>
      </c>
      <c r="K1409">
        <v>1</v>
      </c>
      <c r="L1409">
        <v>1981</v>
      </c>
      <c r="M1409">
        <v>2</v>
      </c>
      <c r="N1409" t="str">
        <f>_xlfn.XLOOKUP(M1409,Lookup!E:E,Lookup!F:F)</f>
        <v>Medium</v>
      </c>
      <c r="O1409" t="s">
        <v>46</v>
      </c>
      <c r="P1409">
        <v>45</v>
      </c>
      <c r="Q1409">
        <v>2</v>
      </c>
      <c r="R1409" t="str">
        <f>_xlfn.XLOOKUP(Q1409,Lookup!G:G,Lookup!H:H)</f>
        <v>Medium</v>
      </c>
      <c r="S1409">
        <v>2</v>
      </c>
      <c r="T1409" s="7" t="str">
        <f>_xlfn.XLOOKUP(S1409,Lookup!A:A,Lookup!B:B)</f>
        <v>Junior</v>
      </c>
      <c r="U1409" t="s">
        <v>54</v>
      </c>
      <c r="V1409">
        <v>3</v>
      </c>
      <c r="W1409" t="str">
        <f>_xlfn.XLOOKUP(V1409,Lookup!I:I,Lookup!J:J)</f>
        <v>High</v>
      </c>
      <c r="X1409" t="s">
        <v>41</v>
      </c>
      <c r="Y1409">
        <v>4617</v>
      </c>
      <c r="Z1409" t="str" cm="1">
        <f t="array" ref="Z1409">_xlfn.IFS(Y1409&lt;3000,"Low",Y1409&lt;7000,"Medium",TRUE,"High")</f>
        <v>Medium</v>
      </c>
      <c r="AA1409">
        <v>14120</v>
      </c>
      <c r="AB1409">
        <v>1</v>
      </c>
      <c r="AC1409" t="s">
        <v>42</v>
      </c>
      <c r="AD1409" t="s">
        <v>43</v>
      </c>
      <c r="AE1409">
        <v>12</v>
      </c>
      <c r="AF1409">
        <v>3</v>
      </c>
      <c r="AG1409" t="str">
        <f>_xlfn.XLOOKUP(AF1409,Lookup!K:K,Lookup!L:L)</f>
        <v>Meet Expect</v>
      </c>
      <c r="AH1409">
        <v>2</v>
      </c>
      <c r="AI1409" t="str">
        <f>LOOKUP(AH1409,Lookup!M:M,Lookup!N:N)</f>
        <v>Medium</v>
      </c>
      <c r="AJ1409">
        <v>80</v>
      </c>
      <c r="AK1409">
        <v>0</v>
      </c>
      <c r="AL1409" t="str">
        <f>_xlfn.XLOOKUP(AK1409,Lookup!O:O,Lookup!P:P)</f>
        <v>None</v>
      </c>
      <c r="AM1409">
        <v>4</v>
      </c>
      <c r="AN1409" t="str" cm="1">
        <f t="array" ref="AN1409">_xlfn.IFS(
AM1409&lt;=5,"0-5",
AM1409&lt;=10,"6-10",
AM1409&lt;=20,"11-20",
TRUE,"20+")</f>
        <v>0-5</v>
      </c>
      <c r="AO1409">
        <v>2</v>
      </c>
      <c r="AP1409">
        <v>2</v>
      </c>
      <c r="AQ1409" t="str">
        <f>_xlfn.XLOOKUP(AP1409,Lookup!Q:Q,Lookup!R:R)</f>
        <v>Good</v>
      </c>
      <c r="AR1409">
        <v>4</v>
      </c>
      <c r="AS1409" t="str" cm="1">
        <f t="array" ref="AS1409">_xlfn.IFS(
AR1409 &lt;=1,"New Employee",
AR1409 &lt;=3, "Early Career",
AR1409 &lt;=7, "Experienced",
TRUE, "Veteran")</f>
        <v>Experienced</v>
      </c>
      <c r="AT1409">
        <v>3</v>
      </c>
      <c r="AU1409">
        <v>1</v>
      </c>
      <c r="AV1409" t="str" cm="1">
        <f t="array" ref="AV1409">_xlfn.IFS(
AU1409=0,"Recently Promoted",
AU1409&lt;=3, "Normal",
TRUE, "Long Time No Promotion")</f>
        <v>Normal</v>
      </c>
      <c r="AW1409">
        <v>2</v>
      </c>
      <c r="AX1409">
        <f>IF(COUNTIF(L1409:$L$1471,L1409)&gt;1,1,0)</f>
        <v>0</v>
      </c>
      <c r="BA1409">
        <f t="shared" si="173"/>
        <v>0</v>
      </c>
      <c r="BC1409">
        <f t="shared" si="174"/>
        <v>0</v>
      </c>
      <c r="BE1409">
        <f t="shared" si="168"/>
        <v>0</v>
      </c>
      <c r="BG1409">
        <f t="shared" si="169"/>
        <v>0</v>
      </c>
      <c r="BI1409">
        <f t="shared" si="170"/>
        <v>0</v>
      </c>
      <c r="BR1409" t="str" cm="1">
        <f t="array" ref="BR1409">_xlfn.IFS(
A1409&lt;=25,"18-25",
A1409&lt;=35,"26-35",
A1409&lt;=45,"36-45",
A1409&lt;=59,"46-59",
TRUE,"60+")</f>
        <v>18-25</v>
      </c>
      <c r="BX1409" t="b">
        <f t="shared" si="171"/>
        <v>1</v>
      </c>
      <c r="BY1409" t="b">
        <f t="shared" si="172"/>
        <v>1</v>
      </c>
      <c r="BZ1409" t="b">
        <f t="shared" si="175"/>
        <v>1</v>
      </c>
      <c r="CA1409">
        <f>IF(tblemployee[[#This Row],[Attrition]]="Yes",1,0)</f>
        <v>0</v>
      </c>
      <c r="CB1409">
        <f>IF(tblemployee[[#This Row],[OverTime]]="Yes",1,0)</f>
        <v>0</v>
      </c>
    </row>
    <row r="1410" spans="1:80" hidden="1">
      <c r="A1410">
        <v>23</v>
      </c>
      <c r="B1410" t="s">
        <v>43</v>
      </c>
      <c r="C1410" t="s">
        <v>36</v>
      </c>
      <c r="D1410">
        <v>571</v>
      </c>
      <c r="E1410" t="s">
        <v>45</v>
      </c>
      <c r="F1410">
        <v>12</v>
      </c>
      <c r="G1410" t="str" cm="1">
        <f t="array" ref="G1410">_xlfn.IFS(
F1410 &lt;= 10, "Near",
F1410 &lt;= 20, "Far",
TRUE, "Very Far")</f>
        <v>Far</v>
      </c>
      <c r="H1410">
        <v>2</v>
      </c>
      <c r="I1410" t="str">
        <f>_xlfn.XLOOKUP(H1410,Lookup!C:C,Lookup!D:D)</f>
        <v>College</v>
      </c>
      <c r="J1410" t="s">
        <v>49</v>
      </c>
      <c r="K1410">
        <v>1</v>
      </c>
      <c r="L1410">
        <v>1982</v>
      </c>
      <c r="M1410">
        <v>4</v>
      </c>
      <c r="N1410" t="str">
        <f>_xlfn.XLOOKUP(M1410,Lookup!E:E,Lookup!F:F)</f>
        <v>Very High</v>
      </c>
      <c r="O1410" t="s">
        <v>46</v>
      </c>
      <c r="P1410">
        <v>78</v>
      </c>
      <c r="Q1410">
        <v>3</v>
      </c>
      <c r="R1410" t="str">
        <f>_xlfn.XLOOKUP(Q1410,Lookup!G:G,Lookup!H:H)</f>
        <v>High</v>
      </c>
      <c r="S1410">
        <v>1</v>
      </c>
      <c r="T1410" s="7" t="str">
        <f>_xlfn.XLOOKUP(S1410,Lookup!A:A,Lookup!B:B)</f>
        <v>Entry Level</v>
      </c>
      <c r="U1410" t="s">
        <v>50</v>
      </c>
      <c r="V1410">
        <v>4</v>
      </c>
      <c r="W1410" t="str">
        <f>_xlfn.XLOOKUP(V1410,Lookup!I:I,Lookup!J:J)</f>
        <v>Very High</v>
      </c>
      <c r="X1410" t="s">
        <v>41</v>
      </c>
      <c r="Y1410">
        <v>2647</v>
      </c>
      <c r="Z1410" t="str" cm="1">
        <f t="array" ref="Z1410">_xlfn.IFS(Y1410&lt;3000,"Low",Y1410&lt;7000,"Medium",TRUE,"High")</f>
        <v>Low</v>
      </c>
      <c r="AA1410">
        <v>13672</v>
      </c>
      <c r="AB1410">
        <v>1</v>
      </c>
      <c r="AC1410" t="s">
        <v>42</v>
      </c>
      <c r="AD1410" t="s">
        <v>43</v>
      </c>
      <c r="AE1410">
        <v>13</v>
      </c>
      <c r="AF1410">
        <v>3</v>
      </c>
      <c r="AG1410" t="str">
        <f>_xlfn.XLOOKUP(AF1410,Lookup!K:K,Lookup!L:L)</f>
        <v>Meet Expect</v>
      </c>
      <c r="AH1410">
        <v>3</v>
      </c>
      <c r="AI1410" t="str">
        <f>LOOKUP(AH1410,Lookup!M:M,Lookup!N:N)</f>
        <v>High</v>
      </c>
      <c r="AJ1410">
        <v>80</v>
      </c>
      <c r="AK1410">
        <v>0</v>
      </c>
      <c r="AL1410" t="str">
        <f>_xlfn.XLOOKUP(AK1410,Lookup!O:O,Lookup!P:P)</f>
        <v>None</v>
      </c>
      <c r="AM1410">
        <v>5</v>
      </c>
      <c r="AN1410" t="str" cm="1">
        <f t="array" ref="AN1410">_xlfn.IFS(
AM1410&lt;=5,"0-5",
AM1410&lt;=10,"6-10",
AM1410&lt;=20,"11-20",
TRUE,"20+")</f>
        <v>0-5</v>
      </c>
      <c r="AO1410">
        <v>6</v>
      </c>
      <c r="AP1410">
        <v>4</v>
      </c>
      <c r="AQ1410" t="str">
        <f>_xlfn.XLOOKUP(AP1410,Lookup!Q:Q,Lookup!R:R)</f>
        <v>Best</v>
      </c>
      <c r="AR1410">
        <v>5</v>
      </c>
      <c r="AS1410" t="str" cm="1">
        <f t="array" ref="AS1410">_xlfn.IFS(
AR1410 &lt;=1,"New Employee",
AR1410 &lt;=3, "Early Career",
AR1410 &lt;=7, "Experienced",
TRUE, "Veteran")</f>
        <v>Experienced</v>
      </c>
      <c r="AT1410">
        <v>2</v>
      </c>
      <c r="AU1410">
        <v>1</v>
      </c>
      <c r="AV1410" t="str" cm="1">
        <f t="array" ref="AV1410">_xlfn.IFS(
AU1410=0,"Recently Promoted",
AU1410&lt;=3, "Normal",
TRUE, "Long Time No Promotion")</f>
        <v>Normal</v>
      </c>
      <c r="AW1410">
        <v>4</v>
      </c>
      <c r="AX1410">
        <f>IF(COUNTIF(L1410:$L$1471,L1410)&gt;1,1,0)</f>
        <v>0</v>
      </c>
      <c r="BA1410">
        <f t="shared" si="173"/>
        <v>0</v>
      </c>
      <c r="BC1410">
        <f t="shared" si="174"/>
        <v>0</v>
      </c>
      <c r="BE1410">
        <f t="shared" ref="BE1410:BE1471" si="176">IF(BD1410=J1410,1,0)</f>
        <v>0</v>
      </c>
      <c r="BG1410">
        <f t="shared" ref="BG1410:BG1471" si="177">IF(BF1410=E1410,1,0)</f>
        <v>0</v>
      </c>
      <c r="BI1410">
        <f t="shared" ref="BI1410:BI1471" si="178">IF(C1410=BH1410,1,0)</f>
        <v>0</v>
      </c>
      <c r="BR1410" t="str" cm="1">
        <f t="array" ref="BR1410">_xlfn.IFS(
A1410&lt;=25,"18-25",
A1410&lt;=35,"26-35",
A1410&lt;=45,"36-45",
A1410&lt;=59,"46-59",
TRUE,"60+")</f>
        <v>18-25</v>
      </c>
      <c r="BX1410" t="b">
        <f t="shared" ref="BX1410:BX1471" si="179">AND(ISNUMBER(A1410),ISNUMBER(D1410),ISNUMBER(A1410),ISNUMBER(F1410),ISNUMBER(H1410),ISNUMBER(K1410),ISNUMBER(L1410),ISNUMBER(M1410),ISNUMBER(P1410),ISNUMBER(Q1410),ISNUMBER(S1410),ISNUMBER(V1410),ISNUMBER(Y1410),ISNUMBER(AA1410),ISNUMBER(AB1410))</f>
        <v>1</v>
      </c>
      <c r="BY1410" t="b">
        <f t="shared" ref="BY1410:BY1471" si="180">AND(ISNUMBER(A1410),ISNUMBER(D1410),ISNUMBER(A1410),ISNUMBER(F1410),ISNUMBER(H1410),ISNUMBER(K1410),ISNUMBER(L1410),ISNUMBER(M1410),ISNUMBER(P1410),ISNUMBER(Q1410),ISNUMBER(S1410),ISNUMBER(V1410),ISNUMBER(Y1410),ISNUMBER(AA1410),ISNUMBER(AB1410))&gt;0</f>
        <v>1</v>
      </c>
      <c r="BZ1410" t="b">
        <f t="shared" si="175"/>
        <v>1</v>
      </c>
      <c r="CA1410">
        <f>IF(tblemployee[[#This Row],[Attrition]]="Yes",1,0)</f>
        <v>0</v>
      </c>
      <c r="CB1410">
        <f>IF(tblemployee[[#This Row],[OverTime]]="Yes",1,0)</f>
        <v>0</v>
      </c>
    </row>
    <row r="1411" spans="1:80" hidden="1">
      <c r="A1411">
        <v>40</v>
      </c>
      <c r="B1411" t="s">
        <v>43</v>
      </c>
      <c r="C1411" t="s">
        <v>44</v>
      </c>
      <c r="D1411">
        <v>692</v>
      </c>
      <c r="E1411" t="s">
        <v>45</v>
      </c>
      <c r="F1411">
        <v>11</v>
      </c>
      <c r="G1411" t="str" cm="1">
        <f t="array" ref="G1411">_xlfn.IFS(
F1411 &lt;= 10, "Near",
F1411 &lt;= 20, "Far",
TRUE, "Very Far")</f>
        <v>Far</v>
      </c>
      <c r="H1411">
        <v>3</v>
      </c>
      <c r="I1411" t="str">
        <f>_xlfn.XLOOKUP(H1411,Lookup!C:C,Lookup!D:D)</f>
        <v>Bachelor</v>
      </c>
      <c r="J1411" t="s">
        <v>60</v>
      </c>
      <c r="K1411">
        <v>1</v>
      </c>
      <c r="L1411">
        <v>1985</v>
      </c>
      <c r="M1411">
        <v>4</v>
      </c>
      <c r="N1411" t="str">
        <f>_xlfn.XLOOKUP(M1411,Lookup!E:E,Lookup!F:F)</f>
        <v>Very High</v>
      </c>
      <c r="O1411" t="s">
        <v>39</v>
      </c>
      <c r="P1411">
        <v>73</v>
      </c>
      <c r="Q1411">
        <v>3</v>
      </c>
      <c r="R1411" t="str">
        <f>_xlfn.XLOOKUP(Q1411,Lookup!G:G,Lookup!H:H)</f>
        <v>High</v>
      </c>
      <c r="S1411">
        <v>2</v>
      </c>
      <c r="T1411" s="7" t="str">
        <f>_xlfn.XLOOKUP(S1411,Lookup!A:A,Lookup!B:B)</f>
        <v>Junior</v>
      </c>
      <c r="U1411" t="s">
        <v>50</v>
      </c>
      <c r="V1411">
        <v>3</v>
      </c>
      <c r="W1411" t="str">
        <f>_xlfn.XLOOKUP(V1411,Lookup!I:I,Lookup!J:J)</f>
        <v>High</v>
      </c>
      <c r="X1411" t="s">
        <v>48</v>
      </c>
      <c r="Y1411">
        <v>6323</v>
      </c>
      <c r="Z1411" t="str" cm="1">
        <f t="array" ref="Z1411">_xlfn.IFS(Y1411&lt;3000,"Low",Y1411&lt;7000,"Medium",TRUE,"High")</f>
        <v>Medium</v>
      </c>
      <c r="AA1411">
        <v>26849</v>
      </c>
      <c r="AB1411">
        <v>1</v>
      </c>
      <c r="AC1411" t="s">
        <v>42</v>
      </c>
      <c r="AD1411" t="s">
        <v>43</v>
      </c>
      <c r="AE1411">
        <v>11</v>
      </c>
      <c r="AF1411">
        <v>3</v>
      </c>
      <c r="AG1411" t="str">
        <f>_xlfn.XLOOKUP(AF1411,Lookup!K:K,Lookup!L:L)</f>
        <v>Meet Expect</v>
      </c>
      <c r="AH1411">
        <v>1</v>
      </c>
      <c r="AI1411" t="str">
        <f>LOOKUP(AH1411,Lookup!M:M,Lookup!N:N)</f>
        <v>Low</v>
      </c>
      <c r="AJ1411">
        <v>80</v>
      </c>
      <c r="AK1411">
        <v>1</v>
      </c>
      <c r="AL1411" t="str">
        <f>_xlfn.XLOOKUP(AK1411,Lookup!O:O,Lookup!P:P)</f>
        <v>Basic</v>
      </c>
      <c r="AM1411">
        <v>10</v>
      </c>
      <c r="AN1411" t="str" cm="1">
        <f t="array" ref="AN1411">_xlfn.IFS(
AM1411&lt;=5,"0-5",
AM1411&lt;=10,"6-10",
AM1411&lt;=20,"11-20",
TRUE,"20+")</f>
        <v>6-10</v>
      </c>
      <c r="AO1411">
        <v>2</v>
      </c>
      <c r="AP1411">
        <v>4</v>
      </c>
      <c r="AQ1411" t="str">
        <f>_xlfn.XLOOKUP(AP1411,Lookup!Q:Q,Lookup!R:R)</f>
        <v>Best</v>
      </c>
      <c r="AR1411">
        <v>10</v>
      </c>
      <c r="AS1411" t="str" cm="1">
        <f t="array" ref="AS1411">_xlfn.IFS(
AR1411 &lt;=1,"New Employee",
AR1411 &lt;=3, "Early Career",
AR1411 &lt;=7, "Experienced",
TRUE, "Veteran")</f>
        <v>Veteran</v>
      </c>
      <c r="AT1411">
        <v>9</v>
      </c>
      <c r="AU1411">
        <v>9</v>
      </c>
      <c r="AV1411" t="str" cm="1">
        <f t="array" ref="AV1411">_xlfn.IFS(
AU1411=0,"Recently Promoted",
AU1411&lt;=3, "Normal",
TRUE, "Long Time No Promotion")</f>
        <v>Long Time No Promotion</v>
      </c>
      <c r="AW1411">
        <v>4</v>
      </c>
      <c r="AX1411">
        <f>IF(COUNTIF(L1411:$L$1471,L1411)&gt;1,1,0)</f>
        <v>0</v>
      </c>
      <c r="BA1411">
        <f t="shared" ref="BA1411:BA1471" si="181">IF(AZ1411=X1411,1,0)</f>
        <v>0</v>
      </c>
      <c r="BC1411">
        <f t="shared" ref="BC1411:BC1471" si="182">IF(U1411=BB1411,1,0)</f>
        <v>0</v>
      </c>
      <c r="BE1411">
        <f t="shared" si="176"/>
        <v>0</v>
      </c>
      <c r="BG1411">
        <f t="shared" si="177"/>
        <v>0</v>
      </c>
      <c r="BI1411">
        <f t="shared" si="178"/>
        <v>0</v>
      </c>
      <c r="BR1411" t="str" cm="1">
        <f t="array" ref="BR1411">_xlfn.IFS(
A1411&lt;=25,"18-25",
A1411&lt;=35,"26-35",
A1411&lt;=45,"36-45",
A1411&lt;=59,"46-59",
TRUE,"60+")</f>
        <v>36-45</v>
      </c>
      <c r="BX1411" t="b">
        <f t="shared" si="179"/>
        <v>1</v>
      </c>
      <c r="BY1411" t="b">
        <f t="shared" si="180"/>
        <v>1</v>
      </c>
      <c r="BZ1411" t="b">
        <f t="shared" ref="BZ1411:BZ1471" si="183">COUNT(AE1411:AW1411)&gt;0</f>
        <v>1</v>
      </c>
      <c r="CA1411">
        <f>IF(tblemployee[[#This Row],[Attrition]]="Yes",1,0)</f>
        <v>0</v>
      </c>
      <c r="CB1411">
        <f>IF(tblemployee[[#This Row],[OverTime]]="Yes",1,0)</f>
        <v>0</v>
      </c>
    </row>
    <row r="1412" spans="1:80" hidden="1">
      <c r="A1412">
        <v>40</v>
      </c>
      <c r="B1412" t="s">
        <v>43</v>
      </c>
      <c r="C1412" t="s">
        <v>36</v>
      </c>
      <c r="D1412">
        <v>444</v>
      </c>
      <c r="E1412" t="s">
        <v>37</v>
      </c>
      <c r="F1412">
        <v>2</v>
      </c>
      <c r="G1412" t="str" cm="1">
        <f t="array" ref="G1412">_xlfn.IFS(
F1412 &lt;= 10, "Near",
F1412 &lt;= 20, "Far",
TRUE, "Very Far")</f>
        <v>Near</v>
      </c>
      <c r="H1412">
        <v>2</v>
      </c>
      <c r="I1412" t="str">
        <f>_xlfn.XLOOKUP(H1412,Lookup!C:C,Lookup!D:D)</f>
        <v>College</v>
      </c>
      <c r="J1412" t="s">
        <v>59</v>
      </c>
      <c r="K1412">
        <v>1</v>
      </c>
      <c r="L1412">
        <v>1986</v>
      </c>
      <c r="M1412">
        <v>2</v>
      </c>
      <c r="N1412" t="str">
        <f>_xlfn.XLOOKUP(M1412,Lookup!E:E,Lookup!F:F)</f>
        <v>Medium</v>
      </c>
      <c r="O1412" t="s">
        <v>39</v>
      </c>
      <c r="P1412">
        <v>92</v>
      </c>
      <c r="Q1412">
        <v>3</v>
      </c>
      <c r="R1412" t="str">
        <f>_xlfn.XLOOKUP(Q1412,Lookup!G:G,Lookup!H:H)</f>
        <v>High</v>
      </c>
      <c r="S1412">
        <v>2</v>
      </c>
      <c r="T1412" s="7" t="str">
        <f>_xlfn.XLOOKUP(S1412,Lookup!A:A,Lookup!B:B)</f>
        <v>Junior</v>
      </c>
      <c r="U1412" t="s">
        <v>40</v>
      </c>
      <c r="V1412">
        <v>2</v>
      </c>
      <c r="W1412" t="str">
        <f>_xlfn.XLOOKUP(V1412,Lookup!I:I,Lookup!J:J)</f>
        <v>Medium</v>
      </c>
      <c r="X1412" t="s">
        <v>48</v>
      </c>
      <c r="Y1412">
        <v>5677</v>
      </c>
      <c r="Z1412" t="str" cm="1">
        <f t="array" ref="Z1412">_xlfn.IFS(Y1412&lt;3000,"Low",Y1412&lt;7000,"Medium",TRUE,"High")</f>
        <v>Medium</v>
      </c>
      <c r="AA1412">
        <v>4258</v>
      </c>
      <c r="AB1412">
        <v>3</v>
      </c>
      <c r="AC1412" t="s">
        <v>42</v>
      </c>
      <c r="AD1412" t="s">
        <v>43</v>
      </c>
      <c r="AE1412">
        <v>14</v>
      </c>
      <c r="AF1412">
        <v>3</v>
      </c>
      <c r="AG1412" t="str">
        <f>_xlfn.XLOOKUP(AF1412,Lookup!K:K,Lookup!L:L)</f>
        <v>Meet Expect</v>
      </c>
      <c r="AH1412">
        <v>3</v>
      </c>
      <c r="AI1412" t="str">
        <f>LOOKUP(AH1412,Lookup!M:M,Lookup!N:N)</f>
        <v>High</v>
      </c>
      <c r="AJ1412">
        <v>80</v>
      </c>
      <c r="AK1412">
        <v>1</v>
      </c>
      <c r="AL1412" t="str">
        <f>_xlfn.XLOOKUP(AK1412,Lookup!O:O,Lookup!P:P)</f>
        <v>Basic</v>
      </c>
      <c r="AM1412">
        <v>15</v>
      </c>
      <c r="AN1412" t="str" cm="1">
        <f t="array" ref="AN1412">_xlfn.IFS(
AM1412&lt;=5,"0-5",
AM1412&lt;=10,"6-10",
AM1412&lt;=20,"11-20",
TRUE,"20+")</f>
        <v>11-20</v>
      </c>
      <c r="AO1412">
        <v>4</v>
      </c>
      <c r="AP1412">
        <v>3</v>
      </c>
      <c r="AQ1412" t="str">
        <f>_xlfn.XLOOKUP(AP1412,Lookup!Q:Q,Lookup!R:R)</f>
        <v>Better</v>
      </c>
      <c r="AR1412">
        <v>11</v>
      </c>
      <c r="AS1412" t="str" cm="1">
        <f t="array" ref="AS1412">_xlfn.IFS(
AR1412 &lt;=1,"New Employee",
AR1412 &lt;=3, "Early Career",
AR1412 &lt;=7, "Experienced",
TRUE, "Veteran")</f>
        <v>Veteran</v>
      </c>
      <c r="AT1412">
        <v>8</v>
      </c>
      <c r="AU1412">
        <v>5</v>
      </c>
      <c r="AV1412" t="str" cm="1">
        <f t="array" ref="AV1412">_xlfn.IFS(
AU1412=0,"Recently Promoted",
AU1412&lt;=3, "Normal",
TRUE, "Long Time No Promotion")</f>
        <v>Long Time No Promotion</v>
      </c>
      <c r="AW1412">
        <v>10</v>
      </c>
      <c r="AX1412">
        <f>IF(COUNTIF(L1412:$L$1471,L1412)&gt;1,1,0)</f>
        <v>0</v>
      </c>
      <c r="BA1412">
        <f t="shared" si="181"/>
        <v>0</v>
      </c>
      <c r="BC1412">
        <f t="shared" si="182"/>
        <v>0</v>
      </c>
      <c r="BE1412">
        <f t="shared" si="176"/>
        <v>0</v>
      </c>
      <c r="BG1412">
        <f t="shared" si="177"/>
        <v>0</v>
      </c>
      <c r="BI1412">
        <f t="shared" si="178"/>
        <v>0</v>
      </c>
      <c r="BR1412" t="str" cm="1">
        <f t="array" ref="BR1412">_xlfn.IFS(
A1412&lt;=25,"18-25",
A1412&lt;=35,"26-35",
A1412&lt;=45,"36-45",
A1412&lt;=59,"46-59",
TRUE,"60+")</f>
        <v>36-45</v>
      </c>
      <c r="BX1412" t="b">
        <f t="shared" si="179"/>
        <v>1</v>
      </c>
      <c r="BY1412" t="b">
        <f t="shared" si="180"/>
        <v>1</v>
      </c>
      <c r="BZ1412" t="b">
        <f t="shared" si="183"/>
        <v>1</v>
      </c>
      <c r="CA1412">
        <f>IF(tblemployee[[#This Row],[Attrition]]="Yes",1,0)</f>
        <v>0</v>
      </c>
      <c r="CB1412">
        <f>IF(tblemployee[[#This Row],[OverTime]]="Yes",1,0)</f>
        <v>0</v>
      </c>
    </row>
    <row r="1413" spans="1:80">
      <c r="A1413">
        <v>25</v>
      </c>
      <c r="B1413" t="s">
        <v>43</v>
      </c>
      <c r="C1413" t="s">
        <v>36</v>
      </c>
      <c r="D1413">
        <v>309</v>
      </c>
      <c r="E1413" t="s">
        <v>61</v>
      </c>
      <c r="F1413">
        <v>2</v>
      </c>
      <c r="G1413" t="str" cm="1">
        <f t="array" ref="G1413">_xlfn.IFS(
F1413 &lt;= 10, "Near",
F1413 &lt;= 20, "Far",
TRUE, "Very Far")</f>
        <v>Near</v>
      </c>
      <c r="H1413">
        <v>3</v>
      </c>
      <c r="I1413" t="str">
        <f>_xlfn.XLOOKUP(H1413,Lookup!C:C,Lookup!D:D)</f>
        <v>Bachelor</v>
      </c>
      <c r="J1413" t="s">
        <v>61</v>
      </c>
      <c r="K1413">
        <v>1</v>
      </c>
      <c r="L1413">
        <v>1987</v>
      </c>
      <c r="M1413">
        <v>3</v>
      </c>
      <c r="N1413" t="str">
        <f>_xlfn.XLOOKUP(M1413,Lookup!E:E,Lookup!F:F)</f>
        <v>High</v>
      </c>
      <c r="O1413" t="s">
        <v>39</v>
      </c>
      <c r="P1413">
        <v>82</v>
      </c>
      <c r="Q1413">
        <v>3</v>
      </c>
      <c r="R1413" t="str">
        <f>_xlfn.XLOOKUP(Q1413,Lookup!G:G,Lookup!H:H)</f>
        <v>High</v>
      </c>
      <c r="S1413">
        <v>1</v>
      </c>
      <c r="T1413" s="7" t="str">
        <f>_xlfn.XLOOKUP(S1413,Lookup!A:A,Lookup!B:B)</f>
        <v>Entry Level</v>
      </c>
      <c r="U1413" t="s">
        <v>61</v>
      </c>
      <c r="V1413">
        <v>2</v>
      </c>
      <c r="W1413" t="str">
        <f>_xlfn.XLOOKUP(V1413,Lookup!I:I,Lookup!J:J)</f>
        <v>Medium</v>
      </c>
      <c r="X1413" t="s">
        <v>48</v>
      </c>
      <c r="Y1413">
        <v>2187</v>
      </c>
      <c r="Z1413" t="str" cm="1">
        <f t="array" ref="Z1413">_xlfn.IFS(Y1413&lt;3000,"Low",Y1413&lt;7000,"Medium",TRUE,"High")</f>
        <v>Low</v>
      </c>
      <c r="AA1413">
        <v>19655</v>
      </c>
      <c r="AB1413">
        <v>4</v>
      </c>
      <c r="AC1413" t="s">
        <v>42</v>
      </c>
      <c r="AD1413" t="s">
        <v>43</v>
      </c>
      <c r="AE1413">
        <v>14</v>
      </c>
      <c r="AF1413">
        <v>3</v>
      </c>
      <c r="AG1413" t="str">
        <f>_xlfn.XLOOKUP(AF1413,Lookup!K:K,Lookup!L:L)</f>
        <v>Meet Expect</v>
      </c>
      <c r="AH1413">
        <v>3</v>
      </c>
      <c r="AI1413" t="str">
        <f>LOOKUP(AH1413,Lookup!M:M,Lookup!N:N)</f>
        <v>High</v>
      </c>
      <c r="AJ1413">
        <v>80</v>
      </c>
      <c r="AK1413">
        <v>0</v>
      </c>
      <c r="AL1413" t="str">
        <f>_xlfn.XLOOKUP(AK1413,Lookup!O:O,Lookup!P:P)</f>
        <v>None</v>
      </c>
      <c r="AM1413">
        <v>6</v>
      </c>
      <c r="AN1413" t="str" cm="1">
        <f t="array" ref="AN1413">_xlfn.IFS(
AM1413&lt;=5,"0-5",
AM1413&lt;=10,"6-10",
AM1413&lt;=20,"11-20",
TRUE,"20+")</f>
        <v>6-10</v>
      </c>
      <c r="AO1413">
        <v>3</v>
      </c>
      <c r="AP1413">
        <v>3</v>
      </c>
      <c r="AQ1413" t="str">
        <f>_xlfn.XLOOKUP(AP1413,Lookup!Q:Q,Lookup!R:R)</f>
        <v>Better</v>
      </c>
      <c r="AR1413">
        <v>2</v>
      </c>
      <c r="AS1413" t="str" cm="1">
        <f t="array" ref="AS1413">_xlfn.IFS(
AR1413 &lt;=1,"New Employee",
AR1413 &lt;=3, "Early Career",
AR1413 &lt;=7, "Experienced",
TRUE, "Veteran")</f>
        <v>Early Career</v>
      </c>
      <c r="AT1413">
        <v>0</v>
      </c>
      <c r="AU1413">
        <v>1</v>
      </c>
      <c r="AV1413" t="str" cm="1">
        <f t="array" ref="AV1413">_xlfn.IFS(
AU1413=0,"Recently Promoted",
AU1413&lt;=3, "Normal",
TRUE, "Long Time No Promotion")</f>
        <v>Normal</v>
      </c>
      <c r="AW1413">
        <v>2</v>
      </c>
      <c r="AX1413">
        <f>IF(COUNTIF(L1413:$L$1471,L1413)&gt;1,1,0)</f>
        <v>0</v>
      </c>
      <c r="BA1413">
        <f t="shared" si="181"/>
        <v>0</v>
      </c>
      <c r="BC1413">
        <f t="shared" si="182"/>
        <v>0</v>
      </c>
      <c r="BE1413">
        <f t="shared" si="176"/>
        <v>0</v>
      </c>
      <c r="BG1413">
        <f t="shared" si="177"/>
        <v>0</v>
      </c>
      <c r="BI1413">
        <f t="shared" si="178"/>
        <v>0</v>
      </c>
      <c r="BR1413" t="str" cm="1">
        <f t="array" ref="BR1413">_xlfn.IFS(
A1413&lt;=25,"18-25",
A1413&lt;=35,"26-35",
A1413&lt;=45,"36-45",
A1413&lt;=59,"46-59",
TRUE,"60+")</f>
        <v>18-25</v>
      </c>
      <c r="BX1413" t="b">
        <f t="shared" si="179"/>
        <v>1</v>
      </c>
      <c r="BY1413" t="b">
        <f t="shared" si="180"/>
        <v>1</v>
      </c>
      <c r="BZ1413" t="b">
        <f t="shared" si="183"/>
        <v>1</v>
      </c>
      <c r="CA1413">
        <f>IF(tblemployee[[#This Row],[Attrition]]="Yes",1,0)</f>
        <v>0</v>
      </c>
      <c r="CB1413">
        <f>IF(tblemployee[[#This Row],[OverTime]]="Yes",1,0)</f>
        <v>0</v>
      </c>
    </row>
    <row r="1414" spans="1:80" hidden="1">
      <c r="A1414">
        <v>30</v>
      </c>
      <c r="B1414" t="s">
        <v>43</v>
      </c>
      <c r="C1414" t="s">
        <v>36</v>
      </c>
      <c r="D1414">
        <v>911</v>
      </c>
      <c r="E1414" t="s">
        <v>45</v>
      </c>
      <c r="F1414">
        <v>1</v>
      </c>
      <c r="G1414" t="str" cm="1">
        <f t="array" ref="G1414">_xlfn.IFS(
F1414 &lt;= 10, "Near",
F1414 &lt;= 20, "Far",
TRUE, "Very Far")</f>
        <v>Near</v>
      </c>
      <c r="H1414">
        <v>2</v>
      </c>
      <c r="I1414" t="str">
        <f>_xlfn.XLOOKUP(H1414,Lookup!C:C,Lookup!D:D)</f>
        <v>College</v>
      </c>
      <c r="J1414" t="s">
        <v>51</v>
      </c>
      <c r="K1414">
        <v>1</v>
      </c>
      <c r="L1414">
        <v>1989</v>
      </c>
      <c r="M1414">
        <v>4</v>
      </c>
      <c r="N1414" t="str">
        <f>_xlfn.XLOOKUP(M1414,Lookup!E:E,Lookup!F:F)</f>
        <v>Very High</v>
      </c>
      <c r="O1414" t="s">
        <v>46</v>
      </c>
      <c r="P1414">
        <v>76</v>
      </c>
      <c r="Q1414">
        <v>3</v>
      </c>
      <c r="R1414" t="str">
        <f>_xlfn.XLOOKUP(Q1414,Lookup!G:G,Lookup!H:H)</f>
        <v>High</v>
      </c>
      <c r="S1414">
        <v>1</v>
      </c>
      <c r="T1414" s="7" t="str">
        <f>_xlfn.XLOOKUP(S1414,Lookup!A:A,Lookup!B:B)</f>
        <v>Entry Level</v>
      </c>
      <c r="U1414" t="s">
        <v>50</v>
      </c>
      <c r="V1414">
        <v>2</v>
      </c>
      <c r="W1414" t="str">
        <f>_xlfn.XLOOKUP(V1414,Lookup!I:I,Lookup!J:J)</f>
        <v>Medium</v>
      </c>
      <c r="X1414" t="s">
        <v>48</v>
      </c>
      <c r="Y1414">
        <v>3748</v>
      </c>
      <c r="Z1414" t="str" cm="1">
        <f t="array" ref="Z1414">_xlfn.IFS(Y1414&lt;3000,"Low",Y1414&lt;7000,"Medium",TRUE,"High")</f>
        <v>Medium</v>
      </c>
      <c r="AA1414">
        <v>4077</v>
      </c>
      <c r="AB1414">
        <v>1</v>
      </c>
      <c r="AC1414" t="s">
        <v>42</v>
      </c>
      <c r="AD1414" t="s">
        <v>43</v>
      </c>
      <c r="AE1414">
        <v>13</v>
      </c>
      <c r="AF1414">
        <v>3</v>
      </c>
      <c r="AG1414" t="str">
        <f>_xlfn.XLOOKUP(AF1414,Lookup!K:K,Lookup!L:L)</f>
        <v>Meet Expect</v>
      </c>
      <c r="AH1414">
        <v>3</v>
      </c>
      <c r="AI1414" t="str">
        <f>LOOKUP(AH1414,Lookup!M:M,Lookup!N:N)</f>
        <v>High</v>
      </c>
      <c r="AJ1414">
        <v>80</v>
      </c>
      <c r="AK1414">
        <v>0</v>
      </c>
      <c r="AL1414" t="str">
        <f>_xlfn.XLOOKUP(AK1414,Lookup!O:O,Lookup!P:P)</f>
        <v>None</v>
      </c>
      <c r="AM1414">
        <v>12</v>
      </c>
      <c r="AN1414" t="str" cm="1">
        <f t="array" ref="AN1414">_xlfn.IFS(
AM1414&lt;=5,"0-5",
AM1414&lt;=10,"6-10",
AM1414&lt;=20,"11-20",
TRUE,"20+")</f>
        <v>11-20</v>
      </c>
      <c r="AO1414">
        <v>6</v>
      </c>
      <c r="AP1414">
        <v>2</v>
      </c>
      <c r="AQ1414" t="str">
        <f>_xlfn.XLOOKUP(AP1414,Lookup!Q:Q,Lookup!R:R)</f>
        <v>Good</v>
      </c>
      <c r="AR1414">
        <v>12</v>
      </c>
      <c r="AS1414" t="str" cm="1">
        <f t="array" ref="AS1414">_xlfn.IFS(
AR1414 &lt;=1,"New Employee",
AR1414 &lt;=3, "Early Career",
AR1414 &lt;=7, "Experienced",
TRUE, "Veteran")</f>
        <v>Veteran</v>
      </c>
      <c r="AT1414">
        <v>8</v>
      </c>
      <c r="AU1414">
        <v>1</v>
      </c>
      <c r="AV1414" t="str" cm="1">
        <f t="array" ref="AV1414">_xlfn.IFS(
AU1414=0,"Recently Promoted",
AU1414&lt;=3, "Normal",
TRUE, "Long Time No Promotion")</f>
        <v>Normal</v>
      </c>
      <c r="AW1414">
        <v>7</v>
      </c>
      <c r="AX1414">
        <f>IF(COUNTIF(L1414:$L$1471,L1414)&gt;1,1,0)</f>
        <v>0</v>
      </c>
      <c r="BA1414">
        <f t="shared" si="181"/>
        <v>0</v>
      </c>
      <c r="BC1414">
        <f t="shared" si="182"/>
        <v>0</v>
      </c>
      <c r="BE1414">
        <f t="shared" si="176"/>
        <v>0</v>
      </c>
      <c r="BG1414">
        <f t="shared" si="177"/>
        <v>0</v>
      </c>
      <c r="BI1414">
        <f t="shared" si="178"/>
        <v>0</v>
      </c>
      <c r="BR1414" t="str" cm="1">
        <f t="array" ref="BR1414">_xlfn.IFS(
A1414&lt;=25,"18-25",
A1414&lt;=35,"26-35",
A1414&lt;=45,"36-45",
A1414&lt;=59,"46-59",
TRUE,"60+")</f>
        <v>26-35</v>
      </c>
      <c r="BX1414" t="b">
        <f t="shared" si="179"/>
        <v>1</v>
      </c>
      <c r="BY1414" t="b">
        <f t="shared" si="180"/>
        <v>1</v>
      </c>
      <c r="BZ1414" t="b">
        <f t="shared" si="183"/>
        <v>1</v>
      </c>
      <c r="CA1414">
        <f>IF(tblemployee[[#This Row],[Attrition]]="Yes",1,0)</f>
        <v>0</v>
      </c>
      <c r="CB1414">
        <f>IF(tblemployee[[#This Row],[OverTime]]="Yes",1,0)</f>
        <v>0</v>
      </c>
    </row>
    <row r="1415" spans="1:80" hidden="1">
      <c r="A1415">
        <v>25</v>
      </c>
      <c r="B1415" t="s">
        <v>43</v>
      </c>
      <c r="C1415" t="s">
        <v>36</v>
      </c>
      <c r="D1415">
        <v>977</v>
      </c>
      <c r="E1415" t="s">
        <v>45</v>
      </c>
      <c r="F1415">
        <v>2</v>
      </c>
      <c r="G1415" t="str" cm="1">
        <f t="array" ref="G1415">_xlfn.IFS(
F1415 &lt;= 10, "Near",
F1415 &lt;= 20, "Far",
TRUE, "Very Far")</f>
        <v>Near</v>
      </c>
      <c r="H1415">
        <v>1</v>
      </c>
      <c r="I1415" t="str">
        <f>_xlfn.XLOOKUP(H1415,Lookup!C:C,Lookup!D:D)</f>
        <v>Below College</v>
      </c>
      <c r="J1415" t="s">
        <v>49</v>
      </c>
      <c r="K1415">
        <v>1</v>
      </c>
      <c r="L1415">
        <v>1992</v>
      </c>
      <c r="M1415">
        <v>4</v>
      </c>
      <c r="N1415" t="str">
        <f>_xlfn.XLOOKUP(M1415,Lookup!E:E,Lookup!F:F)</f>
        <v>Very High</v>
      </c>
      <c r="O1415" t="s">
        <v>46</v>
      </c>
      <c r="P1415">
        <v>57</v>
      </c>
      <c r="Q1415">
        <v>3</v>
      </c>
      <c r="R1415" t="str">
        <f>_xlfn.XLOOKUP(Q1415,Lookup!G:G,Lookup!H:H)</f>
        <v>High</v>
      </c>
      <c r="S1415">
        <v>1</v>
      </c>
      <c r="T1415" s="7" t="str">
        <f>_xlfn.XLOOKUP(S1415,Lookup!A:A,Lookup!B:B)</f>
        <v>Entry Level</v>
      </c>
      <c r="U1415" t="s">
        <v>50</v>
      </c>
      <c r="V1415">
        <v>3</v>
      </c>
      <c r="W1415" t="str">
        <f>_xlfn.XLOOKUP(V1415,Lookup!I:I,Lookup!J:J)</f>
        <v>High</v>
      </c>
      <c r="X1415" t="s">
        <v>52</v>
      </c>
      <c r="Y1415">
        <v>3977</v>
      </c>
      <c r="Z1415" t="str" cm="1">
        <f t="array" ref="Z1415">_xlfn.IFS(Y1415&lt;3000,"Low",Y1415&lt;7000,"Medium",TRUE,"High")</f>
        <v>Medium</v>
      </c>
      <c r="AA1415">
        <v>7298</v>
      </c>
      <c r="AB1415">
        <v>6</v>
      </c>
      <c r="AC1415" t="s">
        <v>42</v>
      </c>
      <c r="AD1415" t="s">
        <v>35</v>
      </c>
      <c r="AE1415">
        <v>19</v>
      </c>
      <c r="AF1415">
        <v>3</v>
      </c>
      <c r="AG1415" t="str">
        <f>_xlfn.XLOOKUP(AF1415,Lookup!K:K,Lookup!L:L)</f>
        <v>Meet Expect</v>
      </c>
      <c r="AH1415">
        <v>3</v>
      </c>
      <c r="AI1415" t="str">
        <f>LOOKUP(AH1415,Lookup!M:M,Lookup!N:N)</f>
        <v>High</v>
      </c>
      <c r="AJ1415">
        <v>80</v>
      </c>
      <c r="AK1415">
        <v>1</v>
      </c>
      <c r="AL1415" t="str">
        <f>_xlfn.XLOOKUP(AK1415,Lookup!O:O,Lookup!P:P)</f>
        <v>Basic</v>
      </c>
      <c r="AM1415">
        <v>7</v>
      </c>
      <c r="AN1415" t="str" cm="1">
        <f t="array" ref="AN1415">_xlfn.IFS(
AM1415&lt;=5,"0-5",
AM1415&lt;=10,"6-10",
AM1415&lt;=20,"11-20",
TRUE,"20+")</f>
        <v>6-10</v>
      </c>
      <c r="AO1415">
        <v>2</v>
      </c>
      <c r="AP1415">
        <v>2</v>
      </c>
      <c r="AQ1415" t="str">
        <f>_xlfn.XLOOKUP(AP1415,Lookup!Q:Q,Lookup!R:R)</f>
        <v>Good</v>
      </c>
      <c r="AR1415">
        <v>2</v>
      </c>
      <c r="AS1415" t="str" cm="1">
        <f t="array" ref="AS1415">_xlfn.IFS(
AR1415 &lt;=1,"New Employee",
AR1415 &lt;=3, "Early Career",
AR1415 &lt;=7, "Experienced",
TRUE, "Veteran")</f>
        <v>Early Career</v>
      </c>
      <c r="AT1415">
        <v>2</v>
      </c>
      <c r="AU1415">
        <v>0</v>
      </c>
      <c r="AV1415" t="str" cm="1">
        <f t="array" ref="AV1415">_xlfn.IFS(
AU1415=0,"Recently Promoted",
AU1415&lt;=3, "Normal",
TRUE, "Long Time No Promotion")</f>
        <v>Recently Promoted</v>
      </c>
      <c r="AW1415">
        <v>2</v>
      </c>
      <c r="AX1415">
        <f>IF(COUNTIF(L1415:$L$1471,L1415)&gt;1,1,0)</f>
        <v>0</v>
      </c>
      <c r="BA1415">
        <f t="shared" si="181"/>
        <v>0</v>
      </c>
      <c r="BC1415">
        <f t="shared" si="182"/>
        <v>0</v>
      </c>
      <c r="BE1415">
        <f t="shared" si="176"/>
        <v>0</v>
      </c>
      <c r="BG1415">
        <f t="shared" si="177"/>
        <v>0</v>
      </c>
      <c r="BI1415">
        <f t="shared" si="178"/>
        <v>0</v>
      </c>
      <c r="BR1415" t="str" cm="1">
        <f t="array" ref="BR1415">_xlfn.IFS(
A1415&lt;=25,"18-25",
A1415&lt;=35,"26-35",
A1415&lt;=45,"36-45",
A1415&lt;=59,"46-59",
TRUE,"60+")</f>
        <v>18-25</v>
      </c>
      <c r="BX1415" t="b">
        <f t="shared" si="179"/>
        <v>1</v>
      </c>
      <c r="BY1415" t="b">
        <f t="shared" si="180"/>
        <v>1</v>
      </c>
      <c r="BZ1415" t="b">
        <f t="shared" si="183"/>
        <v>1</v>
      </c>
      <c r="CA1415">
        <f>IF(tblemployee[[#This Row],[Attrition]]="Yes",1,0)</f>
        <v>0</v>
      </c>
      <c r="CB1415">
        <f>IF(tblemployee[[#This Row],[OverTime]]="Yes",1,0)</f>
        <v>1</v>
      </c>
    </row>
    <row r="1416" spans="1:80" hidden="1">
      <c r="A1416">
        <v>47</v>
      </c>
      <c r="B1416" t="s">
        <v>43</v>
      </c>
      <c r="C1416" t="s">
        <v>36</v>
      </c>
      <c r="D1416">
        <v>1180</v>
      </c>
      <c r="E1416" t="s">
        <v>45</v>
      </c>
      <c r="F1416">
        <v>25</v>
      </c>
      <c r="G1416" t="str" cm="1">
        <f t="array" ref="G1416">_xlfn.IFS(
F1416 &lt;= 10, "Near",
F1416 &lt;= 20, "Far",
TRUE, "Very Far")</f>
        <v>Very Far</v>
      </c>
      <c r="H1416">
        <v>3</v>
      </c>
      <c r="I1416" t="str">
        <f>_xlfn.XLOOKUP(H1416,Lookup!C:C,Lookup!D:D)</f>
        <v>Bachelor</v>
      </c>
      <c r="J1416" t="s">
        <v>51</v>
      </c>
      <c r="K1416">
        <v>1</v>
      </c>
      <c r="L1416">
        <v>1993</v>
      </c>
      <c r="M1416">
        <v>1</v>
      </c>
      <c r="N1416" t="str">
        <f>_xlfn.XLOOKUP(M1416,Lookup!E:E,Lookup!F:F)</f>
        <v>Low</v>
      </c>
      <c r="O1416" t="s">
        <v>46</v>
      </c>
      <c r="P1416">
        <v>84</v>
      </c>
      <c r="Q1416">
        <v>3</v>
      </c>
      <c r="R1416" t="str">
        <f>_xlfn.XLOOKUP(Q1416,Lookup!G:G,Lookup!H:H)</f>
        <v>High</v>
      </c>
      <c r="S1416">
        <v>3</v>
      </c>
      <c r="T1416" s="7" t="str">
        <f>_xlfn.XLOOKUP(S1416,Lookup!A:A,Lookup!B:B)</f>
        <v>Senior</v>
      </c>
      <c r="U1416" t="s">
        <v>54</v>
      </c>
      <c r="V1416">
        <v>3</v>
      </c>
      <c r="W1416" t="str">
        <f>_xlfn.XLOOKUP(V1416,Lookup!I:I,Lookup!J:J)</f>
        <v>High</v>
      </c>
      <c r="X1416" t="s">
        <v>41</v>
      </c>
      <c r="Y1416">
        <v>8633</v>
      </c>
      <c r="Z1416" t="str" cm="1">
        <f t="array" ref="Z1416">_xlfn.IFS(Y1416&lt;3000,"Low",Y1416&lt;7000,"Medium",TRUE,"High")</f>
        <v>High</v>
      </c>
      <c r="AA1416">
        <v>13084</v>
      </c>
      <c r="AB1416">
        <v>2</v>
      </c>
      <c r="AC1416" t="s">
        <v>42</v>
      </c>
      <c r="AD1416" t="s">
        <v>43</v>
      </c>
      <c r="AE1416">
        <v>23</v>
      </c>
      <c r="AF1416">
        <v>4</v>
      </c>
      <c r="AG1416" t="str">
        <f>_xlfn.XLOOKUP(AF1416,Lookup!K:K,Lookup!L:L)</f>
        <v>Exceed Expect</v>
      </c>
      <c r="AH1416">
        <v>2</v>
      </c>
      <c r="AI1416" t="str">
        <f>LOOKUP(AH1416,Lookup!M:M,Lookup!N:N)</f>
        <v>Medium</v>
      </c>
      <c r="AJ1416">
        <v>80</v>
      </c>
      <c r="AK1416">
        <v>0</v>
      </c>
      <c r="AL1416" t="str">
        <f>_xlfn.XLOOKUP(AK1416,Lookup!O:O,Lookup!P:P)</f>
        <v>None</v>
      </c>
      <c r="AM1416">
        <v>25</v>
      </c>
      <c r="AN1416" t="str" cm="1">
        <f t="array" ref="AN1416">_xlfn.IFS(
AM1416&lt;=5,"0-5",
AM1416&lt;=10,"6-10",
AM1416&lt;=20,"11-20",
TRUE,"20+")</f>
        <v>20+</v>
      </c>
      <c r="AO1416">
        <v>3</v>
      </c>
      <c r="AP1416">
        <v>3</v>
      </c>
      <c r="AQ1416" t="str">
        <f>_xlfn.XLOOKUP(AP1416,Lookup!Q:Q,Lookup!R:R)</f>
        <v>Better</v>
      </c>
      <c r="AR1416">
        <v>17</v>
      </c>
      <c r="AS1416" t="str" cm="1">
        <f t="array" ref="AS1416">_xlfn.IFS(
AR1416 &lt;=1,"New Employee",
AR1416 &lt;=3, "Early Career",
AR1416 &lt;=7, "Experienced",
TRUE, "Veteran")</f>
        <v>Veteran</v>
      </c>
      <c r="AT1416">
        <v>14</v>
      </c>
      <c r="AU1416">
        <v>12</v>
      </c>
      <c r="AV1416" t="str" cm="1">
        <f t="array" ref="AV1416">_xlfn.IFS(
AU1416=0,"Recently Promoted",
AU1416&lt;=3, "Normal",
TRUE, "Long Time No Promotion")</f>
        <v>Long Time No Promotion</v>
      </c>
      <c r="AW1416">
        <v>11</v>
      </c>
      <c r="AX1416">
        <f>IF(COUNTIF(L1416:$L$1471,L1416)&gt;1,1,0)</f>
        <v>0</v>
      </c>
      <c r="BA1416">
        <f t="shared" si="181"/>
        <v>0</v>
      </c>
      <c r="BC1416">
        <f t="shared" si="182"/>
        <v>0</v>
      </c>
      <c r="BE1416">
        <f t="shared" si="176"/>
        <v>0</v>
      </c>
      <c r="BG1416">
        <f t="shared" si="177"/>
        <v>0</v>
      </c>
      <c r="BI1416">
        <f t="shared" si="178"/>
        <v>0</v>
      </c>
      <c r="BR1416" t="str" cm="1">
        <f t="array" ref="BR1416">_xlfn.IFS(
A1416&lt;=25,"18-25",
A1416&lt;=35,"26-35",
A1416&lt;=45,"36-45",
A1416&lt;=59,"46-59",
TRUE,"60+")</f>
        <v>46-59</v>
      </c>
      <c r="BX1416" t="b">
        <f t="shared" si="179"/>
        <v>1</v>
      </c>
      <c r="BY1416" t="b">
        <f t="shared" si="180"/>
        <v>1</v>
      </c>
      <c r="BZ1416" t="b">
        <f t="shared" si="183"/>
        <v>1</v>
      </c>
      <c r="CA1416">
        <f>IF(tblemployee[[#This Row],[Attrition]]="Yes",1,0)</f>
        <v>0</v>
      </c>
      <c r="CB1416">
        <f>IF(tblemployee[[#This Row],[OverTime]]="Yes",1,0)</f>
        <v>0</v>
      </c>
    </row>
    <row r="1417" spans="1:80" hidden="1">
      <c r="A1417">
        <v>33</v>
      </c>
      <c r="B1417" t="s">
        <v>43</v>
      </c>
      <c r="C1417" t="s">
        <v>55</v>
      </c>
      <c r="D1417">
        <v>1313</v>
      </c>
      <c r="E1417" t="s">
        <v>45</v>
      </c>
      <c r="F1417">
        <v>1</v>
      </c>
      <c r="G1417" t="str" cm="1">
        <f t="array" ref="G1417">_xlfn.IFS(
F1417 &lt;= 10, "Near",
F1417 &lt;= 20, "Far",
TRUE, "Very Far")</f>
        <v>Near</v>
      </c>
      <c r="H1417">
        <v>2</v>
      </c>
      <c r="I1417" t="str">
        <f>_xlfn.XLOOKUP(H1417,Lookup!C:C,Lookup!D:D)</f>
        <v>College</v>
      </c>
      <c r="J1417" t="s">
        <v>51</v>
      </c>
      <c r="K1417">
        <v>1</v>
      </c>
      <c r="L1417">
        <v>1994</v>
      </c>
      <c r="M1417">
        <v>2</v>
      </c>
      <c r="N1417" t="str">
        <f>_xlfn.XLOOKUP(M1417,Lookup!E:E,Lookup!F:F)</f>
        <v>Medium</v>
      </c>
      <c r="O1417" t="s">
        <v>46</v>
      </c>
      <c r="P1417">
        <v>59</v>
      </c>
      <c r="Q1417">
        <v>2</v>
      </c>
      <c r="R1417" t="str">
        <f>_xlfn.XLOOKUP(Q1417,Lookup!G:G,Lookup!H:H)</f>
        <v>Medium</v>
      </c>
      <c r="S1417">
        <v>1</v>
      </c>
      <c r="T1417" s="7" t="str">
        <f>_xlfn.XLOOKUP(S1417,Lookup!A:A,Lookup!B:B)</f>
        <v>Entry Level</v>
      </c>
      <c r="U1417" t="s">
        <v>50</v>
      </c>
      <c r="V1417">
        <v>3</v>
      </c>
      <c r="W1417" t="str">
        <f>_xlfn.XLOOKUP(V1417,Lookup!I:I,Lookup!J:J)</f>
        <v>High</v>
      </c>
      <c r="X1417" t="s">
        <v>52</v>
      </c>
      <c r="Y1417">
        <v>2008</v>
      </c>
      <c r="Z1417" t="str" cm="1">
        <f t="array" ref="Z1417">_xlfn.IFS(Y1417&lt;3000,"Low",Y1417&lt;7000,"Medium",TRUE,"High")</f>
        <v>Low</v>
      </c>
      <c r="AA1417">
        <v>20439</v>
      </c>
      <c r="AB1417">
        <v>1</v>
      </c>
      <c r="AC1417" t="s">
        <v>42</v>
      </c>
      <c r="AD1417" t="s">
        <v>43</v>
      </c>
      <c r="AE1417">
        <v>12</v>
      </c>
      <c r="AF1417">
        <v>3</v>
      </c>
      <c r="AG1417" t="str">
        <f>_xlfn.XLOOKUP(AF1417,Lookup!K:K,Lookup!L:L)</f>
        <v>Meet Expect</v>
      </c>
      <c r="AH1417">
        <v>3</v>
      </c>
      <c r="AI1417" t="str">
        <f>LOOKUP(AH1417,Lookup!M:M,Lookup!N:N)</f>
        <v>High</v>
      </c>
      <c r="AJ1417">
        <v>80</v>
      </c>
      <c r="AK1417">
        <v>3</v>
      </c>
      <c r="AL1417" t="str">
        <f>_xlfn.XLOOKUP(AK1417,Lookup!O:O,Lookup!P:P)</f>
        <v>High</v>
      </c>
      <c r="AM1417">
        <v>1</v>
      </c>
      <c r="AN1417" t="str" cm="1">
        <f t="array" ref="AN1417">_xlfn.IFS(
AM1417&lt;=5,"0-5",
AM1417&lt;=10,"6-10",
AM1417&lt;=20,"11-20",
TRUE,"20+")</f>
        <v>0-5</v>
      </c>
      <c r="AO1417">
        <v>2</v>
      </c>
      <c r="AP1417">
        <v>2</v>
      </c>
      <c r="AQ1417" t="str">
        <f>_xlfn.XLOOKUP(AP1417,Lookup!Q:Q,Lookup!R:R)</f>
        <v>Good</v>
      </c>
      <c r="AR1417">
        <v>1</v>
      </c>
      <c r="AS1417" t="str" cm="1">
        <f t="array" ref="AS1417">_xlfn.IFS(
AR1417 &lt;=1,"New Employee",
AR1417 &lt;=3, "Early Career",
AR1417 &lt;=7, "Experienced",
TRUE, "Veteran")</f>
        <v>New Employee</v>
      </c>
      <c r="AT1417">
        <v>1</v>
      </c>
      <c r="AU1417">
        <v>0</v>
      </c>
      <c r="AV1417" t="str" cm="1">
        <f t="array" ref="AV1417">_xlfn.IFS(
AU1417=0,"Recently Promoted",
AU1417&lt;=3, "Normal",
TRUE, "Long Time No Promotion")</f>
        <v>Recently Promoted</v>
      </c>
      <c r="AW1417">
        <v>0</v>
      </c>
      <c r="AX1417">
        <f>IF(COUNTIF(L1417:$L$1471,L1417)&gt;1,1,0)</f>
        <v>0</v>
      </c>
      <c r="BA1417">
        <f t="shared" si="181"/>
        <v>0</v>
      </c>
      <c r="BC1417">
        <f t="shared" si="182"/>
        <v>0</v>
      </c>
      <c r="BE1417">
        <f t="shared" si="176"/>
        <v>0</v>
      </c>
      <c r="BG1417">
        <f t="shared" si="177"/>
        <v>0</v>
      </c>
      <c r="BI1417">
        <f t="shared" si="178"/>
        <v>0</v>
      </c>
      <c r="BR1417" t="str" cm="1">
        <f t="array" ref="BR1417">_xlfn.IFS(
A1417&lt;=25,"18-25",
A1417&lt;=35,"26-35",
A1417&lt;=45,"36-45",
A1417&lt;=59,"46-59",
TRUE,"60+")</f>
        <v>26-35</v>
      </c>
      <c r="BX1417" t="b">
        <f t="shared" si="179"/>
        <v>1</v>
      </c>
      <c r="BY1417" t="b">
        <f t="shared" si="180"/>
        <v>1</v>
      </c>
      <c r="BZ1417" t="b">
        <f t="shared" si="183"/>
        <v>1</v>
      </c>
      <c r="CA1417">
        <f>IF(tblemployee[[#This Row],[Attrition]]="Yes",1,0)</f>
        <v>0</v>
      </c>
      <c r="CB1417">
        <f>IF(tblemployee[[#This Row],[OverTime]]="Yes",1,0)</f>
        <v>0</v>
      </c>
    </row>
    <row r="1418" spans="1:80" hidden="1">
      <c r="A1418">
        <v>38</v>
      </c>
      <c r="B1418" t="s">
        <v>43</v>
      </c>
      <c r="C1418" t="s">
        <v>36</v>
      </c>
      <c r="D1418">
        <v>1321</v>
      </c>
      <c r="E1418" t="s">
        <v>37</v>
      </c>
      <c r="F1418">
        <v>1</v>
      </c>
      <c r="G1418" t="str" cm="1">
        <f t="array" ref="G1418">_xlfn.IFS(
F1418 &lt;= 10, "Near",
F1418 &lt;= 20, "Far",
TRUE, "Very Far")</f>
        <v>Near</v>
      </c>
      <c r="H1418">
        <v>4</v>
      </c>
      <c r="I1418" t="str">
        <f>_xlfn.XLOOKUP(H1418,Lookup!C:C,Lookup!D:D)</f>
        <v>Master</v>
      </c>
      <c r="J1418" t="s">
        <v>38</v>
      </c>
      <c r="K1418">
        <v>1</v>
      </c>
      <c r="L1418">
        <v>1995</v>
      </c>
      <c r="M1418">
        <v>4</v>
      </c>
      <c r="N1418" t="str">
        <f>_xlfn.XLOOKUP(M1418,Lookup!E:E,Lookup!F:F)</f>
        <v>Very High</v>
      </c>
      <c r="O1418" t="s">
        <v>46</v>
      </c>
      <c r="P1418">
        <v>86</v>
      </c>
      <c r="Q1418">
        <v>3</v>
      </c>
      <c r="R1418" t="str">
        <f>_xlfn.XLOOKUP(Q1418,Lookup!G:G,Lookup!H:H)</f>
        <v>High</v>
      </c>
      <c r="S1418">
        <v>2</v>
      </c>
      <c r="T1418" s="7" t="str">
        <f>_xlfn.XLOOKUP(S1418,Lookup!A:A,Lookup!B:B)</f>
        <v>Junior</v>
      </c>
      <c r="U1418" t="s">
        <v>40</v>
      </c>
      <c r="V1418">
        <v>2</v>
      </c>
      <c r="W1418" t="str">
        <f>_xlfn.XLOOKUP(V1418,Lookup!I:I,Lookup!J:J)</f>
        <v>Medium</v>
      </c>
      <c r="X1418" t="s">
        <v>48</v>
      </c>
      <c r="Y1418">
        <v>4440</v>
      </c>
      <c r="Z1418" t="str" cm="1">
        <f t="array" ref="Z1418">_xlfn.IFS(Y1418&lt;3000,"Low",Y1418&lt;7000,"Medium",TRUE,"High")</f>
        <v>Medium</v>
      </c>
      <c r="AA1418">
        <v>7636</v>
      </c>
      <c r="AB1418">
        <v>0</v>
      </c>
      <c r="AC1418" t="s">
        <v>42</v>
      </c>
      <c r="AD1418" t="s">
        <v>43</v>
      </c>
      <c r="AE1418">
        <v>15</v>
      </c>
      <c r="AF1418">
        <v>3</v>
      </c>
      <c r="AG1418" t="str">
        <f>_xlfn.XLOOKUP(AF1418,Lookup!K:K,Lookup!L:L)</f>
        <v>Meet Expect</v>
      </c>
      <c r="AH1418">
        <v>1</v>
      </c>
      <c r="AI1418" t="str">
        <f>LOOKUP(AH1418,Lookup!M:M,Lookup!N:N)</f>
        <v>Low</v>
      </c>
      <c r="AJ1418">
        <v>80</v>
      </c>
      <c r="AK1418">
        <v>2</v>
      </c>
      <c r="AL1418" t="str">
        <f>_xlfn.XLOOKUP(AK1418,Lookup!O:O,Lookup!P:P)</f>
        <v>Medium</v>
      </c>
      <c r="AM1418">
        <v>16</v>
      </c>
      <c r="AN1418" t="str" cm="1">
        <f t="array" ref="AN1418">_xlfn.IFS(
AM1418&lt;=5,"0-5",
AM1418&lt;=10,"6-10",
AM1418&lt;=20,"11-20",
TRUE,"20+")</f>
        <v>11-20</v>
      </c>
      <c r="AO1418">
        <v>3</v>
      </c>
      <c r="AP1418">
        <v>3</v>
      </c>
      <c r="AQ1418" t="str">
        <f>_xlfn.XLOOKUP(AP1418,Lookup!Q:Q,Lookup!R:R)</f>
        <v>Better</v>
      </c>
      <c r="AR1418">
        <v>15</v>
      </c>
      <c r="AS1418" t="str" cm="1">
        <f t="array" ref="AS1418">_xlfn.IFS(
AR1418 &lt;=1,"New Employee",
AR1418 &lt;=3, "Early Career",
AR1418 &lt;=7, "Experienced",
TRUE, "Veteran")</f>
        <v>Veteran</v>
      </c>
      <c r="AT1418">
        <v>13</v>
      </c>
      <c r="AU1418">
        <v>5</v>
      </c>
      <c r="AV1418" t="str" cm="1">
        <f t="array" ref="AV1418">_xlfn.IFS(
AU1418=0,"Recently Promoted",
AU1418&lt;=3, "Normal",
TRUE, "Long Time No Promotion")</f>
        <v>Long Time No Promotion</v>
      </c>
      <c r="AW1418">
        <v>8</v>
      </c>
      <c r="AX1418">
        <f>IF(COUNTIF(L1418:$L$1471,L1418)&gt;1,1,0)</f>
        <v>0</v>
      </c>
      <c r="BA1418">
        <f t="shared" si="181"/>
        <v>0</v>
      </c>
      <c r="BC1418">
        <f t="shared" si="182"/>
        <v>0</v>
      </c>
      <c r="BE1418">
        <f t="shared" si="176"/>
        <v>0</v>
      </c>
      <c r="BG1418">
        <f t="shared" si="177"/>
        <v>0</v>
      </c>
      <c r="BI1418">
        <f t="shared" si="178"/>
        <v>0</v>
      </c>
      <c r="BR1418" t="str" cm="1">
        <f t="array" ref="BR1418">_xlfn.IFS(
A1418&lt;=25,"18-25",
A1418&lt;=35,"26-35",
A1418&lt;=45,"36-45",
A1418&lt;=59,"46-59",
TRUE,"60+")</f>
        <v>36-45</v>
      </c>
      <c r="BX1418" t="b">
        <f t="shared" si="179"/>
        <v>1</v>
      </c>
      <c r="BY1418" t="b">
        <f t="shared" si="180"/>
        <v>1</v>
      </c>
      <c r="BZ1418" t="b">
        <f t="shared" si="183"/>
        <v>1</v>
      </c>
      <c r="CA1418">
        <f>IF(tblemployee[[#This Row],[Attrition]]="Yes",1,0)</f>
        <v>0</v>
      </c>
      <c r="CB1418">
        <f>IF(tblemployee[[#This Row],[OverTime]]="Yes",1,0)</f>
        <v>0</v>
      </c>
    </row>
    <row r="1419" spans="1:80" hidden="1">
      <c r="A1419">
        <v>31</v>
      </c>
      <c r="B1419" t="s">
        <v>43</v>
      </c>
      <c r="C1419" t="s">
        <v>36</v>
      </c>
      <c r="D1419">
        <v>1154</v>
      </c>
      <c r="E1419" t="s">
        <v>37</v>
      </c>
      <c r="F1419">
        <v>2</v>
      </c>
      <c r="G1419" t="str" cm="1">
        <f t="array" ref="G1419">_xlfn.IFS(
F1419 &lt;= 10, "Near",
F1419 &lt;= 20, "Far",
TRUE, "Very Far")</f>
        <v>Near</v>
      </c>
      <c r="H1419">
        <v>2</v>
      </c>
      <c r="I1419" t="str">
        <f>_xlfn.XLOOKUP(H1419,Lookup!C:C,Lookup!D:D)</f>
        <v>College</v>
      </c>
      <c r="J1419" t="s">
        <v>38</v>
      </c>
      <c r="K1419">
        <v>1</v>
      </c>
      <c r="L1419">
        <v>1996</v>
      </c>
      <c r="M1419">
        <v>1</v>
      </c>
      <c r="N1419" t="str">
        <f>_xlfn.XLOOKUP(M1419,Lookup!E:E,Lookup!F:F)</f>
        <v>Low</v>
      </c>
      <c r="O1419" t="s">
        <v>46</v>
      </c>
      <c r="P1419">
        <v>54</v>
      </c>
      <c r="Q1419">
        <v>3</v>
      </c>
      <c r="R1419" t="str">
        <f>_xlfn.XLOOKUP(Q1419,Lookup!G:G,Lookup!H:H)</f>
        <v>High</v>
      </c>
      <c r="S1419">
        <v>1</v>
      </c>
      <c r="T1419" s="7" t="str">
        <f>_xlfn.XLOOKUP(S1419,Lookup!A:A,Lookup!B:B)</f>
        <v>Entry Level</v>
      </c>
      <c r="U1419" t="s">
        <v>57</v>
      </c>
      <c r="V1419">
        <v>3</v>
      </c>
      <c r="W1419" t="str">
        <f>_xlfn.XLOOKUP(V1419,Lookup!I:I,Lookup!J:J)</f>
        <v>High</v>
      </c>
      <c r="X1419" t="s">
        <v>48</v>
      </c>
      <c r="Y1419">
        <v>3067</v>
      </c>
      <c r="Z1419" t="str" cm="1">
        <f t="array" ref="Z1419">_xlfn.IFS(Y1419&lt;3000,"Low",Y1419&lt;7000,"Medium",TRUE,"High")</f>
        <v>Medium</v>
      </c>
      <c r="AA1419">
        <v>6393</v>
      </c>
      <c r="AB1419">
        <v>0</v>
      </c>
      <c r="AC1419" t="s">
        <v>42</v>
      </c>
      <c r="AD1419" t="s">
        <v>43</v>
      </c>
      <c r="AE1419">
        <v>19</v>
      </c>
      <c r="AF1419">
        <v>3</v>
      </c>
      <c r="AG1419" t="str">
        <f>_xlfn.XLOOKUP(AF1419,Lookup!K:K,Lookup!L:L)</f>
        <v>Meet Expect</v>
      </c>
      <c r="AH1419">
        <v>3</v>
      </c>
      <c r="AI1419" t="str">
        <f>LOOKUP(AH1419,Lookup!M:M,Lookup!N:N)</f>
        <v>High</v>
      </c>
      <c r="AJ1419">
        <v>80</v>
      </c>
      <c r="AK1419">
        <v>1</v>
      </c>
      <c r="AL1419" t="str">
        <f>_xlfn.XLOOKUP(AK1419,Lookup!O:O,Lookup!P:P)</f>
        <v>Basic</v>
      </c>
      <c r="AM1419">
        <v>3</v>
      </c>
      <c r="AN1419" t="str" cm="1">
        <f t="array" ref="AN1419">_xlfn.IFS(
AM1419&lt;=5,"0-5",
AM1419&lt;=10,"6-10",
AM1419&lt;=20,"11-20",
TRUE,"20+")</f>
        <v>0-5</v>
      </c>
      <c r="AO1419">
        <v>1</v>
      </c>
      <c r="AP1419">
        <v>3</v>
      </c>
      <c r="AQ1419" t="str">
        <f>_xlfn.XLOOKUP(AP1419,Lookup!Q:Q,Lookup!R:R)</f>
        <v>Better</v>
      </c>
      <c r="AR1419">
        <v>2</v>
      </c>
      <c r="AS1419" t="str" cm="1">
        <f t="array" ref="AS1419">_xlfn.IFS(
AR1419 &lt;=1,"New Employee",
AR1419 &lt;=3, "Early Career",
AR1419 &lt;=7, "Experienced",
TRUE, "Veteran")</f>
        <v>Early Career</v>
      </c>
      <c r="AT1419">
        <v>2</v>
      </c>
      <c r="AU1419">
        <v>1</v>
      </c>
      <c r="AV1419" t="str" cm="1">
        <f t="array" ref="AV1419">_xlfn.IFS(
AU1419=0,"Recently Promoted",
AU1419&lt;=3, "Normal",
TRUE, "Long Time No Promotion")</f>
        <v>Normal</v>
      </c>
      <c r="AW1419">
        <v>2</v>
      </c>
      <c r="AX1419">
        <f>IF(COUNTIF(L1419:$L$1471,L1419)&gt;1,1,0)</f>
        <v>0</v>
      </c>
      <c r="BA1419">
        <f t="shared" si="181"/>
        <v>0</v>
      </c>
      <c r="BC1419">
        <f t="shared" si="182"/>
        <v>0</v>
      </c>
      <c r="BE1419">
        <f t="shared" si="176"/>
        <v>0</v>
      </c>
      <c r="BG1419">
        <f t="shared" si="177"/>
        <v>0</v>
      </c>
      <c r="BI1419">
        <f t="shared" si="178"/>
        <v>0</v>
      </c>
      <c r="BR1419" t="str" cm="1">
        <f t="array" ref="BR1419">_xlfn.IFS(
A1419&lt;=25,"18-25",
A1419&lt;=35,"26-35",
A1419&lt;=45,"36-45",
A1419&lt;=59,"46-59",
TRUE,"60+")</f>
        <v>26-35</v>
      </c>
      <c r="BX1419" t="b">
        <f t="shared" si="179"/>
        <v>1</v>
      </c>
      <c r="BY1419" t="b">
        <f t="shared" si="180"/>
        <v>1</v>
      </c>
      <c r="BZ1419" t="b">
        <f t="shared" si="183"/>
        <v>1</v>
      </c>
      <c r="CA1419">
        <f>IF(tblemployee[[#This Row],[Attrition]]="Yes",1,0)</f>
        <v>0</v>
      </c>
      <c r="CB1419">
        <f>IF(tblemployee[[#This Row],[OverTime]]="Yes",1,0)</f>
        <v>0</v>
      </c>
    </row>
    <row r="1420" spans="1:80" hidden="1">
      <c r="A1420">
        <v>38</v>
      </c>
      <c r="B1420" t="s">
        <v>43</v>
      </c>
      <c r="C1420" t="s">
        <v>44</v>
      </c>
      <c r="D1420">
        <v>508</v>
      </c>
      <c r="E1420" t="s">
        <v>45</v>
      </c>
      <c r="F1420">
        <v>6</v>
      </c>
      <c r="G1420" t="str" cm="1">
        <f t="array" ref="G1420">_xlfn.IFS(
F1420 &lt;= 10, "Near",
F1420 &lt;= 20, "Far",
TRUE, "Very Far")</f>
        <v>Near</v>
      </c>
      <c r="H1420">
        <v>4</v>
      </c>
      <c r="I1420" t="str">
        <f>_xlfn.XLOOKUP(H1420,Lookup!C:C,Lookup!D:D)</f>
        <v>Master</v>
      </c>
      <c r="J1420" t="s">
        <v>38</v>
      </c>
      <c r="K1420">
        <v>1</v>
      </c>
      <c r="L1420">
        <v>1997</v>
      </c>
      <c r="M1420">
        <v>1</v>
      </c>
      <c r="N1420" t="str">
        <f>_xlfn.XLOOKUP(M1420,Lookup!E:E,Lookup!F:F)</f>
        <v>Low</v>
      </c>
      <c r="O1420" t="s">
        <v>46</v>
      </c>
      <c r="P1420">
        <v>72</v>
      </c>
      <c r="Q1420">
        <v>2</v>
      </c>
      <c r="R1420" t="str">
        <f>_xlfn.XLOOKUP(Q1420,Lookup!G:G,Lookup!H:H)</f>
        <v>Medium</v>
      </c>
      <c r="S1420">
        <v>2</v>
      </c>
      <c r="T1420" s="7" t="str">
        <f>_xlfn.XLOOKUP(S1420,Lookup!A:A,Lookup!B:B)</f>
        <v>Junior</v>
      </c>
      <c r="U1420" t="s">
        <v>53</v>
      </c>
      <c r="V1420">
        <v>3</v>
      </c>
      <c r="W1420" t="str">
        <f>_xlfn.XLOOKUP(V1420,Lookup!I:I,Lookup!J:J)</f>
        <v>High</v>
      </c>
      <c r="X1420" t="s">
        <v>48</v>
      </c>
      <c r="Y1420">
        <v>5321</v>
      </c>
      <c r="Z1420" t="str" cm="1">
        <f t="array" ref="Z1420">_xlfn.IFS(Y1420&lt;3000,"Low",Y1420&lt;7000,"Medium",TRUE,"High")</f>
        <v>Medium</v>
      </c>
      <c r="AA1420">
        <v>14284</v>
      </c>
      <c r="AB1420">
        <v>2</v>
      </c>
      <c r="AC1420" t="s">
        <v>42</v>
      </c>
      <c r="AD1420" t="s">
        <v>43</v>
      </c>
      <c r="AE1420">
        <v>11</v>
      </c>
      <c r="AF1420">
        <v>3</v>
      </c>
      <c r="AG1420" t="str">
        <f>_xlfn.XLOOKUP(AF1420,Lookup!K:K,Lookup!L:L)</f>
        <v>Meet Expect</v>
      </c>
      <c r="AH1420">
        <v>4</v>
      </c>
      <c r="AI1420" t="str">
        <f>LOOKUP(AH1420,Lookup!M:M,Lookup!N:N)</f>
        <v>Very High</v>
      </c>
      <c r="AJ1420">
        <v>80</v>
      </c>
      <c r="AK1420">
        <v>1</v>
      </c>
      <c r="AL1420" t="str">
        <f>_xlfn.XLOOKUP(AK1420,Lookup!O:O,Lookup!P:P)</f>
        <v>Basic</v>
      </c>
      <c r="AM1420">
        <v>10</v>
      </c>
      <c r="AN1420" t="str" cm="1">
        <f t="array" ref="AN1420">_xlfn.IFS(
AM1420&lt;=5,"0-5",
AM1420&lt;=10,"6-10",
AM1420&lt;=20,"11-20",
TRUE,"20+")</f>
        <v>6-10</v>
      </c>
      <c r="AO1420">
        <v>1</v>
      </c>
      <c r="AP1420">
        <v>3</v>
      </c>
      <c r="AQ1420" t="str">
        <f>_xlfn.XLOOKUP(AP1420,Lookup!Q:Q,Lookup!R:R)</f>
        <v>Better</v>
      </c>
      <c r="AR1420">
        <v>8</v>
      </c>
      <c r="AS1420" t="str" cm="1">
        <f t="array" ref="AS1420">_xlfn.IFS(
AR1420 &lt;=1,"New Employee",
AR1420 &lt;=3, "Early Career",
AR1420 &lt;=7, "Experienced",
TRUE, "Veteran")</f>
        <v>Veteran</v>
      </c>
      <c r="AT1420">
        <v>3</v>
      </c>
      <c r="AU1420">
        <v>7</v>
      </c>
      <c r="AV1420" t="str" cm="1">
        <f t="array" ref="AV1420">_xlfn.IFS(
AU1420=0,"Recently Promoted",
AU1420&lt;=3, "Normal",
TRUE, "Long Time No Promotion")</f>
        <v>Long Time No Promotion</v>
      </c>
      <c r="AW1420">
        <v>7</v>
      </c>
      <c r="AX1420">
        <f>IF(COUNTIF(L1420:$L$1471,L1420)&gt;1,1,0)</f>
        <v>0</v>
      </c>
      <c r="BA1420">
        <f t="shared" si="181"/>
        <v>0</v>
      </c>
      <c r="BC1420">
        <f t="shared" si="182"/>
        <v>0</v>
      </c>
      <c r="BE1420">
        <f t="shared" si="176"/>
        <v>0</v>
      </c>
      <c r="BG1420">
        <f t="shared" si="177"/>
        <v>0</v>
      </c>
      <c r="BI1420">
        <f t="shared" si="178"/>
        <v>0</v>
      </c>
      <c r="BR1420" t="str" cm="1">
        <f t="array" ref="BR1420">_xlfn.IFS(
A1420&lt;=25,"18-25",
A1420&lt;=35,"26-35",
A1420&lt;=45,"36-45",
A1420&lt;=59,"46-59",
TRUE,"60+")</f>
        <v>36-45</v>
      </c>
      <c r="BX1420" t="b">
        <f t="shared" si="179"/>
        <v>1</v>
      </c>
      <c r="BY1420" t="b">
        <f t="shared" si="180"/>
        <v>1</v>
      </c>
      <c r="BZ1420" t="b">
        <f t="shared" si="183"/>
        <v>1</v>
      </c>
      <c r="CA1420">
        <f>IF(tblemployee[[#This Row],[Attrition]]="Yes",1,0)</f>
        <v>0</v>
      </c>
      <c r="CB1420">
        <f>IF(tblemployee[[#This Row],[OverTime]]="Yes",1,0)</f>
        <v>0</v>
      </c>
    </row>
    <row r="1421" spans="1:80" hidden="1">
      <c r="A1421">
        <v>42</v>
      </c>
      <c r="B1421" t="s">
        <v>43</v>
      </c>
      <c r="C1421" t="s">
        <v>36</v>
      </c>
      <c r="D1421">
        <v>557</v>
      </c>
      <c r="E1421" t="s">
        <v>45</v>
      </c>
      <c r="F1421">
        <v>18</v>
      </c>
      <c r="G1421" t="str" cm="1">
        <f t="array" ref="G1421">_xlfn.IFS(
F1421 &lt;= 10, "Near",
F1421 &lt;= 20, "Far",
TRUE, "Very Far")</f>
        <v>Far</v>
      </c>
      <c r="H1421">
        <v>4</v>
      </c>
      <c r="I1421" t="str">
        <f>_xlfn.XLOOKUP(H1421,Lookup!C:C,Lookup!D:D)</f>
        <v>Master</v>
      </c>
      <c r="J1421" t="s">
        <v>38</v>
      </c>
      <c r="K1421">
        <v>1</v>
      </c>
      <c r="L1421">
        <v>1998</v>
      </c>
      <c r="M1421">
        <v>4</v>
      </c>
      <c r="N1421" t="str">
        <f>_xlfn.XLOOKUP(M1421,Lookup!E:E,Lookup!F:F)</f>
        <v>Very High</v>
      </c>
      <c r="O1421" t="s">
        <v>46</v>
      </c>
      <c r="P1421">
        <v>35</v>
      </c>
      <c r="Q1421">
        <v>3</v>
      </c>
      <c r="R1421" t="str">
        <f>_xlfn.XLOOKUP(Q1421,Lookup!G:G,Lookup!H:H)</f>
        <v>High</v>
      </c>
      <c r="S1421">
        <v>2</v>
      </c>
      <c r="T1421" s="7" t="str">
        <f>_xlfn.XLOOKUP(S1421,Lookup!A:A,Lookup!B:B)</f>
        <v>Junior</v>
      </c>
      <c r="U1421" t="s">
        <v>47</v>
      </c>
      <c r="V1421">
        <v>1</v>
      </c>
      <c r="W1421" t="str">
        <f>_xlfn.XLOOKUP(V1421,Lookup!I:I,Lookup!J:J)</f>
        <v>Low</v>
      </c>
      <c r="X1421" t="s">
        <v>52</v>
      </c>
      <c r="Y1421">
        <v>5410</v>
      </c>
      <c r="Z1421" t="str" cm="1">
        <f t="array" ref="Z1421">_xlfn.IFS(Y1421&lt;3000,"Low",Y1421&lt;7000,"Medium",TRUE,"High")</f>
        <v>Medium</v>
      </c>
      <c r="AA1421">
        <v>11189</v>
      </c>
      <c r="AB1421">
        <v>6</v>
      </c>
      <c r="AC1421" t="s">
        <v>42</v>
      </c>
      <c r="AD1421" t="s">
        <v>35</v>
      </c>
      <c r="AE1421">
        <v>17</v>
      </c>
      <c r="AF1421">
        <v>3</v>
      </c>
      <c r="AG1421" t="str">
        <f>_xlfn.XLOOKUP(AF1421,Lookup!K:K,Lookup!L:L)</f>
        <v>Meet Expect</v>
      </c>
      <c r="AH1421">
        <v>3</v>
      </c>
      <c r="AI1421" t="str">
        <f>LOOKUP(AH1421,Lookup!M:M,Lookup!N:N)</f>
        <v>High</v>
      </c>
      <c r="AJ1421">
        <v>80</v>
      </c>
      <c r="AK1421">
        <v>1</v>
      </c>
      <c r="AL1421" t="str">
        <f>_xlfn.XLOOKUP(AK1421,Lookup!O:O,Lookup!P:P)</f>
        <v>Basic</v>
      </c>
      <c r="AM1421">
        <v>9</v>
      </c>
      <c r="AN1421" t="str" cm="1">
        <f t="array" ref="AN1421">_xlfn.IFS(
AM1421&lt;=5,"0-5",
AM1421&lt;=10,"6-10",
AM1421&lt;=20,"11-20",
TRUE,"20+")</f>
        <v>6-10</v>
      </c>
      <c r="AO1421">
        <v>3</v>
      </c>
      <c r="AP1421">
        <v>2</v>
      </c>
      <c r="AQ1421" t="str">
        <f>_xlfn.XLOOKUP(AP1421,Lookup!Q:Q,Lookup!R:R)</f>
        <v>Good</v>
      </c>
      <c r="AR1421">
        <v>4</v>
      </c>
      <c r="AS1421" t="str" cm="1">
        <f t="array" ref="AS1421">_xlfn.IFS(
AR1421 &lt;=1,"New Employee",
AR1421 &lt;=3, "Early Career",
AR1421 &lt;=7, "Experienced",
TRUE, "Veteran")</f>
        <v>Experienced</v>
      </c>
      <c r="AT1421">
        <v>3</v>
      </c>
      <c r="AU1421">
        <v>1</v>
      </c>
      <c r="AV1421" t="str" cm="1">
        <f t="array" ref="AV1421">_xlfn.IFS(
AU1421=0,"Recently Promoted",
AU1421&lt;=3, "Normal",
TRUE, "Long Time No Promotion")</f>
        <v>Normal</v>
      </c>
      <c r="AW1421">
        <v>2</v>
      </c>
      <c r="AX1421">
        <f>IF(COUNTIF(L1421:$L$1471,L1421)&gt;1,1,0)</f>
        <v>0</v>
      </c>
      <c r="BA1421">
        <f t="shared" si="181"/>
        <v>0</v>
      </c>
      <c r="BC1421">
        <f t="shared" si="182"/>
        <v>0</v>
      </c>
      <c r="BE1421">
        <f t="shared" si="176"/>
        <v>0</v>
      </c>
      <c r="BG1421">
        <f t="shared" si="177"/>
        <v>0</v>
      </c>
      <c r="BI1421">
        <f t="shared" si="178"/>
        <v>0</v>
      </c>
      <c r="BR1421" t="str" cm="1">
        <f t="array" ref="BR1421">_xlfn.IFS(
A1421&lt;=25,"18-25",
A1421&lt;=35,"26-35",
A1421&lt;=45,"36-45",
A1421&lt;=59,"46-59",
TRUE,"60+")</f>
        <v>36-45</v>
      </c>
      <c r="BX1421" t="b">
        <f t="shared" si="179"/>
        <v>1</v>
      </c>
      <c r="BY1421" t="b">
        <f t="shared" si="180"/>
        <v>1</v>
      </c>
      <c r="BZ1421" t="b">
        <f t="shared" si="183"/>
        <v>1</v>
      </c>
      <c r="CA1421">
        <f>IF(tblemployee[[#This Row],[Attrition]]="Yes",1,0)</f>
        <v>0</v>
      </c>
      <c r="CB1421">
        <f>IF(tblemployee[[#This Row],[OverTime]]="Yes",1,0)</f>
        <v>1</v>
      </c>
    </row>
    <row r="1422" spans="1:80" hidden="1">
      <c r="A1422">
        <v>41</v>
      </c>
      <c r="B1422" t="s">
        <v>43</v>
      </c>
      <c r="C1422" t="s">
        <v>36</v>
      </c>
      <c r="D1422">
        <v>642</v>
      </c>
      <c r="E1422" t="s">
        <v>45</v>
      </c>
      <c r="F1422">
        <v>1</v>
      </c>
      <c r="G1422" t="str" cm="1">
        <f t="array" ref="G1422">_xlfn.IFS(
F1422 &lt;= 10, "Near",
F1422 &lt;= 20, "Far",
TRUE, "Very Far")</f>
        <v>Near</v>
      </c>
      <c r="H1422">
        <v>3</v>
      </c>
      <c r="I1422" t="str">
        <f>_xlfn.XLOOKUP(H1422,Lookup!C:C,Lookup!D:D)</f>
        <v>Bachelor</v>
      </c>
      <c r="J1422" t="s">
        <v>38</v>
      </c>
      <c r="K1422">
        <v>1</v>
      </c>
      <c r="L1422">
        <v>1999</v>
      </c>
      <c r="M1422">
        <v>4</v>
      </c>
      <c r="N1422" t="str">
        <f>_xlfn.XLOOKUP(M1422,Lookup!E:E,Lookup!F:F)</f>
        <v>Very High</v>
      </c>
      <c r="O1422" t="s">
        <v>46</v>
      </c>
      <c r="P1422">
        <v>76</v>
      </c>
      <c r="Q1422">
        <v>3</v>
      </c>
      <c r="R1422" t="str">
        <f>_xlfn.XLOOKUP(Q1422,Lookup!G:G,Lookup!H:H)</f>
        <v>High</v>
      </c>
      <c r="S1422">
        <v>1</v>
      </c>
      <c r="T1422" s="7" t="str">
        <f>_xlfn.XLOOKUP(S1422,Lookup!A:A,Lookup!B:B)</f>
        <v>Entry Level</v>
      </c>
      <c r="U1422" t="s">
        <v>47</v>
      </c>
      <c r="V1422">
        <v>4</v>
      </c>
      <c r="W1422" t="str">
        <f>_xlfn.XLOOKUP(V1422,Lookup!I:I,Lookup!J:J)</f>
        <v>Very High</v>
      </c>
      <c r="X1422" t="s">
        <v>48</v>
      </c>
      <c r="Y1422">
        <v>2782</v>
      </c>
      <c r="Z1422" t="str" cm="1">
        <f t="array" ref="Z1422">_xlfn.IFS(Y1422&lt;3000,"Low",Y1422&lt;7000,"Medium",TRUE,"High")</f>
        <v>Low</v>
      </c>
      <c r="AA1422">
        <v>21412</v>
      </c>
      <c r="AB1422">
        <v>3</v>
      </c>
      <c r="AC1422" t="s">
        <v>42</v>
      </c>
      <c r="AD1422" t="s">
        <v>43</v>
      </c>
      <c r="AE1422">
        <v>22</v>
      </c>
      <c r="AF1422">
        <v>4</v>
      </c>
      <c r="AG1422" t="str">
        <f>_xlfn.XLOOKUP(AF1422,Lookup!K:K,Lookup!L:L)</f>
        <v>Exceed Expect</v>
      </c>
      <c r="AH1422">
        <v>1</v>
      </c>
      <c r="AI1422" t="str">
        <f>LOOKUP(AH1422,Lookup!M:M,Lookup!N:N)</f>
        <v>Low</v>
      </c>
      <c r="AJ1422">
        <v>80</v>
      </c>
      <c r="AK1422">
        <v>1</v>
      </c>
      <c r="AL1422" t="str">
        <f>_xlfn.XLOOKUP(AK1422,Lookup!O:O,Lookup!P:P)</f>
        <v>Basic</v>
      </c>
      <c r="AM1422">
        <v>12</v>
      </c>
      <c r="AN1422" t="str" cm="1">
        <f t="array" ref="AN1422">_xlfn.IFS(
AM1422&lt;=5,"0-5",
AM1422&lt;=10,"6-10",
AM1422&lt;=20,"11-20",
TRUE,"20+")</f>
        <v>11-20</v>
      </c>
      <c r="AO1422">
        <v>3</v>
      </c>
      <c r="AP1422">
        <v>3</v>
      </c>
      <c r="AQ1422" t="str">
        <f>_xlfn.XLOOKUP(AP1422,Lookup!Q:Q,Lookup!R:R)</f>
        <v>Better</v>
      </c>
      <c r="AR1422">
        <v>5</v>
      </c>
      <c r="AS1422" t="str" cm="1">
        <f t="array" ref="AS1422">_xlfn.IFS(
AR1422 &lt;=1,"New Employee",
AR1422 &lt;=3, "Early Career",
AR1422 &lt;=7, "Experienced",
TRUE, "Veteran")</f>
        <v>Experienced</v>
      </c>
      <c r="AT1422">
        <v>3</v>
      </c>
      <c r="AU1422">
        <v>1</v>
      </c>
      <c r="AV1422" t="str" cm="1">
        <f t="array" ref="AV1422">_xlfn.IFS(
AU1422=0,"Recently Promoted",
AU1422&lt;=3, "Normal",
TRUE, "Long Time No Promotion")</f>
        <v>Normal</v>
      </c>
      <c r="AW1422">
        <v>0</v>
      </c>
      <c r="AX1422">
        <f>IF(COUNTIF(L1422:$L$1471,L1422)&gt;1,1,0)</f>
        <v>0</v>
      </c>
      <c r="BA1422">
        <f t="shared" si="181"/>
        <v>0</v>
      </c>
      <c r="BC1422">
        <f t="shared" si="182"/>
        <v>0</v>
      </c>
      <c r="BE1422">
        <f t="shared" si="176"/>
        <v>0</v>
      </c>
      <c r="BG1422">
        <f t="shared" si="177"/>
        <v>0</v>
      </c>
      <c r="BI1422">
        <f t="shared" si="178"/>
        <v>0</v>
      </c>
      <c r="BR1422" t="str" cm="1">
        <f t="array" ref="BR1422">_xlfn.IFS(
A1422&lt;=25,"18-25",
A1422&lt;=35,"26-35",
A1422&lt;=45,"36-45",
A1422&lt;=59,"46-59",
TRUE,"60+")</f>
        <v>36-45</v>
      </c>
      <c r="BX1422" t="b">
        <f t="shared" si="179"/>
        <v>1</v>
      </c>
      <c r="BY1422" t="b">
        <f t="shared" si="180"/>
        <v>1</v>
      </c>
      <c r="BZ1422" t="b">
        <f t="shared" si="183"/>
        <v>1</v>
      </c>
      <c r="CA1422">
        <f>IF(tblemployee[[#This Row],[Attrition]]="Yes",1,0)</f>
        <v>0</v>
      </c>
      <c r="CB1422">
        <f>IF(tblemployee[[#This Row],[OverTime]]="Yes",1,0)</f>
        <v>0</v>
      </c>
    </row>
    <row r="1423" spans="1:80" hidden="1">
      <c r="A1423">
        <v>47</v>
      </c>
      <c r="B1423" t="s">
        <v>43</v>
      </c>
      <c r="C1423" t="s">
        <v>55</v>
      </c>
      <c r="D1423">
        <v>1162</v>
      </c>
      <c r="E1423" t="s">
        <v>45</v>
      </c>
      <c r="F1423">
        <v>1</v>
      </c>
      <c r="G1423" t="str" cm="1">
        <f t="array" ref="G1423">_xlfn.IFS(
F1423 &lt;= 10, "Near",
F1423 &lt;= 20, "Far",
TRUE, "Very Far")</f>
        <v>Near</v>
      </c>
      <c r="H1423">
        <v>1</v>
      </c>
      <c r="I1423" t="str">
        <f>_xlfn.XLOOKUP(H1423,Lookup!C:C,Lookup!D:D)</f>
        <v>Below College</v>
      </c>
      <c r="J1423" t="s">
        <v>51</v>
      </c>
      <c r="K1423">
        <v>1</v>
      </c>
      <c r="L1423">
        <v>2000</v>
      </c>
      <c r="M1423">
        <v>3</v>
      </c>
      <c r="N1423" t="str">
        <f>_xlfn.XLOOKUP(M1423,Lookup!E:E,Lookup!F:F)</f>
        <v>High</v>
      </c>
      <c r="O1423" t="s">
        <v>39</v>
      </c>
      <c r="P1423">
        <v>98</v>
      </c>
      <c r="Q1423">
        <v>3</v>
      </c>
      <c r="R1423" t="str">
        <f>_xlfn.XLOOKUP(Q1423,Lookup!G:G,Lookup!H:H)</f>
        <v>High</v>
      </c>
      <c r="S1423">
        <v>3</v>
      </c>
      <c r="T1423" s="7" t="str">
        <f>_xlfn.XLOOKUP(S1423,Lookup!A:A,Lookup!B:B)</f>
        <v>Senior</v>
      </c>
      <c r="U1423" t="s">
        <v>58</v>
      </c>
      <c r="V1423">
        <v>2</v>
      </c>
      <c r="W1423" t="str">
        <f>_xlfn.XLOOKUP(V1423,Lookup!I:I,Lookup!J:J)</f>
        <v>Medium</v>
      </c>
      <c r="X1423" t="s">
        <v>48</v>
      </c>
      <c r="Y1423">
        <v>11957</v>
      </c>
      <c r="Z1423" t="str" cm="1">
        <f t="array" ref="Z1423">_xlfn.IFS(Y1423&lt;3000,"Low",Y1423&lt;7000,"Medium",TRUE,"High")</f>
        <v>High</v>
      </c>
      <c r="AA1423">
        <v>17231</v>
      </c>
      <c r="AB1423">
        <v>0</v>
      </c>
      <c r="AC1423" t="s">
        <v>42</v>
      </c>
      <c r="AD1423" t="s">
        <v>43</v>
      </c>
      <c r="AE1423">
        <v>18</v>
      </c>
      <c r="AF1423">
        <v>3</v>
      </c>
      <c r="AG1423" t="str">
        <f>_xlfn.XLOOKUP(AF1423,Lookup!K:K,Lookup!L:L)</f>
        <v>Meet Expect</v>
      </c>
      <c r="AH1423">
        <v>1</v>
      </c>
      <c r="AI1423" t="str">
        <f>LOOKUP(AH1423,Lookup!M:M,Lookup!N:N)</f>
        <v>Low</v>
      </c>
      <c r="AJ1423">
        <v>80</v>
      </c>
      <c r="AK1423">
        <v>2</v>
      </c>
      <c r="AL1423" t="str">
        <f>_xlfn.XLOOKUP(AK1423,Lookup!O:O,Lookup!P:P)</f>
        <v>Medium</v>
      </c>
      <c r="AM1423">
        <v>14</v>
      </c>
      <c r="AN1423" t="str" cm="1">
        <f t="array" ref="AN1423">_xlfn.IFS(
AM1423&lt;=5,"0-5",
AM1423&lt;=10,"6-10",
AM1423&lt;=20,"11-20",
TRUE,"20+")</f>
        <v>11-20</v>
      </c>
      <c r="AO1423">
        <v>3</v>
      </c>
      <c r="AP1423">
        <v>1</v>
      </c>
      <c r="AQ1423" t="str">
        <f>_xlfn.XLOOKUP(AP1423,Lookup!Q:Q,Lookup!R:R)</f>
        <v>Bad</v>
      </c>
      <c r="AR1423">
        <v>13</v>
      </c>
      <c r="AS1423" t="str" cm="1">
        <f t="array" ref="AS1423">_xlfn.IFS(
AR1423 &lt;=1,"New Employee",
AR1423 &lt;=3, "Early Career",
AR1423 &lt;=7, "Experienced",
TRUE, "Veteran")</f>
        <v>Veteran</v>
      </c>
      <c r="AT1423">
        <v>8</v>
      </c>
      <c r="AU1423">
        <v>5</v>
      </c>
      <c r="AV1423" t="str" cm="1">
        <f t="array" ref="AV1423">_xlfn.IFS(
AU1423=0,"Recently Promoted",
AU1423&lt;=3, "Normal",
TRUE, "Long Time No Promotion")</f>
        <v>Long Time No Promotion</v>
      </c>
      <c r="AW1423">
        <v>12</v>
      </c>
      <c r="AX1423">
        <f>IF(COUNTIF(L1423:$L$1471,L1423)&gt;1,1,0)</f>
        <v>0</v>
      </c>
      <c r="BA1423">
        <f t="shared" si="181"/>
        <v>0</v>
      </c>
      <c r="BC1423">
        <f t="shared" si="182"/>
        <v>0</v>
      </c>
      <c r="BE1423">
        <f t="shared" si="176"/>
        <v>0</v>
      </c>
      <c r="BG1423">
        <f t="shared" si="177"/>
        <v>0</v>
      </c>
      <c r="BI1423">
        <f t="shared" si="178"/>
        <v>0</v>
      </c>
      <c r="BR1423" t="str" cm="1">
        <f t="array" ref="BR1423">_xlfn.IFS(
A1423&lt;=25,"18-25",
A1423&lt;=35,"26-35",
A1423&lt;=45,"36-45",
A1423&lt;=59,"46-59",
TRUE,"60+")</f>
        <v>46-59</v>
      </c>
      <c r="BX1423" t="b">
        <f t="shared" si="179"/>
        <v>1</v>
      </c>
      <c r="BY1423" t="b">
        <f t="shared" si="180"/>
        <v>1</v>
      </c>
      <c r="BZ1423" t="b">
        <f t="shared" si="183"/>
        <v>1</v>
      </c>
      <c r="CA1423">
        <f>IF(tblemployee[[#This Row],[Attrition]]="Yes",1,0)</f>
        <v>0</v>
      </c>
      <c r="CB1423">
        <f>IF(tblemployee[[#This Row],[OverTime]]="Yes",1,0)</f>
        <v>0</v>
      </c>
    </row>
    <row r="1424" spans="1:80" hidden="1">
      <c r="A1424">
        <v>35</v>
      </c>
      <c r="B1424" t="s">
        <v>43</v>
      </c>
      <c r="C1424" t="s">
        <v>36</v>
      </c>
      <c r="D1424">
        <v>1490</v>
      </c>
      <c r="E1424" t="s">
        <v>45</v>
      </c>
      <c r="F1424">
        <v>11</v>
      </c>
      <c r="G1424" t="str" cm="1">
        <f t="array" ref="G1424">_xlfn.IFS(
F1424 &lt;= 10, "Near",
F1424 &lt;= 20, "Far",
TRUE, "Very Far")</f>
        <v>Far</v>
      </c>
      <c r="H1424">
        <v>4</v>
      </c>
      <c r="I1424" t="str">
        <f>_xlfn.XLOOKUP(H1424,Lookup!C:C,Lookup!D:D)</f>
        <v>Master</v>
      </c>
      <c r="J1424" t="s">
        <v>51</v>
      </c>
      <c r="K1424">
        <v>1</v>
      </c>
      <c r="L1424">
        <v>2003</v>
      </c>
      <c r="M1424">
        <v>4</v>
      </c>
      <c r="N1424" t="str">
        <f>_xlfn.XLOOKUP(M1424,Lookup!E:E,Lookup!F:F)</f>
        <v>Very High</v>
      </c>
      <c r="O1424" t="s">
        <v>46</v>
      </c>
      <c r="P1424">
        <v>43</v>
      </c>
      <c r="Q1424">
        <v>3</v>
      </c>
      <c r="R1424" t="str">
        <f>_xlfn.XLOOKUP(Q1424,Lookup!G:G,Lookup!H:H)</f>
        <v>High</v>
      </c>
      <c r="S1424">
        <v>1</v>
      </c>
      <c r="T1424" s="7" t="str">
        <f>_xlfn.XLOOKUP(S1424,Lookup!A:A,Lookup!B:B)</f>
        <v>Entry Level</v>
      </c>
      <c r="U1424" t="s">
        <v>50</v>
      </c>
      <c r="V1424">
        <v>3</v>
      </c>
      <c r="W1424" t="str">
        <f>_xlfn.XLOOKUP(V1424,Lookup!I:I,Lookup!J:J)</f>
        <v>High</v>
      </c>
      <c r="X1424" t="s">
        <v>48</v>
      </c>
      <c r="Y1424">
        <v>2660</v>
      </c>
      <c r="Z1424" t="str" cm="1">
        <f t="array" ref="Z1424">_xlfn.IFS(Y1424&lt;3000,"Low",Y1424&lt;7000,"Medium",TRUE,"High")</f>
        <v>Low</v>
      </c>
      <c r="AA1424">
        <v>20232</v>
      </c>
      <c r="AB1424">
        <v>7</v>
      </c>
      <c r="AC1424" t="s">
        <v>42</v>
      </c>
      <c r="AD1424" t="s">
        <v>35</v>
      </c>
      <c r="AE1424">
        <v>11</v>
      </c>
      <c r="AF1424">
        <v>3</v>
      </c>
      <c r="AG1424" t="str">
        <f>_xlfn.XLOOKUP(AF1424,Lookup!K:K,Lookup!L:L)</f>
        <v>Meet Expect</v>
      </c>
      <c r="AH1424">
        <v>3</v>
      </c>
      <c r="AI1424" t="str">
        <f>LOOKUP(AH1424,Lookup!M:M,Lookup!N:N)</f>
        <v>High</v>
      </c>
      <c r="AJ1424">
        <v>80</v>
      </c>
      <c r="AK1424">
        <v>1</v>
      </c>
      <c r="AL1424" t="str">
        <f>_xlfn.XLOOKUP(AK1424,Lookup!O:O,Lookup!P:P)</f>
        <v>Basic</v>
      </c>
      <c r="AM1424">
        <v>5</v>
      </c>
      <c r="AN1424" t="str" cm="1">
        <f t="array" ref="AN1424">_xlfn.IFS(
AM1424&lt;=5,"0-5",
AM1424&lt;=10,"6-10",
AM1424&lt;=20,"11-20",
TRUE,"20+")</f>
        <v>0-5</v>
      </c>
      <c r="AO1424">
        <v>3</v>
      </c>
      <c r="AP1424">
        <v>3</v>
      </c>
      <c r="AQ1424" t="str">
        <f>_xlfn.XLOOKUP(AP1424,Lookup!Q:Q,Lookup!R:R)</f>
        <v>Better</v>
      </c>
      <c r="AR1424">
        <v>2</v>
      </c>
      <c r="AS1424" t="str" cm="1">
        <f t="array" ref="AS1424">_xlfn.IFS(
AR1424 &lt;=1,"New Employee",
AR1424 &lt;=3, "Early Career",
AR1424 &lt;=7, "Experienced",
TRUE, "Veteran")</f>
        <v>Early Career</v>
      </c>
      <c r="AT1424">
        <v>2</v>
      </c>
      <c r="AU1424">
        <v>2</v>
      </c>
      <c r="AV1424" t="str" cm="1">
        <f t="array" ref="AV1424">_xlfn.IFS(
AU1424=0,"Recently Promoted",
AU1424&lt;=3, "Normal",
TRUE, "Long Time No Promotion")</f>
        <v>Normal</v>
      </c>
      <c r="AW1424">
        <v>2</v>
      </c>
      <c r="AX1424">
        <f>IF(COUNTIF(L1424:$L$1471,L1424)&gt;1,1,0)</f>
        <v>0</v>
      </c>
      <c r="BA1424">
        <f t="shared" si="181"/>
        <v>0</v>
      </c>
      <c r="BC1424">
        <f t="shared" si="182"/>
        <v>0</v>
      </c>
      <c r="BE1424">
        <f t="shared" si="176"/>
        <v>0</v>
      </c>
      <c r="BG1424">
        <f t="shared" si="177"/>
        <v>0</v>
      </c>
      <c r="BI1424">
        <f t="shared" si="178"/>
        <v>0</v>
      </c>
      <c r="BR1424" t="str" cm="1">
        <f t="array" ref="BR1424">_xlfn.IFS(
A1424&lt;=25,"18-25",
A1424&lt;=35,"26-35",
A1424&lt;=45,"36-45",
A1424&lt;=59,"46-59",
TRUE,"60+")</f>
        <v>26-35</v>
      </c>
      <c r="BX1424" t="b">
        <f t="shared" si="179"/>
        <v>1</v>
      </c>
      <c r="BY1424" t="b">
        <f t="shared" si="180"/>
        <v>1</v>
      </c>
      <c r="BZ1424" t="b">
        <f t="shared" si="183"/>
        <v>1</v>
      </c>
      <c r="CA1424">
        <f>IF(tblemployee[[#This Row],[Attrition]]="Yes",1,0)</f>
        <v>0</v>
      </c>
      <c r="CB1424">
        <f>IF(tblemployee[[#This Row],[OverTime]]="Yes",1,0)</f>
        <v>1</v>
      </c>
    </row>
    <row r="1425" spans="1:80" hidden="1">
      <c r="A1425">
        <v>22</v>
      </c>
      <c r="B1425" t="s">
        <v>43</v>
      </c>
      <c r="C1425" t="s">
        <v>36</v>
      </c>
      <c r="D1425">
        <v>581</v>
      </c>
      <c r="E1425" t="s">
        <v>45</v>
      </c>
      <c r="F1425">
        <v>1</v>
      </c>
      <c r="G1425" t="str" cm="1">
        <f t="array" ref="G1425">_xlfn.IFS(
F1425 &lt;= 10, "Near",
F1425 &lt;= 20, "Far",
TRUE, "Very Far")</f>
        <v>Near</v>
      </c>
      <c r="H1425">
        <v>2</v>
      </c>
      <c r="I1425" t="str">
        <f>_xlfn.XLOOKUP(H1425,Lookup!C:C,Lookup!D:D)</f>
        <v>College</v>
      </c>
      <c r="J1425" t="s">
        <v>38</v>
      </c>
      <c r="K1425">
        <v>1</v>
      </c>
      <c r="L1425">
        <v>2007</v>
      </c>
      <c r="M1425">
        <v>4</v>
      </c>
      <c r="N1425" t="str">
        <f>_xlfn.XLOOKUP(M1425,Lookup!E:E,Lookup!F:F)</f>
        <v>Very High</v>
      </c>
      <c r="O1425" t="s">
        <v>46</v>
      </c>
      <c r="P1425">
        <v>63</v>
      </c>
      <c r="Q1425">
        <v>3</v>
      </c>
      <c r="R1425" t="str">
        <f>_xlfn.XLOOKUP(Q1425,Lookup!G:G,Lookup!H:H)</f>
        <v>High</v>
      </c>
      <c r="S1425">
        <v>1</v>
      </c>
      <c r="T1425" s="7" t="str">
        <f>_xlfn.XLOOKUP(S1425,Lookup!A:A,Lookup!B:B)</f>
        <v>Entry Level</v>
      </c>
      <c r="U1425" t="s">
        <v>47</v>
      </c>
      <c r="V1425">
        <v>3</v>
      </c>
      <c r="W1425" t="str">
        <f>_xlfn.XLOOKUP(V1425,Lookup!I:I,Lookup!J:J)</f>
        <v>High</v>
      </c>
      <c r="X1425" t="s">
        <v>41</v>
      </c>
      <c r="Y1425">
        <v>3375</v>
      </c>
      <c r="Z1425" t="str" cm="1">
        <f t="array" ref="Z1425">_xlfn.IFS(Y1425&lt;3000,"Low",Y1425&lt;7000,"Medium",TRUE,"High")</f>
        <v>Medium</v>
      </c>
      <c r="AA1425">
        <v>17624</v>
      </c>
      <c r="AB1425">
        <v>0</v>
      </c>
      <c r="AC1425" t="s">
        <v>42</v>
      </c>
      <c r="AD1425" t="s">
        <v>43</v>
      </c>
      <c r="AE1425">
        <v>12</v>
      </c>
      <c r="AF1425">
        <v>3</v>
      </c>
      <c r="AG1425" t="str">
        <f>_xlfn.XLOOKUP(AF1425,Lookup!K:K,Lookup!L:L)</f>
        <v>Meet Expect</v>
      </c>
      <c r="AH1425">
        <v>4</v>
      </c>
      <c r="AI1425" t="str">
        <f>LOOKUP(AH1425,Lookup!M:M,Lookup!N:N)</f>
        <v>Very High</v>
      </c>
      <c r="AJ1425">
        <v>80</v>
      </c>
      <c r="AK1425">
        <v>0</v>
      </c>
      <c r="AL1425" t="str">
        <f>_xlfn.XLOOKUP(AK1425,Lookup!O:O,Lookup!P:P)</f>
        <v>None</v>
      </c>
      <c r="AM1425">
        <v>4</v>
      </c>
      <c r="AN1425" t="str" cm="1">
        <f t="array" ref="AN1425">_xlfn.IFS(
AM1425&lt;=5,"0-5",
AM1425&lt;=10,"6-10",
AM1425&lt;=20,"11-20",
TRUE,"20+")</f>
        <v>0-5</v>
      </c>
      <c r="AO1425">
        <v>2</v>
      </c>
      <c r="AP1425">
        <v>4</v>
      </c>
      <c r="AQ1425" t="str">
        <f>_xlfn.XLOOKUP(AP1425,Lookup!Q:Q,Lookup!R:R)</f>
        <v>Best</v>
      </c>
      <c r="AR1425">
        <v>3</v>
      </c>
      <c r="AS1425" t="str" cm="1">
        <f t="array" ref="AS1425">_xlfn.IFS(
AR1425 &lt;=1,"New Employee",
AR1425 &lt;=3, "Early Career",
AR1425 &lt;=7, "Experienced",
TRUE, "Veteran")</f>
        <v>Early Career</v>
      </c>
      <c r="AT1425">
        <v>2</v>
      </c>
      <c r="AU1425">
        <v>1</v>
      </c>
      <c r="AV1425" t="str" cm="1">
        <f t="array" ref="AV1425">_xlfn.IFS(
AU1425=0,"Recently Promoted",
AU1425&lt;=3, "Normal",
TRUE, "Long Time No Promotion")</f>
        <v>Normal</v>
      </c>
      <c r="AW1425">
        <v>2</v>
      </c>
      <c r="AX1425">
        <f>IF(COUNTIF(L1425:$L$1471,L1425)&gt;1,1,0)</f>
        <v>0</v>
      </c>
      <c r="BA1425">
        <f t="shared" si="181"/>
        <v>0</v>
      </c>
      <c r="BC1425">
        <f t="shared" si="182"/>
        <v>0</v>
      </c>
      <c r="BE1425">
        <f t="shared" si="176"/>
        <v>0</v>
      </c>
      <c r="BG1425">
        <f t="shared" si="177"/>
        <v>0</v>
      </c>
      <c r="BI1425">
        <f t="shared" si="178"/>
        <v>0</v>
      </c>
      <c r="BR1425" t="str" cm="1">
        <f t="array" ref="BR1425">_xlfn.IFS(
A1425&lt;=25,"18-25",
A1425&lt;=35,"26-35",
A1425&lt;=45,"36-45",
A1425&lt;=59,"46-59",
TRUE,"60+")</f>
        <v>18-25</v>
      </c>
      <c r="BX1425" t="b">
        <f t="shared" si="179"/>
        <v>1</v>
      </c>
      <c r="BY1425" t="b">
        <f t="shared" si="180"/>
        <v>1</v>
      </c>
      <c r="BZ1425" t="b">
        <f t="shared" si="183"/>
        <v>1</v>
      </c>
      <c r="CA1425">
        <f>IF(tblemployee[[#This Row],[Attrition]]="Yes",1,0)</f>
        <v>0</v>
      </c>
      <c r="CB1425">
        <f>IF(tblemployee[[#This Row],[OverTime]]="Yes",1,0)</f>
        <v>0</v>
      </c>
    </row>
    <row r="1426" spans="1:80" hidden="1">
      <c r="A1426">
        <v>35</v>
      </c>
      <c r="B1426" t="s">
        <v>43</v>
      </c>
      <c r="C1426" t="s">
        <v>36</v>
      </c>
      <c r="D1426">
        <v>1395</v>
      </c>
      <c r="E1426" t="s">
        <v>45</v>
      </c>
      <c r="F1426">
        <v>9</v>
      </c>
      <c r="G1426" t="str" cm="1">
        <f t="array" ref="G1426">_xlfn.IFS(
F1426 &lt;= 10, "Near",
F1426 &lt;= 20, "Far",
TRUE, "Very Far")</f>
        <v>Near</v>
      </c>
      <c r="H1426">
        <v>4</v>
      </c>
      <c r="I1426" t="str">
        <f>_xlfn.XLOOKUP(H1426,Lookup!C:C,Lookup!D:D)</f>
        <v>Master</v>
      </c>
      <c r="J1426" t="s">
        <v>51</v>
      </c>
      <c r="K1426">
        <v>1</v>
      </c>
      <c r="L1426">
        <v>2008</v>
      </c>
      <c r="M1426">
        <v>2</v>
      </c>
      <c r="N1426" t="str">
        <f>_xlfn.XLOOKUP(M1426,Lookup!E:E,Lookup!F:F)</f>
        <v>Medium</v>
      </c>
      <c r="O1426" t="s">
        <v>46</v>
      </c>
      <c r="P1426">
        <v>48</v>
      </c>
      <c r="Q1426">
        <v>3</v>
      </c>
      <c r="R1426" t="str">
        <f>_xlfn.XLOOKUP(Q1426,Lookup!G:G,Lookup!H:H)</f>
        <v>High</v>
      </c>
      <c r="S1426">
        <v>2</v>
      </c>
      <c r="T1426" s="7" t="str">
        <f>_xlfn.XLOOKUP(S1426,Lookup!A:A,Lookup!B:B)</f>
        <v>Junior</v>
      </c>
      <c r="U1426" t="s">
        <v>47</v>
      </c>
      <c r="V1426">
        <v>3</v>
      </c>
      <c r="W1426" t="str">
        <f>_xlfn.XLOOKUP(V1426,Lookup!I:I,Lookup!J:J)</f>
        <v>High</v>
      </c>
      <c r="X1426" t="s">
        <v>41</v>
      </c>
      <c r="Y1426">
        <v>5098</v>
      </c>
      <c r="Z1426" t="str" cm="1">
        <f t="array" ref="Z1426">_xlfn.IFS(Y1426&lt;3000,"Low",Y1426&lt;7000,"Medium",TRUE,"High")</f>
        <v>Medium</v>
      </c>
      <c r="AA1426">
        <v>18698</v>
      </c>
      <c r="AB1426">
        <v>1</v>
      </c>
      <c r="AC1426" t="s">
        <v>42</v>
      </c>
      <c r="AD1426" t="s">
        <v>43</v>
      </c>
      <c r="AE1426">
        <v>19</v>
      </c>
      <c r="AF1426">
        <v>3</v>
      </c>
      <c r="AG1426" t="str">
        <f>_xlfn.XLOOKUP(AF1426,Lookup!K:K,Lookup!L:L)</f>
        <v>Meet Expect</v>
      </c>
      <c r="AH1426">
        <v>2</v>
      </c>
      <c r="AI1426" t="str">
        <f>LOOKUP(AH1426,Lookup!M:M,Lookup!N:N)</f>
        <v>Medium</v>
      </c>
      <c r="AJ1426">
        <v>80</v>
      </c>
      <c r="AK1426">
        <v>0</v>
      </c>
      <c r="AL1426" t="str">
        <f>_xlfn.XLOOKUP(AK1426,Lookup!O:O,Lookup!P:P)</f>
        <v>None</v>
      </c>
      <c r="AM1426">
        <v>10</v>
      </c>
      <c r="AN1426" t="str" cm="1">
        <f t="array" ref="AN1426">_xlfn.IFS(
AM1426&lt;=5,"0-5",
AM1426&lt;=10,"6-10",
AM1426&lt;=20,"11-20",
TRUE,"20+")</f>
        <v>6-10</v>
      </c>
      <c r="AO1426">
        <v>5</v>
      </c>
      <c r="AP1426">
        <v>3</v>
      </c>
      <c r="AQ1426" t="str">
        <f>_xlfn.XLOOKUP(AP1426,Lookup!Q:Q,Lookup!R:R)</f>
        <v>Better</v>
      </c>
      <c r="AR1426">
        <v>10</v>
      </c>
      <c r="AS1426" t="str" cm="1">
        <f t="array" ref="AS1426">_xlfn.IFS(
AR1426 &lt;=1,"New Employee",
AR1426 &lt;=3, "Early Career",
AR1426 &lt;=7, "Experienced",
TRUE, "Veteran")</f>
        <v>Veteran</v>
      </c>
      <c r="AT1426">
        <v>7</v>
      </c>
      <c r="AU1426">
        <v>0</v>
      </c>
      <c r="AV1426" t="str" cm="1">
        <f t="array" ref="AV1426">_xlfn.IFS(
AU1426=0,"Recently Promoted",
AU1426&lt;=3, "Normal",
TRUE, "Long Time No Promotion")</f>
        <v>Recently Promoted</v>
      </c>
      <c r="AW1426">
        <v>8</v>
      </c>
      <c r="AX1426">
        <f>IF(COUNTIF(L1426:$L$1471,L1426)&gt;1,1,0)</f>
        <v>0</v>
      </c>
      <c r="BA1426">
        <f t="shared" si="181"/>
        <v>0</v>
      </c>
      <c r="BC1426">
        <f t="shared" si="182"/>
        <v>0</v>
      </c>
      <c r="BE1426">
        <f t="shared" si="176"/>
        <v>0</v>
      </c>
      <c r="BG1426">
        <f t="shared" si="177"/>
        <v>0</v>
      </c>
      <c r="BI1426">
        <f t="shared" si="178"/>
        <v>0</v>
      </c>
      <c r="BR1426" t="str" cm="1">
        <f t="array" ref="BR1426">_xlfn.IFS(
A1426&lt;=25,"18-25",
A1426&lt;=35,"26-35",
A1426&lt;=45,"36-45",
A1426&lt;=59,"46-59",
TRUE,"60+")</f>
        <v>26-35</v>
      </c>
      <c r="BX1426" t="b">
        <f t="shared" si="179"/>
        <v>1</v>
      </c>
      <c r="BY1426" t="b">
        <f t="shared" si="180"/>
        <v>1</v>
      </c>
      <c r="BZ1426" t="b">
        <f t="shared" si="183"/>
        <v>1</v>
      </c>
      <c r="CA1426">
        <f>IF(tblemployee[[#This Row],[Attrition]]="Yes",1,0)</f>
        <v>0</v>
      </c>
      <c r="CB1426">
        <f>IF(tblemployee[[#This Row],[OverTime]]="Yes",1,0)</f>
        <v>0</v>
      </c>
    </row>
    <row r="1427" spans="1:80" hidden="1">
      <c r="A1427">
        <v>33</v>
      </c>
      <c r="B1427" t="s">
        <v>43</v>
      </c>
      <c r="C1427" t="s">
        <v>36</v>
      </c>
      <c r="D1427">
        <v>501</v>
      </c>
      <c r="E1427" t="s">
        <v>45</v>
      </c>
      <c r="F1427">
        <v>15</v>
      </c>
      <c r="G1427" t="str" cm="1">
        <f t="array" ref="G1427">_xlfn.IFS(
F1427 &lt;= 10, "Near",
F1427 &lt;= 20, "Far",
TRUE, "Very Far")</f>
        <v>Far</v>
      </c>
      <c r="H1427">
        <v>2</v>
      </c>
      <c r="I1427" t="str">
        <f>_xlfn.XLOOKUP(H1427,Lookup!C:C,Lookup!D:D)</f>
        <v>College</v>
      </c>
      <c r="J1427" t="s">
        <v>51</v>
      </c>
      <c r="K1427">
        <v>1</v>
      </c>
      <c r="L1427">
        <v>2009</v>
      </c>
      <c r="M1427">
        <v>2</v>
      </c>
      <c r="N1427" t="str">
        <f>_xlfn.XLOOKUP(M1427,Lookup!E:E,Lookup!F:F)</f>
        <v>Medium</v>
      </c>
      <c r="O1427" t="s">
        <v>39</v>
      </c>
      <c r="P1427">
        <v>95</v>
      </c>
      <c r="Q1427">
        <v>3</v>
      </c>
      <c r="R1427" t="str">
        <f>_xlfn.XLOOKUP(Q1427,Lookup!G:G,Lookup!H:H)</f>
        <v>High</v>
      </c>
      <c r="S1427">
        <v>2</v>
      </c>
      <c r="T1427" s="7" t="str">
        <f>_xlfn.XLOOKUP(S1427,Lookup!A:A,Lookup!B:B)</f>
        <v>Junior</v>
      </c>
      <c r="U1427" t="s">
        <v>54</v>
      </c>
      <c r="V1427">
        <v>4</v>
      </c>
      <c r="W1427" t="str">
        <f>_xlfn.XLOOKUP(V1427,Lookup!I:I,Lookup!J:J)</f>
        <v>Very High</v>
      </c>
      <c r="X1427" t="s">
        <v>48</v>
      </c>
      <c r="Y1427">
        <v>4878</v>
      </c>
      <c r="Z1427" t="str" cm="1">
        <f t="array" ref="Z1427">_xlfn.IFS(Y1427&lt;3000,"Low",Y1427&lt;7000,"Medium",TRUE,"High")</f>
        <v>Medium</v>
      </c>
      <c r="AA1427">
        <v>21653</v>
      </c>
      <c r="AB1427">
        <v>0</v>
      </c>
      <c r="AC1427" t="s">
        <v>42</v>
      </c>
      <c r="AD1427" t="s">
        <v>35</v>
      </c>
      <c r="AE1427">
        <v>13</v>
      </c>
      <c r="AF1427">
        <v>3</v>
      </c>
      <c r="AG1427" t="str">
        <f>_xlfn.XLOOKUP(AF1427,Lookup!K:K,Lookup!L:L)</f>
        <v>Meet Expect</v>
      </c>
      <c r="AH1427">
        <v>1</v>
      </c>
      <c r="AI1427" t="str">
        <f>LOOKUP(AH1427,Lookup!M:M,Lookup!N:N)</f>
        <v>Low</v>
      </c>
      <c r="AJ1427">
        <v>80</v>
      </c>
      <c r="AK1427">
        <v>1</v>
      </c>
      <c r="AL1427" t="str">
        <f>_xlfn.XLOOKUP(AK1427,Lookup!O:O,Lookup!P:P)</f>
        <v>Basic</v>
      </c>
      <c r="AM1427">
        <v>10</v>
      </c>
      <c r="AN1427" t="str" cm="1">
        <f t="array" ref="AN1427">_xlfn.IFS(
AM1427&lt;=5,"0-5",
AM1427&lt;=10,"6-10",
AM1427&lt;=20,"11-20",
TRUE,"20+")</f>
        <v>6-10</v>
      </c>
      <c r="AO1427">
        <v>6</v>
      </c>
      <c r="AP1427">
        <v>3</v>
      </c>
      <c r="AQ1427" t="str">
        <f>_xlfn.XLOOKUP(AP1427,Lookup!Q:Q,Lookup!R:R)</f>
        <v>Better</v>
      </c>
      <c r="AR1427">
        <v>9</v>
      </c>
      <c r="AS1427" t="str" cm="1">
        <f t="array" ref="AS1427">_xlfn.IFS(
AR1427 &lt;=1,"New Employee",
AR1427 &lt;=3, "Early Career",
AR1427 &lt;=7, "Experienced",
TRUE, "Veteran")</f>
        <v>Veteran</v>
      </c>
      <c r="AT1427">
        <v>7</v>
      </c>
      <c r="AU1427">
        <v>8</v>
      </c>
      <c r="AV1427" t="str" cm="1">
        <f t="array" ref="AV1427">_xlfn.IFS(
AU1427=0,"Recently Promoted",
AU1427&lt;=3, "Normal",
TRUE, "Long Time No Promotion")</f>
        <v>Long Time No Promotion</v>
      </c>
      <c r="AW1427">
        <v>1</v>
      </c>
      <c r="AX1427">
        <f>IF(COUNTIF(L1427:$L$1471,L1427)&gt;1,1,0)</f>
        <v>0</v>
      </c>
      <c r="BA1427">
        <f t="shared" si="181"/>
        <v>0</v>
      </c>
      <c r="BC1427">
        <f t="shared" si="182"/>
        <v>0</v>
      </c>
      <c r="BE1427">
        <f t="shared" si="176"/>
        <v>0</v>
      </c>
      <c r="BG1427">
        <f t="shared" si="177"/>
        <v>0</v>
      </c>
      <c r="BI1427">
        <f t="shared" si="178"/>
        <v>0</v>
      </c>
      <c r="BR1427" t="str" cm="1">
        <f t="array" ref="BR1427">_xlfn.IFS(
A1427&lt;=25,"18-25",
A1427&lt;=35,"26-35",
A1427&lt;=45,"36-45",
A1427&lt;=59,"46-59",
TRUE,"60+")</f>
        <v>26-35</v>
      </c>
      <c r="BX1427" t="b">
        <f t="shared" si="179"/>
        <v>1</v>
      </c>
      <c r="BY1427" t="b">
        <f t="shared" si="180"/>
        <v>1</v>
      </c>
      <c r="BZ1427" t="b">
        <f t="shared" si="183"/>
        <v>1</v>
      </c>
      <c r="CA1427">
        <f>IF(tblemployee[[#This Row],[Attrition]]="Yes",1,0)</f>
        <v>0</v>
      </c>
      <c r="CB1427">
        <f>IF(tblemployee[[#This Row],[OverTime]]="Yes",1,0)</f>
        <v>1</v>
      </c>
    </row>
    <row r="1428" spans="1:80" hidden="1">
      <c r="A1428">
        <v>32</v>
      </c>
      <c r="B1428" t="s">
        <v>43</v>
      </c>
      <c r="C1428" t="s">
        <v>36</v>
      </c>
      <c r="D1428">
        <v>267</v>
      </c>
      <c r="E1428" t="s">
        <v>45</v>
      </c>
      <c r="F1428">
        <v>29</v>
      </c>
      <c r="G1428" t="str" cm="1">
        <f t="array" ref="G1428">_xlfn.IFS(
F1428 &lt;= 10, "Near",
F1428 &lt;= 20, "Far",
TRUE, "Very Far")</f>
        <v>Very Far</v>
      </c>
      <c r="H1428">
        <v>4</v>
      </c>
      <c r="I1428" t="str">
        <f>_xlfn.XLOOKUP(H1428,Lookup!C:C,Lookup!D:D)</f>
        <v>Master</v>
      </c>
      <c r="J1428" t="s">
        <v>38</v>
      </c>
      <c r="K1428">
        <v>1</v>
      </c>
      <c r="L1428">
        <v>2010</v>
      </c>
      <c r="M1428">
        <v>3</v>
      </c>
      <c r="N1428" t="str">
        <f>_xlfn.XLOOKUP(M1428,Lookup!E:E,Lookup!F:F)</f>
        <v>High</v>
      </c>
      <c r="O1428" t="s">
        <v>39</v>
      </c>
      <c r="P1428">
        <v>49</v>
      </c>
      <c r="Q1428">
        <v>2</v>
      </c>
      <c r="R1428" t="str">
        <f>_xlfn.XLOOKUP(Q1428,Lookup!G:G,Lookup!H:H)</f>
        <v>Medium</v>
      </c>
      <c r="S1428">
        <v>1</v>
      </c>
      <c r="T1428" s="7" t="str">
        <f>_xlfn.XLOOKUP(S1428,Lookup!A:A,Lookup!B:B)</f>
        <v>Entry Level</v>
      </c>
      <c r="U1428" t="s">
        <v>50</v>
      </c>
      <c r="V1428">
        <v>2</v>
      </c>
      <c r="W1428" t="str">
        <f>_xlfn.XLOOKUP(V1428,Lookup!I:I,Lookup!J:J)</f>
        <v>Medium</v>
      </c>
      <c r="X1428" t="s">
        <v>41</v>
      </c>
      <c r="Y1428">
        <v>2837</v>
      </c>
      <c r="Z1428" t="str" cm="1">
        <f t="array" ref="Z1428">_xlfn.IFS(Y1428&lt;3000,"Low",Y1428&lt;7000,"Medium",TRUE,"High")</f>
        <v>Low</v>
      </c>
      <c r="AA1428">
        <v>15919</v>
      </c>
      <c r="AB1428">
        <v>1</v>
      </c>
      <c r="AC1428" t="s">
        <v>42</v>
      </c>
      <c r="AD1428" t="s">
        <v>43</v>
      </c>
      <c r="AE1428">
        <v>13</v>
      </c>
      <c r="AF1428">
        <v>3</v>
      </c>
      <c r="AG1428" t="str">
        <f>_xlfn.XLOOKUP(AF1428,Lookup!K:K,Lookup!L:L)</f>
        <v>Meet Expect</v>
      </c>
      <c r="AH1428">
        <v>3</v>
      </c>
      <c r="AI1428" t="str">
        <f>LOOKUP(AH1428,Lookup!M:M,Lookup!N:N)</f>
        <v>High</v>
      </c>
      <c r="AJ1428">
        <v>80</v>
      </c>
      <c r="AK1428">
        <v>0</v>
      </c>
      <c r="AL1428" t="str">
        <f>_xlfn.XLOOKUP(AK1428,Lookup!O:O,Lookup!P:P)</f>
        <v>None</v>
      </c>
      <c r="AM1428">
        <v>6</v>
      </c>
      <c r="AN1428" t="str" cm="1">
        <f t="array" ref="AN1428">_xlfn.IFS(
AM1428&lt;=5,"0-5",
AM1428&lt;=10,"6-10",
AM1428&lt;=20,"11-20",
TRUE,"20+")</f>
        <v>6-10</v>
      </c>
      <c r="AO1428">
        <v>3</v>
      </c>
      <c r="AP1428">
        <v>3</v>
      </c>
      <c r="AQ1428" t="str">
        <f>_xlfn.XLOOKUP(AP1428,Lookup!Q:Q,Lookup!R:R)</f>
        <v>Better</v>
      </c>
      <c r="AR1428">
        <v>6</v>
      </c>
      <c r="AS1428" t="str" cm="1">
        <f t="array" ref="AS1428">_xlfn.IFS(
AR1428 &lt;=1,"New Employee",
AR1428 &lt;=3, "Early Career",
AR1428 &lt;=7, "Experienced",
TRUE, "Veteran")</f>
        <v>Experienced</v>
      </c>
      <c r="AT1428">
        <v>2</v>
      </c>
      <c r="AU1428">
        <v>4</v>
      </c>
      <c r="AV1428" t="str" cm="1">
        <f t="array" ref="AV1428">_xlfn.IFS(
AU1428=0,"Recently Promoted",
AU1428&lt;=3, "Normal",
TRUE, "Long Time No Promotion")</f>
        <v>Long Time No Promotion</v>
      </c>
      <c r="AW1428">
        <v>1</v>
      </c>
      <c r="AX1428">
        <f>IF(COUNTIF(L1428:$L$1471,L1428)&gt;1,1,0)</f>
        <v>0</v>
      </c>
      <c r="BA1428">
        <f t="shared" si="181"/>
        <v>0</v>
      </c>
      <c r="BC1428">
        <f t="shared" si="182"/>
        <v>0</v>
      </c>
      <c r="BE1428">
        <f t="shared" si="176"/>
        <v>0</v>
      </c>
      <c r="BG1428">
        <f t="shared" si="177"/>
        <v>0</v>
      </c>
      <c r="BI1428">
        <f t="shared" si="178"/>
        <v>0</v>
      </c>
      <c r="BR1428" t="str" cm="1">
        <f t="array" ref="BR1428">_xlfn.IFS(
A1428&lt;=25,"18-25",
A1428&lt;=35,"26-35",
A1428&lt;=45,"36-45",
A1428&lt;=59,"46-59",
TRUE,"60+")</f>
        <v>26-35</v>
      </c>
      <c r="BX1428" t="b">
        <f t="shared" si="179"/>
        <v>1</v>
      </c>
      <c r="BY1428" t="b">
        <f t="shared" si="180"/>
        <v>1</v>
      </c>
      <c r="BZ1428" t="b">
        <f t="shared" si="183"/>
        <v>1</v>
      </c>
      <c r="CA1428">
        <f>IF(tblemployee[[#This Row],[Attrition]]="Yes",1,0)</f>
        <v>0</v>
      </c>
      <c r="CB1428">
        <f>IF(tblemployee[[#This Row],[OverTime]]="Yes",1,0)</f>
        <v>0</v>
      </c>
    </row>
    <row r="1429" spans="1:80" hidden="1">
      <c r="A1429">
        <v>40</v>
      </c>
      <c r="B1429" t="s">
        <v>43</v>
      </c>
      <c r="C1429" t="s">
        <v>36</v>
      </c>
      <c r="D1429">
        <v>543</v>
      </c>
      <c r="E1429" t="s">
        <v>45</v>
      </c>
      <c r="F1429">
        <v>1</v>
      </c>
      <c r="G1429" t="str" cm="1">
        <f t="array" ref="G1429">_xlfn.IFS(
F1429 &lt;= 10, "Near",
F1429 &lt;= 20, "Far",
TRUE, "Very Far")</f>
        <v>Near</v>
      </c>
      <c r="H1429">
        <v>4</v>
      </c>
      <c r="I1429" t="str">
        <f>_xlfn.XLOOKUP(H1429,Lookup!C:C,Lookup!D:D)</f>
        <v>Master</v>
      </c>
      <c r="J1429" t="s">
        <v>38</v>
      </c>
      <c r="K1429">
        <v>1</v>
      </c>
      <c r="L1429">
        <v>2012</v>
      </c>
      <c r="M1429">
        <v>1</v>
      </c>
      <c r="N1429" t="str">
        <f>_xlfn.XLOOKUP(M1429,Lookup!E:E,Lookup!F:F)</f>
        <v>Low</v>
      </c>
      <c r="O1429" t="s">
        <v>46</v>
      </c>
      <c r="P1429">
        <v>83</v>
      </c>
      <c r="Q1429">
        <v>3</v>
      </c>
      <c r="R1429" t="str">
        <f>_xlfn.XLOOKUP(Q1429,Lookup!G:G,Lookup!H:H)</f>
        <v>High</v>
      </c>
      <c r="S1429">
        <v>1</v>
      </c>
      <c r="T1429" s="7" t="str">
        <f>_xlfn.XLOOKUP(S1429,Lookup!A:A,Lookup!B:B)</f>
        <v>Entry Level</v>
      </c>
      <c r="U1429" t="s">
        <v>50</v>
      </c>
      <c r="V1429">
        <v>4</v>
      </c>
      <c r="W1429" t="str">
        <f>_xlfn.XLOOKUP(V1429,Lookup!I:I,Lookup!J:J)</f>
        <v>Very High</v>
      </c>
      <c r="X1429" t="s">
        <v>48</v>
      </c>
      <c r="Y1429">
        <v>2406</v>
      </c>
      <c r="Z1429" t="str" cm="1">
        <f t="array" ref="Z1429">_xlfn.IFS(Y1429&lt;3000,"Low",Y1429&lt;7000,"Medium",TRUE,"High")</f>
        <v>Low</v>
      </c>
      <c r="AA1429">
        <v>4060</v>
      </c>
      <c r="AB1429">
        <v>8</v>
      </c>
      <c r="AC1429" t="s">
        <v>42</v>
      </c>
      <c r="AD1429" t="s">
        <v>43</v>
      </c>
      <c r="AE1429">
        <v>19</v>
      </c>
      <c r="AF1429">
        <v>3</v>
      </c>
      <c r="AG1429" t="str">
        <f>_xlfn.XLOOKUP(AF1429,Lookup!K:K,Lookup!L:L)</f>
        <v>Meet Expect</v>
      </c>
      <c r="AH1429">
        <v>3</v>
      </c>
      <c r="AI1429" t="str">
        <f>LOOKUP(AH1429,Lookup!M:M,Lookup!N:N)</f>
        <v>High</v>
      </c>
      <c r="AJ1429">
        <v>80</v>
      </c>
      <c r="AK1429">
        <v>2</v>
      </c>
      <c r="AL1429" t="str">
        <f>_xlfn.XLOOKUP(AK1429,Lookup!O:O,Lookup!P:P)</f>
        <v>Medium</v>
      </c>
      <c r="AM1429">
        <v>8</v>
      </c>
      <c r="AN1429" t="str" cm="1">
        <f t="array" ref="AN1429">_xlfn.IFS(
AM1429&lt;=5,"0-5",
AM1429&lt;=10,"6-10",
AM1429&lt;=20,"11-20",
TRUE,"20+")</f>
        <v>6-10</v>
      </c>
      <c r="AO1429">
        <v>3</v>
      </c>
      <c r="AP1429">
        <v>2</v>
      </c>
      <c r="AQ1429" t="str">
        <f>_xlfn.XLOOKUP(AP1429,Lookup!Q:Q,Lookup!R:R)</f>
        <v>Good</v>
      </c>
      <c r="AR1429">
        <v>1</v>
      </c>
      <c r="AS1429" t="str" cm="1">
        <f t="array" ref="AS1429">_xlfn.IFS(
AR1429 &lt;=1,"New Employee",
AR1429 &lt;=3, "Early Career",
AR1429 &lt;=7, "Experienced",
TRUE, "Veteran")</f>
        <v>New Employee</v>
      </c>
      <c r="AT1429">
        <v>0</v>
      </c>
      <c r="AU1429">
        <v>0</v>
      </c>
      <c r="AV1429" t="str" cm="1">
        <f t="array" ref="AV1429">_xlfn.IFS(
AU1429=0,"Recently Promoted",
AU1429&lt;=3, "Normal",
TRUE, "Long Time No Promotion")</f>
        <v>Recently Promoted</v>
      </c>
      <c r="AW1429">
        <v>0</v>
      </c>
      <c r="AX1429">
        <f>IF(COUNTIF(L1429:$L$1471,L1429)&gt;1,1,0)</f>
        <v>0</v>
      </c>
      <c r="BA1429">
        <f t="shared" si="181"/>
        <v>0</v>
      </c>
      <c r="BC1429">
        <f t="shared" si="182"/>
        <v>0</v>
      </c>
      <c r="BE1429">
        <f t="shared" si="176"/>
        <v>0</v>
      </c>
      <c r="BG1429">
        <f t="shared" si="177"/>
        <v>0</v>
      </c>
      <c r="BI1429">
        <f t="shared" si="178"/>
        <v>0</v>
      </c>
      <c r="BR1429" t="str" cm="1">
        <f t="array" ref="BR1429">_xlfn.IFS(
A1429&lt;=25,"18-25",
A1429&lt;=35,"26-35",
A1429&lt;=45,"36-45",
A1429&lt;=59,"46-59",
TRUE,"60+")</f>
        <v>36-45</v>
      </c>
      <c r="BX1429" t="b">
        <f t="shared" si="179"/>
        <v>1</v>
      </c>
      <c r="BY1429" t="b">
        <f t="shared" si="180"/>
        <v>1</v>
      </c>
      <c r="BZ1429" t="b">
        <f t="shared" si="183"/>
        <v>1</v>
      </c>
      <c r="CA1429">
        <f>IF(tblemployee[[#This Row],[Attrition]]="Yes",1,0)</f>
        <v>0</v>
      </c>
      <c r="CB1429">
        <f>IF(tblemployee[[#This Row],[OverTime]]="Yes",1,0)</f>
        <v>0</v>
      </c>
    </row>
    <row r="1430" spans="1:80" hidden="1">
      <c r="A1430">
        <v>32</v>
      </c>
      <c r="B1430" t="s">
        <v>43</v>
      </c>
      <c r="C1430" t="s">
        <v>36</v>
      </c>
      <c r="D1430">
        <v>234</v>
      </c>
      <c r="E1430" t="s">
        <v>37</v>
      </c>
      <c r="F1430">
        <v>1</v>
      </c>
      <c r="G1430" t="str" cm="1">
        <f t="array" ref="G1430">_xlfn.IFS(
F1430 &lt;= 10, "Near",
F1430 &lt;= 20, "Far",
TRUE, "Very Far")</f>
        <v>Near</v>
      </c>
      <c r="H1430">
        <v>4</v>
      </c>
      <c r="I1430" t="str">
        <f>_xlfn.XLOOKUP(H1430,Lookup!C:C,Lookup!D:D)</f>
        <v>Master</v>
      </c>
      <c r="J1430" t="s">
        <v>51</v>
      </c>
      <c r="K1430">
        <v>1</v>
      </c>
      <c r="L1430">
        <v>2013</v>
      </c>
      <c r="M1430">
        <v>2</v>
      </c>
      <c r="N1430" t="str">
        <f>_xlfn.XLOOKUP(M1430,Lookup!E:E,Lookup!F:F)</f>
        <v>Medium</v>
      </c>
      <c r="O1430" t="s">
        <v>46</v>
      </c>
      <c r="P1430">
        <v>68</v>
      </c>
      <c r="Q1430">
        <v>2</v>
      </c>
      <c r="R1430" t="str">
        <f>_xlfn.XLOOKUP(Q1430,Lookup!G:G,Lookup!H:H)</f>
        <v>Medium</v>
      </c>
      <c r="S1430">
        <v>1</v>
      </c>
      <c r="T1430" s="7" t="str">
        <f>_xlfn.XLOOKUP(S1430,Lookup!A:A,Lookup!B:B)</f>
        <v>Entry Level</v>
      </c>
      <c r="U1430" t="s">
        <v>57</v>
      </c>
      <c r="V1430">
        <v>2</v>
      </c>
      <c r="W1430" t="str">
        <f>_xlfn.XLOOKUP(V1430,Lookup!I:I,Lookup!J:J)</f>
        <v>Medium</v>
      </c>
      <c r="X1430" t="s">
        <v>48</v>
      </c>
      <c r="Y1430">
        <v>2269</v>
      </c>
      <c r="Z1430" t="str" cm="1">
        <f t="array" ref="Z1430">_xlfn.IFS(Y1430&lt;3000,"Low",Y1430&lt;7000,"Medium",TRUE,"High")</f>
        <v>Low</v>
      </c>
      <c r="AA1430">
        <v>18024</v>
      </c>
      <c r="AB1430">
        <v>0</v>
      </c>
      <c r="AC1430" t="s">
        <v>42</v>
      </c>
      <c r="AD1430" t="s">
        <v>43</v>
      </c>
      <c r="AE1430">
        <v>14</v>
      </c>
      <c r="AF1430">
        <v>3</v>
      </c>
      <c r="AG1430" t="str">
        <f>_xlfn.XLOOKUP(AF1430,Lookup!K:K,Lookup!L:L)</f>
        <v>Meet Expect</v>
      </c>
      <c r="AH1430">
        <v>2</v>
      </c>
      <c r="AI1430" t="str">
        <f>LOOKUP(AH1430,Lookup!M:M,Lookup!N:N)</f>
        <v>Medium</v>
      </c>
      <c r="AJ1430">
        <v>80</v>
      </c>
      <c r="AK1430">
        <v>1</v>
      </c>
      <c r="AL1430" t="str">
        <f>_xlfn.XLOOKUP(AK1430,Lookup!O:O,Lookup!P:P)</f>
        <v>Basic</v>
      </c>
      <c r="AM1430">
        <v>3</v>
      </c>
      <c r="AN1430" t="str" cm="1">
        <f t="array" ref="AN1430">_xlfn.IFS(
AM1430&lt;=5,"0-5",
AM1430&lt;=10,"6-10",
AM1430&lt;=20,"11-20",
TRUE,"20+")</f>
        <v>0-5</v>
      </c>
      <c r="AO1430">
        <v>2</v>
      </c>
      <c r="AP1430">
        <v>3</v>
      </c>
      <c r="AQ1430" t="str">
        <f>_xlfn.XLOOKUP(AP1430,Lookup!Q:Q,Lookup!R:R)</f>
        <v>Better</v>
      </c>
      <c r="AR1430">
        <v>2</v>
      </c>
      <c r="AS1430" t="str" cm="1">
        <f t="array" ref="AS1430">_xlfn.IFS(
AR1430 &lt;=1,"New Employee",
AR1430 &lt;=3, "Early Career",
AR1430 &lt;=7, "Experienced",
TRUE, "Veteran")</f>
        <v>Early Career</v>
      </c>
      <c r="AT1430">
        <v>2</v>
      </c>
      <c r="AU1430">
        <v>2</v>
      </c>
      <c r="AV1430" t="str" cm="1">
        <f t="array" ref="AV1430">_xlfn.IFS(
AU1430=0,"Recently Promoted",
AU1430&lt;=3, "Normal",
TRUE, "Long Time No Promotion")</f>
        <v>Normal</v>
      </c>
      <c r="AW1430">
        <v>2</v>
      </c>
      <c r="AX1430">
        <f>IF(COUNTIF(L1430:$L$1471,L1430)&gt;1,1,0)</f>
        <v>0</v>
      </c>
      <c r="BA1430">
        <f t="shared" si="181"/>
        <v>0</v>
      </c>
      <c r="BC1430">
        <f t="shared" si="182"/>
        <v>0</v>
      </c>
      <c r="BE1430">
        <f t="shared" si="176"/>
        <v>0</v>
      </c>
      <c r="BG1430">
        <f t="shared" si="177"/>
        <v>0</v>
      </c>
      <c r="BI1430">
        <f t="shared" si="178"/>
        <v>0</v>
      </c>
      <c r="BR1430" t="str" cm="1">
        <f t="array" ref="BR1430">_xlfn.IFS(
A1430&lt;=25,"18-25",
A1430&lt;=35,"26-35",
A1430&lt;=45,"36-45",
A1430&lt;=59,"46-59",
TRUE,"60+")</f>
        <v>26-35</v>
      </c>
      <c r="BX1430" t="b">
        <f t="shared" si="179"/>
        <v>1</v>
      </c>
      <c r="BY1430" t="b">
        <f t="shared" si="180"/>
        <v>1</v>
      </c>
      <c r="BZ1430" t="b">
        <f t="shared" si="183"/>
        <v>1</v>
      </c>
      <c r="CA1430">
        <f>IF(tblemployee[[#This Row],[Attrition]]="Yes",1,0)</f>
        <v>0</v>
      </c>
      <c r="CB1430">
        <f>IF(tblemployee[[#This Row],[OverTime]]="Yes",1,0)</f>
        <v>0</v>
      </c>
    </row>
    <row r="1431" spans="1:80" hidden="1">
      <c r="A1431">
        <v>39</v>
      </c>
      <c r="B1431" t="s">
        <v>43</v>
      </c>
      <c r="C1431" t="s">
        <v>36</v>
      </c>
      <c r="D1431">
        <v>116</v>
      </c>
      <c r="E1431" t="s">
        <v>45</v>
      </c>
      <c r="F1431">
        <v>24</v>
      </c>
      <c r="G1431" t="str" cm="1">
        <f t="array" ref="G1431">_xlfn.IFS(
F1431 &lt;= 10, "Near",
F1431 &lt;= 20, "Far",
TRUE, "Very Far")</f>
        <v>Very Far</v>
      </c>
      <c r="H1431">
        <v>1</v>
      </c>
      <c r="I1431" t="str">
        <f>_xlfn.XLOOKUP(H1431,Lookup!C:C,Lookup!D:D)</f>
        <v>Below College</v>
      </c>
      <c r="J1431" t="s">
        <v>38</v>
      </c>
      <c r="K1431">
        <v>1</v>
      </c>
      <c r="L1431">
        <v>2014</v>
      </c>
      <c r="M1431">
        <v>1</v>
      </c>
      <c r="N1431" t="str">
        <f>_xlfn.XLOOKUP(M1431,Lookup!E:E,Lookup!F:F)</f>
        <v>Low</v>
      </c>
      <c r="O1431" t="s">
        <v>46</v>
      </c>
      <c r="P1431">
        <v>52</v>
      </c>
      <c r="Q1431">
        <v>3</v>
      </c>
      <c r="R1431" t="str">
        <f>_xlfn.XLOOKUP(Q1431,Lookup!G:G,Lookup!H:H)</f>
        <v>High</v>
      </c>
      <c r="S1431">
        <v>2</v>
      </c>
      <c r="T1431" s="7" t="str">
        <f>_xlfn.XLOOKUP(S1431,Lookup!A:A,Lookup!B:B)</f>
        <v>Junior</v>
      </c>
      <c r="U1431" t="s">
        <v>47</v>
      </c>
      <c r="V1431">
        <v>4</v>
      </c>
      <c r="W1431" t="str">
        <f>_xlfn.XLOOKUP(V1431,Lookup!I:I,Lookup!J:J)</f>
        <v>Very High</v>
      </c>
      <c r="X1431" t="s">
        <v>41</v>
      </c>
      <c r="Y1431">
        <v>4108</v>
      </c>
      <c r="Z1431" t="str" cm="1">
        <f t="array" ref="Z1431">_xlfn.IFS(Y1431&lt;3000,"Low",Y1431&lt;7000,"Medium",TRUE,"High")</f>
        <v>Medium</v>
      </c>
      <c r="AA1431">
        <v>5340</v>
      </c>
      <c r="AB1431">
        <v>7</v>
      </c>
      <c r="AC1431" t="s">
        <v>42</v>
      </c>
      <c r="AD1431" t="s">
        <v>43</v>
      </c>
      <c r="AE1431">
        <v>13</v>
      </c>
      <c r="AF1431">
        <v>3</v>
      </c>
      <c r="AG1431" t="str">
        <f>_xlfn.XLOOKUP(AF1431,Lookup!K:K,Lookup!L:L)</f>
        <v>Meet Expect</v>
      </c>
      <c r="AH1431">
        <v>1</v>
      </c>
      <c r="AI1431" t="str">
        <f>LOOKUP(AH1431,Lookup!M:M,Lookup!N:N)</f>
        <v>Low</v>
      </c>
      <c r="AJ1431">
        <v>80</v>
      </c>
      <c r="AK1431">
        <v>0</v>
      </c>
      <c r="AL1431" t="str">
        <f>_xlfn.XLOOKUP(AK1431,Lookup!O:O,Lookup!P:P)</f>
        <v>None</v>
      </c>
      <c r="AM1431">
        <v>18</v>
      </c>
      <c r="AN1431" t="str" cm="1">
        <f t="array" ref="AN1431">_xlfn.IFS(
AM1431&lt;=5,"0-5",
AM1431&lt;=10,"6-10",
AM1431&lt;=20,"11-20",
TRUE,"20+")</f>
        <v>11-20</v>
      </c>
      <c r="AO1431">
        <v>2</v>
      </c>
      <c r="AP1431">
        <v>3</v>
      </c>
      <c r="AQ1431" t="str">
        <f>_xlfn.XLOOKUP(AP1431,Lookup!Q:Q,Lookup!R:R)</f>
        <v>Better</v>
      </c>
      <c r="AR1431">
        <v>7</v>
      </c>
      <c r="AS1431" t="str" cm="1">
        <f t="array" ref="AS1431">_xlfn.IFS(
AR1431 &lt;=1,"New Employee",
AR1431 &lt;=3, "Early Career",
AR1431 &lt;=7, "Experienced",
TRUE, "Veteran")</f>
        <v>Experienced</v>
      </c>
      <c r="AT1431">
        <v>7</v>
      </c>
      <c r="AU1431">
        <v>1</v>
      </c>
      <c r="AV1431" t="str" cm="1">
        <f t="array" ref="AV1431">_xlfn.IFS(
AU1431=0,"Recently Promoted",
AU1431&lt;=3, "Normal",
TRUE, "Long Time No Promotion")</f>
        <v>Normal</v>
      </c>
      <c r="AW1431">
        <v>7</v>
      </c>
      <c r="AX1431">
        <f>IF(COUNTIF(L1431:$L$1471,L1431)&gt;1,1,0)</f>
        <v>0</v>
      </c>
      <c r="BA1431">
        <f t="shared" si="181"/>
        <v>0</v>
      </c>
      <c r="BC1431">
        <f t="shared" si="182"/>
        <v>0</v>
      </c>
      <c r="BE1431">
        <f t="shared" si="176"/>
        <v>0</v>
      </c>
      <c r="BG1431">
        <f t="shared" si="177"/>
        <v>0</v>
      </c>
      <c r="BI1431">
        <f t="shared" si="178"/>
        <v>0</v>
      </c>
      <c r="BR1431" t="str" cm="1">
        <f t="array" ref="BR1431">_xlfn.IFS(
A1431&lt;=25,"18-25",
A1431&lt;=35,"26-35",
A1431&lt;=45,"36-45",
A1431&lt;=59,"46-59",
TRUE,"60+")</f>
        <v>36-45</v>
      </c>
      <c r="BX1431" t="b">
        <f t="shared" si="179"/>
        <v>1</v>
      </c>
      <c r="BY1431" t="b">
        <f t="shared" si="180"/>
        <v>1</v>
      </c>
      <c r="BZ1431" t="b">
        <f t="shared" si="183"/>
        <v>1</v>
      </c>
      <c r="CA1431">
        <f>IF(tblemployee[[#This Row],[Attrition]]="Yes",1,0)</f>
        <v>0</v>
      </c>
      <c r="CB1431">
        <f>IF(tblemployee[[#This Row],[OverTime]]="Yes",1,0)</f>
        <v>0</v>
      </c>
    </row>
    <row r="1432" spans="1:80" hidden="1">
      <c r="A1432">
        <v>38</v>
      </c>
      <c r="B1432" t="s">
        <v>43</v>
      </c>
      <c r="C1432" t="s">
        <v>36</v>
      </c>
      <c r="D1432">
        <v>201</v>
      </c>
      <c r="E1432" t="s">
        <v>45</v>
      </c>
      <c r="F1432">
        <v>10</v>
      </c>
      <c r="G1432" t="str" cm="1">
        <f t="array" ref="G1432">_xlfn.IFS(
F1432 &lt;= 10, "Near",
F1432 &lt;= 20, "Far",
TRUE, "Very Far")</f>
        <v>Near</v>
      </c>
      <c r="H1432">
        <v>3</v>
      </c>
      <c r="I1432" t="str">
        <f>_xlfn.XLOOKUP(H1432,Lookup!C:C,Lookup!D:D)</f>
        <v>Bachelor</v>
      </c>
      <c r="J1432" t="s">
        <v>51</v>
      </c>
      <c r="K1432">
        <v>1</v>
      </c>
      <c r="L1432">
        <v>2015</v>
      </c>
      <c r="M1432">
        <v>2</v>
      </c>
      <c r="N1432" t="str">
        <f>_xlfn.XLOOKUP(M1432,Lookup!E:E,Lookup!F:F)</f>
        <v>Medium</v>
      </c>
      <c r="O1432" t="s">
        <v>39</v>
      </c>
      <c r="P1432">
        <v>99</v>
      </c>
      <c r="Q1432">
        <v>1</v>
      </c>
      <c r="R1432" t="str">
        <f>_xlfn.XLOOKUP(Q1432,Lookup!G:G,Lookup!H:H)</f>
        <v>Low</v>
      </c>
      <c r="S1432">
        <v>3</v>
      </c>
      <c r="T1432" s="7" t="str">
        <f>_xlfn.XLOOKUP(S1432,Lookup!A:A,Lookup!B:B)</f>
        <v>Senior</v>
      </c>
      <c r="U1432" t="s">
        <v>58</v>
      </c>
      <c r="V1432">
        <v>3</v>
      </c>
      <c r="W1432" t="str">
        <f>_xlfn.XLOOKUP(V1432,Lookup!I:I,Lookup!J:J)</f>
        <v>High</v>
      </c>
      <c r="X1432" t="s">
        <v>48</v>
      </c>
      <c r="Y1432">
        <v>13206</v>
      </c>
      <c r="Z1432" t="str" cm="1">
        <f t="array" ref="Z1432">_xlfn.IFS(Y1432&lt;3000,"Low",Y1432&lt;7000,"Medium",TRUE,"High")</f>
        <v>High</v>
      </c>
      <c r="AA1432">
        <v>3376</v>
      </c>
      <c r="AB1432">
        <v>3</v>
      </c>
      <c r="AC1432" t="s">
        <v>42</v>
      </c>
      <c r="AD1432" t="s">
        <v>43</v>
      </c>
      <c r="AE1432">
        <v>12</v>
      </c>
      <c r="AF1432">
        <v>3</v>
      </c>
      <c r="AG1432" t="str">
        <f>_xlfn.XLOOKUP(AF1432,Lookup!K:K,Lookup!L:L)</f>
        <v>Meet Expect</v>
      </c>
      <c r="AH1432">
        <v>1</v>
      </c>
      <c r="AI1432" t="str">
        <f>LOOKUP(AH1432,Lookup!M:M,Lookup!N:N)</f>
        <v>Low</v>
      </c>
      <c r="AJ1432">
        <v>80</v>
      </c>
      <c r="AK1432">
        <v>1</v>
      </c>
      <c r="AL1432" t="str">
        <f>_xlfn.XLOOKUP(AK1432,Lookup!O:O,Lookup!P:P)</f>
        <v>Basic</v>
      </c>
      <c r="AM1432">
        <v>20</v>
      </c>
      <c r="AN1432" t="str" cm="1">
        <f t="array" ref="AN1432">_xlfn.IFS(
AM1432&lt;=5,"0-5",
AM1432&lt;=10,"6-10",
AM1432&lt;=20,"11-20",
TRUE,"20+")</f>
        <v>11-20</v>
      </c>
      <c r="AO1432">
        <v>3</v>
      </c>
      <c r="AP1432">
        <v>3</v>
      </c>
      <c r="AQ1432" t="str">
        <f>_xlfn.XLOOKUP(AP1432,Lookup!Q:Q,Lookup!R:R)</f>
        <v>Better</v>
      </c>
      <c r="AR1432">
        <v>18</v>
      </c>
      <c r="AS1432" t="str" cm="1">
        <f t="array" ref="AS1432">_xlfn.IFS(
AR1432 &lt;=1,"New Employee",
AR1432 &lt;=3, "Early Career",
AR1432 &lt;=7, "Experienced",
TRUE, "Veteran")</f>
        <v>Veteran</v>
      </c>
      <c r="AT1432">
        <v>16</v>
      </c>
      <c r="AU1432">
        <v>1</v>
      </c>
      <c r="AV1432" t="str" cm="1">
        <f t="array" ref="AV1432">_xlfn.IFS(
AU1432=0,"Recently Promoted",
AU1432&lt;=3, "Normal",
TRUE, "Long Time No Promotion")</f>
        <v>Normal</v>
      </c>
      <c r="AW1432">
        <v>11</v>
      </c>
      <c r="AX1432">
        <f>IF(COUNTIF(L1432:$L$1471,L1432)&gt;1,1,0)</f>
        <v>0</v>
      </c>
      <c r="BA1432">
        <f t="shared" si="181"/>
        <v>0</v>
      </c>
      <c r="BC1432">
        <f t="shared" si="182"/>
        <v>0</v>
      </c>
      <c r="BE1432">
        <f t="shared" si="176"/>
        <v>0</v>
      </c>
      <c r="BG1432">
        <f t="shared" si="177"/>
        <v>0</v>
      </c>
      <c r="BI1432">
        <f t="shared" si="178"/>
        <v>0</v>
      </c>
      <c r="BR1432" t="str" cm="1">
        <f t="array" ref="BR1432">_xlfn.IFS(
A1432&lt;=25,"18-25",
A1432&lt;=35,"26-35",
A1432&lt;=45,"36-45",
A1432&lt;=59,"46-59",
TRUE,"60+")</f>
        <v>36-45</v>
      </c>
      <c r="BX1432" t="b">
        <f t="shared" si="179"/>
        <v>1</v>
      </c>
      <c r="BY1432" t="b">
        <f t="shared" si="180"/>
        <v>1</v>
      </c>
      <c r="BZ1432" t="b">
        <f t="shared" si="183"/>
        <v>1</v>
      </c>
      <c r="CA1432">
        <f>IF(tblemployee[[#This Row],[Attrition]]="Yes",1,0)</f>
        <v>0</v>
      </c>
      <c r="CB1432">
        <f>IF(tblemployee[[#This Row],[OverTime]]="Yes",1,0)</f>
        <v>0</v>
      </c>
    </row>
    <row r="1433" spans="1:80" hidden="1">
      <c r="A1433">
        <v>32</v>
      </c>
      <c r="B1433" t="s">
        <v>43</v>
      </c>
      <c r="C1433" t="s">
        <v>36</v>
      </c>
      <c r="D1433">
        <v>801</v>
      </c>
      <c r="E1433" t="s">
        <v>37</v>
      </c>
      <c r="F1433">
        <v>1</v>
      </c>
      <c r="G1433" t="str" cm="1">
        <f t="array" ref="G1433">_xlfn.IFS(
F1433 &lt;= 10, "Near",
F1433 &lt;= 20, "Far",
TRUE, "Very Far")</f>
        <v>Near</v>
      </c>
      <c r="H1433">
        <v>4</v>
      </c>
      <c r="I1433" t="str">
        <f>_xlfn.XLOOKUP(H1433,Lookup!C:C,Lookup!D:D)</f>
        <v>Master</v>
      </c>
      <c r="J1433" t="s">
        <v>59</v>
      </c>
      <c r="K1433">
        <v>1</v>
      </c>
      <c r="L1433">
        <v>2016</v>
      </c>
      <c r="M1433">
        <v>3</v>
      </c>
      <c r="N1433" t="str">
        <f>_xlfn.XLOOKUP(M1433,Lookup!E:E,Lookup!F:F)</f>
        <v>High</v>
      </c>
      <c r="O1433" t="s">
        <v>39</v>
      </c>
      <c r="P1433">
        <v>48</v>
      </c>
      <c r="Q1433">
        <v>3</v>
      </c>
      <c r="R1433" t="str">
        <f>_xlfn.XLOOKUP(Q1433,Lookup!G:G,Lookup!H:H)</f>
        <v>High</v>
      </c>
      <c r="S1433">
        <v>3</v>
      </c>
      <c r="T1433" s="7" t="str">
        <f>_xlfn.XLOOKUP(S1433,Lookup!A:A,Lookup!B:B)</f>
        <v>Senior</v>
      </c>
      <c r="U1433" t="s">
        <v>40</v>
      </c>
      <c r="V1433">
        <v>4</v>
      </c>
      <c r="W1433" t="str">
        <f>_xlfn.XLOOKUP(V1433,Lookup!I:I,Lookup!J:J)</f>
        <v>Very High</v>
      </c>
      <c r="X1433" t="s">
        <v>48</v>
      </c>
      <c r="Y1433">
        <v>10422</v>
      </c>
      <c r="Z1433" t="str" cm="1">
        <f t="array" ref="Z1433">_xlfn.IFS(Y1433&lt;3000,"Low",Y1433&lt;7000,"Medium",TRUE,"High")</f>
        <v>High</v>
      </c>
      <c r="AA1433">
        <v>24032</v>
      </c>
      <c r="AB1433">
        <v>1</v>
      </c>
      <c r="AC1433" t="s">
        <v>42</v>
      </c>
      <c r="AD1433" t="s">
        <v>43</v>
      </c>
      <c r="AE1433">
        <v>19</v>
      </c>
      <c r="AF1433">
        <v>3</v>
      </c>
      <c r="AG1433" t="str">
        <f>_xlfn.XLOOKUP(AF1433,Lookup!K:K,Lookup!L:L)</f>
        <v>Meet Expect</v>
      </c>
      <c r="AH1433">
        <v>3</v>
      </c>
      <c r="AI1433" t="str">
        <f>LOOKUP(AH1433,Lookup!M:M,Lookup!N:N)</f>
        <v>High</v>
      </c>
      <c r="AJ1433">
        <v>80</v>
      </c>
      <c r="AK1433">
        <v>2</v>
      </c>
      <c r="AL1433" t="str">
        <f>_xlfn.XLOOKUP(AK1433,Lookup!O:O,Lookup!P:P)</f>
        <v>Medium</v>
      </c>
      <c r="AM1433">
        <v>14</v>
      </c>
      <c r="AN1433" t="str" cm="1">
        <f t="array" ref="AN1433">_xlfn.IFS(
AM1433&lt;=5,"0-5",
AM1433&lt;=10,"6-10",
AM1433&lt;=20,"11-20",
TRUE,"20+")</f>
        <v>11-20</v>
      </c>
      <c r="AO1433">
        <v>3</v>
      </c>
      <c r="AP1433">
        <v>3</v>
      </c>
      <c r="AQ1433" t="str">
        <f>_xlfn.XLOOKUP(AP1433,Lookup!Q:Q,Lookup!R:R)</f>
        <v>Better</v>
      </c>
      <c r="AR1433">
        <v>14</v>
      </c>
      <c r="AS1433" t="str" cm="1">
        <f t="array" ref="AS1433">_xlfn.IFS(
AR1433 &lt;=1,"New Employee",
AR1433 &lt;=3, "Early Career",
AR1433 &lt;=7, "Experienced",
TRUE, "Veteran")</f>
        <v>Veteran</v>
      </c>
      <c r="AT1433">
        <v>10</v>
      </c>
      <c r="AU1433">
        <v>5</v>
      </c>
      <c r="AV1433" t="str" cm="1">
        <f t="array" ref="AV1433">_xlfn.IFS(
AU1433=0,"Recently Promoted",
AU1433&lt;=3, "Normal",
TRUE, "Long Time No Promotion")</f>
        <v>Long Time No Promotion</v>
      </c>
      <c r="AW1433">
        <v>7</v>
      </c>
      <c r="AX1433">
        <f>IF(COUNTIF(L1433:$L$1471,L1433)&gt;1,1,0)</f>
        <v>0</v>
      </c>
      <c r="BA1433">
        <f t="shared" si="181"/>
        <v>0</v>
      </c>
      <c r="BC1433">
        <f t="shared" si="182"/>
        <v>0</v>
      </c>
      <c r="BE1433">
        <f t="shared" si="176"/>
        <v>0</v>
      </c>
      <c r="BG1433">
        <f t="shared" si="177"/>
        <v>0</v>
      </c>
      <c r="BI1433">
        <f t="shared" si="178"/>
        <v>0</v>
      </c>
      <c r="BR1433" t="str" cm="1">
        <f t="array" ref="BR1433">_xlfn.IFS(
A1433&lt;=25,"18-25",
A1433&lt;=35,"26-35",
A1433&lt;=45,"36-45",
A1433&lt;=59,"46-59",
TRUE,"60+")</f>
        <v>26-35</v>
      </c>
      <c r="BX1433" t="b">
        <f t="shared" si="179"/>
        <v>1</v>
      </c>
      <c r="BY1433" t="b">
        <f t="shared" si="180"/>
        <v>1</v>
      </c>
      <c r="BZ1433" t="b">
        <f t="shared" si="183"/>
        <v>1</v>
      </c>
      <c r="CA1433">
        <f>IF(tblemployee[[#This Row],[Attrition]]="Yes",1,0)</f>
        <v>0</v>
      </c>
      <c r="CB1433">
        <f>IF(tblemployee[[#This Row],[OverTime]]="Yes",1,0)</f>
        <v>0</v>
      </c>
    </row>
    <row r="1434" spans="1:80" hidden="1">
      <c r="A1434">
        <v>37</v>
      </c>
      <c r="B1434" t="s">
        <v>43</v>
      </c>
      <c r="C1434" t="s">
        <v>36</v>
      </c>
      <c r="D1434">
        <v>161</v>
      </c>
      <c r="E1434" t="s">
        <v>45</v>
      </c>
      <c r="F1434">
        <v>10</v>
      </c>
      <c r="G1434" t="str" cm="1">
        <f t="array" ref="G1434">_xlfn.IFS(
F1434 &lt;= 10, "Near",
F1434 &lt;= 20, "Far",
TRUE, "Very Far")</f>
        <v>Near</v>
      </c>
      <c r="H1434">
        <v>3</v>
      </c>
      <c r="I1434" t="str">
        <f>_xlfn.XLOOKUP(H1434,Lookup!C:C,Lookup!D:D)</f>
        <v>Bachelor</v>
      </c>
      <c r="J1434" t="s">
        <v>38</v>
      </c>
      <c r="K1434">
        <v>1</v>
      </c>
      <c r="L1434">
        <v>2017</v>
      </c>
      <c r="M1434">
        <v>3</v>
      </c>
      <c r="N1434" t="str">
        <f>_xlfn.XLOOKUP(M1434,Lookup!E:E,Lookup!F:F)</f>
        <v>High</v>
      </c>
      <c r="O1434" t="s">
        <v>39</v>
      </c>
      <c r="P1434">
        <v>42</v>
      </c>
      <c r="Q1434">
        <v>4</v>
      </c>
      <c r="R1434" t="str">
        <f>_xlfn.XLOOKUP(Q1434,Lookup!G:G,Lookup!H:H)</f>
        <v>Very High</v>
      </c>
      <c r="S1434">
        <v>3</v>
      </c>
      <c r="T1434" s="7" t="str">
        <f>_xlfn.XLOOKUP(S1434,Lookup!A:A,Lookup!B:B)</f>
        <v>Senior</v>
      </c>
      <c r="U1434" t="s">
        <v>58</v>
      </c>
      <c r="V1434">
        <v>4</v>
      </c>
      <c r="W1434" t="str">
        <f>_xlfn.XLOOKUP(V1434,Lookup!I:I,Lookup!J:J)</f>
        <v>Very High</v>
      </c>
      <c r="X1434" t="s">
        <v>48</v>
      </c>
      <c r="Y1434">
        <v>13744</v>
      </c>
      <c r="Z1434" t="str" cm="1">
        <f t="array" ref="Z1434">_xlfn.IFS(Y1434&lt;3000,"Low",Y1434&lt;7000,"Medium",TRUE,"High")</f>
        <v>High</v>
      </c>
      <c r="AA1434">
        <v>15471</v>
      </c>
      <c r="AB1434">
        <v>1</v>
      </c>
      <c r="AC1434" t="s">
        <v>42</v>
      </c>
      <c r="AD1434" t="s">
        <v>35</v>
      </c>
      <c r="AE1434">
        <v>25</v>
      </c>
      <c r="AF1434">
        <v>4</v>
      </c>
      <c r="AG1434" t="str">
        <f>_xlfn.XLOOKUP(AF1434,Lookup!K:K,Lookup!L:L)</f>
        <v>Exceed Expect</v>
      </c>
      <c r="AH1434">
        <v>1</v>
      </c>
      <c r="AI1434" t="str">
        <f>LOOKUP(AH1434,Lookup!M:M,Lookup!N:N)</f>
        <v>Low</v>
      </c>
      <c r="AJ1434">
        <v>80</v>
      </c>
      <c r="AK1434">
        <v>1</v>
      </c>
      <c r="AL1434" t="str">
        <f>_xlfn.XLOOKUP(AK1434,Lookup!O:O,Lookup!P:P)</f>
        <v>Basic</v>
      </c>
      <c r="AM1434">
        <v>16</v>
      </c>
      <c r="AN1434" t="str" cm="1">
        <f t="array" ref="AN1434">_xlfn.IFS(
AM1434&lt;=5,"0-5",
AM1434&lt;=10,"6-10",
AM1434&lt;=20,"11-20",
TRUE,"20+")</f>
        <v>11-20</v>
      </c>
      <c r="AO1434">
        <v>2</v>
      </c>
      <c r="AP1434">
        <v>3</v>
      </c>
      <c r="AQ1434" t="str">
        <f>_xlfn.XLOOKUP(AP1434,Lookup!Q:Q,Lookup!R:R)</f>
        <v>Better</v>
      </c>
      <c r="AR1434">
        <v>16</v>
      </c>
      <c r="AS1434" t="str" cm="1">
        <f t="array" ref="AS1434">_xlfn.IFS(
AR1434 &lt;=1,"New Employee",
AR1434 &lt;=3, "Early Career",
AR1434 &lt;=7, "Experienced",
TRUE, "Veteran")</f>
        <v>Veteran</v>
      </c>
      <c r="AT1434">
        <v>11</v>
      </c>
      <c r="AU1434">
        <v>6</v>
      </c>
      <c r="AV1434" t="str" cm="1">
        <f t="array" ref="AV1434">_xlfn.IFS(
AU1434=0,"Recently Promoted",
AU1434&lt;=3, "Normal",
TRUE, "Long Time No Promotion")</f>
        <v>Long Time No Promotion</v>
      </c>
      <c r="AW1434">
        <v>8</v>
      </c>
      <c r="AX1434">
        <f>IF(COUNTIF(L1434:$L$1471,L1434)&gt;1,1,0)</f>
        <v>0</v>
      </c>
      <c r="BA1434">
        <f t="shared" si="181"/>
        <v>0</v>
      </c>
      <c r="BC1434">
        <f t="shared" si="182"/>
        <v>0</v>
      </c>
      <c r="BE1434">
        <f t="shared" si="176"/>
        <v>0</v>
      </c>
      <c r="BG1434">
        <f t="shared" si="177"/>
        <v>0</v>
      </c>
      <c r="BI1434">
        <f t="shared" si="178"/>
        <v>0</v>
      </c>
      <c r="BR1434" t="str" cm="1">
        <f t="array" ref="BR1434">_xlfn.IFS(
A1434&lt;=25,"18-25",
A1434&lt;=35,"26-35",
A1434&lt;=45,"36-45",
A1434&lt;=59,"46-59",
TRUE,"60+")</f>
        <v>36-45</v>
      </c>
      <c r="BX1434" t="b">
        <f t="shared" si="179"/>
        <v>1</v>
      </c>
      <c r="BY1434" t="b">
        <f t="shared" si="180"/>
        <v>1</v>
      </c>
      <c r="BZ1434" t="b">
        <f t="shared" si="183"/>
        <v>1</v>
      </c>
      <c r="CA1434">
        <f>IF(tblemployee[[#This Row],[Attrition]]="Yes",1,0)</f>
        <v>0</v>
      </c>
      <c r="CB1434">
        <f>IF(tblemployee[[#This Row],[OverTime]]="Yes",1,0)</f>
        <v>1</v>
      </c>
    </row>
    <row r="1435" spans="1:80" hidden="1">
      <c r="A1435">
        <v>25</v>
      </c>
      <c r="B1435" t="s">
        <v>43</v>
      </c>
      <c r="C1435" t="s">
        <v>36</v>
      </c>
      <c r="D1435">
        <v>1382</v>
      </c>
      <c r="E1435" t="s">
        <v>37</v>
      </c>
      <c r="F1435">
        <v>8</v>
      </c>
      <c r="G1435" t="str" cm="1">
        <f t="array" ref="G1435">_xlfn.IFS(
F1435 &lt;= 10, "Near",
F1435 &lt;= 20, "Far",
TRUE, "Very Far")</f>
        <v>Near</v>
      </c>
      <c r="H1435">
        <v>2</v>
      </c>
      <c r="I1435" t="str">
        <f>_xlfn.XLOOKUP(H1435,Lookup!C:C,Lookup!D:D)</f>
        <v>College</v>
      </c>
      <c r="J1435" t="s">
        <v>49</v>
      </c>
      <c r="K1435">
        <v>1</v>
      </c>
      <c r="L1435">
        <v>2018</v>
      </c>
      <c r="M1435">
        <v>1</v>
      </c>
      <c r="N1435" t="str">
        <f>_xlfn.XLOOKUP(M1435,Lookup!E:E,Lookup!F:F)</f>
        <v>Low</v>
      </c>
      <c r="O1435" t="s">
        <v>39</v>
      </c>
      <c r="P1435">
        <v>85</v>
      </c>
      <c r="Q1435">
        <v>3</v>
      </c>
      <c r="R1435" t="str">
        <f>_xlfn.XLOOKUP(Q1435,Lookup!G:G,Lookup!H:H)</f>
        <v>High</v>
      </c>
      <c r="S1435">
        <v>2</v>
      </c>
      <c r="T1435" s="7" t="str">
        <f>_xlfn.XLOOKUP(S1435,Lookup!A:A,Lookup!B:B)</f>
        <v>Junior</v>
      </c>
      <c r="U1435" t="s">
        <v>40</v>
      </c>
      <c r="V1435">
        <v>3</v>
      </c>
      <c r="W1435" t="str">
        <f>_xlfn.XLOOKUP(V1435,Lookup!I:I,Lookup!J:J)</f>
        <v>High</v>
      </c>
      <c r="X1435" t="s">
        <v>52</v>
      </c>
      <c r="Y1435">
        <v>4907</v>
      </c>
      <c r="Z1435" t="str" cm="1">
        <f t="array" ref="Z1435">_xlfn.IFS(Y1435&lt;3000,"Low",Y1435&lt;7000,"Medium",TRUE,"High")</f>
        <v>Medium</v>
      </c>
      <c r="AA1435">
        <v>13684</v>
      </c>
      <c r="AB1435">
        <v>0</v>
      </c>
      <c r="AC1435" t="s">
        <v>42</v>
      </c>
      <c r="AD1435" t="s">
        <v>35</v>
      </c>
      <c r="AE1435">
        <v>22</v>
      </c>
      <c r="AF1435">
        <v>4</v>
      </c>
      <c r="AG1435" t="str">
        <f>_xlfn.XLOOKUP(AF1435,Lookup!K:K,Lookup!L:L)</f>
        <v>Exceed Expect</v>
      </c>
      <c r="AH1435">
        <v>2</v>
      </c>
      <c r="AI1435" t="str">
        <f>LOOKUP(AH1435,Lookup!M:M,Lookup!N:N)</f>
        <v>Medium</v>
      </c>
      <c r="AJ1435">
        <v>80</v>
      </c>
      <c r="AK1435">
        <v>1</v>
      </c>
      <c r="AL1435" t="str">
        <f>_xlfn.XLOOKUP(AK1435,Lookup!O:O,Lookup!P:P)</f>
        <v>Basic</v>
      </c>
      <c r="AM1435">
        <v>6</v>
      </c>
      <c r="AN1435" t="str" cm="1">
        <f t="array" ref="AN1435">_xlfn.IFS(
AM1435&lt;=5,"0-5",
AM1435&lt;=10,"6-10",
AM1435&lt;=20,"11-20",
TRUE,"20+")</f>
        <v>6-10</v>
      </c>
      <c r="AO1435">
        <v>3</v>
      </c>
      <c r="AP1435">
        <v>2</v>
      </c>
      <c r="AQ1435" t="str">
        <f>_xlfn.XLOOKUP(AP1435,Lookup!Q:Q,Lookup!R:R)</f>
        <v>Good</v>
      </c>
      <c r="AR1435">
        <v>5</v>
      </c>
      <c r="AS1435" t="str" cm="1">
        <f t="array" ref="AS1435">_xlfn.IFS(
AR1435 &lt;=1,"New Employee",
AR1435 &lt;=3, "Early Career",
AR1435 &lt;=7, "Experienced",
TRUE, "Veteran")</f>
        <v>Experienced</v>
      </c>
      <c r="AT1435">
        <v>3</v>
      </c>
      <c r="AU1435">
        <v>0</v>
      </c>
      <c r="AV1435" t="str" cm="1">
        <f t="array" ref="AV1435">_xlfn.IFS(
AU1435=0,"Recently Promoted",
AU1435&lt;=3, "Normal",
TRUE, "Long Time No Promotion")</f>
        <v>Recently Promoted</v>
      </c>
      <c r="AW1435">
        <v>4</v>
      </c>
      <c r="AX1435">
        <f>IF(COUNTIF(L1435:$L$1471,L1435)&gt;1,1,0)</f>
        <v>0</v>
      </c>
      <c r="BA1435">
        <f t="shared" si="181"/>
        <v>0</v>
      </c>
      <c r="BC1435">
        <f t="shared" si="182"/>
        <v>0</v>
      </c>
      <c r="BE1435">
        <f t="shared" si="176"/>
        <v>0</v>
      </c>
      <c r="BG1435">
        <f t="shared" si="177"/>
        <v>0</v>
      </c>
      <c r="BI1435">
        <f t="shared" si="178"/>
        <v>0</v>
      </c>
      <c r="BR1435" t="str" cm="1">
        <f t="array" ref="BR1435">_xlfn.IFS(
A1435&lt;=25,"18-25",
A1435&lt;=35,"26-35",
A1435&lt;=45,"36-45",
A1435&lt;=59,"46-59",
TRUE,"60+")</f>
        <v>18-25</v>
      </c>
      <c r="BX1435" t="b">
        <f t="shared" si="179"/>
        <v>1</v>
      </c>
      <c r="BY1435" t="b">
        <f t="shared" si="180"/>
        <v>1</v>
      </c>
      <c r="BZ1435" t="b">
        <f t="shared" si="183"/>
        <v>1</v>
      </c>
      <c r="CA1435">
        <f>IF(tblemployee[[#This Row],[Attrition]]="Yes",1,0)</f>
        <v>0</v>
      </c>
      <c r="CB1435">
        <f>IF(tblemployee[[#This Row],[OverTime]]="Yes",1,0)</f>
        <v>1</v>
      </c>
    </row>
    <row r="1436" spans="1:80" hidden="1">
      <c r="A1436">
        <v>52</v>
      </c>
      <c r="B1436" t="s">
        <v>43</v>
      </c>
      <c r="C1436" t="s">
        <v>55</v>
      </c>
      <c r="D1436">
        <v>585</v>
      </c>
      <c r="E1436" t="s">
        <v>37</v>
      </c>
      <c r="F1436">
        <v>29</v>
      </c>
      <c r="G1436" t="str" cm="1">
        <f t="array" ref="G1436">_xlfn.IFS(
F1436 &lt;= 10, "Near",
F1436 &lt;= 20, "Far",
TRUE, "Very Far")</f>
        <v>Very Far</v>
      </c>
      <c r="H1436">
        <v>4</v>
      </c>
      <c r="I1436" t="str">
        <f>_xlfn.XLOOKUP(H1436,Lookup!C:C,Lookup!D:D)</f>
        <v>Master</v>
      </c>
      <c r="J1436" t="s">
        <v>38</v>
      </c>
      <c r="K1436">
        <v>1</v>
      </c>
      <c r="L1436">
        <v>2019</v>
      </c>
      <c r="M1436">
        <v>1</v>
      </c>
      <c r="N1436" t="str">
        <f>_xlfn.XLOOKUP(M1436,Lookup!E:E,Lookup!F:F)</f>
        <v>Low</v>
      </c>
      <c r="O1436" t="s">
        <v>46</v>
      </c>
      <c r="P1436">
        <v>40</v>
      </c>
      <c r="Q1436">
        <v>3</v>
      </c>
      <c r="R1436" t="str">
        <f>_xlfn.XLOOKUP(Q1436,Lookup!G:G,Lookup!H:H)</f>
        <v>High</v>
      </c>
      <c r="S1436">
        <v>1</v>
      </c>
      <c r="T1436" s="7" t="str">
        <f>_xlfn.XLOOKUP(S1436,Lookup!A:A,Lookup!B:B)</f>
        <v>Entry Level</v>
      </c>
      <c r="U1436" t="s">
        <v>57</v>
      </c>
      <c r="V1436">
        <v>4</v>
      </c>
      <c r="W1436" t="str">
        <f>_xlfn.XLOOKUP(V1436,Lookup!I:I,Lookup!J:J)</f>
        <v>Very High</v>
      </c>
      <c r="X1436" t="s">
        <v>52</v>
      </c>
      <c r="Y1436">
        <v>3482</v>
      </c>
      <c r="Z1436" t="str" cm="1">
        <f t="array" ref="Z1436">_xlfn.IFS(Y1436&lt;3000,"Low",Y1436&lt;7000,"Medium",TRUE,"High")</f>
        <v>Medium</v>
      </c>
      <c r="AA1436">
        <v>19788</v>
      </c>
      <c r="AB1436">
        <v>2</v>
      </c>
      <c r="AC1436" t="s">
        <v>42</v>
      </c>
      <c r="AD1436" t="s">
        <v>43</v>
      </c>
      <c r="AE1436">
        <v>15</v>
      </c>
      <c r="AF1436">
        <v>3</v>
      </c>
      <c r="AG1436" t="str">
        <f>_xlfn.XLOOKUP(AF1436,Lookup!K:K,Lookup!L:L)</f>
        <v>Meet Expect</v>
      </c>
      <c r="AH1436">
        <v>2</v>
      </c>
      <c r="AI1436" t="str">
        <f>LOOKUP(AH1436,Lookup!M:M,Lookup!N:N)</f>
        <v>Medium</v>
      </c>
      <c r="AJ1436">
        <v>80</v>
      </c>
      <c r="AK1436">
        <v>2</v>
      </c>
      <c r="AL1436" t="str">
        <f>_xlfn.XLOOKUP(AK1436,Lookup!O:O,Lookup!P:P)</f>
        <v>Medium</v>
      </c>
      <c r="AM1436">
        <v>16</v>
      </c>
      <c r="AN1436" t="str" cm="1">
        <f t="array" ref="AN1436">_xlfn.IFS(
AM1436&lt;=5,"0-5",
AM1436&lt;=10,"6-10",
AM1436&lt;=20,"11-20",
TRUE,"20+")</f>
        <v>11-20</v>
      </c>
      <c r="AO1436">
        <v>3</v>
      </c>
      <c r="AP1436">
        <v>2</v>
      </c>
      <c r="AQ1436" t="str">
        <f>_xlfn.XLOOKUP(AP1436,Lookup!Q:Q,Lookup!R:R)</f>
        <v>Good</v>
      </c>
      <c r="AR1436">
        <v>9</v>
      </c>
      <c r="AS1436" t="str" cm="1">
        <f t="array" ref="AS1436">_xlfn.IFS(
AR1436 &lt;=1,"New Employee",
AR1436 &lt;=3, "Early Career",
AR1436 &lt;=7, "Experienced",
TRUE, "Veteran")</f>
        <v>Veteran</v>
      </c>
      <c r="AT1436">
        <v>8</v>
      </c>
      <c r="AU1436">
        <v>0</v>
      </c>
      <c r="AV1436" t="str" cm="1">
        <f t="array" ref="AV1436">_xlfn.IFS(
AU1436=0,"Recently Promoted",
AU1436&lt;=3, "Normal",
TRUE, "Long Time No Promotion")</f>
        <v>Recently Promoted</v>
      </c>
      <c r="AW1436">
        <v>0</v>
      </c>
      <c r="AX1436">
        <f>IF(COUNTIF(L1436:$L$1471,L1436)&gt;1,1,0)</f>
        <v>0</v>
      </c>
      <c r="BA1436">
        <f t="shared" si="181"/>
        <v>0</v>
      </c>
      <c r="BC1436">
        <f t="shared" si="182"/>
        <v>0</v>
      </c>
      <c r="BE1436">
        <f t="shared" si="176"/>
        <v>0</v>
      </c>
      <c r="BG1436">
        <f t="shared" si="177"/>
        <v>0</v>
      </c>
      <c r="BI1436">
        <f t="shared" si="178"/>
        <v>0</v>
      </c>
      <c r="BR1436" t="str" cm="1">
        <f t="array" ref="BR1436">_xlfn.IFS(
A1436&lt;=25,"18-25",
A1436&lt;=35,"26-35",
A1436&lt;=45,"36-45",
A1436&lt;=59,"46-59",
TRUE,"60+")</f>
        <v>46-59</v>
      </c>
      <c r="BX1436" t="b">
        <f t="shared" si="179"/>
        <v>1</v>
      </c>
      <c r="BY1436" t="b">
        <f t="shared" si="180"/>
        <v>1</v>
      </c>
      <c r="BZ1436" t="b">
        <f t="shared" si="183"/>
        <v>1</v>
      </c>
      <c r="CA1436">
        <f>IF(tblemployee[[#This Row],[Attrition]]="Yes",1,0)</f>
        <v>0</v>
      </c>
      <c r="CB1436">
        <f>IF(tblemployee[[#This Row],[OverTime]]="Yes",1,0)</f>
        <v>0</v>
      </c>
    </row>
    <row r="1437" spans="1:80" hidden="1">
      <c r="A1437">
        <v>44</v>
      </c>
      <c r="B1437" t="s">
        <v>43</v>
      </c>
      <c r="C1437" t="s">
        <v>36</v>
      </c>
      <c r="D1437">
        <v>1037</v>
      </c>
      <c r="E1437" t="s">
        <v>45</v>
      </c>
      <c r="F1437">
        <v>1</v>
      </c>
      <c r="G1437" t="str" cm="1">
        <f t="array" ref="G1437">_xlfn.IFS(
F1437 &lt;= 10, "Near",
F1437 &lt;= 20, "Far",
TRUE, "Very Far")</f>
        <v>Near</v>
      </c>
      <c r="H1437">
        <v>3</v>
      </c>
      <c r="I1437" t="str">
        <f>_xlfn.XLOOKUP(H1437,Lookup!C:C,Lookup!D:D)</f>
        <v>Bachelor</v>
      </c>
      <c r="J1437" t="s">
        <v>51</v>
      </c>
      <c r="K1437">
        <v>1</v>
      </c>
      <c r="L1437">
        <v>2020</v>
      </c>
      <c r="M1437">
        <v>2</v>
      </c>
      <c r="N1437" t="str">
        <f>_xlfn.XLOOKUP(M1437,Lookup!E:E,Lookup!F:F)</f>
        <v>Medium</v>
      </c>
      <c r="O1437" t="s">
        <v>46</v>
      </c>
      <c r="P1437">
        <v>42</v>
      </c>
      <c r="Q1437">
        <v>3</v>
      </c>
      <c r="R1437" t="str">
        <f>_xlfn.XLOOKUP(Q1437,Lookup!G:G,Lookup!H:H)</f>
        <v>High</v>
      </c>
      <c r="S1437">
        <v>1</v>
      </c>
      <c r="T1437" s="7" t="str">
        <f>_xlfn.XLOOKUP(S1437,Lookup!A:A,Lookup!B:B)</f>
        <v>Entry Level</v>
      </c>
      <c r="U1437" t="s">
        <v>47</v>
      </c>
      <c r="V1437">
        <v>4</v>
      </c>
      <c r="W1437" t="str">
        <f>_xlfn.XLOOKUP(V1437,Lookup!I:I,Lookup!J:J)</f>
        <v>Very High</v>
      </c>
      <c r="X1437" t="s">
        <v>41</v>
      </c>
      <c r="Y1437">
        <v>2436</v>
      </c>
      <c r="Z1437" t="str" cm="1">
        <f t="array" ref="Z1437">_xlfn.IFS(Y1437&lt;3000,"Low",Y1437&lt;7000,"Medium",TRUE,"High")</f>
        <v>Low</v>
      </c>
      <c r="AA1437">
        <v>13422</v>
      </c>
      <c r="AB1437">
        <v>6</v>
      </c>
      <c r="AC1437" t="s">
        <v>42</v>
      </c>
      <c r="AD1437" t="s">
        <v>35</v>
      </c>
      <c r="AE1437">
        <v>12</v>
      </c>
      <c r="AF1437">
        <v>3</v>
      </c>
      <c r="AG1437" t="str">
        <f>_xlfn.XLOOKUP(AF1437,Lookup!K:K,Lookup!L:L)</f>
        <v>Meet Expect</v>
      </c>
      <c r="AH1437">
        <v>3</v>
      </c>
      <c r="AI1437" t="str">
        <f>LOOKUP(AH1437,Lookup!M:M,Lookup!N:N)</f>
        <v>High</v>
      </c>
      <c r="AJ1437">
        <v>80</v>
      </c>
      <c r="AK1437">
        <v>0</v>
      </c>
      <c r="AL1437" t="str">
        <f>_xlfn.XLOOKUP(AK1437,Lookup!O:O,Lookup!P:P)</f>
        <v>None</v>
      </c>
      <c r="AM1437">
        <v>6</v>
      </c>
      <c r="AN1437" t="str" cm="1">
        <f t="array" ref="AN1437">_xlfn.IFS(
AM1437&lt;=5,"0-5",
AM1437&lt;=10,"6-10",
AM1437&lt;=20,"11-20",
TRUE,"20+")</f>
        <v>6-10</v>
      </c>
      <c r="AO1437">
        <v>2</v>
      </c>
      <c r="AP1437">
        <v>3</v>
      </c>
      <c r="AQ1437" t="str">
        <f>_xlfn.XLOOKUP(AP1437,Lookup!Q:Q,Lookup!R:R)</f>
        <v>Better</v>
      </c>
      <c r="AR1437">
        <v>4</v>
      </c>
      <c r="AS1437" t="str" cm="1">
        <f t="array" ref="AS1437">_xlfn.IFS(
AR1437 &lt;=1,"New Employee",
AR1437 &lt;=3, "Early Career",
AR1437 &lt;=7, "Experienced",
TRUE, "Veteran")</f>
        <v>Experienced</v>
      </c>
      <c r="AT1437">
        <v>3</v>
      </c>
      <c r="AU1437">
        <v>1</v>
      </c>
      <c r="AV1437" t="str" cm="1">
        <f t="array" ref="AV1437">_xlfn.IFS(
AU1437=0,"Recently Promoted",
AU1437&lt;=3, "Normal",
TRUE, "Long Time No Promotion")</f>
        <v>Normal</v>
      </c>
      <c r="AW1437">
        <v>2</v>
      </c>
      <c r="AX1437">
        <f>IF(COUNTIF(L1437:$L$1471,L1437)&gt;1,1,0)</f>
        <v>0</v>
      </c>
      <c r="BA1437">
        <f t="shared" si="181"/>
        <v>0</v>
      </c>
      <c r="BC1437">
        <f t="shared" si="182"/>
        <v>0</v>
      </c>
      <c r="BE1437">
        <f t="shared" si="176"/>
        <v>0</v>
      </c>
      <c r="BG1437">
        <f t="shared" si="177"/>
        <v>0</v>
      </c>
      <c r="BI1437">
        <f t="shared" si="178"/>
        <v>0</v>
      </c>
      <c r="BR1437" t="str" cm="1">
        <f t="array" ref="BR1437">_xlfn.IFS(
A1437&lt;=25,"18-25",
A1437&lt;=35,"26-35",
A1437&lt;=45,"36-45",
A1437&lt;=59,"46-59",
TRUE,"60+")</f>
        <v>36-45</v>
      </c>
      <c r="BX1437" t="b">
        <f t="shared" si="179"/>
        <v>1</v>
      </c>
      <c r="BY1437" t="b">
        <f t="shared" si="180"/>
        <v>1</v>
      </c>
      <c r="BZ1437" t="b">
        <f t="shared" si="183"/>
        <v>1</v>
      </c>
      <c r="CA1437">
        <f>IF(tblemployee[[#This Row],[Attrition]]="Yes",1,0)</f>
        <v>0</v>
      </c>
      <c r="CB1437">
        <f>IF(tblemployee[[#This Row],[OverTime]]="Yes",1,0)</f>
        <v>1</v>
      </c>
    </row>
    <row r="1438" spans="1:80" hidden="1">
      <c r="A1438">
        <v>21</v>
      </c>
      <c r="B1438" t="s">
        <v>43</v>
      </c>
      <c r="C1438" t="s">
        <v>36</v>
      </c>
      <c r="D1438">
        <v>501</v>
      </c>
      <c r="E1438" t="s">
        <v>37</v>
      </c>
      <c r="F1438">
        <v>5</v>
      </c>
      <c r="G1438" t="str" cm="1">
        <f t="array" ref="G1438">_xlfn.IFS(
F1438 &lt;= 10, "Near",
F1438 &lt;= 20, "Far",
TRUE, "Very Far")</f>
        <v>Near</v>
      </c>
      <c r="H1438">
        <v>1</v>
      </c>
      <c r="I1438" t="str">
        <f>_xlfn.XLOOKUP(H1438,Lookup!C:C,Lookup!D:D)</f>
        <v>Below College</v>
      </c>
      <c r="J1438" t="s">
        <v>51</v>
      </c>
      <c r="K1438">
        <v>1</v>
      </c>
      <c r="L1438">
        <v>2021</v>
      </c>
      <c r="M1438">
        <v>3</v>
      </c>
      <c r="N1438" t="str">
        <f>_xlfn.XLOOKUP(M1438,Lookup!E:E,Lookup!F:F)</f>
        <v>High</v>
      </c>
      <c r="O1438" t="s">
        <v>46</v>
      </c>
      <c r="P1438">
        <v>58</v>
      </c>
      <c r="Q1438">
        <v>3</v>
      </c>
      <c r="R1438" t="str">
        <f>_xlfn.XLOOKUP(Q1438,Lookup!G:G,Lookup!H:H)</f>
        <v>High</v>
      </c>
      <c r="S1438">
        <v>1</v>
      </c>
      <c r="T1438" s="7" t="str">
        <f>_xlfn.XLOOKUP(S1438,Lookup!A:A,Lookup!B:B)</f>
        <v>Entry Level</v>
      </c>
      <c r="U1438" t="s">
        <v>57</v>
      </c>
      <c r="V1438">
        <v>1</v>
      </c>
      <c r="W1438" t="str">
        <f>_xlfn.XLOOKUP(V1438,Lookup!I:I,Lookup!J:J)</f>
        <v>Low</v>
      </c>
      <c r="X1438" t="s">
        <v>41</v>
      </c>
      <c r="Y1438">
        <v>2380</v>
      </c>
      <c r="Z1438" t="str" cm="1">
        <f t="array" ref="Z1438">_xlfn.IFS(Y1438&lt;3000,"Low",Y1438&lt;7000,"Medium",TRUE,"High")</f>
        <v>Low</v>
      </c>
      <c r="AA1438">
        <v>25479</v>
      </c>
      <c r="AB1438">
        <v>1</v>
      </c>
      <c r="AC1438" t="s">
        <v>42</v>
      </c>
      <c r="AD1438" t="s">
        <v>35</v>
      </c>
      <c r="AE1438">
        <v>11</v>
      </c>
      <c r="AF1438">
        <v>3</v>
      </c>
      <c r="AG1438" t="str">
        <f>_xlfn.XLOOKUP(AF1438,Lookup!K:K,Lookup!L:L)</f>
        <v>Meet Expect</v>
      </c>
      <c r="AH1438">
        <v>4</v>
      </c>
      <c r="AI1438" t="str">
        <f>LOOKUP(AH1438,Lookup!M:M,Lookup!N:N)</f>
        <v>Very High</v>
      </c>
      <c r="AJ1438">
        <v>80</v>
      </c>
      <c r="AK1438">
        <v>0</v>
      </c>
      <c r="AL1438" t="str">
        <f>_xlfn.XLOOKUP(AK1438,Lookup!O:O,Lookup!P:P)</f>
        <v>None</v>
      </c>
      <c r="AM1438">
        <v>2</v>
      </c>
      <c r="AN1438" t="str" cm="1">
        <f t="array" ref="AN1438">_xlfn.IFS(
AM1438&lt;=5,"0-5",
AM1438&lt;=10,"6-10",
AM1438&lt;=20,"11-20",
TRUE,"20+")</f>
        <v>0-5</v>
      </c>
      <c r="AO1438">
        <v>6</v>
      </c>
      <c r="AP1438">
        <v>3</v>
      </c>
      <c r="AQ1438" t="str">
        <f>_xlfn.XLOOKUP(AP1438,Lookup!Q:Q,Lookup!R:R)</f>
        <v>Better</v>
      </c>
      <c r="AR1438">
        <v>2</v>
      </c>
      <c r="AS1438" t="str" cm="1">
        <f t="array" ref="AS1438">_xlfn.IFS(
AR1438 &lt;=1,"New Employee",
AR1438 &lt;=3, "Early Career",
AR1438 &lt;=7, "Experienced",
TRUE, "Veteran")</f>
        <v>Early Career</v>
      </c>
      <c r="AT1438">
        <v>2</v>
      </c>
      <c r="AU1438">
        <v>1</v>
      </c>
      <c r="AV1438" t="str" cm="1">
        <f t="array" ref="AV1438">_xlfn.IFS(
AU1438=0,"Recently Promoted",
AU1438&lt;=3, "Normal",
TRUE, "Long Time No Promotion")</f>
        <v>Normal</v>
      </c>
      <c r="AW1438">
        <v>2</v>
      </c>
      <c r="AX1438">
        <f>IF(COUNTIF(L1438:$L$1471,L1438)&gt;1,1,0)</f>
        <v>0</v>
      </c>
      <c r="BA1438">
        <f t="shared" si="181"/>
        <v>0</v>
      </c>
      <c r="BC1438">
        <f t="shared" si="182"/>
        <v>0</v>
      </c>
      <c r="BE1438">
        <f t="shared" si="176"/>
        <v>0</v>
      </c>
      <c r="BG1438">
        <f t="shared" si="177"/>
        <v>0</v>
      </c>
      <c r="BI1438">
        <f t="shared" si="178"/>
        <v>0</v>
      </c>
      <c r="BR1438" t="str" cm="1">
        <f t="array" ref="BR1438">_xlfn.IFS(
A1438&lt;=25,"18-25",
A1438&lt;=35,"26-35",
A1438&lt;=45,"36-45",
A1438&lt;=59,"46-59",
TRUE,"60+")</f>
        <v>18-25</v>
      </c>
      <c r="BX1438" t="b">
        <f t="shared" si="179"/>
        <v>1</v>
      </c>
      <c r="BY1438" t="b">
        <f t="shared" si="180"/>
        <v>1</v>
      </c>
      <c r="BZ1438" t="b">
        <f t="shared" si="183"/>
        <v>1</v>
      </c>
      <c r="CA1438">
        <f>IF(tblemployee[[#This Row],[Attrition]]="Yes",1,0)</f>
        <v>0</v>
      </c>
      <c r="CB1438">
        <f>IF(tblemployee[[#This Row],[OverTime]]="Yes",1,0)</f>
        <v>1</v>
      </c>
    </row>
    <row r="1439" spans="1:80" hidden="1">
      <c r="A1439">
        <v>39</v>
      </c>
      <c r="B1439" t="s">
        <v>43</v>
      </c>
      <c r="C1439" t="s">
        <v>55</v>
      </c>
      <c r="D1439">
        <v>105</v>
      </c>
      <c r="E1439" t="s">
        <v>45</v>
      </c>
      <c r="F1439">
        <v>9</v>
      </c>
      <c r="G1439" t="str" cm="1">
        <f t="array" ref="G1439">_xlfn.IFS(
F1439 &lt;= 10, "Near",
F1439 &lt;= 20, "Far",
TRUE, "Very Far")</f>
        <v>Near</v>
      </c>
      <c r="H1439">
        <v>3</v>
      </c>
      <c r="I1439" t="str">
        <f>_xlfn.XLOOKUP(H1439,Lookup!C:C,Lookup!D:D)</f>
        <v>Bachelor</v>
      </c>
      <c r="J1439" t="s">
        <v>38</v>
      </c>
      <c r="K1439">
        <v>1</v>
      </c>
      <c r="L1439">
        <v>2022</v>
      </c>
      <c r="M1439">
        <v>4</v>
      </c>
      <c r="N1439" t="str">
        <f>_xlfn.XLOOKUP(M1439,Lookup!E:E,Lookup!F:F)</f>
        <v>Very High</v>
      </c>
      <c r="O1439" t="s">
        <v>46</v>
      </c>
      <c r="P1439">
        <v>87</v>
      </c>
      <c r="Q1439">
        <v>3</v>
      </c>
      <c r="R1439" t="str">
        <f>_xlfn.XLOOKUP(Q1439,Lookup!G:G,Lookup!H:H)</f>
        <v>High</v>
      </c>
      <c r="S1439">
        <v>5</v>
      </c>
      <c r="T1439" s="7" t="str">
        <f>_xlfn.XLOOKUP(S1439,Lookup!A:A,Lookup!B:B)</f>
        <v>Director</v>
      </c>
      <c r="U1439" t="s">
        <v>56</v>
      </c>
      <c r="V1439">
        <v>4</v>
      </c>
      <c r="W1439" t="str">
        <f>_xlfn.XLOOKUP(V1439,Lookup!I:I,Lookup!J:J)</f>
        <v>Very High</v>
      </c>
      <c r="X1439" t="s">
        <v>41</v>
      </c>
      <c r="Y1439">
        <v>19431</v>
      </c>
      <c r="Z1439" t="str" cm="1">
        <f t="array" ref="Z1439">_xlfn.IFS(Y1439&lt;3000,"Low",Y1439&lt;7000,"Medium",TRUE,"High")</f>
        <v>High</v>
      </c>
      <c r="AA1439">
        <v>15302</v>
      </c>
      <c r="AB1439">
        <v>2</v>
      </c>
      <c r="AC1439" t="s">
        <v>42</v>
      </c>
      <c r="AD1439" t="s">
        <v>43</v>
      </c>
      <c r="AE1439">
        <v>13</v>
      </c>
      <c r="AF1439">
        <v>3</v>
      </c>
      <c r="AG1439" t="str">
        <f>_xlfn.XLOOKUP(AF1439,Lookup!K:K,Lookup!L:L)</f>
        <v>Meet Expect</v>
      </c>
      <c r="AH1439">
        <v>3</v>
      </c>
      <c r="AI1439" t="str">
        <f>LOOKUP(AH1439,Lookup!M:M,Lookup!N:N)</f>
        <v>High</v>
      </c>
      <c r="AJ1439">
        <v>80</v>
      </c>
      <c r="AK1439">
        <v>0</v>
      </c>
      <c r="AL1439" t="str">
        <f>_xlfn.XLOOKUP(AK1439,Lookup!O:O,Lookup!P:P)</f>
        <v>None</v>
      </c>
      <c r="AM1439">
        <v>21</v>
      </c>
      <c r="AN1439" t="str" cm="1">
        <f t="array" ref="AN1439">_xlfn.IFS(
AM1439&lt;=5,"0-5",
AM1439&lt;=10,"6-10",
AM1439&lt;=20,"11-20",
TRUE,"20+")</f>
        <v>20+</v>
      </c>
      <c r="AO1439">
        <v>3</v>
      </c>
      <c r="AP1439">
        <v>2</v>
      </c>
      <c r="AQ1439" t="str">
        <f>_xlfn.XLOOKUP(AP1439,Lookup!Q:Q,Lookup!R:R)</f>
        <v>Good</v>
      </c>
      <c r="AR1439">
        <v>6</v>
      </c>
      <c r="AS1439" t="str" cm="1">
        <f t="array" ref="AS1439">_xlfn.IFS(
AR1439 &lt;=1,"New Employee",
AR1439 &lt;=3, "Early Career",
AR1439 &lt;=7, "Experienced",
TRUE, "Veteran")</f>
        <v>Experienced</v>
      </c>
      <c r="AT1439">
        <v>0</v>
      </c>
      <c r="AU1439">
        <v>1</v>
      </c>
      <c r="AV1439" t="str" cm="1">
        <f t="array" ref="AV1439">_xlfn.IFS(
AU1439=0,"Recently Promoted",
AU1439&lt;=3, "Normal",
TRUE, "Long Time No Promotion")</f>
        <v>Normal</v>
      </c>
      <c r="AW1439">
        <v>3</v>
      </c>
      <c r="AX1439">
        <f>IF(COUNTIF(L1439:$L$1471,L1439)&gt;1,1,0)</f>
        <v>0</v>
      </c>
      <c r="BA1439">
        <f t="shared" si="181"/>
        <v>0</v>
      </c>
      <c r="BC1439">
        <f t="shared" si="182"/>
        <v>0</v>
      </c>
      <c r="BE1439">
        <f t="shared" si="176"/>
        <v>0</v>
      </c>
      <c r="BG1439">
        <f t="shared" si="177"/>
        <v>0</v>
      </c>
      <c r="BI1439">
        <f t="shared" si="178"/>
        <v>0</v>
      </c>
      <c r="BR1439" t="str" cm="1">
        <f t="array" ref="BR1439">_xlfn.IFS(
A1439&lt;=25,"18-25",
A1439&lt;=35,"26-35",
A1439&lt;=45,"36-45",
A1439&lt;=59,"46-59",
TRUE,"60+")</f>
        <v>36-45</v>
      </c>
      <c r="BX1439" t="b">
        <f t="shared" si="179"/>
        <v>1</v>
      </c>
      <c r="BY1439" t="b">
        <f t="shared" si="180"/>
        <v>1</v>
      </c>
      <c r="BZ1439" t="b">
        <f t="shared" si="183"/>
        <v>1</v>
      </c>
      <c r="CA1439">
        <f>IF(tblemployee[[#This Row],[Attrition]]="Yes",1,0)</f>
        <v>0</v>
      </c>
      <c r="CB1439">
        <f>IF(tblemployee[[#This Row],[OverTime]]="Yes",1,0)</f>
        <v>0</v>
      </c>
    </row>
    <row r="1440" spans="1:80" hidden="1">
      <c r="A1440">
        <v>23</v>
      </c>
      <c r="B1440" t="s">
        <v>35</v>
      </c>
      <c r="C1440" t="s">
        <v>44</v>
      </c>
      <c r="D1440">
        <v>638</v>
      </c>
      <c r="E1440" t="s">
        <v>37</v>
      </c>
      <c r="F1440">
        <v>9</v>
      </c>
      <c r="G1440" t="str" cm="1">
        <f t="array" ref="G1440">_xlfn.IFS(
F1440 &lt;= 10, "Near",
F1440 &lt;= 20, "Far",
TRUE, "Very Far")</f>
        <v>Near</v>
      </c>
      <c r="H1440">
        <v>3</v>
      </c>
      <c r="I1440" t="str">
        <f>_xlfn.XLOOKUP(H1440,Lookup!C:C,Lookup!D:D)</f>
        <v>Bachelor</v>
      </c>
      <c r="J1440" t="s">
        <v>59</v>
      </c>
      <c r="K1440">
        <v>1</v>
      </c>
      <c r="L1440">
        <v>2023</v>
      </c>
      <c r="M1440">
        <v>4</v>
      </c>
      <c r="N1440" t="str">
        <f>_xlfn.XLOOKUP(M1440,Lookup!E:E,Lookup!F:F)</f>
        <v>Very High</v>
      </c>
      <c r="O1440" t="s">
        <v>46</v>
      </c>
      <c r="P1440">
        <v>33</v>
      </c>
      <c r="Q1440">
        <v>3</v>
      </c>
      <c r="R1440" t="str">
        <f>_xlfn.XLOOKUP(Q1440,Lookup!G:G,Lookup!H:H)</f>
        <v>High</v>
      </c>
      <c r="S1440">
        <v>1</v>
      </c>
      <c r="T1440" s="7" t="str">
        <f>_xlfn.XLOOKUP(S1440,Lookup!A:A,Lookup!B:B)</f>
        <v>Entry Level</v>
      </c>
      <c r="U1440" t="s">
        <v>57</v>
      </c>
      <c r="V1440">
        <v>1</v>
      </c>
      <c r="W1440" t="str">
        <f>_xlfn.XLOOKUP(V1440,Lookup!I:I,Lookup!J:J)</f>
        <v>Low</v>
      </c>
      <c r="X1440" t="s">
        <v>48</v>
      </c>
      <c r="Y1440">
        <v>1790</v>
      </c>
      <c r="Z1440" t="str" cm="1">
        <f t="array" ref="Z1440">_xlfn.IFS(Y1440&lt;3000,"Low",Y1440&lt;7000,"Medium",TRUE,"High")</f>
        <v>Low</v>
      </c>
      <c r="AA1440">
        <v>26956</v>
      </c>
      <c r="AB1440">
        <v>1</v>
      </c>
      <c r="AC1440" t="s">
        <v>42</v>
      </c>
      <c r="AD1440" t="s">
        <v>43</v>
      </c>
      <c r="AE1440">
        <v>19</v>
      </c>
      <c r="AF1440">
        <v>3</v>
      </c>
      <c r="AG1440" t="str">
        <f>_xlfn.XLOOKUP(AF1440,Lookup!K:K,Lookup!L:L)</f>
        <v>Meet Expect</v>
      </c>
      <c r="AH1440">
        <v>1</v>
      </c>
      <c r="AI1440" t="str">
        <f>LOOKUP(AH1440,Lookup!M:M,Lookup!N:N)</f>
        <v>Low</v>
      </c>
      <c r="AJ1440">
        <v>80</v>
      </c>
      <c r="AK1440">
        <v>1</v>
      </c>
      <c r="AL1440" t="str">
        <f>_xlfn.XLOOKUP(AK1440,Lookup!O:O,Lookup!P:P)</f>
        <v>Basic</v>
      </c>
      <c r="AM1440">
        <v>1</v>
      </c>
      <c r="AN1440" t="str" cm="1">
        <f t="array" ref="AN1440">_xlfn.IFS(
AM1440&lt;=5,"0-5",
AM1440&lt;=10,"6-10",
AM1440&lt;=20,"11-20",
TRUE,"20+")</f>
        <v>0-5</v>
      </c>
      <c r="AO1440">
        <v>3</v>
      </c>
      <c r="AP1440">
        <v>2</v>
      </c>
      <c r="AQ1440" t="str">
        <f>_xlfn.XLOOKUP(AP1440,Lookup!Q:Q,Lookup!R:R)</f>
        <v>Good</v>
      </c>
      <c r="AR1440">
        <v>1</v>
      </c>
      <c r="AS1440" t="str" cm="1">
        <f t="array" ref="AS1440">_xlfn.IFS(
AR1440 &lt;=1,"New Employee",
AR1440 &lt;=3, "Early Career",
AR1440 &lt;=7, "Experienced",
TRUE, "Veteran")</f>
        <v>New Employee</v>
      </c>
      <c r="AT1440">
        <v>0</v>
      </c>
      <c r="AU1440">
        <v>1</v>
      </c>
      <c r="AV1440" t="str" cm="1">
        <f t="array" ref="AV1440">_xlfn.IFS(
AU1440=0,"Recently Promoted",
AU1440&lt;=3, "Normal",
TRUE, "Long Time No Promotion")</f>
        <v>Normal</v>
      </c>
      <c r="AW1440">
        <v>0</v>
      </c>
      <c r="AX1440">
        <f>IF(COUNTIF(L1440:$L$1471,L1440)&gt;1,1,0)</f>
        <v>0</v>
      </c>
      <c r="BA1440">
        <f t="shared" si="181"/>
        <v>0</v>
      </c>
      <c r="BC1440">
        <f t="shared" si="182"/>
        <v>0</v>
      </c>
      <c r="BE1440">
        <f t="shared" si="176"/>
        <v>0</v>
      </c>
      <c r="BG1440">
        <f t="shared" si="177"/>
        <v>0</v>
      </c>
      <c r="BI1440">
        <f t="shared" si="178"/>
        <v>0</v>
      </c>
      <c r="BR1440" t="str" cm="1">
        <f t="array" ref="BR1440">_xlfn.IFS(
A1440&lt;=25,"18-25",
A1440&lt;=35,"26-35",
A1440&lt;=45,"36-45",
A1440&lt;=59,"46-59",
TRUE,"60+")</f>
        <v>18-25</v>
      </c>
      <c r="BX1440" t="b">
        <f t="shared" si="179"/>
        <v>1</v>
      </c>
      <c r="BY1440" t="b">
        <f t="shared" si="180"/>
        <v>1</v>
      </c>
      <c r="BZ1440" t="b">
        <f t="shared" si="183"/>
        <v>1</v>
      </c>
      <c r="CA1440">
        <f>IF(tblemployee[[#This Row],[Attrition]]="Yes",1,0)</f>
        <v>1</v>
      </c>
      <c r="CB1440">
        <f>IF(tblemployee[[#This Row],[OverTime]]="Yes",1,0)</f>
        <v>0</v>
      </c>
    </row>
    <row r="1441" spans="1:80" hidden="1">
      <c r="A1441">
        <v>36</v>
      </c>
      <c r="B1441" t="s">
        <v>43</v>
      </c>
      <c r="C1441" t="s">
        <v>36</v>
      </c>
      <c r="D1441">
        <v>557</v>
      </c>
      <c r="E1441" t="s">
        <v>37</v>
      </c>
      <c r="F1441">
        <v>3</v>
      </c>
      <c r="G1441" t="str" cm="1">
        <f t="array" ref="G1441">_xlfn.IFS(
F1441 &lt;= 10, "Near",
F1441 &lt;= 20, "Far",
TRUE, "Very Far")</f>
        <v>Near</v>
      </c>
      <c r="H1441">
        <v>3</v>
      </c>
      <c r="I1441" t="str">
        <f>_xlfn.XLOOKUP(H1441,Lookup!C:C,Lookup!D:D)</f>
        <v>Bachelor</v>
      </c>
      <c r="J1441" t="s">
        <v>51</v>
      </c>
      <c r="K1441">
        <v>1</v>
      </c>
      <c r="L1441">
        <v>2024</v>
      </c>
      <c r="M1441">
        <v>1</v>
      </c>
      <c r="N1441" t="str">
        <f>_xlfn.XLOOKUP(M1441,Lookup!E:E,Lookup!F:F)</f>
        <v>Low</v>
      </c>
      <c r="O1441" t="s">
        <v>39</v>
      </c>
      <c r="P1441">
        <v>94</v>
      </c>
      <c r="Q1441">
        <v>2</v>
      </c>
      <c r="R1441" t="str">
        <f>_xlfn.XLOOKUP(Q1441,Lookup!G:G,Lookup!H:H)</f>
        <v>Medium</v>
      </c>
      <c r="S1441">
        <v>3</v>
      </c>
      <c r="T1441" s="7" t="str">
        <f>_xlfn.XLOOKUP(S1441,Lookup!A:A,Lookup!B:B)</f>
        <v>Senior</v>
      </c>
      <c r="U1441" t="s">
        <v>40</v>
      </c>
      <c r="V1441">
        <v>4</v>
      </c>
      <c r="W1441" t="str">
        <f>_xlfn.XLOOKUP(V1441,Lookup!I:I,Lookup!J:J)</f>
        <v>Very High</v>
      </c>
      <c r="X1441" t="s">
        <v>48</v>
      </c>
      <c r="Y1441">
        <v>7644</v>
      </c>
      <c r="Z1441" t="str" cm="1">
        <f t="array" ref="Z1441">_xlfn.IFS(Y1441&lt;3000,"Low",Y1441&lt;7000,"Medium",TRUE,"High")</f>
        <v>High</v>
      </c>
      <c r="AA1441">
        <v>12695</v>
      </c>
      <c r="AB1441">
        <v>0</v>
      </c>
      <c r="AC1441" t="s">
        <v>42</v>
      </c>
      <c r="AD1441" t="s">
        <v>43</v>
      </c>
      <c r="AE1441">
        <v>19</v>
      </c>
      <c r="AF1441">
        <v>3</v>
      </c>
      <c r="AG1441" t="str">
        <f>_xlfn.XLOOKUP(AF1441,Lookup!K:K,Lookup!L:L)</f>
        <v>Meet Expect</v>
      </c>
      <c r="AH1441">
        <v>3</v>
      </c>
      <c r="AI1441" t="str">
        <f>LOOKUP(AH1441,Lookup!M:M,Lookup!N:N)</f>
        <v>High</v>
      </c>
      <c r="AJ1441">
        <v>80</v>
      </c>
      <c r="AK1441">
        <v>2</v>
      </c>
      <c r="AL1441" t="str">
        <f>_xlfn.XLOOKUP(AK1441,Lookup!O:O,Lookup!P:P)</f>
        <v>Medium</v>
      </c>
      <c r="AM1441">
        <v>10</v>
      </c>
      <c r="AN1441" t="str" cm="1">
        <f t="array" ref="AN1441">_xlfn.IFS(
AM1441&lt;=5,"0-5",
AM1441&lt;=10,"6-10",
AM1441&lt;=20,"11-20",
TRUE,"20+")</f>
        <v>6-10</v>
      </c>
      <c r="AO1441">
        <v>2</v>
      </c>
      <c r="AP1441">
        <v>3</v>
      </c>
      <c r="AQ1441" t="str">
        <f>_xlfn.XLOOKUP(AP1441,Lookup!Q:Q,Lookup!R:R)</f>
        <v>Better</v>
      </c>
      <c r="AR1441">
        <v>9</v>
      </c>
      <c r="AS1441" t="str" cm="1">
        <f t="array" ref="AS1441">_xlfn.IFS(
AR1441 &lt;=1,"New Employee",
AR1441 &lt;=3, "Early Career",
AR1441 &lt;=7, "Experienced",
TRUE, "Veteran")</f>
        <v>Veteran</v>
      </c>
      <c r="AT1441">
        <v>7</v>
      </c>
      <c r="AU1441">
        <v>3</v>
      </c>
      <c r="AV1441" t="str" cm="1">
        <f t="array" ref="AV1441">_xlfn.IFS(
AU1441=0,"Recently Promoted",
AU1441&lt;=3, "Normal",
TRUE, "Long Time No Promotion")</f>
        <v>Normal</v>
      </c>
      <c r="AW1441">
        <v>4</v>
      </c>
      <c r="AX1441">
        <f>IF(COUNTIF(L1441:$L$1471,L1441)&gt;1,1,0)</f>
        <v>0</v>
      </c>
      <c r="BA1441">
        <f t="shared" si="181"/>
        <v>0</v>
      </c>
      <c r="BC1441">
        <f t="shared" si="182"/>
        <v>0</v>
      </c>
      <c r="BE1441">
        <f t="shared" si="176"/>
        <v>0</v>
      </c>
      <c r="BG1441">
        <f t="shared" si="177"/>
        <v>0</v>
      </c>
      <c r="BI1441">
        <f t="shared" si="178"/>
        <v>0</v>
      </c>
      <c r="BR1441" t="str" cm="1">
        <f t="array" ref="BR1441">_xlfn.IFS(
A1441&lt;=25,"18-25",
A1441&lt;=35,"26-35",
A1441&lt;=45,"36-45",
A1441&lt;=59,"46-59",
TRUE,"60+")</f>
        <v>36-45</v>
      </c>
      <c r="BX1441" t="b">
        <f t="shared" si="179"/>
        <v>1</v>
      </c>
      <c r="BY1441" t="b">
        <f t="shared" si="180"/>
        <v>1</v>
      </c>
      <c r="BZ1441" t="b">
        <f t="shared" si="183"/>
        <v>1</v>
      </c>
      <c r="CA1441">
        <f>IF(tblemployee[[#This Row],[Attrition]]="Yes",1,0)</f>
        <v>0</v>
      </c>
      <c r="CB1441">
        <f>IF(tblemployee[[#This Row],[OverTime]]="Yes",1,0)</f>
        <v>0</v>
      </c>
    </row>
    <row r="1442" spans="1:80" hidden="1">
      <c r="A1442">
        <v>36</v>
      </c>
      <c r="B1442" t="s">
        <v>43</v>
      </c>
      <c r="C1442" t="s">
        <v>44</v>
      </c>
      <c r="D1442">
        <v>688</v>
      </c>
      <c r="E1442" t="s">
        <v>45</v>
      </c>
      <c r="F1442">
        <v>4</v>
      </c>
      <c r="G1442" t="str" cm="1">
        <f t="array" ref="G1442">_xlfn.IFS(
F1442 &lt;= 10, "Near",
F1442 &lt;= 20, "Far",
TRUE, "Very Far")</f>
        <v>Near</v>
      </c>
      <c r="H1442">
        <v>2</v>
      </c>
      <c r="I1442" t="str">
        <f>_xlfn.XLOOKUP(H1442,Lookup!C:C,Lookup!D:D)</f>
        <v>College</v>
      </c>
      <c r="J1442" t="s">
        <v>38</v>
      </c>
      <c r="K1442">
        <v>1</v>
      </c>
      <c r="L1442">
        <v>2025</v>
      </c>
      <c r="M1442">
        <v>4</v>
      </c>
      <c r="N1442" t="str">
        <f>_xlfn.XLOOKUP(M1442,Lookup!E:E,Lookup!F:F)</f>
        <v>Very High</v>
      </c>
      <c r="O1442" t="s">
        <v>39</v>
      </c>
      <c r="P1442">
        <v>97</v>
      </c>
      <c r="Q1442">
        <v>3</v>
      </c>
      <c r="R1442" t="str">
        <f>_xlfn.XLOOKUP(Q1442,Lookup!G:G,Lookup!H:H)</f>
        <v>High</v>
      </c>
      <c r="S1442">
        <v>2</v>
      </c>
      <c r="T1442" s="7" t="str">
        <f>_xlfn.XLOOKUP(S1442,Lookup!A:A,Lookup!B:B)</f>
        <v>Junior</v>
      </c>
      <c r="U1442" t="s">
        <v>53</v>
      </c>
      <c r="V1442">
        <v>2</v>
      </c>
      <c r="W1442" t="str">
        <f>_xlfn.XLOOKUP(V1442,Lookup!I:I,Lookup!J:J)</f>
        <v>Medium</v>
      </c>
      <c r="X1442" t="s">
        <v>52</v>
      </c>
      <c r="Y1442">
        <v>5131</v>
      </c>
      <c r="Z1442" t="str" cm="1">
        <f t="array" ref="Z1442">_xlfn.IFS(Y1442&lt;3000,"Low",Y1442&lt;7000,"Medium",TRUE,"High")</f>
        <v>Medium</v>
      </c>
      <c r="AA1442">
        <v>9192</v>
      </c>
      <c r="AB1442">
        <v>7</v>
      </c>
      <c r="AC1442" t="s">
        <v>42</v>
      </c>
      <c r="AD1442" t="s">
        <v>43</v>
      </c>
      <c r="AE1442">
        <v>13</v>
      </c>
      <c r="AF1442">
        <v>3</v>
      </c>
      <c r="AG1442" t="str">
        <f>_xlfn.XLOOKUP(AF1442,Lookup!K:K,Lookup!L:L)</f>
        <v>Meet Expect</v>
      </c>
      <c r="AH1442">
        <v>2</v>
      </c>
      <c r="AI1442" t="str">
        <f>LOOKUP(AH1442,Lookup!M:M,Lookup!N:N)</f>
        <v>Medium</v>
      </c>
      <c r="AJ1442">
        <v>80</v>
      </c>
      <c r="AK1442">
        <v>3</v>
      </c>
      <c r="AL1442" t="str">
        <f>_xlfn.XLOOKUP(AK1442,Lookup!O:O,Lookup!P:P)</f>
        <v>High</v>
      </c>
      <c r="AM1442">
        <v>18</v>
      </c>
      <c r="AN1442" t="str" cm="1">
        <f t="array" ref="AN1442">_xlfn.IFS(
AM1442&lt;=5,"0-5",
AM1442&lt;=10,"6-10",
AM1442&lt;=20,"11-20",
TRUE,"20+")</f>
        <v>11-20</v>
      </c>
      <c r="AO1442">
        <v>3</v>
      </c>
      <c r="AP1442">
        <v>3</v>
      </c>
      <c r="AQ1442" t="str">
        <f>_xlfn.XLOOKUP(AP1442,Lookup!Q:Q,Lookup!R:R)</f>
        <v>Better</v>
      </c>
      <c r="AR1442">
        <v>4</v>
      </c>
      <c r="AS1442" t="str" cm="1">
        <f t="array" ref="AS1442">_xlfn.IFS(
AR1442 &lt;=1,"New Employee",
AR1442 &lt;=3, "Early Career",
AR1442 &lt;=7, "Experienced",
TRUE, "Veteran")</f>
        <v>Experienced</v>
      </c>
      <c r="AT1442">
        <v>2</v>
      </c>
      <c r="AU1442">
        <v>0</v>
      </c>
      <c r="AV1442" t="str" cm="1">
        <f t="array" ref="AV1442">_xlfn.IFS(
AU1442=0,"Recently Promoted",
AU1442&lt;=3, "Normal",
TRUE, "Long Time No Promotion")</f>
        <v>Recently Promoted</v>
      </c>
      <c r="AW1442">
        <v>2</v>
      </c>
      <c r="AX1442">
        <f>IF(COUNTIF(L1442:$L$1471,L1442)&gt;1,1,0)</f>
        <v>0</v>
      </c>
      <c r="BA1442">
        <f t="shared" si="181"/>
        <v>0</v>
      </c>
      <c r="BC1442">
        <f t="shared" si="182"/>
        <v>0</v>
      </c>
      <c r="BE1442">
        <f t="shared" si="176"/>
        <v>0</v>
      </c>
      <c r="BG1442">
        <f t="shared" si="177"/>
        <v>0</v>
      </c>
      <c r="BI1442">
        <f t="shared" si="178"/>
        <v>0</v>
      </c>
      <c r="BR1442" t="str" cm="1">
        <f t="array" ref="BR1442">_xlfn.IFS(
A1442&lt;=25,"18-25",
A1442&lt;=35,"26-35",
A1442&lt;=45,"36-45",
A1442&lt;=59,"46-59",
TRUE,"60+")</f>
        <v>36-45</v>
      </c>
      <c r="BX1442" t="b">
        <f t="shared" si="179"/>
        <v>1</v>
      </c>
      <c r="BY1442" t="b">
        <f t="shared" si="180"/>
        <v>1</v>
      </c>
      <c r="BZ1442" t="b">
        <f t="shared" si="183"/>
        <v>1</v>
      </c>
      <c r="CA1442">
        <f>IF(tblemployee[[#This Row],[Attrition]]="Yes",1,0)</f>
        <v>0</v>
      </c>
      <c r="CB1442">
        <f>IF(tblemployee[[#This Row],[OverTime]]="Yes",1,0)</f>
        <v>0</v>
      </c>
    </row>
    <row r="1443" spans="1:80" hidden="1">
      <c r="A1443">
        <v>56</v>
      </c>
      <c r="B1443" t="s">
        <v>43</v>
      </c>
      <c r="C1443" t="s">
        <v>55</v>
      </c>
      <c r="D1443">
        <v>667</v>
      </c>
      <c r="E1443" t="s">
        <v>45</v>
      </c>
      <c r="F1443">
        <v>1</v>
      </c>
      <c r="G1443" t="str" cm="1">
        <f t="array" ref="G1443">_xlfn.IFS(
F1443 &lt;= 10, "Near",
F1443 &lt;= 20, "Far",
TRUE, "Very Far")</f>
        <v>Near</v>
      </c>
      <c r="H1443">
        <v>4</v>
      </c>
      <c r="I1443" t="str">
        <f>_xlfn.XLOOKUP(H1443,Lookup!C:C,Lookup!D:D)</f>
        <v>Master</v>
      </c>
      <c r="J1443" t="s">
        <v>38</v>
      </c>
      <c r="K1443">
        <v>1</v>
      </c>
      <c r="L1443">
        <v>2026</v>
      </c>
      <c r="M1443">
        <v>3</v>
      </c>
      <c r="N1443" t="str">
        <f>_xlfn.XLOOKUP(M1443,Lookup!E:E,Lookup!F:F)</f>
        <v>High</v>
      </c>
      <c r="O1443" t="s">
        <v>46</v>
      </c>
      <c r="P1443">
        <v>57</v>
      </c>
      <c r="Q1443">
        <v>3</v>
      </c>
      <c r="R1443" t="str">
        <f>_xlfn.XLOOKUP(Q1443,Lookup!G:G,Lookup!H:H)</f>
        <v>High</v>
      </c>
      <c r="S1443">
        <v>2</v>
      </c>
      <c r="T1443" s="7" t="str">
        <f>_xlfn.XLOOKUP(S1443,Lookup!A:A,Lookup!B:B)</f>
        <v>Junior</v>
      </c>
      <c r="U1443" t="s">
        <v>54</v>
      </c>
      <c r="V1443">
        <v>3</v>
      </c>
      <c r="W1443" t="str">
        <f>_xlfn.XLOOKUP(V1443,Lookup!I:I,Lookup!J:J)</f>
        <v>High</v>
      </c>
      <c r="X1443" t="s">
        <v>52</v>
      </c>
      <c r="Y1443">
        <v>6306</v>
      </c>
      <c r="Z1443" t="str" cm="1">
        <f t="array" ref="Z1443">_xlfn.IFS(Y1443&lt;3000,"Low",Y1443&lt;7000,"Medium",TRUE,"High")</f>
        <v>Medium</v>
      </c>
      <c r="AA1443">
        <v>26236</v>
      </c>
      <c r="AB1443">
        <v>1</v>
      </c>
      <c r="AC1443" t="s">
        <v>42</v>
      </c>
      <c r="AD1443" t="s">
        <v>43</v>
      </c>
      <c r="AE1443">
        <v>21</v>
      </c>
      <c r="AF1443">
        <v>4</v>
      </c>
      <c r="AG1443" t="str">
        <f>_xlfn.XLOOKUP(AF1443,Lookup!K:K,Lookup!L:L)</f>
        <v>Exceed Expect</v>
      </c>
      <c r="AH1443">
        <v>1</v>
      </c>
      <c r="AI1443" t="str">
        <f>LOOKUP(AH1443,Lookup!M:M,Lookup!N:N)</f>
        <v>Low</v>
      </c>
      <c r="AJ1443">
        <v>80</v>
      </c>
      <c r="AK1443">
        <v>1</v>
      </c>
      <c r="AL1443" t="str">
        <f>_xlfn.XLOOKUP(AK1443,Lookup!O:O,Lookup!P:P)</f>
        <v>Basic</v>
      </c>
      <c r="AM1443">
        <v>13</v>
      </c>
      <c r="AN1443" t="str" cm="1">
        <f t="array" ref="AN1443">_xlfn.IFS(
AM1443&lt;=5,"0-5",
AM1443&lt;=10,"6-10",
AM1443&lt;=20,"11-20",
TRUE,"20+")</f>
        <v>11-20</v>
      </c>
      <c r="AO1443">
        <v>2</v>
      </c>
      <c r="AP1443">
        <v>2</v>
      </c>
      <c r="AQ1443" t="str">
        <f>_xlfn.XLOOKUP(AP1443,Lookup!Q:Q,Lookup!R:R)</f>
        <v>Good</v>
      </c>
      <c r="AR1443">
        <v>13</v>
      </c>
      <c r="AS1443" t="str" cm="1">
        <f t="array" ref="AS1443">_xlfn.IFS(
AR1443 &lt;=1,"New Employee",
AR1443 &lt;=3, "Early Career",
AR1443 &lt;=7, "Experienced",
TRUE, "Veteran")</f>
        <v>Veteran</v>
      </c>
      <c r="AT1443">
        <v>12</v>
      </c>
      <c r="AU1443">
        <v>1</v>
      </c>
      <c r="AV1443" t="str" cm="1">
        <f t="array" ref="AV1443">_xlfn.IFS(
AU1443=0,"Recently Promoted",
AU1443&lt;=3, "Normal",
TRUE, "Long Time No Promotion")</f>
        <v>Normal</v>
      </c>
      <c r="AW1443">
        <v>9</v>
      </c>
      <c r="AX1443">
        <f>IF(COUNTIF(L1443:$L$1471,L1443)&gt;1,1,0)</f>
        <v>0</v>
      </c>
      <c r="BA1443">
        <f t="shared" si="181"/>
        <v>0</v>
      </c>
      <c r="BC1443">
        <f t="shared" si="182"/>
        <v>0</v>
      </c>
      <c r="BE1443">
        <f t="shared" si="176"/>
        <v>0</v>
      </c>
      <c r="BG1443">
        <f t="shared" si="177"/>
        <v>0</v>
      </c>
      <c r="BI1443">
        <f t="shared" si="178"/>
        <v>0</v>
      </c>
      <c r="BR1443" t="str" cm="1">
        <f t="array" ref="BR1443">_xlfn.IFS(
A1443&lt;=25,"18-25",
A1443&lt;=35,"26-35",
A1443&lt;=45,"36-45",
A1443&lt;=59,"46-59",
TRUE,"60+")</f>
        <v>46-59</v>
      </c>
      <c r="BX1443" t="b">
        <f t="shared" si="179"/>
        <v>1</v>
      </c>
      <c r="BY1443" t="b">
        <f t="shared" si="180"/>
        <v>1</v>
      </c>
      <c r="BZ1443" t="b">
        <f t="shared" si="183"/>
        <v>1</v>
      </c>
      <c r="CA1443">
        <f>IF(tblemployee[[#This Row],[Attrition]]="Yes",1,0)</f>
        <v>0</v>
      </c>
      <c r="CB1443">
        <f>IF(tblemployee[[#This Row],[OverTime]]="Yes",1,0)</f>
        <v>0</v>
      </c>
    </row>
    <row r="1444" spans="1:80" hidden="1">
      <c r="A1444">
        <v>29</v>
      </c>
      <c r="B1444" t="s">
        <v>35</v>
      </c>
      <c r="C1444" t="s">
        <v>36</v>
      </c>
      <c r="D1444">
        <v>1092</v>
      </c>
      <c r="E1444" t="s">
        <v>45</v>
      </c>
      <c r="F1444">
        <v>1</v>
      </c>
      <c r="G1444" t="str" cm="1">
        <f t="array" ref="G1444">_xlfn.IFS(
F1444 &lt;= 10, "Near",
F1444 &lt;= 20, "Far",
TRUE, "Very Far")</f>
        <v>Near</v>
      </c>
      <c r="H1444">
        <v>4</v>
      </c>
      <c r="I1444" t="str">
        <f>_xlfn.XLOOKUP(H1444,Lookup!C:C,Lookup!D:D)</f>
        <v>Master</v>
      </c>
      <c r="J1444" t="s">
        <v>51</v>
      </c>
      <c r="K1444">
        <v>1</v>
      </c>
      <c r="L1444">
        <v>2027</v>
      </c>
      <c r="M1444">
        <v>1</v>
      </c>
      <c r="N1444" t="str">
        <f>_xlfn.XLOOKUP(M1444,Lookup!E:E,Lookup!F:F)</f>
        <v>Low</v>
      </c>
      <c r="O1444" t="s">
        <v>46</v>
      </c>
      <c r="P1444">
        <v>36</v>
      </c>
      <c r="Q1444">
        <v>3</v>
      </c>
      <c r="R1444" t="str">
        <f>_xlfn.XLOOKUP(Q1444,Lookup!G:G,Lookup!H:H)</f>
        <v>High</v>
      </c>
      <c r="S1444">
        <v>1</v>
      </c>
      <c r="T1444" s="7" t="str">
        <f>_xlfn.XLOOKUP(S1444,Lookup!A:A,Lookup!B:B)</f>
        <v>Entry Level</v>
      </c>
      <c r="U1444" t="s">
        <v>47</v>
      </c>
      <c r="V1444">
        <v>4</v>
      </c>
      <c r="W1444" t="str">
        <f>_xlfn.XLOOKUP(V1444,Lookup!I:I,Lookup!J:J)</f>
        <v>Very High</v>
      </c>
      <c r="X1444" t="s">
        <v>48</v>
      </c>
      <c r="Y1444">
        <v>4787</v>
      </c>
      <c r="Z1444" t="str" cm="1">
        <f t="array" ref="Z1444">_xlfn.IFS(Y1444&lt;3000,"Low",Y1444&lt;7000,"Medium",TRUE,"High")</f>
        <v>Medium</v>
      </c>
      <c r="AA1444">
        <v>26124</v>
      </c>
      <c r="AB1444">
        <v>9</v>
      </c>
      <c r="AC1444" t="s">
        <v>42</v>
      </c>
      <c r="AD1444" t="s">
        <v>35</v>
      </c>
      <c r="AE1444">
        <v>14</v>
      </c>
      <c r="AF1444">
        <v>3</v>
      </c>
      <c r="AG1444" t="str">
        <f>_xlfn.XLOOKUP(AF1444,Lookup!K:K,Lookup!L:L)</f>
        <v>Meet Expect</v>
      </c>
      <c r="AH1444">
        <v>2</v>
      </c>
      <c r="AI1444" t="str">
        <f>LOOKUP(AH1444,Lookup!M:M,Lookup!N:N)</f>
        <v>Medium</v>
      </c>
      <c r="AJ1444">
        <v>80</v>
      </c>
      <c r="AK1444">
        <v>3</v>
      </c>
      <c r="AL1444" t="str">
        <f>_xlfn.XLOOKUP(AK1444,Lookup!O:O,Lookup!P:P)</f>
        <v>High</v>
      </c>
      <c r="AM1444">
        <v>4</v>
      </c>
      <c r="AN1444" t="str" cm="1">
        <f t="array" ref="AN1444">_xlfn.IFS(
AM1444&lt;=5,"0-5",
AM1444&lt;=10,"6-10",
AM1444&lt;=20,"11-20",
TRUE,"20+")</f>
        <v>0-5</v>
      </c>
      <c r="AO1444">
        <v>3</v>
      </c>
      <c r="AP1444">
        <v>4</v>
      </c>
      <c r="AQ1444" t="str">
        <f>_xlfn.XLOOKUP(AP1444,Lookup!Q:Q,Lookup!R:R)</f>
        <v>Best</v>
      </c>
      <c r="AR1444">
        <v>2</v>
      </c>
      <c r="AS1444" t="str" cm="1">
        <f t="array" ref="AS1444">_xlfn.IFS(
AR1444 &lt;=1,"New Employee",
AR1444 &lt;=3, "Early Career",
AR1444 &lt;=7, "Experienced",
TRUE, "Veteran")</f>
        <v>Early Career</v>
      </c>
      <c r="AT1444">
        <v>2</v>
      </c>
      <c r="AU1444">
        <v>2</v>
      </c>
      <c r="AV1444" t="str" cm="1">
        <f t="array" ref="AV1444">_xlfn.IFS(
AU1444=0,"Recently Promoted",
AU1444&lt;=3, "Normal",
TRUE, "Long Time No Promotion")</f>
        <v>Normal</v>
      </c>
      <c r="AW1444">
        <v>2</v>
      </c>
      <c r="AX1444">
        <f>IF(COUNTIF(L1444:$L$1471,L1444)&gt;1,1,0)</f>
        <v>0</v>
      </c>
      <c r="BA1444">
        <f t="shared" si="181"/>
        <v>0</v>
      </c>
      <c r="BC1444">
        <f t="shared" si="182"/>
        <v>0</v>
      </c>
      <c r="BE1444">
        <f t="shared" si="176"/>
        <v>0</v>
      </c>
      <c r="BG1444">
        <f t="shared" si="177"/>
        <v>0</v>
      </c>
      <c r="BI1444">
        <f t="shared" si="178"/>
        <v>0</v>
      </c>
      <c r="BR1444" t="str" cm="1">
        <f t="array" ref="BR1444">_xlfn.IFS(
A1444&lt;=25,"18-25",
A1444&lt;=35,"26-35",
A1444&lt;=45,"36-45",
A1444&lt;=59,"46-59",
TRUE,"60+")</f>
        <v>26-35</v>
      </c>
      <c r="BX1444" t="b">
        <f t="shared" si="179"/>
        <v>1</v>
      </c>
      <c r="BY1444" t="b">
        <f t="shared" si="180"/>
        <v>1</v>
      </c>
      <c r="BZ1444" t="b">
        <f t="shared" si="183"/>
        <v>1</v>
      </c>
      <c r="CA1444">
        <f>IF(tblemployee[[#This Row],[Attrition]]="Yes",1,0)</f>
        <v>1</v>
      </c>
      <c r="CB1444">
        <f>IF(tblemployee[[#This Row],[OverTime]]="Yes",1,0)</f>
        <v>1</v>
      </c>
    </row>
    <row r="1445" spans="1:80" hidden="1">
      <c r="A1445">
        <v>42</v>
      </c>
      <c r="B1445" t="s">
        <v>43</v>
      </c>
      <c r="C1445" t="s">
        <v>36</v>
      </c>
      <c r="D1445">
        <v>300</v>
      </c>
      <c r="E1445" t="s">
        <v>45</v>
      </c>
      <c r="F1445">
        <v>2</v>
      </c>
      <c r="G1445" t="str" cm="1">
        <f t="array" ref="G1445">_xlfn.IFS(
F1445 &lt;= 10, "Near",
F1445 &lt;= 20, "Far",
TRUE, "Very Far")</f>
        <v>Near</v>
      </c>
      <c r="H1445">
        <v>3</v>
      </c>
      <c r="I1445" t="str">
        <f>_xlfn.XLOOKUP(H1445,Lookup!C:C,Lookup!D:D)</f>
        <v>Bachelor</v>
      </c>
      <c r="J1445" t="s">
        <v>38</v>
      </c>
      <c r="K1445">
        <v>1</v>
      </c>
      <c r="L1445">
        <v>2031</v>
      </c>
      <c r="M1445">
        <v>1</v>
      </c>
      <c r="N1445" t="str">
        <f>_xlfn.XLOOKUP(M1445,Lookup!E:E,Lookup!F:F)</f>
        <v>Low</v>
      </c>
      <c r="O1445" t="s">
        <v>46</v>
      </c>
      <c r="P1445">
        <v>56</v>
      </c>
      <c r="Q1445">
        <v>3</v>
      </c>
      <c r="R1445" t="str">
        <f>_xlfn.XLOOKUP(Q1445,Lookup!G:G,Lookup!H:H)</f>
        <v>High</v>
      </c>
      <c r="S1445">
        <v>5</v>
      </c>
      <c r="T1445" s="7" t="str">
        <f>_xlfn.XLOOKUP(S1445,Lookup!A:A,Lookup!B:B)</f>
        <v>Director</v>
      </c>
      <c r="U1445" t="s">
        <v>56</v>
      </c>
      <c r="V1445">
        <v>3</v>
      </c>
      <c r="W1445" t="str">
        <f>_xlfn.XLOOKUP(V1445,Lookup!I:I,Lookup!J:J)</f>
        <v>High</v>
      </c>
      <c r="X1445" t="s">
        <v>48</v>
      </c>
      <c r="Y1445">
        <v>18880</v>
      </c>
      <c r="Z1445" t="str" cm="1">
        <f t="array" ref="Z1445">_xlfn.IFS(Y1445&lt;3000,"Low",Y1445&lt;7000,"Medium",TRUE,"High")</f>
        <v>High</v>
      </c>
      <c r="AA1445">
        <v>17312</v>
      </c>
      <c r="AB1445">
        <v>5</v>
      </c>
      <c r="AC1445" t="s">
        <v>42</v>
      </c>
      <c r="AD1445" t="s">
        <v>43</v>
      </c>
      <c r="AE1445">
        <v>11</v>
      </c>
      <c r="AF1445">
        <v>3</v>
      </c>
      <c r="AG1445" t="str">
        <f>_xlfn.XLOOKUP(AF1445,Lookup!K:K,Lookup!L:L)</f>
        <v>Meet Expect</v>
      </c>
      <c r="AH1445">
        <v>1</v>
      </c>
      <c r="AI1445" t="str">
        <f>LOOKUP(AH1445,Lookup!M:M,Lookup!N:N)</f>
        <v>Low</v>
      </c>
      <c r="AJ1445">
        <v>80</v>
      </c>
      <c r="AK1445">
        <v>0</v>
      </c>
      <c r="AL1445" t="str">
        <f>_xlfn.XLOOKUP(AK1445,Lookup!O:O,Lookup!P:P)</f>
        <v>None</v>
      </c>
      <c r="AM1445">
        <v>24</v>
      </c>
      <c r="AN1445" t="str" cm="1">
        <f t="array" ref="AN1445">_xlfn.IFS(
AM1445&lt;=5,"0-5",
AM1445&lt;=10,"6-10",
AM1445&lt;=20,"11-20",
TRUE,"20+")</f>
        <v>20+</v>
      </c>
      <c r="AO1445">
        <v>2</v>
      </c>
      <c r="AP1445">
        <v>2</v>
      </c>
      <c r="AQ1445" t="str">
        <f>_xlfn.XLOOKUP(AP1445,Lookup!Q:Q,Lookup!R:R)</f>
        <v>Good</v>
      </c>
      <c r="AR1445">
        <v>22</v>
      </c>
      <c r="AS1445" t="str" cm="1">
        <f t="array" ref="AS1445">_xlfn.IFS(
AR1445 &lt;=1,"New Employee",
AR1445 &lt;=3, "Early Career",
AR1445 &lt;=7, "Experienced",
TRUE, "Veteran")</f>
        <v>Veteran</v>
      </c>
      <c r="AT1445">
        <v>6</v>
      </c>
      <c r="AU1445">
        <v>4</v>
      </c>
      <c r="AV1445" t="str" cm="1">
        <f t="array" ref="AV1445">_xlfn.IFS(
AU1445=0,"Recently Promoted",
AU1445&lt;=3, "Normal",
TRUE, "Long Time No Promotion")</f>
        <v>Long Time No Promotion</v>
      </c>
      <c r="AW1445">
        <v>14</v>
      </c>
      <c r="AX1445">
        <f>IF(COUNTIF(L1445:$L$1471,L1445)&gt;1,1,0)</f>
        <v>0</v>
      </c>
      <c r="BA1445">
        <f t="shared" si="181"/>
        <v>0</v>
      </c>
      <c r="BC1445">
        <f t="shared" si="182"/>
        <v>0</v>
      </c>
      <c r="BE1445">
        <f t="shared" si="176"/>
        <v>0</v>
      </c>
      <c r="BG1445">
        <f t="shared" si="177"/>
        <v>0</v>
      </c>
      <c r="BI1445">
        <f t="shared" si="178"/>
        <v>0</v>
      </c>
      <c r="BR1445" t="str" cm="1">
        <f t="array" ref="BR1445">_xlfn.IFS(
A1445&lt;=25,"18-25",
A1445&lt;=35,"26-35",
A1445&lt;=45,"36-45",
A1445&lt;=59,"46-59",
TRUE,"60+")</f>
        <v>36-45</v>
      </c>
      <c r="BX1445" t="b">
        <f t="shared" si="179"/>
        <v>1</v>
      </c>
      <c r="BY1445" t="b">
        <f t="shared" si="180"/>
        <v>1</v>
      </c>
      <c r="BZ1445" t="b">
        <f t="shared" si="183"/>
        <v>1</v>
      </c>
      <c r="CA1445">
        <f>IF(tblemployee[[#This Row],[Attrition]]="Yes",1,0)</f>
        <v>0</v>
      </c>
      <c r="CB1445">
        <f>IF(tblemployee[[#This Row],[OverTime]]="Yes",1,0)</f>
        <v>0</v>
      </c>
    </row>
    <row r="1446" spans="1:80" hidden="1">
      <c r="A1446">
        <v>56</v>
      </c>
      <c r="B1446" t="s">
        <v>35</v>
      </c>
      <c r="C1446" t="s">
        <v>36</v>
      </c>
      <c r="D1446">
        <v>310</v>
      </c>
      <c r="E1446" t="s">
        <v>45</v>
      </c>
      <c r="F1446">
        <v>7</v>
      </c>
      <c r="G1446" t="str" cm="1">
        <f t="array" ref="G1446">_xlfn.IFS(
F1446 &lt;= 10, "Near",
F1446 &lt;= 20, "Far",
TRUE, "Very Far")</f>
        <v>Near</v>
      </c>
      <c r="H1446">
        <v>2</v>
      </c>
      <c r="I1446" t="str">
        <f>_xlfn.XLOOKUP(H1446,Lookup!C:C,Lookup!D:D)</f>
        <v>College</v>
      </c>
      <c r="J1446" t="s">
        <v>60</v>
      </c>
      <c r="K1446">
        <v>1</v>
      </c>
      <c r="L1446">
        <v>2032</v>
      </c>
      <c r="M1446">
        <v>4</v>
      </c>
      <c r="N1446" t="str">
        <f>_xlfn.XLOOKUP(M1446,Lookup!E:E,Lookup!F:F)</f>
        <v>Very High</v>
      </c>
      <c r="O1446" t="s">
        <v>46</v>
      </c>
      <c r="P1446">
        <v>72</v>
      </c>
      <c r="Q1446">
        <v>3</v>
      </c>
      <c r="R1446" t="str">
        <f>_xlfn.XLOOKUP(Q1446,Lookup!G:G,Lookup!H:H)</f>
        <v>High</v>
      </c>
      <c r="S1446">
        <v>1</v>
      </c>
      <c r="T1446" s="7" t="str">
        <f>_xlfn.XLOOKUP(S1446,Lookup!A:A,Lookup!B:B)</f>
        <v>Entry Level</v>
      </c>
      <c r="U1446" t="s">
        <v>50</v>
      </c>
      <c r="V1446">
        <v>3</v>
      </c>
      <c r="W1446" t="str">
        <f>_xlfn.XLOOKUP(V1446,Lookup!I:I,Lookup!J:J)</f>
        <v>High</v>
      </c>
      <c r="X1446" t="s">
        <v>48</v>
      </c>
      <c r="Y1446">
        <v>2339</v>
      </c>
      <c r="Z1446" t="str" cm="1">
        <f t="array" ref="Z1446">_xlfn.IFS(Y1446&lt;3000,"Low",Y1446&lt;7000,"Medium",TRUE,"High")</f>
        <v>Low</v>
      </c>
      <c r="AA1446">
        <v>3666</v>
      </c>
      <c r="AB1446">
        <v>8</v>
      </c>
      <c r="AC1446" t="s">
        <v>42</v>
      </c>
      <c r="AD1446" t="s">
        <v>43</v>
      </c>
      <c r="AE1446">
        <v>11</v>
      </c>
      <c r="AF1446">
        <v>3</v>
      </c>
      <c r="AG1446" t="str">
        <f>_xlfn.XLOOKUP(AF1446,Lookup!K:K,Lookup!L:L)</f>
        <v>Meet Expect</v>
      </c>
      <c r="AH1446">
        <v>4</v>
      </c>
      <c r="AI1446" t="str">
        <f>LOOKUP(AH1446,Lookup!M:M,Lookup!N:N)</f>
        <v>Very High</v>
      </c>
      <c r="AJ1446">
        <v>80</v>
      </c>
      <c r="AK1446">
        <v>1</v>
      </c>
      <c r="AL1446" t="str">
        <f>_xlfn.XLOOKUP(AK1446,Lookup!O:O,Lookup!P:P)</f>
        <v>Basic</v>
      </c>
      <c r="AM1446">
        <v>14</v>
      </c>
      <c r="AN1446" t="str" cm="1">
        <f t="array" ref="AN1446">_xlfn.IFS(
AM1446&lt;=5,"0-5",
AM1446&lt;=10,"6-10",
AM1446&lt;=20,"11-20",
TRUE,"20+")</f>
        <v>11-20</v>
      </c>
      <c r="AO1446">
        <v>4</v>
      </c>
      <c r="AP1446">
        <v>1</v>
      </c>
      <c r="AQ1446" t="str">
        <f>_xlfn.XLOOKUP(AP1446,Lookup!Q:Q,Lookup!R:R)</f>
        <v>Bad</v>
      </c>
      <c r="AR1446">
        <v>10</v>
      </c>
      <c r="AS1446" t="str" cm="1">
        <f t="array" ref="AS1446">_xlfn.IFS(
AR1446 &lt;=1,"New Employee",
AR1446 &lt;=3, "Early Career",
AR1446 &lt;=7, "Experienced",
TRUE, "Veteran")</f>
        <v>Veteran</v>
      </c>
      <c r="AT1446">
        <v>9</v>
      </c>
      <c r="AU1446">
        <v>9</v>
      </c>
      <c r="AV1446" t="str" cm="1">
        <f t="array" ref="AV1446">_xlfn.IFS(
AU1446=0,"Recently Promoted",
AU1446&lt;=3, "Normal",
TRUE, "Long Time No Promotion")</f>
        <v>Long Time No Promotion</v>
      </c>
      <c r="AW1446">
        <v>8</v>
      </c>
      <c r="AX1446">
        <f>IF(COUNTIF(L1446:$L$1471,L1446)&gt;1,1,0)</f>
        <v>0</v>
      </c>
      <c r="BA1446">
        <f t="shared" si="181"/>
        <v>0</v>
      </c>
      <c r="BC1446">
        <f t="shared" si="182"/>
        <v>0</v>
      </c>
      <c r="BE1446">
        <f t="shared" si="176"/>
        <v>0</v>
      </c>
      <c r="BG1446">
        <f t="shared" si="177"/>
        <v>0</v>
      </c>
      <c r="BI1446">
        <f t="shared" si="178"/>
        <v>0</v>
      </c>
      <c r="BR1446" t="str" cm="1">
        <f t="array" ref="BR1446">_xlfn.IFS(
A1446&lt;=25,"18-25",
A1446&lt;=35,"26-35",
A1446&lt;=45,"36-45",
A1446&lt;=59,"46-59",
TRUE,"60+")</f>
        <v>46-59</v>
      </c>
      <c r="BX1446" t="b">
        <f t="shared" si="179"/>
        <v>1</v>
      </c>
      <c r="BY1446" t="b">
        <f t="shared" si="180"/>
        <v>1</v>
      </c>
      <c r="BZ1446" t="b">
        <f t="shared" si="183"/>
        <v>1</v>
      </c>
      <c r="CA1446">
        <f>IF(tblemployee[[#This Row],[Attrition]]="Yes",1,0)</f>
        <v>1</v>
      </c>
      <c r="CB1446">
        <f>IF(tblemployee[[#This Row],[OverTime]]="Yes",1,0)</f>
        <v>0</v>
      </c>
    </row>
    <row r="1447" spans="1:80" hidden="1">
      <c r="A1447">
        <v>41</v>
      </c>
      <c r="B1447" t="s">
        <v>43</v>
      </c>
      <c r="C1447" t="s">
        <v>36</v>
      </c>
      <c r="D1447">
        <v>582</v>
      </c>
      <c r="E1447" t="s">
        <v>45</v>
      </c>
      <c r="F1447">
        <v>28</v>
      </c>
      <c r="G1447" t="str" cm="1">
        <f t="array" ref="G1447">_xlfn.IFS(
F1447 &lt;= 10, "Near",
F1447 &lt;= 20, "Far",
TRUE, "Very Far")</f>
        <v>Very Far</v>
      </c>
      <c r="H1447">
        <v>4</v>
      </c>
      <c r="I1447" t="str">
        <f>_xlfn.XLOOKUP(H1447,Lookup!C:C,Lookup!D:D)</f>
        <v>Master</v>
      </c>
      <c r="J1447" t="s">
        <v>38</v>
      </c>
      <c r="K1447">
        <v>1</v>
      </c>
      <c r="L1447">
        <v>2034</v>
      </c>
      <c r="M1447">
        <v>1</v>
      </c>
      <c r="N1447" t="str">
        <f>_xlfn.XLOOKUP(M1447,Lookup!E:E,Lookup!F:F)</f>
        <v>Low</v>
      </c>
      <c r="O1447" t="s">
        <v>39</v>
      </c>
      <c r="P1447">
        <v>60</v>
      </c>
      <c r="Q1447">
        <v>2</v>
      </c>
      <c r="R1447" t="str">
        <f>_xlfn.XLOOKUP(Q1447,Lookup!G:G,Lookup!H:H)</f>
        <v>Medium</v>
      </c>
      <c r="S1447">
        <v>4</v>
      </c>
      <c r="T1447" s="7" t="str">
        <f>_xlfn.XLOOKUP(S1447,Lookup!A:A,Lookup!B:B)</f>
        <v>Manager</v>
      </c>
      <c r="U1447" t="s">
        <v>53</v>
      </c>
      <c r="V1447">
        <v>2</v>
      </c>
      <c r="W1447" t="str">
        <f>_xlfn.XLOOKUP(V1447,Lookup!I:I,Lookup!J:J)</f>
        <v>Medium</v>
      </c>
      <c r="X1447" t="s">
        <v>48</v>
      </c>
      <c r="Y1447">
        <v>13570</v>
      </c>
      <c r="Z1447" t="str" cm="1">
        <f t="array" ref="Z1447">_xlfn.IFS(Y1447&lt;3000,"Low",Y1447&lt;7000,"Medium",TRUE,"High")</f>
        <v>High</v>
      </c>
      <c r="AA1447">
        <v>5640</v>
      </c>
      <c r="AB1447">
        <v>0</v>
      </c>
      <c r="AC1447" t="s">
        <v>42</v>
      </c>
      <c r="AD1447" t="s">
        <v>43</v>
      </c>
      <c r="AE1447">
        <v>23</v>
      </c>
      <c r="AF1447">
        <v>4</v>
      </c>
      <c r="AG1447" t="str">
        <f>_xlfn.XLOOKUP(AF1447,Lookup!K:K,Lookup!L:L)</f>
        <v>Exceed Expect</v>
      </c>
      <c r="AH1447">
        <v>3</v>
      </c>
      <c r="AI1447" t="str">
        <f>LOOKUP(AH1447,Lookup!M:M,Lookup!N:N)</f>
        <v>High</v>
      </c>
      <c r="AJ1447">
        <v>80</v>
      </c>
      <c r="AK1447">
        <v>1</v>
      </c>
      <c r="AL1447" t="str">
        <f>_xlfn.XLOOKUP(AK1447,Lookup!O:O,Lookup!P:P)</f>
        <v>Basic</v>
      </c>
      <c r="AM1447">
        <v>21</v>
      </c>
      <c r="AN1447" t="str" cm="1">
        <f t="array" ref="AN1447">_xlfn.IFS(
AM1447&lt;=5,"0-5",
AM1447&lt;=10,"6-10",
AM1447&lt;=20,"11-20",
TRUE,"20+")</f>
        <v>20+</v>
      </c>
      <c r="AO1447">
        <v>3</v>
      </c>
      <c r="AP1447">
        <v>3</v>
      </c>
      <c r="AQ1447" t="str">
        <f>_xlfn.XLOOKUP(AP1447,Lookup!Q:Q,Lookup!R:R)</f>
        <v>Better</v>
      </c>
      <c r="AR1447">
        <v>20</v>
      </c>
      <c r="AS1447" t="str" cm="1">
        <f t="array" ref="AS1447">_xlfn.IFS(
AR1447 &lt;=1,"New Employee",
AR1447 &lt;=3, "Early Career",
AR1447 &lt;=7, "Experienced",
TRUE, "Veteran")</f>
        <v>Veteran</v>
      </c>
      <c r="AT1447">
        <v>7</v>
      </c>
      <c r="AU1447">
        <v>0</v>
      </c>
      <c r="AV1447" t="str" cm="1">
        <f t="array" ref="AV1447">_xlfn.IFS(
AU1447=0,"Recently Promoted",
AU1447&lt;=3, "Normal",
TRUE, "Long Time No Promotion")</f>
        <v>Recently Promoted</v>
      </c>
      <c r="AW1447">
        <v>10</v>
      </c>
      <c r="AX1447">
        <f>IF(COUNTIF(L1447:$L$1471,L1447)&gt;1,1,0)</f>
        <v>0</v>
      </c>
      <c r="BA1447">
        <f t="shared" si="181"/>
        <v>0</v>
      </c>
      <c r="BC1447">
        <f t="shared" si="182"/>
        <v>0</v>
      </c>
      <c r="BE1447">
        <f t="shared" si="176"/>
        <v>0</v>
      </c>
      <c r="BG1447">
        <f t="shared" si="177"/>
        <v>0</v>
      </c>
      <c r="BI1447">
        <f t="shared" si="178"/>
        <v>0</v>
      </c>
      <c r="BR1447" t="str" cm="1">
        <f t="array" ref="BR1447">_xlfn.IFS(
A1447&lt;=25,"18-25",
A1447&lt;=35,"26-35",
A1447&lt;=45,"36-45",
A1447&lt;=59,"46-59",
TRUE,"60+")</f>
        <v>36-45</v>
      </c>
      <c r="BX1447" t="b">
        <f t="shared" si="179"/>
        <v>1</v>
      </c>
      <c r="BY1447" t="b">
        <f t="shared" si="180"/>
        <v>1</v>
      </c>
      <c r="BZ1447" t="b">
        <f t="shared" si="183"/>
        <v>1</v>
      </c>
      <c r="CA1447">
        <f>IF(tblemployee[[#This Row],[Attrition]]="Yes",1,0)</f>
        <v>0</v>
      </c>
      <c r="CB1447">
        <f>IF(tblemployee[[#This Row],[OverTime]]="Yes",1,0)</f>
        <v>0</v>
      </c>
    </row>
    <row r="1448" spans="1:80" hidden="1">
      <c r="A1448">
        <v>34</v>
      </c>
      <c r="B1448" t="s">
        <v>43</v>
      </c>
      <c r="C1448" t="s">
        <v>36</v>
      </c>
      <c r="D1448">
        <v>704</v>
      </c>
      <c r="E1448" t="s">
        <v>37</v>
      </c>
      <c r="F1448">
        <v>28</v>
      </c>
      <c r="G1448" t="str" cm="1">
        <f t="array" ref="G1448">_xlfn.IFS(
F1448 &lt;= 10, "Near",
F1448 &lt;= 20, "Far",
TRUE, "Very Far")</f>
        <v>Very Far</v>
      </c>
      <c r="H1448">
        <v>3</v>
      </c>
      <c r="I1448" t="str">
        <f>_xlfn.XLOOKUP(H1448,Lookup!C:C,Lookup!D:D)</f>
        <v>Bachelor</v>
      </c>
      <c r="J1448" t="s">
        <v>59</v>
      </c>
      <c r="K1448">
        <v>1</v>
      </c>
      <c r="L1448">
        <v>2035</v>
      </c>
      <c r="M1448">
        <v>4</v>
      </c>
      <c r="N1448" t="str">
        <f>_xlfn.XLOOKUP(M1448,Lookup!E:E,Lookup!F:F)</f>
        <v>Very High</v>
      </c>
      <c r="O1448" t="s">
        <v>39</v>
      </c>
      <c r="P1448">
        <v>95</v>
      </c>
      <c r="Q1448">
        <v>2</v>
      </c>
      <c r="R1448" t="str">
        <f>_xlfn.XLOOKUP(Q1448,Lookup!G:G,Lookup!H:H)</f>
        <v>Medium</v>
      </c>
      <c r="S1448">
        <v>2</v>
      </c>
      <c r="T1448" s="7" t="str">
        <f>_xlfn.XLOOKUP(S1448,Lookup!A:A,Lookup!B:B)</f>
        <v>Junior</v>
      </c>
      <c r="U1448" t="s">
        <v>40</v>
      </c>
      <c r="V1448">
        <v>3</v>
      </c>
      <c r="W1448" t="str">
        <f>_xlfn.XLOOKUP(V1448,Lookup!I:I,Lookup!J:J)</f>
        <v>High</v>
      </c>
      <c r="X1448" t="s">
        <v>48</v>
      </c>
      <c r="Y1448">
        <v>6712</v>
      </c>
      <c r="Z1448" t="str" cm="1">
        <f t="array" ref="Z1448">_xlfn.IFS(Y1448&lt;3000,"Low",Y1448&lt;7000,"Medium",TRUE,"High")</f>
        <v>Medium</v>
      </c>
      <c r="AA1448">
        <v>8978</v>
      </c>
      <c r="AB1448">
        <v>1</v>
      </c>
      <c r="AC1448" t="s">
        <v>42</v>
      </c>
      <c r="AD1448" t="s">
        <v>43</v>
      </c>
      <c r="AE1448">
        <v>21</v>
      </c>
      <c r="AF1448">
        <v>4</v>
      </c>
      <c r="AG1448" t="str">
        <f>_xlfn.XLOOKUP(AF1448,Lookup!K:K,Lookup!L:L)</f>
        <v>Exceed Expect</v>
      </c>
      <c r="AH1448">
        <v>4</v>
      </c>
      <c r="AI1448" t="str">
        <f>LOOKUP(AH1448,Lookup!M:M,Lookup!N:N)</f>
        <v>Very High</v>
      </c>
      <c r="AJ1448">
        <v>80</v>
      </c>
      <c r="AK1448">
        <v>2</v>
      </c>
      <c r="AL1448" t="str">
        <f>_xlfn.XLOOKUP(AK1448,Lookup!O:O,Lookup!P:P)</f>
        <v>Medium</v>
      </c>
      <c r="AM1448">
        <v>8</v>
      </c>
      <c r="AN1448" t="str" cm="1">
        <f t="array" ref="AN1448">_xlfn.IFS(
AM1448&lt;=5,"0-5",
AM1448&lt;=10,"6-10",
AM1448&lt;=20,"11-20",
TRUE,"20+")</f>
        <v>6-10</v>
      </c>
      <c r="AO1448">
        <v>2</v>
      </c>
      <c r="AP1448">
        <v>3</v>
      </c>
      <c r="AQ1448" t="str">
        <f>_xlfn.XLOOKUP(AP1448,Lookup!Q:Q,Lookup!R:R)</f>
        <v>Better</v>
      </c>
      <c r="AR1448">
        <v>8</v>
      </c>
      <c r="AS1448" t="str" cm="1">
        <f t="array" ref="AS1448">_xlfn.IFS(
AR1448 &lt;=1,"New Employee",
AR1448 &lt;=3, "Early Career",
AR1448 &lt;=7, "Experienced",
TRUE, "Veteran")</f>
        <v>Veteran</v>
      </c>
      <c r="AT1448">
        <v>7</v>
      </c>
      <c r="AU1448">
        <v>1</v>
      </c>
      <c r="AV1448" t="str" cm="1">
        <f t="array" ref="AV1448">_xlfn.IFS(
AU1448=0,"Recently Promoted",
AU1448&lt;=3, "Normal",
TRUE, "Long Time No Promotion")</f>
        <v>Normal</v>
      </c>
      <c r="AW1448">
        <v>7</v>
      </c>
      <c r="AX1448">
        <f>IF(COUNTIF(L1448:$L$1471,L1448)&gt;1,1,0)</f>
        <v>0</v>
      </c>
      <c r="BA1448">
        <f t="shared" si="181"/>
        <v>0</v>
      </c>
      <c r="BC1448">
        <f t="shared" si="182"/>
        <v>0</v>
      </c>
      <c r="BE1448">
        <f t="shared" si="176"/>
        <v>0</v>
      </c>
      <c r="BG1448">
        <f t="shared" si="177"/>
        <v>0</v>
      </c>
      <c r="BI1448">
        <f t="shared" si="178"/>
        <v>0</v>
      </c>
      <c r="BR1448" t="str" cm="1">
        <f t="array" ref="BR1448">_xlfn.IFS(
A1448&lt;=25,"18-25",
A1448&lt;=35,"26-35",
A1448&lt;=45,"36-45",
A1448&lt;=59,"46-59",
TRUE,"60+")</f>
        <v>26-35</v>
      </c>
      <c r="BX1448" t="b">
        <f t="shared" si="179"/>
        <v>1</v>
      </c>
      <c r="BY1448" t="b">
        <f t="shared" si="180"/>
        <v>1</v>
      </c>
      <c r="BZ1448" t="b">
        <f t="shared" si="183"/>
        <v>1</v>
      </c>
      <c r="CA1448">
        <f>IF(tblemployee[[#This Row],[Attrition]]="Yes",1,0)</f>
        <v>0</v>
      </c>
      <c r="CB1448">
        <f>IF(tblemployee[[#This Row],[OverTime]]="Yes",1,0)</f>
        <v>0</v>
      </c>
    </row>
    <row r="1449" spans="1:80" hidden="1">
      <c r="A1449">
        <v>36</v>
      </c>
      <c r="B1449" t="s">
        <v>43</v>
      </c>
      <c r="C1449" t="s">
        <v>55</v>
      </c>
      <c r="D1449">
        <v>301</v>
      </c>
      <c r="E1449" t="s">
        <v>37</v>
      </c>
      <c r="F1449">
        <v>15</v>
      </c>
      <c r="G1449" t="str" cm="1">
        <f t="array" ref="G1449">_xlfn.IFS(
F1449 &lt;= 10, "Near",
F1449 &lt;= 20, "Far",
TRUE, "Very Far")</f>
        <v>Far</v>
      </c>
      <c r="H1449">
        <v>4</v>
      </c>
      <c r="I1449" t="str">
        <f>_xlfn.XLOOKUP(H1449,Lookup!C:C,Lookup!D:D)</f>
        <v>Master</v>
      </c>
      <c r="J1449" t="s">
        <v>59</v>
      </c>
      <c r="K1449">
        <v>1</v>
      </c>
      <c r="L1449">
        <v>2036</v>
      </c>
      <c r="M1449">
        <v>4</v>
      </c>
      <c r="N1449" t="str">
        <f>_xlfn.XLOOKUP(M1449,Lookup!E:E,Lookup!F:F)</f>
        <v>Very High</v>
      </c>
      <c r="O1449" t="s">
        <v>46</v>
      </c>
      <c r="P1449">
        <v>88</v>
      </c>
      <c r="Q1449">
        <v>1</v>
      </c>
      <c r="R1449" t="str">
        <f>_xlfn.XLOOKUP(Q1449,Lookup!G:G,Lookup!H:H)</f>
        <v>Low</v>
      </c>
      <c r="S1449">
        <v>2</v>
      </c>
      <c r="T1449" s="7" t="str">
        <f>_xlfn.XLOOKUP(S1449,Lookup!A:A,Lookup!B:B)</f>
        <v>Junior</v>
      </c>
      <c r="U1449" t="s">
        <v>40</v>
      </c>
      <c r="V1449">
        <v>4</v>
      </c>
      <c r="W1449" t="str">
        <f>_xlfn.XLOOKUP(V1449,Lookup!I:I,Lookup!J:J)</f>
        <v>Very High</v>
      </c>
      <c r="X1449" t="s">
        <v>52</v>
      </c>
      <c r="Y1449">
        <v>5406</v>
      </c>
      <c r="Z1449" t="str" cm="1">
        <f t="array" ref="Z1449">_xlfn.IFS(Y1449&lt;3000,"Low",Y1449&lt;7000,"Medium",TRUE,"High")</f>
        <v>Medium</v>
      </c>
      <c r="AA1449">
        <v>10436</v>
      </c>
      <c r="AB1449">
        <v>1</v>
      </c>
      <c r="AC1449" t="s">
        <v>42</v>
      </c>
      <c r="AD1449" t="s">
        <v>43</v>
      </c>
      <c r="AE1449">
        <v>24</v>
      </c>
      <c r="AF1449">
        <v>4</v>
      </c>
      <c r="AG1449" t="str">
        <f>_xlfn.XLOOKUP(AF1449,Lookup!K:K,Lookup!L:L)</f>
        <v>Exceed Expect</v>
      </c>
      <c r="AH1449">
        <v>1</v>
      </c>
      <c r="AI1449" t="str">
        <f>LOOKUP(AH1449,Lookup!M:M,Lookup!N:N)</f>
        <v>Low</v>
      </c>
      <c r="AJ1449">
        <v>80</v>
      </c>
      <c r="AK1449">
        <v>1</v>
      </c>
      <c r="AL1449" t="str">
        <f>_xlfn.XLOOKUP(AK1449,Lookup!O:O,Lookup!P:P)</f>
        <v>Basic</v>
      </c>
      <c r="AM1449">
        <v>15</v>
      </c>
      <c r="AN1449" t="str" cm="1">
        <f t="array" ref="AN1449">_xlfn.IFS(
AM1449&lt;=5,"0-5",
AM1449&lt;=10,"6-10",
AM1449&lt;=20,"11-20",
TRUE,"20+")</f>
        <v>11-20</v>
      </c>
      <c r="AO1449">
        <v>4</v>
      </c>
      <c r="AP1449">
        <v>2</v>
      </c>
      <c r="AQ1449" t="str">
        <f>_xlfn.XLOOKUP(AP1449,Lookup!Q:Q,Lookup!R:R)</f>
        <v>Good</v>
      </c>
      <c r="AR1449">
        <v>15</v>
      </c>
      <c r="AS1449" t="str" cm="1">
        <f t="array" ref="AS1449">_xlfn.IFS(
AR1449 &lt;=1,"New Employee",
AR1449 &lt;=3, "Early Career",
AR1449 &lt;=7, "Experienced",
TRUE, "Veteran")</f>
        <v>Veteran</v>
      </c>
      <c r="AT1449">
        <v>12</v>
      </c>
      <c r="AU1449">
        <v>11</v>
      </c>
      <c r="AV1449" t="str" cm="1">
        <f t="array" ref="AV1449">_xlfn.IFS(
AU1449=0,"Recently Promoted",
AU1449&lt;=3, "Normal",
TRUE, "Long Time No Promotion")</f>
        <v>Long Time No Promotion</v>
      </c>
      <c r="AW1449">
        <v>11</v>
      </c>
      <c r="AX1449">
        <f>IF(COUNTIF(L1449:$L$1471,L1449)&gt;1,1,0)</f>
        <v>0</v>
      </c>
      <c r="BA1449">
        <f t="shared" si="181"/>
        <v>0</v>
      </c>
      <c r="BC1449">
        <f t="shared" si="182"/>
        <v>0</v>
      </c>
      <c r="BE1449">
        <f t="shared" si="176"/>
        <v>0</v>
      </c>
      <c r="BG1449">
        <f t="shared" si="177"/>
        <v>0</v>
      </c>
      <c r="BI1449">
        <f t="shared" si="178"/>
        <v>0</v>
      </c>
      <c r="BR1449" t="str" cm="1">
        <f t="array" ref="BR1449">_xlfn.IFS(
A1449&lt;=25,"18-25",
A1449&lt;=35,"26-35",
A1449&lt;=45,"36-45",
A1449&lt;=59,"46-59",
TRUE,"60+")</f>
        <v>36-45</v>
      </c>
      <c r="BX1449" t="b">
        <f t="shared" si="179"/>
        <v>1</v>
      </c>
      <c r="BY1449" t="b">
        <f t="shared" si="180"/>
        <v>1</v>
      </c>
      <c r="BZ1449" t="b">
        <f t="shared" si="183"/>
        <v>1</v>
      </c>
      <c r="CA1449">
        <f>IF(tblemployee[[#This Row],[Attrition]]="Yes",1,0)</f>
        <v>0</v>
      </c>
      <c r="CB1449">
        <f>IF(tblemployee[[#This Row],[OverTime]]="Yes",1,0)</f>
        <v>0</v>
      </c>
    </row>
    <row r="1450" spans="1:80" hidden="1">
      <c r="A1450">
        <v>41</v>
      </c>
      <c r="B1450" t="s">
        <v>43</v>
      </c>
      <c r="C1450" t="s">
        <v>36</v>
      </c>
      <c r="D1450">
        <v>930</v>
      </c>
      <c r="E1450" t="s">
        <v>37</v>
      </c>
      <c r="F1450">
        <v>3</v>
      </c>
      <c r="G1450" t="str" cm="1">
        <f t="array" ref="G1450">_xlfn.IFS(
F1450 &lt;= 10, "Near",
F1450 &lt;= 20, "Far",
TRUE, "Very Far")</f>
        <v>Near</v>
      </c>
      <c r="H1450">
        <v>3</v>
      </c>
      <c r="I1450" t="str">
        <f>_xlfn.XLOOKUP(H1450,Lookup!C:C,Lookup!D:D)</f>
        <v>Bachelor</v>
      </c>
      <c r="J1450" t="s">
        <v>38</v>
      </c>
      <c r="K1450">
        <v>1</v>
      </c>
      <c r="L1450">
        <v>2037</v>
      </c>
      <c r="M1450">
        <v>3</v>
      </c>
      <c r="N1450" t="str">
        <f>_xlfn.XLOOKUP(M1450,Lookup!E:E,Lookup!F:F)</f>
        <v>High</v>
      </c>
      <c r="O1450" t="s">
        <v>46</v>
      </c>
      <c r="P1450">
        <v>57</v>
      </c>
      <c r="Q1450">
        <v>2</v>
      </c>
      <c r="R1450" t="str">
        <f>_xlfn.XLOOKUP(Q1450,Lookup!G:G,Lookup!H:H)</f>
        <v>Medium</v>
      </c>
      <c r="S1450">
        <v>2</v>
      </c>
      <c r="T1450" s="7" t="str">
        <f>_xlfn.XLOOKUP(S1450,Lookup!A:A,Lookup!B:B)</f>
        <v>Junior</v>
      </c>
      <c r="U1450" t="s">
        <v>40</v>
      </c>
      <c r="V1450">
        <v>2</v>
      </c>
      <c r="W1450" t="str">
        <f>_xlfn.XLOOKUP(V1450,Lookup!I:I,Lookup!J:J)</f>
        <v>Medium</v>
      </c>
      <c r="X1450" t="s">
        <v>52</v>
      </c>
      <c r="Y1450">
        <v>8938</v>
      </c>
      <c r="Z1450" t="str" cm="1">
        <f t="array" ref="Z1450">_xlfn.IFS(Y1450&lt;3000,"Low",Y1450&lt;7000,"Medium",TRUE,"High")</f>
        <v>High</v>
      </c>
      <c r="AA1450">
        <v>12227</v>
      </c>
      <c r="AB1450">
        <v>2</v>
      </c>
      <c r="AC1450" t="s">
        <v>42</v>
      </c>
      <c r="AD1450" t="s">
        <v>43</v>
      </c>
      <c r="AE1450">
        <v>11</v>
      </c>
      <c r="AF1450">
        <v>3</v>
      </c>
      <c r="AG1450" t="str">
        <f>_xlfn.XLOOKUP(AF1450,Lookup!K:K,Lookup!L:L)</f>
        <v>Meet Expect</v>
      </c>
      <c r="AH1450">
        <v>3</v>
      </c>
      <c r="AI1450" t="str">
        <f>LOOKUP(AH1450,Lookup!M:M,Lookup!N:N)</f>
        <v>High</v>
      </c>
      <c r="AJ1450">
        <v>80</v>
      </c>
      <c r="AK1450">
        <v>1</v>
      </c>
      <c r="AL1450" t="str">
        <f>_xlfn.XLOOKUP(AK1450,Lookup!O:O,Lookup!P:P)</f>
        <v>Basic</v>
      </c>
      <c r="AM1450">
        <v>14</v>
      </c>
      <c r="AN1450" t="str" cm="1">
        <f t="array" ref="AN1450">_xlfn.IFS(
AM1450&lt;=5,"0-5",
AM1450&lt;=10,"6-10",
AM1450&lt;=20,"11-20",
TRUE,"20+")</f>
        <v>11-20</v>
      </c>
      <c r="AO1450">
        <v>5</v>
      </c>
      <c r="AP1450">
        <v>3</v>
      </c>
      <c r="AQ1450" t="str">
        <f>_xlfn.XLOOKUP(AP1450,Lookup!Q:Q,Lookup!R:R)</f>
        <v>Better</v>
      </c>
      <c r="AR1450">
        <v>5</v>
      </c>
      <c r="AS1450" t="str" cm="1">
        <f t="array" ref="AS1450">_xlfn.IFS(
AR1450 &lt;=1,"New Employee",
AR1450 &lt;=3, "Early Career",
AR1450 &lt;=7, "Experienced",
TRUE, "Veteran")</f>
        <v>Experienced</v>
      </c>
      <c r="AT1450">
        <v>4</v>
      </c>
      <c r="AU1450">
        <v>0</v>
      </c>
      <c r="AV1450" t="str" cm="1">
        <f t="array" ref="AV1450">_xlfn.IFS(
AU1450=0,"Recently Promoted",
AU1450&lt;=3, "Normal",
TRUE, "Long Time No Promotion")</f>
        <v>Recently Promoted</v>
      </c>
      <c r="AW1450">
        <v>4</v>
      </c>
      <c r="AX1450">
        <f>IF(COUNTIF(L1450:$L$1471,L1450)&gt;1,1,0)</f>
        <v>0</v>
      </c>
      <c r="BA1450">
        <f t="shared" si="181"/>
        <v>0</v>
      </c>
      <c r="BC1450">
        <f t="shared" si="182"/>
        <v>0</v>
      </c>
      <c r="BE1450">
        <f t="shared" si="176"/>
        <v>0</v>
      </c>
      <c r="BG1450">
        <f t="shared" si="177"/>
        <v>0</v>
      </c>
      <c r="BI1450">
        <f t="shared" si="178"/>
        <v>0</v>
      </c>
      <c r="BR1450" t="str" cm="1">
        <f t="array" ref="BR1450">_xlfn.IFS(
A1450&lt;=25,"18-25",
A1450&lt;=35,"26-35",
A1450&lt;=45,"36-45",
A1450&lt;=59,"46-59",
TRUE,"60+")</f>
        <v>36-45</v>
      </c>
      <c r="BX1450" t="b">
        <f t="shared" si="179"/>
        <v>1</v>
      </c>
      <c r="BY1450" t="b">
        <f t="shared" si="180"/>
        <v>1</v>
      </c>
      <c r="BZ1450" t="b">
        <f t="shared" si="183"/>
        <v>1</v>
      </c>
      <c r="CA1450">
        <f>IF(tblemployee[[#This Row],[Attrition]]="Yes",1,0)</f>
        <v>0</v>
      </c>
      <c r="CB1450">
        <f>IF(tblemployee[[#This Row],[OverTime]]="Yes",1,0)</f>
        <v>0</v>
      </c>
    </row>
    <row r="1451" spans="1:80" hidden="1">
      <c r="A1451">
        <v>32</v>
      </c>
      <c r="B1451" t="s">
        <v>43</v>
      </c>
      <c r="C1451" t="s">
        <v>36</v>
      </c>
      <c r="D1451">
        <v>529</v>
      </c>
      <c r="E1451" t="s">
        <v>45</v>
      </c>
      <c r="F1451">
        <v>2</v>
      </c>
      <c r="G1451" t="str" cm="1">
        <f t="array" ref="G1451">_xlfn.IFS(
F1451 &lt;= 10, "Near",
F1451 &lt;= 20, "Far",
TRUE, "Very Far")</f>
        <v>Near</v>
      </c>
      <c r="H1451">
        <v>3</v>
      </c>
      <c r="I1451" t="str">
        <f>_xlfn.XLOOKUP(H1451,Lookup!C:C,Lookup!D:D)</f>
        <v>Bachelor</v>
      </c>
      <c r="J1451" t="s">
        <v>60</v>
      </c>
      <c r="K1451">
        <v>1</v>
      </c>
      <c r="L1451">
        <v>2038</v>
      </c>
      <c r="M1451">
        <v>4</v>
      </c>
      <c r="N1451" t="str">
        <f>_xlfn.XLOOKUP(M1451,Lookup!E:E,Lookup!F:F)</f>
        <v>Very High</v>
      </c>
      <c r="O1451" t="s">
        <v>46</v>
      </c>
      <c r="P1451">
        <v>78</v>
      </c>
      <c r="Q1451">
        <v>3</v>
      </c>
      <c r="R1451" t="str">
        <f>_xlfn.XLOOKUP(Q1451,Lookup!G:G,Lookup!H:H)</f>
        <v>High</v>
      </c>
      <c r="S1451">
        <v>1</v>
      </c>
      <c r="T1451" s="7" t="str">
        <f>_xlfn.XLOOKUP(S1451,Lookup!A:A,Lookup!B:B)</f>
        <v>Entry Level</v>
      </c>
      <c r="U1451" t="s">
        <v>47</v>
      </c>
      <c r="V1451">
        <v>1</v>
      </c>
      <c r="W1451" t="str">
        <f>_xlfn.XLOOKUP(V1451,Lookup!I:I,Lookup!J:J)</f>
        <v>Low</v>
      </c>
      <c r="X1451" t="s">
        <v>41</v>
      </c>
      <c r="Y1451">
        <v>2439</v>
      </c>
      <c r="Z1451" t="str" cm="1">
        <f t="array" ref="Z1451">_xlfn.IFS(Y1451&lt;3000,"Low",Y1451&lt;7000,"Medium",TRUE,"High")</f>
        <v>Low</v>
      </c>
      <c r="AA1451">
        <v>11288</v>
      </c>
      <c r="AB1451">
        <v>1</v>
      </c>
      <c r="AC1451" t="s">
        <v>42</v>
      </c>
      <c r="AD1451" t="s">
        <v>43</v>
      </c>
      <c r="AE1451">
        <v>14</v>
      </c>
      <c r="AF1451">
        <v>3</v>
      </c>
      <c r="AG1451" t="str">
        <f>_xlfn.XLOOKUP(AF1451,Lookup!K:K,Lookup!L:L)</f>
        <v>Meet Expect</v>
      </c>
      <c r="AH1451">
        <v>4</v>
      </c>
      <c r="AI1451" t="str">
        <f>LOOKUP(AH1451,Lookup!M:M,Lookup!N:N)</f>
        <v>Very High</v>
      </c>
      <c r="AJ1451">
        <v>80</v>
      </c>
      <c r="AK1451">
        <v>0</v>
      </c>
      <c r="AL1451" t="str">
        <f>_xlfn.XLOOKUP(AK1451,Lookup!O:O,Lookup!P:P)</f>
        <v>None</v>
      </c>
      <c r="AM1451">
        <v>4</v>
      </c>
      <c r="AN1451" t="str" cm="1">
        <f t="array" ref="AN1451">_xlfn.IFS(
AM1451&lt;=5,"0-5",
AM1451&lt;=10,"6-10",
AM1451&lt;=20,"11-20",
TRUE,"20+")</f>
        <v>0-5</v>
      </c>
      <c r="AO1451">
        <v>4</v>
      </c>
      <c r="AP1451">
        <v>3</v>
      </c>
      <c r="AQ1451" t="str">
        <f>_xlfn.XLOOKUP(AP1451,Lookup!Q:Q,Lookup!R:R)</f>
        <v>Better</v>
      </c>
      <c r="AR1451">
        <v>4</v>
      </c>
      <c r="AS1451" t="str" cm="1">
        <f t="array" ref="AS1451">_xlfn.IFS(
AR1451 &lt;=1,"New Employee",
AR1451 &lt;=3, "Early Career",
AR1451 &lt;=7, "Experienced",
TRUE, "Veteran")</f>
        <v>Experienced</v>
      </c>
      <c r="AT1451">
        <v>2</v>
      </c>
      <c r="AU1451">
        <v>1</v>
      </c>
      <c r="AV1451" t="str" cm="1">
        <f t="array" ref="AV1451">_xlfn.IFS(
AU1451=0,"Recently Promoted",
AU1451&lt;=3, "Normal",
TRUE, "Long Time No Promotion")</f>
        <v>Normal</v>
      </c>
      <c r="AW1451">
        <v>2</v>
      </c>
      <c r="AX1451">
        <f>IF(COUNTIF(L1451:$L$1471,L1451)&gt;1,1,0)</f>
        <v>0</v>
      </c>
      <c r="BA1451">
        <f t="shared" si="181"/>
        <v>0</v>
      </c>
      <c r="BC1451">
        <f t="shared" si="182"/>
        <v>0</v>
      </c>
      <c r="BE1451">
        <f t="shared" si="176"/>
        <v>0</v>
      </c>
      <c r="BG1451">
        <f t="shared" si="177"/>
        <v>0</v>
      </c>
      <c r="BI1451">
        <f t="shared" si="178"/>
        <v>0</v>
      </c>
      <c r="BR1451" t="str" cm="1">
        <f t="array" ref="BR1451">_xlfn.IFS(
A1451&lt;=25,"18-25",
A1451&lt;=35,"26-35",
A1451&lt;=45,"36-45",
A1451&lt;=59,"46-59",
TRUE,"60+")</f>
        <v>26-35</v>
      </c>
      <c r="BX1451" t="b">
        <f t="shared" si="179"/>
        <v>1</v>
      </c>
      <c r="BY1451" t="b">
        <f t="shared" si="180"/>
        <v>1</v>
      </c>
      <c r="BZ1451" t="b">
        <f t="shared" si="183"/>
        <v>1</v>
      </c>
      <c r="CA1451">
        <f>IF(tblemployee[[#This Row],[Attrition]]="Yes",1,0)</f>
        <v>0</v>
      </c>
      <c r="CB1451">
        <f>IF(tblemployee[[#This Row],[OverTime]]="Yes",1,0)</f>
        <v>0</v>
      </c>
    </row>
    <row r="1452" spans="1:80">
      <c r="A1452">
        <v>35</v>
      </c>
      <c r="B1452" t="s">
        <v>43</v>
      </c>
      <c r="C1452" t="s">
        <v>36</v>
      </c>
      <c r="D1452">
        <v>1146</v>
      </c>
      <c r="E1452" t="s">
        <v>61</v>
      </c>
      <c r="F1452">
        <v>26</v>
      </c>
      <c r="G1452" t="str" cm="1">
        <f t="array" ref="G1452">_xlfn.IFS(
F1452 &lt;= 10, "Near",
F1452 &lt;= 20, "Far",
TRUE, "Very Far")</f>
        <v>Very Far</v>
      </c>
      <c r="H1452">
        <v>4</v>
      </c>
      <c r="I1452" t="str">
        <f>_xlfn.XLOOKUP(H1452,Lookup!C:C,Lookup!D:D)</f>
        <v>Master</v>
      </c>
      <c r="J1452" t="s">
        <v>38</v>
      </c>
      <c r="K1452">
        <v>1</v>
      </c>
      <c r="L1452">
        <v>2040</v>
      </c>
      <c r="M1452">
        <v>3</v>
      </c>
      <c r="N1452" t="str">
        <f>_xlfn.XLOOKUP(M1452,Lookup!E:E,Lookup!F:F)</f>
        <v>High</v>
      </c>
      <c r="O1452" t="s">
        <v>39</v>
      </c>
      <c r="P1452">
        <v>31</v>
      </c>
      <c r="Q1452">
        <v>3</v>
      </c>
      <c r="R1452" t="str">
        <f>_xlfn.XLOOKUP(Q1452,Lookup!G:G,Lookup!H:H)</f>
        <v>High</v>
      </c>
      <c r="S1452">
        <v>3</v>
      </c>
      <c r="T1452" s="7" t="str">
        <f>_xlfn.XLOOKUP(S1452,Lookup!A:A,Lookup!B:B)</f>
        <v>Senior</v>
      </c>
      <c r="U1452" t="s">
        <v>61</v>
      </c>
      <c r="V1452">
        <v>4</v>
      </c>
      <c r="W1452" t="str">
        <f>_xlfn.XLOOKUP(V1452,Lookup!I:I,Lookup!J:J)</f>
        <v>Very High</v>
      </c>
      <c r="X1452" t="s">
        <v>41</v>
      </c>
      <c r="Y1452">
        <v>8837</v>
      </c>
      <c r="Z1452" t="str" cm="1">
        <f t="array" ref="Z1452">_xlfn.IFS(Y1452&lt;3000,"Low",Y1452&lt;7000,"Medium",TRUE,"High")</f>
        <v>High</v>
      </c>
      <c r="AA1452">
        <v>16642</v>
      </c>
      <c r="AB1452">
        <v>1</v>
      </c>
      <c r="AC1452" t="s">
        <v>42</v>
      </c>
      <c r="AD1452" t="s">
        <v>35</v>
      </c>
      <c r="AE1452">
        <v>16</v>
      </c>
      <c r="AF1452">
        <v>3</v>
      </c>
      <c r="AG1452" t="str">
        <f>_xlfn.XLOOKUP(AF1452,Lookup!K:K,Lookup!L:L)</f>
        <v>Meet Expect</v>
      </c>
      <c r="AH1452">
        <v>3</v>
      </c>
      <c r="AI1452" t="str">
        <f>LOOKUP(AH1452,Lookup!M:M,Lookup!N:N)</f>
        <v>High</v>
      </c>
      <c r="AJ1452">
        <v>80</v>
      </c>
      <c r="AK1452">
        <v>0</v>
      </c>
      <c r="AL1452" t="str">
        <f>_xlfn.XLOOKUP(AK1452,Lookup!O:O,Lookup!P:P)</f>
        <v>None</v>
      </c>
      <c r="AM1452">
        <v>9</v>
      </c>
      <c r="AN1452" t="str" cm="1">
        <f t="array" ref="AN1452">_xlfn.IFS(
AM1452&lt;=5,"0-5",
AM1452&lt;=10,"6-10",
AM1452&lt;=20,"11-20",
TRUE,"20+")</f>
        <v>6-10</v>
      </c>
      <c r="AO1452">
        <v>2</v>
      </c>
      <c r="AP1452">
        <v>3</v>
      </c>
      <c r="AQ1452" t="str">
        <f>_xlfn.XLOOKUP(AP1452,Lookup!Q:Q,Lookup!R:R)</f>
        <v>Better</v>
      </c>
      <c r="AR1452">
        <v>9</v>
      </c>
      <c r="AS1452" t="str" cm="1">
        <f t="array" ref="AS1452">_xlfn.IFS(
AR1452 &lt;=1,"New Employee",
AR1452 &lt;=3, "Early Career",
AR1452 &lt;=7, "Experienced",
TRUE, "Veteran")</f>
        <v>Veteran</v>
      </c>
      <c r="AT1452">
        <v>0</v>
      </c>
      <c r="AU1452">
        <v>1</v>
      </c>
      <c r="AV1452" t="str" cm="1">
        <f t="array" ref="AV1452">_xlfn.IFS(
AU1452=0,"Recently Promoted",
AU1452&lt;=3, "Normal",
TRUE, "Long Time No Promotion")</f>
        <v>Normal</v>
      </c>
      <c r="AW1452">
        <v>7</v>
      </c>
      <c r="AX1452">
        <f>IF(COUNTIF(L1452:$L$1471,L1452)&gt;1,1,0)</f>
        <v>0</v>
      </c>
      <c r="BA1452">
        <f t="shared" si="181"/>
        <v>0</v>
      </c>
      <c r="BC1452">
        <f t="shared" si="182"/>
        <v>0</v>
      </c>
      <c r="BE1452">
        <f t="shared" si="176"/>
        <v>0</v>
      </c>
      <c r="BG1452">
        <f t="shared" si="177"/>
        <v>0</v>
      </c>
      <c r="BI1452">
        <f t="shared" si="178"/>
        <v>0</v>
      </c>
      <c r="BR1452" t="str" cm="1">
        <f t="array" ref="BR1452">_xlfn.IFS(
A1452&lt;=25,"18-25",
A1452&lt;=35,"26-35",
A1452&lt;=45,"36-45",
A1452&lt;=59,"46-59",
TRUE,"60+")</f>
        <v>26-35</v>
      </c>
      <c r="BX1452" t="b">
        <f t="shared" si="179"/>
        <v>1</v>
      </c>
      <c r="BY1452" t="b">
        <f t="shared" si="180"/>
        <v>1</v>
      </c>
      <c r="BZ1452" t="b">
        <f t="shared" si="183"/>
        <v>1</v>
      </c>
      <c r="CA1452">
        <f>IF(tblemployee[[#This Row],[Attrition]]="Yes",1,0)</f>
        <v>0</v>
      </c>
      <c r="CB1452">
        <f>IF(tblemployee[[#This Row],[OverTime]]="Yes",1,0)</f>
        <v>1</v>
      </c>
    </row>
    <row r="1453" spans="1:80" hidden="1">
      <c r="A1453">
        <v>38</v>
      </c>
      <c r="B1453" t="s">
        <v>43</v>
      </c>
      <c r="C1453" t="s">
        <v>36</v>
      </c>
      <c r="D1453">
        <v>345</v>
      </c>
      <c r="E1453" t="s">
        <v>37</v>
      </c>
      <c r="F1453">
        <v>10</v>
      </c>
      <c r="G1453" t="str" cm="1">
        <f t="array" ref="G1453">_xlfn.IFS(
F1453 &lt;= 10, "Near",
F1453 &lt;= 20, "Far",
TRUE, "Very Far")</f>
        <v>Near</v>
      </c>
      <c r="H1453">
        <v>2</v>
      </c>
      <c r="I1453" t="str">
        <f>_xlfn.XLOOKUP(H1453,Lookup!C:C,Lookup!D:D)</f>
        <v>College</v>
      </c>
      <c r="J1453" t="s">
        <v>38</v>
      </c>
      <c r="K1453">
        <v>1</v>
      </c>
      <c r="L1453">
        <v>2041</v>
      </c>
      <c r="M1453">
        <v>1</v>
      </c>
      <c r="N1453" t="str">
        <f>_xlfn.XLOOKUP(M1453,Lookup!E:E,Lookup!F:F)</f>
        <v>Low</v>
      </c>
      <c r="O1453" t="s">
        <v>39</v>
      </c>
      <c r="P1453">
        <v>100</v>
      </c>
      <c r="Q1453">
        <v>3</v>
      </c>
      <c r="R1453" t="str">
        <f>_xlfn.XLOOKUP(Q1453,Lookup!G:G,Lookup!H:H)</f>
        <v>High</v>
      </c>
      <c r="S1453">
        <v>2</v>
      </c>
      <c r="T1453" s="7" t="str">
        <f>_xlfn.XLOOKUP(S1453,Lookup!A:A,Lookup!B:B)</f>
        <v>Junior</v>
      </c>
      <c r="U1453" t="s">
        <v>40</v>
      </c>
      <c r="V1453">
        <v>4</v>
      </c>
      <c r="W1453" t="str">
        <f>_xlfn.XLOOKUP(V1453,Lookup!I:I,Lookup!J:J)</f>
        <v>Very High</v>
      </c>
      <c r="X1453" t="s">
        <v>48</v>
      </c>
      <c r="Y1453">
        <v>5343</v>
      </c>
      <c r="Z1453" t="str" cm="1">
        <f t="array" ref="Z1453">_xlfn.IFS(Y1453&lt;3000,"Low",Y1453&lt;7000,"Medium",TRUE,"High")</f>
        <v>Medium</v>
      </c>
      <c r="AA1453">
        <v>5982</v>
      </c>
      <c r="AB1453">
        <v>1</v>
      </c>
      <c r="AC1453" t="s">
        <v>42</v>
      </c>
      <c r="AD1453" t="s">
        <v>43</v>
      </c>
      <c r="AE1453">
        <v>11</v>
      </c>
      <c r="AF1453">
        <v>3</v>
      </c>
      <c r="AG1453" t="str">
        <f>_xlfn.XLOOKUP(AF1453,Lookup!K:K,Lookup!L:L)</f>
        <v>Meet Expect</v>
      </c>
      <c r="AH1453">
        <v>3</v>
      </c>
      <c r="AI1453" t="str">
        <f>LOOKUP(AH1453,Lookup!M:M,Lookup!N:N)</f>
        <v>High</v>
      </c>
      <c r="AJ1453">
        <v>80</v>
      </c>
      <c r="AK1453">
        <v>1</v>
      </c>
      <c r="AL1453" t="str">
        <f>_xlfn.XLOOKUP(AK1453,Lookup!O:O,Lookup!P:P)</f>
        <v>Basic</v>
      </c>
      <c r="AM1453">
        <v>10</v>
      </c>
      <c r="AN1453" t="str" cm="1">
        <f t="array" ref="AN1453">_xlfn.IFS(
AM1453&lt;=5,"0-5",
AM1453&lt;=10,"6-10",
AM1453&lt;=20,"11-20",
TRUE,"20+")</f>
        <v>6-10</v>
      </c>
      <c r="AO1453">
        <v>1</v>
      </c>
      <c r="AP1453">
        <v>3</v>
      </c>
      <c r="AQ1453" t="str">
        <f>_xlfn.XLOOKUP(AP1453,Lookup!Q:Q,Lookup!R:R)</f>
        <v>Better</v>
      </c>
      <c r="AR1453">
        <v>10</v>
      </c>
      <c r="AS1453" t="str" cm="1">
        <f t="array" ref="AS1453">_xlfn.IFS(
AR1453 &lt;=1,"New Employee",
AR1453 &lt;=3, "Early Career",
AR1453 &lt;=7, "Experienced",
TRUE, "Veteran")</f>
        <v>Veteran</v>
      </c>
      <c r="AT1453">
        <v>7</v>
      </c>
      <c r="AU1453">
        <v>1</v>
      </c>
      <c r="AV1453" t="str" cm="1">
        <f t="array" ref="AV1453">_xlfn.IFS(
AU1453=0,"Recently Promoted",
AU1453&lt;=3, "Normal",
TRUE, "Long Time No Promotion")</f>
        <v>Normal</v>
      </c>
      <c r="AW1453">
        <v>9</v>
      </c>
      <c r="AX1453">
        <f>IF(COUNTIF(L1453:$L$1471,L1453)&gt;1,1,0)</f>
        <v>0</v>
      </c>
      <c r="BA1453">
        <f t="shared" si="181"/>
        <v>0</v>
      </c>
      <c r="BC1453">
        <f t="shared" si="182"/>
        <v>0</v>
      </c>
      <c r="BE1453">
        <f t="shared" si="176"/>
        <v>0</v>
      </c>
      <c r="BG1453">
        <f t="shared" si="177"/>
        <v>0</v>
      </c>
      <c r="BI1453">
        <f t="shared" si="178"/>
        <v>0</v>
      </c>
      <c r="BR1453" t="str" cm="1">
        <f t="array" ref="BR1453">_xlfn.IFS(
A1453&lt;=25,"18-25",
A1453&lt;=35,"26-35",
A1453&lt;=45,"36-45",
A1453&lt;=59,"46-59",
TRUE,"60+")</f>
        <v>36-45</v>
      </c>
      <c r="BX1453" t="b">
        <f t="shared" si="179"/>
        <v>1</v>
      </c>
      <c r="BY1453" t="b">
        <f t="shared" si="180"/>
        <v>1</v>
      </c>
      <c r="BZ1453" t="b">
        <f t="shared" si="183"/>
        <v>1</v>
      </c>
      <c r="CA1453">
        <f>IF(tblemployee[[#This Row],[Attrition]]="Yes",1,0)</f>
        <v>0</v>
      </c>
      <c r="CB1453">
        <f>IF(tblemployee[[#This Row],[OverTime]]="Yes",1,0)</f>
        <v>0</v>
      </c>
    </row>
    <row r="1454" spans="1:80" hidden="1">
      <c r="A1454">
        <v>50</v>
      </c>
      <c r="B1454" t="s">
        <v>35</v>
      </c>
      <c r="C1454" t="s">
        <v>44</v>
      </c>
      <c r="D1454">
        <v>878</v>
      </c>
      <c r="E1454" t="s">
        <v>37</v>
      </c>
      <c r="F1454">
        <v>1</v>
      </c>
      <c r="G1454" t="str" cm="1">
        <f t="array" ref="G1454">_xlfn.IFS(
F1454 &lt;= 10, "Near",
F1454 &lt;= 20, "Far",
TRUE, "Very Far")</f>
        <v>Near</v>
      </c>
      <c r="H1454">
        <v>4</v>
      </c>
      <c r="I1454" t="str">
        <f>_xlfn.XLOOKUP(H1454,Lookup!C:C,Lookup!D:D)</f>
        <v>Master</v>
      </c>
      <c r="J1454" t="s">
        <v>38</v>
      </c>
      <c r="K1454">
        <v>1</v>
      </c>
      <c r="L1454">
        <v>2044</v>
      </c>
      <c r="M1454">
        <v>2</v>
      </c>
      <c r="N1454" t="str">
        <f>_xlfn.XLOOKUP(M1454,Lookup!E:E,Lookup!F:F)</f>
        <v>Medium</v>
      </c>
      <c r="O1454" t="s">
        <v>46</v>
      </c>
      <c r="P1454">
        <v>94</v>
      </c>
      <c r="Q1454">
        <v>3</v>
      </c>
      <c r="R1454" t="str">
        <f>_xlfn.XLOOKUP(Q1454,Lookup!G:G,Lookup!H:H)</f>
        <v>High</v>
      </c>
      <c r="S1454">
        <v>2</v>
      </c>
      <c r="T1454" s="7" t="str">
        <f>_xlfn.XLOOKUP(S1454,Lookup!A:A,Lookup!B:B)</f>
        <v>Junior</v>
      </c>
      <c r="U1454" t="s">
        <v>40</v>
      </c>
      <c r="V1454">
        <v>3</v>
      </c>
      <c r="W1454" t="str">
        <f>_xlfn.XLOOKUP(V1454,Lookup!I:I,Lookup!J:J)</f>
        <v>High</v>
      </c>
      <c r="X1454" t="s">
        <v>52</v>
      </c>
      <c r="Y1454">
        <v>6728</v>
      </c>
      <c r="Z1454" t="str" cm="1">
        <f t="array" ref="Z1454">_xlfn.IFS(Y1454&lt;3000,"Low",Y1454&lt;7000,"Medium",TRUE,"High")</f>
        <v>Medium</v>
      </c>
      <c r="AA1454">
        <v>14255</v>
      </c>
      <c r="AB1454">
        <v>7</v>
      </c>
      <c r="AC1454" t="s">
        <v>42</v>
      </c>
      <c r="AD1454" t="s">
        <v>43</v>
      </c>
      <c r="AE1454">
        <v>12</v>
      </c>
      <c r="AF1454">
        <v>3</v>
      </c>
      <c r="AG1454" t="str">
        <f>_xlfn.XLOOKUP(AF1454,Lookup!K:K,Lookup!L:L)</f>
        <v>Meet Expect</v>
      </c>
      <c r="AH1454">
        <v>4</v>
      </c>
      <c r="AI1454" t="str">
        <f>LOOKUP(AH1454,Lookup!M:M,Lookup!N:N)</f>
        <v>Very High</v>
      </c>
      <c r="AJ1454">
        <v>80</v>
      </c>
      <c r="AK1454">
        <v>2</v>
      </c>
      <c r="AL1454" t="str">
        <f>_xlfn.XLOOKUP(AK1454,Lookup!O:O,Lookup!P:P)</f>
        <v>Medium</v>
      </c>
      <c r="AM1454">
        <v>12</v>
      </c>
      <c r="AN1454" t="str" cm="1">
        <f t="array" ref="AN1454">_xlfn.IFS(
AM1454&lt;=5,"0-5",
AM1454&lt;=10,"6-10",
AM1454&lt;=20,"11-20",
TRUE,"20+")</f>
        <v>11-20</v>
      </c>
      <c r="AO1454">
        <v>3</v>
      </c>
      <c r="AP1454">
        <v>3</v>
      </c>
      <c r="AQ1454" t="str">
        <f>_xlfn.XLOOKUP(AP1454,Lookup!Q:Q,Lookup!R:R)</f>
        <v>Better</v>
      </c>
      <c r="AR1454">
        <v>6</v>
      </c>
      <c r="AS1454" t="str" cm="1">
        <f t="array" ref="AS1454">_xlfn.IFS(
AR1454 &lt;=1,"New Employee",
AR1454 &lt;=3, "Early Career",
AR1454 &lt;=7, "Experienced",
TRUE, "Veteran")</f>
        <v>Experienced</v>
      </c>
      <c r="AT1454">
        <v>3</v>
      </c>
      <c r="AU1454">
        <v>0</v>
      </c>
      <c r="AV1454" t="str" cm="1">
        <f t="array" ref="AV1454">_xlfn.IFS(
AU1454=0,"Recently Promoted",
AU1454&lt;=3, "Normal",
TRUE, "Long Time No Promotion")</f>
        <v>Recently Promoted</v>
      </c>
      <c r="AW1454">
        <v>1</v>
      </c>
      <c r="AX1454">
        <f>IF(COUNTIF(L1454:$L$1471,L1454)&gt;1,1,0)</f>
        <v>0</v>
      </c>
      <c r="BA1454">
        <f t="shared" si="181"/>
        <v>0</v>
      </c>
      <c r="BC1454">
        <f t="shared" si="182"/>
        <v>0</v>
      </c>
      <c r="BE1454">
        <f t="shared" si="176"/>
        <v>0</v>
      </c>
      <c r="BG1454">
        <f t="shared" si="177"/>
        <v>0</v>
      </c>
      <c r="BI1454">
        <f t="shared" si="178"/>
        <v>0</v>
      </c>
      <c r="BR1454" t="str" cm="1">
        <f t="array" ref="BR1454">_xlfn.IFS(
A1454&lt;=25,"18-25",
A1454&lt;=35,"26-35",
A1454&lt;=45,"36-45",
A1454&lt;=59,"46-59",
TRUE,"60+")</f>
        <v>46-59</v>
      </c>
      <c r="BX1454" t="b">
        <f t="shared" si="179"/>
        <v>1</v>
      </c>
      <c r="BY1454" t="b">
        <f t="shared" si="180"/>
        <v>1</v>
      </c>
      <c r="BZ1454" t="b">
        <f t="shared" si="183"/>
        <v>1</v>
      </c>
      <c r="CA1454">
        <f>IF(tblemployee[[#This Row],[Attrition]]="Yes",1,0)</f>
        <v>1</v>
      </c>
      <c r="CB1454">
        <f>IF(tblemployee[[#This Row],[OverTime]]="Yes",1,0)</f>
        <v>0</v>
      </c>
    </row>
    <row r="1455" spans="1:80" hidden="1">
      <c r="A1455">
        <v>36</v>
      </c>
      <c r="B1455" t="s">
        <v>43</v>
      </c>
      <c r="C1455" t="s">
        <v>36</v>
      </c>
      <c r="D1455">
        <v>1120</v>
      </c>
      <c r="E1455" t="s">
        <v>37</v>
      </c>
      <c r="F1455">
        <v>11</v>
      </c>
      <c r="G1455" t="str" cm="1">
        <f t="array" ref="G1455">_xlfn.IFS(
F1455 &lt;= 10, "Near",
F1455 &lt;= 20, "Far",
TRUE, "Very Far")</f>
        <v>Far</v>
      </c>
      <c r="H1455">
        <v>4</v>
      </c>
      <c r="I1455" t="str">
        <f>_xlfn.XLOOKUP(H1455,Lookup!C:C,Lookup!D:D)</f>
        <v>Master</v>
      </c>
      <c r="J1455" t="s">
        <v>59</v>
      </c>
      <c r="K1455">
        <v>1</v>
      </c>
      <c r="L1455">
        <v>2045</v>
      </c>
      <c r="M1455">
        <v>2</v>
      </c>
      <c r="N1455" t="str">
        <f>_xlfn.XLOOKUP(M1455,Lookup!E:E,Lookup!F:F)</f>
        <v>Medium</v>
      </c>
      <c r="O1455" t="s">
        <v>39</v>
      </c>
      <c r="P1455">
        <v>100</v>
      </c>
      <c r="Q1455">
        <v>2</v>
      </c>
      <c r="R1455" t="str">
        <f>_xlfn.XLOOKUP(Q1455,Lookup!G:G,Lookup!H:H)</f>
        <v>Medium</v>
      </c>
      <c r="S1455">
        <v>2</v>
      </c>
      <c r="T1455" s="7" t="str">
        <f>_xlfn.XLOOKUP(S1455,Lookup!A:A,Lookup!B:B)</f>
        <v>Junior</v>
      </c>
      <c r="U1455" t="s">
        <v>40</v>
      </c>
      <c r="V1455">
        <v>4</v>
      </c>
      <c r="W1455" t="str">
        <f>_xlfn.XLOOKUP(V1455,Lookup!I:I,Lookup!J:J)</f>
        <v>Very High</v>
      </c>
      <c r="X1455" t="s">
        <v>48</v>
      </c>
      <c r="Y1455">
        <v>6652</v>
      </c>
      <c r="Z1455" t="str" cm="1">
        <f t="array" ref="Z1455">_xlfn.IFS(Y1455&lt;3000,"Low",Y1455&lt;7000,"Medium",TRUE,"High")</f>
        <v>Medium</v>
      </c>
      <c r="AA1455">
        <v>14369</v>
      </c>
      <c r="AB1455">
        <v>4</v>
      </c>
      <c r="AC1455" t="s">
        <v>42</v>
      </c>
      <c r="AD1455" t="s">
        <v>43</v>
      </c>
      <c r="AE1455">
        <v>13</v>
      </c>
      <c r="AF1455">
        <v>3</v>
      </c>
      <c r="AG1455" t="str">
        <f>_xlfn.XLOOKUP(AF1455,Lookup!K:K,Lookup!L:L)</f>
        <v>Meet Expect</v>
      </c>
      <c r="AH1455">
        <v>1</v>
      </c>
      <c r="AI1455" t="str">
        <f>LOOKUP(AH1455,Lookup!M:M,Lookup!N:N)</f>
        <v>Low</v>
      </c>
      <c r="AJ1455">
        <v>80</v>
      </c>
      <c r="AK1455">
        <v>1</v>
      </c>
      <c r="AL1455" t="str">
        <f>_xlfn.XLOOKUP(AK1455,Lookup!O:O,Lookup!P:P)</f>
        <v>Basic</v>
      </c>
      <c r="AM1455">
        <v>8</v>
      </c>
      <c r="AN1455" t="str" cm="1">
        <f t="array" ref="AN1455">_xlfn.IFS(
AM1455&lt;=5,"0-5",
AM1455&lt;=10,"6-10",
AM1455&lt;=20,"11-20",
TRUE,"20+")</f>
        <v>6-10</v>
      </c>
      <c r="AO1455">
        <v>2</v>
      </c>
      <c r="AP1455">
        <v>2</v>
      </c>
      <c r="AQ1455" t="str">
        <f>_xlfn.XLOOKUP(AP1455,Lookup!Q:Q,Lookup!R:R)</f>
        <v>Good</v>
      </c>
      <c r="AR1455">
        <v>6</v>
      </c>
      <c r="AS1455" t="str" cm="1">
        <f t="array" ref="AS1455">_xlfn.IFS(
AR1455 &lt;=1,"New Employee",
AR1455 &lt;=3, "Early Career",
AR1455 &lt;=7, "Experienced",
TRUE, "Veteran")</f>
        <v>Experienced</v>
      </c>
      <c r="AT1455">
        <v>3</v>
      </c>
      <c r="AU1455">
        <v>0</v>
      </c>
      <c r="AV1455" t="str" cm="1">
        <f t="array" ref="AV1455">_xlfn.IFS(
AU1455=0,"Recently Promoted",
AU1455&lt;=3, "Normal",
TRUE, "Long Time No Promotion")</f>
        <v>Recently Promoted</v>
      </c>
      <c r="AW1455">
        <v>0</v>
      </c>
      <c r="AX1455">
        <f>IF(COUNTIF(L1455:$L$1471,L1455)&gt;1,1,0)</f>
        <v>0</v>
      </c>
      <c r="BA1455">
        <f t="shared" si="181"/>
        <v>0</v>
      </c>
      <c r="BC1455">
        <f t="shared" si="182"/>
        <v>0</v>
      </c>
      <c r="BE1455">
        <f t="shared" si="176"/>
        <v>0</v>
      </c>
      <c r="BG1455">
        <f t="shared" si="177"/>
        <v>0</v>
      </c>
      <c r="BI1455">
        <f t="shared" si="178"/>
        <v>0</v>
      </c>
      <c r="BR1455" t="str" cm="1">
        <f t="array" ref="BR1455">_xlfn.IFS(
A1455&lt;=25,"18-25",
A1455&lt;=35,"26-35",
A1455&lt;=45,"36-45",
A1455&lt;=59,"46-59",
TRUE,"60+")</f>
        <v>36-45</v>
      </c>
      <c r="BX1455" t="b">
        <f t="shared" si="179"/>
        <v>1</v>
      </c>
      <c r="BY1455" t="b">
        <f t="shared" si="180"/>
        <v>1</v>
      </c>
      <c r="BZ1455" t="b">
        <f t="shared" si="183"/>
        <v>1</v>
      </c>
      <c r="CA1455">
        <f>IF(tblemployee[[#This Row],[Attrition]]="Yes",1,0)</f>
        <v>0</v>
      </c>
      <c r="CB1455">
        <f>IF(tblemployee[[#This Row],[OverTime]]="Yes",1,0)</f>
        <v>0</v>
      </c>
    </row>
    <row r="1456" spans="1:80" hidden="1">
      <c r="A1456">
        <v>45</v>
      </c>
      <c r="B1456" t="s">
        <v>43</v>
      </c>
      <c r="C1456" t="s">
        <v>36</v>
      </c>
      <c r="D1456">
        <v>374</v>
      </c>
      <c r="E1456" t="s">
        <v>37</v>
      </c>
      <c r="F1456">
        <v>20</v>
      </c>
      <c r="G1456" t="str" cm="1">
        <f t="array" ref="G1456">_xlfn.IFS(
F1456 &lt;= 10, "Near",
F1456 &lt;= 20, "Far",
TRUE, "Very Far")</f>
        <v>Far</v>
      </c>
      <c r="H1456">
        <v>3</v>
      </c>
      <c r="I1456" t="str">
        <f>_xlfn.XLOOKUP(H1456,Lookup!C:C,Lookup!D:D)</f>
        <v>Bachelor</v>
      </c>
      <c r="J1456" t="s">
        <v>38</v>
      </c>
      <c r="K1456">
        <v>1</v>
      </c>
      <c r="L1456">
        <v>2046</v>
      </c>
      <c r="M1456">
        <v>4</v>
      </c>
      <c r="N1456" t="str">
        <f>_xlfn.XLOOKUP(M1456,Lookup!E:E,Lookup!F:F)</f>
        <v>Very High</v>
      </c>
      <c r="O1456" t="s">
        <v>39</v>
      </c>
      <c r="P1456">
        <v>50</v>
      </c>
      <c r="Q1456">
        <v>3</v>
      </c>
      <c r="R1456" t="str">
        <f>_xlfn.XLOOKUP(Q1456,Lookup!G:G,Lookup!H:H)</f>
        <v>High</v>
      </c>
      <c r="S1456">
        <v>2</v>
      </c>
      <c r="T1456" s="7" t="str">
        <f>_xlfn.XLOOKUP(S1456,Lookup!A:A,Lookup!B:B)</f>
        <v>Junior</v>
      </c>
      <c r="U1456" t="s">
        <v>40</v>
      </c>
      <c r="V1456">
        <v>3</v>
      </c>
      <c r="W1456" t="str">
        <f>_xlfn.XLOOKUP(V1456,Lookup!I:I,Lookup!J:J)</f>
        <v>High</v>
      </c>
      <c r="X1456" t="s">
        <v>41</v>
      </c>
      <c r="Y1456">
        <v>4850</v>
      </c>
      <c r="Z1456" t="str" cm="1">
        <f t="array" ref="Z1456">_xlfn.IFS(Y1456&lt;3000,"Low",Y1456&lt;7000,"Medium",TRUE,"High")</f>
        <v>Medium</v>
      </c>
      <c r="AA1456">
        <v>23333</v>
      </c>
      <c r="AB1456">
        <v>8</v>
      </c>
      <c r="AC1456" t="s">
        <v>42</v>
      </c>
      <c r="AD1456" t="s">
        <v>43</v>
      </c>
      <c r="AE1456">
        <v>15</v>
      </c>
      <c r="AF1456">
        <v>3</v>
      </c>
      <c r="AG1456" t="str">
        <f>_xlfn.XLOOKUP(AF1456,Lookup!K:K,Lookup!L:L)</f>
        <v>Meet Expect</v>
      </c>
      <c r="AH1456">
        <v>3</v>
      </c>
      <c r="AI1456" t="str">
        <f>LOOKUP(AH1456,Lookup!M:M,Lookup!N:N)</f>
        <v>High</v>
      </c>
      <c r="AJ1456">
        <v>80</v>
      </c>
      <c r="AK1456">
        <v>0</v>
      </c>
      <c r="AL1456" t="str">
        <f>_xlfn.XLOOKUP(AK1456,Lookup!O:O,Lookup!P:P)</f>
        <v>None</v>
      </c>
      <c r="AM1456">
        <v>8</v>
      </c>
      <c r="AN1456" t="str" cm="1">
        <f t="array" ref="AN1456">_xlfn.IFS(
AM1456&lt;=5,"0-5",
AM1456&lt;=10,"6-10",
AM1456&lt;=20,"11-20",
TRUE,"20+")</f>
        <v>6-10</v>
      </c>
      <c r="AO1456">
        <v>3</v>
      </c>
      <c r="AP1456">
        <v>3</v>
      </c>
      <c r="AQ1456" t="str">
        <f>_xlfn.XLOOKUP(AP1456,Lookup!Q:Q,Lookup!R:R)</f>
        <v>Better</v>
      </c>
      <c r="AR1456">
        <v>5</v>
      </c>
      <c r="AS1456" t="str" cm="1">
        <f t="array" ref="AS1456">_xlfn.IFS(
AR1456 &lt;=1,"New Employee",
AR1456 &lt;=3, "Early Career",
AR1456 &lt;=7, "Experienced",
TRUE, "Veteran")</f>
        <v>Experienced</v>
      </c>
      <c r="AT1456">
        <v>3</v>
      </c>
      <c r="AU1456">
        <v>0</v>
      </c>
      <c r="AV1456" t="str" cm="1">
        <f t="array" ref="AV1456">_xlfn.IFS(
AU1456=0,"Recently Promoted",
AU1456&lt;=3, "Normal",
TRUE, "Long Time No Promotion")</f>
        <v>Recently Promoted</v>
      </c>
      <c r="AW1456">
        <v>1</v>
      </c>
      <c r="AX1456">
        <f>IF(COUNTIF(L1456:$L$1471,L1456)&gt;1,1,0)</f>
        <v>0</v>
      </c>
      <c r="BA1456">
        <f t="shared" si="181"/>
        <v>0</v>
      </c>
      <c r="BC1456">
        <f t="shared" si="182"/>
        <v>0</v>
      </c>
      <c r="BE1456">
        <f t="shared" si="176"/>
        <v>0</v>
      </c>
      <c r="BG1456">
        <f t="shared" si="177"/>
        <v>0</v>
      </c>
      <c r="BI1456">
        <f t="shared" si="178"/>
        <v>0</v>
      </c>
      <c r="BR1456" t="str" cm="1">
        <f t="array" ref="BR1456">_xlfn.IFS(
A1456&lt;=25,"18-25",
A1456&lt;=35,"26-35",
A1456&lt;=45,"36-45",
A1456&lt;=59,"46-59",
TRUE,"60+")</f>
        <v>36-45</v>
      </c>
      <c r="BX1456" t="b">
        <f t="shared" si="179"/>
        <v>1</v>
      </c>
      <c r="BY1456" t="b">
        <f t="shared" si="180"/>
        <v>1</v>
      </c>
      <c r="BZ1456" t="b">
        <f t="shared" si="183"/>
        <v>1</v>
      </c>
      <c r="CA1456">
        <f>IF(tblemployee[[#This Row],[Attrition]]="Yes",1,0)</f>
        <v>0</v>
      </c>
      <c r="CB1456">
        <f>IF(tblemployee[[#This Row],[OverTime]]="Yes",1,0)</f>
        <v>0</v>
      </c>
    </row>
    <row r="1457" spans="1:80" hidden="1">
      <c r="A1457">
        <v>40</v>
      </c>
      <c r="B1457" t="s">
        <v>43</v>
      </c>
      <c r="C1457" t="s">
        <v>36</v>
      </c>
      <c r="D1457">
        <v>1322</v>
      </c>
      <c r="E1457" t="s">
        <v>45</v>
      </c>
      <c r="F1457">
        <v>2</v>
      </c>
      <c r="G1457" t="str" cm="1">
        <f t="array" ref="G1457">_xlfn.IFS(
F1457 &lt;= 10, "Near",
F1457 &lt;= 20, "Far",
TRUE, "Very Far")</f>
        <v>Near</v>
      </c>
      <c r="H1457">
        <v>4</v>
      </c>
      <c r="I1457" t="str">
        <f>_xlfn.XLOOKUP(H1457,Lookup!C:C,Lookup!D:D)</f>
        <v>Master</v>
      </c>
      <c r="J1457" t="s">
        <v>38</v>
      </c>
      <c r="K1457">
        <v>1</v>
      </c>
      <c r="L1457">
        <v>2048</v>
      </c>
      <c r="M1457">
        <v>3</v>
      </c>
      <c r="N1457" t="str">
        <f>_xlfn.XLOOKUP(M1457,Lookup!E:E,Lookup!F:F)</f>
        <v>High</v>
      </c>
      <c r="O1457" t="s">
        <v>46</v>
      </c>
      <c r="P1457">
        <v>52</v>
      </c>
      <c r="Q1457">
        <v>2</v>
      </c>
      <c r="R1457" t="str">
        <f>_xlfn.XLOOKUP(Q1457,Lookup!G:G,Lookup!H:H)</f>
        <v>Medium</v>
      </c>
      <c r="S1457">
        <v>1</v>
      </c>
      <c r="T1457" s="7" t="str">
        <f>_xlfn.XLOOKUP(S1457,Lookup!A:A,Lookup!B:B)</f>
        <v>Entry Level</v>
      </c>
      <c r="U1457" t="s">
        <v>47</v>
      </c>
      <c r="V1457">
        <v>3</v>
      </c>
      <c r="W1457" t="str">
        <f>_xlfn.XLOOKUP(V1457,Lookup!I:I,Lookup!J:J)</f>
        <v>High</v>
      </c>
      <c r="X1457" t="s">
        <v>41</v>
      </c>
      <c r="Y1457">
        <v>2809</v>
      </c>
      <c r="Z1457" t="str" cm="1">
        <f t="array" ref="Z1457">_xlfn.IFS(Y1457&lt;3000,"Low",Y1457&lt;7000,"Medium",TRUE,"High")</f>
        <v>Low</v>
      </c>
      <c r="AA1457">
        <v>2725</v>
      </c>
      <c r="AB1457">
        <v>2</v>
      </c>
      <c r="AC1457" t="s">
        <v>42</v>
      </c>
      <c r="AD1457" t="s">
        <v>43</v>
      </c>
      <c r="AE1457">
        <v>14</v>
      </c>
      <c r="AF1457">
        <v>3</v>
      </c>
      <c r="AG1457" t="str">
        <f>_xlfn.XLOOKUP(AF1457,Lookup!K:K,Lookup!L:L)</f>
        <v>Meet Expect</v>
      </c>
      <c r="AH1457">
        <v>4</v>
      </c>
      <c r="AI1457" t="str">
        <f>LOOKUP(AH1457,Lookup!M:M,Lookup!N:N)</f>
        <v>Very High</v>
      </c>
      <c r="AJ1457">
        <v>80</v>
      </c>
      <c r="AK1457">
        <v>0</v>
      </c>
      <c r="AL1457" t="str">
        <f>_xlfn.XLOOKUP(AK1457,Lookup!O:O,Lookup!P:P)</f>
        <v>None</v>
      </c>
      <c r="AM1457">
        <v>8</v>
      </c>
      <c r="AN1457" t="str" cm="1">
        <f t="array" ref="AN1457">_xlfn.IFS(
AM1457&lt;=5,"0-5",
AM1457&lt;=10,"6-10",
AM1457&lt;=20,"11-20",
TRUE,"20+")</f>
        <v>6-10</v>
      </c>
      <c r="AO1457">
        <v>2</v>
      </c>
      <c r="AP1457">
        <v>3</v>
      </c>
      <c r="AQ1457" t="str">
        <f>_xlfn.XLOOKUP(AP1457,Lookup!Q:Q,Lookup!R:R)</f>
        <v>Better</v>
      </c>
      <c r="AR1457">
        <v>2</v>
      </c>
      <c r="AS1457" t="str" cm="1">
        <f t="array" ref="AS1457">_xlfn.IFS(
AR1457 &lt;=1,"New Employee",
AR1457 &lt;=3, "Early Career",
AR1457 &lt;=7, "Experienced",
TRUE, "Veteran")</f>
        <v>Early Career</v>
      </c>
      <c r="AT1457">
        <v>2</v>
      </c>
      <c r="AU1457">
        <v>2</v>
      </c>
      <c r="AV1457" t="str" cm="1">
        <f t="array" ref="AV1457">_xlfn.IFS(
AU1457=0,"Recently Promoted",
AU1457&lt;=3, "Normal",
TRUE, "Long Time No Promotion")</f>
        <v>Normal</v>
      </c>
      <c r="AW1457">
        <v>2</v>
      </c>
      <c r="AX1457">
        <f>IF(COUNTIF(L1457:$L$1471,L1457)&gt;1,1,0)</f>
        <v>0</v>
      </c>
      <c r="BA1457">
        <f t="shared" si="181"/>
        <v>0</v>
      </c>
      <c r="BC1457">
        <f t="shared" si="182"/>
        <v>0</v>
      </c>
      <c r="BE1457">
        <f t="shared" si="176"/>
        <v>0</v>
      </c>
      <c r="BG1457">
        <f t="shared" si="177"/>
        <v>0</v>
      </c>
      <c r="BI1457">
        <f t="shared" si="178"/>
        <v>0</v>
      </c>
      <c r="BR1457" t="str" cm="1">
        <f t="array" ref="BR1457">_xlfn.IFS(
A1457&lt;=25,"18-25",
A1457&lt;=35,"26-35",
A1457&lt;=45,"36-45",
A1457&lt;=59,"46-59",
TRUE,"60+")</f>
        <v>36-45</v>
      </c>
      <c r="BX1457" t="b">
        <f t="shared" si="179"/>
        <v>1</v>
      </c>
      <c r="BY1457" t="b">
        <f t="shared" si="180"/>
        <v>1</v>
      </c>
      <c r="BZ1457" t="b">
        <f t="shared" si="183"/>
        <v>1</v>
      </c>
      <c r="CA1457">
        <f>IF(tblemployee[[#This Row],[Attrition]]="Yes",1,0)</f>
        <v>0</v>
      </c>
      <c r="CB1457">
        <f>IF(tblemployee[[#This Row],[OverTime]]="Yes",1,0)</f>
        <v>0</v>
      </c>
    </row>
    <row r="1458" spans="1:80" hidden="1">
      <c r="A1458">
        <v>35</v>
      </c>
      <c r="B1458" t="s">
        <v>43</v>
      </c>
      <c r="C1458" t="s">
        <v>44</v>
      </c>
      <c r="D1458">
        <v>1199</v>
      </c>
      <c r="E1458" t="s">
        <v>45</v>
      </c>
      <c r="F1458">
        <v>18</v>
      </c>
      <c r="G1458" t="str" cm="1">
        <f t="array" ref="G1458">_xlfn.IFS(
F1458 &lt;= 10, "Near",
F1458 &lt;= 20, "Far",
TRUE, "Very Far")</f>
        <v>Far</v>
      </c>
      <c r="H1458">
        <v>4</v>
      </c>
      <c r="I1458" t="str">
        <f>_xlfn.XLOOKUP(H1458,Lookup!C:C,Lookup!D:D)</f>
        <v>Master</v>
      </c>
      <c r="J1458" t="s">
        <v>38</v>
      </c>
      <c r="K1458">
        <v>1</v>
      </c>
      <c r="L1458">
        <v>2049</v>
      </c>
      <c r="M1458">
        <v>3</v>
      </c>
      <c r="N1458" t="str">
        <f>_xlfn.XLOOKUP(M1458,Lookup!E:E,Lookup!F:F)</f>
        <v>High</v>
      </c>
      <c r="O1458" t="s">
        <v>46</v>
      </c>
      <c r="P1458">
        <v>80</v>
      </c>
      <c r="Q1458">
        <v>3</v>
      </c>
      <c r="R1458" t="str">
        <f>_xlfn.XLOOKUP(Q1458,Lookup!G:G,Lookup!H:H)</f>
        <v>High</v>
      </c>
      <c r="S1458">
        <v>2</v>
      </c>
      <c r="T1458" s="7" t="str">
        <f>_xlfn.XLOOKUP(S1458,Lookup!A:A,Lookup!B:B)</f>
        <v>Junior</v>
      </c>
      <c r="U1458" t="s">
        <v>54</v>
      </c>
      <c r="V1458">
        <v>3</v>
      </c>
      <c r="W1458" t="str">
        <f>_xlfn.XLOOKUP(V1458,Lookup!I:I,Lookup!J:J)</f>
        <v>High</v>
      </c>
      <c r="X1458" t="s">
        <v>48</v>
      </c>
      <c r="Y1458">
        <v>5689</v>
      </c>
      <c r="Z1458" t="str" cm="1">
        <f t="array" ref="Z1458">_xlfn.IFS(Y1458&lt;3000,"Low",Y1458&lt;7000,"Medium",TRUE,"High")</f>
        <v>Medium</v>
      </c>
      <c r="AA1458">
        <v>24594</v>
      </c>
      <c r="AB1458">
        <v>1</v>
      </c>
      <c r="AC1458" t="s">
        <v>42</v>
      </c>
      <c r="AD1458" t="s">
        <v>35</v>
      </c>
      <c r="AE1458">
        <v>14</v>
      </c>
      <c r="AF1458">
        <v>3</v>
      </c>
      <c r="AG1458" t="str">
        <f>_xlfn.XLOOKUP(AF1458,Lookup!K:K,Lookup!L:L)</f>
        <v>Meet Expect</v>
      </c>
      <c r="AH1458">
        <v>4</v>
      </c>
      <c r="AI1458" t="str">
        <f>LOOKUP(AH1458,Lookup!M:M,Lookup!N:N)</f>
        <v>Very High</v>
      </c>
      <c r="AJ1458">
        <v>80</v>
      </c>
      <c r="AK1458">
        <v>2</v>
      </c>
      <c r="AL1458" t="str">
        <f>_xlfn.XLOOKUP(AK1458,Lookup!O:O,Lookup!P:P)</f>
        <v>Medium</v>
      </c>
      <c r="AM1458">
        <v>10</v>
      </c>
      <c r="AN1458" t="str" cm="1">
        <f t="array" ref="AN1458">_xlfn.IFS(
AM1458&lt;=5,"0-5",
AM1458&lt;=10,"6-10",
AM1458&lt;=20,"11-20",
TRUE,"20+")</f>
        <v>6-10</v>
      </c>
      <c r="AO1458">
        <v>2</v>
      </c>
      <c r="AP1458">
        <v>4</v>
      </c>
      <c r="AQ1458" t="str">
        <f>_xlfn.XLOOKUP(AP1458,Lookup!Q:Q,Lookup!R:R)</f>
        <v>Best</v>
      </c>
      <c r="AR1458">
        <v>10</v>
      </c>
      <c r="AS1458" t="str" cm="1">
        <f t="array" ref="AS1458">_xlfn.IFS(
AR1458 &lt;=1,"New Employee",
AR1458 &lt;=3, "Early Career",
AR1458 &lt;=7, "Experienced",
TRUE, "Veteran")</f>
        <v>Veteran</v>
      </c>
      <c r="AT1458">
        <v>2</v>
      </c>
      <c r="AU1458">
        <v>0</v>
      </c>
      <c r="AV1458" t="str" cm="1">
        <f t="array" ref="AV1458">_xlfn.IFS(
AU1458=0,"Recently Promoted",
AU1458&lt;=3, "Normal",
TRUE, "Long Time No Promotion")</f>
        <v>Recently Promoted</v>
      </c>
      <c r="AW1458">
        <v>2</v>
      </c>
      <c r="AX1458">
        <f>IF(COUNTIF(L1458:$L$1471,L1458)&gt;1,1,0)</f>
        <v>0</v>
      </c>
      <c r="BA1458">
        <f t="shared" si="181"/>
        <v>0</v>
      </c>
      <c r="BC1458">
        <f t="shared" si="182"/>
        <v>0</v>
      </c>
      <c r="BE1458">
        <f t="shared" si="176"/>
        <v>0</v>
      </c>
      <c r="BG1458">
        <f t="shared" si="177"/>
        <v>0</v>
      </c>
      <c r="BI1458">
        <f t="shared" si="178"/>
        <v>0</v>
      </c>
      <c r="BR1458" t="str" cm="1">
        <f t="array" ref="BR1458">_xlfn.IFS(
A1458&lt;=25,"18-25",
A1458&lt;=35,"26-35",
A1458&lt;=45,"36-45",
A1458&lt;=59,"46-59",
TRUE,"60+")</f>
        <v>26-35</v>
      </c>
      <c r="BX1458" t="b">
        <f t="shared" si="179"/>
        <v>1</v>
      </c>
      <c r="BY1458" t="b">
        <f t="shared" si="180"/>
        <v>1</v>
      </c>
      <c r="BZ1458" t="b">
        <f t="shared" si="183"/>
        <v>1</v>
      </c>
      <c r="CA1458">
        <f>IF(tblemployee[[#This Row],[Attrition]]="Yes",1,0)</f>
        <v>0</v>
      </c>
      <c r="CB1458">
        <f>IF(tblemployee[[#This Row],[OverTime]]="Yes",1,0)</f>
        <v>1</v>
      </c>
    </row>
    <row r="1459" spans="1:80" hidden="1">
      <c r="A1459">
        <v>40</v>
      </c>
      <c r="B1459" t="s">
        <v>43</v>
      </c>
      <c r="C1459" t="s">
        <v>36</v>
      </c>
      <c r="D1459">
        <v>1194</v>
      </c>
      <c r="E1459" t="s">
        <v>45</v>
      </c>
      <c r="F1459">
        <v>2</v>
      </c>
      <c r="G1459" t="str" cm="1">
        <f t="array" ref="G1459">_xlfn.IFS(
F1459 &lt;= 10, "Near",
F1459 &lt;= 20, "Far",
TRUE, "Very Far")</f>
        <v>Near</v>
      </c>
      <c r="H1459">
        <v>4</v>
      </c>
      <c r="I1459" t="str">
        <f>_xlfn.XLOOKUP(H1459,Lookup!C:C,Lookup!D:D)</f>
        <v>Master</v>
      </c>
      <c r="J1459" t="s">
        <v>51</v>
      </c>
      <c r="K1459">
        <v>1</v>
      </c>
      <c r="L1459">
        <v>2051</v>
      </c>
      <c r="M1459">
        <v>3</v>
      </c>
      <c r="N1459" t="str">
        <f>_xlfn.XLOOKUP(M1459,Lookup!E:E,Lookup!F:F)</f>
        <v>High</v>
      </c>
      <c r="O1459" t="s">
        <v>39</v>
      </c>
      <c r="P1459">
        <v>98</v>
      </c>
      <c r="Q1459">
        <v>3</v>
      </c>
      <c r="R1459" t="str">
        <f>_xlfn.XLOOKUP(Q1459,Lookup!G:G,Lookup!H:H)</f>
        <v>High</v>
      </c>
      <c r="S1459">
        <v>1</v>
      </c>
      <c r="T1459" s="7" t="str">
        <f>_xlfn.XLOOKUP(S1459,Lookup!A:A,Lookup!B:B)</f>
        <v>Entry Level</v>
      </c>
      <c r="U1459" t="s">
        <v>47</v>
      </c>
      <c r="V1459">
        <v>3</v>
      </c>
      <c r="W1459" t="str">
        <f>_xlfn.XLOOKUP(V1459,Lookup!I:I,Lookup!J:J)</f>
        <v>High</v>
      </c>
      <c r="X1459" t="s">
        <v>48</v>
      </c>
      <c r="Y1459">
        <v>2001</v>
      </c>
      <c r="Z1459" t="str" cm="1">
        <f t="array" ref="Z1459">_xlfn.IFS(Y1459&lt;3000,"Low",Y1459&lt;7000,"Medium",TRUE,"High")</f>
        <v>Low</v>
      </c>
      <c r="AA1459">
        <v>12549</v>
      </c>
      <c r="AB1459">
        <v>2</v>
      </c>
      <c r="AC1459" t="s">
        <v>42</v>
      </c>
      <c r="AD1459" t="s">
        <v>43</v>
      </c>
      <c r="AE1459">
        <v>14</v>
      </c>
      <c r="AF1459">
        <v>3</v>
      </c>
      <c r="AG1459" t="str">
        <f>_xlfn.XLOOKUP(AF1459,Lookup!K:K,Lookup!L:L)</f>
        <v>Meet Expect</v>
      </c>
      <c r="AH1459">
        <v>2</v>
      </c>
      <c r="AI1459" t="str">
        <f>LOOKUP(AH1459,Lookup!M:M,Lookup!N:N)</f>
        <v>Medium</v>
      </c>
      <c r="AJ1459">
        <v>80</v>
      </c>
      <c r="AK1459">
        <v>3</v>
      </c>
      <c r="AL1459" t="str">
        <f>_xlfn.XLOOKUP(AK1459,Lookup!O:O,Lookup!P:P)</f>
        <v>High</v>
      </c>
      <c r="AM1459">
        <v>20</v>
      </c>
      <c r="AN1459" t="str" cm="1">
        <f t="array" ref="AN1459">_xlfn.IFS(
AM1459&lt;=5,"0-5",
AM1459&lt;=10,"6-10",
AM1459&lt;=20,"11-20",
TRUE,"20+")</f>
        <v>11-20</v>
      </c>
      <c r="AO1459">
        <v>2</v>
      </c>
      <c r="AP1459">
        <v>3</v>
      </c>
      <c r="AQ1459" t="str">
        <f>_xlfn.XLOOKUP(AP1459,Lookup!Q:Q,Lookup!R:R)</f>
        <v>Better</v>
      </c>
      <c r="AR1459">
        <v>5</v>
      </c>
      <c r="AS1459" t="str" cm="1">
        <f t="array" ref="AS1459">_xlfn.IFS(
AR1459 &lt;=1,"New Employee",
AR1459 &lt;=3, "Early Career",
AR1459 &lt;=7, "Experienced",
TRUE, "Veteran")</f>
        <v>Experienced</v>
      </c>
      <c r="AT1459">
        <v>3</v>
      </c>
      <c r="AU1459">
        <v>0</v>
      </c>
      <c r="AV1459" t="str" cm="1">
        <f t="array" ref="AV1459">_xlfn.IFS(
AU1459=0,"Recently Promoted",
AU1459&lt;=3, "Normal",
TRUE, "Long Time No Promotion")</f>
        <v>Recently Promoted</v>
      </c>
      <c r="AW1459">
        <v>2</v>
      </c>
      <c r="AX1459">
        <f>IF(COUNTIF(L1459:$L$1471,L1459)&gt;1,1,0)</f>
        <v>0</v>
      </c>
      <c r="BA1459">
        <f t="shared" si="181"/>
        <v>0</v>
      </c>
      <c r="BC1459">
        <f t="shared" si="182"/>
        <v>0</v>
      </c>
      <c r="BE1459">
        <f t="shared" si="176"/>
        <v>0</v>
      </c>
      <c r="BG1459">
        <f t="shared" si="177"/>
        <v>0</v>
      </c>
      <c r="BI1459">
        <f t="shared" si="178"/>
        <v>0</v>
      </c>
      <c r="BR1459" t="str" cm="1">
        <f t="array" ref="BR1459">_xlfn.IFS(
A1459&lt;=25,"18-25",
A1459&lt;=35,"26-35",
A1459&lt;=45,"36-45",
A1459&lt;=59,"46-59",
TRUE,"60+")</f>
        <v>36-45</v>
      </c>
      <c r="BX1459" t="b">
        <f t="shared" si="179"/>
        <v>1</v>
      </c>
      <c r="BY1459" t="b">
        <f t="shared" si="180"/>
        <v>1</v>
      </c>
      <c r="BZ1459" t="b">
        <f t="shared" si="183"/>
        <v>1</v>
      </c>
      <c r="CA1459">
        <f>IF(tblemployee[[#This Row],[Attrition]]="Yes",1,0)</f>
        <v>0</v>
      </c>
      <c r="CB1459">
        <f>IF(tblemployee[[#This Row],[OverTime]]="Yes",1,0)</f>
        <v>0</v>
      </c>
    </row>
    <row r="1460" spans="1:80" hidden="1">
      <c r="A1460">
        <v>35</v>
      </c>
      <c r="B1460" t="s">
        <v>43</v>
      </c>
      <c r="C1460" t="s">
        <v>36</v>
      </c>
      <c r="D1460">
        <v>287</v>
      </c>
      <c r="E1460" t="s">
        <v>45</v>
      </c>
      <c r="F1460">
        <v>1</v>
      </c>
      <c r="G1460" t="str" cm="1">
        <f t="array" ref="G1460">_xlfn.IFS(
F1460 &lt;= 10, "Near",
F1460 &lt;= 20, "Far",
TRUE, "Very Far")</f>
        <v>Near</v>
      </c>
      <c r="H1460">
        <v>4</v>
      </c>
      <c r="I1460" t="str">
        <f>_xlfn.XLOOKUP(H1460,Lookup!C:C,Lookup!D:D)</f>
        <v>Master</v>
      </c>
      <c r="J1460" t="s">
        <v>38</v>
      </c>
      <c r="K1460">
        <v>1</v>
      </c>
      <c r="L1460">
        <v>2052</v>
      </c>
      <c r="M1460">
        <v>3</v>
      </c>
      <c r="N1460" t="str">
        <f>_xlfn.XLOOKUP(M1460,Lookup!E:E,Lookup!F:F)</f>
        <v>High</v>
      </c>
      <c r="O1460" t="s">
        <v>39</v>
      </c>
      <c r="P1460">
        <v>62</v>
      </c>
      <c r="Q1460">
        <v>1</v>
      </c>
      <c r="R1460" t="str">
        <f>_xlfn.XLOOKUP(Q1460,Lookup!G:G,Lookup!H:H)</f>
        <v>Low</v>
      </c>
      <c r="S1460">
        <v>1</v>
      </c>
      <c r="T1460" s="7" t="str">
        <f>_xlfn.XLOOKUP(S1460,Lookup!A:A,Lookup!B:B)</f>
        <v>Entry Level</v>
      </c>
      <c r="U1460" t="s">
        <v>47</v>
      </c>
      <c r="V1460">
        <v>4</v>
      </c>
      <c r="W1460" t="str">
        <f>_xlfn.XLOOKUP(V1460,Lookup!I:I,Lookup!J:J)</f>
        <v>Very High</v>
      </c>
      <c r="X1460" t="s">
        <v>48</v>
      </c>
      <c r="Y1460">
        <v>2977</v>
      </c>
      <c r="Z1460" t="str" cm="1">
        <f t="array" ref="Z1460">_xlfn.IFS(Y1460&lt;3000,"Low",Y1460&lt;7000,"Medium",TRUE,"High")</f>
        <v>Low</v>
      </c>
      <c r="AA1460">
        <v>8952</v>
      </c>
      <c r="AB1460">
        <v>1</v>
      </c>
      <c r="AC1460" t="s">
        <v>42</v>
      </c>
      <c r="AD1460" t="s">
        <v>43</v>
      </c>
      <c r="AE1460">
        <v>12</v>
      </c>
      <c r="AF1460">
        <v>3</v>
      </c>
      <c r="AG1460" t="str">
        <f>_xlfn.XLOOKUP(AF1460,Lookup!K:K,Lookup!L:L)</f>
        <v>Meet Expect</v>
      </c>
      <c r="AH1460">
        <v>4</v>
      </c>
      <c r="AI1460" t="str">
        <f>LOOKUP(AH1460,Lookup!M:M,Lookup!N:N)</f>
        <v>Very High</v>
      </c>
      <c r="AJ1460">
        <v>80</v>
      </c>
      <c r="AK1460">
        <v>1</v>
      </c>
      <c r="AL1460" t="str">
        <f>_xlfn.XLOOKUP(AK1460,Lookup!O:O,Lookup!P:P)</f>
        <v>Basic</v>
      </c>
      <c r="AM1460">
        <v>4</v>
      </c>
      <c r="AN1460" t="str" cm="1">
        <f t="array" ref="AN1460">_xlfn.IFS(
AM1460&lt;=5,"0-5",
AM1460&lt;=10,"6-10",
AM1460&lt;=20,"11-20",
TRUE,"20+")</f>
        <v>0-5</v>
      </c>
      <c r="AO1460">
        <v>5</v>
      </c>
      <c r="AP1460">
        <v>3</v>
      </c>
      <c r="AQ1460" t="str">
        <f>_xlfn.XLOOKUP(AP1460,Lookup!Q:Q,Lookup!R:R)</f>
        <v>Better</v>
      </c>
      <c r="AR1460">
        <v>4</v>
      </c>
      <c r="AS1460" t="str" cm="1">
        <f t="array" ref="AS1460">_xlfn.IFS(
AR1460 &lt;=1,"New Employee",
AR1460 &lt;=3, "Early Career",
AR1460 &lt;=7, "Experienced",
TRUE, "Veteran")</f>
        <v>Experienced</v>
      </c>
      <c r="AT1460">
        <v>3</v>
      </c>
      <c r="AU1460">
        <v>1</v>
      </c>
      <c r="AV1460" t="str" cm="1">
        <f t="array" ref="AV1460">_xlfn.IFS(
AU1460=0,"Recently Promoted",
AU1460&lt;=3, "Normal",
TRUE, "Long Time No Promotion")</f>
        <v>Normal</v>
      </c>
      <c r="AW1460">
        <v>1</v>
      </c>
      <c r="AX1460">
        <f>IF(COUNTIF(L1460:$L$1471,L1460)&gt;1,1,0)</f>
        <v>0</v>
      </c>
      <c r="BA1460">
        <f t="shared" si="181"/>
        <v>0</v>
      </c>
      <c r="BC1460">
        <f t="shared" si="182"/>
        <v>0</v>
      </c>
      <c r="BE1460">
        <f t="shared" si="176"/>
        <v>0</v>
      </c>
      <c r="BG1460">
        <f t="shared" si="177"/>
        <v>0</v>
      </c>
      <c r="BI1460">
        <f t="shared" si="178"/>
        <v>0</v>
      </c>
      <c r="BR1460" t="str" cm="1">
        <f t="array" ref="BR1460">_xlfn.IFS(
A1460&lt;=25,"18-25",
A1460&lt;=35,"26-35",
A1460&lt;=45,"36-45",
A1460&lt;=59,"46-59",
TRUE,"60+")</f>
        <v>26-35</v>
      </c>
      <c r="BX1460" t="b">
        <f t="shared" si="179"/>
        <v>1</v>
      </c>
      <c r="BY1460" t="b">
        <f t="shared" si="180"/>
        <v>1</v>
      </c>
      <c r="BZ1460" t="b">
        <f t="shared" si="183"/>
        <v>1</v>
      </c>
      <c r="CA1460">
        <f>IF(tblemployee[[#This Row],[Attrition]]="Yes",1,0)</f>
        <v>0</v>
      </c>
      <c r="CB1460">
        <f>IF(tblemployee[[#This Row],[OverTime]]="Yes",1,0)</f>
        <v>0</v>
      </c>
    </row>
    <row r="1461" spans="1:80" hidden="1">
      <c r="A1461">
        <v>29</v>
      </c>
      <c r="B1461" t="s">
        <v>43</v>
      </c>
      <c r="C1461" t="s">
        <v>36</v>
      </c>
      <c r="D1461">
        <v>1378</v>
      </c>
      <c r="E1461" t="s">
        <v>45</v>
      </c>
      <c r="F1461">
        <v>13</v>
      </c>
      <c r="G1461" t="str" cm="1">
        <f t="array" ref="G1461">_xlfn.IFS(
F1461 &lt;= 10, "Near",
F1461 &lt;= 20, "Far",
TRUE, "Very Far")</f>
        <v>Far</v>
      </c>
      <c r="H1461">
        <v>2</v>
      </c>
      <c r="I1461" t="str">
        <f>_xlfn.XLOOKUP(H1461,Lookup!C:C,Lookup!D:D)</f>
        <v>College</v>
      </c>
      <c r="J1461" t="s">
        <v>49</v>
      </c>
      <c r="K1461">
        <v>1</v>
      </c>
      <c r="L1461">
        <v>2053</v>
      </c>
      <c r="M1461">
        <v>4</v>
      </c>
      <c r="N1461" t="str">
        <f>_xlfn.XLOOKUP(M1461,Lookup!E:E,Lookup!F:F)</f>
        <v>Very High</v>
      </c>
      <c r="O1461" t="s">
        <v>46</v>
      </c>
      <c r="P1461">
        <v>46</v>
      </c>
      <c r="Q1461">
        <v>2</v>
      </c>
      <c r="R1461" t="str">
        <f>_xlfn.XLOOKUP(Q1461,Lookup!G:G,Lookup!H:H)</f>
        <v>Medium</v>
      </c>
      <c r="S1461">
        <v>2</v>
      </c>
      <c r="T1461" s="7" t="str">
        <f>_xlfn.XLOOKUP(S1461,Lookup!A:A,Lookup!B:B)</f>
        <v>Junior</v>
      </c>
      <c r="U1461" t="s">
        <v>50</v>
      </c>
      <c r="V1461">
        <v>2</v>
      </c>
      <c r="W1461" t="str">
        <f>_xlfn.XLOOKUP(V1461,Lookup!I:I,Lookup!J:J)</f>
        <v>Medium</v>
      </c>
      <c r="X1461" t="s">
        <v>48</v>
      </c>
      <c r="Y1461">
        <v>4025</v>
      </c>
      <c r="Z1461" t="str" cm="1">
        <f t="array" ref="Z1461">_xlfn.IFS(Y1461&lt;3000,"Low",Y1461&lt;7000,"Medium",TRUE,"High")</f>
        <v>Medium</v>
      </c>
      <c r="AA1461">
        <v>23679</v>
      </c>
      <c r="AB1461">
        <v>4</v>
      </c>
      <c r="AC1461" t="s">
        <v>42</v>
      </c>
      <c r="AD1461" t="s">
        <v>35</v>
      </c>
      <c r="AE1461">
        <v>13</v>
      </c>
      <c r="AF1461">
        <v>3</v>
      </c>
      <c r="AG1461" t="str">
        <f>_xlfn.XLOOKUP(AF1461,Lookup!K:K,Lookup!L:L)</f>
        <v>Meet Expect</v>
      </c>
      <c r="AH1461">
        <v>1</v>
      </c>
      <c r="AI1461" t="str">
        <f>LOOKUP(AH1461,Lookup!M:M,Lookup!N:N)</f>
        <v>Low</v>
      </c>
      <c r="AJ1461">
        <v>80</v>
      </c>
      <c r="AK1461">
        <v>1</v>
      </c>
      <c r="AL1461" t="str">
        <f>_xlfn.XLOOKUP(AK1461,Lookup!O:O,Lookup!P:P)</f>
        <v>Basic</v>
      </c>
      <c r="AM1461">
        <v>10</v>
      </c>
      <c r="AN1461" t="str" cm="1">
        <f t="array" ref="AN1461">_xlfn.IFS(
AM1461&lt;=5,"0-5",
AM1461&lt;=10,"6-10",
AM1461&lt;=20,"11-20",
TRUE,"20+")</f>
        <v>6-10</v>
      </c>
      <c r="AO1461">
        <v>2</v>
      </c>
      <c r="AP1461">
        <v>3</v>
      </c>
      <c r="AQ1461" t="str">
        <f>_xlfn.XLOOKUP(AP1461,Lookup!Q:Q,Lookup!R:R)</f>
        <v>Better</v>
      </c>
      <c r="AR1461">
        <v>4</v>
      </c>
      <c r="AS1461" t="str" cm="1">
        <f t="array" ref="AS1461">_xlfn.IFS(
AR1461 &lt;=1,"New Employee",
AR1461 &lt;=3, "Early Career",
AR1461 &lt;=7, "Experienced",
TRUE, "Veteran")</f>
        <v>Experienced</v>
      </c>
      <c r="AT1461">
        <v>3</v>
      </c>
      <c r="AU1461">
        <v>0</v>
      </c>
      <c r="AV1461" t="str" cm="1">
        <f t="array" ref="AV1461">_xlfn.IFS(
AU1461=0,"Recently Promoted",
AU1461&lt;=3, "Normal",
TRUE, "Long Time No Promotion")</f>
        <v>Recently Promoted</v>
      </c>
      <c r="AW1461">
        <v>3</v>
      </c>
      <c r="AX1461">
        <f>IF(COUNTIF(L1461:$L$1471,L1461)&gt;1,1,0)</f>
        <v>0</v>
      </c>
      <c r="BA1461">
        <f t="shared" si="181"/>
        <v>0</v>
      </c>
      <c r="BC1461">
        <f t="shared" si="182"/>
        <v>0</v>
      </c>
      <c r="BE1461">
        <f t="shared" si="176"/>
        <v>0</v>
      </c>
      <c r="BG1461">
        <f t="shared" si="177"/>
        <v>0</v>
      </c>
      <c r="BI1461">
        <f t="shared" si="178"/>
        <v>0</v>
      </c>
      <c r="BR1461" t="str" cm="1">
        <f t="array" ref="BR1461">_xlfn.IFS(
A1461&lt;=25,"18-25",
A1461&lt;=35,"26-35",
A1461&lt;=45,"36-45",
A1461&lt;=59,"46-59",
TRUE,"60+")</f>
        <v>26-35</v>
      </c>
      <c r="BX1461" t="b">
        <f t="shared" si="179"/>
        <v>1</v>
      </c>
      <c r="BY1461" t="b">
        <f t="shared" si="180"/>
        <v>1</v>
      </c>
      <c r="BZ1461" t="b">
        <f t="shared" si="183"/>
        <v>1</v>
      </c>
      <c r="CA1461">
        <f>IF(tblemployee[[#This Row],[Attrition]]="Yes",1,0)</f>
        <v>0</v>
      </c>
      <c r="CB1461">
        <f>IF(tblemployee[[#This Row],[OverTime]]="Yes",1,0)</f>
        <v>1</v>
      </c>
    </row>
    <row r="1462" spans="1:80" hidden="1">
      <c r="A1462">
        <v>29</v>
      </c>
      <c r="B1462" t="s">
        <v>43</v>
      </c>
      <c r="C1462" t="s">
        <v>36</v>
      </c>
      <c r="D1462">
        <v>468</v>
      </c>
      <c r="E1462" t="s">
        <v>45</v>
      </c>
      <c r="F1462">
        <v>28</v>
      </c>
      <c r="G1462" t="str" cm="1">
        <f t="array" ref="G1462">_xlfn.IFS(
F1462 &lt;= 10, "Near",
F1462 &lt;= 20, "Far",
TRUE, "Very Far")</f>
        <v>Very Far</v>
      </c>
      <c r="H1462">
        <v>4</v>
      </c>
      <c r="I1462" t="str">
        <f>_xlfn.XLOOKUP(H1462,Lookup!C:C,Lookup!D:D)</f>
        <v>Master</v>
      </c>
      <c r="J1462" t="s">
        <v>51</v>
      </c>
      <c r="K1462">
        <v>1</v>
      </c>
      <c r="L1462">
        <v>2054</v>
      </c>
      <c r="M1462">
        <v>4</v>
      </c>
      <c r="N1462" t="str">
        <f>_xlfn.XLOOKUP(M1462,Lookup!E:E,Lookup!F:F)</f>
        <v>Very High</v>
      </c>
      <c r="O1462" t="s">
        <v>39</v>
      </c>
      <c r="P1462">
        <v>73</v>
      </c>
      <c r="Q1462">
        <v>2</v>
      </c>
      <c r="R1462" t="str">
        <f>_xlfn.XLOOKUP(Q1462,Lookup!G:G,Lookup!H:H)</f>
        <v>Medium</v>
      </c>
      <c r="S1462">
        <v>1</v>
      </c>
      <c r="T1462" s="7" t="str">
        <f>_xlfn.XLOOKUP(S1462,Lookup!A:A,Lookup!B:B)</f>
        <v>Entry Level</v>
      </c>
      <c r="U1462" t="s">
        <v>47</v>
      </c>
      <c r="V1462">
        <v>1</v>
      </c>
      <c r="W1462" t="str">
        <f>_xlfn.XLOOKUP(V1462,Lookup!I:I,Lookup!J:J)</f>
        <v>Low</v>
      </c>
      <c r="X1462" t="s">
        <v>41</v>
      </c>
      <c r="Y1462">
        <v>3785</v>
      </c>
      <c r="Z1462" t="str" cm="1">
        <f t="array" ref="Z1462">_xlfn.IFS(Y1462&lt;3000,"Low",Y1462&lt;7000,"Medium",TRUE,"High")</f>
        <v>Medium</v>
      </c>
      <c r="AA1462">
        <v>8489</v>
      </c>
      <c r="AB1462">
        <v>1</v>
      </c>
      <c r="AC1462" t="s">
        <v>42</v>
      </c>
      <c r="AD1462" t="s">
        <v>43</v>
      </c>
      <c r="AE1462">
        <v>14</v>
      </c>
      <c r="AF1462">
        <v>3</v>
      </c>
      <c r="AG1462" t="str">
        <f>_xlfn.XLOOKUP(AF1462,Lookup!K:K,Lookup!L:L)</f>
        <v>Meet Expect</v>
      </c>
      <c r="AH1462">
        <v>2</v>
      </c>
      <c r="AI1462" t="str">
        <f>LOOKUP(AH1462,Lookup!M:M,Lookup!N:N)</f>
        <v>Medium</v>
      </c>
      <c r="AJ1462">
        <v>80</v>
      </c>
      <c r="AK1462">
        <v>0</v>
      </c>
      <c r="AL1462" t="str">
        <f>_xlfn.XLOOKUP(AK1462,Lookup!O:O,Lookup!P:P)</f>
        <v>None</v>
      </c>
      <c r="AM1462">
        <v>5</v>
      </c>
      <c r="AN1462" t="str" cm="1">
        <f t="array" ref="AN1462">_xlfn.IFS(
AM1462&lt;=5,"0-5",
AM1462&lt;=10,"6-10",
AM1462&lt;=20,"11-20",
TRUE,"20+")</f>
        <v>0-5</v>
      </c>
      <c r="AO1462">
        <v>3</v>
      </c>
      <c r="AP1462">
        <v>1</v>
      </c>
      <c r="AQ1462" t="str">
        <f>_xlfn.XLOOKUP(AP1462,Lookup!Q:Q,Lookup!R:R)</f>
        <v>Bad</v>
      </c>
      <c r="AR1462">
        <v>5</v>
      </c>
      <c r="AS1462" t="str" cm="1">
        <f t="array" ref="AS1462">_xlfn.IFS(
AR1462 &lt;=1,"New Employee",
AR1462 &lt;=3, "Early Career",
AR1462 &lt;=7, "Experienced",
TRUE, "Veteran")</f>
        <v>Experienced</v>
      </c>
      <c r="AT1462">
        <v>4</v>
      </c>
      <c r="AU1462">
        <v>0</v>
      </c>
      <c r="AV1462" t="str" cm="1">
        <f t="array" ref="AV1462">_xlfn.IFS(
AU1462=0,"Recently Promoted",
AU1462&lt;=3, "Normal",
TRUE, "Long Time No Promotion")</f>
        <v>Recently Promoted</v>
      </c>
      <c r="AW1462">
        <v>4</v>
      </c>
      <c r="AX1462">
        <f>IF(COUNTIF(L1462:$L$1471,L1462)&gt;1,1,0)</f>
        <v>0</v>
      </c>
      <c r="BA1462">
        <f t="shared" si="181"/>
        <v>0</v>
      </c>
      <c r="BC1462">
        <f t="shared" si="182"/>
        <v>0</v>
      </c>
      <c r="BE1462">
        <f t="shared" si="176"/>
        <v>0</v>
      </c>
      <c r="BG1462">
        <f t="shared" si="177"/>
        <v>0</v>
      </c>
      <c r="BI1462">
        <f t="shared" si="178"/>
        <v>0</v>
      </c>
      <c r="BR1462" t="str" cm="1">
        <f t="array" ref="BR1462">_xlfn.IFS(
A1462&lt;=25,"18-25",
A1462&lt;=35,"26-35",
A1462&lt;=45,"36-45",
A1462&lt;=59,"46-59",
TRUE,"60+")</f>
        <v>26-35</v>
      </c>
      <c r="BX1462" t="b">
        <f t="shared" si="179"/>
        <v>1</v>
      </c>
      <c r="BY1462" t="b">
        <f t="shared" si="180"/>
        <v>1</v>
      </c>
      <c r="BZ1462" t="b">
        <f t="shared" si="183"/>
        <v>1</v>
      </c>
      <c r="CA1462">
        <f>IF(tblemployee[[#This Row],[Attrition]]="Yes",1,0)</f>
        <v>0</v>
      </c>
      <c r="CB1462">
        <f>IF(tblemployee[[#This Row],[OverTime]]="Yes",1,0)</f>
        <v>0</v>
      </c>
    </row>
    <row r="1463" spans="1:80" hidden="1">
      <c r="A1463">
        <v>50</v>
      </c>
      <c r="B1463" t="s">
        <v>35</v>
      </c>
      <c r="C1463" t="s">
        <v>36</v>
      </c>
      <c r="D1463">
        <v>410</v>
      </c>
      <c r="E1463" t="s">
        <v>37</v>
      </c>
      <c r="F1463">
        <v>28</v>
      </c>
      <c r="G1463" t="str" cm="1">
        <f t="array" ref="G1463">_xlfn.IFS(
F1463 &lt;= 10, "Near",
F1463 &lt;= 20, "Far",
TRUE, "Very Far")</f>
        <v>Very Far</v>
      </c>
      <c r="H1463">
        <v>3</v>
      </c>
      <c r="I1463" t="str">
        <f>_xlfn.XLOOKUP(H1463,Lookup!C:C,Lookup!D:D)</f>
        <v>Bachelor</v>
      </c>
      <c r="J1463" t="s">
        <v>59</v>
      </c>
      <c r="K1463">
        <v>1</v>
      </c>
      <c r="L1463">
        <v>2055</v>
      </c>
      <c r="M1463">
        <v>4</v>
      </c>
      <c r="N1463" t="str">
        <f>_xlfn.XLOOKUP(M1463,Lookup!E:E,Lookup!F:F)</f>
        <v>Very High</v>
      </c>
      <c r="O1463" t="s">
        <v>46</v>
      </c>
      <c r="P1463">
        <v>39</v>
      </c>
      <c r="Q1463">
        <v>2</v>
      </c>
      <c r="R1463" t="str">
        <f>_xlfn.XLOOKUP(Q1463,Lookup!G:G,Lookup!H:H)</f>
        <v>Medium</v>
      </c>
      <c r="S1463">
        <v>3</v>
      </c>
      <c r="T1463" s="7" t="str">
        <f>_xlfn.XLOOKUP(S1463,Lookup!A:A,Lookup!B:B)</f>
        <v>Senior</v>
      </c>
      <c r="U1463" t="s">
        <v>40</v>
      </c>
      <c r="V1463">
        <v>1</v>
      </c>
      <c r="W1463" t="str">
        <f>_xlfn.XLOOKUP(V1463,Lookup!I:I,Lookup!J:J)</f>
        <v>Low</v>
      </c>
      <c r="X1463" t="s">
        <v>52</v>
      </c>
      <c r="Y1463">
        <v>10854</v>
      </c>
      <c r="Z1463" t="str" cm="1">
        <f t="array" ref="Z1463">_xlfn.IFS(Y1463&lt;3000,"Low",Y1463&lt;7000,"Medium",TRUE,"High")</f>
        <v>High</v>
      </c>
      <c r="AA1463">
        <v>16586</v>
      </c>
      <c r="AB1463">
        <v>4</v>
      </c>
      <c r="AC1463" t="s">
        <v>42</v>
      </c>
      <c r="AD1463" t="s">
        <v>35</v>
      </c>
      <c r="AE1463">
        <v>13</v>
      </c>
      <c r="AF1463">
        <v>3</v>
      </c>
      <c r="AG1463" t="str">
        <f>_xlfn.XLOOKUP(AF1463,Lookup!K:K,Lookup!L:L)</f>
        <v>Meet Expect</v>
      </c>
      <c r="AH1463">
        <v>2</v>
      </c>
      <c r="AI1463" t="str">
        <f>LOOKUP(AH1463,Lookup!M:M,Lookup!N:N)</f>
        <v>Medium</v>
      </c>
      <c r="AJ1463">
        <v>80</v>
      </c>
      <c r="AK1463">
        <v>1</v>
      </c>
      <c r="AL1463" t="str">
        <f>_xlfn.XLOOKUP(AK1463,Lookup!O:O,Lookup!P:P)</f>
        <v>Basic</v>
      </c>
      <c r="AM1463">
        <v>20</v>
      </c>
      <c r="AN1463" t="str" cm="1">
        <f t="array" ref="AN1463">_xlfn.IFS(
AM1463&lt;=5,"0-5",
AM1463&lt;=10,"6-10",
AM1463&lt;=20,"11-20",
TRUE,"20+")</f>
        <v>11-20</v>
      </c>
      <c r="AO1463">
        <v>3</v>
      </c>
      <c r="AP1463">
        <v>3</v>
      </c>
      <c r="AQ1463" t="str">
        <f>_xlfn.XLOOKUP(AP1463,Lookup!Q:Q,Lookup!R:R)</f>
        <v>Better</v>
      </c>
      <c r="AR1463">
        <v>3</v>
      </c>
      <c r="AS1463" t="str" cm="1">
        <f t="array" ref="AS1463">_xlfn.IFS(
AR1463 &lt;=1,"New Employee",
AR1463 &lt;=3, "Early Career",
AR1463 &lt;=7, "Experienced",
TRUE, "Veteran")</f>
        <v>Early Career</v>
      </c>
      <c r="AT1463">
        <v>2</v>
      </c>
      <c r="AU1463">
        <v>2</v>
      </c>
      <c r="AV1463" t="str" cm="1">
        <f t="array" ref="AV1463">_xlfn.IFS(
AU1463=0,"Recently Promoted",
AU1463&lt;=3, "Normal",
TRUE, "Long Time No Promotion")</f>
        <v>Normal</v>
      </c>
      <c r="AW1463">
        <v>0</v>
      </c>
      <c r="AX1463">
        <f>IF(COUNTIF(L1463:$L$1471,L1463)&gt;1,1,0)</f>
        <v>0</v>
      </c>
      <c r="BA1463">
        <f t="shared" si="181"/>
        <v>0</v>
      </c>
      <c r="BC1463">
        <f t="shared" si="182"/>
        <v>0</v>
      </c>
      <c r="BE1463">
        <f t="shared" si="176"/>
        <v>0</v>
      </c>
      <c r="BG1463">
        <f t="shared" si="177"/>
        <v>0</v>
      </c>
      <c r="BI1463">
        <f t="shared" si="178"/>
        <v>0</v>
      </c>
      <c r="BR1463" t="str" cm="1">
        <f t="array" ref="BR1463">_xlfn.IFS(
A1463&lt;=25,"18-25",
A1463&lt;=35,"26-35",
A1463&lt;=45,"36-45",
A1463&lt;=59,"46-59",
TRUE,"60+")</f>
        <v>46-59</v>
      </c>
      <c r="BX1463" t="b">
        <f t="shared" si="179"/>
        <v>1</v>
      </c>
      <c r="BY1463" t="b">
        <f t="shared" si="180"/>
        <v>1</v>
      </c>
      <c r="BZ1463" t="b">
        <f t="shared" si="183"/>
        <v>1</v>
      </c>
      <c r="CA1463">
        <f>IF(tblemployee[[#This Row],[Attrition]]="Yes",1,0)</f>
        <v>1</v>
      </c>
      <c r="CB1463">
        <f>IF(tblemployee[[#This Row],[OverTime]]="Yes",1,0)</f>
        <v>1</v>
      </c>
    </row>
    <row r="1464" spans="1:80" hidden="1">
      <c r="A1464">
        <v>39</v>
      </c>
      <c r="B1464" t="s">
        <v>43</v>
      </c>
      <c r="C1464" t="s">
        <v>36</v>
      </c>
      <c r="D1464">
        <v>722</v>
      </c>
      <c r="E1464" t="s">
        <v>37</v>
      </c>
      <c r="F1464">
        <v>24</v>
      </c>
      <c r="G1464" t="str" cm="1">
        <f t="array" ref="G1464">_xlfn.IFS(
F1464 &lt;= 10, "Near",
F1464 &lt;= 20, "Far",
TRUE, "Very Far")</f>
        <v>Very Far</v>
      </c>
      <c r="H1464">
        <v>1</v>
      </c>
      <c r="I1464" t="str">
        <f>_xlfn.XLOOKUP(H1464,Lookup!C:C,Lookup!D:D)</f>
        <v>Below College</v>
      </c>
      <c r="J1464" t="s">
        <v>59</v>
      </c>
      <c r="K1464">
        <v>1</v>
      </c>
      <c r="L1464">
        <v>2056</v>
      </c>
      <c r="M1464">
        <v>2</v>
      </c>
      <c r="N1464" t="str">
        <f>_xlfn.XLOOKUP(M1464,Lookup!E:E,Lookup!F:F)</f>
        <v>Medium</v>
      </c>
      <c r="O1464" t="s">
        <v>39</v>
      </c>
      <c r="P1464">
        <v>60</v>
      </c>
      <c r="Q1464">
        <v>2</v>
      </c>
      <c r="R1464" t="str">
        <f>_xlfn.XLOOKUP(Q1464,Lookup!G:G,Lookup!H:H)</f>
        <v>Medium</v>
      </c>
      <c r="S1464">
        <v>4</v>
      </c>
      <c r="T1464" s="7" t="str">
        <f>_xlfn.XLOOKUP(S1464,Lookup!A:A,Lookup!B:B)</f>
        <v>Manager</v>
      </c>
      <c r="U1464" t="s">
        <v>40</v>
      </c>
      <c r="V1464">
        <v>4</v>
      </c>
      <c r="W1464" t="str">
        <f>_xlfn.XLOOKUP(V1464,Lookup!I:I,Lookup!J:J)</f>
        <v>Very High</v>
      </c>
      <c r="X1464" t="s">
        <v>48</v>
      </c>
      <c r="Y1464">
        <v>12031</v>
      </c>
      <c r="Z1464" t="str" cm="1">
        <f t="array" ref="Z1464">_xlfn.IFS(Y1464&lt;3000,"Low",Y1464&lt;7000,"Medium",TRUE,"High")</f>
        <v>High</v>
      </c>
      <c r="AA1464">
        <v>8828</v>
      </c>
      <c r="AB1464">
        <v>0</v>
      </c>
      <c r="AC1464" t="s">
        <v>42</v>
      </c>
      <c r="AD1464" t="s">
        <v>43</v>
      </c>
      <c r="AE1464">
        <v>11</v>
      </c>
      <c r="AF1464">
        <v>3</v>
      </c>
      <c r="AG1464" t="str">
        <f>_xlfn.XLOOKUP(AF1464,Lookup!K:K,Lookup!L:L)</f>
        <v>Meet Expect</v>
      </c>
      <c r="AH1464">
        <v>1</v>
      </c>
      <c r="AI1464" t="str">
        <f>LOOKUP(AH1464,Lookup!M:M,Lookup!N:N)</f>
        <v>Low</v>
      </c>
      <c r="AJ1464">
        <v>80</v>
      </c>
      <c r="AK1464">
        <v>1</v>
      </c>
      <c r="AL1464" t="str">
        <f>_xlfn.XLOOKUP(AK1464,Lookup!O:O,Lookup!P:P)</f>
        <v>Basic</v>
      </c>
      <c r="AM1464">
        <v>21</v>
      </c>
      <c r="AN1464" t="str" cm="1">
        <f t="array" ref="AN1464">_xlfn.IFS(
AM1464&lt;=5,"0-5",
AM1464&lt;=10,"6-10",
AM1464&lt;=20,"11-20",
TRUE,"20+")</f>
        <v>20+</v>
      </c>
      <c r="AO1464">
        <v>2</v>
      </c>
      <c r="AP1464">
        <v>2</v>
      </c>
      <c r="AQ1464" t="str">
        <f>_xlfn.XLOOKUP(AP1464,Lookup!Q:Q,Lookup!R:R)</f>
        <v>Good</v>
      </c>
      <c r="AR1464">
        <v>20</v>
      </c>
      <c r="AS1464" t="str" cm="1">
        <f t="array" ref="AS1464">_xlfn.IFS(
AR1464 &lt;=1,"New Employee",
AR1464 &lt;=3, "Early Career",
AR1464 &lt;=7, "Experienced",
TRUE, "Veteran")</f>
        <v>Veteran</v>
      </c>
      <c r="AT1464">
        <v>9</v>
      </c>
      <c r="AU1464">
        <v>9</v>
      </c>
      <c r="AV1464" t="str" cm="1">
        <f t="array" ref="AV1464">_xlfn.IFS(
AU1464=0,"Recently Promoted",
AU1464&lt;=3, "Normal",
TRUE, "Long Time No Promotion")</f>
        <v>Long Time No Promotion</v>
      </c>
      <c r="AW1464">
        <v>6</v>
      </c>
      <c r="AX1464">
        <f>IF(COUNTIF(L1464:$L$1471,L1464)&gt;1,1,0)</f>
        <v>0</v>
      </c>
      <c r="BA1464">
        <f t="shared" si="181"/>
        <v>0</v>
      </c>
      <c r="BC1464">
        <f t="shared" si="182"/>
        <v>0</v>
      </c>
      <c r="BE1464">
        <f t="shared" si="176"/>
        <v>0</v>
      </c>
      <c r="BG1464">
        <f t="shared" si="177"/>
        <v>0</v>
      </c>
      <c r="BI1464">
        <f t="shared" si="178"/>
        <v>0</v>
      </c>
      <c r="BR1464" t="str" cm="1">
        <f t="array" ref="BR1464">_xlfn.IFS(
A1464&lt;=25,"18-25",
A1464&lt;=35,"26-35",
A1464&lt;=45,"36-45",
A1464&lt;=59,"46-59",
TRUE,"60+")</f>
        <v>36-45</v>
      </c>
      <c r="BX1464" t="b">
        <f t="shared" si="179"/>
        <v>1</v>
      </c>
      <c r="BY1464" t="b">
        <f t="shared" si="180"/>
        <v>1</v>
      </c>
      <c r="BZ1464" t="b">
        <f t="shared" si="183"/>
        <v>1</v>
      </c>
      <c r="CA1464">
        <f>IF(tblemployee[[#This Row],[Attrition]]="Yes",1,0)</f>
        <v>0</v>
      </c>
      <c r="CB1464">
        <f>IF(tblemployee[[#This Row],[OverTime]]="Yes",1,0)</f>
        <v>0</v>
      </c>
    </row>
    <row r="1465" spans="1:80" hidden="1">
      <c r="A1465">
        <v>31</v>
      </c>
      <c r="B1465" t="s">
        <v>43</v>
      </c>
      <c r="C1465" t="s">
        <v>55</v>
      </c>
      <c r="D1465">
        <v>325</v>
      </c>
      <c r="E1465" t="s">
        <v>45</v>
      </c>
      <c r="F1465">
        <v>5</v>
      </c>
      <c r="G1465" t="str" cm="1">
        <f t="array" ref="G1465">_xlfn.IFS(
F1465 &lt;= 10, "Near",
F1465 &lt;= 20, "Far",
TRUE, "Very Far")</f>
        <v>Near</v>
      </c>
      <c r="H1465">
        <v>3</v>
      </c>
      <c r="I1465" t="str">
        <f>_xlfn.XLOOKUP(H1465,Lookup!C:C,Lookup!D:D)</f>
        <v>Bachelor</v>
      </c>
      <c r="J1465" t="s">
        <v>51</v>
      </c>
      <c r="K1465">
        <v>1</v>
      </c>
      <c r="L1465">
        <v>2057</v>
      </c>
      <c r="M1465">
        <v>2</v>
      </c>
      <c r="N1465" t="str">
        <f>_xlfn.XLOOKUP(M1465,Lookup!E:E,Lookup!F:F)</f>
        <v>Medium</v>
      </c>
      <c r="O1465" t="s">
        <v>46</v>
      </c>
      <c r="P1465">
        <v>74</v>
      </c>
      <c r="Q1465">
        <v>3</v>
      </c>
      <c r="R1465" t="str">
        <f>_xlfn.XLOOKUP(Q1465,Lookup!G:G,Lookup!H:H)</f>
        <v>High</v>
      </c>
      <c r="S1465">
        <v>2</v>
      </c>
      <c r="T1465" s="7" t="str">
        <f>_xlfn.XLOOKUP(S1465,Lookup!A:A,Lookup!B:B)</f>
        <v>Junior</v>
      </c>
      <c r="U1465" t="s">
        <v>53</v>
      </c>
      <c r="V1465">
        <v>1</v>
      </c>
      <c r="W1465" t="str">
        <f>_xlfn.XLOOKUP(V1465,Lookup!I:I,Lookup!J:J)</f>
        <v>Low</v>
      </c>
      <c r="X1465" t="s">
        <v>41</v>
      </c>
      <c r="Y1465">
        <v>9936</v>
      </c>
      <c r="Z1465" t="str" cm="1">
        <f t="array" ref="Z1465">_xlfn.IFS(Y1465&lt;3000,"Low",Y1465&lt;7000,"Medium",TRUE,"High")</f>
        <v>High</v>
      </c>
      <c r="AA1465">
        <v>3787</v>
      </c>
      <c r="AB1465">
        <v>0</v>
      </c>
      <c r="AC1465" t="s">
        <v>42</v>
      </c>
      <c r="AD1465" t="s">
        <v>43</v>
      </c>
      <c r="AE1465">
        <v>19</v>
      </c>
      <c r="AF1465">
        <v>3</v>
      </c>
      <c r="AG1465" t="str">
        <f>_xlfn.XLOOKUP(AF1465,Lookup!K:K,Lookup!L:L)</f>
        <v>Meet Expect</v>
      </c>
      <c r="AH1465">
        <v>2</v>
      </c>
      <c r="AI1465" t="str">
        <f>LOOKUP(AH1465,Lookup!M:M,Lookup!N:N)</f>
        <v>Medium</v>
      </c>
      <c r="AJ1465">
        <v>80</v>
      </c>
      <c r="AK1465">
        <v>0</v>
      </c>
      <c r="AL1465" t="str">
        <f>_xlfn.XLOOKUP(AK1465,Lookup!O:O,Lookup!P:P)</f>
        <v>None</v>
      </c>
      <c r="AM1465">
        <v>10</v>
      </c>
      <c r="AN1465" t="str" cm="1">
        <f t="array" ref="AN1465">_xlfn.IFS(
AM1465&lt;=5,"0-5",
AM1465&lt;=10,"6-10",
AM1465&lt;=20,"11-20",
TRUE,"20+")</f>
        <v>6-10</v>
      </c>
      <c r="AO1465">
        <v>2</v>
      </c>
      <c r="AP1465">
        <v>3</v>
      </c>
      <c r="AQ1465" t="str">
        <f>_xlfn.XLOOKUP(AP1465,Lookup!Q:Q,Lookup!R:R)</f>
        <v>Better</v>
      </c>
      <c r="AR1465">
        <v>9</v>
      </c>
      <c r="AS1465" t="str" cm="1">
        <f t="array" ref="AS1465">_xlfn.IFS(
AR1465 &lt;=1,"New Employee",
AR1465 &lt;=3, "Early Career",
AR1465 &lt;=7, "Experienced",
TRUE, "Veteran")</f>
        <v>Veteran</v>
      </c>
      <c r="AT1465">
        <v>4</v>
      </c>
      <c r="AU1465">
        <v>1</v>
      </c>
      <c r="AV1465" t="str" cm="1">
        <f t="array" ref="AV1465">_xlfn.IFS(
AU1465=0,"Recently Promoted",
AU1465&lt;=3, "Normal",
TRUE, "Long Time No Promotion")</f>
        <v>Normal</v>
      </c>
      <c r="AW1465">
        <v>7</v>
      </c>
      <c r="AX1465">
        <f>IF(COUNTIF(L1465:$L$1471,L1465)&gt;1,1,0)</f>
        <v>0</v>
      </c>
      <c r="BA1465">
        <f t="shared" si="181"/>
        <v>0</v>
      </c>
      <c r="BC1465">
        <f t="shared" si="182"/>
        <v>0</v>
      </c>
      <c r="BE1465">
        <f t="shared" si="176"/>
        <v>0</v>
      </c>
      <c r="BG1465">
        <f t="shared" si="177"/>
        <v>0</v>
      </c>
      <c r="BI1465">
        <f t="shared" si="178"/>
        <v>0</v>
      </c>
      <c r="BR1465" t="str" cm="1">
        <f t="array" ref="BR1465">_xlfn.IFS(
A1465&lt;=25,"18-25",
A1465&lt;=35,"26-35",
A1465&lt;=45,"36-45",
A1465&lt;=59,"46-59",
TRUE,"60+")</f>
        <v>26-35</v>
      </c>
      <c r="BX1465" t="b">
        <f t="shared" si="179"/>
        <v>1</v>
      </c>
      <c r="BY1465" t="b">
        <f t="shared" si="180"/>
        <v>1</v>
      </c>
      <c r="BZ1465" t="b">
        <f t="shared" si="183"/>
        <v>1</v>
      </c>
      <c r="CA1465">
        <f>IF(tblemployee[[#This Row],[Attrition]]="Yes",1,0)</f>
        <v>0</v>
      </c>
      <c r="CB1465">
        <f>IF(tblemployee[[#This Row],[OverTime]]="Yes",1,0)</f>
        <v>0</v>
      </c>
    </row>
    <row r="1466" spans="1:80" hidden="1">
      <c r="A1466">
        <v>26</v>
      </c>
      <c r="B1466" t="s">
        <v>43</v>
      </c>
      <c r="C1466" t="s">
        <v>36</v>
      </c>
      <c r="D1466">
        <v>1167</v>
      </c>
      <c r="E1466" t="s">
        <v>37</v>
      </c>
      <c r="F1466">
        <v>5</v>
      </c>
      <c r="G1466" t="str" cm="1">
        <f t="array" ref="G1466">_xlfn.IFS(
F1466 &lt;= 10, "Near",
F1466 &lt;= 20, "Far",
TRUE, "Very Far")</f>
        <v>Near</v>
      </c>
      <c r="H1466">
        <v>3</v>
      </c>
      <c r="I1466" t="str">
        <f>_xlfn.XLOOKUP(H1466,Lookup!C:C,Lookup!D:D)</f>
        <v>Bachelor</v>
      </c>
      <c r="J1466" t="s">
        <v>49</v>
      </c>
      <c r="K1466">
        <v>1</v>
      </c>
      <c r="L1466">
        <v>2060</v>
      </c>
      <c r="M1466">
        <v>4</v>
      </c>
      <c r="N1466" t="str">
        <f>_xlfn.XLOOKUP(M1466,Lookup!E:E,Lookup!F:F)</f>
        <v>Very High</v>
      </c>
      <c r="O1466" t="s">
        <v>39</v>
      </c>
      <c r="P1466">
        <v>30</v>
      </c>
      <c r="Q1466">
        <v>2</v>
      </c>
      <c r="R1466" t="str">
        <f>_xlfn.XLOOKUP(Q1466,Lookup!G:G,Lookup!H:H)</f>
        <v>Medium</v>
      </c>
      <c r="S1466">
        <v>1</v>
      </c>
      <c r="T1466" s="7" t="str">
        <f>_xlfn.XLOOKUP(S1466,Lookup!A:A,Lookup!B:B)</f>
        <v>Entry Level</v>
      </c>
      <c r="U1466" t="s">
        <v>57</v>
      </c>
      <c r="V1466">
        <v>3</v>
      </c>
      <c r="W1466" t="str">
        <f>_xlfn.XLOOKUP(V1466,Lookup!I:I,Lookup!J:J)</f>
        <v>High</v>
      </c>
      <c r="X1466" t="s">
        <v>41</v>
      </c>
      <c r="Y1466">
        <v>2966</v>
      </c>
      <c r="Z1466" t="str" cm="1">
        <f t="array" ref="Z1466">_xlfn.IFS(Y1466&lt;3000,"Low",Y1466&lt;7000,"Medium",TRUE,"High")</f>
        <v>Low</v>
      </c>
      <c r="AA1466">
        <v>21378</v>
      </c>
      <c r="AB1466">
        <v>0</v>
      </c>
      <c r="AC1466" t="s">
        <v>42</v>
      </c>
      <c r="AD1466" t="s">
        <v>43</v>
      </c>
      <c r="AE1466">
        <v>18</v>
      </c>
      <c r="AF1466">
        <v>3</v>
      </c>
      <c r="AG1466" t="str">
        <f>_xlfn.XLOOKUP(AF1466,Lookup!K:K,Lookup!L:L)</f>
        <v>Meet Expect</v>
      </c>
      <c r="AH1466">
        <v>4</v>
      </c>
      <c r="AI1466" t="str">
        <f>LOOKUP(AH1466,Lookup!M:M,Lookup!N:N)</f>
        <v>Very High</v>
      </c>
      <c r="AJ1466">
        <v>80</v>
      </c>
      <c r="AK1466">
        <v>0</v>
      </c>
      <c r="AL1466" t="str">
        <f>_xlfn.XLOOKUP(AK1466,Lookup!O:O,Lookup!P:P)</f>
        <v>None</v>
      </c>
      <c r="AM1466">
        <v>5</v>
      </c>
      <c r="AN1466" t="str" cm="1">
        <f t="array" ref="AN1466">_xlfn.IFS(
AM1466&lt;=5,"0-5",
AM1466&lt;=10,"6-10",
AM1466&lt;=20,"11-20",
TRUE,"20+")</f>
        <v>0-5</v>
      </c>
      <c r="AO1466">
        <v>2</v>
      </c>
      <c r="AP1466">
        <v>3</v>
      </c>
      <c r="AQ1466" t="str">
        <f>_xlfn.XLOOKUP(AP1466,Lookup!Q:Q,Lookup!R:R)</f>
        <v>Better</v>
      </c>
      <c r="AR1466">
        <v>4</v>
      </c>
      <c r="AS1466" t="str" cm="1">
        <f t="array" ref="AS1466">_xlfn.IFS(
AR1466 &lt;=1,"New Employee",
AR1466 &lt;=3, "Early Career",
AR1466 &lt;=7, "Experienced",
TRUE, "Veteran")</f>
        <v>Experienced</v>
      </c>
      <c r="AT1466">
        <v>2</v>
      </c>
      <c r="AU1466">
        <v>0</v>
      </c>
      <c r="AV1466" t="str" cm="1">
        <f t="array" ref="AV1466">_xlfn.IFS(
AU1466=0,"Recently Promoted",
AU1466&lt;=3, "Normal",
TRUE, "Long Time No Promotion")</f>
        <v>Recently Promoted</v>
      </c>
      <c r="AW1466">
        <v>0</v>
      </c>
      <c r="AX1466">
        <f>IF(COUNTIF(L1466:$L$1471,L1466)&gt;1,1,0)</f>
        <v>0</v>
      </c>
      <c r="BA1466">
        <f t="shared" si="181"/>
        <v>0</v>
      </c>
      <c r="BC1466">
        <f t="shared" si="182"/>
        <v>0</v>
      </c>
      <c r="BE1466">
        <f t="shared" si="176"/>
        <v>0</v>
      </c>
      <c r="BG1466">
        <f t="shared" si="177"/>
        <v>0</v>
      </c>
      <c r="BI1466">
        <f t="shared" si="178"/>
        <v>0</v>
      </c>
      <c r="BR1466" t="str" cm="1">
        <f t="array" ref="BR1466">_xlfn.IFS(
A1466&lt;=25,"18-25",
A1466&lt;=35,"26-35",
A1466&lt;=45,"36-45",
A1466&lt;=59,"46-59",
TRUE,"60+")</f>
        <v>26-35</v>
      </c>
      <c r="BX1466" t="b">
        <f t="shared" si="179"/>
        <v>1</v>
      </c>
      <c r="BY1466" t="b">
        <f t="shared" si="180"/>
        <v>1</v>
      </c>
      <c r="BZ1466" t="b">
        <f t="shared" si="183"/>
        <v>1</v>
      </c>
      <c r="CA1466">
        <f>IF(tblemployee[[#This Row],[Attrition]]="Yes",1,0)</f>
        <v>0</v>
      </c>
      <c r="CB1466">
        <f>IF(tblemployee[[#This Row],[OverTime]]="Yes",1,0)</f>
        <v>0</v>
      </c>
    </row>
    <row r="1467" spans="1:80" hidden="1">
      <c r="A1467">
        <v>36</v>
      </c>
      <c r="B1467" t="s">
        <v>43</v>
      </c>
      <c r="C1467" t="s">
        <v>44</v>
      </c>
      <c r="D1467">
        <v>884</v>
      </c>
      <c r="E1467" t="s">
        <v>45</v>
      </c>
      <c r="F1467">
        <v>23</v>
      </c>
      <c r="G1467" t="str" cm="1">
        <f t="array" ref="G1467">_xlfn.IFS(
F1467 &lt;= 10, "Near",
F1467 &lt;= 20, "Far",
TRUE, "Very Far")</f>
        <v>Very Far</v>
      </c>
      <c r="H1467">
        <v>2</v>
      </c>
      <c r="I1467" t="str">
        <f>_xlfn.XLOOKUP(H1467,Lookup!C:C,Lookup!D:D)</f>
        <v>College</v>
      </c>
      <c r="J1467" t="s">
        <v>51</v>
      </c>
      <c r="K1467">
        <v>1</v>
      </c>
      <c r="L1467">
        <v>2061</v>
      </c>
      <c r="M1467">
        <v>3</v>
      </c>
      <c r="N1467" t="str">
        <f>_xlfn.XLOOKUP(M1467,Lookup!E:E,Lookup!F:F)</f>
        <v>High</v>
      </c>
      <c r="O1467" t="s">
        <v>46</v>
      </c>
      <c r="P1467">
        <v>41</v>
      </c>
      <c r="Q1467">
        <v>4</v>
      </c>
      <c r="R1467" t="str">
        <f>_xlfn.XLOOKUP(Q1467,Lookup!G:G,Lookup!H:H)</f>
        <v>Very High</v>
      </c>
      <c r="S1467">
        <v>2</v>
      </c>
      <c r="T1467" s="7" t="str">
        <f>_xlfn.XLOOKUP(S1467,Lookup!A:A,Lookup!B:B)</f>
        <v>Junior</v>
      </c>
      <c r="U1467" t="s">
        <v>50</v>
      </c>
      <c r="V1467">
        <v>4</v>
      </c>
      <c r="W1467" t="str">
        <f>_xlfn.XLOOKUP(V1467,Lookup!I:I,Lookup!J:J)</f>
        <v>Very High</v>
      </c>
      <c r="X1467" t="s">
        <v>48</v>
      </c>
      <c r="Y1467">
        <v>2571</v>
      </c>
      <c r="Z1467" t="str" cm="1">
        <f t="array" ref="Z1467">_xlfn.IFS(Y1467&lt;3000,"Low",Y1467&lt;7000,"Medium",TRUE,"High")</f>
        <v>Low</v>
      </c>
      <c r="AA1467">
        <v>12290</v>
      </c>
      <c r="AB1467">
        <v>4</v>
      </c>
      <c r="AC1467" t="s">
        <v>42</v>
      </c>
      <c r="AD1467" t="s">
        <v>43</v>
      </c>
      <c r="AE1467">
        <v>17</v>
      </c>
      <c r="AF1467">
        <v>3</v>
      </c>
      <c r="AG1467" t="str">
        <f>_xlfn.XLOOKUP(AF1467,Lookup!K:K,Lookup!L:L)</f>
        <v>Meet Expect</v>
      </c>
      <c r="AH1467">
        <v>3</v>
      </c>
      <c r="AI1467" t="str">
        <f>LOOKUP(AH1467,Lookup!M:M,Lookup!N:N)</f>
        <v>High</v>
      </c>
      <c r="AJ1467">
        <v>80</v>
      </c>
      <c r="AK1467">
        <v>1</v>
      </c>
      <c r="AL1467" t="str">
        <f>_xlfn.XLOOKUP(AK1467,Lookup!O:O,Lookup!P:P)</f>
        <v>Basic</v>
      </c>
      <c r="AM1467">
        <v>17</v>
      </c>
      <c r="AN1467" t="str" cm="1">
        <f t="array" ref="AN1467">_xlfn.IFS(
AM1467&lt;=5,"0-5",
AM1467&lt;=10,"6-10",
AM1467&lt;=20,"11-20",
TRUE,"20+")</f>
        <v>11-20</v>
      </c>
      <c r="AO1467">
        <v>3</v>
      </c>
      <c r="AP1467">
        <v>3</v>
      </c>
      <c r="AQ1467" t="str">
        <f>_xlfn.XLOOKUP(AP1467,Lookup!Q:Q,Lookup!R:R)</f>
        <v>Better</v>
      </c>
      <c r="AR1467">
        <v>5</v>
      </c>
      <c r="AS1467" t="str" cm="1">
        <f t="array" ref="AS1467">_xlfn.IFS(
AR1467 &lt;=1,"New Employee",
AR1467 &lt;=3, "Early Career",
AR1467 &lt;=7, "Experienced",
TRUE, "Veteran")</f>
        <v>Experienced</v>
      </c>
      <c r="AT1467">
        <v>2</v>
      </c>
      <c r="AU1467">
        <v>0</v>
      </c>
      <c r="AV1467" t="str" cm="1">
        <f t="array" ref="AV1467">_xlfn.IFS(
AU1467=0,"Recently Promoted",
AU1467&lt;=3, "Normal",
TRUE, "Long Time No Promotion")</f>
        <v>Recently Promoted</v>
      </c>
      <c r="AW1467">
        <v>3</v>
      </c>
      <c r="AX1467">
        <f>IF(COUNTIF(L1467:$L$1471,L1467)&gt;1,1,0)</f>
        <v>0</v>
      </c>
      <c r="BA1467">
        <f t="shared" si="181"/>
        <v>0</v>
      </c>
      <c r="BC1467">
        <f t="shared" si="182"/>
        <v>0</v>
      </c>
      <c r="BE1467">
        <f t="shared" si="176"/>
        <v>0</v>
      </c>
      <c r="BG1467">
        <f t="shared" si="177"/>
        <v>0</v>
      </c>
      <c r="BI1467">
        <f t="shared" si="178"/>
        <v>0</v>
      </c>
      <c r="BR1467" t="str" cm="1">
        <f t="array" ref="BR1467">_xlfn.IFS(
A1467&lt;=25,"18-25",
A1467&lt;=35,"26-35",
A1467&lt;=45,"36-45",
A1467&lt;=59,"46-59",
TRUE,"60+")</f>
        <v>36-45</v>
      </c>
      <c r="BX1467" t="b">
        <f t="shared" si="179"/>
        <v>1</v>
      </c>
      <c r="BY1467" t="b">
        <f t="shared" si="180"/>
        <v>1</v>
      </c>
      <c r="BZ1467" t="b">
        <f t="shared" si="183"/>
        <v>1</v>
      </c>
      <c r="CA1467">
        <f>IF(tblemployee[[#This Row],[Attrition]]="Yes",1,0)</f>
        <v>0</v>
      </c>
      <c r="CB1467">
        <f>IF(tblemployee[[#This Row],[OverTime]]="Yes",1,0)</f>
        <v>0</v>
      </c>
    </row>
    <row r="1468" spans="1:80" hidden="1">
      <c r="A1468">
        <v>39</v>
      </c>
      <c r="B1468" t="s">
        <v>43</v>
      </c>
      <c r="C1468" t="s">
        <v>36</v>
      </c>
      <c r="D1468">
        <v>613</v>
      </c>
      <c r="E1468" t="s">
        <v>45</v>
      </c>
      <c r="F1468">
        <v>6</v>
      </c>
      <c r="G1468" t="str" cm="1">
        <f t="array" ref="G1468">_xlfn.IFS(
F1468 &lt;= 10, "Near",
F1468 &lt;= 20, "Far",
TRUE, "Very Far")</f>
        <v>Near</v>
      </c>
      <c r="H1468">
        <v>1</v>
      </c>
      <c r="I1468" t="str">
        <f>_xlfn.XLOOKUP(H1468,Lookup!C:C,Lookup!D:D)</f>
        <v>Below College</v>
      </c>
      <c r="J1468" t="s">
        <v>51</v>
      </c>
      <c r="K1468">
        <v>1</v>
      </c>
      <c r="L1468">
        <v>2062</v>
      </c>
      <c r="M1468">
        <v>4</v>
      </c>
      <c r="N1468" t="str">
        <f>_xlfn.XLOOKUP(M1468,Lookup!E:E,Lookup!F:F)</f>
        <v>Very High</v>
      </c>
      <c r="O1468" t="s">
        <v>46</v>
      </c>
      <c r="P1468">
        <v>42</v>
      </c>
      <c r="Q1468">
        <v>2</v>
      </c>
      <c r="R1468" t="str">
        <f>_xlfn.XLOOKUP(Q1468,Lookup!G:G,Lookup!H:H)</f>
        <v>Medium</v>
      </c>
      <c r="S1468">
        <v>3</v>
      </c>
      <c r="T1468" s="7" t="str">
        <f>_xlfn.XLOOKUP(S1468,Lookup!A:A,Lookup!B:B)</f>
        <v>Senior</v>
      </c>
      <c r="U1468" t="s">
        <v>54</v>
      </c>
      <c r="V1468">
        <v>1</v>
      </c>
      <c r="W1468" t="str">
        <f>_xlfn.XLOOKUP(V1468,Lookup!I:I,Lookup!J:J)</f>
        <v>Low</v>
      </c>
      <c r="X1468" t="s">
        <v>48</v>
      </c>
      <c r="Y1468">
        <v>9991</v>
      </c>
      <c r="Z1468" t="str" cm="1">
        <f t="array" ref="Z1468">_xlfn.IFS(Y1468&lt;3000,"Low",Y1468&lt;7000,"Medium",TRUE,"High")</f>
        <v>High</v>
      </c>
      <c r="AA1468">
        <v>21457</v>
      </c>
      <c r="AB1468">
        <v>4</v>
      </c>
      <c r="AC1468" t="s">
        <v>42</v>
      </c>
      <c r="AD1468" t="s">
        <v>43</v>
      </c>
      <c r="AE1468">
        <v>15</v>
      </c>
      <c r="AF1468">
        <v>3</v>
      </c>
      <c r="AG1468" t="str">
        <f>_xlfn.XLOOKUP(AF1468,Lookup!K:K,Lookup!L:L)</f>
        <v>Meet Expect</v>
      </c>
      <c r="AH1468">
        <v>1</v>
      </c>
      <c r="AI1468" t="str">
        <f>LOOKUP(AH1468,Lookup!M:M,Lookup!N:N)</f>
        <v>Low</v>
      </c>
      <c r="AJ1468">
        <v>80</v>
      </c>
      <c r="AK1468">
        <v>1</v>
      </c>
      <c r="AL1468" t="str">
        <f>_xlfn.XLOOKUP(AK1468,Lookup!O:O,Lookup!P:P)</f>
        <v>Basic</v>
      </c>
      <c r="AM1468">
        <v>9</v>
      </c>
      <c r="AN1468" t="str" cm="1">
        <f t="array" ref="AN1468">_xlfn.IFS(
AM1468&lt;=5,"0-5",
AM1468&lt;=10,"6-10",
AM1468&lt;=20,"11-20",
TRUE,"20+")</f>
        <v>6-10</v>
      </c>
      <c r="AO1468">
        <v>5</v>
      </c>
      <c r="AP1468">
        <v>3</v>
      </c>
      <c r="AQ1468" t="str">
        <f>_xlfn.XLOOKUP(AP1468,Lookup!Q:Q,Lookup!R:R)</f>
        <v>Better</v>
      </c>
      <c r="AR1468">
        <v>7</v>
      </c>
      <c r="AS1468" t="str" cm="1">
        <f t="array" ref="AS1468">_xlfn.IFS(
AR1468 &lt;=1,"New Employee",
AR1468 &lt;=3, "Early Career",
AR1468 &lt;=7, "Experienced",
TRUE, "Veteran")</f>
        <v>Experienced</v>
      </c>
      <c r="AT1468">
        <v>7</v>
      </c>
      <c r="AU1468">
        <v>1</v>
      </c>
      <c r="AV1468" t="str" cm="1">
        <f t="array" ref="AV1468">_xlfn.IFS(
AU1468=0,"Recently Promoted",
AU1468&lt;=3, "Normal",
TRUE, "Long Time No Promotion")</f>
        <v>Normal</v>
      </c>
      <c r="AW1468">
        <v>7</v>
      </c>
      <c r="AX1468">
        <f>IF(COUNTIF(L1468:$L$1471,L1468)&gt;1,1,0)</f>
        <v>0</v>
      </c>
      <c r="BA1468">
        <f t="shared" si="181"/>
        <v>0</v>
      </c>
      <c r="BC1468">
        <f t="shared" si="182"/>
        <v>0</v>
      </c>
      <c r="BE1468">
        <f t="shared" si="176"/>
        <v>0</v>
      </c>
      <c r="BG1468">
        <f t="shared" si="177"/>
        <v>0</v>
      </c>
      <c r="BI1468">
        <f t="shared" si="178"/>
        <v>0</v>
      </c>
      <c r="BR1468" t="str" cm="1">
        <f t="array" ref="BR1468">_xlfn.IFS(
A1468&lt;=25,"18-25",
A1468&lt;=35,"26-35",
A1468&lt;=45,"36-45",
A1468&lt;=59,"46-59",
TRUE,"60+")</f>
        <v>36-45</v>
      </c>
      <c r="BX1468" t="b">
        <f t="shared" si="179"/>
        <v>1</v>
      </c>
      <c r="BY1468" t="b">
        <f t="shared" si="180"/>
        <v>1</v>
      </c>
      <c r="BZ1468" t="b">
        <f t="shared" si="183"/>
        <v>1</v>
      </c>
      <c r="CA1468">
        <f>IF(tblemployee[[#This Row],[Attrition]]="Yes",1,0)</f>
        <v>0</v>
      </c>
      <c r="CB1468">
        <f>IF(tblemployee[[#This Row],[OverTime]]="Yes",1,0)</f>
        <v>0</v>
      </c>
    </row>
    <row r="1469" spans="1:80" hidden="1">
      <c r="A1469">
        <v>27</v>
      </c>
      <c r="B1469" t="s">
        <v>43</v>
      </c>
      <c r="C1469" t="s">
        <v>36</v>
      </c>
      <c r="D1469">
        <v>155</v>
      </c>
      <c r="E1469" t="s">
        <v>45</v>
      </c>
      <c r="F1469">
        <v>4</v>
      </c>
      <c r="G1469" t="str" cm="1">
        <f t="array" ref="G1469">_xlfn.IFS(
F1469 &lt;= 10, "Near",
F1469 &lt;= 20, "Far",
TRUE, "Very Far")</f>
        <v>Near</v>
      </c>
      <c r="H1469">
        <v>3</v>
      </c>
      <c r="I1469" t="str">
        <f>_xlfn.XLOOKUP(H1469,Lookup!C:C,Lookup!D:D)</f>
        <v>Bachelor</v>
      </c>
      <c r="J1469" t="s">
        <v>38</v>
      </c>
      <c r="K1469">
        <v>1</v>
      </c>
      <c r="L1469">
        <v>2064</v>
      </c>
      <c r="M1469">
        <v>2</v>
      </c>
      <c r="N1469" t="str">
        <f>_xlfn.XLOOKUP(M1469,Lookup!E:E,Lookup!F:F)</f>
        <v>Medium</v>
      </c>
      <c r="O1469" t="s">
        <v>46</v>
      </c>
      <c r="P1469">
        <v>87</v>
      </c>
      <c r="Q1469">
        <v>4</v>
      </c>
      <c r="R1469" t="str">
        <f>_xlfn.XLOOKUP(Q1469,Lookup!G:G,Lookup!H:H)</f>
        <v>Very High</v>
      </c>
      <c r="S1469">
        <v>2</v>
      </c>
      <c r="T1469" s="7" t="str">
        <f>_xlfn.XLOOKUP(S1469,Lookup!A:A,Lookup!B:B)</f>
        <v>Junior</v>
      </c>
      <c r="U1469" t="s">
        <v>53</v>
      </c>
      <c r="V1469">
        <v>2</v>
      </c>
      <c r="W1469" t="str">
        <f>_xlfn.XLOOKUP(V1469,Lookup!I:I,Lookup!J:J)</f>
        <v>Medium</v>
      </c>
      <c r="X1469" t="s">
        <v>48</v>
      </c>
      <c r="Y1469">
        <v>6142</v>
      </c>
      <c r="Z1469" t="str" cm="1">
        <f t="array" ref="Z1469">_xlfn.IFS(Y1469&lt;3000,"Low",Y1469&lt;7000,"Medium",TRUE,"High")</f>
        <v>Medium</v>
      </c>
      <c r="AA1469">
        <v>5174</v>
      </c>
      <c r="AB1469">
        <v>1</v>
      </c>
      <c r="AC1469" t="s">
        <v>42</v>
      </c>
      <c r="AD1469" t="s">
        <v>35</v>
      </c>
      <c r="AE1469">
        <v>20</v>
      </c>
      <c r="AF1469">
        <v>4</v>
      </c>
      <c r="AG1469" t="str">
        <f>_xlfn.XLOOKUP(AF1469,Lookup!K:K,Lookup!L:L)</f>
        <v>Exceed Expect</v>
      </c>
      <c r="AH1469">
        <v>2</v>
      </c>
      <c r="AI1469" t="str">
        <f>LOOKUP(AH1469,Lookup!M:M,Lookup!N:N)</f>
        <v>Medium</v>
      </c>
      <c r="AJ1469">
        <v>80</v>
      </c>
      <c r="AK1469">
        <v>1</v>
      </c>
      <c r="AL1469" t="str">
        <f>_xlfn.XLOOKUP(AK1469,Lookup!O:O,Lookup!P:P)</f>
        <v>Basic</v>
      </c>
      <c r="AM1469">
        <v>6</v>
      </c>
      <c r="AN1469" t="str" cm="1">
        <f t="array" ref="AN1469">_xlfn.IFS(
AM1469&lt;=5,"0-5",
AM1469&lt;=10,"6-10",
AM1469&lt;=20,"11-20",
TRUE,"20+")</f>
        <v>6-10</v>
      </c>
      <c r="AO1469">
        <v>0</v>
      </c>
      <c r="AP1469">
        <v>3</v>
      </c>
      <c r="AQ1469" t="str">
        <f>_xlfn.XLOOKUP(AP1469,Lookup!Q:Q,Lookup!R:R)</f>
        <v>Better</v>
      </c>
      <c r="AR1469">
        <v>6</v>
      </c>
      <c r="AS1469" t="str" cm="1">
        <f t="array" ref="AS1469">_xlfn.IFS(
AR1469 &lt;=1,"New Employee",
AR1469 &lt;=3, "Early Career",
AR1469 &lt;=7, "Experienced",
TRUE, "Veteran")</f>
        <v>Experienced</v>
      </c>
      <c r="AT1469">
        <v>2</v>
      </c>
      <c r="AU1469">
        <v>0</v>
      </c>
      <c r="AV1469" t="str" cm="1">
        <f t="array" ref="AV1469">_xlfn.IFS(
AU1469=0,"Recently Promoted",
AU1469&lt;=3, "Normal",
TRUE, "Long Time No Promotion")</f>
        <v>Recently Promoted</v>
      </c>
      <c r="AW1469">
        <v>3</v>
      </c>
      <c r="AX1469">
        <f>IF(COUNTIF(L1469:$L$1471,L1469)&gt;1,1,0)</f>
        <v>0</v>
      </c>
      <c r="BA1469">
        <f t="shared" si="181"/>
        <v>0</v>
      </c>
      <c r="BC1469">
        <f t="shared" si="182"/>
        <v>0</v>
      </c>
      <c r="BE1469">
        <f t="shared" si="176"/>
        <v>0</v>
      </c>
      <c r="BG1469">
        <f t="shared" si="177"/>
        <v>0</v>
      </c>
      <c r="BI1469">
        <f t="shared" si="178"/>
        <v>0</v>
      </c>
      <c r="BR1469" t="str" cm="1">
        <f t="array" ref="BR1469">_xlfn.IFS(
A1469&lt;=25,"18-25",
A1469&lt;=35,"26-35",
A1469&lt;=45,"36-45",
A1469&lt;=59,"46-59",
TRUE,"60+")</f>
        <v>26-35</v>
      </c>
      <c r="BX1469" t="b">
        <f t="shared" si="179"/>
        <v>1</v>
      </c>
      <c r="BY1469" t="b">
        <f t="shared" si="180"/>
        <v>1</v>
      </c>
      <c r="BZ1469" t="b">
        <f t="shared" si="183"/>
        <v>1</v>
      </c>
      <c r="CA1469">
        <f>IF(tblemployee[[#This Row],[Attrition]]="Yes",1,0)</f>
        <v>0</v>
      </c>
      <c r="CB1469">
        <f>IF(tblemployee[[#This Row],[OverTime]]="Yes",1,0)</f>
        <v>1</v>
      </c>
    </row>
    <row r="1470" spans="1:80" hidden="1">
      <c r="A1470">
        <v>49</v>
      </c>
      <c r="B1470" t="s">
        <v>43</v>
      </c>
      <c r="C1470" t="s">
        <v>44</v>
      </c>
      <c r="D1470">
        <v>1023</v>
      </c>
      <c r="E1470" t="s">
        <v>37</v>
      </c>
      <c r="F1470">
        <v>2</v>
      </c>
      <c r="G1470" t="str" cm="1">
        <f t="array" ref="G1470">_xlfn.IFS(
F1470 &lt;= 10, "Near",
F1470 &lt;= 20, "Far",
TRUE, "Very Far")</f>
        <v>Near</v>
      </c>
      <c r="H1470">
        <v>3</v>
      </c>
      <c r="I1470" t="str">
        <f>_xlfn.XLOOKUP(H1470,Lookup!C:C,Lookup!D:D)</f>
        <v>Bachelor</v>
      </c>
      <c r="J1470" t="s">
        <v>51</v>
      </c>
      <c r="K1470">
        <v>1</v>
      </c>
      <c r="L1470">
        <v>2065</v>
      </c>
      <c r="M1470">
        <v>4</v>
      </c>
      <c r="N1470" t="str">
        <f>_xlfn.XLOOKUP(M1470,Lookup!E:E,Lookup!F:F)</f>
        <v>Very High</v>
      </c>
      <c r="O1470" t="s">
        <v>46</v>
      </c>
      <c r="P1470">
        <v>63</v>
      </c>
      <c r="Q1470">
        <v>2</v>
      </c>
      <c r="R1470" t="str">
        <f>_xlfn.XLOOKUP(Q1470,Lookup!G:G,Lookup!H:H)</f>
        <v>Medium</v>
      </c>
      <c r="S1470">
        <v>2</v>
      </c>
      <c r="T1470" s="7" t="str">
        <f>_xlfn.XLOOKUP(S1470,Lookup!A:A,Lookup!B:B)</f>
        <v>Junior</v>
      </c>
      <c r="U1470" t="s">
        <v>40</v>
      </c>
      <c r="V1470">
        <v>2</v>
      </c>
      <c r="W1470" t="str">
        <f>_xlfn.XLOOKUP(V1470,Lookup!I:I,Lookup!J:J)</f>
        <v>Medium</v>
      </c>
      <c r="X1470" t="s">
        <v>48</v>
      </c>
      <c r="Y1470">
        <v>5390</v>
      </c>
      <c r="Z1470" t="str" cm="1">
        <f t="array" ref="Z1470">_xlfn.IFS(Y1470&lt;3000,"Low",Y1470&lt;7000,"Medium",TRUE,"High")</f>
        <v>Medium</v>
      </c>
      <c r="AA1470">
        <v>13243</v>
      </c>
      <c r="AB1470">
        <v>2</v>
      </c>
      <c r="AC1470" t="s">
        <v>42</v>
      </c>
      <c r="AD1470" t="s">
        <v>43</v>
      </c>
      <c r="AE1470">
        <v>14</v>
      </c>
      <c r="AF1470">
        <v>3</v>
      </c>
      <c r="AG1470" t="str">
        <f>_xlfn.XLOOKUP(AF1470,Lookup!K:K,Lookup!L:L)</f>
        <v>Meet Expect</v>
      </c>
      <c r="AH1470">
        <v>4</v>
      </c>
      <c r="AI1470" t="str">
        <f>LOOKUP(AH1470,Lookup!M:M,Lookup!N:N)</f>
        <v>Very High</v>
      </c>
      <c r="AJ1470">
        <v>80</v>
      </c>
      <c r="AK1470">
        <v>0</v>
      </c>
      <c r="AL1470" t="str">
        <f>_xlfn.XLOOKUP(AK1470,Lookup!O:O,Lookup!P:P)</f>
        <v>None</v>
      </c>
      <c r="AM1470">
        <v>17</v>
      </c>
      <c r="AN1470" t="str" cm="1">
        <f t="array" ref="AN1470">_xlfn.IFS(
AM1470&lt;=5,"0-5",
AM1470&lt;=10,"6-10",
AM1470&lt;=20,"11-20",
TRUE,"20+")</f>
        <v>11-20</v>
      </c>
      <c r="AO1470">
        <v>3</v>
      </c>
      <c r="AP1470">
        <v>2</v>
      </c>
      <c r="AQ1470" t="str">
        <f>_xlfn.XLOOKUP(AP1470,Lookup!Q:Q,Lookup!R:R)</f>
        <v>Good</v>
      </c>
      <c r="AR1470">
        <v>9</v>
      </c>
      <c r="AS1470" t="str" cm="1">
        <f t="array" ref="AS1470">_xlfn.IFS(
AR1470 &lt;=1,"New Employee",
AR1470 &lt;=3, "Early Career",
AR1470 &lt;=7, "Experienced",
TRUE, "Veteran")</f>
        <v>Veteran</v>
      </c>
      <c r="AT1470">
        <v>6</v>
      </c>
      <c r="AU1470">
        <v>0</v>
      </c>
      <c r="AV1470" t="str" cm="1">
        <f t="array" ref="AV1470">_xlfn.IFS(
AU1470=0,"Recently Promoted",
AU1470&lt;=3, "Normal",
TRUE, "Long Time No Promotion")</f>
        <v>Recently Promoted</v>
      </c>
      <c r="AW1470">
        <v>8</v>
      </c>
      <c r="AX1470">
        <f>IF(COUNTIF(L1470:$L$1471,L1470)&gt;1,1,0)</f>
        <v>0</v>
      </c>
      <c r="BA1470">
        <f t="shared" si="181"/>
        <v>0</v>
      </c>
      <c r="BC1470">
        <f t="shared" si="182"/>
        <v>0</v>
      </c>
      <c r="BE1470">
        <f t="shared" si="176"/>
        <v>0</v>
      </c>
      <c r="BG1470">
        <f t="shared" si="177"/>
        <v>0</v>
      </c>
      <c r="BI1470">
        <f t="shared" si="178"/>
        <v>0</v>
      </c>
      <c r="BR1470" t="str" cm="1">
        <f t="array" ref="BR1470">_xlfn.IFS(
A1470&lt;=25,"18-25",
A1470&lt;=35,"26-35",
A1470&lt;=45,"36-45",
A1470&lt;=59,"46-59",
TRUE,"60+")</f>
        <v>46-59</v>
      </c>
      <c r="BX1470" t="b">
        <f t="shared" si="179"/>
        <v>1</v>
      </c>
      <c r="BY1470" t="b">
        <f t="shared" si="180"/>
        <v>1</v>
      </c>
      <c r="BZ1470" t="b">
        <f t="shared" si="183"/>
        <v>1</v>
      </c>
      <c r="CA1470">
        <f>IF(tblemployee[[#This Row],[Attrition]]="Yes",1,0)</f>
        <v>0</v>
      </c>
      <c r="CB1470">
        <f>IF(tblemployee[[#This Row],[OverTime]]="Yes",1,0)</f>
        <v>0</v>
      </c>
    </row>
    <row r="1471" spans="1:80" hidden="1">
      <c r="A1471">
        <v>34</v>
      </c>
      <c r="B1471" t="s">
        <v>43</v>
      </c>
      <c r="C1471" t="s">
        <v>36</v>
      </c>
      <c r="D1471">
        <v>628</v>
      </c>
      <c r="E1471" t="s">
        <v>45</v>
      </c>
      <c r="F1471">
        <v>8</v>
      </c>
      <c r="G1471" t="str" cm="1">
        <f t="array" ref="G1471">_xlfn.IFS(
F1471 &lt;= 10, "Near",
F1471 &lt;= 20, "Far",
TRUE, "Very Far")</f>
        <v>Near</v>
      </c>
      <c r="H1471">
        <v>3</v>
      </c>
      <c r="I1471" t="str">
        <f>_xlfn.XLOOKUP(H1471,Lookup!C:C,Lookup!D:D)</f>
        <v>Bachelor</v>
      </c>
      <c r="J1471" t="s">
        <v>51</v>
      </c>
      <c r="K1471">
        <v>1</v>
      </c>
      <c r="L1471">
        <v>2068</v>
      </c>
      <c r="M1471">
        <v>2</v>
      </c>
      <c r="N1471" t="str">
        <f>_xlfn.XLOOKUP(M1471,Lookup!E:E,Lookup!F:F)</f>
        <v>Medium</v>
      </c>
      <c r="O1471" t="s">
        <v>46</v>
      </c>
      <c r="P1471">
        <v>82</v>
      </c>
      <c r="Q1471">
        <v>4</v>
      </c>
      <c r="R1471" t="str">
        <f>_xlfn.XLOOKUP(Q1471,Lookup!G:G,Lookup!H:H)</f>
        <v>Very High</v>
      </c>
      <c r="S1471">
        <v>2</v>
      </c>
      <c r="T1471" s="7" t="str">
        <f>_xlfn.XLOOKUP(S1471,Lookup!A:A,Lookup!B:B)</f>
        <v>Junior</v>
      </c>
      <c r="U1471" t="s">
        <v>50</v>
      </c>
      <c r="V1471">
        <v>3</v>
      </c>
      <c r="W1471" t="str">
        <f>_xlfn.XLOOKUP(V1471,Lookup!I:I,Lookup!J:J)</f>
        <v>High</v>
      </c>
      <c r="X1471" t="s">
        <v>48</v>
      </c>
      <c r="Y1471">
        <v>4404</v>
      </c>
      <c r="Z1471" t="str" cm="1">
        <f t="array" ref="Z1471">_xlfn.IFS(Y1471&lt;3000,"Low",Y1471&lt;7000,"Medium",TRUE,"High")</f>
        <v>Medium</v>
      </c>
      <c r="AA1471">
        <v>10228</v>
      </c>
      <c r="AB1471">
        <v>2</v>
      </c>
      <c r="AC1471" t="s">
        <v>42</v>
      </c>
      <c r="AD1471" t="s">
        <v>43</v>
      </c>
      <c r="AE1471">
        <v>12</v>
      </c>
      <c r="AF1471">
        <v>3</v>
      </c>
      <c r="AG1471" t="str">
        <f>_xlfn.XLOOKUP(AF1471,Lookup!K:K,Lookup!L:L)</f>
        <v>Meet Expect</v>
      </c>
      <c r="AH1471">
        <v>1</v>
      </c>
      <c r="AI1471" t="str">
        <f>LOOKUP(AH1471,Lookup!M:M,Lookup!N:N)</f>
        <v>Low</v>
      </c>
      <c r="AJ1471">
        <v>80</v>
      </c>
      <c r="AK1471">
        <v>0</v>
      </c>
      <c r="AL1471" t="str">
        <f>_xlfn.XLOOKUP(AK1471,Lookup!O:O,Lookup!P:P)</f>
        <v>None</v>
      </c>
      <c r="AM1471">
        <v>6</v>
      </c>
      <c r="AN1471" t="str" cm="1">
        <f t="array" ref="AN1471">_xlfn.IFS(
AM1471&lt;=5,"0-5",
AM1471&lt;=10,"6-10",
AM1471&lt;=20,"11-20",
TRUE,"20+")</f>
        <v>6-10</v>
      </c>
      <c r="AO1471">
        <v>3</v>
      </c>
      <c r="AP1471">
        <v>4</v>
      </c>
      <c r="AQ1471" t="str">
        <f>_xlfn.XLOOKUP(AP1471,Lookup!Q:Q,Lookup!R:R)</f>
        <v>Best</v>
      </c>
      <c r="AR1471">
        <v>4</v>
      </c>
      <c r="AS1471" t="str" cm="1">
        <f t="array" ref="AS1471">_xlfn.IFS(
AR1471 &lt;=1,"New Employee",
AR1471 &lt;=3, "Early Career",
AR1471 &lt;=7, "Experienced",
TRUE, "Veteran")</f>
        <v>Experienced</v>
      </c>
      <c r="AT1471">
        <v>3</v>
      </c>
      <c r="AU1471">
        <v>1</v>
      </c>
      <c r="AV1471" t="str" cm="1">
        <f t="array" ref="AV1471">_xlfn.IFS(
AU1471=0,"Recently Promoted",
AU1471&lt;=3, "Normal",
TRUE, "Long Time No Promotion")</f>
        <v>Normal</v>
      </c>
      <c r="AW1471">
        <v>2</v>
      </c>
      <c r="AX1471">
        <f>IF(COUNTIF(L1471:$L$1471,L1471)&gt;1,1,0)</f>
        <v>0</v>
      </c>
      <c r="BA1471">
        <f t="shared" si="181"/>
        <v>0</v>
      </c>
      <c r="BC1471">
        <f t="shared" si="182"/>
        <v>0</v>
      </c>
      <c r="BE1471">
        <f t="shared" si="176"/>
        <v>0</v>
      </c>
      <c r="BG1471">
        <f t="shared" si="177"/>
        <v>0</v>
      </c>
      <c r="BI1471">
        <f t="shared" si="178"/>
        <v>0</v>
      </c>
      <c r="BR1471" t="str" cm="1">
        <f t="array" ref="BR1471">_xlfn.IFS(
A1471&lt;=25,"18-25",
A1471&lt;=35,"26-35",
A1471&lt;=45,"36-45",
A1471&lt;=59,"46-59",
TRUE,"60+")</f>
        <v>26-35</v>
      </c>
      <c r="BX1471" t="b">
        <f t="shared" si="179"/>
        <v>1</v>
      </c>
      <c r="BY1471" t="b">
        <f t="shared" si="180"/>
        <v>1</v>
      </c>
      <c r="BZ1471" t="b">
        <f t="shared" si="183"/>
        <v>1</v>
      </c>
      <c r="CA1471">
        <f>IF(tblemployee[[#This Row],[Attrition]]="Yes",1,0)</f>
        <v>0</v>
      </c>
      <c r="CB1471">
        <f>IF(tblemployee[[#This Row],[OverTime]]="Yes",1,0)</f>
        <v>0</v>
      </c>
    </row>
  </sheetData>
  <conditionalFormatting sqref="B1:B1048576">
    <cfRule type="containsText" dxfId="50" priority="15" operator="containsText" text="Yes">
      <formula>NOT(ISERROR(SEARCH("Yes",B1)))</formula>
    </cfRule>
    <cfRule type="containsText" dxfId="49" priority="16" operator="containsText" text="text">
      <formula>NOT(ISERROR(SEARCH("text",B1)))</formula>
    </cfRule>
  </conditionalFormatting>
  <conditionalFormatting sqref="L1:L1048576">
    <cfRule type="duplicateValues" dxfId="48" priority="17"/>
  </conditionalFormatting>
  <conditionalFormatting sqref="V1:V1048576">
    <cfRule type="dataBar" priority="5">
      <dataBar>
        <cfvo type="min"/>
        <cfvo type="max"/>
        <color rgb="FF008AEF"/>
      </dataBar>
      <extLst>
        <ext xmlns:x14="http://schemas.microsoft.com/office/spreadsheetml/2009/9/main" uri="{B025F937-C7B1-47D3-B67F-A62EFF666E3E}">
          <x14:id>{AD3949A7-8F25-44C6-8216-C7A54495404F}</x14:id>
        </ext>
      </extLst>
    </cfRule>
  </conditionalFormatting>
  <conditionalFormatting sqref="Y1:Y1048576">
    <cfRule type="colorScale" priority="7">
      <colorScale>
        <cfvo type="min"/>
        <cfvo type="percentile" val="50"/>
        <cfvo type="max"/>
        <color rgb="FFF8696B"/>
        <color rgb="FFFCFCFF"/>
        <color rgb="FF63BE7B"/>
      </colorScale>
    </cfRule>
    <cfRule type="colorScale" priority="8">
      <colorScale>
        <cfvo type="min"/>
        <cfvo type="max"/>
        <color rgb="FFFF7128"/>
        <color theme="6" tint="0.39997558519241921"/>
      </colorScale>
    </cfRule>
    <cfRule type="colorScale" priority="9">
      <colorScale>
        <cfvo type="min"/>
        <cfvo type="max"/>
        <color theme="5" tint="0.39997558519241921"/>
        <color theme="6" tint="0.79998168889431442"/>
      </colorScale>
    </cfRule>
    <cfRule type="colorScale" priority="10">
      <colorScale>
        <cfvo type="min"/>
        <cfvo type="max"/>
        <color rgb="FFFF0000"/>
        <color theme="6" tint="0.39997558519241921"/>
      </colorScale>
    </cfRule>
  </conditionalFormatting>
  <conditionalFormatting sqref="AF1:AF1048576">
    <cfRule type="cellIs" dxfId="47" priority="2" operator="equal">
      <formula>4</formula>
    </cfRule>
    <cfRule type="cellIs" dxfId="46" priority="3" operator="equal">
      <formula>3</formula>
    </cfRule>
  </conditionalFormatting>
  <conditionalFormatting sqref="AP1:AP1048576">
    <cfRule type="cellIs" dxfId="45" priority="4" operator="equal">
      <formula>1</formula>
    </cfRule>
  </conditionalFormatting>
  <conditionalFormatting sqref="AU2:AU1471">
    <cfRule type="cellIs" dxfId="44" priority="1" operator="greaterThan">
      <formula>8</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AD3949A7-8F25-44C6-8216-C7A54495404F}">
            <x14:dataBar minLength="0" maxLength="100" border="1" negativeBarBorderColorSameAsPositive="0">
              <x14:cfvo type="autoMin"/>
              <x14:cfvo type="autoMax"/>
              <x14:borderColor rgb="FF008AEF"/>
              <x14:negativeFillColor rgb="FFFF0000"/>
              <x14:negativeBorderColor rgb="FFFF0000"/>
              <x14:axisColor rgb="FF000000"/>
            </x14:dataBar>
          </x14:cfRule>
          <xm:sqref>V1:V1048576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D132B-815A-425D-A1D4-AF83A9CEFE24}">
  <dimension ref="B2:S102"/>
  <sheetViews>
    <sheetView zoomScale="85" zoomScaleNormal="85" workbookViewId="0">
      <selection activeCell="M6" sqref="M6"/>
    </sheetView>
  </sheetViews>
  <sheetFormatPr defaultRowHeight="14.4"/>
  <cols>
    <col min="2" max="2" width="11.44140625" bestFit="1" customWidth="1"/>
    <col min="3" max="3" width="10.44140625" bestFit="1" customWidth="1"/>
    <col min="4" max="4" width="7.21875" bestFit="1" customWidth="1"/>
    <col min="5" max="5" width="10.21875" bestFit="1" customWidth="1"/>
    <col min="6" max="6" width="7.21875" bestFit="1" customWidth="1"/>
    <col min="7" max="7" width="14.88671875" bestFit="1" customWidth="1"/>
    <col min="8" max="8" width="8.21875" bestFit="1" customWidth="1"/>
    <col min="9" max="9" width="16.77734375" customWidth="1"/>
    <col min="10" max="10" width="3.21875" style="10" customWidth="1"/>
    <col min="11" max="11" width="6.77734375" customWidth="1"/>
    <col min="12" max="12" width="23.88671875" bestFit="1" customWidth="1"/>
    <col min="13" max="13" width="17.21875" bestFit="1" customWidth="1"/>
    <col min="14" max="14" width="4.109375" bestFit="1" customWidth="1"/>
    <col min="15" max="15" width="11" bestFit="1" customWidth="1"/>
    <col min="16" max="16" width="9.88671875" customWidth="1"/>
    <col min="17" max="17" width="11" customWidth="1"/>
    <col min="18" max="18" width="4.44140625" bestFit="1" customWidth="1"/>
    <col min="19" max="19" width="8" bestFit="1" customWidth="1"/>
    <col min="20" max="20" width="17.6640625" bestFit="1" customWidth="1"/>
    <col min="21" max="21" width="18" bestFit="1" customWidth="1"/>
    <col min="22" max="22" width="10.5546875" customWidth="1"/>
    <col min="24" max="24" width="11.6640625" bestFit="1" customWidth="1"/>
    <col min="25" max="25" width="16.44140625" bestFit="1" customWidth="1"/>
    <col min="26" max="26" width="4.21875" bestFit="1" customWidth="1"/>
    <col min="27" max="27" width="7.77734375" bestFit="1" customWidth="1"/>
    <col min="28" max="28" width="10.5546875" bestFit="1" customWidth="1"/>
    <col min="31" max="31" width="11.6640625" bestFit="1" customWidth="1"/>
    <col min="32" max="32" width="9.109375" bestFit="1" customWidth="1"/>
    <col min="35" max="35" width="10.5546875" customWidth="1"/>
  </cols>
  <sheetData>
    <row r="2" spans="2:13">
      <c r="B2" t="s">
        <v>167</v>
      </c>
      <c r="L2" t="s">
        <v>173</v>
      </c>
    </row>
    <row r="3" spans="2:13">
      <c r="C3" s="8" t="s">
        <v>1</v>
      </c>
      <c r="L3" s="8" t="s">
        <v>170</v>
      </c>
      <c r="M3" t="s">
        <v>172</v>
      </c>
    </row>
    <row r="4" spans="2:13">
      <c r="C4" t="s">
        <v>43</v>
      </c>
      <c r="E4" t="s">
        <v>35</v>
      </c>
      <c r="G4" t="s">
        <v>164</v>
      </c>
      <c r="H4" t="s">
        <v>181</v>
      </c>
      <c r="L4" s="9" t="s">
        <v>128</v>
      </c>
      <c r="M4" s="33">
        <v>0.22837370242214533</v>
      </c>
    </row>
    <row r="5" spans="2:13">
      <c r="B5" s="8" t="s">
        <v>165</v>
      </c>
      <c r="C5" t="s">
        <v>163</v>
      </c>
      <c r="D5" t="s">
        <v>182</v>
      </c>
      <c r="E5" t="s">
        <v>163</v>
      </c>
      <c r="F5" t="s">
        <v>182</v>
      </c>
      <c r="L5" s="9" t="s">
        <v>130</v>
      </c>
      <c r="M5" s="11">
        <v>0.16515837104072398</v>
      </c>
    </row>
    <row r="6" spans="2:13">
      <c r="B6" s="9" t="s">
        <v>43</v>
      </c>
      <c r="C6" s="34">
        <v>944</v>
      </c>
      <c r="D6" s="11">
        <v>0.89563567362428842</v>
      </c>
      <c r="E6" s="34">
        <v>110</v>
      </c>
      <c r="F6" s="11">
        <v>0.10436432637571158</v>
      </c>
      <c r="G6" s="34">
        <v>1054</v>
      </c>
      <c r="H6" s="12">
        <v>1</v>
      </c>
      <c r="L6" s="9" t="s">
        <v>129</v>
      </c>
      <c r="M6" s="11">
        <v>0.16428571428571428</v>
      </c>
    </row>
    <row r="7" spans="2:13">
      <c r="B7" s="9" t="s">
        <v>35</v>
      </c>
      <c r="C7" s="34">
        <v>289</v>
      </c>
      <c r="D7" s="11">
        <v>0.69471153846153844</v>
      </c>
      <c r="E7" s="34">
        <v>127</v>
      </c>
      <c r="F7" s="11">
        <v>0.30528846153846156</v>
      </c>
      <c r="G7" s="34">
        <v>416</v>
      </c>
      <c r="H7" s="12">
        <v>1</v>
      </c>
      <c r="L7" s="9" t="s">
        <v>131</v>
      </c>
      <c r="M7" s="11">
        <v>0.11328976034858387</v>
      </c>
    </row>
    <row r="8" spans="2:13">
      <c r="B8" s="9" t="s">
        <v>162</v>
      </c>
      <c r="C8" s="34">
        <v>1233</v>
      </c>
      <c r="D8" s="12">
        <v>0.83877551020408159</v>
      </c>
      <c r="E8" s="34">
        <v>237</v>
      </c>
      <c r="F8" s="12">
        <v>0.16122448979591836</v>
      </c>
      <c r="G8" s="34">
        <v>1470</v>
      </c>
      <c r="H8" s="12">
        <v>1</v>
      </c>
      <c r="L8" s="9" t="s">
        <v>162</v>
      </c>
      <c r="M8" s="11">
        <v>0.16122448979591836</v>
      </c>
    </row>
    <row r="9" spans="2:13">
      <c r="L9" s="9" t="s">
        <v>177</v>
      </c>
    </row>
    <row r="12" spans="2:13">
      <c r="B12" s="9" t="s">
        <v>166</v>
      </c>
    </row>
    <row r="13" spans="2:13">
      <c r="B13" t="s">
        <v>174</v>
      </c>
    </row>
    <row r="14" spans="2:13">
      <c r="B14" t="s">
        <v>175</v>
      </c>
    </row>
    <row r="30" spans="2:19">
      <c r="B30" s="10"/>
      <c r="C30" s="10"/>
      <c r="D30" s="10"/>
      <c r="E30" s="10"/>
      <c r="F30" s="10"/>
      <c r="G30" s="10"/>
      <c r="H30" s="10"/>
      <c r="I30" s="10"/>
      <c r="K30" s="10"/>
      <c r="L30" s="10"/>
      <c r="M30" s="10"/>
      <c r="N30" s="10"/>
      <c r="O30" s="10"/>
      <c r="P30" s="10"/>
      <c r="Q30" s="10"/>
      <c r="R30" s="10"/>
      <c r="S30" s="10"/>
    </row>
    <row r="32" spans="2:19">
      <c r="B32" t="s">
        <v>176</v>
      </c>
      <c r="L32" t="s">
        <v>185</v>
      </c>
    </row>
    <row r="33" spans="2:13">
      <c r="B33" s="8" t="s">
        <v>178</v>
      </c>
      <c r="C33" t="s">
        <v>172</v>
      </c>
      <c r="L33" s="8" t="s">
        <v>183</v>
      </c>
      <c r="M33" t="s">
        <v>172</v>
      </c>
    </row>
    <row r="34" spans="2:13">
      <c r="B34" s="9" t="s">
        <v>153</v>
      </c>
      <c r="C34" s="33">
        <v>0.3125</v>
      </c>
      <c r="L34" s="9" t="s">
        <v>128</v>
      </c>
      <c r="M34" s="13">
        <v>0.28607594936708863</v>
      </c>
    </row>
    <row r="35" spans="2:13">
      <c r="B35" s="9" t="s">
        <v>156</v>
      </c>
      <c r="C35" s="11">
        <v>0.17647058823529413</v>
      </c>
      <c r="L35" s="9" t="s">
        <v>129</v>
      </c>
      <c r="M35" s="11">
        <v>0.1203125</v>
      </c>
    </row>
    <row r="36" spans="2:13">
      <c r="B36" s="9" t="s">
        <v>154</v>
      </c>
      <c r="C36" s="11">
        <v>0.16860465116279069</v>
      </c>
      <c r="L36" s="9" t="s">
        <v>130</v>
      </c>
      <c r="M36" s="11">
        <v>0.10804597701149425</v>
      </c>
    </row>
    <row r="37" spans="2:13">
      <c r="B37" s="9" t="s">
        <v>155</v>
      </c>
      <c r="C37" s="11">
        <v>0.14221724524076149</v>
      </c>
      <c r="L37" s="9" t="s">
        <v>162</v>
      </c>
      <c r="M37" s="11">
        <v>0.16122448979591836</v>
      </c>
    </row>
    <row r="38" spans="2:13">
      <c r="B38" s="9" t="s">
        <v>162</v>
      </c>
      <c r="C38" s="11">
        <v>0.16122448979591836</v>
      </c>
    </row>
    <row r="54" spans="2:19">
      <c r="B54" t="s">
        <v>179</v>
      </c>
      <c r="L54" t="s">
        <v>184</v>
      </c>
    </row>
    <row r="56" spans="2:19">
      <c r="B56" s="10"/>
      <c r="C56" s="10"/>
      <c r="D56" s="10"/>
      <c r="E56" s="10"/>
      <c r="F56" s="10"/>
      <c r="G56" s="10"/>
      <c r="H56" s="10"/>
      <c r="I56" s="10"/>
      <c r="K56" s="10"/>
      <c r="L56" s="10"/>
      <c r="M56" s="10"/>
      <c r="N56" s="10"/>
      <c r="O56" s="10"/>
      <c r="P56" s="10"/>
      <c r="Q56" s="10"/>
      <c r="R56" s="10"/>
      <c r="S56" s="10"/>
    </row>
    <row r="58" spans="2:19">
      <c r="B58" t="s">
        <v>186</v>
      </c>
      <c r="L58" t="s">
        <v>208</v>
      </c>
    </row>
    <row r="59" spans="2:19">
      <c r="B59" s="8" t="s">
        <v>192</v>
      </c>
      <c r="C59" t="s">
        <v>172</v>
      </c>
      <c r="L59" s="8" t="s">
        <v>191</v>
      </c>
      <c r="M59" t="s">
        <v>172</v>
      </c>
    </row>
    <row r="60" spans="2:19">
      <c r="B60" s="9" t="s">
        <v>128</v>
      </c>
      <c r="C60" s="13">
        <v>0.25352112676056338</v>
      </c>
      <c r="L60" s="9" t="s">
        <v>190</v>
      </c>
      <c r="M60" s="11">
        <v>0.18932874354561102</v>
      </c>
    </row>
    <row r="61" spans="2:19">
      <c r="B61" s="9" t="s">
        <v>129</v>
      </c>
      <c r="C61" s="11">
        <v>0.14982578397212543</v>
      </c>
      <c r="L61" s="9" t="s">
        <v>189</v>
      </c>
      <c r="M61" s="11">
        <v>0.14964788732394366</v>
      </c>
    </row>
    <row r="62" spans="2:19">
      <c r="B62" s="9" t="s">
        <v>130</v>
      </c>
      <c r="C62" s="11">
        <v>0.13686534216335541</v>
      </c>
      <c r="L62" s="9" t="s">
        <v>188</v>
      </c>
      <c r="M62" s="11">
        <v>0.13084112149532709</v>
      </c>
    </row>
    <row r="63" spans="2:19">
      <c r="B63" s="9" t="s">
        <v>131</v>
      </c>
      <c r="C63" s="11">
        <v>0.13452914798206278</v>
      </c>
      <c r="L63" s="9" t="s">
        <v>162</v>
      </c>
      <c r="M63" s="11">
        <v>0.16122448979591836</v>
      </c>
    </row>
    <row r="64" spans="2:19">
      <c r="B64" s="9" t="s">
        <v>162</v>
      </c>
      <c r="C64" s="11">
        <v>0.16122448979591836</v>
      </c>
    </row>
    <row r="81" spans="2:19">
      <c r="B81" t="s">
        <v>187</v>
      </c>
      <c r="L81" t="s">
        <v>193</v>
      </c>
    </row>
    <row r="83" spans="2:19">
      <c r="B83" t="s">
        <v>198</v>
      </c>
      <c r="L83" t="s">
        <v>201</v>
      </c>
    </row>
    <row r="84" spans="2:19">
      <c r="B84" t="s">
        <v>194</v>
      </c>
      <c r="L84" s="14">
        <v>7.0081632653061225</v>
      </c>
    </row>
    <row r="85" spans="2:19">
      <c r="B85" t="s">
        <v>195</v>
      </c>
    </row>
    <row r="86" spans="2:19">
      <c r="B86" t="s">
        <v>196</v>
      </c>
    </row>
    <row r="87" spans="2:19">
      <c r="B87" t="s">
        <v>197</v>
      </c>
    </row>
    <row r="89" spans="2:19">
      <c r="B89" s="10"/>
      <c r="C89" s="10"/>
      <c r="D89" s="10"/>
      <c r="E89" s="10"/>
      <c r="F89" s="10"/>
      <c r="G89" s="10"/>
      <c r="H89" s="10"/>
      <c r="I89" s="10"/>
      <c r="K89" s="10"/>
      <c r="L89" s="10"/>
      <c r="M89" s="10"/>
      <c r="N89" s="10"/>
      <c r="O89" s="10"/>
      <c r="P89" s="10"/>
      <c r="Q89" s="10"/>
      <c r="R89" s="10"/>
      <c r="S89" s="10"/>
    </row>
    <row r="91" spans="2:19">
      <c r="B91" t="s">
        <v>202</v>
      </c>
      <c r="L91" t="s">
        <v>203</v>
      </c>
    </row>
    <row r="92" spans="2:19">
      <c r="B92" s="8" t="s">
        <v>4</v>
      </c>
      <c r="C92" t="s">
        <v>172</v>
      </c>
      <c r="L92" s="8" t="s">
        <v>204</v>
      </c>
      <c r="M92" t="s">
        <v>172</v>
      </c>
    </row>
    <row r="93" spans="2:19">
      <c r="B93" s="9" t="s">
        <v>37</v>
      </c>
      <c r="C93" s="11">
        <v>0.20627802690582961</v>
      </c>
      <c r="L93" s="9" t="s">
        <v>57</v>
      </c>
      <c r="M93" s="11">
        <v>0.39759036144578314</v>
      </c>
    </row>
    <row r="94" spans="2:19">
      <c r="B94" s="9" t="s">
        <v>61</v>
      </c>
      <c r="C94" s="11">
        <v>0.19047619047619047</v>
      </c>
      <c r="L94" s="9" t="s">
        <v>50</v>
      </c>
      <c r="M94" s="11">
        <v>0.23938223938223938</v>
      </c>
    </row>
    <row r="95" spans="2:19">
      <c r="B95" s="9" t="s">
        <v>45</v>
      </c>
      <c r="C95" s="11">
        <v>0.13839750260145681</v>
      </c>
      <c r="L95" s="9" t="s">
        <v>61</v>
      </c>
      <c r="M95" s="11">
        <v>0.23076923076923078</v>
      </c>
    </row>
    <row r="96" spans="2:19">
      <c r="B96" s="9" t="s">
        <v>162</v>
      </c>
      <c r="C96" s="11">
        <v>0.16122448979591836</v>
      </c>
      <c r="L96" s="9" t="s">
        <v>40</v>
      </c>
      <c r="M96" s="11">
        <v>0.17484662576687116</v>
      </c>
    </row>
    <row r="97" spans="12:13">
      <c r="L97" s="9" t="s">
        <v>47</v>
      </c>
      <c r="M97" s="11">
        <v>0.16095890410958905</v>
      </c>
    </row>
    <row r="98" spans="12:13">
      <c r="L98" s="9" t="s">
        <v>53</v>
      </c>
      <c r="M98" s="11">
        <v>6.8965517241379309E-2</v>
      </c>
    </row>
    <row r="99" spans="12:13">
      <c r="L99" s="9" t="s">
        <v>54</v>
      </c>
      <c r="M99" s="11">
        <v>6.8702290076335881E-2</v>
      </c>
    </row>
    <row r="100" spans="12:13">
      <c r="L100" s="9" t="s">
        <v>56</v>
      </c>
      <c r="M100" s="11">
        <v>4.9019607843137254E-2</v>
      </c>
    </row>
    <row r="101" spans="12:13">
      <c r="L101" s="9" t="s">
        <v>58</v>
      </c>
      <c r="M101" s="11">
        <v>2.5000000000000001E-2</v>
      </c>
    </row>
    <row r="102" spans="12:13">
      <c r="L102" s="9" t="s">
        <v>162</v>
      </c>
      <c r="M102" s="11">
        <v>0.16122448979591836</v>
      </c>
    </row>
  </sheetData>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F171C-51D8-4972-8BFE-16F13A9DCAD4}">
  <sheetPr>
    <pageSetUpPr fitToPage="1"/>
  </sheetPr>
  <dimension ref="B1:I43"/>
  <sheetViews>
    <sheetView showGridLines="0" topLeftCell="A20" zoomScale="85" zoomScaleNormal="85" workbookViewId="0">
      <selection activeCell="V8" sqref="V8"/>
    </sheetView>
  </sheetViews>
  <sheetFormatPr defaultRowHeight="22.05" customHeight="1"/>
  <cols>
    <col min="2" max="2" width="28.77734375" bestFit="1" customWidth="1"/>
    <col min="3" max="3" width="34.77734375" customWidth="1"/>
    <col min="4" max="4" width="42.21875" customWidth="1"/>
    <col min="5" max="5" width="46.33203125" bestFit="1" customWidth="1"/>
    <col min="6" max="6" width="34.88671875" customWidth="1"/>
    <col min="9" max="9" width="1" customWidth="1"/>
  </cols>
  <sheetData>
    <row r="1" spans="2:9" ht="22.05" customHeight="1">
      <c r="B1" s="32" t="s">
        <v>169</v>
      </c>
      <c r="C1" s="32"/>
      <c r="D1" s="32"/>
      <c r="E1" s="32"/>
      <c r="F1" s="32"/>
      <c r="G1" s="32"/>
      <c r="H1" s="32"/>
      <c r="I1" s="10"/>
    </row>
    <row r="2" spans="2:9" ht="22.05" customHeight="1" thickBot="1">
      <c r="B2" s="32"/>
      <c r="C2" s="32"/>
      <c r="D2" s="32"/>
      <c r="E2" s="32"/>
      <c r="F2" s="32"/>
      <c r="G2" s="32"/>
      <c r="H2" s="32"/>
      <c r="I2" s="10"/>
    </row>
    <row r="3" spans="2:9" ht="29.4" thickBot="1">
      <c r="B3" s="17"/>
      <c r="C3" s="19" t="s">
        <v>164</v>
      </c>
      <c r="D3" s="20" t="s">
        <v>199</v>
      </c>
      <c r="E3" s="20" t="s">
        <v>200</v>
      </c>
      <c r="F3" s="21" t="s">
        <v>168</v>
      </c>
      <c r="G3" s="10"/>
      <c r="H3" s="10"/>
      <c r="I3" s="10"/>
    </row>
    <row r="4" spans="2:9" ht="28.8">
      <c r="B4" s="10"/>
      <c r="C4" s="22">
        <f>GETPIVOTDATA("Employees",Pivot!$B$3)</f>
        <v>1470</v>
      </c>
      <c r="D4" s="23">
        <f>GETPIVOTDATA("EmployeeNumber",Pivot!$B$3,"Attrition","Yes")</f>
        <v>237</v>
      </c>
      <c r="E4" s="24">
        <f>GETPIVOTDATA("YearsAtCompany",Pivot!$L$83)</f>
        <v>7.0081632653061225</v>
      </c>
      <c r="F4" s="25">
        <f>D4/C4</f>
        <v>0.16122448979591836</v>
      </c>
      <c r="G4" s="10"/>
      <c r="H4" s="10"/>
      <c r="I4" s="10"/>
    </row>
    <row r="5" spans="2:9" ht="29.4" thickBot="1">
      <c r="B5" s="10"/>
      <c r="C5" s="26"/>
      <c r="D5" s="27"/>
      <c r="E5" s="27"/>
      <c r="F5" s="28"/>
      <c r="G5" s="10"/>
      <c r="H5" s="10"/>
      <c r="I5" s="10"/>
    </row>
    <row r="6" spans="2:9" ht="9.6" customHeight="1">
      <c r="B6" s="10"/>
      <c r="C6" s="10"/>
      <c r="D6" s="10"/>
      <c r="E6" s="10"/>
      <c r="F6" s="10"/>
      <c r="G6" s="10"/>
      <c r="H6" s="10"/>
      <c r="I6" s="10"/>
    </row>
    <row r="7" spans="2:9" ht="22.05" customHeight="1">
      <c r="B7" s="31" t="s">
        <v>205</v>
      </c>
      <c r="C7" s="31"/>
      <c r="D7" s="31"/>
      <c r="E7" s="31"/>
      <c r="F7" s="31"/>
      <c r="G7" s="31"/>
      <c r="H7" s="31"/>
      <c r="I7" s="10"/>
    </row>
    <row r="8" spans="2:9" ht="22.05" customHeight="1">
      <c r="B8" s="29"/>
      <c r="C8" s="29"/>
      <c r="D8" s="30"/>
      <c r="E8" s="30"/>
      <c r="F8" s="10"/>
      <c r="G8" s="10"/>
      <c r="H8" s="10"/>
      <c r="I8" s="10"/>
    </row>
    <row r="9" spans="2:9" ht="22.05" customHeight="1">
      <c r="B9" s="10"/>
      <c r="C9" s="10"/>
      <c r="D9" s="10"/>
      <c r="E9" s="10"/>
      <c r="F9" s="10"/>
      <c r="G9" s="10"/>
      <c r="H9" s="10"/>
      <c r="I9" s="10"/>
    </row>
    <row r="10" spans="2:9" ht="22.05" customHeight="1">
      <c r="B10" s="10"/>
      <c r="C10" s="10"/>
      <c r="D10" s="10"/>
      <c r="E10" s="10"/>
      <c r="F10" s="10"/>
      <c r="G10" s="10"/>
      <c r="H10" s="10"/>
      <c r="I10" s="10"/>
    </row>
    <row r="11" spans="2:9" ht="22.05" customHeight="1">
      <c r="B11" s="10"/>
      <c r="C11" s="10"/>
      <c r="D11" s="10"/>
      <c r="E11" s="10"/>
      <c r="F11" s="10"/>
      <c r="G11" s="10"/>
      <c r="H11" s="10"/>
      <c r="I11" s="10"/>
    </row>
    <row r="12" spans="2:9" ht="22.05" customHeight="1">
      <c r="B12" s="10"/>
      <c r="C12" s="10"/>
      <c r="D12" s="10"/>
      <c r="E12" s="10"/>
      <c r="F12" s="10"/>
      <c r="G12" s="10"/>
      <c r="H12" s="10"/>
      <c r="I12" s="10"/>
    </row>
    <row r="13" spans="2:9" ht="22.05" customHeight="1">
      <c r="B13" s="10"/>
      <c r="C13" s="10"/>
      <c r="D13" s="10"/>
      <c r="E13" s="10"/>
      <c r="F13" s="10"/>
      <c r="G13" s="10"/>
      <c r="H13" s="10"/>
      <c r="I13" s="10"/>
    </row>
    <row r="14" spans="2:9" ht="22.05" customHeight="1">
      <c r="B14" s="10"/>
      <c r="C14" s="10"/>
      <c r="D14" s="10"/>
      <c r="E14" s="10"/>
      <c r="F14" s="10"/>
      <c r="G14" s="10"/>
      <c r="H14" s="10"/>
      <c r="I14" s="10"/>
    </row>
    <row r="15" spans="2:9" ht="22.05" customHeight="1">
      <c r="B15" s="10"/>
      <c r="C15" s="10"/>
      <c r="D15" s="10"/>
      <c r="E15" s="10"/>
      <c r="F15" s="10"/>
      <c r="G15" s="10"/>
      <c r="H15" s="10"/>
      <c r="I15" s="10"/>
    </row>
    <row r="16" spans="2:9" ht="22.05" customHeight="1">
      <c r="B16" s="31" t="s">
        <v>206</v>
      </c>
      <c r="C16" s="31"/>
      <c r="D16" s="31"/>
      <c r="E16" s="31"/>
      <c r="F16" s="31"/>
      <c r="G16" s="31"/>
      <c r="H16" s="31"/>
      <c r="I16" s="10"/>
    </row>
    <row r="17" spans="2:9" ht="22.05" customHeight="1">
      <c r="B17" s="29" t="s">
        <v>207</v>
      </c>
      <c r="C17" s="29"/>
      <c r="D17" s="18"/>
      <c r="E17" s="10"/>
      <c r="F17" s="15"/>
      <c r="G17" s="10"/>
      <c r="H17" s="10"/>
      <c r="I17" s="10"/>
    </row>
    <row r="18" spans="2:9" ht="22.05" customHeight="1">
      <c r="B18" s="10"/>
      <c r="C18" s="10"/>
      <c r="D18" s="10"/>
      <c r="E18" s="10"/>
      <c r="F18" s="10"/>
      <c r="G18" s="10"/>
      <c r="H18" s="10"/>
      <c r="I18" s="10"/>
    </row>
    <row r="19" spans="2:9" ht="22.05" customHeight="1">
      <c r="B19" s="10"/>
      <c r="C19" s="10"/>
      <c r="D19" s="10"/>
      <c r="E19" s="10"/>
      <c r="F19" s="10"/>
      <c r="G19" s="10"/>
      <c r="H19" s="10"/>
      <c r="I19" s="10"/>
    </row>
    <row r="20" spans="2:9" ht="22.05" customHeight="1">
      <c r="B20" s="10"/>
      <c r="C20" s="10"/>
      <c r="D20" s="10"/>
      <c r="E20" s="10"/>
      <c r="F20" s="10"/>
      <c r="G20" s="10"/>
      <c r="H20" s="10"/>
      <c r="I20" s="10"/>
    </row>
    <row r="21" spans="2:9" ht="22.05" customHeight="1">
      <c r="B21" s="10"/>
      <c r="C21" s="10"/>
      <c r="D21" s="10"/>
      <c r="E21" s="10"/>
      <c r="F21" s="10"/>
      <c r="G21" s="10"/>
      <c r="H21" s="10"/>
      <c r="I21" s="10"/>
    </row>
    <row r="22" spans="2:9" ht="22.05" customHeight="1">
      <c r="B22" s="10"/>
      <c r="C22" s="10"/>
      <c r="D22" s="10"/>
      <c r="E22" s="10"/>
      <c r="F22" s="10"/>
      <c r="G22" s="10"/>
      <c r="H22" s="10"/>
      <c r="I22" s="10"/>
    </row>
    <row r="23" spans="2:9" ht="22.05" customHeight="1">
      <c r="B23" s="10"/>
      <c r="C23" s="10"/>
      <c r="D23" s="10"/>
      <c r="E23" s="10"/>
      <c r="F23" s="10"/>
      <c r="G23" s="10"/>
      <c r="H23" s="10"/>
      <c r="I23" s="10"/>
    </row>
    <row r="24" spans="2:9" ht="22.05" customHeight="1">
      <c r="B24" s="10"/>
      <c r="C24" s="10"/>
      <c r="D24" s="10"/>
      <c r="E24" s="10"/>
      <c r="F24" s="10"/>
      <c r="G24" s="10"/>
      <c r="H24" s="10"/>
      <c r="I24" s="10"/>
    </row>
    <row r="25" spans="2:9" ht="22.05" customHeight="1">
      <c r="B25" s="10"/>
      <c r="C25" s="10"/>
      <c r="D25" s="10"/>
      <c r="E25" s="10"/>
      <c r="F25" s="10"/>
      <c r="G25" s="10"/>
      <c r="H25" s="10"/>
      <c r="I25" s="10"/>
    </row>
    <row r="26" spans="2:9" ht="22.05" customHeight="1">
      <c r="B26" s="15" t="s">
        <v>209</v>
      </c>
      <c r="C26" s="10"/>
      <c r="D26" s="10"/>
      <c r="E26" s="10"/>
      <c r="F26" s="10"/>
      <c r="G26" s="10"/>
      <c r="H26" s="10"/>
      <c r="I26" s="10"/>
    </row>
    <row r="27" spans="2:9" ht="22.05" customHeight="1">
      <c r="B27" s="10"/>
      <c r="C27" s="10"/>
      <c r="D27" s="10"/>
      <c r="E27" s="10"/>
      <c r="F27" s="10"/>
      <c r="G27" s="10"/>
      <c r="H27" s="10"/>
      <c r="I27" s="10"/>
    </row>
    <row r="28" spans="2:9" ht="22.05" customHeight="1">
      <c r="B28" s="10"/>
      <c r="C28" s="10"/>
      <c r="D28" s="10"/>
      <c r="E28" s="10"/>
      <c r="F28" s="10"/>
      <c r="G28" s="10"/>
      <c r="H28" s="10"/>
      <c r="I28" s="10"/>
    </row>
    <row r="29" spans="2:9" ht="22.05" customHeight="1">
      <c r="B29" s="10"/>
      <c r="C29" s="10"/>
      <c r="D29" s="10"/>
      <c r="E29" s="10"/>
      <c r="F29" s="10"/>
      <c r="G29" s="10"/>
      <c r="H29" s="10"/>
      <c r="I29" s="10"/>
    </row>
    <row r="30" spans="2:9" ht="22.05" customHeight="1">
      <c r="B30" s="10"/>
      <c r="C30" s="10"/>
      <c r="D30" s="10"/>
      <c r="E30" s="10"/>
      <c r="F30" s="10"/>
      <c r="G30" s="10"/>
      <c r="H30" s="10"/>
      <c r="I30" s="10"/>
    </row>
    <row r="31" spans="2:9" ht="22.05" customHeight="1">
      <c r="B31" s="10"/>
      <c r="C31" s="10"/>
      <c r="D31" s="10"/>
      <c r="E31" s="10"/>
      <c r="F31" s="10"/>
      <c r="G31" s="10"/>
      <c r="H31" s="10"/>
      <c r="I31" s="10"/>
    </row>
    <row r="32" spans="2:9" ht="22.05" customHeight="1">
      <c r="B32" s="10"/>
      <c r="C32" s="10"/>
      <c r="D32" s="10"/>
      <c r="E32" s="10"/>
      <c r="F32" s="10"/>
      <c r="G32" s="10"/>
      <c r="H32" s="10"/>
      <c r="I32" s="10"/>
    </row>
    <row r="33" spans="2:9" ht="22.05" customHeight="1">
      <c r="B33" s="10"/>
      <c r="C33" s="10"/>
      <c r="D33" s="10"/>
      <c r="E33" s="10"/>
      <c r="F33" s="10"/>
      <c r="G33" s="10"/>
      <c r="H33" s="10"/>
      <c r="I33" s="10"/>
    </row>
    <row r="34" spans="2:9" ht="22.05" customHeight="1">
      <c r="B34" s="10"/>
      <c r="C34" s="10"/>
      <c r="D34" s="10"/>
      <c r="E34" s="10"/>
      <c r="F34" s="10"/>
      <c r="G34" s="10"/>
      <c r="H34" s="10"/>
      <c r="I34" s="10"/>
    </row>
    <row r="35" spans="2:9" ht="9.6" customHeight="1">
      <c r="B35" s="16"/>
      <c r="C35" s="16"/>
      <c r="D35" s="16"/>
      <c r="E35" s="16"/>
      <c r="F35" s="16"/>
      <c r="G35" s="16"/>
      <c r="H35" s="16"/>
      <c r="I35" s="16"/>
    </row>
    <row r="36" spans="2:9" ht="22.05" customHeight="1">
      <c r="B36" s="10"/>
      <c r="C36" s="10"/>
      <c r="D36" s="10"/>
      <c r="E36" s="10"/>
      <c r="F36" s="10"/>
      <c r="G36" s="10"/>
      <c r="H36" s="10"/>
      <c r="I36" s="10"/>
    </row>
    <row r="37" spans="2:9" ht="22.05" customHeight="1">
      <c r="B37" s="10"/>
      <c r="C37" s="10"/>
      <c r="D37" s="10"/>
      <c r="E37" s="10"/>
      <c r="F37" s="10"/>
      <c r="G37" s="10"/>
      <c r="H37" s="10"/>
      <c r="I37" s="10"/>
    </row>
    <row r="38" spans="2:9" ht="22.05" customHeight="1">
      <c r="B38" s="10"/>
      <c r="C38" s="10"/>
      <c r="D38" s="10"/>
      <c r="E38" s="10"/>
      <c r="F38" s="10"/>
      <c r="G38" s="10"/>
      <c r="H38" s="10"/>
      <c r="I38" s="10"/>
    </row>
    <row r="39" spans="2:9" ht="22.05" customHeight="1">
      <c r="B39" s="10"/>
      <c r="C39" s="10"/>
      <c r="D39" s="10"/>
      <c r="E39" s="10"/>
      <c r="F39" s="10"/>
      <c r="G39" s="10"/>
      <c r="H39" s="10"/>
      <c r="I39" s="10"/>
    </row>
    <row r="40" spans="2:9" ht="22.05" customHeight="1">
      <c r="B40" s="10"/>
      <c r="C40" s="10"/>
      <c r="D40" s="10"/>
      <c r="E40" s="10"/>
      <c r="F40" s="10"/>
      <c r="G40" s="10"/>
      <c r="H40" s="10"/>
      <c r="I40" s="10"/>
    </row>
    <row r="41" spans="2:9" ht="22.05" customHeight="1">
      <c r="B41" s="10"/>
      <c r="C41" s="10"/>
      <c r="D41" s="10"/>
      <c r="E41" s="10"/>
      <c r="F41" s="10"/>
      <c r="G41" s="10"/>
      <c r="H41" s="10"/>
      <c r="I41" s="10"/>
    </row>
    <row r="42" spans="2:9" ht="22.05" customHeight="1">
      <c r="B42" s="10"/>
      <c r="C42" s="10"/>
      <c r="D42" s="10"/>
      <c r="E42" s="10"/>
      <c r="F42" s="10"/>
      <c r="G42" s="10"/>
      <c r="H42" s="10"/>
      <c r="I42" s="10"/>
    </row>
    <row r="43" spans="2:9" ht="22.05" customHeight="1">
      <c r="B43" s="10"/>
      <c r="C43" s="10"/>
      <c r="D43" s="10"/>
      <c r="E43" s="10"/>
      <c r="F43" s="10"/>
      <c r="G43" s="10"/>
      <c r="H43" s="10"/>
      <c r="I43" s="10"/>
    </row>
  </sheetData>
  <mergeCells count="6">
    <mergeCell ref="B1:H2"/>
    <mergeCell ref="B17:C17"/>
    <mergeCell ref="B8:C8"/>
    <mergeCell ref="D8:E8"/>
    <mergeCell ref="B16:H16"/>
    <mergeCell ref="B7:H7"/>
  </mergeCells>
  <pageMargins left="2" right="0.7" top="0.75" bottom="0.75" header="0.3" footer="0.3"/>
  <pageSetup paperSize="8" scale="73" orientation="landscape"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0988C-336C-4F11-A3CA-5251D16E4DF8}">
  <dimension ref="A1:R6"/>
  <sheetViews>
    <sheetView workbookViewId="0">
      <selection activeCell="R6" sqref="R6"/>
    </sheetView>
  </sheetViews>
  <sheetFormatPr defaultRowHeight="14.4"/>
  <cols>
    <col min="2" max="2" width="10" customWidth="1"/>
    <col min="3" max="3" width="13.44140625" bestFit="1" customWidth="1"/>
    <col min="4" max="4" width="12.21875" bestFit="1" customWidth="1"/>
    <col min="7" max="7" width="13.109375" bestFit="1" customWidth="1"/>
    <col min="11" max="11" width="17" bestFit="1" customWidth="1"/>
  </cols>
  <sheetData>
    <row r="1" spans="1:18">
      <c r="A1" s="4" t="s">
        <v>14</v>
      </c>
      <c r="B1" s="4" t="s">
        <v>114</v>
      </c>
      <c r="C1" t="s">
        <v>119</v>
      </c>
      <c r="D1" t="s">
        <v>120</v>
      </c>
      <c r="E1" t="s">
        <v>127</v>
      </c>
      <c r="F1" t="s">
        <v>132</v>
      </c>
      <c r="G1" t="s">
        <v>133</v>
      </c>
      <c r="H1" t="s">
        <v>132</v>
      </c>
      <c r="I1" t="s">
        <v>134</v>
      </c>
      <c r="J1" t="s">
        <v>132</v>
      </c>
      <c r="K1" t="s">
        <v>140</v>
      </c>
      <c r="L1" t="s">
        <v>143</v>
      </c>
      <c r="M1" t="s">
        <v>145</v>
      </c>
      <c r="O1" t="s">
        <v>147</v>
      </c>
      <c r="Q1" t="s">
        <v>151</v>
      </c>
      <c r="R1" t="s">
        <v>152</v>
      </c>
    </row>
    <row r="2" spans="1:18">
      <c r="A2" s="4">
        <v>1</v>
      </c>
      <c r="B2" s="4" t="s">
        <v>115</v>
      </c>
      <c r="C2">
        <v>1</v>
      </c>
      <c r="D2" t="s">
        <v>121</v>
      </c>
      <c r="E2">
        <v>1</v>
      </c>
      <c r="F2" t="s">
        <v>128</v>
      </c>
      <c r="G2">
        <v>1</v>
      </c>
      <c r="H2" t="s">
        <v>128</v>
      </c>
      <c r="I2">
        <v>1</v>
      </c>
      <c r="J2" t="s">
        <v>128</v>
      </c>
      <c r="K2">
        <v>3</v>
      </c>
      <c r="L2" t="s">
        <v>141</v>
      </c>
      <c r="M2">
        <v>1</v>
      </c>
      <c r="N2" t="s">
        <v>128</v>
      </c>
      <c r="O2">
        <v>0</v>
      </c>
      <c r="P2" t="s">
        <v>148</v>
      </c>
      <c r="Q2">
        <v>1</v>
      </c>
      <c r="R2" t="s">
        <v>153</v>
      </c>
    </row>
    <row r="3" spans="1:18">
      <c r="A3" s="4">
        <v>2</v>
      </c>
      <c r="B3" s="4" t="s">
        <v>116</v>
      </c>
      <c r="C3">
        <v>2</v>
      </c>
      <c r="D3" t="s">
        <v>122</v>
      </c>
      <c r="E3">
        <v>2</v>
      </c>
      <c r="F3" t="s">
        <v>129</v>
      </c>
      <c r="G3">
        <v>2</v>
      </c>
      <c r="H3" t="s">
        <v>129</v>
      </c>
      <c r="I3">
        <v>2</v>
      </c>
      <c r="J3" t="s">
        <v>129</v>
      </c>
      <c r="K3">
        <v>4</v>
      </c>
      <c r="L3" t="s">
        <v>142</v>
      </c>
      <c r="M3">
        <v>2</v>
      </c>
      <c r="N3" t="s">
        <v>129</v>
      </c>
      <c r="O3">
        <v>1</v>
      </c>
      <c r="P3" t="s">
        <v>149</v>
      </c>
      <c r="Q3">
        <v>2</v>
      </c>
      <c r="R3" t="s">
        <v>154</v>
      </c>
    </row>
    <row r="4" spans="1:18">
      <c r="A4" s="4">
        <v>3</v>
      </c>
      <c r="B4" s="4" t="s">
        <v>117</v>
      </c>
      <c r="C4">
        <v>3</v>
      </c>
      <c r="D4" t="s">
        <v>123</v>
      </c>
      <c r="E4">
        <v>3</v>
      </c>
      <c r="F4" t="s">
        <v>130</v>
      </c>
      <c r="G4">
        <v>3</v>
      </c>
      <c r="H4" t="s">
        <v>130</v>
      </c>
      <c r="I4">
        <v>3</v>
      </c>
      <c r="J4" t="s">
        <v>130</v>
      </c>
      <c r="M4">
        <v>3</v>
      </c>
      <c r="N4" t="s">
        <v>130</v>
      </c>
      <c r="O4">
        <v>2</v>
      </c>
      <c r="P4" t="s">
        <v>129</v>
      </c>
      <c r="Q4">
        <v>3</v>
      </c>
      <c r="R4" t="s">
        <v>155</v>
      </c>
    </row>
    <row r="5" spans="1:18">
      <c r="A5" s="4">
        <v>4</v>
      </c>
      <c r="B5" s="4" t="s">
        <v>56</v>
      </c>
      <c r="C5">
        <v>4</v>
      </c>
      <c r="D5" t="s">
        <v>124</v>
      </c>
      <c r="E5">
        <v>4</v>
      </c>
      <c r="F5" t="s">
        <v>131</v>
      </c>
      <c r="G5">
        <v>4</v>
      </c>
      <c r="H5" t="s">
        <v>131</v>
      </c>
      <c r="I5">
        <v>4</v>
      </c>
      <c r="J5" t="s">
        <v>131</v>
      </c>
      <c r="M5">
        <v>4</v>
      </c>
      <c r="N5" t="s">
        <v>131</v>
      </c>
      <c r="O5">
        <v>3</v>
      </c>
      <c r="P5" t="s">
        <v>130</v>
      </c>
      <c r="Q5">
        <v>4</v>
      </c>
      <c r="R5" t="s">
        <v>156</v>
      </c>
    </row>
    <row r="6" spans="1:18">
      <c r="A6" s="4">
        <v>5</v>
      </c>
      <c r="B6" s="4" t="s">
        <v>118</v>
      </c>
      <c r="C6">
        <v>5</v>
      </c>
      <c r="D6" t="s">
        <v>125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72329-E93D-4EBF-B577-6A8501994DCE}">
  <dimension ref="A1:F43"/>
  <sheetViews>
    <sheetView topLeftCell="A4" workbookViewId="0">
      <selection activeCell="B19" sqref="B19"/>
    </sheetView>
  </sheetViews>
  <sheetFormatPr defaultRowHeight="14.4"/>
  <cols>
    <col min="1" max="1" width="38.77734375" style="1" customWidth="1"/>
  </cols>
  <sheetData>
    <row r="1" spans="1:3">
      <c r="A1" s="2" t="s">
        <v>62</v>
      </c>
    </row>
    <row r="2" spans="1:3" ht="92.4">
      <c r="A2" s="3" t="s">
        <v>63</v>
      </c>
    </row>
    <row r="3" spans="1:3">
      <c r="A3" s="3" t="s">
        <v>6</v>
      </c>
      <c r="C3" t="s">
        <v>95</v>
      </c>
    </row>
    <row r="4" spans="1:3">
      <c r="A4" s="3" t="s">
        <v>64</v>
      </c>
    </row>
    <row r="5" spans="1:3">
      <c r="A5" s="3" t="s">
        <v>65</v>
      </c>
      <c r="C5" t="s">
        <v>18</v>
      </c>
    </row>
    <row r="6" spans="1:3">
      <c r="A6" s="3" t="s">
        <v>66</v>
      </c>
    </row>
    <row r="7" spans="1:3">
      <c r="A7" s="3" t="s">
        <v>67</v>
      </c>
      <c r="C7" t="s">
        <v>96</v>
      </c>
    </row>
    <row r="8" spans="1:3">
      <c r="A8" s="3" t="s">
        <v>68</v>
      </c>
    </row>
    <row r="9" spans="1:3">
      <c r="A9" s="3" t="s">
        <v>10</v>
      </c>
      <c r="C9" t="s">
        <v>19</v>
      </c>
    </row>
    <row r="10" spans="1:3">
      <c r="A10" s="3" t="s">
        <v>69</v>
      </c>
    </row>
    <row r="11" spans="1:3">
      <c r="A11" s="3" t="s">
        <v>70</v>
      </c>
      <c r="C11" t="s">
        <v>97</v>
      </c>
    </row>
    <row r="12" spans="1:3">
      <c r="A12" s="3" t="s">
        <v>71</v>
      </c>
    </row>
    <row r="13" spans="1:3">
      <c r="A13" s="3" t="s">
        <v>72</v>
      </c>
      <c r="C13" t="s">
        <v>18</v>
      </c>
    </row>
    <row r="14" spans="1:3">
      <c r="A14" s="3" t="s">
        <v>13</v>
      </c>
    </row>
    <row r="15" spans="1:3">
      <c r="A15" s="3" t="s">
        <v>69</v>
      </c>
      <c r="C15" t="e" cm="1">
        <f t="array" ref="C15" xml:space="preserve"> actual salary</f>
        <v>#NAME?</v>
      </c>
    </row>
    <row r="16" spans="1:3">
      <c r="A16" s="3" t="s">
        <v>70</v>
      </c>
    </row>
    <row r="17" spans="1:6">
      <c r="A17" s="3" t="s">
        <v>71</v>
      </c>
      <c r="C17" t="s">
        <v>19</v>
      </c>
    </row>
    <row r="18" spans="1:6">
      <c r="A18" s="3" t="s">
        <v>72</v>
      </c>
    </row>
    <row r="19" spans="1:6">
      <c r="A19" s="3" t="s">
        <v>16</v>
      </c>
      <c r="C19" t="s">
        <v>98</v>
      </c>
      <c r="F19" t="s">
        <v>99</v>
      </c>
    </row>
    <row r="20" spans="1:6">
      <c r="A20" s="3" t="s">
        <v>69</v>
      </c>
    </row>
    <row r="21" spans="1:6">
      <c r="A21" s="3" t="s">
        <v>70</v>
      </c>
    </row>
    <row r="22" spans="1:6">
      <c r="A22" s="3" t="s">
        <v>71</v>
      </c>
    </row>
    <row r="23" spans="1:6">
      <c r="A23" s="3" t="s">
        <v>72</v>
      </c>
    </row>
    <row r="24" spans="1:6">
      <c r="A24" s="3" t="s">
        <v>24</v>
      </c>
    </row>
    <row r="25" spans="1:6">
      <c r="A25" s="3" t="s">
        <v>69</v>
      </c>
    </row>
    <row r="26" spans="1:6">
      <c r="A26" s="3" t="s">
        <v>73</v>
      </c>
    </row>
    <row r="27" spans="1:6">
      <c r="A27" s="3" t="s">
        <v>74</v>
      </c>
    </row>
    <row r="28" spans="1:6">
      <c r="A28" s="3" t="s">
        <v>75</v>
      </c>
    </row>
    <row r="29" spans="1:6">
      <c r="A29" s="3" t="s">
        <v>25</v>
      </c>
    </row>
    <row r="30" spans="1:6">
      <c r="A30" s="3" t="s">
        <v>69</v>
      </c>
    </row>
    <row r="31" spans="1:6">
      <c r="A31" s="3" t="s">
        <v>70</v>
      </c>
    </row>
    <row r="32" spans="1:6">
      <c r="A32" s="3" t="s">
        <v>71</v>
      </c>
    </row>
    <row r="33" spans="1:1">
      <c r="A33" s="3" t="s">
        <v>72</v>
      </c>
    </row>
    <row r="34" spans="1:1">
      <c r="A34" s="3" t="s">
        <v>30</v>
      </c>
    </row>
    <row r="35" spans="1:1">
      <c r="A35" s="3" t="s">
        <v>76</v>
      </c>
    </row>
    <row r="36" spans="1:1">
      <c r="A36" s="3" t="s">
        <v>73</v>
      </c>
    </row>
    <row r="37" spans="1:1">
      <c r="A37" s="3" t="s">
        <v>77</v>
      </c>
    </row>
    <row r="38" spans="1:1">
      <c r="A38" s="3" t="s">
        <v>78</v>
      </c>
    </row>
    <row r="40" spans="1:1">
      <c r="A40" s="4" t="s">
        <v>23</v>
      </c>
    </row>
    <row r="41" spans="1:1">
      <c r="A41" s="4" t="s">
        <v>94</v>
      </c>
    </row>
    <row r="43" spans="1:1">
      <c r="A43" t="s">
        <v>100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WA_Fn-UseC_-HR-Employee-Attriti</vt:lpstr>
      <vt:lpstr>Pivot</vt:lpstr>
      <vt:lpstr>Dashboard</vt:lpstr>
      <vt:lpstr>Lookup</vt:lpstr>
      <vt:lpstr>About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Aung</dc:creator>
  <cp:lastModifiedBy>Eric Aung</cp:lastModifiedBy>
  <cp:lastPrinted>2026-07-25T16:52:26Z</cp:lastPrinted>
  <dcterms:created xsi:type="dcterms:W3CDTF">2026-07-22T04:04:26Z</dcterms:created>
  <dcterms:modified xsi:type="dcterms:W3CDTF">2026-07-26T05:48:24Z</dcterms:modified>
</cp:coreProperties>
</file>